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Default Extension="sigs" ContentType="application/vnd.openxmlformats-package.digital-signature-origin"/>
  <Override PartName="/xl/sharedStrings.xml" ContentType="application/vnd.openxmlformats-officedocument.spreadsheetml.sharedStrings+xml"/>
  <Override PartName="/docProps/core.xml" ContentType="application/vnd.openxmlformats-package.core-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480" yWindow="585" windowWidth="15480" windowHeight="9375" tabRatio="682"/>
  </bookViews>
  <sheets>
    <sheet name="BCTHTCR" sheetId="1" r:id="rId1"/>
    <sheet name="BCTNTDR" sheetId="2" r:id="rId2"/>
    <sheet name="BCLCTienTeGT" sheetId="5" r:id="rId3"/>
    <sheet name="BCTHBDVCSHR" sheetId="6" r:id="rId4"/>
    <sheet name="TM " sheetId="11" r:id="rId5"/>
    <sheet name="BCLCTienTeTT" sheetId="3" state="hidden" r:id="rId6"/>
    <sheet name="Sheet1" sheetId="12" state="hidden" r:id="rId7"/>
  </sheets>
  <externalReferences>
    <externalReference r:id="rId8"/>
  </externalReferences>
  <calcPr calcId="124519"/>
</workbook>
</file>

<file path=xl/calcChain.xml><?xml version="1.0" encoding="utf-8"?>
<calcChain xmlns="http://schemas.openxmlformats.org/spreadsheetml/2006/main">
  <c r="E26" i="2"/>
  <c r="D130" i="5"/>
  <c r="E44" l="1"/>
  <c r="E41" s="1"/>
  <c r="D44" l="1"/>
  <c r="D120"/>
  <c r="F16" i="2" l="1"/>
  <c r="BR169" i="11"/>
  <c r="AX169"/>
  <c r="CI169"/>
  <c r="AT160"/>
  <c r="E131" i="5" l="1"/>
  <c r="B140"/>
  <c r="D135"/>
  <c r="D131"/>
  <c r="E121"/>
  <c r="D121"/>
  <c r="E100"/>
  <c r="E99"/>
  <c r="D99"/>
  <c r="E98"/>
  <c r="E90"/>
  <c r="D90"/>
  <c r="E82"/>
  <c r="E88" s="1"/>
  <c r="D79"/>
  <c r="D88" s="1"/>
  <c r="E75"/>
  <c r="D75"/>
  <c r="E61"/>
  <c r="D61"/>
  <c r="D58"/>
  <c r="E56"/>
  <c r="E53" s="1"/>
  <c r="D53"/>
  <c r="D41"/>
  <c r="E42"/>
  <c r="D117" i="1" l="1"/>
  <c r="D116" s="1"/>
  <c r="BK245" i="11" l="1"/>
  <c r="AN245"/>
  <c r="AN238"/>
  <c r="BK238"/>
  <c r="AT58" l="1"/>
  <c r="D164" i="1" l="1"/>
  <c r="D163" s="1"/>
  <c r="AN252" i="11" l="1"/>
  <c r="BK252"/>
  <c r="G11" i="2" l="1"/>
  <c r="G26" s="1"/>
  <c r="CA232" i="11"/>
  <c r="CA231" s="1"/>
  <c r="BK250"/>
  <c r="BK249"/>
  <c r="BK248"/>
  <c r="BK247"/>
  <c r="BK246"/>
  <c r="CA245"/>
  <c r="CA254" s="1"/>
  <c r="CJ255" s="1"/>
  <c r="BW277"/>
  <c r="AJ262"/>
  <c r="AJ260" s="1"/>
  <c r="CA236"/>
  <c r="AT188"/>
  <c r="AT308"/>
  <c r="BK254" l="1"/>
  <c r="BK344"/>
  <c r="T218"/>
  <c r="T217"/>
  <c r="BN208"/>
  <c r="BN210"/>
  <c r="BN209"/>
  <c r="T211"/>
  <c r="BR197"/>
  <c r="BR168"/>
  <c r="AX168"/>
  <c r="AX167"/>
  <c r="CI167" s="1"/>
  <c r="CI164"/>
  <c r="AU151"/>
  <c r="A146"/>
  <c r="A138"/>
  <c r="A151" s="1"/>
  <c r="A154"/>
  <c r="AU134"/>
  <c r="A135"/>
  <c r="BU129"/>
  <c r="CE115"/>
  <c r="BC116"/>
  <c r="AT120"/>
  <c r="AQ103"/>
  <c r="AE211" s="1"/>
  <c r="AQ100"/>
  <c r="AE208" s="1"/>
  <c r="AU208" s="1"/>
  <c r="BN205" l="1"/>
  <c r="AU211"/>
  <c r="CB211" s="1"/>
  <c r="Q83" l="1"/>
  <c r="BD91"/>
  <c r="BD90"/>
  <c r="BD89"/>
  <c r="AI86"/>
  <c r="AE217" s="1"/>
  <c r="AI87" l="1"/>
  <c r="AE218" s="1"/>
  <c r="AI91"/>
  <c r="AI90"/>
  <c r="AI89"/>
  <c r="AN244" l="1"/>
  <c r="AT270" s="1"/>
  <c r="AT280" s="1"/>
  <c r="AT295" s="1"/>
  <c r="BK244"/>
  <c r="CA243"/>
  <c r="BU270" s="1"/>
  <c r="BU280" s="1"/>
  <c r="BU295" s="1"/>
  <c r="AN243"/>
  <c r="BK237"/>
  <c r="AN237"/>
  <c r="AN236"/>
  <c r="AT176"/>
  <c r="AT181" s="1"/>
  <c r="F39" i="2"/>
  <c r="F36"/>
  <c r="F28"/>
  <c r="F44" s="1"/>
  <c r="F11"/>
  <c r="H16"/>
  <c r="F25"/>
  <c r="F26" s="1"/>
  <c r="AT288" i="11" l="1"/>
  <c r="AT306" s="1"/>
  <c r="AT315" s="1"/>
  <c r="AT185"/>
  <c r="H11" i="2"/>
  <c r="AN358" i="11" l="1"/>
  <c r="AA108"/>
  <c r="BO103"/>
  <c r="CR103" s="1"/>
  <c r="AQ101"/>
  <c r="AE210" s="1"/>
  <c r="BO100"/>
  <c r="CR100" s="1"/>
  <c r="AQ102"/>
  <c r="AE209" s="1"/>
  <c r="AT184" l="1"/>
  <c r="BU327" l="1"/>
  <c r="BU326"/>
  <c r="BU325"/>
  <c r="BU324"/>
  <c r="AT319"/>
  <c r="AT321"/>
  <c r="BU321"/>
  <c r="BU320"/>
  <c r="BU319"/>
  <c r="AN350"/>
  <c r="CA350" s="1"/>
  <c r="AN349"/>
  <c r="CA349" s="1"/>
  <c r="AN348"/>
  <c r="CA348" s="1"/>
  <c r="AN347"/>
  <c r="CA347" s="1"/>
  <c r="AN344"/>
  <c r="CA344" s="1"/>
  <c r="AN343"/>
  <c r="CA343" s="1"/>
  <c r="AN342"/>
  <c r="CA342" s="1"/>
  <c r="AN366"/>
  <c r="CA366" s="1"/>
  <c r="AN365"/>
  <c r="CA365" s="1"/>
  <c r="AN364"/>
  <c r="CA364" s="1"/>
  <c r="AN363"/>
  <c r="CA363" s="1"/>
  <c r="CA358"/>
  <c r="BK360"/>
  <c r="AN360"/>
  <c r="AN359"/>
  <c r="CA359" s="1"/>
  <c r="AT327"/>
  <c r="AT326"/>
  <c r="AT325"/>
  <c r="AT324"/>
  <c r="AT320"/>
  <c r="BL260"/>
  <c r="CA360" l="1"/>
  <c r="BU328"/>
  <c r="AU328"/>
  <c r="AT179" l="1"/>
  <c r="BU123"/>
  <c r="BE115"/>
  <c r="AI88" l="1"/>
  <c r="Q88"/>
  <c r="AI85"/>
  <c r="Q85"/>
  <c r="H57" i="2"/>
  <c r="D48" i="1"/>
  <c r="E66"/>
  <c r="D66"/>
  <c r="M108" i="11" l="1"/>
  <c r="BR196" l="1"/>
  <c r="BR195"/>
  <c r="D13" i="6"/>
  <c r="F64" i="2"/>
  <c r="G64"/>
  <c r="H64"/>
  <c r="E64"/>
  <c r="F57"/>
  <c r="E57"/>
  <c r="F50"/>
  <c r="G50"/>
  <c r="H50"/>
  <c r="E50"/>
  <c r="G28"/>
  <c r="H28"/>
  <c r="E28"/>
  <c r="E44" s="1"/>
  <c r="H26"/>
  <c r="E11"/>
  <c r="H44" l="1"/>
  <c r="E14" i="5"/>
  <c r="E12" s="1"/>
  <c r="G44" i="2"/>
  <c r="D12" i="5"/>
  <c r="D68" s="1"/>
  <c r="D89" s="1"/>
  <c r="D96" s="1"/>
  <c r="F60" i="2"/>
  <c r="F65" s="1"/>
  <c r="E60"/>
  <c r="E65" s="1"/>
  <c r="E71" s="1"/>
  <c r="E116" i="1"/>
  <c r="E117"/>
  <c r="AT311" i="11"/>
  <c r="E76" i="1"/>
  <c r="E75" s="1"/>
  <c r="E135" s="1"/>
  <c r="E77"/>
  <c r="D77"/>
  <c r="D76" s="1"/>
  <c r="D75" s="1"/>
  <c r="D135" s="1"/>
  <c r="E44"/>
  <c r="E42" s="1"/>
  <c r="D44"/>
  <c r="D42" s="1"/>
  <c r="D41" s="1"/>
  <c r="E57"/>
  <c r="E49"/>
  <c r="E48" s="1"/>
  <c r="E12"/>
  <c r="E34"/>
  <c r="D34"/>
  <c r="E13"/>
  <c r="D14"/>
  <c r="E14"/>
  <c r="AN254" i="11"/>
  <c r="CA240"/>
  <c r="CA233"/>
  <c r="BK233"/>
  <c r="AN233"/>
  <c r="CA367"/>
  <c r="BK367"/>
  <c r="AN367"/>
  <c r="BK361"/>
  <c r="CA351"/>
  <c r="BK351"/>
  <c r="AN351"/>
  <c r="BK345"/>
  <c r="BU312"/>
  <c r="BU299"/>
  <c r="AT299"/>
  <c r="BU290"/>
  <c r="AE216"/>
  <c r="T216"/>
  <c r="AU217"/>
  <c r="BN217" s="1"/>
  <c r="BN216" s="1"/>
  <c r="AE205"/>
  <c r="T205"/>
  <c r="AU209"/>
  <c r="CB209" s="1"/>
  <c r="AU210"/>
  <c r="CB210" s="1"/>
  <c r="CB208"/>
  <c r="E41" i="1" l="1"/>
  <c r="E73" s="1"/>
  <c r="BU318" i="11"/>
  <c r="BU322" s="1"/>
  <c r="AN357"/>
  <c r="D13" i="1"/>
  <c r="D12" s="1"/>
  <c r="D73" s="1"/>
  <c r="J149" s="1"/>
  <c r="AT309" i="11"/>
  <c r="AT310" s="1"/>
  <c r="AT312" s="1"/>
  <c r="AT318"/>
  <c r="AU322" s="1"/>
  <c r="AN341"/>
  <c r="F71" i="2"/>
  <c r="F72" s="1"/>
  <c r="E72"/>
  <c r="E85" s="1"/>
  <c r="BK352" i="11"/>
  <c r="BK368"/>
  <c r="CB205"/>
  <c r="AU205"/>
  <c r="AU216"/>
  <c r="AF198"/>
  <c r="BR198" s="1"/>
  <c r="AF200"/>
  <c r="AT189"/>
  <c r="BU184"/>
  <c r="BU174"/>
  <c r="AT174"/>
  <c r="CI168"/>
  <c r="AF169"/>
  <c r="AU153"/>
  <c r="BU153" s="1"/>
  <c r="BU151"/>
  <c r="BU150"/>
  <c r="BU149"/>
  <c r="BU148"/>
  <c r="AU146"/>
  <c r="BU145"/>
  <c r="BU144"/>
  <c r="BU143"/>
  <c r="AU137"/>
  <c r="BU137" s="1"/>
  <c r="BU133"/>
  <c r="BU134"/>
  <c r="BU132"/>
  <c r="AU135"/>
  <c r="BU135" s="1"/>
  <c r="BU128"/>
  <c r="BU127"/>
  <c r="AU130"/>
  <c r="BU130" s="1"/>
  <c r="AT123"/>
  <c r="BU111"/>
  <c r="CF108"/>
  <c r="AQ108"/>
  <c r="BO102"/>
  <c r="BO101"/>
  <c r="BY91"/>
  <c r="BY90"/>
  <c r="BY89"/>
  <c r="BY87"/>
  <c r="BY86"/>
  <c r="BD85"/>
  <c r="BD88"/>
  <c r="AI83"/>
  <c r="AI82" s="1"/>
  <c r="Q82"/>
  <c r="BY82"/>
  <c r="BD82"/>
  <c r="BD78"/>
  <c r="BU60"/>
  <c r="AT60"/>
  <c r="F85" i="2" l="1"/>
  <c r="J72"/>
  <c r="J73" s="1"/>
  <c r="AN361" i="11"/>
  <c r="AN368" s="1"/>
  <c r="CA357"/>
  <c r="CA361" s="1"/>
  <c r="CA368" s="1"/>
  <c r="CA341"/>
  <c r="CA345" s="1"/>
  <c r="CA352" s="1"/>
  <c r="AN345"/>
  <c r="AN352" s="1"/>
  <c r="AU154"/>
  <c r="BU154" s="1"/>
  <c r="AU138"/>
  <c r="BU138" s="1"/>
  <c r="BU146"/>
  <c r="BO108"/>
  <c r="BD84"/>
  <c r="BY85"/>
  <c r="BY88"/>
  <c r="E91" i="2"/>
  <c r="BY84" i="11" l="1"/>
  <c r="J12" i="6"/>
  <c r="I12"/>
  <c r="J11"/>
  <c r="I11"/>
  <c r="E145" i="1"/>
  <c r="D145"/>
  <c r="E163"/>
  <c r="E170"/>
  <c r="D170"/>
  <c r="E188"/>
  <c r="E184"/>
  <c r="E180"/>
  <c r="D188"/>
  <c r="D184"/>
  <c r="D180"/>
  <c r="G57" i="2" l="1"/>
  <c r="G60" s="1"/>
  <c r="G65" s="1"/>
  <c r="G71" s="1"/>
  <c r="H60"/>
  <c r="H65" s="1"/>
  <c r="H71" s="1"/>
  <c r="E11" i="5" s="1"/>
  <c r="E179" i="1"/>
  <c r="D179"/>
  <c r="D222" s="1"/>
  <c r="H66" i="2"/>
  <c r="G66"/>
  <c r="E68" i="5" l="1"/>
  <c r="E89" s="1"/>
  <c r="E96" s="1"/>
  <c r="E13" i="6"/>
  <c r="I13" s="1"/>
  <c r="AJ259" i="11"/>
  <c r="AT282"/>
  <c r="BU282"/>
  <c r="BU284" s="1"/>
  <c r="BL259"/>
  <c r="BL263" s="1"/>
  <c r="BL264" s="1"/>
  <c r="BU272" s="1"/>
  <c r="G72" i="2"/>
  <c r="AT284" i="11"/>
  <c r="H72" i="2"/>
  <c r="H85" s="1"/>
  <c r="AJ263" i="11" l="1"/>
  <c r="AJ264" s="1"/>
  <c r="AT272" s="1"/>
  <c r="G13" i="6"/>
  <c r="J13" s="1"/>
  <c r="M13" s="1"/>
  <c r="AX199" i="11"/>
  <c r="AX200" s="1"/>
  <c r="G85" i="2"/>
  <c r="BK240" i="11"/>
  <c r="AN240"/>
  <c r="BR199" l="1"/>
  <c r="BR200"/>
  <c r="CI165"/>
  <c r="CI166"/>
  <c r="CR101" l="1"/>
  <c r="BS72" l="1"/>
  <c r="AO72"/>
  <c r="CR102" l="1"/>
  <c r="E16" i="6"/>
  <c r="CR108" i="11" l="1"/>
  <c r="B198" i="1"/>
  <c r="E109" i="2" l="1"/>
  <c r="E88"/>
  <c r="F109"/>
  <c r="F88"/>
  <c r="G88" l="1"/>
  <c r="G109"/>
  <c r="H88"/>
  <c r="H109"/>
  <c r="F130" i="1" l="1"/>
  <c r="E120" i="5" l="1"/>
  <c r="E130" l="1"/>
</calcChain>
</file>

<file path=xl/sharedStrings.xml><?xml version="1.0" encoding="utf-8"?>
<sst xmlns="http://schemas.openxmlformats.org/spreadsheetml/2006/main" count="1347" uniqueCount="1055">
  <si>
    <t>III. Bất động sản đầu tư</t>
  </si>
  <si>
    <t>I. Vốn chủ sở hữu</t>
  </si>
  <si>
    <t>1. Tài sản cố định thuê ngoài</t>
  </si>
  <si>
    <t>4. Nợ khó đòi đã xử lý</t>
  </si>
  <si>
    <t>2. Tài sản cố định thuê tài chính</t>
  </si>
  <si>
    <t>1. Vốn đầu tư của chủ sở hữu</t>
  </si>
  <si>
    <t>Mã số</t>
  </si>
  <si>
    <t>200</t>
  </si>
  <si>
    <t>Thuyết minh</t>
  </si>
  <si>
    <t>01</t>
  </si>
  <si>
    <t>01.1</t>
  </si>
  <si>
    <t>01.2</t>
  </si>
  <si>
    <t>01.3</t>
  </si>
  <si>
    <t>02</t>
  </si>
  <si>
    <t>10</t>
  </si>
  <si>
    <t>11</t>
  </si>
  <si>
    <t>20</t>
  </si>
  <si>
    <t>25</t>
  </si>
  <si>
    <t>30</t>
  </si>
  <si>
    <t>31</t>
  </si>
  <si>
    <t>32</t>
  </si>
  <si>
    <t>40</t>
  </si>
  <si>
    <t>50</t>
  </si>
  <si>
    <t>51</t>
  </si>
  <si>
    <t>52</t>
  </si>
  <si>
    <t>60</t>
  </si>
  <si>
    <t>70</t>
  </si>
  <si>
    <t>I. Lưu chuyển tiền từ hoạt động kinh doanh</t>
  </si>
  <si>
    <t>3. Tiền chi nộp Quỹ hỗ trợ thanh toán</t>
  </si>
  <si>
    <t>05</t>
  </si>
  <si>
    <t>06</t>
  </si>
  <si>
    <t>07</t>
  </si>
  <si>
    <t>08</t>
  </si>
  <si>
    <t>09</t>
  </si>
  <si>
    <t>12</t>
  </si>
  <si>
    <t>13</t>
  </si>
  <si>
    <t>14</t>
  </si>
  <si>
    <t>15</t>
  </si>
  <si>
    <t>Lưu chuyển tiền thuần từ hoạt động kinh doanh</t>
  </si>
  <si>
    <t>II. Lưu chuyển tiền từ hoạt động đầu tư</t>
  </si>
  <si>
    <t>21</t>
  </si>
  <si>
    <t>22</t>
  </si>
  <si>
    <t>23</t>
  </si>
  <si>
    <t>24</t>
  </si>
  <si>
    <t>26</t>
  </si>
  <si>
    <t>27</t>
  </si>
  <si>
    <t>Lưu chuyển tiền thuần từ hoạt động đầu tư</t>
  </si>
  <si>
    <t>III. Lưu chuyển tiền từ hoạt động tài chính</t>
  </si>
  <si>
    <t>1.Tiền thu từ phát hành cổ phiếu, nhận vốn góp của chủ sở hữu</t>
  </si>
  <si>
    <t>33</t>
  </si>
  <si>
    <t>34</t>
  </si>
  <si>
    <t>35</t>
  </si>
  <si>
    <t>6. Cổ tức, lợi nhuận đã trả cho chủ sở hữu</t>
  </si>
  <si>
    <t>36</t>
  </si>
  <si>
    <t>Lưu chuyển tiền thuần từ hoạt động tài chính</t>
  </si>
  <si>
    <t>Ảnh hưởng của thay đổi tỷ giá hối đoái quy đổi ngoại tệ</t>
  </si>
  <si>
    <t>61</t>
  </si>
  <si>
    <t>STT</t>
  </si>
  <si>
    <t>TÀI SẢN</t>
  </si>
  <si>
    <t>BÁO CÁO LƯU CHUYỂN TIỀN TỆ (Phương pháp trực tiếp)</t>
  </si>
  <si>
    <t>BÁO CÁO LƯU CHUYỂN TIỀN TỆ (Phương pháp gián tiếp)</t>
  </si>
  <si>
    <t>03</t>
  </si>
  <si>
    <t>04</t>
  </si>
  <si>
    <t>21.1</t>
  </si>
  <si>
    <t>21.2</t>
  </si>
  <si>
    <t>21.3</t>
  </si>
  <si>
    <t>28</t>
  </si>
  <si>
    <t>29</t>
  </si>
  <si>
    <t>41</t>
  </si>
  <si>
    <t>42</t>
  </si>
  <si>
    <t>43</t>
  </si>
  <si>
    <t>44</t>
  </si>
  <si>
    <t>53</t>
  </si>
  <si>
    <t>54</t>
  </si>
  <si>
    <t>62</t>
  </si>
  <si>
    <t>71</t>
  </si>
  <si>
    <t>72</t>
  </si>
  <si>
    <t>100.1</t>
  </si>
  <si>
    <t>100.2</t>
  </si>
  <si>
    <t>Tổng thu nhập toàn diện</t>
  </si>
  <si>
    <t>Thu nhập toàn diện phân bổ cho chủ sở hữu</t>
  </si>
  <si>
    <t>BÁO CÁO TÌNH HÌNH TÀI CHÍNH RIÊNG</t>
  </si>
  <si>
    <t>2. Các tài sản tài chính ghi nhận thông qua lãi lỗ (FVTPL)</t>
  </si>
  <si>
    <t>4. Các khoản cho vay</t>
  </si>
  <si>
    <t>8. Thuế giá trị gia tăng được khấu trừ</t>
  </si>
  <si>
    <t>1. Tạm ứng</t>
  </si>
  <si>
    <t>1. Các khoản phải thu dài hạn</t>
  </si>
  <si>
    <t>VI. Dự phòng suy giảm giá trị tài sản dài hạn</t>
  </si>
  <si>
    <t>I. Nợ phải trả ngắn hạn</t>
  </si>
  <si>
    <t>1. Vay và nợ thuê tài sản tài chính ngắn hạn</t>
  </si>
  <si>
    <t>2. Vay tài sản tài chính ngắn hạn</t>
  </si>
  <si>
    <t>3. Trái phiếu chuyển đổi ngắn hạn</t>
  </si>
  <si>
    <t>7. Phải trả về lỗi giao dịch các tài sản tài chính</t>
  </si>
  <si>
    <t>14. Phải trả nội bộ ngắn hạn</t>
  </si>
  <si>
    <t>15. Doanh thu chưa thực hiện ngắn hạn</t>
  </si>
  <si>
    <t>16. Nhận ký quỹ, ký cược ngắn hạn</t>
  </si>
  <si>
    <t>18. Dự phòng phải trả ngắn hạn</t>
  </si>
  <si>
    <t>II. Nợ phải trả dài hạn</t>
  </si>
  <si>
    <t>1. Vay và nợ thuê tài sản tài chính dài hạn</t>
  </si>
  <si>
    <t>2. Vay tài sản tài chính dài hạn</t>
  </si>
  <si>
    <t>6. Người mua trả tiền trước dài hạn</t>
  </si>
  <si>
    <t>7. Chi phí phải trả dài hạn</t>
  </si>
  <si>
    <t>8. Phải trả nội bộ dài hạn</t>
  </si>
  <si>
    <t>9. Doanh thu chưa thực hiện dài hạn</t>
  </si>
  <si>
    <t>10. Nhận ký quỹ, ký cược dài hạn</t>
  </si>
  <si>
    <t>11. Các khoản phải trả, phải nộp khác dài hạn</t>
  </si>
  <si>
    <t>15. Quỹ phát triển khoa học và công nghệ</t>
  </si>
  <si>
    <t>a. Cổ phiếu phổ thông</t>
  </si>
  <si>
    <t>2. Chênh lệch đánh giá tài sản theo giá trị hợp lý</t>
  </si>
  <si>
    <t>3. Chênh lệch tỷ giá hối đoái</t>
  </si>
  <si>
    <t>4. Quỹ dự trữ điều lệ</t>
  </si>
  <si>
    <t>CÁC CHỈ TIÊU NGOÀI BÁO CÁO TÌNH HÌNH TÀI CHÍNH RIÊNG</t>
  </si>
  <si>
    <t>A. TÀI SẢN CỦA CTCK VÀ TÀI SẢN QUẢN LÝ THEO CAM KẾT</t>
  </si>
  <si>
    <t>2. Chứng chỉ có giá nhận giữ hộ</t>
  </si>
  <si>
    <t>3. Tài sản nhận thế chấp</t>
  </si>
  <si>
    <t>7. Cổ phiếu quỹ</t>
  </si>
  <si>
    <t>8. Tài sản tài chính niêm yết/đăng ký giao dịch tại VSD của CTCK</t>
  </si>
  <si>
    <t>b. Tài sản tài chính hạn chế chuyển nhượng</t>
  </si>
  <si>
    <t>c. Tài sản tài chính giao dịch cầm cố</t>
  </si>
  <si>
    <t>d. Tài sản tài chính phong tỏa, tạm giữ</t>
  </si>
  <si>
    <t>e. Tài sản tài chính chờ thanh toán</t>
  </si>
  <si>
    <t>f. Tài sản tài chính chờ cho vay</t>
  </si>
  <si>
    <t>13. Tài sản tài chính được hưởng quyền của CTCK</t>
  </si>
  <si>
    <t>2. Tài sản tài chính đã lưu ký tại VSD và chưa giao dịch của Nhà đầu tư</t>
  </si>
  <si>
    <t>3. Tài sản tài chính chờ về của Nhà đầu tư</t>
  </si>
  <si>
    <t>6. Tiền gửi của khách hàng</t>
  </si>
  <si>
    <t>a. Tiền gửi của Nhà đầu tư về giao dịch chứng khoán theo phương thức CTCK quản lý</t>
  </si>
  <si>
    <t>a. Tiền gửi bù trừ và thanh toán giao dịch chứng khoán của Nhà đầu tư trong nước</t>
  </si>
  <si>
    <t xml:space="preserve">8. Phải trả Nhà đầu tư về tiền gửi giao dịch chứng khoán theo phương thức Ngân hàng thương mại quản lý </t>
  </si>
  <si>
    <t>1. Tiền đã chi mua các tài sản tài chính</t>
  </si>
  <si>
    <t>2. Tiền đã thu từ bán các tài sản tài chính</t>
  </si>
  <si>
    <t>4. Cổ tức đã nhận</t>
  </si>
  <si>
    <t>5. Tiền lãi đã thu</t>
  </si>
  <si>
    <t>6. Tiền chi trả lãi vay cho hoạt động của CTCK</t>
  </si>
  <si>
    <t>7. Tiền chi trả Tổ chức cung cấp dịch vụ cho CTCK</t>
  </si>
  <si>
    <t>8. Tiền chi nộp thuế liên quan đến hoạt động CTCK</t>
  </si>
  <si>
    <t>9. Tiền chi thanh toán các chi phí cho hoạt động mua, bán các tài sản tài chính (chi phí giao dịch, phí chuyển tiền)</t>
  </si>
  <si>
    <t>10. Tiền thu khác từ hoạt động kinh doanh</t>
  </si>
  <si>
    <t>11. Tiền chi khác cho hoạt động kinh doanh</t>
  </si>
  <si>
    <t>1.Tiền chi để mua sắm, xây dựng TSCĐ, BĐSĐT và các tài sản khác</t>
  </si>
  <si>
    <t>2.Tiền thu từ thanh lý, nhượng bán TSCĐ, BĐSĐT và các tài sản khác</t>
  </si>
  <si>
    <t>3. Tiền chi đầu tư góp vốn đầu tư vào công ty con, công ty liên kết, liên doanh</t>
  </si>
  <si>
    <t>4. Tiền thu hồi đầu tư góp vốn đầu tư vào công ty con, công ty liên kết, liên doanh</t>
  </si>
  <si>
    <t>5. Tiền thu lãi cho vay, cổ tức và lợi nhuận được chia</t>
  </si>
  <si>
    <t>2.Tiền chi trả vốn góp cho các chủ sở hữu, mua cổ phiếu quỹ</t>
  </si>
  <si>
    <t>3. Tiền vay gốc</t>
  </si>
  <si>
    <t>3.1 Tiền vay Quỹ hỗ trợ thanh toán</t>
  </si>
  <si>
    <t>33.1</t>
  </si>
  <si>
    <t>3.2 Tiền vay khác</t>
  </si>
  <si>
    <t>33.2</t>
  </si>
  <si>
    <t>4. Tiền chi trả nợ gốc vay</t>
  </si>
  <si>
    <t>4.1 Tiền chi trả gốc vay Quỹ hỗ trợ thanh toán</t>
  </si>
  <si>
    <t>4.2 Tiền chi trả nợ gốc vay tài sản tài chính</t>
  </si>
  <si>
    <t>4.3 Tiền chi trả gốc nợ vay khác</t>
  </si>
  <si>
    <t>37</t>
  </si>
  <si>
    <t>5. Tiền chi trả nợ thuê tài chính</t>
  </si>
  <si>
    <t>38</t>
  </si>
  <si>
    <t>39</t>
  </si>
  <si>
    <t>IV. Tăng giảm tiền thuần trong kỳ</t>
  </si>
  <si>
    <t>V. Tiền và các khoản tương đương tiền đầu kỳ</t>
  </si>
  <si>
    <t xml:space="preserve">Tiền gửi ngân hàng đầu kỳ: </t>
  </si>
  <si>
    <t>- Tiền gửi ngân hàng cho hoạt động CTCK</t>
  </si>
  <si>
    <t>Các khoản tương đương tiền</t>
  </si>
  <si>
    <t>63</t>
  </si>
  <si>
    <t>64</t>
  </si>
  <si>
    <t>VI. Tiền và các khoản tương đương tiền cuối kỳ (70=50+60)</t>
  </si>
  <si>
    <t>Tiền gửi ngân hàng cuối kỳ:</t>
  </si>
  <si>
    <t>73</t>
  </si>
  <si>
    <t>74</t>
  </si>
  <si>
    <t>PHẦN LƯU CHUYỂN TIỀN TỆ HOẠT ĐỘNG MÔI GIỚI, ỦY THÁC CỦA KHÁCH HÀNG</t>
  </si>
  <si>
    <t>I. Lưu chuyển tiền hoạt động môi giới, ủy thác của khách hàng</t>
  </si>
  <si>
    <t>1. Tiền thu bán chứng khoán môi giới cho khách hàng</t>
  </si>
  <si>
    <t>2. Tiền chi mua chứng khoán môi giới cho khách hàng</t>
  </si>
  <si>
    <t xml:space="preserve">3. Tiền thu bán chứng khoán ủy thác của khách hàng </t>
  </si>
  <si>
    <t>4. Tiền chi bán chứng khoán ủy thác của khách hàng</t>
  </si>
  <si>
    <t>5. Thu tiền từ tài khoản vãng lai của khách hàng</t>
  </si>
  <si>
    <t>6. Chi tiền từ tài khoản vãng lai của khách hàng</t>
  </si>
  <si>
    <t>7. Thu vay Quỹ Hỗ trợ thanh toán</t>
  </si>
  <si>
    <t>8. Chi trả vay Quỹ Hỗ trợ thanh toán</t>
  </si>
  <si>
    <t>9. Nhận tiền gửi để thanh toán giao dịch chứng khoán của khách hàng</t>
  </si>
  <si>
    <t>10. Nhận tiền gửi của Nhà đầu tư cho hoạt động ủy thác đầu tư của khách hàng</t>
  </si>
  <si>
    <t>11. Chi trả lưu ký chứng khoán của khách hàng</t>
  </si>
  <si>
    <t xml:space="preserve">12. Thu lỗi giao dịch chứng khoán </t>
  </si>
  <si>
    <t>13. Chi lỗi giao dịch chứng khoán</t>
  </si>
  <si>
    <t>14. Tiền thu của Tổ chức phát hành chứng khoán</t>
  </si>
  <si>
    <t>15. Tiền chi trả Tổ chức phát hành chứng khoán</t>
  </si>
  <si>
    <t>Tăng/Giảm tiền thuần trong kỳ</t>
  </si>
  <si>
    <t>II. Tiền và các khoản tương đương tiền đầu kỳ của khách hàng</t>
  </si>
  <si>
    <t>Tiền gửi ngân hàng đầu kỳ:</t>
  </si>
  <si>
    <t>- Tiền gửi của Nhà đầu tư về giao dịch chứng khoán theo phương thức CTCK quản lý.
Trong đó có kỳ hạn:</t>
  </si>
  <si>
    <t>- Tiền gửi của Nhà đầu tư về giao dịch chứng khoán theo phương thức Ngân hàng thương mại quản lý.
Trong đó có kỳ hạn:</t>
  </si>
  <si>
    <t>- Tiền gửi bù trừ và thanh toán giao dịch chứng khoán</t>
  </si>
  <si>
    <t>- Tiền gửi tổng hợp giao dịch chứng khoán cho khách hàng</t>
  </si>
  <si>
    <t>- Tiền gửi của tổ chức phát hành
Trong đó có kỳ hạn:</t>
  </si>
  <si>
    <t>III. Tiền và các khoản tương đương tiền cuối kỳ của khách hàng (40=20+30)</t>
  </si>
  <si>
    <t>45</t>
  </si>
  <si>
    <t>- Tiền thu khác từ hoạt động kinh doanh</t>
  </si>
  <si>
    <t>- Tiền chi khác cho hoạt động kinh doanh</t>
  </si>
  <si>
    <t>1. Tiền chi để mua sắm, xây dựng TSCĐ, BĐSĐT và các tài sản khác</t>
  </si>
  <si>
    <t>IV. Tăng/giảm tiền thuần trong kỳ</t>
  </si>
  <si>
    <t>VI. Tiền và các khoản tương đương tiền cuối kỳ</t>
  </si>
  <si>
    <t>CHỈ TIÊU</t>
  </si>
  <si>
    <t>Số tăng/giảm</t>
  </si>
  <si>
    <t>Tăng</t>
  </si>
  <si>
    <t>Giảm</t>
  </si>
  <si>
    <t>BÁO CÁO TÌNH HÌNH BIẾN ĐỘNG VỐN CHỦ SỞ HỮU RIÊNG</t>
  </si>
  <si>
    <t>Cộng</t>
  </si>
  <si>
    <t>111</t>
  </si>
  <si>
    <t>111.1</t>
  </si>
  <si>
    <t>111.2</t>
  </si>
  <si>
    <t>112</t>
  </si>
  <si>
    <t>113</t>
  </si>
  <si>
    <t>114</t>
  </si>
  <si>
    <t>115</t>
  </si>
  <si>
    <t>116</t>
  </si>
  <si>
    <t>117.1</t>
  </si>
  <si>
    <t>117.3</t>
  </si>
  <si>
    <t>117.3.1</t>
  </si>
  <si>
    <t>117.4</t>
  </si>
  <si>
    <t>118</t>
  </si>
  <si>
    <t>119</t>
  </si>
  <si>
    <t>120</t>
  </si>
  <si>
    <t>121</t>
  </si>
  <si>
    <t>122</t>
  </si>
  <si>
    <t>129</t>
  </si>
  <si>
    <t>131</t>
  </si>
  <si>
    <t>132</t>
  </si>
  <si>
    <t>133</t>
  </si>
  <si>
    <t>134</t>
  </si>
  <si>
    <t>135</t>
  </si>
  <si>
    <t>136</t>
  </si>
  <si>
    <t>211</t>
  </si>
  <si>
    <t>212.1</t>
  </si>
  <si>
    <t>212.2</t>
  </si>
  <si>
    <t>212.3</t>
  </si>
  <si>
    <t>222</t>
  </si>
  <si>
    <t>225</t>
  </si>
  <si>
    <t>228</t>
  </si>
  <si>
    <t>231</t>
  </si>
  <si>
    <t>240</t>
  </si>
  <si>
    <t>251</t>
  </si>
  <si>
    <t>252</t>
  </si>
  <si>
    <t>253</t>
  </si>
  <si>
    <t>254</t>
  </si>
  <si>
    <t>255</t>
  </si>
  <si>
    <t>260</t>
  </si>
  <si>
    <t>312</t>
  </si>
  <si>
    <t>313</t>
  </si>
  <si>
    <t>314</t>
  </si>
  <si>
    <t>315</t>
  </si>
  <si>
    <t>316</t>
  </si>
  <si>
    <t>317</t>
  </si>
  <si>
    <t>318</t>
  </si>
  <si>
    <t>319</t>
  </si>
  <si>
    <t>320</t>
  </si>
  <si>
    <t>321</t>
  </si>
  <si>
    <t>322</t>
  </si>
  <si>
    <t>323</t>
  </si>
  <si>
    <t>324</t>
  </si>
  <si>
    <t>325</t>
  </si>
  <si>
    <t>326</t>
  </si>
  <si>
    <t>327</t>
  </si>
  <si>
    <t>328</t>
  </si>
  <si>
    <t>329</t>
  </si>
  <si>
    <t>330</t>
  </si>
  <si>
    <t>331</t>
  </si>
  <si>
    <t>342</t>
  </si>
  <si>
    <t>343</t>
  </si>
  <si>
    <t>344</t>
  </si>
  <si>
    <t>345</t>
  </si>
  <si>
    <t>346</t>
  </si>
  <si>
    <t>347</t>
  </si>
  <si>
    <t>348</t>
  </si>
  <si>
    <t>349</t>
  </si>
  <si>
    <t>350</t>
  </si>
  <si>
    <t>351</t>
  </si>
  <si>
    <t>352</t>
  </si>
  <si>
    <t>353</t>
  </si>
  <si>
    <t>354</t>
  </si>
  <si>
    <t>355</t>
  </si>
  <si>
    <t>356</t>
  </si>
  <si>
    <t>357</t>
  </si>
  <si>
    <t>411.1a</t>
  </si>
  <si>
    <t>411.1b</t>
  </si>
  <si>
    <t>411.2</t>
  </si>
  <si>
    <t>411.3</t>
  </si>
  <si>
    <t>411.4</t>
  </si>
  <si>
    <t>411.5</t>
  </si>
  <si>
    <t>412</t>
  </si>
  <si>
    <t>413</t>
  </si>
  <si>
    <t>414</t>
  </si>
  <si>
    <t>415</t>
  </si>
  <si>
    <t>416</t>
  </si>
  <si>
    <t>417.1</t>
  </si>
  <si>
    <t>417.2</t>
  </si>
  <si>
    <t>420</t>
  </si>
  <si>
    <t>001</t>
  </si>
  <si>
    <t>002</t>
  </si>
  <si>
    <t>003</t>
  </si>
  <si>
    <t>004</t>
  </si>
  <si>
    <t>005</t>
  </si>
  <si>
    <t>006</t>
  </si>
  <si>
    <t>007</t>
  </si>
  <si>
    <t>008</t>
  </si>
  <si>
    <t>008.1</t>
  </si>
  <si>
    <t>008.2</t>
  </si>
  <si>
    <t>008.3</t>
  </si>
  <si>
    <t>008.4</t>
  </si>
  <si>
    <t>008.5</t>
  </si>
  <si>
    <t>008.6</t>
  </si>
  <si>
    <t>008.7</t>
  </si>
  <si>
    <t>009</t>
  </si>
  <si>
    <t>009.1</t>
  </si>
  <si>
    <t>009.2</t>
  </si>
  <si>
    <t>009.3</t>
  </si>
  <si>
    <t>009.4</t>
  </si>
  <si>
    <t>010</t>
  </si>
  <si>
    <t>011</t>
  </si>
  <si>
    <t>012</t>
  </si>
  <si>
    <t>013</t>
  </si>
  <si>
    <t>021</t>
  </si>
  <si>
    <t>021.1</t>
  </si>
  <si>
    <t>021.2</t>
  </si>
  <si>
    <t>021.3</t>
  </si>
  <si>
    <t>021.4</t>
  </si>
  <si>
    <t>021.5</t>
  </si>
  <si>
    <t>021.6</t>
  </si>
  <si>
    <t>022</t>
  </si>
  <si>
    <t>022.1</t>
  </si>
  <si>
    <t>022.2</t>
  </si>
  <si>
    <t>022.3</t>
  </si>
  <si>
    <t>022.4</t>
  </si>
  <si>
    <t>023</t>
  </si>
  <si>
    <t>025</t>
  </si>
  <si>
    <t>026</t>
  </si>
  <si>
    <t>027</t>
  </si>
  <si>
    <t>027.1</t>
  </si>
  <si>
    <t>027.2</t>
  </si>
  <si>
    <t>028</t>
  </si>
  <si>
    <t>029</t>
  </si>
  <si>
    <t>030</t>
  </si>
  <si>
    <t>031</t>
  </si>
  <si>
    <t>031.1</t>
  </si>
  <si>
    <t>031.2</t>
  </si>
  <si>
    <t>032</t>
  </si>
  <si>
    <t>033</t>
  </si>
  <si>
    <t>035</t>
  </si>
  <si>
    <t>c01</t>
  </si>
  <si>
    <t>c02</t>
  </si>
  <si>
    <t>c03</t>
  </si>
  <si>
    <t>c04</t>
  </si>
  <si>
    <t>c05</t>
  </si>
  <si>
    <t>c06</t>
  </si>
  <si>
    <t>c07</t>
  </si>
  <si>
    <t>c08</t>
  </si>
  <si>
    <t>c09</t>
  </si>
  <si>
    <t>c10</t>
  </si>
  <si>
    <t>c11</t>
  </si>
  <si>
    <t>c12</t>
  </si>
  <si>
    <t>c13</t>
  </si>
  <si>
    <t>c14</t>
  </si>
  <si>
    <t>c15</t>
  </si>
  <si>
    <t>c20</t>
  </si>
  <si>
    <t>c30</t>
  </si>
  <si>
    <t>c31</t>
  </si>
  <si>
    <t>c32</t>
  </si>
  <si>
    <t>c33</t>
  </si>
  <si>
    <t>c34</t>
  </si>
  <si>
    <t>c35</t>
  </si>
  <si>
    <t>c36</t>
  </si>
  <si>
    <t>c37</t>
  </si>
  <si>
    <t>c38</t>
  </si>
  <si>
    <t>c40</t>
  </si>
  <si>
    <t>c41</t>
  </si>
  <si>
    <t>c42</t>
  </si>
  <si>
    <t>c43</t>
  </si>
  <si>
    <t>c44</t>
  </si>
  <si>
    <t>c45</t>
  </si>
  <si>
    <t>c46</t>
  </si>
  <si>
    <t>c47</t>
  </si>
  <si>
    <t>c48</t>
  </si>
  <si>
    <t>Tel: 04.7304 7304  Fax: 04 36262656</t>
  </si>
  <si>
    <t>Mẫu số B02 - CTCK</t>
  </si>
  <si>
    <t>(Ban hành theo TT số 210/2014 /TT-BTC
 ngày 30/12/2014 của Bộ Tài Chính)</t>
  </si>
  <si>
    <t xml:space="preserve">    Người lập biểu</t>
  </si>
  <si>
    <t>__________________</t>
  </si>
  <si>
    <t>______________________</t>
  </si>
  <si>
    <t>Vũ Thị Trà My</t>
  </si>
  <si>
    <t>Năm nay</t>
  </si>
  <si>
    <t>Năm trước</t>
  </si>
  <si>
    <t xml:space="preserve">Lũy kế từ đầu năm đến cuối quý </t>
  </si>
  <si>
    <t xml:space="preserve">1. Đặc điểm hoạt động của CTCK </t>
  </si>
  <si>
    <t>2. Kỳ kế toán, đơn vị tiền tệ sử dụng trong kế toán:</t>
  </si>
  <si>
    <t>2.1. Kỳ kế toán:</t>
  </si>
  <si>
    <t>3. Chuẩn mực và Chế độ kế toán áp dụng</t>
  </si>
  <si>
    <t>4. Các chính sách kế toán áp dụng</t>
  </si>
  <si>
    <t>- Tiền mặt tại quỹ</t>
  </si>
  <si>
    <t>b)     Của Nhà đầu tư</t>
  </si>
  <si>
    <t>Giá trị ghi sổ</t>
  </si>
  <si>
    <t>Giá trị hợp lý</t>
  </si>
  <si>
    <t>A</t>
  </si>
  <si>
    <t>B</t>
  </si>
  <si>
    <t>1</t>
  </si>
  <si>
    <t>2</t>
  </si>
  <si>
    <t>7</t>
  </si>
  <si>
    <t>I</t>
  </si>
  <si>
    <t>Cổ phiếu</t>
  </si>
  <si>
    <t>II</t>
  </si>
  <si>
    <t>Loại TSTC</t>
  </si>
  <si>
    <t>Cơ sở lập dự phòng kỳ này</t>
  </si>
  <si>
    <t>Mức trích lập hoặc hoàn nhập kỳ này</t>
  </si>
  <si>
    <t>Số lượng</t>
  </si>
  <si>
    <t>Giá sổ sách kế toán</t>
  </si>
  <si>
    <t>Giá thị trường tại thời điểm lập BCTC</t>
  </si>
  <si>
    <t>Giá trị lập dự phòng kỳ này</t>
  </si>
  <si>
    <t xml:space="preserve">I         </t>
  </si>
  <si>
    <t xml:space="preserve">1         </t>
  </si>
  <si>
    <t xml:space="preserve">          </t>
  </si>
  <si>
    <t>- Thuế Thu nhập cá nhân</t>
  </si>
  <si>
    <t>Thiết bị dụng cụ quản lý</t>
  </si>
  <si>
    <t>Tổng cộng</t>
  </si>
  <si>
    <t>Số dư đầu kỳ</t>
  </si>
  <si>
    <t>Loại vay ngắn hạn</t>
  </si>
  <si>
    <t>Lãi suất vay</t>
  </si>
  <si>
    <t>Số vay trong kỳ</t>
  </si>
  <si>
    <t>Số trả trong kỳ</t>
  </si>
  <si>
    <t>Số dư cuối kỳ</t>
  </si>
  <si>
    <t>Chỉ tiêu</t>
  </si>
  <si>
    <t>Tiền nộp ban đầu</t>
  </si>
  <si>
    <t>Tiền nộp bổ sung</t>
  </si>
  <si>
    <t>Tiền lãi phân bổ trong năm</t>
  </si>
  <si>
    <t>Cổ phiếu niêm yết</t>
  </si>
  <si>
    <t>Danh mục các loại tài sản tài chính</t>
  </si>
  <si>
    <t>Giá trị mua theo sổ kế toán</t>
  </si>
  <si>
    <t>Giá thị trường hoặc Giá trị hợp lý</t>
  </si>
  <si>
    <t>Chênh lệch đánh giá lại kỳ này</t>
  </si>
  <si>
    <t>Chênh lệch đánh giá lại kỳ trước</t>
  </si>
  <si>
    <t>Chênh lệch điều chỉnh sổ kế toán kỳ này</t>
  </si>
  <si>
    <t>C</t>
  </si>
  <si>
    <t>D</t>
  </si>
  <si>
    <t>E=C-D</t>
  </si>
  <si>
    <t>F</t>
  </si>
  <si>
    <t>G=E-F</t>
  </si>
  <si>
    <t>Loại các khoản cho vay và phải thu</t>
  </si>
  <si>
    <t>Các loại doanh thu hoạt động khác</t>
  </si>
  <si>
    <t>Thu nhập hoạt động khác</t>
  </si>
  <si>
    <t>1.1</t>
  </si>
  <si>
    <t>1.2</t>
  </si>
  <si>
    <t>1.3</t>
  </si>
  <si>
    <t>1.4</t>
  </si>
  <si>
    <t>Doanh thu khác</t>
  </si>
  <si>
    <t>Các loại chi phí hoạt động khác</t>
  </si>
  <si>
    <t>1.5</t>
  </si>
  <si>
    <t>Chi phí khác</t>
  </si>
  <si>
    <t>Chi phí nghiệp vụ bảo lãnh, đại lý phát hành chứng khoán</t>
  </si>
  <si>
    <t>Chi phí nghiệp vụ tư vấn đầu tư chứng khoán</t>
  </si>
  <si>
    <t>Chi phí nghiệp vụ lưu ký chứng khoán</t>
  </si>
  <si>
    <t>Chi phí hoạt động tư vấn tài chính</t>
  </si>
  <si>
    <t>Chi phí lãi vay</t>
  </si>
  <si>
    <t>Chi phí đầu tư khác</t>
  </si>
  <si>
    <t>Chi phí vật tư văn phòng</t>
  </si>
  <si>
    <t>Chi phí công cụ, dụng cụ</t>
  </si>
  <si>
    <t>Chi phí dịch vụ mua ngoài</t>
  </si>
  <si>
    <t>Loại chi phí quản lý CTCK</t>
  </si>
  <si>
    <t>Chi  phí lương và các khoản theo lương</t>
  </si>
  <si>
    <t>BHXH, BHYT, KPCD, BHTN</t>
  </si>
  <si>
    <t>Chi phí dự phòng và hoàn nhập dự phòng</t>
  </si>
  <si>
    <t>Chi tiết chi phí thuế TNDN</t>
  </si>
  <si>
    <t>(-) Tăng, (+) giảm phải thu bán các tài sản tài chính</t>
  </si>
  <si>
    <t>(-) Tăng, (+) giảm các khoản phải thu các dịch vụ CTCK cung cấp</t>
  </si>
  <si>
    <t>(-) Tăng, (+) giảm các khoản phải thu khác</t>
  </si>
  <si>
    <t>3.1. Tiền vay Quỹ Hỗ trợ thanh toán</t>
  </si>
  <si>
    <t>3.2. Tiền vay khác</t>
  </si>
  <si>
    <t>4.1. Tiền chi trả gốc vay Quỹ Hỗ trợ thanh toán</t>
  </si>
  <si>
    <t>4.2.Tiền chi trả nợ gốc vay tài sản tài chính</t>
  </si>
  <si>
    <t>4.3. Tiền chi trả gốc nợ vay khác</t>
  </si>
  <si>
    <t>Tăng/giảm tiền thuần trong kỳ</t>
  </si>
  <si>
    <t>CÔNG TY CỔ PHẦN CHỨNG KHOÁN ĐẠI NAM</t>
  </si>
  <si>
    <t>Tầng 12A, Center Building, Số 01 Nguyễn Huy Tưởng, Thanh Xuân, Hà Nội</t>
  </si>
  <si>
    <t>Tel: 04.7304 7304       Fax: 04.62620656</t>
  </si>
  <si>
    <t>1.2. Địa chỉ liên hệ của CTCK: Tầng 12A, Center Building, Số 01 Nguyễn Huy Tưởng, Thanh Xuân, Hà Nội</t>
  </si>
  <si>
    <t>- Quy mô vốn CTCK: 160.000.000.000 VNĐ</t>
  </si>
  <si>
    <t>- Mục tiêu đầu tư: Môi giới chứng khoán, Lưu ký chứng khoán, tư vấn đầu tư chứng khoán, Tự doanh chứng khoán</t>
  </si>
  <si>
    <t>a. Năm tài chính hàng năm của CTCK bắt đầu từ ngày 01/01 kết thúc ngày 31/12</t>
  </si>
  <si>
    <t>b. Năm tài chính đầu tiên bắt đầu từ ngày 30/10/2007 cấp Giấy chứng nhận thành lập CTCK và kết thúc vào ngày 31/12/2007</t>
  </si>
  <si>
    <t>Mẫu số B01 - CTCK</t>
  </si>
  <si>
    <t>Mẫu số B03b - CTCK</t>
  </si>
  <si>
    <t>a) Của CTCK</t>
  </si>
  <si>
    <t>- Cổ phiếu</t>
  </si>
  <si>
    <t>- Trái phiếu</t>
  </si>
  <si>
    <t>- Phải trả, phải nộp cho các đối tượng khác</t>
  </si>
  <si>
    <t>Chi phí thuế, phí và lệ phí</t>
  </si>
  <si>
    <t>Tổng</t>
  </si>
  <si>
    <t>PXL</t>
  </si>
  <si>
    <t>SHG</t>
  </si>
  <si>
    <t>PMT</t>
  </si>
  <si>
    <t>3.1. Chế độ kế toán áp dụng: Chế độ kế toán CTCK ban hành theo Thông tư số 210 ngày 30/12/2014 của Bộ Tài chính.</t>
  </si>
  <si>
    <t>I.</t>
  </si>
  <si>
    <t>DOANH THU HOẠT ĐỘNG</t>
  </si>
  <si>
    <t>Lãi từ các tài sản tài chính ghi nhận thông qua lãi/lỗ (FVTPL)</t>
  </si>
  <si>
    <t>a.</t>
  </si>
  <si>
    <t>Lãi bán các tài sản tài chính FVTPL</t>
  </si>
  <si>
    <t>b.</t>
  </si>
  <si>
    <t>Chênh lệch tăng về đánh giá lại các TSTC FVTPL</t>
  </si>
  <si>
    <t>Cổ tức, tiền lãi phát sinh từ tài sản tài chính FVTPL</t>
  </si>
  <si>
    <t>Lãi từ các khoản đầu tư nắm giữ đến ngày đáo hạn (HTM)</t>
  </si>
  <si>
    <t>Lãi từ các khoản cho vay và phải thu</t>
  </si>
  <si>
    <t>Lãi từ tài sản tài chính sẵn sàng để bán (AFS)</t>
  </si>
  <si>
    <t>Lãi từ các công cụ phái sinh phòng ngừa rủi ro</t>
  </si>
  <si>
    <t>Doanh thu nghiệp vụ môi giới chứng khoán</t>
  </si>
  <si>
    <t>1.7</t>
  </si>
  <si>
    <t>Doanh thu nghiệp vụ bảo lãnh, đại lý phát hành chứng khoán</t>
  </si>
  <si>
    <t>Doanh thu nghiệp vụ tư vấn đầu tư chứng khoán</t>
  </si>
  <si>
    <t>Doanh thu nghiệp vụ lưu ký chứng khoán</t>
  </si>
  <si>
    <t>1.10</t>
  </si>
  <si>
    <t>Doanh thu hoạt động tư vấn tài chính</t>
  </si>
  <si>
    <t>1.6</t>
  </si>
  <si>
    <t>Cộng Doanh thu hoạt động (20 = 01 =&gt; 11)</t>
  </si>
  <si>
    <t>II.</t>
  </si>
  <si>
    <t>CHI PHÍ HOẠT ĐỘNG</t>
  </si>
  <si>
    <t>2.1</t>
  </si>
  <si>
    <t>Lỗ từ các tài sản tài chính ghi nhận thông qua lãi/lỗ (FVTPL)</t>
  </si>
  <si>
    <t>Lỗ bán các tài sản tài chính FVTPL</t>
  </si>
  <si>
    <t>Chênh lệch giảm về đánh giá lại các TSTC FVTPL</t>
  </si>
  <si>
    <t>c.</t>
  </si>
  <si>
    <t>Chi phí giao dịch mua các tài sản tài chính FVTPL</t>
  </si>
  <si>
    <t>2.2</t>
  </si>
  <si>
    <t>Lỗ từ các khoản đầu tư nắm giữ đến ngày đáo hạn (HTM)</t>
  </si>
  <si>
    <t>2.3</t>
  </si>
  <si>
    <t>Lỗ và ghi nhận chênh lệch đánh giá theo giá trị hợp lý tài sản tài chính sẵn sàng để bán (AFS) khi phân loại lại</t>
  </si>
  <si>
    <t>2.4</t>
  </si>
  <si>
    <t>Chi phí dự phòng tài sản tài chính, xử lý tổn thất các khoản phải thu khó đòi và lỗ suy giảm tài sản tài chính và chi phí đi vay</t>
  </si>
  <si>
    <t>2.5</t>
  </si>
  <si>
    <t>Lỗ từ các công cụ phái sinh phòng ngừa rủi ro</t>
  </si>
  <si>
    <t>Chi phí hoạt động tự doanh</t>
  </si>
  <si>
    <t>Chi phí nghiệp vụ môi giới chứng khoán</t>
  </si>
  <si>
    <t>2.8</t>
  </si>
  <si>
    <t>2.11</t>
  </si>
  <si>
    <t>2.6</t>
  </si>
  <si>
    <t>Chi phí các dịch vụ khác</t>
  </si>
  <si>
    <t>Trong đó: Chi phí sửa lỗi giao dịch chứng khoán. lỗi khác tự doanh</t>
  </si>
  <si>
    <t>Cộng Chi phí hoạt động (40 = 21 =&gt; 32)</t>
  </si>
  <si>
    <t>III.</t>
  </si>
  <si>
    <t>DOANH THU HOẠT ĐỘNG TÀI CHÍNH</t>
  </si>
  <si>
    <t>3.1</t>
  </si>
  <si>
    <t>Chênh lệch lãi tỷ giá hối đoái đã và chưa thực hiện</t>
  </si>
  <si>
    <t>Doanh thu, dự thu cổ tức, lãi tiền gửi ngân hàng không cố định</t>
  </si>
  <si>
    <t>3.3</t>
  </si>
  <si>
    <t>Lãi bán, thanh lý các khoản đầu tư vào công ty con, liên kết, liên doanh</t>
  </si>
  <si>
    <t>3.4</t>
  </si>
  <si>
    <t>Doanh thu khác về đầu tư</t>
  </si>
  <si>
    <t>Cộng doanh thu hoạt động tài chính (50 = 41=&gt; 44)</t>
  </si>
  <si>
    <t>IV.</t>
  </si>
  <si>
    <t>CHI PHÍ TÀI CHÍNH</t>
  </si>
  <si>
    <t>4.1</t>
  </si>
  <si>
    <t>Chênh lệch lỗ tỷ giá hối đoái đã và chưa thực hiện</t>
  </si>
  <si>
    <t>4.3</t>
  </si>
  <si>
    <t>Lỗ bán, thanh lý các khoản đầu tư vào công ty con, liên kết, liên doanh</t>
  </si>
  <si>
    <t>4.4</t>
  </si>
  <si>
    <t>Chi phí dự phòng suy giảm giá trị các khoản đầu tư tài chính dài hạn</t>
  </si>
  <si>
    <t>4.5</t>
  </si>
  <si>
    <t>Cộng chi phí tài chính (60 = 51=&gt; 55)</t>
  </si>
  <si>
    <t>V.</t>
  </si>
  <si>
    <t>CHI PHÍ BÁN HÀNG</t>
  </si>
  <si>
    <t>VI.</t>
  </si>
  <si>
    <t>CHI PHÍ QUẢN LÝ CÔNG TY CHỨNG KHOÁN</t>
  </si>
  <si>
    <t>VII.</t>
  </si>
  <si>
    <t>KẾT QUẢ HOẠT ĐỘNG 
(70= 20+50-40-60-61-62)</t>
  </si>
  <si>
    <t>VIII.</t>
  </si>
  <si>
    <t>THU NHẬP KHÁC VÀ CHI PHÍ KHÁC</t>
  </si>
  <si>
    <t>8.1</t>
  </si>
  <si>
    <t>Thu nhập khác</t>
  </si>
  <si>
    <t>8.2</t>
  </si>
  <si>
    <t>Cộng kết quả hoạt động khác (80 = 71 - 72)</t>
  </si>
  <si>
    <t>IX.</t>
  </si>
  <si>
    <t>TỔNG LỢI NHUẬN KẾ TOÁN TRƯỚC THUẾ
 (90 = 70+ 80)</t>
  </si>
  <si>
    <t>9.1</t>
  </si>
  <si>
    <t>Lợi nhuận đã thực hiện</t>
  </si>
  <si>
    <t>9.2</t>
  </si>
  <si>
    <t>Lợi nhuận chưa thực hiện</t>
  </si>
  <si>
    <t>X.</t>
  </si>
  <si>
    <t>CHI PHÍ THUẾ TNDN</t>
  </si>
  <si>
    <t>10.1</t>
  </si>
  <si>
    <t>Chi phí thuế TNDN hiện hành</t>
  </si>
  <si>
    <t>10.2</t>
  </si>
  <si>
    <t>Chi phí thuế TNDN hoãn lại</t>
  </si>
  <si>
    <t>XI.</t>
  </si>
  <si>
    <t>LỢI NHUẬN KẾ TOÁN SAU THUẾ TNDN
(200 = 90 - 100)</t>
  </si>
  <si>
    <t>11.1</t>
  </si>
  <si>
    <t>Lợi nhuận sau thuế phân bổ cho chủ sở hữu</t>
  </si>
  <si>
    <t>11.2</t>
  </si>
  <si>
    <t>Lợi nhuận sau thuế trích các Qũy</t>
  </si>
  <si>
    <t>XII.</t>
  </si>
  <si>
    <t>THU NHẬP (LỖ) TOÀN DIỆN KHÁC SAU THUẾ TNDN</t>
  </si>
  <si>
    <t>12.1</t>
  </si>
  <si>
    <t>Lãi/(Lỗ) từ đánh giá lại các khoản đầu tư nắm giữ đến ngày đáo hạn</t>
  </si>
  <si>
    <t>12.2</t>
  </si>
  <si>
    <t>Lãi/(Lỗ) từ đánh giá lại các tài sản tài chính sẵn sàng để bán</t>
  </si>
  <si>
    <t>12.3</t>
  </si>
  <si>
    <t>Lãi/(Lỗ) toàn diện khác được chia từ hoạt động đầu tư vào công ty con, đầu tư liên doanh, liên kết</t>
  </si>
  <si>
    <t>12.4</t>
  </si>
  <si>
    <t>Lãi/(Lỗ) chênh lệch tỷ giá của hoạt động tại nước ngoài</t>
  </si>
  <si>
    <t>12.5</t>
  </si>
  <si>
    <t>Lãi, lỗ đánh giá lại tài sản cố định theo mô hình giá trị hợp lý</t>
  </si>
  <si>
    <t>12.6</t>
  </si>
  <si>
    <t>Lãi, lỗ toàn diện khác</t>
  </si>
  <si>
    <t>Thu nhập toàn diện phân bổ cho đối tượng khác</t>
  </si>
  <si>
    <t>THU NHẬP THUẦN TRÊN CỔ PHIẾU PHỔ THÔNG</t>
  </si>
  <si>
    <t>13.1</t>
  </si>
  <si>
    <t>Lãi cơ bản trên cổ phiếu (Đồng/ 1 cổ phiếu)</t>
  </si>
  <si>
    <t>55</t>
  </si>
  <si>
    <t xml:space="preserve"> BÁO CÁO THU NHẬP TOÀN DIỆN</t>
  </si>
  <si>
    <t>A. TÀI SẢN NGẮN HẠN (100 = 110+ 130)</t>
  </si>
  <si>
    <t>I. TÀI SẢN TÀI CHÍNH (100 = 111 =&gt; 129)</t>
  </si>
  <si>
    <t>1.Tiền và các khoản tương đương tiền</t>
  </si>
  <si>
    <t>1.1. Tiền</t>
  </si>
  <si>
    <t>1.2. Các khoản tương đương tiền</t>
  </si>
  <si>
    <t>3. Các  khoản đầu tư nắm giữ đến ngày đáo hạn (HTM)</t>
  </si>
  <si>
    <r>
      <t>5. Các t</t>
    </r>
    <r>
      <rPr>
        <sz val="10"/>
        <color indexed="8"/>
        <rFont val="Times New Roman"/>
        <family val="1"/>
      </rPr>
      <t>ài sản tài chính sẵn sàng để bán (AFS)</t>
    </r>
  </si>
  <si>
    <r>
      <t xml:space="preserve">5. Dự phòng suy giảm giá trị các tài </t>
    </r>
    <r>
      <rPr>
        <sz val="10"/>
        <color indexed="8"/>
        <rFont val="Times New Roman"/>
        <family val="1"/>
      </rPr>
      <t>sản tài chính và tài sản thế chấp</t>
    </r>
  </si>
  <si>
    <t>6. Các khoản phải thu</t>
  </si>
  <si>
    <t>7.1. Phải thu bán các tài sản tài chính</t>
  </si>
  <si>
    <t>6.2. Phải thu và dự thu cổ tức, tiền lãi các tài sản tài chính</t>
  </si>
  <si>
    <t>Trong đó: Phải thu khó đòi về cổ tức, tiền lãi đến ngày nhận nhưng chưa nhận được</t>
  </si>
  <si>
    <t xml:space="preserve">6.2.2. Dự thu cổ tức, tiền lãi chưa đến ngày nhận </t>
  </si>
  <si>
    <t>7. Phải thu các dịch vụ CTCK cung cấp</t>
  </si>
  <si>
    <t>10. Phải thu nội bộ</t>
  </si>
  <si>
    <t>11. Phải thu về lỗi giao dịch chứng khoán</t>
  </si>
  <si>
    <t>8. Các khoản phải thu khác</t>
  </si>
  <si>
    <t>9. Dự phòng suy giảm giá trị các khoản phải thu</t>
  </si>
  <si>
    <t>II. Tài sản ngắn hạn khác  (130 = 131 -&gt;136)</t>
  </si>
  <si>
    <t>2. Vật tư văn phòng, công cụ, dụng cụ</t>
  </si>
  <si>
    <t>2. Chi phí trả trước ngắn hạn</t>
  </si>
  <si>
    <t>3. Cầm cố, thế chấp, ký quỹ, ký cược ngắn hạn</t>
  </si>
  <si>
    <t>4. Tài sản ngắn hạn khác</t>
  </si>
  <si>
    <t>6. Dự phòng suy giảm giá trị tài sản ngắn hạn khác</t>
  </si>
  <si>
    <t>B. TÀI SẢN DÀI HẠN 
(200 = 210 + 220 + 230 + 240 + 250 + 260)</t>
  </si>
  <si>
    <t xml:space="preserve">I. Tài sản tài chính dài hạn </t>
  </si>
  <si>
    <t xml:space="preserve"> 1. Tài sản cố định hữu hình</t>
  </si>
  <si>
    <t xml:space="preserve">     - Nguyên giá</t>
  </si>
  <si>
    <t xml:space="preserve">     - Giá trị hao mòn luỹ kế (*)</t>
  </si>
  <si>
    <t xml:space="preserve">     - Đánh giá TSCĐHH theo giá trị hợp lý</t>
  </si>
  <si>
    <t xml:space="preserve">     - Đánh giá TSCĐTTC theo giá trị hợp lý</t>
  </si>
  <si>
    <t>2. Tài sản cố định vô hình</t>
  </si>
  <si>
    <t xml:space="preserve">   - Nguyên giá</t>
  </si>
  <si>
    <t xml:space="preserve">   - Giá trị hao mòn luỹ kế (*)</t>
  </si>
  <si>
    <t xml:space="preserve">   - Đánh giá BĐSĐT theo giá trị hợp lý</t>
  </si>
  <si>
    <t>IV.Chi phí xây dựng cơ bản dở dang</t>
  </si>
  <si>
    <t xml:space="preserve">  1. Cầm cố, thế chấp, ký quỹ, ký cược dài hạn</t>
  </si>
  <si>
    <t>1. Chi phí trả trước dài hạn</t>
  </si>
  <si>
    <t xml:space="preserve">  3. Tài sản thuế thu nhập hoãn lại</t>
  </si>
  <si>
    <t>2. Tiền nộp Quỹ Hỗ trợ thanh toán</t>
  </si>
  <si>
    <t>3. Tài sản dài hạn khác</t>
  </si>
  <si>
    <t>TỔNG CỘNG TÀI SẢN  (270 = 100+ 200)</t>
  </si>
  <si>
    <t>C. NỢ PHẢI TRẢ (300 = 310 + 340)</t>
  </si>
  <si>
    <t xml:space="preserve">1.1.  Vay ngắn hạn </t>
  </si>
  <si>
    <t>1.2. Nợ thuê tài sản tài chính ngắn hạn</t>
  </si>
  <si>
    <t>4.Trái phiếu phát hành ngắn hạn</t>
  </si>
  <si>
    <t xml:space="preserve">5. Vay Quỹ Hỗ trợ thanh toán </t>
  </si>
  <si>
    <t>2. Phải trả hoạt động giao dịch chứng khoán</t>
  </si>
  <si>
    <t>3.  Phải trả người bán ngắn hạn</t>
  </si>
  <si>
    <t>4. Người mua trả tiền trước ngắn hạn</t>
  </si>
  <si>
    <t>5. Thuế và các khoản phải nộp Nhà nước</t>
  </si>
  <si>
    <t>6. Phải trả người lao động</t>
  </si>
  <si>
    <t>7. Các khoản trích nộp phúc lợi nhân viên</t>
  </si>
  <si>
    <t>8. Chi phí phải trả ngắn hạn</t>
  </si>
  <si>
    <t>9. Các khoản phải trả, phải nộp khác ngắn hạn</t>
  </si>
  <si>
    <t>10.Quỹ khen thưởng, phúc lợi</t>
  </si>
  <si>
    <t>1.1.Vay dài hạn</t>
  </si>
  <si>
    <t>1.2. Nợ thuê tài sản tài chính dài hạn</t>
  </si>
  <si>
    <t xml:space="preserve">3.Trái phiếu chuyển đổi dài hạn </t>
  </si>
  <si>
    <t>4.Trái phiếu phát hành dài hạn</t>
  </si>
  <si>
    <t>5.  Phải trả người bán dài hạn</t>
  </si>
  <si>
    <t>12.Dự phòng phải trả dài hạn</t>
  </si>
  <si>
    <t xml:space="preserve">13. Dự phòng bồi thường thiệt hại cho Nhà đầu tư </t>
  </si>
  <si>
    <t xml:space="preserve">14. Thuế thu nhập hoãn lại phải trả </t>
  </si>
  <si>
    <t>D.    VỐN CHỦ SỞ HỮU   (400 = 410 + 420)</t>
  </si>
  <si>
    <t>1.1.Vốn góp của chủ sở hữu</t>
  </si>
  <si>
    <t>b.Cổ phiếu ưu đãi</t>
  </si>
  <si>
    <t>1.2. Thặng dư vốn cổ phần</t>
  </si>
  <si>
    <t>1.3.Quyền chọn chuyển đổi trái phiếu</t>
  </si>
  <si>
    <t xml:space="preserve">1.4. Vốn khác của chủ sở hữu </t>
  </si>
  <si>
    <t>1.5. Cổ phiếu quỹ (*)</t>
  </si>
  <si>
    <t>2. Quỹ dự phòng tài chính và rủi ro nghiệp vụ</t>
  </si>
  <si>
    <t>6. Các Quỹ khác thuộc vốn chủ sở hữu</t>
  </si>
  <si>
    <t>3. Lợi nhuận chưa phân phối</t>
  </si>
  <si>
    <t>3.1.Lợi nhuận đã thực hiện</t>
  </si>
  <si>
    <t>7.2.Lợi nhuận chưa thực hiện</t>
  </si>
  <si>
    <t xml:space="preserve">II. Nguồn kinh phí và quỹ khác </t>
  </si>
  <si>
    <t>TỔNG CỘNG NỢ PHẢI TRẢ VÀ VỐN CHỦ SỞ HỮU (440 = 300+400)</t>
  </si>
  <si>
    <t>Mã 
số</t>
  </si>
  <si>
    <t>223.a</t>
  </si>
  <si>
    <t>223.b</t>
  </si>
  <si>
    <t>226.a</t>
  </si>
  <si>
    <t>226.b</t>
  </si>
  <si>
    <t>229.a</t>
  </si>
  <si>
    <t>229.b</t>
  </si>
  <si>
    <t>232.a</t>
  </si>
  <si>
    <t>232.b</t>
  </si>
  <si>
    <t>01/01/2016
(Trình bày lại)</t>
  </si>
  <si>
    <t>NGUỒN VỐN</t>
  </si>
  <si>
    <t>Tại ngày 30/09/2016</t>
  </si>
  <si>
    <t>5. Ngoại tệ các loại</t>
  </si>
  <si>
    <t>6. Cổ phiếu đang lưu hành</t>
  </si>
  <si>
    <t>a. Tài sản tài chính giao dịch tự do chuyển nhượng</t>
  </si>
  <si>
    <t xml:space="preserve">g. Tài sản tài chính ký quỹ đảm bảo khoản vay </t>
  </si>
  <si>
    <t>9. Tài sản tài chính đã lưu ký tại VSD và chưa giao dịch của CTCK</t>
  </si>
  <si>
    <t>a. Tài sản tài chính đã lưu ký tại VSD và chưa giao dịch, tự do chuyển nhượng</t>
  </si>
  <si>
    <t>b. Tài sản tài chính đã lưu ký tại VSD và chưa giao dịch, hạn chế chuyển nhượng</t>
  </si>
  <si>
    <t>c. Tài sản tài chính đã lưu ký tại VSD và chưa giao dịch, cầm cố</t>
  </si>
  <si>
    <t>d. Tài sản tài chính đã lưu ký tại VSD và chưa giao dịch, phong tỏa, tạm giữ</t>
  </si>
  <si>
    <t xml:space="preserve">10. Tài sản tài chính chờ về của CTCK </t>
  </si>
  <si>
    <t xml:space="preserve">11. Tài sản tài chính sửa lỗi giao dịch của CTCK </t>
  </si>
  <si>
    <t xml:space="preserve">12. Tài sản tài chính chưa lưu ký tại VSD của CTCK </t>
  </si>
  <si>
    <t xml:space="preserve">B.    TÀI SẢN VÀ CÁC KHOẢN PHẢI TRẢ VỀ TÀI SẢN QUẢN LÝ CAM KẾT VỚI KHÁCH HÀNG </t>
  </si>
  <si>
    <t>1.    Tài sản tài chính niêm yết/đăng ký giao dịch tại VSD của Nhà đầu tư</t>
  </si>
  <si>
    <t>f.  Tài sản tài chính chờ cho vay</t>
  </si>
  <si>
    <t>4. Tài sản tài chính sửa lỗi giao dịch của Nhà đầu tư</t>
  </si>
  <si>
    <t>5.Tài sản tài chính chưa lưu ký tại VSD của Nhà đầu tư</t>
  </si>
  <si>
    <t>6.Tài sản tài chính được hưởng quyền của Nhà đầu tư</t>
  </si>
  <si>
    <t>6.1. Tiền gửi về hoạt động môi giới chứng khoán</t>
  </si>
  <si>
    <t xml:space="preserve">b.Tiền của Nhà đầu tư về giao dịch chứng khoán theo phương thức Ngân hàng thương mại quản lý  </t>
  </si>
  <si>
    <t>6.2.Tiền gửi tổng hợp giao dịch chứng khoán cho khách hàng</t>
  </si>
  <si>
    <t>6.3. Tiền gửi bù trừ và thanh toán giao dịch chứng khoán</t>
  </si>
  <si>
    <t>b. Tiền gửi Tiền gửi bù trừ và thanh toán giao dịch chứng khoán của Nhà đầu tư nước ngoài</t>
  </si>
  <si>
    <t>6.4. Tiền gửi của Tổ chức phát hành chứng khoán</t>
  </si>
  <si>
    <t>7. Phải trả Nhà đầu tư về tiền gửi giao dịch chứng khoán theo phương thức CTCK quản lý</t>
  </si>
  <si>
    <t xml:space="preserve">7.1. Phải trả Nhà đầu tư trong nước về tiền gửi giao dịch chứng khoán theo phương thức CTCK quản lý </t>
  </si>
  <si>
    <t>7.2. Phải trả Nhà đầu tư nước ngoài về tiền gửi giao dịch chứng khoán theo phương thức CTCK quản lý</t>
  </si>
  <si>
    <t xml:space="preserve">8.1. Phải trả Nhà đầu tư trong nước về tiền gửi giao dịch chứng khoán theo phương thức Ngân hàng thương mại quản lý </t>
  </si>
  <si>
    <t xml:space="preserve">8.2. Phải trả Nhà đầu tư nước ngoài về tiền gửi giao dịch chứng khoán theo phương thức Ngân hàng thương mại quản lý </t>
  </si>
  <si>
    <t>9. Phải trả Tổ chức phát hành chứng khoán</t>
  </si>
  <si>
    <t>10. Phải thu/phải trả của khách hàng về lỗi giao dịch các tài sản tài chính</t>
  </si>
  <si>
    <t>12. Phải trả cổ tức, gốc và lãi trái phiếu</t>
  </si>
  <si>
    <t>024.a</t>
  </si>
  <si>
    <t>024.b</t>
  </si>
  <si>
    <t>1. Lợi nhuận trước Thuế Thu nhập doanh nghiệp</t>
  </si>
  <si>
    <t xml:space="preserve">2. Điều chỉnh cho các khoản: </t>
  </si>
  <si>
    <t>-  Khấu hao TSCĐ</t>
  </si>
  <si>
    <t>-  Các khoản dự phòng</t>
  </si>
  <si>
    <t>- (Lãi) hoặc (+ lỗ) chênh lệch tỷ giá hối đoái chưa thực hiện.</t>
  </si>
  <si>
    <t>-  Chi phí phải trả, chi phí trả trước</t>
  </si>
  <si>
    <t xml:space="preserve">-  Lãi, lỗ từ hoạt động đầu tư (đầu tư công ty con, liên doanh, liên kết) </t>
  </si>
  <si>
    <t xml:space="preserve">-  Dự thu tiền lãi </t>
  </si>
  <si>
    <t xml:space="preserve">-  Các khoản điều chỉnh khác </t>
  </si>
  <si>
    <t>+ Chi phí lãi vay</t>
  </si>
  <si>
    <r>
      <t xml:space="preserve">3. </t>
    </r>
    <r>
      <rPr>
        <b/>
        <sz val="10"/>
        <color indexed="8"/>
        <rFont val="Times New Roman"/>
        <family val="1"/>
      </rPr>
      <t>Tăng các chi phí phi tiền tệ</t>
    </r>
  </si>
  <si>
    <r>
      <t xml:space="preserve">- </t>
    </r>
    <r>
      <rPr>
        <sz val="10"/>
        <color indexed="8"/>
        <rFont val="Times New Roman"/>
        <family val="1"/>
      </rPr>
      <t>Lỗ đánh giá giá trị các tài sản tài chính ghi nhận thông qua kết quả kinh doanh</t>
    </r>
  </si>
  <si>
    <r>
      <t xml:space="preserve">- </t>
    </r>
    <r>
      <rPr>
        <sz val="10"/>
        <color indexed="8"/>
        <rFont val="Times New Roman"/>
        <family val="1"/>
      </rPr>
      <t>Lỗ đánh giá giá trị các công nợ tài chính ghi nhận thông qua kết quả kinh doanh</t>
    </r>
  </si>
  <si>
    <r>
      <t xml:space="preserve">- </t>
    </r>
    <r>
      <rPr>
        <sz val="10"/>
        <color indexed="8"/>
        <rFont val="Times New Roman"/>
        <family val="1"/>
      </rPr>
      <t>Lỗ đánh giá giá trị các công cụ tài chính phái sinh</t>
    </r>
  </si>
  <si>
    <r>
      <t xml:space="preserve">- </t>
    </r>
    <r>
      <rPr>
        <sz val="10"/>
        <color indexed="8"/>
        <rFont val="Times New Roman"/>
        <family val="1"/>
      </rPr>
      <t>Lỗ từ thanh lý các tài sản tài chính sẵn sàng để bán</t>
    </r>
  </si>
  <si>
    <r>
      <t xml:space="preserve">- </t>
    </r>
    <r>
      <rPr>
        <sz val="10"/>
        <color indexed="8"/>
        <rFont val="Times New Roman"/>
        <family val="1"/>
      </rPr>
      <t>Suy giảm giá trị của các tài sản tài chính sẵn sàng để bán</t>
    </r>
  </si>
  <si>
    <r>
      <t xml:space="preserve">- </t>
    </r>
    <r>
      <rPr>
        <sz val="10"/>
        <color indexed="8"/>
        <rFont val="Times New Roman"/>
        <family val="1"/>
      </rPr>
      <t>Lỗ đánh giá giá trị các công cụ tài chính phái sinh cho mục đích phòng ngừa rủi ro</t>
    </r>
  </si>
  <si>
    <r>
      <t xml:space="preserve">- </t>
    </r>
    <r>
      <rPr>
        <sz val="10"/>
        <color indexed="8"/>
        <rFont val="Times New Roman"/>
        <family val="1"/>
      </rPr>
      <t>Lỗ từ thanh lý tài sản cố định</t>
    </r>
  </si>
  <si>
    <r>
      <t xml:space="preserve">- </t>
    </r>
    <r>
      <rPr>
        <sz val="10"/>
        <color indexed="8"/>
        <rFont val="Times New Roman"/>
        <family val="1"/>
      </rPr>
      <t xml:space="preserve">Suy giảm giá trị của các tài sản cố định </t>
    </r>
  </si>
  <si>
    <r>
      <t xml:space="preserve">- </t>
    </r>
    <r>
      <rPr>
        <sz val="10"/>
        <color indexed="8"/>
        <rFont val="Times New Roman"/>
        <family val="1"/>
      </rPr>
      <t>Lỗ từ thanh lý các khoản đầu tư vào công ty con và công ty liên doanh, liên kết</t>
    </r>
  </si>
  <si>
    <r>
      <t xml:space="preserve">4. </t>
    </r>
    <r>
      <rPr>
        <b/>
        <sz val="10"/>
        <color indexed="8"/>
        <rFont val="Times New Roman"/>
        <family val="1"/>
      </rPr>
      <t>Giảm các doanh thu phi tiền tệ</t>
    </r>
  </si>
  <si>
    <r>
      <t xml:space="preserve">-  </t>
    </r>
    <r>
      <rPr>
        <sz val="10"/>
        <color indexed="8"/>
        <rFont val="Times New Roman"/>
        <family val="1"/>
      </rPr>
      <t>Lãi đánh giá giá trị các tài sản tài chính ghi nhận thông qua kết quả kinh doanh</t>
    </r>
  </si>
  <si>
    <r>
      <t xml:space="preserve">-  </t>
    </r>
    <r>
      <rPr>
        <sz val="10"/>
        <color indexed="8"/>
        <rFont val="Times New Roman"/>
        <family val="1"/>
      </rPr>
      <t>Lãi đánh giá giá trị các công nợ tài chính thông qua kết quả kinh doanh</t>
    </r>
  </si>
  <si>
    <r>
      <t xml:space="preserve">-  </t>
    </r>
    <r>
      <rPr>
        <sz val="10"/>
        <color indexed="8"/>
        <rFont val="Times New Roman"/>
        <family val="1"/>
      </rPr>
      <t>Lãi từ thanh lý các tài sản tài chính sẵn sàng để bán</t>
    </r>
  </si>
  <si>
    <r>
      <t xml:space="preserve">-  </t>
    </r>
    <r>
      <rPr>
        <sz val="10"/>
        <color indexed="8"/>
        <rFont val="Times New Roman"/>
        <family val="1"/>
      </rPr>
      <t>Hoàn nhập suy giảm giá trị của các tài sản tài chính sẵn sàng để bán</t>
    </r>
  </si>
  <si>
    <r>
      <t xml:space="preserve">-  </t>
    </r>
    <r>
      <rPr>
        <sz val="10"/>
        <color indexed="8"/>
        <rFont val="Times New Roman"/>
        <family val="1"/>
      </rPr>
      <t>Lãi đánh giá giá trị các công cụ tài chính phái sinh cho mục đích phòng ngừa</t>
    </r>
  </si>
  <si>
    <r>
      <t xml:space="preserve">-  </t>
    </r>
    <r>
      <rPr>
        <sz val="10"/>
        <color indexed="8"/>
        <rFont val="Times New Roman"/>
        <family val="1"/>
      </rPr>
      <t>Lãi từ thanh lý các khoản cho vay và phải thu</t>
    </r>
  </si>
  <si>
    <r>
      <t xml:space="preserve">-  </t>
    </r>
    <r>
      <rPr>
        <sz val="10"/>
        <color indexed="8"/>
        <rFont val="Times New Roman"/>
        <family val="1"/>
      </rPr>
      <t>Hoàn nhập chi phí dự phòng</t>
    </r>
  </si>
  <si>
    <r>
      <t xml:space="preserve">-  </t>
    </r>
    <r>
      <rPr>
        <sz val="10"/>
        <color indexed="8"/>
        <rFont val="Times New Roman"/>
        <family val="1"/>
      </rPr>
      <t>Lãi từ thanh lý tài sản cố định, BĐSĐT</t>
    </r>
  </si>
  <si>
    <r>
      <t xml:space="preserve">-  </t>
    </r>
    <r>
      <rPr>
        <sz val="10"/>
        <color indexed="8"/>
        <rFont val="Times New Roman"/>
        <family val="1"/>
      </rPr>
      <t>Lãi từ thanh lý các khoản đầu tư vào công ty con và công ty liên doanh, liên kết</t>
    </r>
  </si>
  <si>
    <r>
      <t xml:space="preserve">3. </t>
    </r>
    <r>
      <rPr>
        <b/>
        <sz val="10"/>
        <color indexed="8"/>
        <rFont val="Times New Roman"/>
        <family val="1"/>
      </rPr>
      <t>Thay đổi tài sản và nợ phải trả hoạt động</t>
    </r>
  </si>
  <si>
    <r>
      <t>-  Tăng (giảm)</t>
    </r>
    <r>
      <rPr>
        <sz val="10"/>
        <color indexed="8"/>
        <rFont val="Times New Roman"/>
        <family val="1"/>
      </rPr>
      <t xml:space="preserve"> tài sản tài chính ghi nhận thông qua lãi lỗ</t>
    </r>
  </si>
  <si>
    <t>-  Tăng (giảm) các khoản đầu tư giữ đến ngày đáo hạn</t>
  </si>
  <si>
    <r>
      <t>-  Tăng (giảm)</t>
    </r>
    <r>
      <rPr>
        <sz val="10"/>
        <color indexed="8"/>
        <rFont val="Times New Roman"/>
        <family val="1"/>
      </rPr>
      <t xml:space="preserve"> các khoản cho vay </t>
    </r>
  </si>
  <si>
    <r>
      <t>-  Tăng (giảm)</t>
    </r>
    <r>
      <rPr>
        <sz val="10"/>
        <color indexed="8"/>
        <rFont val="Times New Roman"/>
        <family val="1"/>
      </rPr>
      <t xml:space="preserve"> tài sản tài chính sẵn sàng để bán </t>
    </r>
  </si>
  <si>
    <r>
      <t>-  Tăng (giảm)</t>
    </r>
    <r>
      <rPr>
        <sz val="10"/>
        <color indexed="8"/>
        <rFont val="Times New Roman"/>
        <family val="1"/>
      </rPr>
      <t xml:space="preserve"> các tài sản khác</t>
    </r>
  </si>
  <si>
    <r>
      <t>-  Tăng (giảm)</t>
    </r>
    <r>
      <rPr>
        <sz val="10"/>
        <color indexed="8"/>
        <rFont val="Times New Roman"/>
        <family val="1"/>
      </rPr>
      <t xml:space="preserve"> các khoản phải thu</t>
    </r>
  </si>
  <si>
    <r>
      <t>-  Tăng (giảm)</t>
    </r>
    <r>
      <rPr>
        <sz val="10"/>
        <color indexed="8"/>
        <rFont val="Times New Roman"/>
        <family val="1"/>
      </rPr>
      <t xml:space="preserve"> vay và nợ thuê tài sản tài chính</t>
    </r>
  </si>
  <si>
    <r>
      <t>-  Tăng (giảm)</t>
    </r>
    <r>
      <rPr>
        <sz val="10"/>
        <color indexed="8"/>
        <rFont val="Times New Roman"/>
        <family val="1"/>
      </rPr>
      <t xml:space="preserve"> vay tài sản tài chính</t>
    </r>
  </si>
  <si>
    <r>
      <t>-  Tăng (giảm)</t>
    </r>
    <r>
      <rPr>
        <sz val="10"/>
        <color indexed="8"/>
        <rFont val="Times New Roman"/>
        <family val="1"/>
      </rPr>
      <t xml:space="preserve"> Trái phiếu chuyển đổi - Cấu phần nợ</t>
    </r>
  </si>
  <si>
    <r>
      <t>-  Tăng (giảm)</t>
    </r>
    <r>
      <rPr>
        <sz val="10"/>
        <color indexed="8"/>
        <rFont val="Times New Roman"/>
        <family val="1"/>
      </rPr>
      <t xml:space="preserve"> Trái phiếu phát hành</t>
    </r>
  </si>
  <si>
    <r>
      <t>-  Tăng (giảm)</t>
    </r>
    <r>
      <rPr>
        <sz val="10"/>
        <color indexed="8"/>
        <rFont val="Times New Roman"/>
        <family val="1"/>
      </rPr>
      <t xml:space="preserve"> vay Quỹ Hỗ trợ thanh toán</t>
    </r>
  </si>
  <si>
    <t>4. Lợi nhuận từ hoạt động kinh doanh trước thay đổi vốn lưu động</t>
  </si>
  <si>
    <t>(-) Tăng, (+) giảm phải thu tiền lãi các tài sản tài chính</t>
  </si>
  <si>
    <t>(-) Tăng, (+) giảm các khoản phải thu về lỗi giao dịch chứng khoán</t>
  </si>
  <si>
    <t>(+) Tăng, (-) giảm phải trả cho người bán</t>
  </si>
  <si>
    <t>(+) Tăng, (-) giảm phải trả Tổ chức phát hành chứng khoán</t>
  </si>
  <si>
    <t>(+) Tăng, (-) giảm thuế và các khoản phải nộp Nhà nước</t>
  </si>
  <si>
    <t>(+) Tăng, (-) giảm phải trả, phải nộp khác</t>
  </si>
  <si>
    <t>(+) Tăng, (-) giảm Thuế TNDN CTCK đã nộp</t>
  </si>
  <si>
    <t>+ Lãi vay đã trả</t>
  </si>
  <si>
    <t>+ Tiền chi khác</t>
  </si>
  <si>
    <t>2. Tiền thu từ thanh lý, nhượng bán TSCĐ, BĐSĐT và các tài sản khác</t>
  </si>
  <si>
    <r>
      <t>3.</t>
    </r>
    <r>
      <rPr>
        <sz val="10"/>
        <color indexed="8"/>
        <rFont val="Times New Roman"/>
        <family val="1"/>
      </rPr>
      <t xml:space="preserve"> Tiền chi đầu tư vốn vào công ty con, công ty liên doanh, liên kết và đầu tư khác</t>
    </r>
  </si>
  <si>
    <t>4. Tiền thu hồi đầu tư góp vốn vào công ty con, công ty liên doanh, liên kết và đầu tư khác</t>
  </si>
  <si>
    <t>3. Tiền thu lãi cho vay, cổ tức và lợi nhuận được chia</t>
  </si>
  <si>
    <t>2.Tiền chi trả vốn góp cho chủ sở hữu, mua lại cổ phiếu quỹ</t>
  </si>
  <si>
    <t>2. Tiền vay gốc</t>
  </si>
  <si>
    <t>3. Tiền chi trả nợ gốc vay</t>
  </si>
  <si>
    <t>-  Tiền mặt tại quỹ</t>
  </si>
  <si>
    <t xml:space="preserve"> - Tiền gửi ngân hàng cho hoạt động CTCK </t>
  </si>
  <si>
    <t>-  Các khoản tương đương tiền</t>
  </si>
  <si>
    <t>LƯU CHUYỂN TIỀN TỆ HOẠT ĐỘNG MÔI GIỚI, ỦY THÁC CỦA KHÁCH HÀNG</t>
  </si>
  <si>
    <t>1.   Tiền thu bán chứng khoán môi giới cho khách hàng</t>
  </si>
  <si>
    <t>2.   Tiền chi mua chứng khoán môi giới cho khách hàng</t>
  </si>
  <si>
    <t>3.   Tiền thu bán chứng khoán ủy thác của khách hàng</t>
  </si>
  <si>
    <t>4.   Tiền chi bán chứng khoán ủy thác của khách hàng</t>
  </si>
  <si>
    <t>5.   Thu tiền từ tài khoản vãng lai của khách hàng</t>
  </si>
  <si>
    <t>6.   Chi tiền từ tài khoản vãng lai của khách hàng</t>
  </si>
  <si>
    <t>7.   Thu vay quỹ hỗ trợ thanh toán</t>
  </si>
  <si>
    <t>8.   Chi trả vay quỹ hỗ trợ thanh toán</t>
  </si>
  <si>
    <t>3.   Nhận tiền gửi để thanh toán giao dịch chứng khoán của khách hàng (nhận/rút)</t>
  </si>
  <si>
    <t>10. Nhận tiền gửi của nhà đầu tư cho hoạt động ủy thác đầu tư của khách hàng</t>
  </si>
  <si>
    <t>11. Chi trả phí lưu ký chứng khoán của khách hàng</t>
  </si>
  <si>
    <t>12. Thu lỗi giao dịch chứng khoán</t>
  </si>
  <si>
    <t>4. Tiền thu của tổ chức phát hành chứng khoán</t>
  </si>
  <si>
    <t>15. Tiền chi trả tổ chức phát hành chứng khoán</t>
  </si>
  <si>
    <t>Tiền gửi ngân hàng đầu kỳ</t>
  </si>
  <si>
    <t>- Tiền gửi của nhà đầu tư về giao dịch chứng khoán theo phương thức CTCK quản lý</t>
  </si>
  <si>
    <t>- Tiền gửi của nhà đầu tư về giao dịch chứng khoán theo phương thức Ngân hàng thương mại quản lý</t>
  </si>
  <si>
    <t>- Tiền gửi của Tổchức phát hành</t>
  </si>
  <si>
    <t>Ảnh hưởng của thay đổi tỷgiá hối đoái quy đổi ngoại tệ</t>
  </si>
  <si>
    <t>III. Tiền và các khoản tương đương tiền cuối kỳ của khách hàng 
(40 = 20 + 30)</t>
  </si>
  <si>
    <t>01/01/2015</t>
  </si>
  <si>
    <t>01/01/2016</t>
  </si>
  <si>
    <t>CÔNG TY CP CHỨNG KHOÁN ĐẠI NAM</t>
  </si>
  <si>
    <t>Tầng 12A, Center Building, 01 Nguyễn Huy Tưởng, Thanh Xuân, HN</t>
  </si>
  <si>
    <t>1.1. Giấy thành lập và hoạt động số 62/UBCK-GP ngày 30 tháng 10 năm 2007</t>
  </si>
  <si>
    <t xml:space="preserve">1.3. Những đặc điểm chính về hoạt động CTCK </t>
  </si>
  <si>
    <t>2.2. Đơn vị tiền tệ sử dụng trong kế toán: Đồng Việt Nam</t>
  </si>
  <si>
    <t>3.2. Tuyên bố về việc tuân thủ Chuẩn mực kế toán và Chế độ kế toán: Thực hiện kế toán CTCK trên cơ sở tuân thủ các Chuẩn mực kế toán Việt Nam có liên quan, Chế độ kế toán CTCK ban hành theo Thông tư số 210 ngày 30/10/2014 của Bộ Tài chính.</t>
  </si>
  <si>
    <t>3.3. Hình thức kế toán áp dụng: Nhật ký chung trên máy vi tính</t>
  </si>
  <si>
    <t xml:space="preserve">Tiền và các khoản tương đương tiền bao gồm tiền mặt tại quỹ, các khoản tiền gửi không kỳ hạn, các khoản đầu tư ngắn hạn có thời hạn thu hồi hoặc đáo hạn không quá 3 tháng, có khả năng thanh khoản cao, dễ dàng chuyển đổi thành tiền và ít rủi ro liên quan đến việc biến động giá trị. </t>
  </si>
  <si>
    <t>4.1.2. Tiền ký quỹ của nhà đầu tư</t>
  </si>
  <si>
    <t>Tiền gửi của nhà đầu tư về giao dịch chứng khoán phản ánh các khoản đặt cọc ủy thác của nhà đầu tư chứng khoán tại ngân hàng chỉ định cho mục đích thực hiện các giao dịch chứng khoán. Khoản tiền này đang được trình bày tại Các chỉ tiêu ngoài báo cáo tình hình tài chính (ngoại bảng).</t>
  </si>
  <si>
    <t>4.1.3. Tiền gửi tổng hợp giao dịch chứng khoán cho Nhà đầu tư</t>
  </si>
  <si>
    <t>Tiền gửi tồng hợp giao dịch chứng khoán cho Nhà đầu tư phản ánh số tiền mua chứng khoán thời điểm T0 đến Tx và tiền nhận bán chứng khoán của Nhà đầu tư do VSD chuyển cho Công ty chứng khoán. Chỉ tiêu trên được trình bày tại Các chỉ tiêu ngoài Báo cáo tình hình tài chính (ngoại bảng).</t>
  </si>
  <si>
    <t>4.1.4. Tiền gửi thanh toán bù trừ giao dịch chứng khoán</t>
  </si>
  <si>
    <t>Tiền gửi thanh toán bù trừ giao dịch chứng khoán phản ánh các khoản ký quỹ cho việc thực hiện các giao dịch xóa lệnh và khớp lệnh tại Trung tâm Giao dịch chứng khoán và Trung tâm Lưu ký chứng khoán.</t>
  </si>
  <si>
    <t xml:space="preserve">4.1. Nguyên tắc ghi nhận các khoản tiền </t>
  </si>
  <si>
    <t>4.1.1. Tiền và tương đương tiền</t>
  </si>
  <si>
    <t>4.2. Nguyên tắc và phương pháp kế toán tài sản tài chính ghi nhận thông qua lãi/lỗ, các khoản đầu tư nắm giữ đến ngày đáo hạn, các khoản cho vay và đánh giá lại các tài sản tài chính</t>
  </si>
  <si>
    <t>4.2.1. Tài sản tài chính ghi nhận thông qua lãi/lỗ</t>
  </si>
  <si>
    <t xml:space="preserve">Tài sản tài chính ghi nhận thông qua lãi/lỗ là các tài sản tài chính được nắm giữ cho mục đích mua vào, bán ra trên thị trường tài chính thông qua hoạt động nghiên cứu và phân tích với kỳ vọng sinh lời. Các tài sản tài chính bao gồm cổ phiếu niêm yết và cổ phiếu chưa niêm yết. Các tài sản tài chính ghi nhận thông qua lãi/lỗ được trình bày theo giá mua cộng / (trừ) Chênh lệch tăng / (giảm) do đánh giá lại. Giá mua tài sản tài chính ghi nhận thông qua lãi/lỗ là giá mua thực tế các tài sản tài chính chưa niêm yết hoặc giá khớp lệnh mua, bán đối với tài sản tài chính niêm yết. Giá mua không bao gồm các chi phí mua như phí môi giới, phí giao dịch và phí ngân hàng. Cuối kỳ kế toán, Công ty phải đánh giá lại giá trị các tài sản tài chính ghi nhận thông qua lãi/lỗ theo giá thị trường hoặc giá trị hợp lý. Các tài sản tài chính ghi nhận thông qua lãi/lỗ bao gồm cổ phiếu niêm yết và chưa niêm yết.
Giá xuất của các khoản đầu tư chứng khoán xác định theo phương pháp bình quân gia quyền. 
</t>
  </si>
  <si>
    <t>4.2.2. Các khoản đầu tư nắm giữ đến ngày đáo hạn</t>
  </si>
  <si>
    <t>Các khoản đầu tư nắm giữ đến ngày đáo hạn là các tài sản tài chính phi phái sinh với các khoản thanh toán cố định hoặc có thể xác định được, có kỳ đáo hạn là cố định mà Công ty có dự định tích cực và có khả năng giữ đến ngày đáo hạn. Các khoản đầu tư nắm giữ đến ngày đáo hạn bao gồm các hợp đồng tiền gửi có kỳ hạn trên 03 tháng.</t>
  </si>
  <si>
    <t>4.2.3. Các khoản cho vay</t>
  </si>
  <si>
    <t xml:space="preserve">Các khoản cho vay là các tài sản tài chính phi phái sinh với các khoản thanh toán cố định hoặc có thể xác định và không niêm yết trên thị trường. Các dạng cam kết cho vay được thực hiện bao gồm Hợp đồng giao dịch ký quỹ và Hợp đồng ứng trước tiền bán chứng khoán. 
Rủi ro cho vay trong các nghiệp vụ cho vay theo quy định của luật chứng khoán (sau đây gọi tắt là rủi ro) là tổn thất có khả năng xảy ra đối với nợ cho vay của Công ty chứng khoán do khách hàng không thực hiện hoặc không có khả năng thực hiện một phần hoặc toàn bộ nghĩa vụ của mình theo cam kết vay, thì phải lập dự phòng rủi ro cụ thể và dự phòng chung cho những tổn thất có thể xảy ra đối với nợ cho vay của Công ty chứng khoán. Công ty chứng khoán sẽ lập dự phòng cụ thể cho khoản suy giảm giá trị các khoản cho vay.
</t>
  </si>
  <si>
    <t>4.2.4. Đánh giá lại các tài sản tài chính và tài sản thế chấp</t>
  </si>
  <si>
    <t xml:space="preserve">Việc đánh giá lại các tài sản tài chính ghi nhận thông qua lãi/lỗ và các khoản đầu tư nắm giữ đến ngày đáo hạn theo giá thị trường hoặc giá trị hợp lý được thực hiện theo phương pháp xác định giá trị phù hợp với quy định pháp luật. Trong trường hợp không có giá trị thị trường tại ngày giao dịch gần nhất, Công ty được sử dụng giá trị hợp lý để đánh giá lại các tài sản tài chính. Giá trị hợp lý được xác định trên cơ sở tôn trọng nguyên tắc, phương pháp hoặc mô hình lý thuyết định giá tài sản tài chính đã được Ban Giám đốc chấp thuận. 
Giá trị thị trường của chứng khoán niêm yết trên Sở giao dịch Chứng khoán Hà Nội và Sở giao dịch Chứng khoán Thành phố Hồ Chí Minh là giá đóng cửa tại ngày gần nhất có giao dịch tính đến ngày đánh giá lại.
Đối với các chứng khoán của các công ty chưa niêm yết trên thị trường chứng khoán nhưng đã đăng ký giao dịch trên thị trường giao dịch của các công ty đại chúng chưa niêm yết (UPCom) thì giá trị thị trường được xác định lá giá đóng cửa bình quân tại ngày gần nhất có giao dịch tính đến ngày đánh giá lại.
Đối với chứng khoán niêm yết bị hủy hoặc bị đình chỉ giao dịch hoặc bị ngừng giao dịch kể từ ngày giao dịch thứ sáu trở đi, giá chứng khoán thực tế là giá trị sổ sách tại ngày lập bảng cân đối kế toán gần nhất. 
Đối với chứng khoán chưa niêm yết và chưa đăng ký giao dịch trên thị trường giao dịch của các công ty đại chúng chưa niêm yết (UPCom) thì giá chứng khoán thực tế trên thị trường làm cơ sở để đánh giá lại là giá trung bình của các mức giá giao dịch thực tế theo báo giá của ba (03) công ty chứng khoán có giao dịch tại thời điểm gần nhất với thời điểm đánh giá lại nhưng không quá một tháng tính đến ngày đánh giá lại.
Công ty không thực hiện đánh giá lại đối với các Công ty chưa đăng ký giao dịch ở thị trường giao dịch của các công ty đại chúng vì không thu thập đủ tối thiểu báo giá bởi ba (03) công ty chứng khoán tại thời điểm lập dự phòng.
</t>
  </si>
  <si>
    <t>4.2.5. Các khoản phải thu và dự phòng nợ phải thu khó đòi</t>
  </si>
  <si>
    <t xml:space="preserve">Tất cả các khoản phải thu và dự thu về cổ tức, tiền lãi của các tài sản tài chính thuộc danh mục tài sản tài chính của Công ty phát sinh trong kỳ đều được theo dói tại chỉ tiêu “Phải thu và dự thu cổ tức, tiền lãi các tài sản tài chính” trên báo cáo tình hình tài chính.
Các khoản phải thu được ghi nhận theo giá trị ghi sổ của các khoản phải thu khách hàng và phải thu khác cùng dự phòng phải thu khó đòi. Dự phòng phải thu khó đòi được trích lập cho những khoản phải thu đã quá hạn thanh toán từ sáu tháng trở lên, hoặc các khoản thu mà người nợ khó có khả năng thanh toán do bị thanh lý, phá sản hay các khó khăn tương tự.
</t>
  </si>
  <si>
    <t>4.2.6. Phải trả hoạt động giao dịch chứng khoán</t>
  </si>
  <si>
    <t xml:space="preserve">Phải trả hoạt động giao dịch chứng khoán bao gồm khoản tiền phải trả các tổ chức cung cấp các dịch vụ mua bán các tài sản tài chính của Công ty hoặc của khách hàng qua Sở giao dịch chứng khoán và Công ty với tư cách là thành viên; hoặc với các đại lý tham gia phát hành chứng khoán cho tổ chức phát hành chứng khoán liên quan đến nghiệp vụ bảo lãnh phát hành chứng khoán của Công ty.
</t>
  </si>
  <si>
    <t>4.2.7. Tài sản cố định hữu hình và khấu hao</t>
  </si>
  <si>
    <t xml:space="preserve">Tài sản cố định hữu hình được trình bày theo nguyên giá trừ giá trị hao mòn lũy kế. Nguyên giá tài sản cố định hữu hình bao gồm giá mua và toàn bộ các chi phí khác liên quan trực tiếp đến việc đưa tài sản vào trạng thái sẵn sàng sử dụng. 
Nguyên giá tài sản cố định hữu hình do tự làm, tự xây dựng bao gồm chi phí xây dựng, chi phí sản xuất thực tế phát sinh cộng chi phí lắp đặt và chạy thử (nếu áp dụng).
Tài sản cố định hữu hình được khấu hao theo phương pháp đường thẳng dựa trên thời gian hữu dụng ước tính, cụ thể như sau:
                                                                  Năm 2016
                                                         (số năm khấu hao)
Thiết bị, dụng cụ văn phòng                03 – 08
</t>
  </si>
  <si>
    <t xml:space="preserve">4.2.8. Tài sản cố định vô hình và khấu hao </t>
  </si>
  <si>
    <t>Tài sản cố định vô hình là giá trị của các chương trình phần mềm phục vụ hoạt động kinh doanh, được khấu hao theo phương pháp đường thẳng trong thời gian từ 03 đến 08 năm.</t>
  </si>
  <si>
    <t>4.3. Nguyên tắc ghi nhận chi phí đi vay</t>
  </si>
  <si>
    <t xml:space="preserve">Chi phí đi vay liên quan trực tiếp đến việc mua, đầu tư xây dựng hoặc sản xuất những tài sản cần một thời gian tương đối dài để hoàn thành đưa vào sử dụng hoặc kinh doanh được cộng vào nguyên giá tài sản cho đến khi tài sản đó được đưa vào sử dụng hoặc kinh doanh. Các khoản thu nhập phát sinh từ việc đầu tư tạm thời các khoản vay được ghi giảm nguyên giá tài sản có liên quan.
Tất cả các chi phí lãi vay khác được ghi nhận vào báo cáo kết quả hoạt động kinh doanh khi phát sinh.
</t>
  </si>
  <si>
    <t>4.4. Nguyên tắc ghi nhận Doanh thu</t>
  </si>
  <si>
    <t xml:space="preserve">• Doanh thu nghiệp vụ môi giới chứng khoán: 
Là khoản phí giao dịch chứng khoán mà công ty chứng khoán được hưởng từ các hoạt động môi giới kinh doanh chứng khoán cho nhà đầu tư được xác định khi dịch vụ môi giới hoàn thành.
• Lãi từ các tài sản tài chính ghi nhận thông qua lãi/lỗ: 
Lãi từ các tài sản tài chính ghi nhận thông qua lãi/lỗ bao gồm các khoản chênh lệch lãi bán chứng khoán tự doanh của công ty chứng khoán (được ghi nhận dựa trên thông báo kết quả thanh toán bù trừ giao dịch chứng khoán của Trung tâm Lưu ký chứng khoán) và khoản thu lợi tức cổ phiếu, lãi trái phiếu, thu từ hoạt động góp vốn liên doanh, liên kết (lãi đầu tư cổ phiếu được ghi nhận trên báo cáo kết quả kinh doanh trên cơ sở thông báo chia lãi của tổ chức có cổ phần do công ty nắm giữ, lãi đầu tư trái phiếu và lãi từ hoạt động góp vốn liên doanh, liên kết được ghi nhận vào báo cáo kết quả kinh doanh trên cơ sở dồn tích).
• Doanh thu nghiệp vụ tư vấn chứng khoán:
Doanh thu từ hoạt động tư vấn được ghi nhận trên báo cáo kết quả kinh doanh khi hoàn thành dịch vụ và khách hàng chấp nhận thanh toán.
• Doanh thu nghiệp vụ  lưu ký chứng khoán:
Doanh thu từ dịch vụ lưu ký chứng khoán cho nhà đầu tư của Công ty được ghi nhận trên báo cáo kết quả kinh doanh là khoản phí lưu ký chứng khoán thu được của nhà đầu tư có chứng khoán gửi lưu ký chứng khoán ở Trung tâm LKCK được xác định vào cuối mỗi tháng.
• Thu nhập hoạt động khác:
Doanh thu khác bao gồm doanh thu lãi tiền gửi ngân hàng, hoàn nhập dự phòng các khoản đầu tư tài chính, doanh thu từ các hợp đồng hợp tác đầu tư chứng khoán và doanh thu khác. Các khoản này được ghi nhận trên báo cáo kết quả kinh doanh trên cơ sở dồn tích. Lãi thu được từ các hợp đồng mua bán chứng khoán có kỳ hạn được ghi nhận trên báo cáo kết quả kinh doanh khi thực thu.
</t>
  </si>
  <si>
    <t>4.5. Nguyên tắc ghi nhận các khoản Thuế</t>
  </si>
  <si>
    <t xml:space="preserve">- Tiền gửi ngân hàng </t>
  </si>
  <si>
    <t>- Các khoản tương đương tiền</t>
  </si>
  <si>
    <t>Khối lượng giao dịch thực hiện trong kỳ</t>
  </si>
  <si>
    <t>Giá trị khối lượng giao dịch thực hiện trong kỳ</t>
  </si>
  <si>
    <t>01/01/2016 (Trình bày lại)</t>
  </si>
  <si>
    <t>1. Tài sản tài chính ghi nhận thông qua lãi/lỗ (FVTPL)</t>
  </si>
  <si>
    <t>Chứng khoán thương mại</t>
  </si>
  <si>
    <t xml:space="preserve">  Cổ phiếu chưa niêm yết (i)</t>
  </si>
  <si>
    <t>2. Các  khoản đầu tư nắm giữ đến ngày đáo hạn (HTM)</t>
  </si>
  <si>
    <t>3. Các khoản cho vay và phải thu</t>
  </si>
  <si>
    <t>- Các khoản cho vay</t>
  </si>
  <si>
    <t>Cho vay hoạt động Margin</t>
  </si>
  <si>
    <t>Cho vay hoạt động ứng trước tiền bán của khách hàng</t>
  </si>
  <si>
    <t>- Các khoản phải thu</t>
  </si>
  <si>
    <t>Tài sản tài chính ghi nhận thông qua lãi/lỗ (FVTPL)</t>
  </si>
  <si>
    <t>UPCOM</t>
  </si>
  <si>
    <t>OTC</t>
  </si>
  <si>
    <t>Công ty CP Đầu tư và thương mại Hoa Sen Việt Nam</t>
  </si>
  <si>
    <t>Công ty CP đầu tư và phát triển Nghệ An</t>
  </si>
  <si>
    <t>Công ty CP tập đoàn Hanaka</t>
  </si>
  <si>
    <t>Ngắn hạn</t>
  </si>
  <si>
    <t>Chi phí cung cấp thông tin</t>
  </si>
  <si>
    <t>Chi phí bảo trì</t>
  </si>
  <si>
    <t>Dài hạn</t>
  </si>
  <si>
    <t>Chi phí công cụ dụng cụ chờ phân bổ</t>
  </si>
  <si>
    <t>Chi phí tư vấn</t>
  </si>
  <si>
    <t>Trả trước cho người bán</t>
  </si>
  <si>
    <t>Thuế TNDN nộp thừa</t>
  </si>
  <si>
    <t>NGUYÊN GIÁ</t>
  </si>
  <si>
    <t>Tại ngày 01/01/2016</t>
  </si>
  <si>
    <t>Tăng do mua sắm mới</t>
  </si>
  <si>
    <t>Giảm do hủy tài sản hỏng</t>
  </si>
  <si>
    <t>GIÁ TRỊ HAO MÒN LŨY KẾ</t>
  </si>
  <si>
    <t>GIÁ TRỊ CÒN LẠI</t>
  </si>
  <si>
    <t>Phần mềm</t>
  </si>
  <si>
    <t>Khấu hao trong năm</t>
  </si>
  <si>
    <t>Giảm do thanh lý, hủy tài sản</t>
  </si>
  <si>
    <t>Tại 01/01/2016</t>
  </si>
  <si>
    <t>- Ngân hàng TMCP Đầu tư và phát triển Việt Nam - CN Hà Thành</t>
  </si>
  <si>
    <t>- Ngân hàng TMCP Công thương Việt Nam - CN TP Hà Nội</t>
  </si>
  <si>
    <t>- Ngân hàng TMCP Đầu tư và phát triển Việt Nam - CN Thanh Xuân</t>
  </si>
  <si>
    <t xml:space="preserve">- Vay cá nhân </t>
  </si>
  <si>
    <t>- Phải trả cho Sở Giao dịch chứng khoán</t>
  </si>
  <si>
    <t>- Phải trả Trung tâm Lưu ký chứng khoán Việt Nam (VSD)</t>
  </si>
  <si>
    <t xml:space="preserve">      + Các đối tượng khác</t>
  </si>
  <si>
    <t>- Phí chuyển nhượng phải trả trung tâm lưu ký</t>
  </si>
  <si>
    <t>- Thuế giá trị gia tăng phải nộp</t>
  </si>
  <si>
    <t>Vốn đầu tư của chủ sở hữu</t>
  </si>
  <si>
    <t>Lợi nhuận/(Lỗ) sau thuế chưa phân phối</t>
  </si>
  <si>
    <t>Số dư tại 01/01/2015</t>
  </si>
  <si>
    <t>Tăng vốn trong năm</t>
  </si>
  <si>
    <t>Lợi nhuận trong năm</t>
  </si>
  <si>
    <t>Số dư tại 01/01/2016</t>
  </si>
  <si>
    <t>Lợi nhuận trong kỳ</t>
  </si>
  <si>
    <t>Quỹ dự phòng tài chính</t>
  </si>
  <si>
    <t>Thay đổi trong vốn chủ sở hữu</t>
  </si>
  <si>
    <t>Công ty CP đầu tư và thương mại Hoa Sen Việt Nam</t>
  </si>
  <si>
    <t>a. Từ tài sản tài chính FVTPL (Cổ tức)</t>
  </si>
  <si>
    <t>b. Từ tài sản tài chính HTM (lãi phân bổ)</t>
  </si>
  <si>
    <t>c. Từ Các khoản cho vay (lãi cho vay)</t>
  </si>
  <si>
    <t>24. CHI PHÍ QUẢN LÝ CÔNG TY CHỨNG KHOÁN</t>
  </si>
  <si>
    <t>Lợi nhuận kế toán trước thuế</t>
  </si>
  <si>
    <t>Điều chỉnh cho thu nhập chịu thuế</t>
  </si>
  <si>
    <t>- Trừ: Thu nhập không chịu thuế</t>
  </si>
  <si>
    <t>- Cộng: Chi phí không được trừ</t>
  </si>
  <si>
    <t>Chuyển lỗ các năm trước</t>
  </si>
  <si>
    <t>Thu nhập chịu thuế</t>
  </si>
  <si>
    <t>Thuế suất thông thường</t>
  </si>
  <si>
    <t>Thuế TNDN phải nộp</t>
  </si>
  <si>
    <t>Thuế TNDN hoãn lại chưa được ghi nhận liên quan đến các khoản mục sau:</t>
  </si>
  <si>
    <t>Các khoản lỗ chưa được trừ chuyển lỗ</t>
  </si>
  <si>
    <t>Tình trạng quyết toán</t>
  </si>
  <si>
    <t>Các khoản lỗ tính thuế</t>
  </si>
  <si>
    <t xml:space="preserve">Năm </t>
  </si>
  <si>
    <t>Chưa quyết toán</t>
  </si>
  <si>
    <t>Lãi cơ bản trên cổ phiếu</t>
  </si>
  <si>
    <t>Việc tính toán lãi cơ bản trên cổ phiếu phân bổ cho các cổ đông sở hữu cổ phiếu phổ thông của Công ty được thực hiện trên cơ các số liệu sau:</t>
  </si>
  <si>
    <t>Lợi nhuận kế toán sau thuế TNDN</t>
  </si>
  <si>
    <t>Số lượng cổ phần phổ thông đang lưu hành bình quân</t>
  </si>
  <si>
    <t>Trong vòng một năm tới</t>
  </si>
  <si>
    <t>Từ năm thứ hai đến năm thứ năm</t>
  </si>
  <si>
    <t>Các khoản lương, thưởng của Ban giám đốc và thù lao Hội đồng quản trị trong kỳ</t>
  </si>
  <si>
    <t>Lương, thưởng của Ban Tổng giám đốc</t>
  </si>
  <si>
    <t>Thù lao Hội đồng quản trị</t>
  </si>
  <si>
    <t>Quản lý rủi ro vốn</t>
  </si>
  <si>
    <t xml:space="preserve">Công ty quản lý nguồn vốn nhằm đảm bảo rằng Công ty có thể vừa hoạt động liên tục vừa tối đa hóa lợi ích của các cổ đông thông qua tối ưu hóa số dư nguồn vốn và công nợ.
Cấu trúc vốn của Công ty gồm có các khoản nợ thuần (bao gồm các khoản vay trừ đi tiền và các khoản tương đương tiền) và phần vốn của các cổ đông (bao gồm vốn góp, các quỹ dự trữ, lợi nhuận sau thuế chưa phân phối).
</t>
  </si>
  <si>
    <t>Hệ số đòn bẩy tài chính</t>
  </si>
  <si>
    <t>Hệ số đòn bẩy tài chính của Công ty tại ngày kết thúc niên độ kế toán như sau:</t>
  </si>
  <si>
    <t>Các khoản vay</t>
  </si>
  <si>
    <t>Trừ: Tiền và các khoản tương đương tiền</t>
  </si>
  <si>
    <t>Nợ thuần</t>
  </si>
  <si>
    <t>Vốn chủ sở hữu</t>
  </si>
  <si>
    <t>Tỷ lệ nợ thuần trên vốn chủ sở hữu</t>
  </si>
  <si>
    <t>Các chính sách kế toán chủ yếu</t>
  </si>
  <si>
    <t xml:space="preserve">Chi tiết các chính sách kế toán chủ yếu và các phương pháp mà Công ty áp dụng (bao gồm các tiêu chí để ghi nhận, cơ sở xác định giá trị và cơ sở ghi nhận các khoản thu nhập và chi phí) đối với từng loại tài sản tài chính và công nợ tài chính được trình bày tại Thuyết minh số 4. </t>
  </si>
  <si>
    <t>Các loại công cụ tài chính</t>
  </si>
  <si>
    <t>Tài sản tài chính</t>
  </si>
  <si>
    <t>Tiền và các khoản tương đương tiền</t>
  </si>
  <si>
    <t>Phải thu khách hàng và phải thu khác</t>
  </si>
  <si>
    <t>Đầu tư tài chính ngăn hạn</t>
  </si>
  <si>
    <t>Các khoản ký quỹ</t>
  </si>
  <si>
    <t>Công nợ tài chính</t>
  </si>
  <si>
    <t>Phải trả người bán và phải trả khác</t>
  </si>
  <si>
    <t>Chi phí phải trả</t>
  </si>
  <si>
    <t>Phải trả giao dịch chứng khoán</t>
  </si>
  <si>
    <t>Công ty chưa đánh giá giá trị hợp lý của công nợ tài chính tại ngày kết thúc niên độ kế toán theo Thông tư số 210/2009/TT-BTC của Bộ Tài chính ngày 06 tháng 11 năm 2009 (“Thông tư 210”) cũng như các quy định hiện hành chưa có hướng dẫn cụ thể về việc xác định giá trị hợp lý của các tài sản tài chính và công nợ tài chính. Thông tư 210 yêu cầu áp dụng Chuẩn mực Báo cáo tài chính Quốc tế về việc trình bày báo cáo tài chính và thuyết minh thông tin đối với công cụ tài chính nhưng không đưa ra hướng dẫn tương đương cho việc đánh giá và ghi nhận công cụ tài chính bao gồm cả áp dụng giá trị hợp lý, nhằm phù hợp với Chuẩn mực Báo cáo tài chính Quốc tế.</t>
  </si>
  <si>
    <t>Mục tiêu quản lý rủi ro tài chính</t>
  </si>
  <si>
    <t xml:space="preserve">Công ty đã xây dựng hệ thống quản lý rủi ro nhằm phát hiện và đánh giá các rủi ro mà Công ty phải chịu, thiết lập các chính sách và quy trình kiểm soát rủi ro ở mức chấp nhận được. Hệ thống quản lý rủi ro được xem xét lại định kỳ nhằm phản ánh những thay đổi của điều kiện thị trường và hoạt động của Công ty.
Rủi ro tài chính bao gồm rủi ro thị trường (bao gồm rủi ro tỷ giá, rủi ro lãi suất và rủi ro về giá), rủi ro tín dụng và rủi ro thanh khoản. 
</t>
  </si>
  <si>
    <t>Rủi ro thị trường</t>
  </si>
  <si>
    <t xml:space="preserve">Hoạt động kinh doanh của Công ty sẽ chủ yếu chịu rủi ro khi có sự thay đổi về lãi suất và giá. Công ty không thực hiện các biện pháp phòng ngừa rủi ro này do thiếu thị trường mua các công cụ tài chính này.
Quản lý rủi ro lãi suất
Công ty chịu rủi ro lãi suất phát sinh từ các khoản vay chịu lãi suất đã được ký kết. Rủi ro này sẽ được Công ty quản lý bằng cách duy trì ở mức độ hợp lý các khoản vay và phân tích tình hình cạnh tranh trên thị trường để có được lãi suất có lợi cho Công ty từ các nguồn cho vay thích hợp.
Quản lý rủi ro về giá cổ phiếu
Các cổ phiếu do Công ty nắm giữ bị ảnh hưởng bởi các rủi ro thị trường phát sinh từ tính không chắc chắn về giá trị tương lai của cổ phiếu đầu tư. Công ty quản lý rủi ro về giá cổ phiếu bằng cách thiết lập hạn mức đầu tư. Hội đồng Quản trị của Công ty cũng xem xét và phê duyệt các quyết định đầu tư vào cổ phiếu như ngành nghề kinh doanh, công ty để đầu tư … Công ty đánh giá rủi ro về giá cổ phiếu là không đáng kể.
</t>
  </si>
  <si>
    <t>Rủi ro tín dụng</t>
  </si>
  <si>
    <t xml:space="preserve">Rủi ro tín dụng xảy ra khi một khách hàng hoặc đối tác không đáp ứng được các nghĩa vụ trong hợp đồng dẫn đến các tổn thất tài chính cho Công ty. Công ty có chính sách tín dụng phù hợp và thường xuyên theo dõi tình hình để đánh giá xem Công ty có chịu rủi ro tín dụng hay không. Công ty không có bất kỳ rủi ro tín dụng trọng yếu nào với các khách hàng hoặc đối tác bởi vì các khoản phải thu đến từ một số lượng lớn khách hàng hoạt động trong nhiều ngành khác nhau và phân bổ ở các khu vực địa lý khác nhau.
Mục đích quản lý rủi ro thanh khoản nhằm đảm bảo đủ nguồn vốn để đáp ứng các nghĩa vụ tài chính hiện tại và trong tương lai. Tính thanh khoản cũng được Công ty quản lý nhằm đảm bảo mức phụ trội giữa công nợ đến hạn và tài sản đến hạn trong năm ở mức có thể được kiểm soát đối với số vốn mà Công ty tin rằng có thể tạo ra trong năm đó. Chính sách của Công ty là theo dõi thường xuyên các yêu cầu về thanh khoản hiện tại và dự kiến trong tương lai nhằm đảm bảo Công ty duy trì đủ mức dự phòng tiền mặt, các khoản vay và đủ vốn mà các cổ đông cam kết góp nhằm đáp ứng các quy định về tính thanh khoản ngắn hạn và dài hạn hơn.
</t>
  </si>
  <si>
    <t>Quản lý rủi ro thanh khoản</t>
  </si>
  <si>
    <t xml:space="preserve">Các bảng dưới đây trình bày chi tiết các mức đáo hạn theo hợp đồng còn lại đối với tài sản tài chính và công nợ tài chính phi phái sinh và thời hạn thanh toán như đã được thỏa thuận. Các bảng này được trình bày dựa trên dòng tiền chưa chiết khấu của tài sản tài chính gồm lãi từ các tài sản đó, nếu có và dòng tiền chưa chiết khấu của công nợ tài chính tính theo ngày sớm nhất mà Công ty phải trả. Các bảng này trình bày dòng tiền của các khoản gốc và tiền lãi. Việc trình bày thông tin tài sản tài chính phi phái sinh là cần thiết để hiểu được việc quản lý rủi ro thanh khoản của Công ty khi tính thanh khoản được quản lý trên cơ sở công nợ và tài sản thuần.
</t>
  </si>
  <si>
    <t>Từ 1 năm trở xuống</t>
  </si>
  <si>
    <t>Trên 1 năm đến 5 năm</t>
  </si>
  <si>
    <t>Phải thu khách hàng, phải thu khác</t>
  </si>
  <si>
    <t>Đầu tư tài chính ngắn hạn</t>
  </si>
  <si>
    <t>Phải trả hoạt động giao dịch chứng khoán</t>
  </si>
  <si>
    <t>Chênh lệch thanh khoản thuần</t>
  </si>
  <si>
    <t>Số liệu so sánh là Báo cáo tài chính quý 3 năm 2015 đã được công bố thông tin.</t>
  </si>
  <si>
    <t>Người lập biểu</t>
  </si>
  <si>
    <t>Kế toán trưởng</t>
  </si>
  <si>
    <t>5. TIỀN VÀ CÁC KHOẢN TƯƠNG ĐƯƠNG TIỀN</t>
  </si>
  <si>
    <t>6.KHỐI LƯỢNG VÀ GIÁ TRỊ THỰC HIỆN GIAO DỊCH TRONG KỲ</t>
  </si>
  <si>
    <t>7. CÁC LOẠI TÀI SẢN TÀI CHÍNH</t>
  </si>
  <si>
    <t>9. CHI PHÍ TRẢ TRƯỚC</t>
  </si>
  <si>
    <t>10. TÀI SẢN NGẮN HẠN KHÁC</t>
  </si>
  <si>
    <t>11. TÀI SẢN CỐ ĐỊNH HỮU HÌNH</t>
  </si>
  <si>
    <t>12. TÀI SẢN CỐ ĐỊNH VÔ HÌNH</t>
  </si>
  <si>
    <t>13. TIỀN NỘP QUỸ HỖ TRỢ THANH TOÁN</t>
  </si>
  <si>
    <t>14. VAY NGẮN HẠN</t>
  </si>
  <si>
    <t>15. PHẢI TRẢ HOẠT ĐỘNG GIAO DỊCH CHỨNG KHOÁN</t>
  </si>
  <si>
    <t>16. PHẢI TRẢ NGƯỜI BÁN</t>
  </si>
  <si>
    <t>17. THUẾ VÀ CÁC KHOẢN PHẢI NỘP NHÀ NƯỚC</t>
  </si>
  <si>
    <t>18. CÁC KHOẢN PHẢI TRẢ, PHẢI NỘP NGẮN HẠN KHÁC</t>
  </si>
  <si>
    <t>19. VỐN CHỦ SỞ HỮU</t>
  </si>
  <si>
    <t>20. CHÊNH LỆCH ĐÁNH GIÁ LẠI CÁC TÀI SẢN TÀI CHÍNH</t>
  </si>
  <si>
    <t>21. CỔ TỨC, TIỀN LÃI PHÁT SINH TỪ FVTPL, CÁC KHOẢN CHO VAY, HTM, AFS</t>
  </si>
  <si>
    <t>22. DOANH THU NGOÀI THU NHẬP CÁC TÀI SẢN TÀI CHÍNH</t>
  </si>
  <si>
    <t>23. CHI PHÍ NGOÀI CHI PHÍ CÁC TÀI SẢN TÀI CHÍNH</t>
  </si>
  <si>
    <t>Chi phí lương nhân viên</t>
  </si>
  <si>
    <t>Chi phí chuyển tiền</t>
  </si>
  <si>
    <t>Chi phí khấu hao TSCĐ</t>
  </si>
  <si>
    <t>25. CHI PHÍ THUẾ THU NHẬP DOANH NGHIỆP HIỆN HÀNH</t>
  </si>
  <si>
    <t>26. CHI PHÍ THUẾ TNDN HOÃN LẠI</t>
  </si>
  <si>
    <t>27. LÃI CƠ BẢN TRÊN CỔ PHIẾU</t>
  </si>
  <si>
    <t>28.  CAM KẾT THUÊ HOẠT ĐỘNG</t>
  </si>
  <si>
    <t>29. NGHIỆP VỤ VÀ SỐ DƯ VỚI CÁC BÊN LIÊN QUAN</t>
  </si>
  <si>
    <t>30. CÔNG CỤ TÀI CHÍNH</t>
  </si>
  <si>
    <t>31. SỐ LIỆU SO SÁNH</t>
  </si>
  <si>
    <t>6.2.2. Phải thu cổ tức, tiền lãi đến ngày nhận</t>
  </si>
  <si>
    <t>II. Tài sản cố định</t>
  </si>
  <si>
    <t>III. Tài sản dài hạn khác</t>
  </si>
  <si>
    <t>1. Các khoản đầu tư</t>
  </si>
  <si>
    <t xml:space="preserve">1.2. Đầu tư vào công ty con </t>
  </si>
  <si>
    <t xml:space="preserve">13. Đầu tư vào công ty liên doanh, liên kết </t>
  </si>
  <si>
    <t>1.1.Các khoản đầu tư nắm giữ đến ngày đáo hạn</t>
  </si>
  <si>
    <t xml:space="preserve">- Tiền gửi có kỳ hạn </t>
  </si>
  <si>
    <t xml:space="preserve">      + Công ty CP Đầu tư bất động sản Hapulico</t>
  </si>
  <si>
    <t xml:space="preserve">Thuế thu nhập doanh nghiệp thể hiện tổng giá trị của số thuế phải trả hiện tại và số thuế hoãn lại.
Số thuế hiện tại phải trả được tính dựa trên thu nhập chịu thuế trong năm. Thu nhập chịu thuế khác với lợi nhuận thuần được trình bày trên báo cáo kết quả hoạt động kinh doanh vì thu nhập chịu thuế không bao gồm các khoản thu nhập hay chi phí tính thuế hoặc được khấu trừ trong các năm khác (bao gồm cả lỗ mang sang, nếu có) và ngoài ra không bao gồm các chỉ tiêu không chịu thuế hoặc không được khấu trừ.
Thuế thu nhập hoãn lại được tính trên các khoản chênh lệch giữa giá trị ghi sổ và cơ sở tính thuế thu nhập của các khoản mục tài sản hoặc công nợ trên báo cáo tài chính và được ghi nhận theo phương pháp bảng cân đối kế toán. Thuế thu nhập hoãn lại phải trả phải được ghi nhận cho tất cả các khoản chênh lệch tạm thời còn tài sản thuế thu nhập hoãn lại chỉ được ghi nhận khi chắc chắn có đủ lợi nhuận tính thuế trong tương lai để khấu trừ các khoản chênh lệch tạm thời. 
Thuế thu nhập hoãn lại được xác định theo thuế suất dự tính sẽ áp dụng cho năm tài sản được thu hồi hay nợ phải trả được thanh toán. Thuế thu nhập hoãn lại được ghi nhận vào báo cáo kết quả hoạt động kinh doanh trừ trường hợp khoản thuế đó có liên quan đến các khoản mục được ghi thẳng vào vốn chủ sở hữu. Trong trường hợp đó, thuế thu nhập hoãn lại cũng được ghi thẳng vào vốn chủ sở hữu.
Tài sản thuế thu nhập hoãn lại và nợ thuế thu nhập hoãn lại phải trả được bù trừ khi Công ty có quyền hợp pháp để bù trừ giữa tài sản thuế thu nhập hiện hành với thuế thu nhập hiện hành phải nộp và khi các tài sản thuế thu nhập hoãn lại và nợ thuế thu nhập hoãn lại phải trả liên quan tới thuế thu nhập doanh nghiệp được quản lý bởi cùng một cơ quan thuế và Công ty có dự định thanh toán thuế thu nhập hiện hành trên cơ sở thuần.
Việc xác định thuế thu nhập của Công ty căn cứ vào các quy định hiện hành về thuế. Tuy nhiên, những quy định này thay đổi theo từng thời kỳ và việc xác định sau cùng về thuế thu nhập doanh nghiệp tùy thuộc vào kết quả kiểm tra của cơ quan thuế có thẩm quyền.
Các loại thuế khác được áp dụng theo các luật thuế hiện hành tại Việt Nam.
</t>
  </si>
  <si>
    <t>Dự thu lãi tiền gửi</t>
  </si>
  <si>
    <t>Dự thu lãi margin</t>
  </si>
  <si>
    <t>Dự thu lãi ứng trước</t>
  </si>
  <si>
    <t>SAC</t>
  </si>
  <si>
    <t>Tại ngày 31/12/2016</t>
  </si>
  <si>
    <t>Lập ngày 15 tháng 01 năm 2017</t>
  </si>
  <si>
    <t>Nguyễn Thị Thanh Hà</t>
  </si>
  <si>
    <t>Cho kỳ hoạt động từ ngày 01/10/2016 đến ngày 31/12/2016</t>
  </si>
  <si>
    <t>Quý 4/2016</t>
  </si>
  <si>
    <t>Quý 4/2015
(Trình bày lại)</t>
  </si>
  <si>
    <t>Từ 01/01/2015 đến 31/12/2015</t>
  </si>
  <si>
    <t>Từ 01/01/2016 đến31/12/2016</t>
  </si>
  <si>
    <t>Từ 01/01/2016 đến 31/12/2016</t>
  </si>
  <si>
    <t>Lũy kế đến 31/12/2016</t>
  </si>
  <si>
    <t>Từ 01/10/2016 đến 31/12/2016</t>
  </si>
  <si>
    <t>Từ 01/10/2015
 đến 31/12/2015</t>
  </si>
  <si>
    <t>Giá trị lập dự phòng tại 30/09/2016</t>
  </si>
  <si>
    <t>Tại ngày 31/12/2016, tổng nguyên giá các tài sản đã hết khấu hao nhưng vẫn sử dụng là 2.071.924.683 VNĐ (tại ngày 01/01/2016 là 2.229.650.018 VNĐ)</t>
  </si>
  <si>
    <t>- Ngân hàng TMCP Đầu tư và phát triển Việt Nam - CN Thanh Trì</t>
  </si>
  <si>
    <t>Số dư tại 31/12/2016</t>
  </si>
  <si>
    <t>Từ 01/10/2016
 đến 31/12/2016</t>
  </si>
  <si>
    <t>- Hoa hồng môi giới , thù lao  HĐQT, BKS phải trả</t>
  </si>
  <si>
    <t>Tại ngày 31/12/2016 Công ty có khoản cam kết thuê hoạt động không hủy ngang với lịch thanh toán như sau:</t>
  </si>
  <si>
    <t>Doanh thu các dịch vụ  khác</t>
  </si>
  <si>
    <t>Từ 01/01/2015
 đến 31/12/2015</t>
  </si>
  <si>
    <t>Từ 01/01/2016
 đến 31/12/2016</t>
  </si>
  <si>
    <t>Thuê hoạt động là các khoản thuê văn phòng làm việc của Công ty. Chi phí thuê hoạt động đã ghi nhận vào báo cáo két quả kinh doanh trong năm là 1.143.704.100 VNĐ</t>
  </si>
  <si>
    <t>BÁO CÁO TÀI CHÍNH QÚY IV NĂM 2016</t>
  </si>
  <si>
    <t>Trịnh Quốc Vân</t>
  </si>
  <si>
    <t>P.Tổng giám đốc</t>
  </si>
  <si>
    <t>028.1</t>
  </si>
  <si>
    <t>028.2</t>
  </si>
  <si>
    <t>030.1</t>
  </si>
  <si>
    <t>030.2</t>
  </si>
  <si>
    <t>Doanh thu hoạt động nhận ủy thác, đấu giá</t>
  </si>
</sst>
</file>

<file path=xl/styles.xml><?xml version="1.0" encoding="utf-8"?>
<styleSheet xmlns="http://schemas.openxmlformats.org/spreadsheetml/2006/main">
  <numFmts count="7">
    <numFmt numFmtId="41" formatCode="_(* #,##0_);_(* \(#,##0\);_(* &quot;-&quot;_);_(@_)"/>
    <numFmt numFmtId="43" formatCode="_(* #,##0.00_);_(* \(#,##0.00\);_(* &quot;-&quot;??_);_(@_)"/>
    <numFmt numFmtId="164" formatCode="_(* #,##0_);_(* \(#,##0\);_(* &quot;-&quot;??_);_(@_)"/>
    <numFmt numFmtId="165" formatCode="#,##0.00;\(#,##0.00\);\ "/>
    <numFmt numFmtId="166" formatCode="#,##0;\(#,##0\);\ "/>
    <numFmt numFmtId="167" formatCode="#,##0.00\ %;\(#,##0.00\ %\);\ "/>
    <numFmt numFmtId="168" formatCode="_ * #,##0_ ;_ * \-#,##0_ ;_ * &quot;-&quot;??_ ;_ @_ "/>
  </numFmts>
  <fonts count="36">
    <font>
      <sz val="10"/>
      <name val="Arial"/>
    </font>
    <font>
      <sz val="11"/>
      <color theme="1"/>
      <name val="Calibri"/>
      <family val="2"/>
      <scheme val="minor"/>
    </font>
    <font>
      <sz val="10"/>
      <name val="Arial"/>
      <family val="2"/>
    </font>
    <font>
      <b/>
      <sz val="10.5"/>
      <name val="Times New Roman"/>
      <family val="1"/>
    </font>
    <font>
      <sz val="10.5"/>
      <name val="Times New Roman"/>
      <family val="1"/>
    </font>
    <font>
      <b/>
      <sz val="9"/>
      <name val="Times New Roman"/>
      <family val="1"/>
    </font>
    <font>
      <i/>
      <sz val="9"/>
      <name val="Times New Roman"/>
      <family val="1"/>
    </font>
    <font>
      <sz val="8"/>
      <name val="Times New Roman"/>
      <family val="1"/>
    </font>
    <font>
      <sz val="9"/>
      <name val="Times New Roman"/>
      <family val="1"/>
    </font>
    <font>
      <b/>
      <sz val="11"/>
      <name val="Times New Roman"/>
      <family val="1"/>
    </font>
    <font>
      <i/>
      <sz val="11"/>
      <name val="Times New Roman"/>
      <family val="1"/>
    </font>
    <font>
      <b/>
      <i/>
      <sz val="9"/>
      <name val="Times New Roman"/>
      <family val="1"/>
    </font>
    <font>
      <sz val="9"/>
      <color rgb="FFFF0000"/>
      <name val="Times New Roman"/>
      <family val="1"/>
    </font>
    <font>
      <b/>
      <sz val="10"/>
      <name val="Times New Roman"/>
      <family val="1"/>
    </font>
    <font>
      <i/>
      <sz val="10.5"/>
      <name val="Times New Roman"/>
      <family val="1"/>
    </font>
    <font>
      <sz val="10"/>
      <name val="Times New Roman"/>
      <family val="1"/>
    </font>
    <font>
      <i/>
      <sz val="10"/>
      <name val="Times New Roman"/>
      <family val="1"/>
    </font>
    <font>
      <b/>
      <i/>
      <sz val="10"/>
      <name val="Times New Roman"/>
      <family val="1"/>
    </font>
    <font>
      <b/>
      <sz val="10.5"/>
      <name val="Tahoma"/>
      <family val="2"/>
    </font>
    <font>
      <b/>
      <sz val="14"/>
      <name val="Times New Roman"/>
      <family val="1"/>
    </font>
    <font>
      <sz val="10"/>
      <color rgb="FFFF0000"/>
      <name val="Times New Roman"/>
      <family val="1"/>
    </font>
    <font>
      <b/>
      <sz val="9.75"/>
      <color indexed="8"/>
      <name val="Times New Roman"/>
      <family val="1"/>
    </font>
    <font>
      <sz val="9.75"/>
      <color indexed="8"/>
      <name val="Times New Roman"/>
      <family val="1"/>
    </font>
    <font>
      <b/>
      <sz val="10"/>
      <color indexed="8"/>
      <name val="Times New Roman"/>
      <family val="1"/>
    </font>
    <font>
      <i/>
      <sz val="9.75"/>
      <color indexed="8"/>
      <name val="Times New Roman"/>
      <family val="1"/>
    </font>
    <font>
      <b/>
      <sz val="14.25"/>
      <color indexed="8"/>
      <name val="Times New Roman"/>
      <family val="1"/>
    </font>
    <font>
      <b/>
      <sz val="11.25"/>
      <color indexed="8"/>
      <name val="Times New Roman"/>
      <family val="1"/>
    </font>
    <font>
      <b/>
      <i/>
      <sz val="9.75"/>
      <color indexed="8"/>
      <name val="Times New Roman"/>
      <family val="1"/>
    </font>
    <font>
      <sz val="10"/>
      <color indexed="8"/>
      <name val="Times New Roman"/>
      <family val="1"/>
    </font>
    <font>
      <b/>
      <sz val="8"/>
      <color indexed="8"/>
      <name val="Times New Roman"/>
      <family val="1"/>
    </font>
    <font>
      <sz val="11"/>
      <color indexed="8"/>
      <name val="Times New Roman"/>
      <family val="1"/>
    </font>
    <font>
      <sz val="10"/>
      <color theme="1"/>
      <name val="Times New Roman"/>
      <family val="1"/>
    </font>
    <font>
      <sz val="10"/>
      <color rgb="FF000000"/>
      <name val="Times New Roman"/>
      <family val="1"/>
    </font>
    <font>
      <b/>
      <sz val="12"/>
      <name val="Times New Roman"/>
      <family val="1"/>
    </font>
    <font>
      <sz val="10"/>
      <name val="Arial"/>
      <family val="2"/>
    </font>
    <font>
      <sz val="9.75"/>
      <color indexed="8"/>
      <name val="Times New Roman"/>
      <family val="2"/>
    </font>
  </fonts>
  <fills count="6">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rgb="FFA0A0A0"/>
      </right>
      <top style="thin">
        <color indexed="8"/>
      </top>
      <bottom style="thin">
        <color rgb="FFA0A0A0"/>
      </bottom>
      <diagonal/>
    </border>
    <border>
      <left/>
      <right style="thin">
        <color rgb="FFA0A0A0"/>
      </right>
      <top style="thin">
        <color indexed="8"/>
      </top>
      <bottom style="thin">
        <color rgb="FFA0A0A0"/>
      </bottom>
      <diagonal/>
    </border>
    <border>
      <left/>
      <right style="thin">
        <color indexed="8"/>
      </right>
      <top style="thin">
        <color indexed="8"/>
      </top>
      <bottom style="thin">
        <color rgb="FFA0A0A0"/>
      </bottom>
      <diagonal/>
    </border>
    <border>
      <left style="thin">
        <color indexed="8"/>
      </left>
      <right style="thin">
        <color rgb="FFE3E3E3"/>
      </right>
      <top/>
      <bottom style="thin">
        <color rgb="FFE3E3E3"/>
      </bottom>
      <diagonal/>
    </border>
    <border>
      <left/>
      <right style="thin">
        <color rgb="FFE3E3E3"/>
      </right>
      <top/>
      <bottom style="thin">
        <color rgb="FFE3E3E3"/>
      </bottom>
      <diagonal/>
    </border>
    <border>
      <left/>
      <right style="thin">
        <color indexed="8"/>
      </right>
      <top/>
      <bottom style="thin">
        <color rgb="FFE3E3E3"/>
      </bottom>
      <diagonal/>
    </border>
    <border>
      <left style="thin">
        <color indexed="8"/>
      </left>
      <right style="thin">
        <color rgb="FFE3E3E3"/>
      </right>
      <top/>
      <bottom style="thin">
        <color indexed="8"/>
      </bottom>
      <diagonal/>
    </border>
    <border>
      <left/>
      <right style="thin">
        <color rgb="FFE3E3E3"/>
      </right>
      <top/>
      <bottom style="thin">
        <color indexed="8"/>
      </bottom>
      <diagonal/>
    </border>
    <border>
      <left/>
      <right style="thin">
        <color indexed="8"/>
      </right>
      <top/>
      <bottom style="thin">
        <color indexed="8"/>
      </bottom>
      <diagonal/>
    </border>
    <border>
      <left/>
      <right style="thin">
        <color rgb="FFA0A0A0"/>
      </right>
      <top/>
      <bottom style="thin">
        <color rgb="FFA0A0A0"/>
      </bottom>
      <diagonal/>
    </border>
    <border>
      <left/>
      <right style="thin">
        <color indexed="8"/>
      </right>
      <top/>
      <bottom style="thin">
        <color rgb="FFA0A0A0"/>
      </bottom>
      <diagonal/>
    </border>
    <border>
      <left style="thin">
        <color indexed="8"/>
      </left>
      <right style="thin">
        <color rgb="FFA0A0A0"/>
      </right>
      <top/>
      <bottom style="thin">
        <color rgb="FFA0A0A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8"/>
      </left>
      <right style="thin">
        <color rgb="FFE3E3E3"/>
      </right>
      <top/>
      <bottom style="thin">
        <color indexed="64"/>
      </bottom>
      <diagonal/>
    </border>
    <border>
      <left/>
      <right style="thin">
        <color rgb="FFE3E3E3"/>
      </right>
      <top/>
      <bottom style="thin">
        <color indexed="64"/>
      </bottom>
      <diagonal/>
    </border>
    <border>
      <left/>
      <right style="thin">
        <color indexed="8"/>
      </right>
      <top/>
      <bottom style="thin">
        <color indexed="64"/>
      </bottom>
      <diagonal/>
    </border>
    <border>
      <left style="thin">
        <color indexed="8"/>
      </left>
      <right style="thin">
        <color indexed="64"/>
      </right>
      <top style="thin">
        <color indexed="8"/>
      </top>
      <bottom style="thin">
        <color rgb="FFA0A0A0"/>
      </bottom>
      <diagonal/>
    </border>
    <border>
      <left style="thin">
        <color indexed="8"/>
      </left>
      <right style="thin">
        <color indexed="64"/>
      </right>
      <top/>
      <bottom style="thin">
        <color rgb="FFE3E3E3"/>
      </bottom>
      <diagonal/>
    </border>
    <border>
      <left style="thin">
        <color indexed="8"/>
      </left>
      <right style="thin">
        <color indexed="64"/>
      </right>
      <top/>
      <bottom style="thin">
        <color indexed="64"/>
      </bottom>
      <diagonal/>
    </border>
    <border>
      <left style="thin">
        <color indexed="8"/>
      </left>
      <right style="thin">
        <color rgb="FFE3E3E3"/>
      </right>
      <top style="thin">
        <color indexed="64"/>
      </top>
      <bottom style="thin">
        <color rgb="FFE3E3E3"/>
      </bottom>
      <diagonal/>
    </border>
    <border>
      <left style="thin">
        <color indexed="8"/>
      </left>
      <right style="thin">
        <color indexed="64"/>
      </right>
      <top style="thin">
        <color indexed="64"/>
      </top>
      <bottom style="thin">
        <color rgb="FFE3E3E3"/>
      </bottom>
      <diagonal/>
    </border>
    <border>
      <left/>
      <right style="thin">
        <color rgb="FFE3E3E3"/>
      </right>
      <top style="thin">
        <color indexed="64"/>
      </top>
      <bottom style="thin">
        <color rgb="FFE3E3E3"/>
      </bottom>
      <diagonal/>
    </border>
    <border>
      <left/>
      <right style="thin">
        <color indexed="8"/>
      </right>
      <top style="thin">
        <color indexed="64"/>
      </top>
      <bottom style="thin">
        <color rgb="FFE3E3E3"/>
      </bottom>
      <diagonal/>
    </border>
    <border>
      <left style="thin">
        <color indexed="8"/>
      </left>
      <right style="thin">
        <color indexed="64"/>
      </right>
      <top style="thin">
        <color rgb="FFE3E3E3"/>
      </top>
      <bottom style="thin">
        <color indexed="64"/>
      </bottom>
      <diagonal/>
    </border>
    <border>
      <left style="thin">
        <color indexed="8"/>
      </left>
      <right style="thin">
        <color rgb="FFE3E3E3"/>
      </right>
      <top style="thin">
        <color rgb="FFE3E3E3"/>
      </top>
      <bottom style="thin">
        <color indexed="64"/>
      </bottom>
      <diagonal/>
    </border>
    <border>
      <left/>
      <right/>
      <top/>
      <bottom style="thin">
        <color rgb="FFE3E3E3"/>
      </bottom>
      <diagonal/>
    </border>
    <border>
      <left style="thin">
        <color rgb="FFE3E3E3"/>
      </left>
      <right/>
      <top style="thin">
        <color rgb="FFE3E3E3"/>
      </top>
      <bottom style="thin">
        <color rgb="FFE3E3E3"/>
      </bottom>
      <diagonal/>
    </border>
    <border>
      <left/>
      <right/>
      <top style="thin">
        <color rgb="FFE3E3E3"/>
      </top>
      <bottom style="thin">
        <color rgb="FFE3E3E3"/>
      </bottom>
      <diagonal/>
    </border>
    <border>
      <left/>
      <right style="thin">
        <color rgb="FFE3E3E3"/>
      </right>
      <top style="thin">
        <color rgb="FFE3E3E3"/>
      </top>
      <bottom style="thin">
        <color rgb="FFE3E3E3"/>
      </bottom>
      <diagonal/>
    </border>
    <border>
      <left style="thin">
        <color indexed="8"/>
      </left>
      <right/>
      <top style="thin">
        <color rgb="FFE3E3E3"/>
      </top>
      <bottom style="thin">
        <color rgb="FFE3E3E3"/>
      </bottom>
      <diagonal/>
    </border>
    <border>
      <left style="thin">
        <color indexed="8"/>
      </left>
      <right/>
      <top style="thin">
        <color rgb="FFE3E3E3"/>
      </top>
      <bottom style="thin">
        <color indexed="64"/>
      </bottom>
      <diagonal/>
    </border>
    <border>
      <left/>
      <right/>
      <top style="thin">
        <color rgb="FFE3E3E3"/>
      </top>
      <bottom style="thin">
        <color indexed="64"/>
      </bottom>
      <diagonal/>
    </border>
    <border>
      <left/>
      <right style="thin">
        <color rgb="FFE3E3E3"/>
      </right>
      <top style="thin">
        <color rgb="FFE3E3E3"/>
      </top>
      <bottom style="thin">
        <color indexed="64"/>
      </bottom>
      <diagonal/>
    </border>
    <border>
      <left style="thin">
        <color rgb="FFE3E3E3"/>
      </left>
      <right/>
      <top style="thin">
        <color rgb="FFE3E3E3"/>
      </top>
      <bottom style="thin">
        <color indexed="64"/>
      </bottom>
      <diagonal/>
    </border>
    <border>
      <left style="thin">
        <color indexed="8"/>
      </left>
      <right style="thin">
        <color rgb="FFE3E3E3"/>
      </right>
      <top style="thin">
        <color rgb="FFE3E3E3"/>
      </top>
      <bottom style="thin">
        <color rgb="FFE3E3E3"/>
      </bottom>
      <diagonal/>
    </border>
    <border>
      <left/>
      <right/>
      <top style="thin">
        <color indexed="8"/>
      </top>
      <bottom/>
      <diagonal/>
    </border>
    <border>
      <left style="thin">
        <color rgb="FFE3E3E3"/>
      </left>
      <right style="thin">
        <color rgb="FFE3E3E3"/>
      </right>
      <top style="thin">
        <color rgb="FFE3E3E3"/>
      </top>
      <bottom style="thin">
        <color indexed="8"/>
      </bottom>
      <diagonal/>
    </border>
    <border>
      <left/>
      <right style="thin">
        <color rgb="FFE3E3E3"/>
      </right>
      <top style="thin">
        <color rgb="FFE3E3E3"/>
      </top>
      <bottom style="thin">
        <color indexed="8"/>
      </bottom>
      <diagonal/>
    </border>
    <border>
      <left/>
      <right style="thin">
        <color indexed="64"/>
      </right>
      <top style="thin">
        <color rgb="FFE3E3E3"/>
      </top>
      <bottom style="thin">
        <color indexed="8"/>
      </bottom>
      <diagonal/>
    </border>
    <border>
      <left style="thin">
        <color indexed="64"/>
      </left>
      <right style="thin">
        <color rgb="FFA0A0A0"/>
      </right>
      <top style="thin">
        <color indexed="8"/>
      </top>
      <bottom style="thin">
        <color rgb="FFA0A0A0"/>
      </bottom>
      <diagonal/>
    </border>
    <border>
      <left style="thin">
        <color indexed="64"/>
      </left>
      <right style="thin">
        <color rgb="FFE3E3E3"/>
      </right>
      <top/>
      <bottom style="thin">
        <color rgb="FFE3E3E3"/>
      </bottom>
      <diagonal/>
    </border>
    <border>
      <left style="thin">
        <color indexed="64"/>
      </left>
      <right style="thin">
        <color rgb="FFE3E3E3"/>
      </right>
      <top/>
      <bottom style="thin">
        <color indexed="8"/>
      </bottom>
      <diagonal/>
    </border>
    <border>
      <left style="thin">
        <color indexed="64"/>
      </left>
      <right style="thin">
        <color rgb="FFE3E3E3"/>
      </right>
      <top style="thin">
        <color indexed="64"/>
      </top>
      <bottom style="thin">
        <color rgb="FFE3E3E3"/>
      </bottom>
      <diagonal/>
    </border>
    <border>
      <left/>
      <right style="thin">
        <color indexed="64"/>
      </right>
      <top style="thin">
        <color indexed="64"/>
      </top>
      <bottom style="thin">
        <color rgb="FFE3E3E3"/>
      </bottom>
      <diagonal/>
    </border>
    <border>
      <left/>
      <right style="thin">
        <color indexed="64"/>
      </right>
      <top/>
      <bottom style="thin">
        <color rgb="FFE3E3E3"/>
      </bottom>
      <diagonal/>
    </border>
    <border>
      <left style="thin">
        <color indexed="64"/>
      </left>
      <right style="thin">
        <color rgb="FFE3E3E3"/>
      </right>
      <top/>
      <bottom style="thin">
        <color indexed="64"/>
      </bottom>
      <diagonal/>
    </border>
    <border>
      <left/>
      <right style="thin">
        <color indexed="64"/>
      </right>
      <top/>
      <bottom style="thin">
        <color indexed="64"/>
      </bottom>
      <diagonal/>
    </border>
    <border>
      <left/>
      <right style="thin">
        <color indexed="64"/>
      </right>
      <top/>
      <bottom style="thin">
        <color indexed="8"/>
      </bottom>
      <diagonal/>
    </border>
    <border>
      <left style="thin">
        <color indexed="64"/>
      </left>
      <right/>
      <top style="thin">
        <color rgb="FFE3E3E3"/>
      </top>
      <bottom style="thin">
        <color rgb="FFE3E3E3"/>
      </bottom>
      <diagonal/>
    </border>
    <border>
      <left/>
      <right style="thin">
        <color indexed="64"/>
      </right>
      <top style="thin">
        <color rgb="FFE3E3E3"/>
      </top>
      <bottom style="thin">
        <color rgb="FFE3E3E3"/>
      </bottom>
      <diagonal/>
    </border>
    <border>
      <left style="thin">
        <color indexed="8"/>
      </left>
      <right style="thin">
        <color indexed="64"/>
      </right>
      <top/>
      <bottom style="thin">
        <color indexed="8"/>
      </bottom>
      <diagonal/>
    </border>
    <border>
      <left/>
      <right style="thin">
        <color indexed="64"/>
      </right>
      <top style="thin">
        <color indexed="8"/>
      </top>
      <bottom style="thin">
        <color rgb="FFA0A0A0"/>
      </bottom>
      <diagonal/>
    </border>
    <border>
      <left/>
      <right style="thin">
        <color indexed="64"/>
      </right>
      <top style="thin">
        <color rgb="FFE3E3E3"/>
      </top>
      <bottom style="thin">
        <color indexed="64"/>
      </bottom>
      <diagonal/>
    </border>
    <border>
      <left style="thin">
        <color rgb="FFA0A0A0"/>
      </left>
      <right/>
      <top style="thin">
        <color indexed="64"/>
      </top>
      <bottom/>
      <diagonal/>
    </border>
    <border>
      <left/>
      <right/>
      <top style="thin">
        <color indexed="64"/>
      </top>
      <bottom/>
      <diagonal/>
    </border>
    <border>
      <left/>
      <right style="thin">
        <color rgb="FFE3E3E3"/>
      </right>
      <top style="thin">
        <color indexed="64"/>
      </top>
      <bottom/>
      <diagonal/>
    </border>
    <border>
      <left style="thin">
        <color rgb="FFA0A0A0"/>
      </left>
      <right/>
      <top style="thin">
        <color indexed="64"/>
      </top>
      <bottom style="thin">
        <color indexed="64"/>
      </bottom>
      <diagonal/>
    </border>
    <border>
      <left/>
      <right style="thin">
        <color rgb="FFA0A0A0"/>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8"/>
      </top>
      <bottom/>
      <diagonal/>
    </border>
    <border>
      <left style="thin">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style="thin">
        <color rgb="FFA0A0A0"/>
      </left>
      <right/>
      <top/>
      <bottom style="thin">
        <color indexed="64"/>
      </bottom>
      <diagonal/>
    </border>
  </borders>
  <cellStyleXfs count="6">
    <xf numFmtId="0" fontId="0" fillId="0" borderId="0"/>
    <xf numFmtId="43" fontId="2" fillId="0" borderId="0" quotePrefix="1" applyFont="0" applyFill="0" applyBorder="0" applyAlignment="0">
      <protection locked="0"/>
    </xf>
    <xf numFmtId="0" fontId="1" fillId="0" borderId="0"/>
    <xf numFmtId="0" fontId="2" fillId="0" borderId="0"/>
    <xf numFmtId="0" fontId="2" fillId="0" borderId="0">
      <alignment vertical="center"/>
    </xf>
    <xf numFmtId="9" fontId="34" fillId="0" borderId="0" applyFont="0" applyFill="0" applyBorder="0" applyAlignment="0" applyProtection="0"/>
  </cellStyleXfs>
  <cellXfs count="491">
    <xf numFmtId="0" fontId="0" fillId="0" borderId="0" xfId="0"/>
    <xf numFmtId="0" fontId="4" fillId="0" borderId="0" xfId="0" applyFont="1" applyAlignment="1">
      <alignment horizontal="right"/>
    </xf>
    <xf numFmtId="164" fontId="5" fillId="0" borderId="0" xfId="1" applyNumberFormat="1" applyFont="1" applyProtection="1"/>
    <xf numFmtId="0" fontId="5" fillId="0" borderId="0" xfId="0" applyFont="1"/>
    <xf numFmtId="0" fontId="7" fillId="0" borderId="0" xfId="0" applyFont="1" applyAlignment="1"/>
    <xf numFmtId="0" fontId="8" fillId="0" borderId="0" xfId="0" applyFont="1" applyAlignment="1"/>
    <xf numFmtId="0" fontId="8" fillId="0" borderId="0" xfId="0" applyFont="1" applyBorder="1"/>
    <xf numFmtId="0" fontId="8" fillId="0" borderId="0" xfId="0" applyFont="1" applyBorder="1" applyAlignment="1">
      <alignment horizontal="center"/>
    </xf>
    <xf numFmtId="0" fontId="8" fillId="0" borderId="0" xfId="0" applyFont="1"/>
    <xf numFmtId="49" fontId="9" fillId="3" borderId="0" xfId="0" applyNumberFormat="1" applyFont="1" applyFill="1" applyBorder="1" applyAlignment="1" applyProtection="1">
      <alignment horizontal="center" vertical="center" wrapText="1"/>
    </xf>
    <xf numFmtId="49" fontId="8" fillId="0" borderId="1" xfId="0" applyNumberFormat="1" applyFont="1" applyFill="1" applyBorder="1" applyAlignment="1" applyProtection="1">
      <alignment horizontal="left" vertical="center" wrapText="1"/>
    </xf>
    <xf numFmtId="49" fontId="5" fillId="0" borderId="1" xfId="0" applyNumberFormat="1" applyFont="1" applyFill="1" applyBorder="1" applyAlignment="1" applyProtection="1">
      <alignment horizontal="center" wrapText="1"/>
    </xf>
    <xf numFmtId="164" fontId="5" fillId="0" borderId="1" xfId="1" applyNumberFormat="1" applyFont="1" applyFill="1" applyBorder="1" applyAlignment="1">
      <alignment horizontal="left" vertical="center" wrapText="1"/>
      <protection locked="0"/>
    </xf>
    <xf numFmtId="49" fontId="8" fillId="0" borderId="1" xfId="0" applyNumberFormat="1" applyFont="1" applyFill="1" applyBorder="1" applyAlignment="1" applyProtection="1">
      <alignment horizontal="center" wrapText="1"/>
    </xf>
    <xf numFmtId="49" fontId="6" fillId="0" borderId="1" xfId="0" applyNumberFormat="1" applyFont="1" applyFill="1" applyBorder="1" applyAlignment="1" applyProtection="1">
      <alignment horizontal="left" vertical="center" wrapText="1"/>
    </xf>
    <xf numFmtId="164" fontId="8" fillId="0" borderId="1" xfId="1" applyNumberFormat="1" applyFont="1" applyFill="1" applyBorder="1" applyAlignment="1">
      <alignment horizontal="left" vertical="center" wrapText="1"/>
      <protection locked="0"/>
    </xf>
    <xf numFmtId="49" fontId="12" fillId="0" borderId="1" xfId="0" applyNumberFormat="1" applyFont="1" applyFill="1" applyBorder="1" applyAlignment="1" applyProtection="1">
      <alignment horizontal="center" wrapText="1"/>
    </xf>
    <xf numFmtId="3" fontId="8" fillId="0" borderId="0" xfId="0" applyNumberFormat="1" applyFont="1"/>
    <xf numFmtId="164" fontId="8" fillId="0" borderId="0" xfId="0" applyNumberFormat="1" applyFont="1"/>
    <xf numFmtId="0" fontId="8" fillId="0" borderId="0" xfId="0" applyFont="1" applyAlignment="1">
      <alignment horizontal="center"/>
    </xf>
    <xf numFmtId="0" fontId="13" fillId="0" borderId="0" xfId="0" applyFont="1"/>
    <xf numFmtId="0" fontId="14" fillId="3" borderId="0" xfId="0" applyFont="1" applyFill="1"/>
    <xf numFmtId="0" fontId="5" fillId="3" borderId="0" xfId="0" applyFont="1" applyFill="1" applyAlignment="1">
      <alignment horizontal="center"/>
    </xf>
    <xf numFmtId="164" fontId="14" fillId="3" borderId="0" xfId="1" applyNumberFormat="1" applyFont="1" applyFill="1" applyAlignment="1" applyProtection="1">
      <alignment horizontal="right"/>
    </xf>
    <xf numFmtId="0" fontId="5" fillId="3" borderId="0" xfId="0" applyFont="1" applyFill="1"/>
    <xf numFmtId="49" fontId="3" fillId="3" borderId="0" xfId="0" applyNumberFormat="1" applyFont="1" applyFill="1" applyAlignment="1"/>
    <xf numFmtId="49" fontId="3" fillId="3" borderId="0" xfId="0" applyNumberFormat="1" applyFont="1" applyFill="1" applyAlignment="1">
      <alignment horizontal="left"/>
    </xf>
    <xf numFmtId="0" fontId="3" fillId="3" borderId="0" xfId="0" applyNumberFormat="1" applyFont="1" applyFill="1" applyAlignment="1">
      <alignment horizontal="center"/>
    </xf>
    <xf numFmtId="0" fontId="3" fillId="3" borderId="0" xfId="0" applyNumberFormat="1" applyFont="1" applyFill="1" applyAlignment="1"/>
    <xf numFmtId="0" fontId="3" fillId="3" borderId="0" xfId="0" applyFont="1" applyFill="1"/>
    <xf numFmtId="0" fontId="4" fillId="3" borderId="0" xfId="0" applyFont="1" applyFill="1"/>
    <xf numFmtId="0" fontId="3" fillId="3" borderId="0" xfId="0" applyFont="1" applyFill="1" applyAlignment="1">
      <alignment horizontal="center"/>
    </xf>
    <xf numFmtId="0" fontId="4" fillId="3" borderId="0" xfId="0" applyFont="1" applyFill="1" applyAlignment="1">
      <alignment horizontal="left"/>
    </xf>
    <xf numFmtId="0" fontId="4" fillId="3" borderId="0" xfId="0" applyFont="1" applyFill="1" applyAlignment="1">
      <alignment horizontal="center"/>
    </xf>
    <xf numFmtId="0" fontId="4" fillId="3" borderId="0" xfId="0" applyFont="1" applyFill="1" applyAlignment="1"/>
    <xf numFmtId="0" fontId="3" fillId="3" borderId="0" xfId="0" applyFont="1" applyFill="1" applyAlignment="1"/>
    <xf numFmtId="164" fontId="5" fillId="3" borderId="0" xfId="1" applyNumberFormat="1" applyFont="1" applyFill="1" applyProtection="1"/>
    <xf numFmtId="0" fontId="15" fillId="0" borderId="0" xfId="0" applyFont="1"/>
    <xf numFmtId="0" fontId="9" fillId="0" borderId="0" xfId="0" applyFont="1" applyBorder="1" applyAlignment="1">
      <alignment horizontal="center"/>
    </xf>
    <xf numFmtId="0" fontId="5" fillId="2" borderId="1" xfId="0" applyFont="1" applyFill="1" applyBorder="1" applyAlignment="1">
      <alignment horizontal="center" wrapText="1"/>
    </xf>
    <xf numFmtId="0" fontId="13" fillId="0" borderId="1" xfId="0" applyFont="1" applyBorder="1" applyAlignment="1">
      <alignment wrapText="1"/>
    </xf>
    <xf numFmtId="0" fontId="15" fillId="0" borderId="1" xfId="0" applyFont="1" applyBorder="1"/>
    <xf numFmtId="164" fontId="15" fillId="0" borderId="1" xfId="1" applyNumberFormat="1" applyFont="1" applyBorder="1">
      <protection locked="0"/>
    </xf>
    <xf numFmtId="0" fontId="15" fillId="0" borderId="1" xfId="0" applyFont="1" applyBorder="1" applyAlignment="1">
      <alignment wrapText="1"/>
    </xf>
    <xf numFmtId="0" fontId="16" fillId="0" borderId="1" xfId="0" applyFont="1" applyBorder="1" applyAlignment="1">
      <alignment wrapText="1"/>
    </xf>
    <xf numFmtId="0" fontId="15" fillId="0" borderId="0" xfId="0" applyFont="1" applyBorder="1"/>
    <xf numFmtId="0" fontId="15" fillId="0" borderId="0" xfId="0" applyFont="1" applyAlignment="1">
      <alignment wrapText="1"/>
    </xf>
    <xf numFmtId="49" fontId="13" fillId="0" borderId="0" xfId="0" applyNumberFormat="1" applyFont="1"/>
    <xf numFmtId="164" fontId="13" fillId="0" borderId="1" xfId="1" applyNumberFormat="1" applyFont="1" applyBorder="1">
      <protection locked="0"/>
    </xf>
    <xf numFmtId="3" fontId="15" fillId="0" borderId="0" xfId="0" applyNumberFormat="1" applyFont="1"/>
    <xf numFmtId="164" fontId="15" fillId="0" borderId="0" xfId="0" applyNumberFormat="1" applyFont="1"/>
    <xf numFmtId="0" fontId="8" fillId="3" borderId="0" xfId="0" applyFont="1" applyFill="1" applyBorder="1"/>
    <xf numFmtId="0" fontId="8" fillId="3" borderId="0" xfId="0" applyFont="1" applyFill="1" applyBorder="1" applyAlignment="1">
      <alignment horizontal="center"/>
    </xf>
    <xf numFmtId="0" fontId="9" fillId="3" borderId="0" xfId="0" applyFont="1" applyFill="1" applyBorder="1" applyAlignment="1">
      <alignment horizontal="center"/>
    </xf>
    <xf numFmtId="0" fontId="13" fillId="2" borderId="1" xfId="0" applyFont="1" applyFill="1" applyBorder="1" applyAlignment="1">
      <alignment horizontal="center" wrapText="1"/>
    </xf>
    <xf numFmtId="0" fontId="13" fillId="0" borderId="1" xfId="0" applyFont="1" applyBorder="1"/>
    <xf numFmtId="49" fontId="15" fillId="0" borderId="1" xfId="0" applyNumberFormat="1" applyFont="1" applyBorder="1"/>
    <xf numFmtId="0" fontId="17" fillId="0" borderId="1" xfId="0" applyFont="1" applyBorder="1" applyAlignment="1">
      <alignment wrapText="1"/>
    </xf>
    <xf numFmtId="0" fontId="15" fillId="0" borderId="1" xfId="0" quotePrefix="1" applyFont="1" applyBorder="1" applyAlignment="1">
      <alignment wrapText="1"/>
    </xf>
    <xf numFmtId="49" fontId="15" fillId="0" borderId="0" xfId="0" applyNumberFormat="1" applyFont="1" applyAlignment="1">
      <alignment horizontal="left" vertical="center"/>
    </xf>
    <xf numFmtId="164" fontId="6" fillId="0" borderId="0" xfId="1" applyNumberFormat="1" applyFont="1" applyAlignment="1" applyProtection="1">
      <alignment wrapText="1"/>
    </xf>
    <xf numFmtId="49" fontId="3" fillId="3" borderId="0" xfId="0" applyNumberFormat="1" applyFont="1" applyFill="1" applyAlignment="1">
      <alignment horizontal="center"/>
    </xf>
    <xf numFmtId="49" fontId="13" fillId="2" borderId="1" xfId="0" applyNumberFormat="1" applyFont="1" applyFill="1" applyBorder="1" applyAlignment="1">
      <alignment horizontal="center"/>
    </xf>
    <xf numFmtId="49" fontId="15" fillId="0" borderId="1" xfId="0" quotePrefix="1" applyNumberFormat="1" applyFont="1" applyBorder="1"/>
    <xf numFmtId="49" fontId="15" fillId="0" borderId="0" xfId="0" applyNumberFormat="1" applyFont="1"/>
    <xf numFmtId="0" fontId="15" fillId="0" borderId="0" xfId="0" applyFont="1" applyFill="1"/>
    <xf numFmtId="43" fontId="15" fillId="0" borderId="1" xfId="1" applyFont="1" applyBorder="1">
      <protection locked="0"/>
    </xf>
    <xf numFmtId="0" fontId="18" fillId="3" borderId="0" xfId="3" applyNumberFormat="1" applyFont="1" applyFill="1" applyBorder="1" applyAlignment="1" applyProtection="1">
      <alignment vertical="center"/>
      <protection hidden="1"/>
    </xf>
    <xf numFmtId="0" fontId="18" fillId="3" borderId="0" xfId="3" applyNumberFormat="1" applyFont="1" applyFill="1" applyBorder="1" applyAlignment="1" applyProtection="1">
      <alignment horizontal="right" vertical="center"/>
      <protection hidden="1"/>
    </xf>
    <xf numFmtId="0" fontId="0" fillId="3" borderId="0" xfId="0" applyFill="1"/>
    <xf numFmtId="0" fontId="16" fillId="3" borderId="0" xfId="0" applyFont="1" applyFill="1"/>
    <xf numFmtId="0" fontId="4" fillId="3" borderId="0" xfId="3" applyNumberFormat="1" applyFont="1" applyFill="1" applyBorder="1" applyAlignment="1" applyProtection="1">
      <alignment vertical="center"/>
      <protection hidden="1"/>
    </xf>
    <xf numFmtId="0" fontId="4" fillId="3" borderId="0" xfId="3" applyNumberFormat="1" applyFont="1" applyFill="1" applyBorder="1" applyAlignment="1" applyProtection="1">
      <alignment horizontal="right" vertical="center"/>
      <protection hidden="1"/>
    </xf>
    <xf numFmtId="0" fontId="13" fillId="0" borderId="0" xfId="0" applyFont="1" applyBorder="1" applyAlignment="1">
      <alignment horizontal="center"/>
    </xf>
    <xf numFmtId="43" fontId="15" fillId="0" borderId="0" xfId="0" applyNumberFormat="1" applyFont="1"/>
    <xf numFmtId="0" fontId="15" fillId="3" borderId="0" xfId="4" applyFont="1" applyFill="1">
      <alignment vertical="center"/>
    </xf>
    <xf numFmtId="164" fontId="20" fillId="0" borderId="1" xfId="1" applyNumberFormat="1" applyFont="1" applyBorder="1">
      <protection locked="0"/>
    </xf>
    <xf numFmtId="164" fontId="7" fillId="0" borderId="1" xfId="1" applyNumberFormat="1" applyFont="1" applyBorder="1">
      <protection locked="0"/>
    </xf>
    <xf numFmtId="49" fontId="8" fillId="3" borderId="1" xfId="0" applyNumberFormat="1" applyFont="1" applyFill="1" applyBorder="1" applyAlignment="1" applyProtection="1">
      <alignment horizontal="center" wrapText="1"/>
    </xf>
    <xf numFmtId="164" fontId="5" fillId="3" borderId="1" xfId="1" applyNumberFormat="1" applyFont="1" applyFill="1" applyBorder="1" applyAlignment="1">
      <alignment horizontal="left" vertical="center" wrapText="1"/>
      <protection locked="0"/>
    </xf>
    <xf numFmtId="0" fontId="5" fillId="0" borderId="0" xfId="0" applyFont="1"/>
    <xf numFmtId="164" fontId="15" fillId="3" borderId="1" xfId="1" applyNumberFormat="1" applyFont="1" applyFill="1" applyBorder="1">
      <protection locked="0"/>
    </xf>
    <xf numFmtId="164" fontId="5" fillId="0" borderId="1" xfId="1" applyNumberFormat="1" applyFont="1" applyBorder="1">
      <protection locked="0"/>
    </xf>
    <xf numFmtId="0" fontId="23" fillId="3" borderId="0" xfId="4" applyNumberFormat="1" applyFont="1" applyFill="1" applyBorder="1" applyAlignment="1" applyProtection="1">
      <alignment horizontal="left" vertical="center"/>
    </xf>
    <xf numFmtId="0" fontId="24" fillId="3" borderId="0" xfId="4" applyNumberFormat="1" applyFont="1" applyFill="1" applyBorder="1" applyAlignment="1" applyProtection="1">
      <alignment horizontal="center" vertical="top" wrapText="1"/>
    </xf>
    <xf numFmtId="0" fontId="22" fillId="3" borderId="0" xfId="4" applyNumberFormat="1" applyFont="1" applyFill="1" applyBorder="1" applyAlignment="1" applyProtection="1">
      <alignment horizontal="left" vertical="center"/>
    </xf>
    <xf numFmtId="0" fontId="25" fillId="3" borderId="0" xfId="4" applyNumberFormat="1" applyFont="1" applyFill="1" applyBorder="1" applyAlignment="1" applyProtection="1">
      <alignment horizontal="center"/>
    </xf>
    <xf numFmtId="0" fontId="26" fillId="3" borderId="0" xfId="4" applyNumberFormat="1" applyFont="1" applyFill="1" applyBorder="1" applyAlignment="1" applyProtection="1">
      <alignment horizontal="center" vertical="top"/>
    </xf>
    <xf numFmtId="0" fontId="21" fillId="3" borderId="0" xfId="4" applyNumberFormat="1" applyFont="1" applyFill="1" applyBorder="1" applyAlignment="1" applyProtection="1">
      <alignment vertical="top"/>
    </xf>
    <xf numFmtId="0" fontId="28" fillId="3" borderId="0" xfId="4" applyNumberFormat="1" applyFont="1" applyFill="1" applyBorder="1" applyAlignment="1" applyProtection="1">
      <alignment horizontal="right" vertical="center"/>
    </xf>
    <xf numFmtId="0" fontId="22" fillId="3" borderId="0" xfId="4" applyNumberFormat="1" applyFont="1" applyFill="1" applyBorder="1" applyAlignment="1" applyProtection="1">
      <alignment vertical="top"/>
    </xf>
    <xf numFmtId="0" fontId="21" fillId="3" borderId="0" xfId="4" applyNumberFormat="1" applyFont="1" applyFill="1" applyBorder="1" applyAlignment="1" applyProtection="1">
      <alignment horizontal="left" vertical="center" wrapText="1"/>
    </xf>
    <xf numFmtId="0" fontId="21" fillId="3" borderId="5" xfId="4" applyNumberFormat="1" applyFont="1" applyFill="1" applyBorder="1" applyAlignment="1" applyProtection="1">
      <alignment horizontal="left" vertical="top"/>
    </xf>
    <xf numFmtId="0" fontId="22" fillId="3" borderId="5" xfId="4" applyNumberFormat="1" applyFont="1" applyFill="1" applyBorder="1" applyAlignment="1" applyProtection="1">
      <alignment horizontal="left" vertical="top"/>
    </xf>
    <xf numFmtId="0" fontId="21" fillId="3" borderId="8" xfId="4" applyNumberFormat="1" applyFont="1" applyFill="1" applyBorder="1" applyAlignment="1" applyProtection="1">
      <alignment horizontal="left" vertical="top"/>
    </xf>
    <xf numFmtId="0" fontId="24" fillId="3" borderId="0" xfId="4" applyNumberFormat="1" applyFont="1" applyFill="1" applyBorder="1" applyAlignment="1" applyProtection="1">
      <alignment vertical="top"/>
    </xf>
    <xf numFmtId="0" fontId="24" fillId="3" borderId="0" xfId="4" applyNumberFormat="1" applyFont="1" applyFill="1" applyBorder="1" applyAlignment="1" applyProtection="1">
      <alignment horizontal="left" vertical="center" wrapText="1"/>
    </xf>
    <xf numFmtId="0" fontId="22" fillId="3" borderId="0" xfId="4" applyNumberFormat="1" applyFont="1" applyFill="1" applyBorder="1" applyAlignment="1" applyProtection="1">
      <alignment horizontal="center" vertical="top"/>
    </xf>
    <xf numFmtId="0" fontId="21" fillId="3" borderId="0" xfId="4" applyNumberFormat="1" applyFont="1" applyFill="1" applyBorder="1" applyAlignment="1" applyProtection="1">
      <alignment horizontal="center" vertical="top"/>
    </xf>
    <xf numFmtId="0" fontId="13" fillId="3" borderId="0" xfId="4" applyFont="1" applyFill="1">
      <alignment vertical="center"/>
    </xf>
    <xf numFmtId="0" fontId="13" fillId="3" borderId="0" xfId="4" applyFont="1" applyFill="1" applyAlignment="1">
      <alignment vertical="center"/>
    </xf>
    <xf numFmtId="164" fontId="30" fillId="0" borderId="0" xfId="1" applyNumberFormat="1" applyFont="1" applyFill="1" applyAlignment="1" applyProtection="1">
      <alignment horizontal="right"/>
    </xf>
    <xf numFmtId="164" fontId="15" fillId="0" borderId="0" xfId="0" applyNumberFormat="1" applyFont="1" applyBorder="1"/>
    <xf numFmtId="164" fontId="8" fillId="0" borderId="0" xfId="1" applyNumberFormat="1" applyFont="1" applyFill="1" applyBorder="1" applyAlignment="1">
      <alignment horizontal="left" vertical="center" wrapText="1"/>
      <protection locked="0"/>
    </xf>
    <xf numFmtId="164" fontId="31" fillId="0" borderId="1" xfId="1" applyNumberFormat="1" applyFont="1" applyBorder="1">
      <protection locked="0"/>
    </xf>
    <xf numFmtId="164" fontId="13" fillId="0" borderId="0" xfId="0" applyNumberFormat="1" applyFont="1"/>
    <xf numFmtId="0" fontId="5" fillId="0" borderId="0" xfId="0" applyFont="1" applyBorder="1"/>
    <xf numFmtId="0" fontId="5" fillId="0" borderId="0" xfId="0" applyFont="1"/>
    <xf numFmtId="0" fontId="4" fillId="3" borderId="0" xfId="0" applyFont="1" applyFill="1" applyAlignment="1">
      <alignment horizontal="center"/>
    </xf>
    <xf numFmtId="0" fontId="3" fillId="3" borderId="0" xfId="0" applyFont="1" applyFill="1" applyAlignment="1">
      <alignment horizontal="center"/>
    </xf>
    <xf numFmtId="0" fontId="13" fillId="0" borderId="1" xfId="0" applyFont="1" applyBorder="1" applyAlignment="1">
      <alignment horizontal="center" vertical="center" wrapText="1"/>
    </xf>
    <xf numFmtId="41" fontId="13" fillId="0" borderId="1" xfId="0" applyNumberFormat="1" applyFont="1" applyFill="1" applyBorder="1" applyAlignment="1">
      <alignment horizontal="right" vertical="center" wrapText="1"/>
    </xf>
    <xf numFmtId="0" fontId="15" fillId="0" borderId="1" xfId="2" quotePrefix="1" applyFont="1" applyBorder="1" applyAlignment="1">
      <alignment horizontal="center" vertical="center"/>
    </xf>
    <xf numFmtId="0" fontId="15" fillId="0" borderId="1" xfId="0" applyFont="1" applyBorder="1" applyAlignment="1">
      <alignment horizontal="center" vertical="center" wrapText="1"/>
    </xf>
    <xf numFmtId="41" fontId="15" fillId="0" borderId="1" xfId="0" applyNumberFormat="1" applyFont="1" applyFill="1" applyBorder="1" applyAlignment="1">
      <alignment horizontal="right" vertical="center" wrapText="1"/>
    </xf>
    <xf numFmtId="0" fontId="16" fillId="0" borderId="1" xfId="2" applyFont="1" applyBorder="1" applyAlignment="1">
      <alignment horizontal="center" vertical="center"/>
    </xf>
    <xf numFmtId="0" fontId="15" fillId="0" borderId="1" xfId="2" applyFont="1" applyBorder="1" applyAlignment="1">
      <alignment horizontal="center" vertical="center"/>
    </xf>
    <xf numFmtId="0" fontId="16" fillId="0" borderId="1" xfId="0" applyFont="1" applyBorder="1" applyAlignment="1">
      <alignment horizontal="center" vertical="center" wrapText="1"/>
    </xf>
    <xf numFmtId="41" fontId="13" fillId="0" borderId="1" xfId="0" applyNumberFormat="1" applyFont="1" applyBorder="1" applyAlignment="1">
      <alignment horizontal="right" vertical="center" wrapText="1"/>
    </xf>
    <xf numFmtId="0" fontId="13" fillId="0" borderId="1" xfId="0" applyFont="1" applyBorder="1" applyAlignment="1">
      <alignment horizontal="left" vertical="center" wrapText="1"/>
    </xf>
    <xf numFmtId="41" fontId="15" fillId="0" borderId="1" xfId="0" applyNumberFormat="1" applyFont="1" applyBorder="1" applyAlignment="1">
      <alignment horizontal="right" vertical="center" wrapText="1"/>
    </xf>
    <xf numFmtId="0" fontId="15" fillId="0" borderId="1" xfId="2" applyFont="1" applyBorder="1" applyAlignment="1">
      <alignment horizontal="center" vertical="center" wrapText="1"/>
    </xf>
    <xf numFmtId="0" fontId="13" fillId="0" borderId="1" xfId="2" applyFont="1" applyBorder="1" applyAlignment="1">
      <alignment horizontal="center" vertical="center" wrapText="1"/>
    </xf>
    <xf numFmtId="168" fontId="13" fillId="0" borderId="1" xfId="1" applyNumberFormat="1" applyFont="1" applyBorder="1" applyAlignment="1" applyProtection="1">
      <alignment horizontal="right" vertical="center" wrapText="1"/>
    </xf>
    <xf numFmtId="0" fontId="15" fillId="0" borderId="1" xfId="2" applyFont="1" applyBorder="1" applyAlignment="1">
      <alignment horizontal="right" vertical="center" wrapText="1"/>
    </xf>
    <xf numFmtId="168" fontId="13" fillId="0" borderId="1" xfId="2" applyNumberFormat="1" applyFont="1" applyBorder="1" applyAlignment="1">
      <alignment horizontal="right" vertical="center" wrapText="1"/>
    </xf>
    <xf numFmtId="164" fontId="13" fillId="0" borderId="1" xfId="1" applyNumberFormat="1" applyFont="1" applyBorder="1" applyProtection="1"/>
    <xf numFmtId="41" fontId="13" fillId="0" borderId="1" xfId="2" applyNumberFormat="1" applyFont="1" applyBorder="1" applyAlignment="1">
      <alignment horizontal="right" vertical="center" wrapText="1"/>
    </xf>
    <xf numFmtId="41" fontId="15" fillId="0" borderId="1" xfId="2" applyNumberFormat="1" applyFont="1" applyBorder="1" applyAlignment="1">
      <alignment horizontal="right" vertical="center" wrapText="1"/>
    </xf>
    <xf numFmtId="0" fontId="13" fillId="0" borderId="1" xfId="2" applyFont="1" applyBorder="1" applyAlignment="1">
      <alignment horizontal="center" vertical="center"/>
    </xf>
    <xf numFmtId="2" fontId="15" fillId="0" borderId="1" xfId="0" applyNumberFormat="1" applyFont="1" applyBorder="1"/>
    <xf numFmtId="0" fontId="5" fillId="3" borderId="1" xfId="0" applyFont="1" applyFill="1" applyBorder="1"/>
    <xf numFmtId="0" fontId="14" fillId="3" borderId="1" xfId="0" applyFont="1" applyFill="1" applyBorder="1"/>
    <xf numFmtId="164" fontId="14" fillId="3" borderId="1" xfId="1" applyNumberFormat="1" applyFont="1" applyFill="1" applyBorder="1" applyAlignment="1" applyProtection="1">
      <alignment horizontal="right"/>
    </xf>
    <xf numFmtId="49" fontId="3" fillId="3" borderId="1" xfId="0" applyNumberFormat="1" applyFont="1" applyFill="1" applyBorder="1" applyAlignment="1">
      <alignment horizontal="center"/>
    </xf>
    <xf numFmtId="0" fontId="4" fillId="3" borderId="1" xfId="0" applyFont="1" applyFill="1" applyBorder="1"/>
    <xf numFmtId="0" fontId="3" fillId="3" borderId="1" xfId="0" applyFont="1" applyFill="1" applyBorder="1" applyAlignment="1">
      <alignment horizontal="center"/>
    </xf>
    <xf numFmtId="168" fontId="15" fillId="0" borderId="1" xfId="1" applyNumberFormat="1" applyFont="1" applyBorder="1" applyAlignment="1" applyProtection="1">
      <alignment horizontal="right" vertical="center" wrapText="1"/>
    </xf>
    <xf numFmtId="0" fontId="13" fillId="4" borderId="1" xfId="0" applyFont="1" applyFill="1" applyBorder="1" applyAlignment="1">
      <alignment horizontal="center" vertical="center" wrapText="1"/>
    </xf>
    <xf numFmtId="0" fontId="13" fillId="4" borderId="1" xfId="0" applyFont="1" applyFill="1" applyBorder="1" applyAlignment="1">
      <alignment wrapText="1"/>
    </xf>
    <xf numFmtId="0" fontId="13" fillId="4" borderId="1" xfId="2" applyFont="1" applyFill="1" applyBorder="1" applyAlignment="1">
      <alignment horizontal="center" vertical="center" wrapText="1"/>
    </xf>
    <xf numFmtId="0" fontId="5" fillId="4" borderId="1" xfId="0" applyFont="1" applyFill="1" applyBorder="1" applyAlignment="1">
      <alignment horizontal="center" vertical="center" wrapText="1"/>
    </xf>
    <xf numFmtId="0" fontId="13" fillId="0" borderId="1" xfId="2" applyFont="1" applyBorder="1" applyAlignment="1">
      <alignment horizontal="left" vertical="center" wrapText="1"/>
    </xf>
    <xf numFmtId="0" fontId="15" fillId="0" borderId="1" xfId="0" applyFont="1" applyBorder="1" applyAlignment="1">
      <alignment horizontal="left" vertical="center" wrapText="1"/>
    </xf>
    <xf numFmtId="0" fontId="16" fillId="0" borderId="1" xfId="0" applyFont="1" applyBorder="1" applyAlignment="1">
      <alignment horizontal="left" vertical="center" wrapText="1"/>
    </xf>
    <xf numFmtId="0" fontId="16" fillId="3"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3" fillId="4" borderId="1" xfId="0" applyFont="1" applyFill="1" applyBorder="1" applyAlignment="1">
      <alignment horizontal="center" vertical="center"/>
    </xf>
    <xf numFmtId="49" fontId="5" fillId="4" borderId="1" xfId="0" applyNumberFormat="1" applyFont="1" applyFill="1" applyBorder="1" applyAlignment="1" applyProtection="1">
      <alignment horizontal="left" vertical="center" wrapText="1"/>
    </xf>
    <xf numFmtId="49" fontId="5" fillId="4" borderId="1" xfId="0" applyNumberFormat="1" applyFont="1" applyFill="1" applyBorder="1" applyAlignment="1" applyProtection="1">
      <alignment horizontal="center" wrapText="1"/>
    </xf>
    <xf numFmtId="0" fontId="13" fillId="0" borderId="1" xfId="0" applyFont="1" applyBorder="1" applyAlignment="1">
      <alignment vertical="center" wrapText="1"/>
    </xf>
    <xf numFmtId="0" fontId="8" fillId="0" borderId="1" xfId="0" applyFont="1" applyBorder="1" applyAlignment="1">
      <alignment horizontal="center"/>
    </xf>
    <xf numFmtId="0" fontId="13" fillId="0" borderId="1" xfId="2" quotePrefix="1" applyFont="1" applyBorder="1" applyAlignment="1">
      <alignment horizontal="center" vertical="center"/>
    </xf>
    <xf numFmtId="0" fontId="16" fillId="0" borderId="1" xfId="2" quotePrefix="1" applyFont="1" applyBorder="1" applyAlignment="1">
      <alignment horizontal="center" vertical="center"/>
    </xf>
    <xf numFmtId="41" fontId="16" fillId="0" borderId="1" xfId="2" applyNumberFormat="1" applyFont="1" applyBorder="1" applyAlignment="1">
      <alignment horizontal="right" vertical="center" wrapText="1"/>
    </xf>
    <xf numFmtId="0" fontId="15" fillId="0" borderId="0" xfId="0" quotePrefix="1" applyFont="1" applyBorder="1" applyAlignment="1">
      <alignment vertical="center" wrapText="1"/>
    </xf>
    <xf numFmtId="49" fontId="15" fillId="0" borderId="1" xfId="0" quotePrefix="1" applyNumberFormat="1" applyFont="1" applyFill="1" applyBorder="1" applyAlignment="1">
      <alignment vertical="center"/>
    </xf>
    <xf numFmtId="0" fontId="15" fillId="0" borderId="0" xfId="0" applyFont="1" applyAlignment="1">
      <alignment horizontal="center"/>
    </xf>
    <xf numFmtId="0" fontId="13" fillId="3" borderId="1" xfId="0" applyFont="1" applyFill="1" applyBorder="1" applyAlignment="1">
      <alignment vertical="center" wrapText="1"/>
    </xf>
    <xf numFmtId="0" fontId="13" fillId="3" borderId="1" xfId="0" applyFont="1" applyFill="1" applyBorder="1" applyAlignment="1">
      <alignment horizontal="center" vertical="top"/>
    </xf>
    <xf numFmtId="0" fontId="15" fillId="3" borderId="1" xfId="0" applyFont="1" applyFill="1" applyBorder="1" applyAlignment="1">
      <alignment wrapText="1"/>
    </xf>
    <xf numFmtId="0" fontId="15" fillId="3" borderId="1" xfId="0" quotePrefix="1" applyFont="1" applyFill="1" applyBorder="1" applyAlignment="1">
      <alignment horizontal="center" vertical="center" wrapText="1"/>
    </xf>
    <xf numFmtId="0" fontId="15" fillId="3" borderId="1" xfId="0" quotePrefix="1" applyFont="1" applyFill="1" applyBorder="1" applyAlignment="1">
      <alignment horizontal="justify" vertical="center" wrapText="1"/>
    </xf>
    <xf numFmtId="0" fontId="15" fillId="3" borderId="1" xfId="0" applyFont="1" applyFill="1" applyBorder="1" applyAlignment="1">
      <alignment horizontal="justify" vertical="center" wrapText="1"/>
    </xf>
    <xf numFmtId="0" fontId="15" fillId="3" borderId="1" xfId="2" applyFont="1" applyFill="1" applyBorder="1" applyAlignment="1">
      <alignment wrapText="1"/>
    </xf>
    <xf numFmtId="0" fontId="17" fillId="3" borderId="1" xfId="2" applyFont="1" applyFill="1" applyBorder="1" applyAlignment="1">
      <alignment wrapText="1"/>
    </xf>
    <xf numFmtId="0" fontId="17" fillId="3" borderId="1" xfId="2" quotePrefix="1" applyFont="1" applyFill="1" applyBorder="1" applyAlignment="1">
      <alignment horizontal="center"/>
    </xf>
    <xf numFmtId="0" fontId="13" fillId="3" borderId="1" xfId="2" applyFont="1" applyFill="1" applyBorder="1" applyAlignment="1">
      <alignment wrapText="1"/>
    </xf>
    <xf numFmtId="0" fontId="13" fillId="3" borderId="1" xfId="2" quotePrefix="1" applyFont="1" applyFill="1" applyBorder="1" applyAlignment="1">
      <alignment horizontal="center"/>
    </xf>
    <xf numFmtId="0" fontId="15" fillId="3" borderId="1" xfId="2" quotePrefix="1" applyFont="1" applyFill="1" applyBorder="1" applyAlignment="1">
      <alignment horizontal="center" vertical="center"/>
    </xf>
    <xf numFmtId="0" fontId="15" fillId="3" borderId="1" xfId="2" quotePrefix="1" applyFont="1" applyFill="1" applyBorder="1" applyAlignment="1">
      <alignment wrapText="1"/>
    </xf>
    <xf numFmtId="0" fontId="5" fillId="3" borderId="1" xfId="0" applyFont="1" applyFill="1" applyBorder="1" applyAlignment="1">
      <alignment horizontal="center"/>
    </xf>
    <xf numFmtId="0" fontId="3" fillId="3" borderId="1" xfId="0" applyNumberFormat="1" applyFont="1" applyFill="1" applyBorder="1" applyAlignment="1">
      <alignment horizontal="center"/>
    </xf>
    <xf numFmtId="0" fontId="13" fillId="3" borderId="1" xfId="2" quotePrefix="1" applyFont="1" applyFill="1" applyBorder="1" applyAlignment="1">
      <alignment horizontal="center" vertical="center"/>
    </xf>
    <xf numFmtId="0" fontId="15" fillId="0" borderId="1" xfId="0" quotePrefix="1" applyFont="1" applyBorder="1" applyAlignment="1">
      <alignment horizontal="justify" vertical="center" wrapText="1"/>
    </xf>
    <xf numFmtId="0" fontId="15" fillId="0" borderId="1" xfId="0" quotePrefix="1" applyFont="1" applyBorder="1" applyAlignment="1">
      <alignment vertical="center" wrapText="1"/>
    </xf>
    <xf numFmtId="0" fontId="15" fillId="0" borderId="1" xfId="0" applyFont="1" applyBorder="1" applyAlignment="1">
      <alignment vertical="center" wrapText="1"/>
    </xf>
    <xf numFmtId="0" fontId="16" fillId="0" borderId="1" xfId="0" quotePrefix="1" applyFont="1" applyBorder="1" applyAlignment="1">
      <alignment horizontal="justify" vertical="center" wrapText="1"/>
    </xf>
    <xf numFmtId="0" fontId="15" fillId="0" borderId="1" xfId="0" applyFont="1" applyBorder="1" applyAlignment="1">
      <alignment horizontal="justify" vertical="center" wrapText="1"/>
    </xf>
    <xf numFmtId="0" fontId="17" fillId="0" borderId="1" xfId="0" applyFont="1" applyBorder="1" applyAlignment="1">
      <alignment horizontal="justify" vertical="center" wrapText="1"/>
    </xf>
    <xf numFmtId="0" fontId="32" fillId="0" borderId="1" xfId="0" applyFont="1" applyBorder="1" applyAlignment="1">
      <alignment horizontal="justify" vertical="center" wrapText="1"/>
    </xf>
    <xf numFmtId="0" fontId="17" fillId="0" borderId="1" xfId="0" applyFont="1" applyBorder="1" applyAlignment="1">
      <alignment vertical="center" wrapText="1"/>
    </xf>
    <xf numFmtId="0" fontId="32" fillId="0" borderId="1" xfId="0" applyFont="1" applyBorder="1" applyAlignment="1">
      <alignment vertical="center" wrapText="1"/>
    </xf>
    <xf numFmtId="49" fontId="13" fillId="4" borderId="1" xfId="0" applyNumberFormat="1" applyFont="1" applyFill="1" applyBorder="1" applyAlignment="1">
      <alignment vertical="center"/>
    </xf>
    <xf numFmtId="49" fontId="15" fillId="0" borderId="1" xfId="0" quotePrefix="1"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49" fontId="15" fillId="0" borderId="1" xfId="0" applyNumberFormat="1" applyFont="1" applyBorder="1" applyAlignment="1">
      <alignment horizontal="center" vertical="center"/>
    </xf>
    <xf numFmtId="49" fontId="15" fillId="0" borderId="1" xfId="0" applyNumberFormat="1" applyFont="1" applyBorder="1" applyAlignment="1">
      <alignment horizontal="center"/>
    </xf>
    <xf numFmtId="49" fontId="15" fillId="0" borderId="0" xfId="0" applyNumberFormat="1" applyFont="1" applyBorder="1" applyAlignment="1">
      <alignment horizontal="center"/>
    </xf>
    <xf numFmtId="164" fontId="7" fillId="0" borderId="0" xfId="1" applyNumberFormat="1" applyFont="1" applyBorder="1">
      <protection locked="0"/>
    </xf>
    <xf numFmtId="164" fontId="20" fillId="0" borderId="0" xfId="1" applyNumberFormat="1" applyFont="1" applyBorder="1">
      <protection locked="0"/>
    </xf>
    <xf numFmtId="0" fontId="13" fillId="3" borderId="1" xfId="2" applyFont="1" applyFill="1" applyBorder="1" applyAlignment="1">
      <alignment vertical="center" wrapText="1"/>
    </xf>
    <xf numFmtId="0" fontId="15" fillId="3" borderId="1" xfId="2" applyFont="1" applyFill="1" applyBorder="1"/>
    <xf numFmtId="0" fontId="15" fillId="3" borderId="1" xfId="2" applyFont="1" applyFill="1" applyBorder="1" applyAlignment="1">
      <alignment horizontal="center" vertical="center"/>
    </xf>
    <xf numFmtId="41" fontId="15" fillId="3" borderId="1" xfId="2" applyNumberFormat="1" applyFont="1" applyFill="1" applyBorder="1" applyAlignment="1">
      <alignment horizontal="right" vertical="center" wrapText="1"/>
    </xf>
    <xf numFmtId="0" fontId="5" fillId="4" borderId="16" xfId="0" applyFont="1" applyFill="1" applyBorder="1" applyAlignment="1">
      <alignment horizontal="center" vertical="center" wrapText="1"/>
    </xf>
    <xf numFmtId="166" fontId="22" fillId="3" borderId="7" xfId="4" applyNumberFormat="1" applyFont="1" applyFill="1" applyBorder="1" applyAlignment="1" applyProtection="1">
      <alignment horizontal="right" vertical="top"/>
    </xf>
    <xf numFmtId="0" fontId="22" fillId="3" borderId="0" xfId="4" applyNumberFormat="1" applyFont="1" applyFill="1" applyBorder="1" applyAlignment="1" applyProtection="1">
      <alignment horizontal="left" vertical="top" wrapText="1"/>
    </xf>
    <xf numFmtId="0" fontId="21" fillId="3" borderId="6" xfId="4" applyNumberFormat="1" applyFont="1" applyFill="1" applyBorder="1" applyAlignment="1" applyProtection="1">
      <alignment horizontal="left" vertical="top" wrapText="1"/>
    </xf>
    <xf numFmtId="166" fontId="21" fillId="3" borderId="6" xfId="4" applyNumberFormat="1" applyFont="1" applyFill="1" applyBorder="1" applyAlignment="1" applyProtection="1">
      <alignment horizontal="right" vertical="top"/>
    </xf>
    <xf numFmtId="166" fontId="22" fillId="3" borderId="0" xfId="4" applyNumberFormat="1" applyFont="1" applyFill="1" applyBorder="1" applyAlignment="1" applyProtection="1">
      <alignment horizontal="right" vertical="top"/>
    </xf>
    <xf numFmtId="0" fontId="21" fillId="3" borderId="0" xfId="4" applyNumberFormat="1" applyFont="1" applyFill="1" applyBorder="1" applyAlignment="1" applyProtection="1">
      <alignment horizontal="left" vertical="top" wrapText="1"/>
    </xf>
    <xf numFmtId="166" fontId="21" fillId="3" borderId="0" xfId="4" applyNumberFormat="1" applyFont="1" applyFill="1" applyBorder="1" applyAlignment="1" applyProtection="1">
      <alignment horizontal="right" vertical="top"/>
    </xf>
    <xf numFmtId="0" fontId="22" fillId="3" borderId="5" xfId="4" applyNumberFormat="1" applyFont="1" applyFill="1" applyBorder="1" applyAlignment="1" applyProtection="1">
      <alignment horizontal="left" vertical="top"/>
    </xf>
    <xf numFmtId="0" fontId="15" fillId="0" borderId="0" xfId="0" applyFont="1" applyAlignment="1"/>
    <xf numFmtId="0" fontId="13" fillId="0" borderId="0" xfId="0" applyFont="1" applyBorder="1"/>
    <xf numFmtId="0" fontId="22" fillId="3" borderId="0" xfId="4" applyNumberFormat="1" applyFont="1" applyFill="1" applyBorder="1" applyAlignment="1" applyProtection="1">
      <alignment horizontal="left" vertical="top" wrapText="1"/>
    </xf>
    <xf numFmtId="0" fontId="21" fillId="3" borderId="0" xfId="4" applyNumberFormat="1" applyFont="1" applyFill="1" applyBorder="1" applyAlignment="1" applyProtection="1">
      <alignment horizontal="left" vertical="top" wrapText="1"/>
    </xf>
    <xf numFmtId="166" fontId="22" fillId="3" borderId="0" xfId="4" applyNumberFormat="1" applyFont="1" applyFill="1" applyBorder="1" applyAlignment="1" applyProtection="1">
      <alignment horizontal="right" vertical="top"/>
    </xf>
    <xf numFmtId="166" fontId="21" fillId="3" borderId="0" xfId="4" applyNumberFormat="1" applyFont="1" applyFill="1" applyBorder="1" applyAlignment="1" applyProtection="1">
      <alignment horizontal="right" vertical="top"/>
    </xf>
    <xf numFmtId="49" fontId="8"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49" fontId="5" fillId="4" borderId="1" xfId="0" applyNumberFormat="1" applyFont="1" applyFill="1" applyBorder="1" applyAlignment="1" applyProtection="1">
      <alignment horizontal="center" vertical="center" wrapText="1"/>
    </xf>
    <xf numFmtId="0" fontId="27" fillId="3" borderId="5" xfId="4" applyNumberFormat="1" applyFont="1" applyFill="1" applyBorder="1" applyAlignment="1" applyProtection="1">
      <alignment horizontal="left" vertical="top"/>
    </xf>
    <xf numFmtId="0" fontId="17" fillId="3" borderId="0" xfId="4" applyFont="1" applyFill="1">
      <alignment vertical="center"/>
    </xf>
    <xf numFmtId="166" fontId="22" fillId="3" borderId="0" xfId="4" applyNumberFormat="1" applyFont="1" applyFill="1" applyBorder="1" applyAlignment="1" applyProtection="1">
      <alignment vertical="top"/>
    </xf>
    <xf numFmtId="166" fontId="21" fillId="3" borderId="0" xfId="4" applyNumberFormat="1" applyFont="1" applyFill="1" applyBorder="1" applyAlignment="1" applyProtection="1">
      <alignment horizontal="center" vertical="top"/>
    </xf>
    <xf numFmtId="0" fontId="21" fillId="3" borderId="31" xfId="4" applyNumberFormat="1" applyFont="1" applyFill="1" applyBorder="1" applyAlignment="1" applyProtection="1">
      <alignment horizontal="left" vertical="top" wrapText="1"/>
    </xf>
    <xf numFmtId="167" fontId="21" fillId="3" borderId="31" xfId="4" applyNumberFormat="1" applyFont="1" applyFill="1" applyBorder="1" applyAlignment="1" applyProtection="1">
      <alignment horizontal="right" vertical="top"/>
    </xf>
    <xf numFmtId="166" fontId="21" fillId="3" borderId="31" xfId="4" applyNumberFormat="1" applyFont="1" applyFill="1" applyBorder="1" applyAlignment="1" applyProtection="1">
      <alignment horizontal="right" vertical="top"/>
    </xf>
    <xf numFmtId="166" fontId="21" fillId="3" borderId="0" xfId="4" applyNumberFormat="1" applyFont="1" applyFill="1" applyBorder="1" applyAlignment="1" applyProtection="1">
      <alignment horizontal="right" vertical="top"/>
    </xf>
    <xf numFmtId="0" fontId="21" fillId="3" borderId="0" xfId="4" applyNumberFormat="1" applyFont="1" applyFill="1" applyBorder="1" applyAlignment="1" applyProtection="1">
      <alignment horizontal="right" vertical="top"/>
    </xf>
    <xf numFmtId="164" fontId="8" fillId="3" borderId="1" xfId="1" applyNumberFormat="1" applyFont="1" applyFill="1" applyBorder="1" applyAlignment="1">
      <alignment horizontal="left" vertical="center" wrapText="1"/>
      <protection locked="0"/>
    </xf>
    <xf numFmtId="0" fontId="15" fillId="0" borderId="1" xfId="2" applyFont="1" applyBorder="1" applyAlignment="1">
      <alignment horizontal="left" vertical="center" wrapText="1"/>
    </xf>
    <xf numFmtId="0" fontId="16" fillId="0" borderId="1" xfId="2" applyFont="1" applyBorder="1" applyAlignment="1">
      <alignment horizontal="left" vertical="center" wrapText="1"/>
    </xf>
    <xf numFmtId="0" fontId="15" fillId="0" borderId="1" xfId="2" quotePrefix="1" applyFont="1" applyBorder="1" applyAlignment="1">
      <alignment horizontal="left" vertical="center" wrapText="1"/>
    </xf>
    <xf numFmtId="164" fontId="16" fillId="0" borderId="1" xfId="1" applyNumberFormat="1" applyFont="1" applyBorder="1">
      <protection locked="0"/>
    </xf>
    <xf numFmtId="0" fontId="16" fillId="3" borderId="1" xfId="0" applyFont="1" applyFill="1" applyBorder="1"/>
    <xf numFmtId="164" fontId="16" fillId="3" borderId="1" xfId="1" applyNumberFormat="1" applyFont="1" applyFill="1" applyBorder="1" applyAlignment="1" applyProtection="1">
      <alignment horizontal="right"/>
    </xf>
    <xf numFmtId="49" fontId="13" fillId="3" borderId="1" xfId="0" applyNumberFormat="1" applyFont="1" applyFill="1" applyBorder="1" applyAlignment="1"/>
    <xf numFmtId="164" fontId="15" fillId="3" borderId="1" xfId="1" applyNumberFormat="1" applyFont="1" applyFill="1" applyBorder="1" applyAlignment="1">
      <protection locked="0"/>
    </xf>
    <xf numFmtId="164" fontId="17" fillId="0" borderId="1" xfId="1" applyNumberFormat="1" applyFont="1" applyBorder="1">
      <protection locked="0"/>
    </xf>
    <xf numFmtId="164" fontId="13" fillId="3" borderId="1" xfId="1" applyNumberFormat="1" applyFont="1" applyFill="1" applyBorder="1" applyAlignment="1">
      <protection locked="0"/>
    </xf>
    <xf numFmtId="0" fontId="15" fillId="3" borderId="0" xfId="4" applyFont="1" applyFill="1" applyBorder="1">
      <alignment vertical="center"/>
    </xf>
    <xf numFmtId="164" fontId="15" fillId="0" borderId="67" xfId="1" applyNumberFormat="1" applyFont="1" applyBorder="1" applyProtection="1"/>
    <xf numFmtId="164" fontId="15" fillId="0" borderId="1" xfId="1" applyNumberFormat="1" applyFont="1" applyBorder="1" applyProtection="1"/>
    <xf numFmtId="164" fontId="4" fillId="3" borderId="0" xfId="0" applyNumberFormat="1" applyFont="1" applyFill="1"/>
    <xf numFmtId="164" fontId="13" fillId="0" borderId="68" xfId="1" applyNumberFormat="1" applyFont="1" applyBorder="1" applyProtection="1"/>
    <xf numFmtId="14" fontId="5" fillId="4" borderId="16" xfId="0" applyNumberFormat="1" applyFont="1" applyFill="1" applyBorder="1" applyAlignment="1">
      <alignment horizontal="center" vertical="center"/>
    </xf>
    <xf numFmtId="41" fontId="15" fillId="0" borderId="0" xfId="0" applyNumberFormat="1" applyFont="1"/>
    <xf numFmtId="41" fontId="15" fillId="3" borderId="0" xfId="4" applyNumberFormat="1" applyFont="1" applyFill="1">
      <alignment vertical="center"/>
    </xf>
    <xf numFmtId="43" fontId="15" fillId="0" borderId="1" xfId="0" applyNumberFormat="1" applyFont="1" applyBorder="1"/>
    <xf numFmtId="166" fontId="22" fillId="3" borderId="0" xfId="4" applyNumberFormat="1" applyFont="1" applyFill="1" applyBorder="1" applyAlignment="1" applyProtection="1">
      <alignment horizontal="right" vertical="top"/>
    </xf>
    <xf numFmtId="166" fontId="21" fillId="3" borderId="0" xfId="4" applyNumberFormat="1" applyFont="1" applyFill="1" applyBorder="1" applyAlignment="1" applyProtection="1">
      <alignment horizontal="right" vertical="top"/>
    </xf>
    <xf numFmtId="3" fontId="15" fillId="3" borderId="0" xfId="4" applyNumberFormat="1" applyFont="1" applyFill="1">
      <alignment vertical="center"/>
    </xf>
    <xf numFmtId="166" fontId="15" fillId="3" borderId="0" xfId="4" applyNumberFormat="1" applyFont="1" applyFill="1">
      <alignment vertical="center"/>
    </xf>
    <xf numFmtId="41" fontId="15" fillId="3" borderId="1" xfId="0" applyNumberFormat="1" applyFont="1" applyFill="1" applyBorder="1" applyAlignment="1">
      <alignment horizontal="right" vertical="center" wrapText="1"/>
    </xf>
    <xf numFmtId="41" fontId="13" fillId="3" borderId="1" xfId="0" applyNumberFormat="1" applyFont="1" applyFill="1" applyBorder="1" applyAlignment="1">
      <alignment horizontal="right" vertical="center" wrapText="1"/>
    </xf>
    <xf numFmtId="41" fontId="16" fillId="3" borderId="1" xfId="0" applyNumberFormat="1" applyFont="1" applyFill="1" applyBorder="1" applyAlignment="1">
      <alignment horizontal="right" vertical="center" wrapText="1"/>
    </xf>
    <xf numFmtId="168" fontId="13" fillId="3" borderId="1" xfId="1" applyNumberFormat="1" applyFont="1" applyFill="1" applyBorder="1" applyAlignment="1" applyProtection="1">
      <alignment horizontal="right" vertical="center" wrapText="1"/>
    </xf>
    <xf numFmtId="0" fontId="15" fillId="3" borderId="1" xfId="2" applyFont="1" applyFill="1" applyBorder="1" applyAlignment="1">
      <alignment horizontal="right" vertical="center" wrapText="1"/>
    </xf>
    <xf numFmtId="164" fontId="13" fillId="3" borderId="1" xfId="1" applyNumberFormat="1" applyFont="1" applyFill="1" applyBorder="1">
      <protection locked="0"/>
    </xf>
    <xf numFmtId="168" fontId="13" fillId="3" borderId="1" xfId="2" applyNumberFormat="1" applyFont="1" applyFill="1" applyBorder="1" applyAlignment="1">
      <alignment horizontal="right" vertical="center" wrapText="1"/>
    </xf>
    <xf numFmtId="41" fontId="13" fillId="3" borderId="1" xfId="2" applyNumberFormat="1" applyFont="1" applyFill="1" applyBorder="1" applyAlignment="1">
      <alignment horizontal="right" vertical="center" wrapText="1"/>
    </xf>
    <xf numFmtId="0" fontId="4" fillId="3" borderId="0" xfId="0" applyFont="1" applyFill="1" applyAlignment="1">
      <alignment horizontal="center"/>
    </xf>
    <xf numFmtId="0" fontId="3" fillId="3" borderId="0" xfId="0" applyFont="1" applyFill="1" applyAlignment="1">
      <alignment horizontal="center"/>
    </xf>
    <xf numFmtId="0" fontId="5" fillId="0" borderId="0" xfId="0" applyFont="1"/>
    <xf numFmtId="0" fontId="5" fillId="4"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164" fontId="7" fillId="3" borderId="1" xfId="1" applyNumberFormat="1" applyFont="1" applyFill="1" applyBorder="1">
      <protection locked="0"/>
    </xf>
    <xf numFmtId="3" fontId="15" fillId="3" borderId="1" xfId="0" applyNumberFormat="1" applyFont="1" applyFill="1" applyBorder="1"/>
    <xf numFmtId="0" fontId="15" fillId="3" borderId="1" xfId="0" applyFont="1" applyFill="1" applyBorder="1"/>
    <xf numFmtId="164" fontId="16" fillId="3" borderId="1" xfId="1" applyNumberFormat="1" applyFont="1" applyFill="1" applyBorder="1">
      <protection locked="0"/>
    </xf>
    <xf numFmtId="164" fontId="31" fillId="3" borderId="1" xfId="1" applyNumberFormat="1" applyFont="1" applyFill="1" applyBorder="1">
      <protection locked="0"/>
    </xf>
    <xf numFmtId="164" fontId="4" fillId="3" borderId="0" xfId="0" applyNumberFormat="1" applyFont="1" applyFill="1" applyAlignment="1"/>
    <xf numFmtId="164" fontId="15" fillId="3" borderId="67" xfId="1" applyNumberFormat="1" applyFont="1" applyFill="1" applyBorder="1" applyProtection="1"/>
    <xf numFmtId="164" fontId="15" fillId="3" borderId="67" xfId="1" quotePrefix="1" applyNumberFormat="1" applyFont="1" applyFill="1" applyBorder="1" applyAlignment="1" applyProtection="1">
      <alignment horizontal="right"/>
    </xf>
    <xf numFmtId="0" fontId="3" fillId="3" borderId="0" xfId="0" applyFont="1" applyFill="1" applyAlignment="1">
      <alignment horizontal="center"/>
    </xf>
    <xf numFmtId="49" fontId="3" fillId="3" borderId="0" xfId="0" applyNumberFormat="1" applyFont="1" applyFill="1" applyAlignment="1">
      <alignment horizontal="center"/>
    </xf>
    <xf numFmtId="0" fontId="15" fillId="3" borderId="0" xfId="0" applyFont="1" applyFill="1"/>
    <xf numFmtId="3" fontId="15" fillId="3" borderId="0" xfId="0" applyNumberFormat="1" applyFont="1" applyFill="1"/>
    <xf numFmtId="166" fontId="35" fillId="3" borderId="6" xfId="0" applyNumberFormat="1" applyFont="1" applyFill="1" applyBorder="1" applyAlignment="1" applyProtection="1">
      <alignment horizontal="right" vertical="top"/>
    </xf>
    <xf numFmtId="9" fontId="15" fillId="0" borderId="0" xfId="5" applyFont="1"/>
    <xf numFmtId="164" fontId="20" fillId="3" borderId="1" xfId="1" applyNumberFormat="1" applyFont="1" applyFill="1" applyBorder="1">
      <protection locked="0"/>
    </xf>
    <xf numFmtId="0" fontId="15" fillId="5" borderId="1" xfId="2" quotePrefix="1" applyFont="1" applyFill="1" applyBorder="1" applyAlignment="1">
      <alignment horizontal="center" vertical="center"/>
    </xf>
    <xf numFmtId="0" fontId="16" fillId="5" borderId="1" xfId="2" quotePrefix="1" applyFont="1" applyFill="1" applyBorder="1" applyAlignment="1">
      <alignment horizontal="center" vertical="center"/>
    </xf>
    <xf numFmtId="0" fontId="13" fillId="5" borderId="1" xfId="2" quotePrefix="1" applyFont="1" applyFill="1" applyBorder="1" applyAlignment="1">
      <alignment horizontal="center" vertical="center"/>
    </xf>
    <xf numFmtId="0" fontId="15" fillId="0" borderId="1" xfId="2" applyFont="1" applyBorder="1" applyAlignment="1">
      <alignment horizontal="left" vertical="center" wrapText="1"/>
    </xf>
    <xf numFmtId="0" fontId="4" fillId="3" borderId="0" xfId="0" applyFont="1" applyFill="1" applyAlignment="1">
      <alignment horizontal="center"/>
    </xf>
    <xf numFmtId="0" fontId="3" fillId="3" borderId="0" xfId="0" applyFont="1" applyFill="1" applyAlignment="1">
      <alignment horizontal="center"/>
    </xf>
    <xf numFmtId="49" fontId="19" fillId="3" borderId="0" xfId="0" applyNumberFormat="1" applyFont="1" applyFill="1" applyBorder="1" applyAlignment="1" applyProtection="1">
      <alignment horizontal="center" vertical="center" wrapText="1"/>
    </xf>
    <xf numFmtId="0" fontId="13" fillId="0" borderId="0" xfId="0" applyFont="1" applyBorder="1"/>
    <xf numFmtId="0" fontId="5" fillId="0" borderId="0" xfId="0" applyFont="1"/>
    <xf numFmtId="164" fontId="6" fillId="0" borderId="0" xfId="1" applyNumberFormat="1" applyFont="1" applyAlignment="1" applyProtection="1">
      <alignment horizontal="center" wrapText="1"/>
    </xf>
    <xf numFmtId="49" fontId="10" fillId="3" borderId="0" xfId="0" applyNumberFormat="1" applyFont="1" applyFill="1" applyBorder="1" applyAlignment="1" applyProtection="1">
      <alignment horizontal="center" vertical="center" wrapText="1"/>
    </xf>
    <xf numFmtId="49" fontId="3" fillId="3" borderId="0" xfId="0" applyNumberFormat="1" applyFont="1" applyFill="1" applyAlignment="1">
      <alignment horizontal="center"/>
    </xf>
    <xf numFmtId="0" fontId="5" fillId="4" borderId="16" xfId="0" applyFont="1" applyFill="1" applyBorder="1" applyAlignment="1">
      <alignment horizontal="center" vertical="center"/>
    </xf>
    <xf numFmtId="0" fontId="5" fillId="4" borderId="17" xfId="0" applyFont="1" applyFill="1" applyBorder="1" applyAlignment="1">
      <alignment horizontal="center" vertical="center"/>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14" fontId="5" fillId="4" borderId="16" xfId="0" applyNumberFormat="1" applyFont="1" applyFill="1" applyBorder="1" applyAlignment="1">
      <alignment horizontal="center" vertical="center"/>
    </xf>
    <xf numFmtId="0" fontId="13" fillId="3" borderId="0" xfId="0" applyFont="1" applyFill="1" applyBorder="1" applyAlignment="1">
      <alignment horizontal="left" vertical="center" wrapText="1"/>
    </xf>
    <xf numFmtId="0" fontId="4" fillId="0" borderId="0" xfId="0" applyFont="1" applyAlignment="1">
      <alignment horizontal="center"/>
    </xf>
    <xf numFmtId="0" fontId="5" fillId="4" borderId="1" xfId="0" applyFont="1" applyFill="1" applyBorder="1" applyAlignment="1">
      <alignment horizontal="center" vertical="center" wrapText="1"/>
    </xf>
    <xf numFmtId="0" fontId="33" fillId="0" borderId="0" xfId="0" applyFont="1" applyBorder="1" applyAlignment="1">
      <alignment horizontal="center"/>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5" fillId="0" borderId="1" xfId="2" applyFont="1" applyBorder="1" applyAlignment="1">
      <alignment horizontal="left" vertical="center" wrapText="1"/>
    </xf>
    <xf numFmtId="0" fontId="19" fillId="3" borderId="0" xfId="0" applyFont="1" applyFill="1" applyBorder="1" applyAlignment="1">
      <alignment horizontal="center"/>
    </xf>
    <xf numFmtId="0" fontId="13" fillId="3" borderId="14" xfId="0"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15" xfId="0" applyFont="1" applyFill="1" applyBorder="1" applyAlignment="1">
      <alignment horizontal="left" vertical="center" wrapText="1"/>
    </xf>
    <xf numFmtId="0" fontId="13" fillId="3" borderId="1" xfId="2" applyFont="1" applyFill="1" applyBorder="1" applyAlignment="1">
      <alignment horizontal="center" vertical="center" wrapText="1"/>
    </xf>
    <xf numFmtId="0" fontId="13" fillId="3" borderId="1" xfId="2" quotePrefix="1" applyFont="1" applyFill="1" applyBorder="1" applyAlignment="1">
      <alignment horizontal="center" vertical="center" wrapText="1"/>
    </xf>
    <xf numFmtId="0" fontId="13" fillId="3" borderId="14" xfId="2" applyFont="1" applyFill="1" applyBorder="1" applyAlignment="1">
      <alignment horizontal="center" vertical="center"/>
    </xf>
    <xf numFmtId="0" fontId="13" fillId="3" borderId="15" xfId="2" applyFont="1" applyFill="1" applyBorder="1" applyAlignment="1">
      <alignment horizontal="center" vertical="center"/>
    </xf>
    <xf numFmtId="14" fontId="13" fillId="3" borderId="1" xfId="2" quotePrefix="1" applyNumberFormat="1" applyFont="1" applyFill="1" applyBorder="1" applyAlignment="1">
      <alignment horizontal="center" vertical="center" wrapText="1"/>
    </xf>
    <xf numFmtId="167" fontId="22" fillId="3" borderId="6" xfId="4" applyNumberFormat="1" applyFont="1" applyFill="1" applyBorder="1" applyAlignment="1" applyProtection="1">
      <alignment horizontal="right" vertical="top"/>
    </xf>
    <xf numFmtId="166" fontId="22" fillId="3" borderId="6" xfId="4" applyNumberFormat="1" applyFont="1" applyFill="1" applyBorder="1" applyAlignment="1" applyProtection="1">
      <alignment horizontal="right" vertical="top"/>
    </xf>
    <xf numFmtId="166" fontId="22" fillId="3" borderId="6" xfId="4" applyNumberFormat="1" applyFont="1" applyFill="1" applyBorder="1" applyAlignment="1" applyProtection="1">
      <alignment horizontal="right" vertical="center"/>
    </xf>
    <xf numFmtId="166" fontId="22" fillId="3" borderId="7" xfId="4" applyNumberFormat="1" applyFont="1" applyFill="1" applyBorder="1" applyAlignment="1" applyProtection="1">
      <alignment horizontal="right" vertical="center"/>
    </xf>
    <xf numFmtId="166" fontId="22" fillId="3" borderId="50" xfId="4" applyNumberFormat="1" applyFont="1" applyFill="1" applyBorder="1" applyAlignment="1" applyProtection="1">
      <alignment horizontal="right" vertical="center"/>
    </xf>
    <xf numFmtId="0" fontId="22" fillId="3" borderId="5" xfId="4" applyNumberFormat="1" applyFont="1" applyFill="1" applyBorder="1" applyAlignment="1" applyProtection="1">
      <alignment horizontal="center" vertical="top"/>
    </xf>
    <xf numFmtId="0" fontId="22" fillId="3" borderId="6" xfId="4" applyNumberFormat="1" applyFont="1" applyFill="1" applyBorder="1" applyAlignment="1" applyProtection="1">
      <alignment horizontal="left" vertical="top" wrapText="1"/>
    </xf>
    <xf numFmtId="166" fontId="22" fillId="3" borderId="7" xfId="4" applyNumberFormat="1" applyFont="1" applyFill="1" applyBorder="1" applyAlignment="1" applyProtection="1">
      <alignment horizontal="right" vertical="top"/>
    </xf>
    <xf numFmtId="0" fontId="21" fillId="3" borderId="0" xfId="4" applyNumberFormat="1" applyFont="1" applyFill="1" applyBorder="1" applyAlignment="1" applyProtection="1">
      <alignment horizontal="left" vertical="center" wrapText="1"/>
    </xf>
    <xf numFmtId="166" fontId="22" fillId="3" borderId="0" xfId="4" applyNumberFormat="1" applyFont="1" applyFill="1" applyBorder="1" applyAlignment="1" applyProtection="1">
      <alignment horizontal="center" vertical="top"/>
    </xf>
    <xf numFmtId="166" fontId="21" fillId="3" borderId="0" xfId="4" applyNumberFormat="1" applyFont="1" applyFill="1" applyBorder="1" applyAlignment="1" applyProtection="1">
      <alignment horizontal="center" vertical="top"/>
    </xf>
    <xf numFmtId="0" fontId="22" fillId="3" borderId="5" xfId="4" quotePrefix="1" applyNumberFormat="1" applyFont="1" applyFill="1" applyBorder="1" applyAlignment="1" applyProtection="1">
      <alignment horizontal="left" vertical="top" wrapText="1"/>
    </xf>
    <xf numFmtId="0" fontId="22" fillId="3" borderId="5" xfId="4" applyNumberFormat="1" applyFont="1" applyFill="1" applyBorder="1" applyAlignment="1" applyProtection="1">
      <alignment horizontal="left" vertical="top" wrapText="1"/>
    </xf>
    <xf numFmtId="0" fontId="21" fillId="3" borderId="6" xfId="4" applyNumberFormat="1" applyFont="1" applyFill="1" applyBorder="1" applyAlignment="1" applyProtection="1">
      <alignment horizontal="left" vertical="top" wrapText="1"/>
    </xf>
    <xf numFmtId="166" fontId="21" fillId="3" borderId="6" xfId="4" applyNumberFormat="1" applyFont="1" applyFill="1" applyBorder="1" applyAlignment="1" applyProtection="1">
      <alignment horizontal="right" vertical="top"/>
    </xf>
    <xf numFmtId="166" fontId="21" fillId="3" borderId="7" xfId="4" applyNumberFormat="1" applyFont="1" applyFill="1" applyBorder="1" applyAlignment="1" applyProtection="1">
      <alignment horizontal="right" vertical="top"/>
    </xf>
    <xf numFmtId="0" fontId="21" fillId="3" borderId="5" xfId="4" applyNumberFormat="1" applyFont="1" applyFill="1" applyBorder="1" applyAlignment="1" applyProtection="1">
      <alignment horizontal="center" vertical="top"/>
    </xf>
    <xf numFmtId="0" fontId="21" fillId="3" borderId="8" xfId="4" applyNumberFormat="1" applyFont="1" applyFill="1" applyBorder="1" applyAlignment="1" applyProtection="1">
      <alignment horizontal="center" vertical="top"/>
    </xf>
    <xf numFmtId="0" fontId="21" fillId="3" borderId="9" xfId="4" applyNumberFormat="1" applyFont="1" applyFill="1" applyBorder="1" applyAlignment="1" applyProtection="1">
      <alignment horizontal="left" vertical="top" wrapText="1"/>
    </xf>
    <xf numFmtId="166" fontId="21" fillId="3" borderId="9" xfId="4" applyNumberFormat="1" applyFont="1" applyFill="1" applyBorder="1" applyAlignment="1" applyProtection="1">
      <alignment horizontal="right" vertical="top"/>
    </xf>
    <xf numFmtId="166" fontId="21" fillId="3" borderId="10" xfId="4" applyNumberFormat="1" applyFont="1" applyFill="1" applyBorder="1" applyAlignment="1" applyProtection="1">
      <alignment horizontal="right" vertical="top"/>
    </xf>
    <xf numFmtId="0" fontId="22" fillId="3" borderId="0" xfId="4" applyNumberFormat="1" applyFont="1" applyFill="1" applyBorder="1" applyAlignment="1" applyProtection="1">
      <alignment horizontal="left" vertical="top" wrapText="1"/>
    </xf>
    <xf numFmtId="0" fontId="13" fillId="3" borderId="0" xfId="4" applyFont="1" applyFill="1" applyAlignment="1">
      <alignment horizontal="center" vertical="center"/>
    </xf>
    <xf numFmtId="0" fontId="16" fillId="3" borderId="0" xfId="4" applyFont="1" applyFill="1" applyAlignment="1">
      <alignment horizontal="center" vertical="center"/>
    </xf>
    <xf numFmtId="0" fontId="21" fillId="3" borderId="0" xfId="4" applyNumberFormat="1" applyFont="1" applyFill="1" applyBorder="1" applyAlignment="1" applyProtection="1">
      <alignment horizontal="left" vertical="top" wrapText="1"/>
    </xf>
    <xf numFmtId="0" fontId="21" fillId="3" borderId="2" xfId="4" applyNumberFormat="1" applyFont="1" applyFill="1" applyBorder="1" applyAlignment="1" applyProtection="1">
      <alignment horizontal="center" vertical="center" wrapText="1"/>
    </xf>
    <xf numFmtId="0" fontId="21" fillId="3" borderId="3" xfId="4" applyNumberFormat="1" applyFont="1" applyFill="1" applyBorder="1" applyAlignment="1" applyProtection="1">
      <alignment horizontal="center" vertical="center" wrapText="1"/>
    </xf>
    <xf numFmtId="0" fontId="21" fillId="3" borderId="4" xfId="4" applyNumberFormat="1" applyFont="1" applyFill="1" applyBorder="1" applyAlignment="1" applyProtection="1">
      <alignment horizontal="center" vertical="center" wrapText="1"/>
    </xf>
    <xf numFmtId="166" fontId="22" fillId="3" borderId="0" xfId="4" applyNumberFormat="1" applyFont="1" applyFill="1" applyBorder="1" applyAlignment="1" applyProtection="1">
      <alignment horizontal="right" vertical="top"/>
    </xf>
    <xf numFmtId="166" fontId="21" fillId="3" borderId="0" xfId="4" applyNumberFormat="1" applyFont="1" applyFill="1" applyBorder="1" applyAlignment="1" applyProtection="1">
      <alignment horizontal="right" vertical="top"/>
    </xf>
    <xf numFmtId="14" fontId="21" fillId="3" borderId="0" xfId="4" applyNumberFormat="1" applyFont="1" applyFill="1" applyBorder="1" applyAlignment="1" applyProtection="1">
      <alignment horizontal="right" vertical="center" wrapText="1"/>
    </xf>
    <xf numFmtId="9" fontId="21" fillId="3" borderId="0" xfId="5" applyFont="1" applyFill="1" applyBorder="1" applyAlignment="1" applyProtection="1">
      <alignment horizontal="right" vertical="top"/>
    </xf>
    <xf numFmtId="0" fontId="22" fillId="3" borderId="0" xfId="4" applyNumberFormat="1" applyFont="1" applyFill="1" applyBorder="1" applyAlignment="1" applyProtection="1">
      <alignment horizontal="left" vertical="center" wrapText="1"/>
    </xf>
    <xf numFmtId="0" fontId="21" fillId="3" borderId="0" xfId="4" applyNumberFormat="1" applyFont="1" applyFill="1" applyBorder="1" applyAlignment="1" applyProtection="1">
      <alignment horizontal="right" vertical="center" wrapText="1"/>
    </xf>
    <xf numFmtId="0" fontId="21" fillId="3" borderId="0" xfId="4" applyNumberFormat="1" applyFont="1" applyFill="1" applyBorder="1" applyAlignment="1" applyProtection="1">
      <alignment horizontal="center" vertical="center" wrapText="1"/>
    </xf>
    <xf numFmtId="0" fontId="22" fillId="3" borderId="0" xfId="4" applyNumberFormat="1" applyFont="1" applyFill="1" applyBorder="1" applyAlignment="1" applyProtection="1">
      <alignment horizontal="center" vertical="top" wrapText="1"/>
    </xf>
    <xf numFmtId="0" fontId="27" fillId="3" borderId="0" xfId="4" applyNumberFormat="1" applyFont="1" applyFill="1" applyBorder="1" applyAlignment="1" applyProtection="1">
      <alignment horizontal="left" vertical="top" wrapText="1"/>
    </xf>
    <xf numFmtId="0" fontId="24" fillId="3" borderId="0" xfId="4" applyNumberFormat="1" applyFont="1" applyFill="1" applyBorder="1" applyAlignment="1" applyProtection="1">
      <alignment horizontal="left" vertical="top" wrapText="1"/>
    </xf>
    <xf numFmtId="0" fontId="22" fillId="3" borderId="0" xfId="4" quotePrefix="1" applyNumberFormat="1" applyFont="1" applyFill="1" applyBorder="1" applyAlignment="1" applyProtection="1">
      <alignment horizontal="left" vertical="top" wrapText="1"/>
    </xf>
    <xf numFmtId="0" fontId="22" fillId="3" borderId="23" xfId="4" applyNumberFormat="1" applyFont="1" applyFill="1" applyBorder="1" applyAlignment="1" applyProtection="1">
      <alignment horizontal="left" vertical="top" wrapText="1"/>
    </xf>
    <xf numFmtId="0" fontId="21" fillId="3" borderId="5" xfId="4" applyNumberFormat="1" applyFont="1" applyFill="1" applyBorder="1" applyAlignment="1" applyProtection="1">
      <alignment horizontal="left" vertical="top" wrapText="1"/>
    </xf>
    <xf numFmtId="0" fontId="21" fillId="3" borderId="23" xfId="4" applyNumberFormat="1" applyFont="1" applyFill="1" applyBorder="1" applyAlignment="1" applyProtection="1">
      <alignment horizontal="left" vertical="top" wrapText="1"/>
    </xf>
    <xf numFmtId="166" fontId="21" fillId="3" borderId="46" xfId="4" applyNumberFormat="1" applyFont="1" applyFill="1" applyBorder="1" applyAlignment="1" applyProtection="1">
      <alignment horizontal="right" vertical="top"/>
    </xf>
    <xf numFmtId="166" fontId="22" fillId="3" borderId="46" xfId="4" applyNumberFormat="1" applyFont="1" applyFill="1" applyBorder="1" applyAlignment="1" applyProtection="1">
      <alignment horizontal="right" vertical="top"/>
    </xf>
    <xf numFmtId="0" fontId="21" fillId="3" borderId="1" xfId="4" applyNumberFormat="1" applyFont="1" applyFill="1" applyBorder="1" applyAlignment="1" applyProtection="1">
      <alignment horizontal="center" vertical="center" wrapText="1"/>
    </xf>
    <xf numFmtId="14" fontId="21" fillId="3" borderId="1" xfId="4" applyNumberFormat="1" applyFont="1" applyFill="1" applyBorder="1" applyAlignment="1" applyProtection="1">
      <alignment horizontal="center" vertical="center" wrapText="1"/>
    </xf>
    <xf numFmtId="0" fontId="21" fillId="3" borderId="5" xfId="4" quotePrefix="1" applyNumberFormat="1" applyFont="1" applyFill="1" applyBorder="1" applyAlignment="1" applyProtection="1">
      <alignment horizontal="left" vertical="top" wrapText="1"/>
    </xf>
    <xf numFmtId="166" fontId="21" fillId="3" borderId="50" xfId="4" applyNumberFormat="1" applyFont="1" applyFill="1" applyBorder="1" applyAlignment="1" applyProtection="1">
      <alignment horizontal="right" vertical="top"/>
    </xf>
    <xf numFmtId="0" fontId="21" fillId="3" borderId="22" xfId="4" applyNumberFormat="1" applyFont="1" applyFill="1" applyBorder="1" applyAlignment="1" applyProtection="1">
      <alignment horizontal="center" vertical="center" wrapText="1"/>
    </xf>
    <xf numFmtId="0" fontId="21" fillId="3" borderId="45" xfId="4" applyNumberFormat="1" applyFont="1" applyFill="1" applyBorder="1" applyAlignment="1" applyProtection="1">
      <alignment horizontal="center" vertical="center" wrapText="1"/>
    </xf>
    <xf numFmtId="166" fontId="21" fillId="3" borderId="47" xfId="4" applyNumberFormat="1" applyFont="1" applyFill="1" applyBorder="1" applyAlignment="1" applyProtection="1">
      <alignment horizontal="right" vertical="top"/>
    </xf>
    <xf numFmtId="0" fontId="21" fillId="3" borderId="8" xfId="4" applyNumberFormat="1" applyFont="1" applyFill="1" applyBorder="1" applyAlignment="1" applyProtection="1">
      <alignment horizontal="left" vertical="top" wrapText="1"/>
    </xf>
    <xf numFmtId="0" fontId="21" fillId="3" borderId="56" xfId="4" applyNumberFormat="1" applyFont="1" applyFill="1" applyBorder="1" applyAlignment="1" applyProtection="1">
      <alignment horizontal="left" vertical="top" wrapText="1"/>
    </xf>
    <xf numFmtId="165" fontId="21" fillId="3" borderId="6" xfId="4" applyNumberFormat="1" applyFont="1" applyFill="1" applyBorder="1" applyAlignment="1" applyProtection="1">
      <alignment horizontal="right" vertical="top"/>
    </xf>
    <xf numFmtId="166" fontId="27" fillId="3" borderId="7" xfId="4" applyNumberFormat="1" applyFont="1" applyFill="1" applyBorder="1" applyAlignment="1" applyProtection="1">
      <alignment horizontal="right" vertical="top"/>
    </xf>
    <xf numFmtId="0" fontId="27" fillId="3" borderId="6" xfId="4" applyNumberFormat="1" applyFont="1" applyFill="1" applyBorder="1" applyAlignment="1" applyProtection="1">
      <alignment horizontal="left" vertical="top" wrapText="1"/>
    </xf>
    <xf numFmtId="165" fontId="27" fillId="3" borderId="6" xfId="4" applyNumberFormat="1" applyFont="1" applyFill="1" applyBorder="1" applyAlignment="1" applyProtection="1">
      <alignment horizontal="right" vertical="top"/>
    </xf>
    <xf numFmtId="166" fontId="27" fillId="3" borderId="6" xfId="4" applyNumberFormat="1" applyFont="1" applyFill="1" applyBorder="1" applyAlignment="1" applyProtection="1">
      <alignment horizontal="right" vertical="top"/>
    </xf>
    <xf numFmtId="14" fontId="21" fillId="3" borderId="0" xfId="4" applyNumberFormat="1" applyFont="1" applyFill="1" applyBorder="1" applyAlignment="1" applyProtection="1">
      <alignment horizontal="center" vertical="center" wrapText="1"/>
    </xf>
    <xf numFmtId="164" fontId="21" fillId="3" borderId="39" xfId="1" applyNumberFormat="1" applyFont="1" applyFill="1" applyBorder="1" applyAlignment="1">
      <alignment horizontal="right" vertical="top"/>
      <protection locked="0"/>
    </xf>
    <xf numFmtId="164" fontId="21" fillId="3" borderId="37" xfId="1" applyNumberFormat="1" applyFont="1" applyFill="1" applyBorder="1" applyAlignment="1">
      <alignment horizontal="right" vertical="top"/>
      <protection locked="0"/>
    </xf>
    <xf numFmtId="164" fontId="21" fillId="3" borderId="38" xfId="1" applyNumberFormat="1" applyFont="1" applyFill="1" applyBorder="1" applyAlignment="1">
      <alignment horizontal="right" vertical="top"/>
      <protection locked="0"/>
    </xf>
    <xf numFmtId="166" fontId="21" fillId="3" borderId="39" xfId="4" applyNumberFormat="1" applyFont="1" applyFill="1" applyBorder="1" applyAlignment="1" applyProtection="1">
      <alignment horizontal="right" vertical="top"/>
    </xf>
    <xf numFmtId="166" fontId="21" fillId="3" borderId="37" xfId="4" applyNumberFormat="1" applyFont="1" applyFill="1" applyBorder="1" applyAlignment="1" applyProtection="1">
      <alignment horizontal="right" vertical="top"/>
    </xf>
    <xf numFmtId="166" fontId="21" fillId="3" borderId="38" xfId="4" applyNumberFormat="1" applyFont="1" applyFill="1" applyBorder="1" applyAlignment="1" applyProtection="1">
      <alignment horizontal="right" vertical="top"/>
    </xf>
    <xf numFmtId="166" fontId="23" fillId="3" borderId="39" xfId="4" applyNumberFormat="1" applyFont="1" applyFill="1" applyBorder="1" applyAlignment="1" applyProtection="1">
      <alignment horizontal="right" vertical="top"/>
    </xf>
    <xf numFmtId="166" fontId="23" fillId="3" borderId="37" xfId="4" applyNumberFormat="1" applyFont="1" applyFill="1" applyBorder="1" applyAlignment="1" applyProtection="1">
      <alignment horizontal="right" vertical="top"/>
    </xf>
    <xf numFmtId="166" fontId="23" fillId="3" borderId="38" xfId="4" applyNumberFormat="1" applyFont="1" applyFill="1" applyBorder="1" applyAlignment="1" applyProtection="1">
      <alignment horizontal="right" vertical="top"/>
    </xf>
    <xf numFmtId="166" fontId="29" fillId="3" borderId="39" xfId="4" applyNumberFormat="1" applyFont="1" applyFill="1" applyBorder="1" applyAlignment="1" applyProtection="1">
      <alignment horizontal="right" vertical="top"/>
    </xf>
    <xf numFmtId="166" fontId="29" fillId="3" borderId="37" xfId="4" applyNumberFormat="1" applyFont="1" applyFill="1" applyBorder="1" applyAlignment="1" applyProtection="1">
      <alignment horizontal="right" vertical="top"/>
    </xf>
    <xf numFmtId="166" fontId="29" fillId="3" borderId="58" xfId="4" applyNumberFormat="1" applyFont="1" applyFill="1" applyBorder="1" applyAlignment="1" applyProtection="1">
      <alignment horizontal="right" vertical="top"/>
    </xf>
    <xf numFmtId="166" fontId="29" fillId="3" borderId="0" xfId="4" applyNumberFormat="1" applyFont="1" applyFill="1" applyBorder="1" applyAlignment="1" applyProtection="1">
      <alignment horizontal="right" vertical="top"/>
    </xf>
    <xf numFmtId="0" fontId="22" fillId="3" borderId="35" xfId="4" quotePrefix="1" applyNumberFormat="1" applyFont="1" applyFill="1" applyBorder="1" applyAlignment="1" applyProtection="1">
      <alignment horizontal="left" vertical="top" wrapText="1"/>
    </xf>
    <xf numFmtId="0" fontId="22" fillId="3" borderId="33" xfId="4" applyNumberFormat="1" applyFont="1" applyFill="1" applyBorder="1" applyAlignment="1" applyProtection="1">
      <alignment horizontal="left" vertical="top" wrapText="1"/>
    </xf>
    <xf numFmtId="0" fontId="22" fillId="3" borderId="34" xfId="4" applyNumberFormat="1" applyFont="1" applyFill="1" applyBorder="1" applyAlignment="1" applyProtection="1">
      <alignment horizontal="left" vertical="top" wrapText="1"/>
    </xf>
    <xf numFmtId="167" fontId="22" fillId="3" borderId="32" xfId="4" applyNumberFormat="1" applyFont="1" applyFill="1" applyBorder="1" applyAlignment="1" applyProtection="1">
      <alignment horizontal="right" vertical="top"/>
    </xf>
    <xf numFmtId="167" fontId="22" fillId="3" borderId="33" xfId="4" applyNumberFormat="1" applyFont="1" applyFill="1" applyBorder="1" applyAlignment="1" applyProtection="1">
      <alignment horizontal="right" vertical="top"/>
    </xf>
    <xf numFmtId="167" fontId="22" fillId="3" borderId="34" xfId="4" applyNumberFormat="1" applyFont="1" applyFill="1" applyBorder="1" applyAlignment="1" applyProtection="1">
      <alignment horizontal="right" vertical="top"/>
    </xf>
    <xf numFmtId="166" fontId="22" fillId="3" borderId="32" xfId="4" applyNumberFormat="1" applyFont="1" applyFill="1" applyBorder="1" applyAlignment="1" applyProtection="1">
      <alignment horizontal="right" vertical="top"/>
    </xf>
    <xf numFmtId="166" fontId="22" fillId="3" borderId="33" xfId="4" applyNumberFormat="1" applyFont="1" applyFill="1" applyBorder="1" applyAlignment="1" applyProtection="1">
      <alignment horizontal="right" vertical="top"/>
    </xf>
    <xf numFmtId="166" fontId="22" fillId="3" borderId="34" xfId="4" applyNumberFormat="1" applyFont="1" applyFill="1" applyBorder="1" applyAlignment="1" applyProtection="1">
      <alignment horizontal="right" vertical="top"/>
    </xf>
    <xf numFmtId="0" fontId="22" fillId="3" borderId="33" xfId="4" quotePrefix="1" applyNumberFormat="1" applyFont="1" applyFill="1" applyBorder="1" applyAlignment="1" applyProtection="1">
      <alignment horizontal="left" vertical="top" wrapText="1"/>
    </xf>
    <xf numFmtId="0" fontId="22" fillId="3" borderId="34" xfId="4" quotePrefix="1" applyNumberFormat="1" applyFont="1" applyFill="1" applyBorder="1" applyAlignment="1" applyProtection="1">
      <alignment horizontal="left" vertical="top" wrapText="1"/>
    </xf>
    <xf numFmtId="166" fontId="22" fillId="3" borderId="50" xfId="4" applyNumberFormat="1" applyFont="1" applyFill="1" applyBorder="1" applyAlignment="1" applyProtection="1">
      <alignment horizontal="right" vertical="top"/>
    </xf>
    <xf numFmtId="0" fontId="21" fillId="3" borderId="13" xfId="4" applyNumberFormat="1" applyFont="1" applyFill="1" applyBorder="1" applyAlignment="1" applyProtection="1">
      <alignment horizontal="center" vertical="center" wrapText="1"/>
    </xf>
    <xf numFmtId="0" fontId="21" fillId="3" borderId="11" xfId="4" applyNumberFormat="1" applyFont="1" applyFill="1" applyBorder="1" applyAlignment="1" applyProtection="1">
      <alignment horizontal="center" vertical="center" wrapText="1"/>
    </xf>
    <xf numFmtId="0" fontId="21" fillId="3" borderId="36" xfId="4" applyNumberFormat="1" applyFont="1" applyFill="1" applyBorder="1" applyAlignment="1" applyProtection="1">
      <alignment horizontal="left" vertical="top" wrapText="1"/>
    </xf>
    <xf numFmtId="0" fontId="21" fillId="3" borderId="37" xfId="4" applyNumberFormat="1" applyFont="1" applyFill="1" applyBorder="1" applyAlignment="1" applyProtection="1">
      <alignment horizontal="left" vertical="top" wrapText="1"/>
    </xf>
    <xf numFmtId="0" fontId="21" fillId="3" borderId="38" xfId="4" applyNumberFormat="1" applyFont="1" applyFill="1" applyBorder="1" applyAlignment="1" applyProtection="1">
      <alignment horizontal="left" vertical="top" wrapText="1"/>
    </xf>
    <xf numFmtId="164" fontId="21" fillId="3" borderId="6" xfId="1" applyNumberFormat="1" applyFont="1" applyFill="1" applyBorder="1" applyAlignment="1">
      <alignment horizontal="right" vertical="top"/>
      <protection locked="0"/>
    </xf>
    <xf numFmtId="0" fontId="21" fillId="3" borderId="35" xfId="4" quotePrefix="1" applyNumberFormat="1" applyFont="1" applyFill="1" applyBorder="1" applyAlignment="1" applyProtection="1">
      <alignment horizontal="left" vertical="top" wrapText="1"/>
    </xf>
    <xf numFmtId="0" fontId="21" fillId="3" borderId="33" xfId="4" quotePrefix="1" applyNumberFormat="1" applyFont="1" applyFill="1" applyBorder="1" applyAlignment="1" applyProtection="1">
      <alignment horizontal="left" vertical="top" wrapText="1"/>
    </xf>
    <xf numFmtId="166" fontId="21" fillId="3" borderId="32" xfId="4" applyNumberFormat="1" applyFont="1" applyFill="1" applyBorder="1" applyAlignment="1" applyProtection="1">
      <alignment horizontal="right" vertical="top"/>
    </xf>
    <xf numFmtId="166" fontId="21" fillId="3" borderId="33" xfId="4" applyNumberFormat="1" applyFont="1" applyFill="1" applyBorder="1" applyAlignment="1" applyProtection="1">
      <alignment horizontal="right" vertical="top"/>
    </xf>
    <xf numFmtId="166" fontId="21" fillId="3" borderId="34" xfId="4" applyNumberFormat="1" applyFont="1" applyFill="1" applyBorder="1" applyAlignment="1" applyProtection="1">
      <alignment horizontal="right" vertical="top"/>
    </xf>
    <xf numFmtId="164" fontId="22" fillId="3" borderId="6" xfId="1" applyNumberFormat="1" applyFont="1" applyFill="1" applyBorder="1" applyAlignment="1">
      <alignment horizontal="right" vertical="top"/>
      <protection locked="0"/>
    </xf>
    <xf numFmtId="167" fontId="21" fillId="3" borderId="39" xfId="4" applyNumberFormat="1" applyFont="1" applyFill="1" applyBorder="1" applyAlignment="1" applyProtection="1">
      <alignment horizontal="right" vertical="top"/>
    </xf>
    <xf numFmtId="167" fontId="21" fillId="3" borderId="37" xfId="4" applyNumberFormat="1" applyFont="1" applyFill="1" applyBorder="1" applyAlignment="1" applyProtection="1">
      <alignment horizontal="right" vertical="top"/>
    </xf>
    <xf numFmtId="167" fontId="21" fillId="3" borderId="38" xfId="4" applyNumberFormat="1" applyFont="1" applyFill="1" applyBorder="1" applyAlignment="1" applyProtection="1">
      <alignment horizontal="right" vertical="top"/>
    </xf>
    <xf numFmtId="166" fontId="23" fillId="3" borderId="58" xfId="4" applyNumberFormat="1" applyFont="1" applyFill="1" applyBorder="1" applyAlignment="1" applyProtection="1">
      <alignment horizontal="right" vertical="top"/>
    </xf>
    <xf numFmtId="0" fontId="21" fillId="3" borderId="57" xfId="4" applyNumberFormat="1" applyFont="1" applyFill="1" applyBorder="1" applyAlignment="1" applyProtection="1">
      <alignment horizontal="center" vertical="center" wrapText="1"/>
    </xf>
    <xf numFmtId="166" fontId="22" fillId="3" borderId="32" xfId="4" applyNumberFormat="1" applyFont="1" applyFill="1" applyBorder="1" applyAlignment="1" applyProtection="1">
      <alignment horizontal="right" vertical="center"/>
    </xf>
    <xf numFmtId="166" fontId="22" fillId="3" borderId="33" xfId="4" applyNumberFormat="1" applyFont="1" applyFill="1" applyBorder="1" applyAlignment="1" applyProtection="1">
      <alignment horizontal="right" vertical="center"/>
    </xf>
    <xf numFmtId="166" fontId="22" fillId="3" borderId="34" xfId="4" applyNumberFormat="1" applyFont="1" applyFill="1" applyBorder="1" applyAlignment="1" applyProtection="1">
      <alignment horizontal="right" vertical="center"/>
    </xf>
    <xf numFmtId="166" fontId="22" fillId="3" borderId="55" xfId="4" applyNumberFormat="1" applyFont="1" applyFill="1" applyBorder="1" applyAlignment="1" applyProtection="1">
      <alignment horizontal="right" vertical="center"/>
    </xf>
    <xf numFmtId="0" fontId="21" fillId="3" borderId="12" xfId="4" applyNumberFormat="1" applyFont="1" applyFill="1" applyBorder="1" applyAlignment="1" applyProtection="1">
      <alignment horizontal="center" vertical="center" wrapText="1"/>
    </xf>
    <xf numFmtId="166" fontId="22" fillId="3" borderId="10" xfId="4" applyNumberFormat="1" applyFont="1" applyFill="1" applyBorder="1" applyAlignment="1" applyProtection="1">
      <alignment horizontal="right" vertical="top"/>
    </xf>
    <xf numFmtId="0" fontId="22" fillId="3" borderId="8" xfId="4" applyNumberFormat="1" applyFont="1" applyFill="1" applyBorder="1" applyAlignment="1" applyProtection="1">
      <alignment horizontal="center" vertical="top"/>
    </xf>
    <xf numFmtId="0" fontId="22" fillId="3" borderId="9" xfId="4" applyNumberFormat="1" applyFont="1" applyFill="1" applyBorder="1" applyAlignment="1" applyProtection="1">
      <alignment horizontal="left" vertical="top" wrapText="1"/>
    </xf>
    <xf numFmtId="166" fontId="22" fillId="3" borderId="9" xfId="4" applyNumberFormat="1" applyFont="1" applyFill="1" applyBorder="1" applyAlignment="1" applyProtection="1">
      <alignment horizontal="right" vertical="top"/>
    </xf>
    <xf numFmtId="166" fontId="21" fillId="3" borderId="42" xfId="4" applyNumberFormat="1" applyFont="1" applyFill="1" applyBorder="1" applyAlignment="1" applyProtection="1">
      <alignment horizontal="right" vertical="top"/>
    </xf>
    <xf numFmtId="166" fontId="21" fillId="3" borderId="43" xfId="4" applyNumberFormat="1" applyFont="1" applyFill="1" applyBorder="1" applyAlignment="1" applyProtection="1">
      <alignment horizontal="right" vertical="top"/>
    </xf>
    <xf numFmtId="166" fontId="21" fillId="3" borderId="44" xfId="4" applyNumberFormat="1" applyFont="1" applyFill="1" applyBorder="1" applyAlignment="1" applyProtection="1">
      <alignment horizontal="right" vertical="top"/>
    </xf>
    <xf numFmtId="164" fontId="22" fillId="3" borderId="59" xfId="1" applyNumberFormat="1" applyFont="1" applyFill="1" applyBorder="1" applyAlignment="1">
      <alignment horizontal="center" vertical="center" wrapText="1"/>
      <protection locked="0"/>
    </xf>
    <xf numFmtId="164" fontId="22" fillId="3" borderId="60" xfId="1" applyNumberFormat="1" applyFont="1" applyFill="1" applyBorder="1" applyAlignment="1">
      <alignment horizontal="center" vertical="center" wrapText="1"/>
      <protection locked="0"/>
    </xf>
    <xf numFmtId="164" fontId="22" fillId="3" borderId="61" xfId="1" applyNumberFormat="1" applyFont="1" applyFill="1" applyBorder="1" applyAlignment="1">
      <alignment horizontal="center" vertical="center" wrapText="1"/>
      <protection locked="0"/>
    </xf>
    <xf numFmtId="164" fontId="22" fillId="3" borderId="65" xfId="1" applyNumberFormat="1" applyFont="1" applyFill="1" applyBorder="1" applyAlignment="1">
      <alignment horizontal="center" vertical="center" wrapText="1"/>
      <protection locked="0"/>
    </xf>
    <xf numFmtId="0" fontId="21" fillId="3" borderId="32" xfId="4" applyNumberFormat="1" applyFont="1" applyFill="1" applyBorder="1" applyAlignment="1" applyProtection="1">
      <alignment horizontal="left" vertical="top" wrapText="1"/>
    </xf>
    <xf numFmtId="0" fontId="21" fillId="3" borderId="33" xfId="4" applyNumberFormat="1" applyFont="1" applyFill="1" applyBorder="1" applyAlignment="1" applyProtection="1">
      <alignment horizontal="left" vertical="top" wrapText="1"/>
    </xf>
    <xf numFmtId="0" fontId="21" fillId="3" borderId="34" xfId="4" applyNumberFormat="1" applyFont="1" applyFill="1" applyBorder="1" applyAlignment="1" applyProtection="1">
      <alignment horizontal="left" vertical="top" wrapText="1"/>
    </xf>
    <xf numFmtId="0" fontId="22" fillId="3" borderId="6" xfId="4" quotePrefix="1" applyNumberFormat="1" applyFont="1" applyFill="1" applyBorder="1" applyAlignment="1" applyProtection="1">
      <alignment horizontal="left" vertical="top" wrapText="1"/>
    </xf>
    <xf numFmtId="41" fontId="21" fillId="3" borderId="59" xfId="4" applyNumberFormat="1" applyFont="1" applyFill="1" applyBorder="1" applyAlignment="1" applyProtection="1">
      <alignment horizontal="center" vertical="center" wrapText="1"/>
    </xf>
    <xf numFmtId="0" fontId="21" fillId="3" borderId="60" xfId="4" applyNumberFormat="1" applyFont="1" applyFill="1" applyBorder="1" applyAlignment="1" applyProtection="1">
      <alignment horizontal="center" vertical="center" wrapText="1"/>
    </xf>
    <xf numFmtId="0" fontId="21" fillId="3" borderId="61" xfId="4" applyNumberFormat="1" applyFont="1" applyFill="1" applyBorder="1" applyAlignment="1" applyProtection="1">
      <alignment horizontal="center" vertical="center" wrapText="1"/>
    </xf>
    <xf numFmtId="0" fontId="21" fillId="3" borderId="65" xfId="4" applyNumberFormat="1" applyFont="1" applyFill="1" applyBorder="1" applyAlignment="1" applyProtection="1">
      <alignment horizontal="center" vertical="center" wrapText="1"/>
    </xf>
    <xf numFmtId="164" fontId="22" fillId="3" borderId="62" xfId="1" applyNumberFormat="1" applyFont="1" applyFill="1" applyBorder="1" applyAlignment="1">
      <alignment horizontal="center" vertical="center" wrapText="1"/>
      <protection locked="0"/>
    </xf>
    <xf numFmtId="164" fontId="22" fillId="3" borderId="18" xfId="1" applyNumberFormat="1" applyFont="1" applyFill="1" applyBorder="1" applyAlignment="1">
      <alignment horizontal="center" vertical="center" wrapText="1"/>
      <protection locked="0"/>
    </xf>
    <xf numFmtId="164" fontId="22" fillId="3" borderId="63" xfId="1" applyNumberFormat="1" applyFont="1" applyFill="1" applyBorder="1" applyAlignment="1">
      <alignment horizontal="center" vertical="center" wrapText="1"/>
      <protection locked="0"/>
    </xf>
    <xf numFmtId="0" fontId="21" fillId="3" borderId="59" xfId="4" applyNumberFormat="1" applyFont="1" applyFill="1" applyBorder="1" applyAlignment="1" applyProtection="1">
      <alignment horizontal="center" vertical="center" wrapText="1"/>
    </xf>
    <xf numFmtId="0" fontId="21" fillId="3" borderId="69" xfId="4" applyNumberFormat="1" applyFont="1" applyFill="1" applyBorder="1" applyAlignment="1" applyProtection="1">
      <alignment horizontal="center" vertical="center" wrapText="1"/>
    </xf>
    <xf numFmtId="0" fontId="21" fillId="3" borderId="64" xfId="4" applyNumberFormat="1" applyFont="1" applyFill="1" applyBorder="1" applyAlignment="1" applyProtection="1">
      <alignment horizontal="center" vertical="center" wrapText="1"/>
    </xf>
    <xf numFmtId="0" fontId="21" fillId="3" borderId="52" xfId="4" applyNumberFormat="1" applyFont="1" applyFill="1" applyBorder="1" applyAlignment="1" applyProtection="1">
      <alignment horizontal="center" vertical="center" wrapText="1"/>
    </xf>
    <xf numFmtId="0" fontId="24" fillId="3" borderId="30" xfId="4" quotePrefix="1" applyNumberFormat="1" applyFont="1" applyFill="1" applyBorder="1" applyAlignment="1" applyProtection="1">
      <alignment horizontal="left" vertical="top" wrapText="1"/>
    </xf>
    <xf numFmtId="0" fontId="24" fillId="3" borderId="30" xfId="4" applyNumberFormat="1" applyFont="1" applyFill="1" applyBorder="1" applyAlignment="1" applyProtection="1">
      <alignment horizontal="left" vertical="top" wrapText="1"/>
    </xf>
    <xf numFmtId="0" fontId="24" fillId="3" borderId="29" xfId="4" applyNumberFormat="1" applyFont="1" applyFill="1" applyBorder="1" applyAlignment="1" applyProtection="1">
      <alignment horizontal="left" vertical="top" wrapText="1"/>
    </xf>
    <xf numFmtId="166" fontId="24" fillId="3" borderId="47" xfId="4" applyNumberFormat="1" applyFont="1" applyFill="1" applyBorder="1" applyAlignment="1" applyProtection="1">
      <alignment horizontal="right" vertical="top"/>
    </xf>
    <xf numFmtId="166" fontId="24" fillId="3" borderId="9" xfId="4" applyNumberFormat="1" applyFont="1" applyFill="1" applyBorder="1" applyAlignment="1" applyProtection="1">
      <alignment horizontal="right" vertical="top"/>
    </xf>
    <xf numFmtId="166" fontId="24" fillId="3" borderId="53" xfId="4" applyNumberFormat="1" applyFont="1" applyFill="1" applyBorder="1" applyAlignment="1" applyProtection="1">
      <alignment horizontal="right" vertical="top"/>
    </xf>
    <xf numFmtId="166" fontId="24" fillId="3" borderId="10" xfId="4" applyNumberFormat="1" applyFont="1" applyFill="1" applyBorder="1" applyAlignment="1" applyProtection="1">
      <alignment horizontal="right" vertical="top"/>
    </xf>
    <xf numFmtId="166" fontId="21" fillId="3" borderId="48" xfId="4" applyNumberFormat="1" applyFont="1" applyFill="1" applyBorder="1" applyAlignment="1" applyProtection="1">
      <alignment horizontal="right" vertical="top"/>
    </xf>
    <xf numFmtId="166" fontId="21" fillId="3" borderId="27" xfId="4" applyNumberFormat="1" applyFont="1" applyFill="1" applyBorder="1" applyAlignment="1" applyProtection="1">
      <alignment horizontal="right" vertical="top"/>
    </xf>
    <xf numFmtId="166" fontId="21" fillId="3" borderId="49" xfId="4" applyNumberFormat="1" applyFont="1" applyFill="1" applyBorder="1" applyAlignment="1" applyProtection="1">
      <alignment horizontal="right" vertical="top"/>
    </xf>
    <xf numFmtId="0" fontId="27" fillId="3" borderId="5" xfId="4" applyNumberFormat="1" applyFont="1" applyFill="1" applyBorder="1" applyAlignment="1" applyProtection="1">
      <alignment horizontal="left" vertical="top" wrapText="1"/>
    </xf>
    <xf numFmtId="0" fontId="27" fillId="3" borderId="23" xfId="4" applyNumberFormat="1" applyFont="1" applyFill="1" applyBorder="1" applyAlignment="1" applyProtection="1">
      <alignment horizontal="left" vertical="top" wrapText="1"/>
    </xf>
    <xf numFmtId="0" fontId="21" fillId="3" borderId="25" xfId="4" applyNumberFormat="1" applyFont="1" applyFill="1" applyBorder="1" applyAlignment="1" applyProtection="1">
      <alignment horizontal="left" vertical="top" wrapText="1"/>
    </xf>
    <xf numFmtId="0" fontId="21" fillId="3" borderId="26" xfId="4" applyNumberFormat="1" applyFont="1" applyFill="1" applyBorder="1" applyAlignment="1" applyProtection="1">
      <alignment horizontal="left" vertical="top" wrapText="1"/>
    </xf>
    <xf numFmtId="0" fontId="22" fillId="3" borderId="19" xfId="4" quotePrefix="1" applyNumberFormat="1" applyFont="1" applyFill="1" applyBorder="1" applyAlignment="1" applyProtection="1">
      <alignment horizontal="left" vertical="top" wrapText="1"/>
    </xf>
    <xf numFmtId="0" fontId="22" fillId="3" borderId="19" xfId="4" applyNumberFormat="1" applyFont="1" applyFill="1" applyBorder="1" applyAlignment="1" applyProtection="1">
      <alignment horizontal="left" vertical="top" wrapText="1"/>
    </xf>
    <xf numFmtId="0" fontId="22" fillId="3" borderId="24" xfId="4" applyNumberFormat="1" applyFont="1" applyFill="1" applyBorder="1" applyAlignment="1" applyProtection="1">
      <alignment horizontal="left" vertical="top" wrapText="1"/>
    </xf>
    <xf numFmtId="166" fontId="22" fillId="3" borderId="51" xfId="4" applyNumberFormat="1" applyFont="1" applyFill="1" applyBorder="1" applyAlignment="1" applyProtection="1">
      <alignment horizontal="right" vertical="top"/>
    </xf>
    <xf numFmtId="166" fontId="22" fillId="3" borderId="20" xfId="4" applyNumberFormat="1" applyFont="1" applyFill="1" applyBorder="1" applyAlignment="1" applyProtection="1">
      <alignment horizontal="right" vertical="top"/>
    </xf>
    <xf numFmtId="166" fontId="22" fillId="3" borderId="52" xfId="4" applyNumberFormat="1" applyFont="1" applyFill="1" applyBorder="1" applyAlignment="1" applyProtection="1">
      <alignment horizontal="right" vertical="top"/>
    </xf>
    <xf numFmtId="166" fontId="22" fillId="3" borderId="54" xfId="4" applyNumberFormat="1" applyFont="1" applyFill="1" applyBorder="1" applyAlignment="1" applyProtection="1">
      <alignment horizontal="right" vertical="top"/>
    </xf>
    <xf numFmtId="166" fontId="22" fillId="3" borderId="55" xfId="4" applyNumberFormat="1" applyFont="1" applyFill="1" applyBorder="1" applyAlignment="1" applyProtection="1">
      <alignment horizontal="right" vertical="top"/>
    </xf>
    <xf numFmtId="0" fontId="24" fillId="3" borderId="19" xfId="4" applyNumberFormat="1" applyFont="1" applyFill="1" applyBorder="1" applyAlignment="1" applyProtection="1">
      <alignment horizontal="left" vertical="top" wrapText="1"/>
    </xf>
    <xf numFmtId="0" fontId="24" fillId="3" borderId="24" xfId="4" applyNumberFormat="1" applyFont="1" applyFill="1" applyBorder="1" applyAlignment="1" applyProtection="1">
      <alignment horizontal="left" vertical="top" wrapText="1"/>
    </xf>
    <xf numFmtId="166" fontId="22" fillId="3" borderId="21" xfId="4" applyNumberFormat="1" applyFont="1" applyFill="1" applyBorder="1" applyAlignment="1" applyProtection="1">
      <alignment horizontal="right" vertical="top"/>
    </xf>
    <xf numFmtId="166" fontId="21" fillId="3" borderId="28" xfId="4" applyNumberFormat="1" applyFont="1" applyFill="1" applyBorder="1" applyAlignment="1" applyProtection="1">
      <alignment horizontal="right" vertical="top"/>
    </xf>
    <xf numFmtId="0" fontId="27" fillId="3" borderId="5" xfId="4" quotePrefix="1" applyNumberFormat="1" applyFont="1" applyFill="1" applyBorder="1" applyAlignment="1" applyProtection="1">
      <alignment horizontal="left" vertical="top" wrapText="1"/>
    </xf>
    <xf numFmtId="166" fontId="27" fillId="3" borderId="46" xfId="4" applyNumberFormat="1" applyFont="1" applyFill="1" applyBorder="1" applyAlignment="1" applyProtection="1">
      <alignment horizontal="right" vertical="top"/>
    </xf>
    <xf numFmtId="166" fontId="27" fillId="3" borderId="50" xfId="4" applyNumberFormat="1" applyFont="1" applyFill="1" applyBorder="1" applyAlignment="1" applyProtection="1">
      <alignment horizontal="right" vertical="top"/>
    </xf>
    <xf numFmtId="0" fontId="24" fillId="3" borderId="5" xfId="4" quotePrefix="1" applyNumberFormat="1" applyFont="1" applyFill="1" applyBorder="1" applyAlignment="1" applyProtection="1">
      <alignment horizontal="left" vertical="top" wrapText="1"/>
    </xf>
    <xf numFmtId="0" fontId="24" fillId="3" borderId="5" xfId="4" applyNumberFormat="1" applyFont="1" applyFill="1" applyBorder="1" applyAlignment="1" applyProtection="1">
      <alignment horizontal="left" vertical="top" wrapText="1"/>
    </xf>
    <xf numFmtId="0" fontId="24" fillId="3" borderId="23" xfId="4" applyNumberFormat="1" applyFont="1" applyFill="1" applyBorder="1" applyAlignment="1" applyProtection="1">
      <alignment horizontal="left" vertical="top" wrapText="1"/>
    </xf>
    <xf numFmtId="166" fontId="24" fillId="3" borderId="46" xfId="4" applyNumberFormat="1" applyFont="1" applyFill="1" applyBorder="1" applyAlignment="1" applyProtection="1">
      <alignment horizontal="right" vertical="top"/>
    </xf>
    <xf numFmtId="166" fontId="24" fillId="3" borderId="6" xfId="4" applyNumberFormat="1" applyFont="1" applyFill="1" applyBorder="1" applyAlignment="1" applyProtection="1">
      <alignment horizontal="right" vertical="top"/>
    </xf>
    <xf numFmtId="166" fontId="24" fillId="3" borderId="50" xfId="4" applyNumberFormat="1" applyFont="1" applyFill="1" applyBorder="1" applyAlignment="1" applyProtection="1">
      <alignment horizontal="right" vertical="top"/>
    </xf>
    <xf numFmtId="166" fontId="24" fillId="3" borderId="7" xfId="4" applyNumberFormat="1" applyFont="1" applyFill="1" applyBorder="1" applyAlignment="1" applyProtection="1">
      <alignment horizontal="right" vertical="top"/>
    </xf>
    <xf numFmtId="166" fontId="22" fillId="3" borderId="5" xfId="4" quotePrefix="1" applyNumberFormat="1" applyFont="1" applyFill="1" applyBorder="1" applyAlignment="1" applyProtection="1">
      <alignment horizontal="left" vertical="top" wrapText="1"/>
    </xf>
    <xf numFmtId="164" fontId="22" fillId="3" borderId="15" xfId="1" applyNumberFormat="1" applyFont="1" applyFill="1" applyBorder="1" applyAlignment="1">
      <alignment horizontal="center" vertical="center" wrapText="1"/>
      <protection locked="0"/>
    </xf>
    <xf numFmtId="0" fontId="21" fillId="3" borderId="41" xfId="4" applyNumberFormat="1" applyFont="1" applyFill="1" applyBorder="1" applyAlignment="1" applyProtection="1">
      <alignment horizontal="center" vertical="center" wrapText="1"/>
    </xf>
    <xf numFmtId="0" fontId="21" fillId="3" borderId="66" xfId="4" applyNumberFormat="1" applyFont="1" applyFill="1" applyBorder="1" applyAlignment="1" applyProtection="1">
      <alignment horizontal="center" vertical="center" wrapText="1"/>
    </xf>
    <xf numFmtId="0" fontId="22" fillId="3" borderId="40" xfId="4" applyNumberFormat="1" applyFont="1" applyFill="1" applyBorder="1" applyAlignment="1" applyProtection="1">
      <alignment horizontal="center" vertical="top"/>
    </xf>
    <xf numFmtId="0" fontId="22" fillId="3" borderId="32" xfId="4" quotePrefix="1" applyNumberFormat="1" applyFont="1" applyFill="1" applyBorder="1" applyAlignment="1" applyProtection="1">
      <alignment horizontal="left" vertical="top" wrapText="1"/>
    </xf>
    <xf numFmtId="0" fontId="22" fillId="3" borderId="19" xfId="4" applyNumberFormat="1" applyFont="1" applyFill="1" applyBorder="1" applyAlignment="1" applyProtection="1">
      <alignment horizontal="center" vertical="top"/>
    </xf>
    <xf numFmtId="0" fontId="22" fillId="3" borderId="20" xfId="4" applyNumberFormat="1" applyFont="1" applyFill="1" applyBorder="1" applyAlignment="1" applyProtection="1">
      <alignment horizontal="left" vertical="top" wrapText="1"/>
    </xf>
    <xf numFmtId="0" fontId="9" fillId="0" borderId="1" xfId="0" applyFont="1" applyBorder="1" applyAlignment="1">
      <alignment horizontal="center"/>
    </xf>
    <xf numFmtId="0" fontId="13" fillId="0" borderId="1" xfId="0" applyFont="1" applyBorder="1" applyAlignment="1">
      <alignment horizontal="center" wrapText="1"/>
    </xf>
    <xf numFmtId="0" fontId="15" fillId="5" borderId="1" xfId="0" applyFont="1" applyFill="1" applyBorder="1" applyAlignment="1">
      <alignment horizontal="left" vertical="center" wrapText="1"/>
    </xf>
    <xf numFmtId="0" fontId="15" fillId="5" borderId="1" xfId="0" applyFont="1" applyFill="1" applyBorder="1" applyAlignment="1">
      <alignment wrapText="1"/>
    </xf>
  </cellXfs>
  <cellStyles count="6">
    <cellStyle name="Comma" xfId="1" builtinId="3"/>
    <cellStyle name="Normal" xfId="0" builtinId="0"/>
    <cellStyle name="Normal 2" xfId="2"/>
    <cellStyle name="Normal 3" xfId="4"/>
    <cellStyle name="Normal_BCTC (2)_4.BCTC CK Thu Do 2011" xfId="3"/>
    <cellStyle name="Percent" xfId="5"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9933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FFFFFF"/>
      <rgbColor rgb="00E6E6E6"/>
      <rgbColor rgb="00D0D7E5"/>
      <rgbColor rgb="0032323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87</xdr:col>
      <xdr:colOff>85725</xdr:colOff>
      <xdr:row>5</xdr:row>
      <xdr:rowOff>142875</xdr:rowOff>
    </xdr:to>
    <xdr:grpSp>
      <xdr:nvGrpSpPr>
        <xdr:cNvPr id="5" name="Group 10"/>
        <xdr:cNvGrpSpPr>
          <a:grpSpLocks/>
        </xdr:cNvGrpSpPr>
      </xdr:nvGrpSpPr>
      <xdr:grpSpPr bwMode="auto">
        <a:xfrm>
          <a:off x="0" y="0"/>
          <a:ext cx="6296025" cy="1314450"/>
          <a:chOff x="0" y="0"/>
          <a:chExt cx="661" cy="142"/>
        </a:xfrm>
      </xdr:grpSpPr>
      <xdr:sp macro="" textlink="">
        <xdr:nvSpPr>
          <xdr:cNvPr id="7" name="Text Box 5"/>
          <xdr:cNvSpPr txBox="1">
            <a:spLocks noChangeArrowheads="1"/>
          </xdr:cNvSpPr>
        </xdr:nvSpPr>
        <xdr:spPr bwMode="auto">
          <a:xfrm>
            <a:off x="340" y="0"/>
            <a:ext cx="321" cy="20"/>
          </a:xfrm>
          <a:prstGeom prst="rect">
            <a:avLst/>
          </a:prstGeom>
          <a:noFill/>
          <a:ln w="9525">
            <a:noFill/>
            <a:miter lim="800000"/>
            <a:headEnd/>
            <a:tailEnd/>
          </a:ln>
        </xdr:spPr>
        <xdr:txBody>
          <a:bodyPr vertOverflow="clip" wrap="square" lIns="9144" tIns="9144" rIns="9144" bIns="9144" anchor="b" upright="1"/>
          <a:lstStyle/>
          <a:p>
            <a:pPr algn="ctr" rtl="0">
              <a:defRPr sz="1000"/>
            </a:pPr>
            <a:r>
              <a:rPr lang="en-US" sz="975" b="1" i="1" u="none" strike="noStrike" baseline="0">
                <a:solidFill>
                  <a:srgbClr val="000000"/>
                </a:solidFill>
                <a:latin typeface="Times New Roman"/>
                <a:cs typeface="Times New Roman"/>
              </a:rPr>
              <a:t>Mẫu số B05-CTCK</a:t>
            </a:r>
          </a:p>
        </xdr:txBody>
      </xdr:sp>
      <xdr:sp macro="" textlink="">
        <xdr:nvSpPr>
          <xdr:cNvPr id="8" name="Text Box 6"/>
          <xdr:cNvSpPr txBox="1">
            <a:spLocks noChangeArrowheads="1"/>
          </xdr:cNvSpPr>
        </xdr:nvSpPr>
        <xdr:spPr bwMode="auto">
          <a:xfrm>
            <a:off x="0" y="20"/>
            <a:ext cx="340" cy="33"/>
          </a:xfrm>
          <a:prstGeom prst="rect">
            <a:avLst/>
          </a:prstGeom>
          <a:noFill/>
          <a:ln w="9525">
            <a:noFill/>
            <a:miter lim="800000"/>
            <a:headEnd/>
            <a:tailEnd/>
          </a:ln>
        </xdr:spPr>
        <xdr:txBody>
          <a:bodyPr vertOverflow="clip" wrap="square" lIns="9144" tIns="9144" rIns="9144" bIns="9144" anchor="ctr" upright="1"/>
          <a:lstStyle/>
          <a:p>
            <a:pPr algn="l" rtl="0">
              <a:defRPr sz="1000"/>
            </a:pPr>
            <a:r>
              <a:rPr lang="en-US" sz="1000" b="1" i="0" u="none" strike="noStrike" baseline="0">
                <a:solidFill>
                  <a:srgbClr val="000000"/>
                </a:solidFill>
                <a:latin typeface="Times New Roman"/>
                <a:cs typeface="Times New Roman"/>
              </a:rPr>
              <a:t>.</a:t>
            </a:r>
          </a:p>
        </xdr:txBody>
      </xdr:sp>
      <xdr:sp macro="" textlink="">
        <xdr:nvSpPr>
          <xdr:cNvPr id="9" name="Text Box 7"/>
          <xdr:cNvSpPr txBox="1">
            <a:spLocks noChangeArrowheads="1"/>
          </xdr:cNvSpPr>
        </xdr:nvSpPr>
        <xdr:spPr bwMode="auto">
          <a:xfrm>
            <a:off x="340" y="20"/>
            <a:ext cx="321" cy="33"/>
          </a:xfrm>
          <a:prstGeom prst="rect">
            <a:avLst/>
          </a:prstGeom>
          <a:noFill/>
          <a:ln w="9525">
            <a:noFill/>
            <a:miter lim="800000"/>
            <a:headEnd/>
            <a:tailEnd/>
          </a:ln>
        </xdr:spPr>
        <xdr:txBody>
          <a:bodyPr vertOverflow="clip" wrap="square" lIns="9144" tIns="9144" rIns="9144" bIns="9144" anchor="t" upright="1"/>
          <a:lstStyle/>
          <a:p>
            <a:pPr algn="ctr" rtl="0">
              <a:defRPr sz="1000"/>
            </a:pPr>
            <a:r>
              <a:rPr lang="en-US" sz="975" b="0" i="1" u="none" strike="noStrike" baseline="0">
                <a:solidFill>
                  <a:srgbClr val="000000"/>
                </a:solidFill>
                <a:latin typeface="Times New Roman"/>
                <a:cs typeface="Times New Roman"/>
              </a:rPr>
              <a:t>Ban hành theo TT số 210/2014/TT-BTC</a:t>
            </a:r>
          </a:p>
          <a:p>
            <a:pPr algn="ctr" rtl="0">
              <a:defRPr sz="1000"/>
            </a:pPr>
            <a:r>
              <a:rPr lang="en-US" sz="975" b="0" i="1" u="none" strike="noStrike" baseline="0">
                <a:solidFill>
                  <a:srgbClr val="000000"/>
                </a:solidFill>
                <a:latin typeface="Times New Roman"/>
                <a:cs typeface="Times New Roman"/>
              </a:rPr>
              <a:t>ngày 30/12/2014 của Bộ Tài chính</a:t>
            </a:r>
          </a:p>
        </xdr:txBody>
      </xdr:sp>
      <xdr:sp macro="" textlink="">
        <xdr:nvSpPr>
          <xdr:cNvPr id="10" name="Text Box 8"/>
          <xdr:cNvSpPr txBox="1">
            <a:spLocks noChangeArrowheads="1"/>
          </xdr:cNvSpPr>
        </xdr:nvSpPr>
        <xdr:spPr bwMode="auto">
          <a:xfrm>
            <a:off x="0" y="95"/>
            <a:ext cx="661" cy="26"/>
          </a:xfrm>
          <a:prstGeom prst="rect">
            <a:avLst/>
          </a:prstGeom>
          <a:noFill/>
          <a:ln w="9525">
            <a:noFill/>
            <a:miter lim="800000"/>
            <a:headEnd/>
            <a:tailEnd/>
          </a:ln>
        </xdr:spPr>
        <xdr:txBody>
          <a:bodyPr vertOverflow="clip" wrap="square" lIns="9144" tIns="9144" rIns="9144" bIns="9144" anchor="b" upright="1"/>
          <a:lstStyle/>
          <a:p>
            <a:pPr algn="ctr" rtl="0"/>
            <a:r>
              <a:rPr lang="en-US" sz="1400" b="1" i="0" baseline="0">
                <a:latin typeface="Times New Roman" pitchFamily="18" charset="0"/>
                <a:ea typeface="+mn-ea"/>
                <a:cs typeface="Times New Roman" pitchFamily="18" charset="0"/>
              </a:rPr>
              <a:t>BẢN THUYẾT MINH BÁO CÁO TÀI CHÍNH RIÊNG</a:t>
            </a:r>
            <a:endParaRPr lang="en-US" sz="1400">
              <a:latin typeface="Times New Roman" pitchFamily="18" charset="0"/>
              <a:cs typeface="Times New Roman" pitchFamily="18" charset="0"/>
            </a:endParaRPr>
          </a:p>
        </xdr:txBody>
      </xdr:sp>
      <xdr:sp macro="" textlink="">
        <xdr:nvSpPr>
          <xdr:cNvPr id="11" name="Text Box 9"/>
          <xdr:cNvSpPr txBox="1">
            <a:spLocks noChangeArrowheads="1"/>
          </xdr:cNvSpPr>
        </xdr:nvSpPr>
        <xdr:spPr bwMode="auto">
          <a:xfrm>
            <a:off x="0" y="121"/>
            <a:ext cx="661" cy="21"/>
          </a:xfrm>
          <a:prstGeom prst="rect">
            <a:avLst/>
          </a:prstGeom>
          <a:noFill/>
          <a:ln w="9525">
            <a:noFill/>
            <a:miter lim="800000"/>
            <a:headEnd/>
            <a:tailEnd/>
          </a:ln>
        </xdr:spPr>
        <xdr:txBody>
          <a:bodyPr vertOverflow="clip" wrap="square" lIns="9144" tIns="9144" rIns="9144" bIns="9144" anchor="t" upright="1"/>
          <a:lstStyle/>
          <a:p>
            <a:pPr algn="ctr" rtl="0">
              <a:defRPr sz="1000"/>
            </a:pPr>
            <a:r>
              <a:rPr lang="vi-VN" sz="1125" b="1" i="0" u="none" strike="noStrike" baseline="0">
                <a:solidFill>
                  <a:srgbClr val="000000"/>
                </a:solidFill>
                <a:latin typeface="Times New Roman"/>
                <a:cs typeface="Times New Roman"/>
              </a:rPr>
              <a:t>Năm 2016</a:t>
            </a:r>
          </a:p>
        </xdr:txBody>
      </xdr:sp>
    </xdr:grpSp>
    <xdr:clientData/>
  </xdr:twoCellAnchor>
  <xdr:twoCellAnchor editAs="oneCell">
    <xdr:from>
      <xdr:col>0</xdr:col>
      <xdr:colOff>0</xdr:colOff>
      <xdr:row>74</xdr:row>
      <xdr:rowOff>0</xdr:rowOff>
    </xdr:from>
    <xdr:to>
      <xdr:col>87</xdr:col>
      <xdr:colOff>66675</xdr:colOff>
      <xdr:row>75</xdr:row>
      <xdr:rowOff>0</xdr:rowOff>
    </xdr:to>
    <xdr:sp macro="" textlink="">
      <xdr:nvSpPr>
        <xdr:cNvPr id="19" name="Text Box 17"/>
        <xdr:cNvSpPr txBox="1">
          <a:spLocks noChangeArrowheads="1"/>
        </xdr:cNvSpPr>
      </xdr:nvSpPr>
      <xdr:spPr bwMode="auto">
        <a:xfrm>
          <a:off x="0" y="34280475"/>
          <a:ext cx="6276975" cy="200025"/>
        </a:xfrm>
        <a:prstGeom prst="rect">
          <a:avLst/>
        </a:prstGeom>
        <a:noFill/>
        <a:ln w="9525">
          <a:noFill/>
          <a:miter lim="800000"/>
          <a:headEnd/>
          <a:tailEnd/>
        </a:ln>
      </xdr:spPr>
      <xdr:txBody>
        <a:bodyPr vertOverflow="clip" wrap="square" lIns="9144" tIns="9144" rIns="9144" bIns="9144" anchor="t" upright="1"/>
        <a:lstStyle/>
        <a:p>
          <a:pPr algn="l" rtl="0">
            <a:defRPr sz="1000"/>
          </a:pPr>
          <a:endParaRPr lang="en-US" sz="975" b="1" i="0" u="none" strike="noStrike" baseline="0">
            <a:solidFill>
              <a:srgbClr val="000000"/>
            </a:solidFill>
            <a:latin typeface="Times New Roman"/>
            <a:cs typeface="Times New Roman"/>
          </a:endParaRPr>
        </a:p>
      </xdr:txBody>
    </xdr:sp>
    <xdr:clientData/>
  </xdr:twoCellAnchor>
  <xdr:twoCellAnchor editAs="oneCell">
    <xdr:from>
      <xdr:col>0</xdr:col>
      <xdr:colOff>0</xdr:colOff>
      <xdr:row>92</xdr:row>
      <xdr:rowOff>0</xdr:rowOff>
    </xdr:from>
    <xdr:to>
      <xdr:col>87</xdr:col>
      <xdr:colOff>57150</xdr:colOff>
      <xdr:row>93</xdr:row>
      <xdr:rowOff>0</xdr:rowOff>
    </xdr:to>
    <xdr:grpSp>
      <xdr:nvGrpSpPr>
        <xdr:cNvPr id="20" name="Group 20"/>
        <xdr:cNvGrpSpPr>
          <a:grpSpLocks/>
        </xdr:cNvGrpSpPr>
      </xdr:nvGrpSpPr>
      <xdr:grpSpPr bwMode="auto">
        <a:xfrm>
          <a:off x="0" y="40500300"/>
          <a:ext cx="6267450" cy="200025"/>
          <a:chOff x="0" y="4539"/>
          <a:chExt cx="658" cy="21"/>
        </a:xfrm>
      </xdr:grpSpPr>
      <xdr:sp macro="" textlink="">
        <xdr:nvSpPr>
          <xdr:cNvPr id="21" name="Text Box 19"/>
          <xdr:cNvSpPr txBox="1">
            <a:spLocks noChangeArrowheads="1"/>
          </xdr:cNvSpPr>
        </xdr:nvSpPr>
        <xdr:spPr bwMode="auto">
          <a:xfrm>
            <a:off x="0" y="4539"/>
            <a:ext cx="658" cy="21"/>
          </a:xfrm>
          <a:prstGeom prst="rect">
            <a:avLst/>
          </a:prstGeom>
          <a:noFill/>
          <a:ln w="9525">
            <a:noFill/>
            <a:miter lim="800000"/>
            <a:headEnd/>
            <a:tailEnd/>
          </a:ln>
        </xdr:spPr>
        <xdr:txBody>
          <a:bodyPr vertOverflow="clip" wrap="square" lIns="9144" tIns="9144" rIns="9144" bIns="9144" anchor="t" upright="1"/>
          <a:lstStyle/>
          <a:p>
            <a:pPr algn="l" rtl="0">
              <a:defRPr sz="1000"/>
            </a:pPr>
            <a:r>
              <a:rPr lang="en-US" sz="975" b="1" i="0" u="none" strike="noStrike" baseline="0">
                <a:solidFill>
                  <a:srgbClr val="000000"/>
                </a:solidFill>
                <a:latin typeface="+mj-lt"/>
                <a:cs typeface="Times New Roman"/>
              </a:rPr>
              <a:t>8.</a:t>
            </a:r>
            <a:r>
              <a:rPr lang="vi-VN" sz="975" b="1" i="0" u="none" strike="noStrike" baseline="0">
                <a:solidFill>
                  <a:srgbClr val="000000"/>
                </a:solidFill>
                <a:latin typeface="+mj-lt"/>
                <a:cs typeface="Times New Roman"/>
              </a:rPr>
              <a:t> </a:t>
            </a:r>
            <a:r>
              <a:rPr lang="nl-NL" sz="1000" b="1">
                <a:effectLst/>
                <a:latin typeface="+mj-lt"/>
                <a:ea typeface="+mn-ea"/>
                <a:cs typeface="+mn-cs"/>
              </a:rPr>
              <a:t>TÌNH HÌNH LẬP DỰ PHÒNG GIẢM GIÁ CÁC TÀI SẢN TÀI CHÍNH</a:t>
            </a:r>
            <a:endParaRPr lang="vi-VN" sz="975" b="1" i="0" u="none" strike="noStrike" baseline="0">
              <a:solidFill>
                <a:srgbClr val="000000"/>
              </a:solidFill>
              <a:latin typeface="+mj-lt"/>
              <a:cs typeface="Times New Roman"/>
            </a:endParaRPr>
          </a:p>
        </xdr:txBody>
      </xdr:sp>
    </xdr:grpSp>
    <xdr:clientData/>
  </xdr:twoCellAnchor>
  <xdr:twoCellAnchor editAs="oneCell">
    <xdr:from>
      <xdr:col>0</xdr:col>
      <xdr:colOff>0</xdr:colOff>
      <xdr:row>0</xdr:row>
      <xdr:rowOff>-72613010</xdr:rowOff>
    </xdr:from>
    <xdr:to>
      <xdr:col>0</xdr:col>
      <xdr:colOff>660</xdr:colOff>
      <xdr:row>0</xdr:row>
      <xdr:rowOff>-72612989</xdr:rowOff>
    </xdr:to>
    <xdr:grpSp>
      <xdr:nvGrpSpPr>
        <xdr:cNvPr id="58" name="Group 64"/>
        <xdr:cNvGrpSpPr>
          <a:grpSpLocks/>
        </xdr:cNvGrpSpPr>
      </xdr:nvGrpSpPr>
      <xdr:grpSpPr bwMode="auto">
        <a:xfrm>
          <a:off x="0" y="-72613010"/>
          <a:ext cx="660" cy="21"/>
          <a:chOff x="0" y="15115"/>
          <a:chExt cx="660" cy="21"/>
        </a:xfrm>
      </xdr:grpSpPr>
      <xdr:sp macro="" textlink="">
        <xdr:nvSpPr>
          <xdr:cNvPr id="59" name="Text Box 63"/>
          <xdr:cNvSpPr txBox="1">
            <a:spLocks noChangeArrowheads="1"/>
          </xdr:cNvSpPr>
        </xdr:nvSpPr>
        <xdr:spPr bwMode="auto">
          <a:xfrm>
            <a:off x="0" y="15115"/>
            <a:ext cx="660" cy="21"/>
          </a:xfrm>
          <a:prstGeom prst="rect">
            <a:avLst/>
          </a:prstGeom>
          <a:noFill/>
          <a:ln w="9525">
            <a:noFill/>
            <a:miter lim="800000"/>
            <a:headEnd/>
            <a:tailEnd/>
          </a:ln>
        </xdr:spPr>
        <xdr:txBody>
          <a:bodyPr vertOverflow="clip" wrap="square" lIns="9144" tIns="9144" rIns="9144" bIns="9144" anchor="t" upright="1"/>
          <a:lstStyle/>
          <a:p>
            <a:pPr algn="l" rtl="0">
              <a:defRPr sz="1000"/>
            </a:pPr>
            <a:r>
              <a:rPr lang="vi-VN" sz="975" b="0" i="1" u="none" strike="noStrike" baseline="0">
                <a:solidFill>
                  <a:srgbClr val="000000"/>
                </a:solidFill>
                <a:latin typeface="Times New Roman"/>
                <a:cs typeface="Times New Roman"/>
              </a:rPr>
              <a:t>Số liệu trình bày của bảng này chi tiết theo Danh mục đầu tư của CTCK</a:t>
            </a:r>
          </a:p>
        </xdr:txBody>
      </xdr:sp>
    </xdr:grpSp>
    <xdr:clientData/>
  </xdr:twoCellAnchor>
  <xdr:twoCellAnchor editAs="oneCell">
    <xdr:from>
      <xdr:col>0</xdr:col>
      <xdr:colOff>0</xdr:colOff>
      <xdr:row>1</xdr:row>
      <xdr:rowOff>0</xdr:rowOff>
    </xdr:from>
    <xdr:to>
      <xdr:col>29</xdr:col>
      <xdr:colOff>76200</xdr:colOff>
      <xdr:row>1</xdr:row>
      <xdr:rowOff>152400</xdr:rowOff>
    </xdr:to>
    <xdr:grpSp>
      <xdr:nvGrpSpPr>
        <xdr:cNvPr id="242" name="Group 2"/>
        <xdr:cNvGrpSpPr>
          <a:grpSpLocks/>
        </xdr:cNvGrpSpPr>
      </xdr:nvGrpSpPr>
      <xdr:grpSpPr bwMode="auto">
        <a:xfrm>
          <a:off x="0" y="209550"/>
          <a:ext cx="2705100" cy="152400"/>
          <a:chOff x="0" y="0"/>
          <a:chExt cx="311" cy="16"/>
        </a:xfrm>
      </xdr:grpSpPr>
      <xdr:sp macro="" textlink="">
        <xdr:nvSpPr>
          <xdr:cNvPr id="243" name="Text Box 1"/>
          <xdr:cNvSpPr txBox="1">
            <a:spLocks noChangeArrowheads="1"/>
          </xdr:cNvSpPr>
        </xdr:nvSpPr>
        <xdr:spPr bwMode="auto">
          <a:xfrm>
            <a:off x="0" y="0"/>
            <a:ext cx="311" cy="16"/>
          </a:xfrm>
          <a:prstGeom prst="rect">
            <a:avLst/>
          </a:prstGeom>
          <a:noFill/>
          <a:ln w="9525">
            <a:noFill/>
            <a:miter lim="800000"/>
            <a:headEnd/>
            <a:tailEnd/>
          </a:ln>
        </xdr:spPr>
        <xdr:txBody>
          <a:bodyPr vertOverflow="clip" wrap="square" lIns="9144" tIns="9144" rIns="9144" bIns="9144" anchor="ctr" upright="1"/>
          <a:lstStyle/>
          <a:p>
            <a:pPr algn="l" rtl="0">
              <a:defRPr sz="1000"/>
            </a:pPr>
            <a:endParaRPr lang="en-US" sz="975" b="1" i="0" u="none" strike="noStrike" baseline="0">
              <a:solidFill>
                <a:srgbClr val="000000"/>
              </a:solidFill>
              <a:latin typeface="Times New Roman"/>
              <a:cs typeface="Times New Roman"/>
            </a:endParaRPr>
          </a:p>
        </xdr:txBody>
      </xdr:sp>
    </xdr:grpSp>
    <xdr:clientData/>
  </xdr:twoCellAnchor>
  <xdr:twoCellAnchor editAs="oneCell">
    <xdr:from>
      <xdr:col>0</xdr:col>
      <xdr:colOff>0</xdr:colOff>
      <xdr:row>1</xdr:row>
      <xdr:rowOff>0</xdr:rowOff>
    </xdr:from>
    <xdr:to>
      <xdr:col>77</xdr:col>
      <xdr:colOff>0</xdr:colOff>
      <xdr:row>7</xdr:row>
      <xdr:rowOff>142875</xdr:rowOff>
    </xdr:to>
    <xdr:grpSp>
      <xdr:nvGrpSpPr>
        <xdr:cNvPr id="244" name="Group 9"/>
        <xdr:cNvGrpSpPr>
          <a:grpSpLocks/>
        </xdr:cNvGrpSpPr>
      </xdr:nvGrpSpPr>
      <xdr:grpSpPr bwMode="auto">
        <a:xfrm>
          <a:off x="0" y="209550"/>
          <a:ext cx="5657850" cy="1352550"/>
          <a:chOff x="0" y="0"/>
          <a:chExt cx="661" cy="142"/>
        </a:xfrm>
      </xdr:grpSpPr>
      <xdr:sp macro="" textlink="">
        <xdr:nvSpPr>
          <xdr:cNvPr id="245" name="Text Box 3"/>
          <xdr:cNvSpPr txBox="1">
            <a:spLocks noChangeArrowheads="1"/>
          </xdr:cNvSpPr>
        </xdr:nvSpPr>
        <xdr:spPr bwMode="auto">
          <a:xfrm>
            <a:off x="0" y="0"/>
            <a:ext cx="340" cy="5"/>
          </a:xfrm>
          <a:prstGeom prst="rect">
            <a:avLst/>
          </a:prstGeom>
          <a:noFill/>
          <a:ln w="9525">
            <a:noFill/>
            <a:miter lim="800000"/>
            <a:headEnd/>
            <a:tailEnd/>
          </a:ln>
        </xdr:spPr>
        <xdr:txBody>
          <a:bodyPr vertOverflow="clip" wrap="square" lIns="9144" tIns="9144" rIns="9144" bIns="9144" anchor="ctr" upright="1"/>
          <a:lstStyle/>
          <a:p>
            <a:pPr algn="l" rtl="0">
              <a:defRPr sz="1000"/>
            </a:pPr>
            <a:endParaRPr lang="en-US" sz="1000" b="1" i="0" u="none" strike="noStrike" baseline="0">
              <a:solidFill>
                <a:srgbClr val="000000"/>
              </a:solidFill>
              <a:latin typeface="Times New Roman"/>
              <a:cs typeface="Times New Roman"/>
            </a:endParaRPr>
          </a:p>
        </xdr:txBody>
      </xdr:sp>
      <xdr:sp macro="" textlink="">
        <xdr:nvSpPr>
          <xdr:cNvPr id="246" name="Text Box 4"/>
          <xdr:cNvSpPr txBox="1">
            <a:spLocks noChangeArrowheads="1"/>
          </xdr:cNvSpPr>
        </xdr:nvSpPr>
        <xdr:spPr bwMode="auto">
          <a:xfrm>
            <a:off x="340" y="0"/>
            <a:ext cx="321" cy="20"/>
          </a:xfrm>
          <a:prstGeom prst="rect">
            <a:avLst/>
          </a:prstGeom>
          <a:noFill/>
          <a:ln w="9525">
            <a:noFill/>
            <a:miter lim="800000"/>
            <a:headEnd/>
            <a:tailEnd/>
          </a:ln>
        </xdr:spPr>
        <xdr:txBody>
          <a:bodyPr vertOverflow="clip" wrap="square" lIns="9144" tIns="9144" rIns="9144" bIns="9144" anchor="b" upright="1"/>
          <a:lstStyle/>
          <a:p>
            <a:pPr algn="ctr" rtl="0">
              <a:defRPr sz="1000"/>
            </a:pPr>
            <a:endParaRPr lang="en-US" sz="975" b="1" i="1" u="none" strike="noStrike" baseline="0">
              <a:solidFill>
                <a:srgbClr val="000000"/>
              </a:solidFill>
              <a:latin typeface="Times New Roman"/>
              <a:cs typeface="Times New Roman"/>
            </a:endParaRPr>
          </a:p>
        </xdr:txBody>
      </xdr:sp>
      <xdr:sp macro="" textlink="">
        <xdr:nvSpPr>
          <xdr:cNvPr id="247" name="Text Box 5"/>
          <xdr:cNvSpPr txBox="1">
            <a:spLocks noChangeArrowheads="1"/>
          </xdr:cNvSpPr>
        </xdr:nvSpPr>
        <xdr:spPr bwMode="auto">
          <a:xfrm>
            <a:off x="0" y="0"/>
            <a:ext cx="340" cy="37"/>
          </a:xfrm>
          <a:prstGeom prst="rect">
            <a:avLst/>
          </a:prstGeom>
          <a:noFill/>
          <a:ln w="9525">
            <a:noFill/>
            <a:miter lim="800000"/>
            <a:headEnd/>
            <a:tailEnd/>
          </a:ln>
        </xdr:spPr>
        <xdr:txBody>
          <a:bodyPr vertOverflow="clip" wrap="square" lIns="9144" tIns="9144" rIns="9144" bIns="9144" anchor="ctr" upright="1"/>
          <a:lstStyle/>
          <a:p>
            <a:pPr algn="l" rtl="0">
              <a:defRPr sz="1000"/>
            </a:pPr>
            <a:r>
              <a:rPr lang="en-US" sz="1000" b="1" i="0" u="none" strike="noStrike" baseline="0">
                <a:solidFill>
                  <a:srgbClr val="000000"/>
                </a:solidFill>
                <a:latin typeface="Times New Roman"/>
                <a:cs typeface="Times New Roman"/>
              </a:rPr>
              <a:t>Địa chỉ :</a:t>
            </a:r>
            <a:r>
              <a:rPr lang="vi-VN" sz="1000" b="1" i="0" u="none" strike="noStrike" baseline="0">
                <a:solidFill>
                  <a:srgbClr val="000000"/>
                </a:solidFill>
                <a:latin typeface="Times New Roman"/>
                <a:cs typeface="Times New Roman"/>
              </a:rPr>
              <a:t>Tầng 12A, Center Building, Số 01 Nguyễn Huy Tưởng, Thanh Xuân, Hà Nội</a:t>
            </a:r>
            <a:endParaRPr lang="en-US" sz="1000" b="1" i="0" u="none" strike="noStrike" baseline="0">
              <a:solidFill>
                <a:srgbClr val="000000"/>
              </a:solidFill>
              <a:latin typeface="Times New Roman"/>
              <a:cs typeface="Times New Roman"/>
            </a:endParaRPr>
          </a:p>
        </xdr:txBody>
      </xdr:sp>
      <xdr:sp macro="" textlink="">
        <xdr:nvSpPr>
          <xdr:cNvPr id="248" name="Text Box 6"/>
          <xdr:cNvSpPr txBox="1">
            <a:spLocks noChangeArrowheads="1"/>
          </xdr:cNvSpPr>
        </xdr:nvSpPr>
        <xdr:spPr bwMode="auto">
          <a:xfrm>
            <a:off x="340" y="20"/>
            <a:ext cx="321" cy="33"/>
          </a:xfrm>
          <a:prstGeom prst="rect">
            <a:avLst/>
          </a:prstGeom>
          <a:noFill/>
          <a:ln w="9525">
            <a:noFill/>
            <a:miter lim="800000"/>
            <a:headEnd/>
            <a:tailEnd/>
          </a:ln>
        </xdr:spPr>
        <xdr:txBody>
          <a:bodyPr vertOverflow="clip" wrap="square" lIns="9144" tIns="9144" rIns="9144" bIns="9144" anchor="t" upright="1"/>
          <a:lstStyle/>
          <a:p>
            <a:pPr algn="ctr" rtl="0">
              <a:defRPr sz="1000"/>
            </a:pPr>
            <a:endParaRPr lang="en-US" sz="975" b="0" i="1" u="none" strike="noStrike" baseline="0">
              <a:solidFill>
                <a:srgbClr val="000000"/>
              </a:solidFill>
              <a:latin typeface="Times New Roman"/>
              <a:cs typeface="Times New Roman"/>
            </a:endParaRPr>
          </a:p>
        </xdr:txBody>
      </xdr:sp>
      <xdr:sp macro="" textlink="">
        <xdr:nvSpPr>
          <xdr:cNvPr id="249" name="Text Box 7"/>
          <xdr:cNvSpPr txBox="1">
            <a:spLocks noChangeArrowheads="1"/>
          </xdr:cNvSpPr>
        </xdr:nvSpPr>
        <xdr:spPr bwMode="auto">
          <a:xfrm>
            <a:off x="0" y="95"/>
            <a:ext cx="661" cy="26"/>
          </a:xfrm>
          <a:prstGeom prst="rect">
            <a:avLst/>
          </a:prstGeom>
          <a:noFill/>
          <a:ln w="9525">
            <a:noFill/>
            <a:miter lim="800000"/>
            <a:headEnd/>
            <a:tailEnd/>
          </a:ln>
        </xdr:spPr>
        <xdr:txBody>
          <a:bodyPr vertOverflow="clip" wrap="square" lIns="9144" tIns="9144" rIns="9144" bIns="9144" anchor="b" upright="1"/>
          <a:lstStyle/>
          <a:p>
            <a:pPr algn="ctr" rtl="0">
              <a:defRPr sz="1000"/>
            </a:pPr>
            <a:endParaRPr lang="en-US" sz="1425" b="1" i="0" u="none" strike="noStrike" baseline="0">
              <a:solidFill>
                <a:srgbClr val="000000"/>
              </a:solidFill>
              <a:latin typeface="Times New Roman"/>
              <a:cs typeface="Times New Roman"/>
            </a:endParaRPr>
          </a:p>
        </xdr:txBody>
      </xdr:sp>
      <xdr:sp macro="" textlink="">
        <xdr:nvSpPr>
          <xdr:cNvPr id="250" name="Text Box 8"/>
          <xdr:cNvSpPr txBox="1">
            <a:spLocks noChangeArrowheads="1"/>
          </xdr:cNvSpPr>
        </xdr:nvSpPr>
        <xdr:spPr bwMode="auto">
          <a:xfrm>
            <a:off x="0" y="121"/>
            <a:ext cx="661" cy="21"/>
          </a:xfrm>
          <a:prstGeom prst="rect">
            <a:avLst/>
          </a:prstGeom>
          <a:noFill/>
          <a:ln w="9525">
            <a:noFill/>
            <a:miter lim="800000"/>
            <a:headEnd/>
            <a:tailEnd/>
          </a:ln>
        </xdr:spPr>
        <xdr:txBody>
          <a:bodyPr vertOverflow="clip" wrap="square" lIns="9144" tIns="9144" rIns="9144" bIns="9144" anchor="t" upright="1"/>
          <a:lstStyle/>
          <a:p>
            <a:pPr algn="ctr" rtl="0">
              <a:defRPr sz="1000"/>
            </a:pPr>
            <a:endParaRPr lang="vi-VN" sz="1125" b="1" i="0" u="none" strike="noStrike" baseline="0">
              <a:solidFill>
                <a:srgbClr val="000000"/>
              </a:solidFill>
              <a:latin typeface="Times New Roman"/>
              <a:cs typeface="Times New Roman"/>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aaaa/LOCALS~1/Temp/Rar$DI01.094/4.%20BCTC%20va%20BC%20VKD%20Dai%20Nam%206T%20-%20201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enu"/>
      <sheetName val="INFO"/>
      <sheetName val="PAJE"/>
      <sheetName val="BS"/>
      <sheetName val="PL"/>
      <sheetName val="CF1"/>
      <sheetName val="TM(NV)"/>
      <sheetName val="TM"/>
      <sheetName val="WK (BS)"/>
      <sheetName val="WK (PL)"/>
      <sheetName val="TM(DT)"/>
      <sheetName val="VKD"/>
      <sheetName val="RR-TTr"/>
      <sheetName val="RR-TT"/>
      <sheetName val="RR-Hd"/>
      <sheetName val="RR.VKD"/>
      <sheetName val="5.05"/>
      <sheetName val="5.07.1"/>
      <sheetName val="5.07.2"/>
      <sheetName val="5.07.3"/>
      <sheetName val="PL 6T cuoi nam 2012"/>
      <sheetName val="Dinh gia CK"/>
      <sheetName val="131 chi tiet"/>
      <sheetName val="du phong 131"/>
      <sheetName val="OE0-Tong hop cac CCTC"/>
      <sheetName val="OE1-GT ghi so va GT hop ly"/>
      <sheetName val="OE11-Tinh hien gia cho vay-vay"/>
      <sheetName val="OE2-Tai san dam bao"/>
      <sheetName val="OE3-Thoi han thanh toan"/>
      <sheetName val="OE4-Ngoai te thuan"/>
      <sheetName val="OE41-Do nhay voi ty gia USD"/>
      <sheetName val="OE5-CCTC co lai suat tha noi"/>
      <sheetName val="OE51-Do nhay voi lai suat VND"/>
      <sheetName val="OE52-Do nhay voi lai suat USD"/>
      <sheetName val="OE6-Do nhay voi gia CK"/>
      <sheetName val="OE7-Phan tich TSTC"/>
      <sheetName val="OE71-TSTC qua han ko giam gia"/>
      <sheetName val="Gia tri hop ly"/>
      <sheetName val="TS dam bao"/>
      <sheetName val="Thoi han thanh toan"/>
      <sheetName val="Theo Khu vuc -KDKD"/>
      <sheetName val="Theo Khu vuc - TS"/>
      <sheetName val="Theo linh vuc"/>
      <sheetName val="Thong tin bo sung"/>
      <sheetName val="Do nhay voi ngoai te"/>
      <sheetName val="Do nhay voi lai suat"/>
      <sheetName val="Do nhay voi gia CK"/>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0000000000"/>
      <sheetName val="1000000000"/>
    </sheetNames>
    <sheetDataSet>
      <sheetData sheetId="0" refreshError="1">
        <row r="2">
          <cell r="B2" t="str">
            <v>CÔNG TY CỔ PHẦN CHỨNG KHOÁN ĐẠI NAM</v>
          </cell>
        </row>
        <row r="13">
          <cell r="A13" t="str">
            <v>Kế toán trưởng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9933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9933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L222"/>
  <sheetViews>
    <sheetView tabSelected="1" topLeftCell="A175" workbookViewId="0">
      <selection activeCell="G188" sqref="G188"/>
    </sheetView>
  </sheetViews>
  <sheetFormatPr defaultRowHeight="12"/>
  <cols>
    <col min="1" max="1" width="42.7109375" style="8" customWidth="1"/>
    <col min="2" max="2" width="7.42578125" style="8" customWidth="1"/>
    <col min="3" max="3" width="7" style="19" customWidth="1"/>
    <col min="4" max="4" width="16.7109375" style="8" customWidth="1"/>
    <col min="5" max="5" width="17.85546875" style="8" customWidth="1"/>
    <col min="6" max="6" width="9.85546875" style="8" bestFit="1" customWidth="1"/>
    <col min="7" max="7" width="10.5703125" style="8" customWidth="1"/>
    <col min="8" max="8" width="15.140625" style="8" bestFit="1" customWidth="1"/>
    <col min="9" max="11" width="9.140625" style="8"/>
    <col min="12" max="12" width="12.7109375" style="8" customWidth="1"/>
    <col min="13" max="16384" width="9.140625" style="8"/>
  </cols>
  <sheetData>
    <row r="1" spans="1:5" s="3" customFormat="1" ht="13.5">
      <c r="A1" s="284" t="s">
        <v>821</v>
      </c>
      <c r="B1" s="284"/>
      <c r="C1" s="1"/>
      <c r="D1" s="2"/>
      <c r="E1" s="1" t="s">
        <v>382</v>
      </c>
    </row>
    <row r="2" spans="1:5" s="3" customFormat="1" ht="13.5" customHeight="1">
      <c r="A2" s="204" t="s">
        <v>822</v>
      </c>
      <c r="B2" s="5"/>
      <c r="C2" s="1"/>
      <c r="D2" s="286" t="s">
        <v>383</v>
      </c>
      <c r="E2" s="286"/>
    </row>
    <row r="3" spans="1:5" s="3" customFormat="1" ht="13.5">
      <c r="A3" s="20" t="s">
        <v>1047</v>
      </c>
      <c r="C3" s="1"/>
      <c r="D3" s="286"/>
      <c r="E3" s="286"/>
    </row>
    <row r="4" spans="1:5" s="3" customFormat="1">
      <c r="A4" s="285" t="s">
        <v>381</v>
      </c>
      <c r="B4" s="285"/>
    </row>
    <row r="6" spans="1:5" ht="6.75" customHeight="1">
      <c r="A6" s="6"/>
      <c r="B6" s="6"/>
      <c r="C6" s="7"/>
      <c r="D6" s="6"/>
      <c r="E6" s="6"/>
    </row>
    <row r="7" spans="1:5" ht="15.75" customHeight="1">
      <c r="A7" s="283" t="s">
        <v>81</v>
      </c>
      <c r="B7" s="283"/>
      <c r="C7" s="283"/>
      <c r="D7" s="283"/>
      <c r="E7" s="283"/>
    </row>
    <row r="8" spans="1:5" ht="14.25" customHeight="1">
      <c r="A8" s="287" t="s">
        <v>1024</v>
      </c>
      <c r="B8" s="287"/>
      <c r="C8" s="287"/>
      <c r="D8" s="287"/>
      <c r="E8" s="287"/>
    </row>
    <row r="9" spans="1:5" ht="9.75" customHeight="1">
      <c r="A9" s="9"/>
      <c r="B9" s="9"/>
      <c r="C9" s="9"/>
      <c r="D9" s="9"/>
      <c r="E9" s="9"/>
    </row>
    <row r="10" spans="1:5" ht="23.25" customHeight="1">
      <c r="A10" s="147" t="s">
        <v>201</v>
      </c>
      <c r="B10" s="289" t="s">
        <v>690</v>
      </c>
      <c r="C10" s="291" t="s">
        <v>8</v>
      </c>
      <c r="D10" s="293">
        <v>42735</v>
      </c>
      <c r="E10" s="291" t="s">
        <v>699</v>
      </c>
    </row>
    <row r="11" spans="1:5" ht="13.7" customHeight="1">
      <c r="A11" s="138" t="s">
        <v>58</v>
      </c>
      <c r="B11" s="290"/>
      <c r="C11" s="292"/>
      <c r="D11" s="290"/>
      <c r="E11" s="292"/>
    </row>
    <row r="12" spans="1:5" ht="13.7" customHeight="1">
      <c r="A12" s="142" t="s">
        <v>612</v>
      </c>
      <c r="B12" s="210">
        <v>100</v>
      </c>
      <c r="C12" s="11"/>
      <c r="D12" s="12">
        <f>D13+D34</f>
        <v>149505195616</v>
      </c>
      <c r="E12" s="12">
        <f>E13+E34</f>
        <v>135262904923</v>
      </c>
    </row>
    <row r="13" spans="1:5" ht="13.7" customHeight="1">
      <c r="A13" s="119" t="s">
        <v>613</v>
      </c>
      <c r="B13" s="210">
        <v>110</v>
      </c>
      <c r="C13" s="13"/>
      <c r="D13" s="12">
        <f>D14+D17+D18+D19+D21+D22+D29+D32</f>
        <v>147623748271</v>
      </c>
      <c r="E13" s="12">
        <f>E14+E17+E18+E19+E21+E22+E29+E32</f>
        <v>133463976176</v>
      </c>
    </row>
    <row r="14" spans="1:5" ht="13.7" customHeight="1">
      <c r="A14" s="143" t="s">
        <v>614</v>
      </c>
      <c r="B14" s="210" t="s">
        <v>207</v>
      </c>
      <c r="C14" s="13">
        <v>5</v>
      </c>
      <c r="D14" s="12">
        <f>D15+D16</f>
        <v>47283738</v>
      </c>
      <c r="E14" s="12">
        <f>E15+E16</f>
        <v>29937059451</v>
      </c>
    </row>
    <row r="15" spans="1:5" ht="13.7" customHeight="1">
      <c r="A15" s="144" t="s">
        <v>615</v>
      </c>
      <c r="B15" s="210" t="s">
        <v>208</v>
      </c>
      <c r="C15" s="13"/>
      <c r="D15" s="15">
        <v>47283738</v>
      </c>
      <c r="E15" s="15">
        <v>37059451</v>
      </c>
    </row>
    <row r="16" spans="1:5" ht="13.7" customHeight="1">
      <c r="A16" s="144" t="s">
        <v>616</v>
      </c>
      <c r="B16" s="210" t="s">
        <v>209</v>
      </c>
      <c r="C16" s="13"/>
      <c r="D16" s="15"/>
      <c r="E16" s="15">
        <v>29900000000</v>
      </c>
    </row>
    <row r="17" spans="1:6" ht="24.75" customHeight="1">
      <c r="A17" s="143" t="s">
        <v>82</v>
      </c>
      <c r="B17" s="210" t="s">
        <v>210</v>
      </c>
      <c r="C17" s="13" t="s">
        <v>404</v>
      </c>
      <c r="D17" s="15">
        <v>20657826000</v>
      </c>
      <c r="E17" s="15">
        <v>27799621000</v>
      </c>
    </row>
    <row r="18" spans="1:6" ht="13.7" customHeight="1">
      <c r="A18" s="143" t="s">
        <v>617</v>
      </c>
      <c r="B18" s="210" t="s">
        <v>211</v>
      </c>
      <c r="C18" s="13">
        <v>7</v>
      </c>
      <c r="D18" s="15">
        <v>62100000000</v>
      </c>
      <c r="E18" s="15">
        <v>22000000000</v>
      </c>
    </row>
    <row r="19" spans="1:6" ht="13.7" customHeight="1">
      <c r="A19" s="143" t="s">
        <v>83</v>
      </c>
      <c r="B19" s="210" t="s">
        <v>212</v>
      </c>
      <c r="C19" s="13">
        <v>7</v>
      </c>
      <c r="D19" s="15">
        <v>69551055396</v>
      </c>
      <c r="E19" s="15">
        <v>60397992135</v>
      </c>
    </row>
    <row r="20" spans="1:6" ht="13.7" hidden="1" customHeight="1">
      <c r="A20" s="143" t="s">
        <v>618</v>
      </c>
      <c r="B20" s="210" t="s">
        <v>213</v>
      </c>
      <c r="C20" s="13">
        <v>8</v>
      </c>
      <c r="D20" s="12">
        <v>0</v>
      </c>
      <c r="E20" s="12">
        <v>0</v>
      </c>
    </row>
    <row r="21" spans="1:6" ht="25.5" customHeight="1">
      <c r="A21" s="143" t="s">
        <v>619</v>
      </c>
      <c r="B21" s="210" t="s">
        <v>214</v>
      </c>
      <c r="C21" s="13">
        <v>7</v>
      </c>
      <c r="D21" s="15">
        <v>-7772702985</v>
      </c>
      <c r="E21" s="15">
        <v>-7772702985</v>
      </c>
      <c r="F21" s="18"/>
    </row>
    <row r="22" spans="1:6" ht="13.7" customHeight="1">
      <c r="A22" s="143" t="s">
        <v>620</v>
      </c>
      <c r="B22" s="210">
        <v>117</v>
      </c>
      <c r="C22" s="13">
        <v>7</v>
      </c>
      <c r="D22" s="15">
        <v>2473799693</v>
      </c>
      <c r="E22" s="15">
        <v>710947070</v>
      </c>
    </row>
    <row r="23" spans="1:6" ht="13.7" hidden="1" customHeight="1">
      <c r="A23" s="144" t="s">
        <v>621</v>
      </c>
      <c r="B23" s="210" t="s">
        <v>215</v>
      </c>
      <c r="C23" s="13"/>
      <c r="D23" s="12">
        <v>0</v>
      </c>
      <c r="E23" s="12">
        <v>0</v>
      </c>
    </row>
    <row r="24" spans="1:6" ht="25.5" customHeight="1">
      <c r="A24" s="145" t="s">
        <v>622</v>
      </c>
      <c r="B24" s="210">
        <v>117.2</v>
      </c>
      <c r="C24" s="13"/>
      <c r="D24" s="15">
        <v>2473799693</v>
      </c>
      <c r="E24" s="15">
        <v>710947070</v>
      </c>
    </row>
    <row r="25" spans="1:6" ht="13.7" hidden="1" customHeight="1">
      <c r="A25" s="145" t="s">
        <v>1010</v>
      </c>
      <c r="B25" s="210" t="s">
        <v>216</v>
      </c>
      <c r="C25" s="13"/>
      <c r="D25" s="12">
        <v>0</v>
      </c>
      <c r="E25" s="12">
        <v>0</v>
      </c>
    </row>
    <row r="26" spans="1:6" ht="30" hidden="1" customHeight="1">
      <c r="A26" s="146" t="s">
        <v>623</v>
      </c>
      <c r="B26" s="210" t="s">
        <v>217</v>
      </c>
      <c r="C26" s="13"/>
      <c r="D26" s="12"/>
      <c r="E26" s="12"/>
    </row>
    <row r="27" spans="1:6" ht="13.7" customHeight="1">
      <c r="A27" s="145" t="s">
        <v>624</v>
      </c>
      <c r="B27" s="210" t="s">
        <v>218</v>
      </c>
      <c r="C27" s="13"/>
      <c r="D27" s="15">
        <v>2473799693</v>
      </c>
      <c r="E27" s="15">
        <v>710947070</v>
      </c>
    </row>
    <row r="28" spans="1:6" ht="13.7" hidden="1" customHeight="1">
      <c r="A28" s="146" t="s">
        <v>84</v>
      </c>
      <c r="B28" s="210" t="s">
        <v>219</v>
      </c>
      <c r="C28" s="13"/>
      <c r="D28" s="12">
        <v>0</v>
      </c>
      <c r="E28" s="12">
        <v>0</v>
      </c>
    </row>
    <row r="29" spans="1:6" ht="13.7" customHeight="1">
      <c r="A29" s="143" t="s">
        <v>625</v>
      </c>
      <c r="B29" s="210" t="s">
        <v>220</v>
      </c>
      <c r="C29" s="13">
        <v>7</v>
      </c>
      <c r="D29" s="15">
        <v>532778884</v>
      </c>
      <c r="E29" s="15">
        <v>252040445</v>
      </c>
    </row>
    <row r="30" spans="1:6" ht="13.7" hidden="1" customHeight="1">
      <c r="A30" s="143" t="s">
        <v>626</v>
      </c>
      <c r="B30" s="210" t="s">
        <v>221</v>
      </c>
      <c r="C30" s="13"/>
      <c r="D30" s="12">
        <v>0</v>
      </c>
      <c r="E30" s="12">
        <v>0</v>
      </c>
    </row>
    <row r="31" spans="1:6" ht="13.7" hidden="1" customHeight="1">
      <c r="A31" s="143" t="s">
        <v>627</v>
      </c>
      <c r="B31" s="210" t="s">
        <v>222</v>
      </c>
      <c r="C31" s="13"/>
      <c r="D31" s="12">
        <v>0</v>
      </c>
      <c r="E31" s="12">
        <v>0</v>
      </c>
    </row>
    <row r="32" spans="1:6" ht="13.7" customHeight="1">
      <c r="A32" s="143" t="s">
        <v>628</v>
      </c>
      <c r="B32" s="210" t="s">
        <v>223</v>
      </c>
      <c r="C32" s="13">
        <v>7</v>
      </c>
      <c r="D32" s="15">
        <v>33707545</v>
      </c>
      <c r="E32" s="15">
        <v>139019060</v>
      </c>
    </row>
    <row r="33" spans="1:5" ht="13.7" hidden="1" customHeight="1">
      <c r="A33" s="143" t="s">
        <v>629</v>
      </c>
      <c r="B33" s="210" t="s">
        <v>224</v>
      </c>
      <c r="C33" s="13"/>
      <c r="D33" s="15">
        <v>0</v>
      </c>
      <c r="E33" s="15">
        <v>0</v>
      </c>
    </row>
    <row r="34" spans="1:5" ht="13.7" customHeight="1">
      <c r="A34" s="119" t="s">
        <v>630</v>
      </c>
      <c r="B34" s="210">
        <v>130</v>
      </c>
      <c r="C34" s="13"/>
      <c r="D34" s="12">
        <f>SUM(D35:D39)</f>
        <v>1881447345</v>
      </c>
      <c r="E34" s="12">
        <f>SUM(E35:E39)</f>
        <v>1798928747</v>
      </c>
    </row>
    <row r="35" spans="1:5" ht="13.7" customHeight="1">
      <c r="A35" s="143" t="s">
        <v>85</v>
      </c>
      <c r="B35" s="210" t="s">
        <v>225</v>
      </c>
      <c r="C35" s="13"/>
      <c r="D35" s="15">
        <v>2000000</v>
      </c>
      <c r="E35" s="15">
        <v>6000000</v>
      </c>
    </row>
    <row r="36" spans="1:5" ht="13.7" hidden="1" customHeight="1">
      <c r="A36" s="143" t="s">
        <v>631</v>
      </c>
      <c r="B36" s="210" t="s">
        <v>226</v>
      </c>
      <c r="C36" s="13"/>
      <c r="D36" s="12">
        <v>0</v>
      </c>
      <c r="E36" s="12">
        <v>0</v>
      </c>
    </row>
    <row r="37" spans="1:5" ht="13.7" customHeight="1">
      <c r="A37" s="143" t="s">
        <v>632</v>
      </c>
      <c r="B37" s="210" t="s">
        <v>227</v>
      </c>
      <c r="C37" s="13">
        <v>9</v>
      </c>
      <c r="D37" s="15">
        <v>256526109</v>
      </c>
      <c r="E37" s="15">
        <v>77443405</v>
      </c>
    </row>
    <row r="38" spans="1:5" ht="13.7" customHeight="1">
      <c r="A38" s="143" t="s">
        <v>633</v>
      </c>
      <c r="B38" s="210" t="s">
        <v>228</v>
      </c>
      <c r="C38" s="13"/>
      <c r="D38" s="15">
        <v>10600000</v>
      </c>
      <c r="E38" s="15">
        <v>10600000</v>
      </c>
    </row>
    <row r="39" spans="1:5" ht="13.7" customHeight="1">
      <c r="A39" s="143" t="s">
        <v>634</v>
      </c>
      <c r="B39" s="210" t="s">
        <v>229</v>
      </c>
      <c r="C39" s="13">
        <v>10</v>
      </c>
      <c r="D39" s="15">
        <v>1612321236</v>
      </c>
      <c r="E39" s="15">
        <v>1704885342</v>
      </c>
    </row>
    <row r="40" spans="1:5" ht="13.7" hidden="1" customHeight="1">
      <c r="A40" s="143" t="s">
        <v>635</v>
      </c>
      <c r="B40" s="210" t="s">
        <v>230</v>
      </c>
      <c r="C40" s="13"/>
      <c r="D40" s="12">
        <v>0</v>
      </c>
      <c r="E40" s="12">
        <v>0</v>
      </c>
    </row>
    <row r="41" spans="1:5" ht="23.25" customHeight="1">
      <c r="A41" s="119" t="s">
        <v>636</v>
      </c>
      <c r="B41" s="210">
        <v>200</v>
      </c>
      <c r="C41" s="13"/>
      <c r="D41" s="12">
        <f>D42+D48+D66+D72</f>
        <v>35650700872</v>
      </c>
      <c r="E41" s="12">
        <f>E42+E48+E66+E72</f>
        <v>10684622689</v>
      </c>
    </row>
    <row r="42" spans="1:5" ht="13.7" customHeight="1">
      <c r="A42" s="119" t="s">
        <v>637</v>
      </c>
      <c r="B42" s="210">
        <v>210</v>
      </c>
      <c r="C42" s="13"/>
      <c r="D42" s="12">
        <f>D43+D44</f>
        <v>25000000000</v>
      </c>
      <c r="E42" s="12">
        <f>E43+E44</f>
        <v>0</v>
      </c>
    </row>
    <row r="43" spans="1:5" ht="13.7" hidden="1" customHeight="1">
      <c r="A43" s="143" t="s">
        <v>86</v>
      </c>
      <c r="B43" s="210" t="s">
        <v>231</v>
      </c>
      <c r="C43" s="13"/>
      <c r="D43" s="12">
        <v>0</v>
      </c>
      <c r="E43" s="12">
        <v>0</v>
      </c>
    </row>
    <row r="44" spans="1:5" ht="13.7" customHeight="1">
      <c r="A44" s="143" t="s">
        <v>1013</v>
      </c>
      <c r="B44" s="210">
        <v>212</v>
      </c>
      <c r="C44" s="13"/>
      <c r="D44" s="15">
        <f>SUM(D45:D47)</f>
        <v>25000000000</v>
      </c>
      <c r="E44" s="12">
        <f>SUM(E45:E47)</f>
        <v>0</v>
      </c>
    </row>
    <row r="45" spans="1:5" ht="13.7" customHeight="1">
      <c r="A45" s="144" t="s">
        <v>1016</v>
      </c>
      <c r="B45" s="210" t="s">
        <v>232</v>
      </c>
      <c r="C45" s="13"/>
      <c r="D45" s="15">
        <v>25000000000</v>
      </c>
      <c r="E45" s="12">
        <v>0</v>
      </c>
    </row>
    <row r="46" spans="1:5" ht="13.7" hidden="1" customHeight="1">
      <c r="A46" s="144" t="s">
        <v>1014</v>
      </c>
      <c r="B46" s="210" t="s">
        <v>233</v>
      </c>
      <c r="C46" s="13"/>
      <c r="D46" s="12">
        <v>0</v>
      </c>
      <c r="E46" s="12">
        <v>0</v>
      </c>
    </row>
    <row r="47" spans="1:5" ht="13.7" hidden="1" customHeight="1">
      <c r="A47" s="144" t="s">
        <v>1015</v>
      </c>
      <c r="B47" s="210" t="s">
        <v>234</v>
      </c>
      <c r="C47" s="13"/>
      <c r="D47" s="12">
        <v>0</v>
      </c>
      <c r="E47" s="12">
        <v>0</v>
      </c>
    </row>
    <row r="48" spans="1:5" ht="13.7" customHeight="1">
      <c r="A48" s="119" t="s">
        <v>1011</v>
      </c>
      <c r="B48" s="210">
        <v>220</v>
      </c>
      <c r="C48" s="13"/>
      <c r="D48" s="12">
        <f>D49+D57</f>
        <v>4906341189</v>
      </c>
      <c r="E48" s="12">
        <f>E49+E57</f>
        <v>5487893469</v>
      </c>
    </row>
    <row r="49" spans="1:5" ht="13.7" customHeight="1">
      <c r="A49" s="143" t="s">
        <v>638</v>
      </c>
      <c r="B49" s="210">
        <v>221</v>
      </c>
      <c r="C49" s="13">
        <v>11</v>
      </c>
      <c r="D49" s="15">
        <v>1879889576</v>
      </c>
      <c r="E49" s="15">
        <f>SUM(E50:E51)</f>
        <v>1471441856</v>
      </c>
    </row>
    <row r="50" spans="1:5" ht="13.7" customHeight="1">
      <c r="A50" s="143" t="s">
        <v>639</v>
      </c>
      <c r="B50" s="210" t="s">
        <v>235</v>
      </c>
      <c r="C50" s="13"/>
      <c r="D50" s="15">
        <v>4747999502</v>
      </c>
      <c r="E50" s="15">
        <v>4244419133</v>
      </c>
    </row>
    <row r="51" spans="1:5" ht="13.7" customHeight="1">
      <c r="A51" s="143" t="s">
        <v>640</v>
      </c>
      <c r="B51" s="210" t="s">
        <v>691</v>
      </c>
      <c r="C51" s="13"/>
      <c r="D51" s="15">
        <v>-2868109926</v>
      </c>
      <c r="E51" s="15">
        <v>-2772977277</v>
      </c>
    </row>
    <row r="52" spans="1:5" ht="13.7" hidden="1" customHeight="1">
      <c r="A52" s="143" t="s">
        <v>641</v>
      </c>
      <c r="B52" s="210" t="s">
        <v>692</v>
      </c>
      <c r="C52" s="13"/>
      <c r="D52" s="12">
        <v>0</v>
      </c>
      <c r="E52" s="12">
        <v>0</v>
      </c>
    </row>
    <row r="53" spans="1:5" ht="13.7" hidden="1" customHeight="1">
      <c r="A53" s="143" t="s">
        <v>4</v>
      </c>
      <c r="B53" s="210">
        <v>224</v>
      </c>
      <c r="C53" s="13"/>
      <c r="D53" s="12">
        <v>0</v>
      </c>
      <c r="E53" s="12">
        <v>0</v>
      </c>
    </row>
    <row r="54" spans="1:5" ht="13.7" hidden="1" customHeight="1">
      <c r="A54" s="143" t="s">
        <v>639</v>
      </c>
      <c r="B54" s="210" t="s">
        <v>236</v>
      </c>
      <c r="C54" s="13"/>
      <c r="D54" s="12">
        <v>0</v>
      </c>
      <c r="E54" s="12">
        <v>0</v>
      </c>
    </row>
    <row r="55" spans="1:5" ht="13.7" hidden="1" customHeight="1">
      <c r="A55" s="143" t="s">
        <v>640</v>
      </c>
      <c r="B55" s="210" t="s">
        <v>693</v>
      </c>
      <c r="C55" s="13"/>
      <c r="D55" s="12">
        <v>0</v>
      </c>
      <c r="E55" s="12">
        <v>0</v>
      </c>
    </row>
    <row r="56" spans="1:5" ht="13.7" hidden="1" customHeight="1">
      <c r="A56" s="143" t="s">
        <v>642</v>
      </c>
      <c r="B56" s="210" t="s">
        <v>694</v>
      </c>
      <c r="C56" s="13"/>
      <c r="D56" s="15">
        <v>0</v>
      </c>
      <c r="E56" s="15">
        <v>0</v>
      </c>
    </row>
    <row r="57" spans="1:5" ht="13.7" customHeight="1">
      <c r="A57" s="143" t="s">
        <v>643</v>
      </c>
      <c r="B57" s="211">
        <v>227</v>
      </c>
      <c r="C57" s="13">
        <v>12</v>
      </c>
      <c r="D57" s="15">
        <v>3026451613</v>
      </c>
      <c r="E57" s="15">
        <f>SUM(E58:E59)</f>
        <v>4016451613</v>
      </c>
    </row>
    <row r="58" spans="1:5" ht="13.7" customHeight="1">
      <c r="A58" s="143" t="s">
        <v>639</v>
      </c>
      <c r="B58" s="210" t="s">
        <v>237</v>
      </c>
      <c r="C58" s="13"/>
      <c r="D58" s="15">
        <v>4950000000</v>
      </c>
      <c r="E58" s="15">
        <v>4950000000</v>
      </c>
    </row>
    <row r="59" spans="1:5" ht="13.7" customHeight="1">
      <c r="A59" s="143" t="s">
        <v>640</v>
      </c>
      <c r="B59" s="210" t="s">
        <v>695</v>
      </c>
      <c r="C59" s="13"/>
      <c r="D59" s="15">
        <v>-1923548387</v>
      </c>
      <c r="E59" s="15">
        <v>-933548387</v>
      </c>
    </row>
    <row r="60" spans="1:5" ht="13.7" hidden="1" customHeight="1">
      <c r="A60" s="143" t="s">
        <v>641</v>
      </c>
      <c r="B60" s="210" t="s">
        <v>696</v>
      </c>
      <c r="C60" s="13"/>
      <c r="D60" s="12">
        <v>0</v>
      </c>
      <c r="E60" s="12">
        <v>0</v>
      </c>
    </row>
    <row r="61" spans="1:5" ht="13.7" hidden="1" customHeight="1">
      <c r="A61" s="119" t="s">
        <v>0</v>
      </c>
      <c r="B61" s="210">
        <v>230</v>
      </c>
      <c r="C61" s="16"/>
      <c r="D61" s="12">
        <v>0</v>
      </c>
      <c r="E61" s="12">
        <v>0</v>
      </c>
    </row>
    <row r="62" spans="1:5" ht="13.7" hidden="1" customHeight="1">
      <c r="A62" s="143" t="s">
        <v>644</v>
      </c>
      <c r="B62" s="210" t="s">
        <v>238</v>
      </c>
      <c r="C62" s="13"/>
      <c r="D62" s="12">
        <v>0</v>
      </c>
      <c r="E62" s="12">
        <v>0</v>
      </c>
    </row>
    <row r="63" spans="1:5" ht="13.7" hidden="1" customHeight="1">
      <c r="A63" s="143" t="s">
        <v>645</v>
      </c>
      <c r="B63" s="212" t="s">
        <v>697</v>
      </c>
      <c r="C63" s="11"/>
      <c r="D63" s="12">
        <v>0</v>
      </c>
      <c r="E63" s="12">
        <v>0</v>
      </c>
    </row>
    <row r="64" spans="1:5" ht="13.7" hidden="1" customHeight="1">
      <c r="A64" s="143" t="s">
        <v>646</v>
      </c>
      <c r="B64" s="213" t="s">
        <v>698</v>
      </c>
      <c r="C64" s="13"/>
      <c r="D64" s="12">
        <v>0</v>
      </c>
      <c r="E64" s="12">
        <v>0</v>
      </c>
    </row>
    <row r="65" spans="1:8" ht="13.7" hidden="1" customHeight="1">
      <c r="A65" s="119" t="s">
        <v>647</v>
      </c>
      <c r="B65" s="210" t="s">
        <v>239</v>
      </c>
      <c r="C65" s="13"/>
      <c r="D65" s="12">
        <v>0</v>
      </c>
      <c r="E65" s="12">
        <v>0</v>
      </c>
    </row>
    <row r="66" spans="1:8" ht="13.7" customHeight="1">
      <c r="A66" s="119" t="s">
        <v>1012</v>
      </c>
      <c r="B66" s="210">
        <v>250</v>
      </c>
      <c r="C66" s="13"/>
      <c r="D66" s="12">
        <f>SUM(D68:D71)</f>
        <v>5744359683</v>
      </c>
      <c r="E66" s="12">
        <f>SUM(E68:E71)</f>
        <v>5196729220</v>
      </c>
    </row>
    <row r="67" spans="1:8" ht="13.7" hidden="1" customHeight="1">
      <c r="A67" s="143" t="s">
        <v>648</v>
      </c>
      <c r="B67" s="210" t="s">
        <v>240</v>
      </c>
      <c r="C67" s="13"/>
      <c r="D67" s="15">
        <v>0</v>
      </c>
      <c r="E67" s="15">
        <v>0</v>
      </c>
    </row>
    <row r="68" spans="1:8" ht="13.7" customHeight="1">
      <c r="A68" s="143" t="s">
        <v>649</v>
      </c>
      <c r="B68" s="210" t="s">
        <v>241</v>
      </c>
      <c r="C68" s="13">
        <v>9</v>
      </c>
      <c r="D68" s="15">
        <v>549301469</v>
      </c>
      <c r="E68" s="15">
        <v>891570190</v>
      </c>
    </row>
    <row r="69" spans="1:8" ht="13.7" hidden="1" customHeight="1">
      <c r="A69" s="143" t="s">
        <v>650</v>
      </c>
      <c r="B69" s="210" t="s">
        <v>242</v>
      </c>
      <c r="C69" s="13"/>
      <c r="D69" s="15">
        <v>0</v>
      </c>
      <c r="E69" s="15">
        <v>0</v>
      </c>
    </row>
    <row r="70" spans="1:8" ht="13.7" customHeight="1">
      <c r="A70" s="143" t="s">
        <v>651</v>
      </c>
      <c r="B70" s="213" t="s">
        <v>243</v>
      </c>
      <c r="C70" s="13">
        <v>13</v>
      </c>
      <c r="D70" s="15">
        <v>4923282864</v>
      </c>
      <c r="E70" s="15">
        <v>4033383680</v>
      </c>
    </row>
    <row r="71" spans="1:8" ht="13.7" customHeight="1">
      <c r="A71" s="143" t="s">
        <v>652</v>
      </c>
      <c r="B71" s="210" t="s">
        <v>244</v>
      </c>
      <c r="C71" s="13"/>
      <c r="D71" s="15">
        <v>271775350</v>
      </c>
      <c r="E71" s="15">
        <v>271775350</v>
      </c>
    </row>
    <row r="72" spans="1:8" ht="13.7" hidden="1" customHeight="1">
      <c r="A72" s="119" t="s">
        <v>87</v>
      </c>
      <c r="B72" s="214" t="s">
        <v>245</v>
      </c>
      <c r="C72" s="78"/>
      <c r="D72" s="79">
        <v>0</v>
      </c>
      <c r="E72" s="79">
        <v>0</v>
      </c>
      <c r="H72" s="17"/>
    </row>
    <row r="73" spans="1:8" ht="13.7" customHeight="1">
      <c r="A73" s="119" t="s">
        <v>653</v>
      </c>
      <c r="B73" s="210">
        <v>270</v>
      </c>
      <c r="C73" s="13"/>
      <c r="D73" s="12">
        <f>D12+D41</f>
        <v>185155896488</v>
      </c>
      <c r="E73" s="12">
        <f>E12+E41</f>
        <v>145947527612</v>
      </c>
    </row>
    <row r="74" spans="1:8" ht="26.25" customHeight="1">
      <c r="A74" s="138" t="s">
        <v>700</v>
      </c>
      <c r="B74" s="215" t="s">
        <v>6</v>
      </c>
      <c r="C74" s="149" t="s">
        <v>8</v>
      </c>
      <c r="D74" s="241">
        <v>42643</v>
      </c>
      <c r="E74" s="195" t="s">
        <v>699</v>
      </c>
    </row>
    <row r="75" spans="1:8" ht="20.25" customHeight="1">
      <c r="A75" s="119" t="s">
        <v>654</v>
      </c>
      <c r="B75" s="212">
        <v>300</v>
      </c>
      <c r="C75" s="13"/>
      <c r="D75" s="12">
        <f>D76</f>
        <v>39176097251</v>
      </c>
      <c r="E75" s="12">
        <f>E76</f>
        <v>2597517422</v>
      </c>
    </row>
    <row r="76" spans="1:8" ht="13.7" customHeight="1">
      <c r="A76" s="119" t="s">
        <v>88</v>
      </c>
      <c r="B76" s="212">
        <v>310</v>
      </c>
      <c r="C76" s="13"/>
      <c r="D76" s="12">
        <f>D77+SUM(D84:D97)</f>
        <v>39176097251</v>
      </c>
      <c r="E76" s="12">
        <f>E77+SUM(E84:E97)</f>
        <v>2597517422</v>
      </c>
    </row>
    <row r="77" spans="1:8" ht="13.7" customHeight="1">
      <c r="A77" s="143" t="s">
        <v>89</v>
      </c>
      <c r="B77" s="210">
        <v>311</v>
      </c>
      <c r="C77" s="13">
        <v>14</v>
      </c>
      <c r="D77" s="12">
        <f>SUM(D78)</f>
        <v>33926768686</v>
      </c>
      <c r="E77" s="12">
        <f>SUM(E78)</f>
        <v>75000000</v>
      </c>
    </row>
    <row r="78" spans="1:8" ht="13.7" customHeight="1">
      <c r="A78" s="144" t="s">
        <v>655</v>
      </c>
      <c r="B78" s="213" t="s">
        <v>246</v>
      </c>
      <c r="C78" s="13"/>
      <c r="D78" s="15">
        <v>33926768686</v>
      </c>
      <c r="E78" s="15">
        <v>75000000</v>
      </c>
    </row>
    <row r="79" spans="1:8" ht="13.7" hidden="1" customHeight="1">
      <c r="A79" s="144" t="s">
        <v>656</v>
      </c>
      <c r="B79" s="210" t="s">
        <v>247</v>
      </c>
      <c r="C79" s="13"/>
      <c r="D79" s="15">
        <v>0</v>
      </c>
      <c r="E79" s="15">
        <v>0</v>
      </c>
    </row>
    <row r="80" spans="1:8" ht="13.7" hidden="1" customHeight="1">
      <c r="A80" s="143" t="s">
        <v>90</v>
      </c>
      <c r="B80" s="210" t="s">
        <v>248</v>
      </c>
      <c r="C80" s="13"/>
      <c r="D80" s="12">
        <v>0</v>
      </c>
      <c r="E80" s="12">
        <v>0</v>
      </c>
    </row>
    <row r="81" spans="1:12" ht="13.7" hidden="1" customHeight="1">
      <c r="A81" s="143" t="s">
        <v>91</v>
      </c>
      <c r="B81" s="213" t="s">
        <v>249</v>
      </c>
      <c r="C81" s="13"/>
      <c r="D81" s="15">
        <v>0</v>
      </c>
      <c r="E81" s="15">
        <v>0</v>
      </c>
    </row>
    <row r="82" spans="1:12" ht="13.7" hidden="1" customHeight="1">
      <c r="A82" s="143" t="s">
        <v>657</v>
      </c>
      <c r="B82" s="210" t="s">
        <v>250</v>
      </c>
      <c r="C82" s="13"/>
      <c r="D82" s="12">
        <v>0</v>
      </c>
      <c r="E82" s="12">
        <v>0</v>
      </c>
    </row>
    <row r="83" spans="1:12" ht="13.7" hidden="1" customHeight="1">
      <c r="A83" s="143" t="s">
        <v>658</v>
      </c>
      <c r="B83" s="210" t="s">
        <v>251</v>
      </c>
      <c r="C83" s="13"/>
      <c r="D83" s="15">
        <v>0</v>
      </c>
      <c r="E83" s="15">
        <v>0</v>
      </c>
    </row>
    <row r="84" spans="1:12" ht="13.7" customHeight="1">
      <c r="A84" s="143" t="s">
        <v>659</v>
      </c>
      <c r="B84" s="210" t="s">
        <v>252</v>
      </c>
      <c r="C84" s="13">
        <v>15</v>
      </c>
      <c r="D84" s="15">
        <v>292650360</v>
      </c>
      <c r="E84" s="15">
        <v>187955807</v>
      </c>
      <c r="L84" s="18"/>
    </row>
    <row r="85" spans="1:12" ht="13.7" hidden="1" customHeight="1">
      <c r="A85" s="143" t="s">
        <v>92</v>
      </c>
      <c r="B85" s="210" t="s">
        <v>253</v>
      </c>
      <c r="C85" s="13"/>
      <c r="D85" s="15">
        <v>0</v>
      </c>
      <c r="E85" s="15">
        <v>0</v>
      </c>
      <c r="L85" s="18"/>
    </row>
    <row r="86" spans="1:12" ht="13.7" customHeight="1">
      <c r="A86" s="143" t="s">
        <v>660</v>
      </c>
      <c r="B86" s="210" t="s">
        <v>254</v>
      </c>
      <c r="C86" s="13">
        <v>16</v>
      </c>
      <c r="D86" s="15">
        <v>51968867</v>
      </c>
      <c r="E86" s="15">
        <v>547587626</v>
      </c>
      <c r="L86" s="18"/>
    </row>
    <row r="87" spans="1:12" ht="13.7" customHeight="1">
      <c r="A87" s="143" t="s">
        <v>661</v>
      </c>
      <c r="B87" s="210" t="s">
        <v>255</v>
      </c>
      <c r="C87" s="13"/>
      <c r="D87" s="15">
        <v>70000000</v>
      </c>
      <c r="E87" s="15">
        <v>45000000</v>
      </c>
      <c r="L87" s="18"/>
    </row>
    <row r="88" spans="1:12" ht="13.7" customHeight="1">
      <c r="A88" s="143" t="s">
        <v>662</v>
      </c>
      <c r="B88" s="210" t="s">
        <v>256</v>
      </c>
      <c r="C88" s="13">
        <v>17</v>
      </c>
      <c r="D88" s="15">
        <v>785660847</v>
      </c>
      <c r="E88" s="15">
        <v>700027344</v>
      </c>
      <c r="L88" s="18"/>
    </row>
    <row r="89" spans="1:12" ht="13.7" customHeight="1">
      <c r="A89" s="143" t="s">
        <v>663</v>
      </c>
      <c r="B89" s="213" t="s">
        <v>257</v>
      </c>
      <c r="C89" s="13"/>
      <c r="D89" s="15">
        <v>2048789392</v>
      </c>
      <c r="E89" s="15">
        <v>466970017</v>
      </c>
      <c r="L89" s="18"/>
    </row>
    <row r="90" spans="1:12" ht="13.7" customHeight="1">
      <c r="A90" s="143" t="s">
        <v>664</v>
      </c>
      <c r="B90" s="210" t="s">
        <v>258</v>
      </c>
      <c r="C90" s="13"/>
      <c r="D90" s="15"/>
      <c r="E90" s="15">
        <v>43554550</v>
      </c>
      <c r="L90" s="18"/>
    </row>
    <row r="91" spans="1:12" ht="13.7" customHeight="1">
      <c r="A91" s="143" t="s">
        <v>665</v>
      </c>
      <c r="B91" s="210" t="s">
        <v>259</v>
      </c>
      <c r="C91" s="13"/>
      <c r="D91" s="15">
        <v>125066649</v>
      </c>
      <c r="E91" s="15">
        <v>69049940</v>
      </c>
      <c r="L91" s="18"/>
    </row>
    <row r="92" spans="1:12" ht="13.7" hidden="1" customHeight="1">
      <c r="A92" s="143" t="s">
        <v>93</v>
      </c>
      <c r="B92" s="210" t="s">
        <v>260</v>
      </c>
      <c r="C92" s="13"/>
      <c r="D92" s="15">
        <v>0</v>
      </c>
      <c r="E92" s="15">
        <v>0</v>
      </c>
      <c r="L92" s="18"/>
    </row>
    <row r="93" spans="1:12" ht="13.7" hidden="1" customHeight="1">
      <c r="A93" s="143" t="s">
        <v>94</v>
      </c>
      <c r="B93" s="210" t="s">
        <v>261</v>
      </c>
      <c r="C93" s="13"/>
      <c r="D93" s="15">
        <v>0</v>
      </c>
      <c r="E93" s="15">
        <v>0</v>
      </c>
      <c r="L93" s="18"/>
    </row>
    <row r="94" spans="1:12" ht="13.7" hidden="1" customHeight="1">
      <c r="A94" s="143" t="s">
        <v>95</v>
      </c>
      <c r="B94" s="213" t="s">
        <v>262</v>
      </c>
      <c r="C94" s="13"/>
      <c r="D94" s="12">
        <v>0</v>
      </c>
      <c r="E94" s="12">
        <v>0</v>
      </c>
      <c r="L94" s="18"/>
    </row>
    <row r="95" spans="1:12" ht="13.7" customHeight="1">
      <c r="A95" s="143" t="s">
        <v>666</v>
      </c>
      <c r="B95" s="210" t="s">
        <v>263</v>
      </c>
      <c r="C95" s="13">
        <v>18</v>
      </c>
      <c r="D95" s="15">
        <v>1874974054</v>
      </c>
      <c r="E95" s="15">
        <v>462153742</v>
      </c>
      <c r="L95" s="18"/>
    </row>
    <row r="96" spans="1:12" ht="13.7" hidden="1" customHeight="1">
      <c r="A96" s="143" t="s">
        <v>96</v>
      </c>
      <c r="B96" s="210" t="s">
        <v>264</v>
      </c>
      <c r="C96" s="13"/>
      <c r="D96" s="12">
        <v>0</v>
      </c>
      <c r="E96" s="12">
        <v>0</v>
      </c>
      <c r="L96" s="18"/>
    </row>
    <row r="97" spans="1:5" ht="13.7" customHeight="1">
      <c r="A97" s="143" t="s">
        <v>667</v>
      </c>
      <c r="B97" s="210" t="s">
        <v>265</v>
      </c>
      <c r="C97" s="13"/>
      <c r="D97" s="15">
        <v>218396</v>
      </c>
      <c r="E97" s="15">
        <v>218396</v>
      </c>
    </row>
    <row r="98" spans="1:5" ht="13.7" hidden="1" customHeight="1">
      <c r="A98" s="119" t="s">
        <v>97</v>
      </c>
      <c r="B98" s="210">
        <v>340</v>
      </c>
      <c r="C98" s="13"/>
      <c r="D98" s="12">
        <v>0</v>
      </c>
      <c r="E98" s="12">
        <v>0</v>
      </c>
    </row>
    <row r="99" spans="1:5" ht="13.7" hidden="1" customHeight="1">
      <c r="A99" s="143" t="s">
        <v>98</v>
      </c>
      <c r="B99" s="210">
        <v>341</v>
      </c>
      <c r="C99" s="13"/>
      <c r="D99" s="12">
        <v>0</v>
      </c>
      <c r="E99" s="12">
        <v>0</v>
      </c>
    </row>
    <row r="100" spans="1:5" ht="13.7" hidden="1" customHeight="1">
      <c r="A100" s="144" t="s">
        <v>668</v>
      </c>
      <c r="B100" s="210" t="s">
        <v>266</v>
      </c>
      <c r="C100" s="13"/>
      <c r="D100" s="12">
        <v>0</v>
      </c>
      <c r="E100" s="12">
        <v>0</v>
      </c>
    </row>
    <row r="101" spans="1:5" ht="13.7" hidden="1" customHeight="1">
      <c r="A101" s="144" t="s">
        <v>669</v>
      </c>
      <c r="B101" s="210" t="s">
        <v>267</v>
      </c>
      <c r="C101" s="13"/>
      <c r="D101" s="12">
        <v>0</v>
      </c>
      <c r="E101" s="12">
        <v>0</v>
      </c>
    </row>
    <row r="102" spans="1:5" ht="13.7" hidden="1" customHeight="1">
      <c r="A102" s="143" t="s">
        <v>99</v>
      </c>
      <c r="B102" s="210" t="s">
        <v>268</v>
      </c>
      <c r="C102" s="13"/>
      <c r="D102" s="12">
        <v>0</v>
      </c>
      <c r="E102" s="12">
        <v>0</v>
      </c>
    </row>
    <row r="103" spans="1:5" ht="13.7" hidden="1" customHeight="1">
      <c r="A103" s="143" t="s">
        <v>670</v>
      </c>
      <c r="B103" s="210" t="s">
        <v>269</v>
      </c>
      <c r="C103" s="13"/>
      <c r="D103" s="12">
        <v>0</v>
      </c>
      <c r="E103" s="12">
        <v>0</v>
      </c>
    </row>
    <row r="104" spans="1:5" ht="13.7" hidden="1" customHeight="1">
      <c r="A104" s="143" t="s">
        <v>671</v>
      </c>
      <c r="B104" s="210" t="s">
        <v>270</v>
      </c>
      <c r="C104" s="13"/>
      <c r="D104" s="12">
        <v>0</v>
      </c>
      <c r="E104" s="12">
        <v>0</v>
      </c>
    </row>
    <row r="105" spans="1:5" ht="13.7" hidden="1" customHeight="1">
      <c r="A105" s="143" t="s">
        <v>672</v>
      </c>
      <c r="B105" s="210" t="s">
        <v>271</v>
      </c>
      <c r="C105" s="13"/>
      <c r="D105" s="12">
        <v>0</v>
      </c>
      <c r="E105" s="12">
        <v>0</v>
      </c>
    </row>
    <row r="106" spans="1:5" ht="13.7" hidden="1" customHeight="1">
      <c r="A106" s="143" t="s">
        <v>100</v>
      </c>
      <c r="B106" s="210" t="s">
        <v>272</v>
      </c>
      <c r="C106" s="13"/>
      <c r="D106" s="12">
        <v>0</v>
      </c>
      <c r="E106" s="12">
        <v>0</v>
      </c>
    </row>
    <row r="107" spans="1:5" ht="13.7" hidden="1" customHeight="1">
      <c r="A107" s="143" t="s">
        <v>101</v>
      </c>
      <c r="B107" s="210" t="s">
        <v>273</v>
      </c>
      <c r="C107" s="13"/>
      <c r="D107" s="12">
        <v>0</v>
      </c>
      <c r="E107" s="12">
        <v>0</v>
      </c>
    </row>
    <row r="108" spans="1:5" ht="13.7" hidden="1" customHeight="1">
      <c r="A108" s="143" t="s">
        <v>102</v>
      </c>
      <c r="B108" s="210" t="s">
        <v>274</v>
      </c>
      <c r="C108" s="13"/>
      <c r="D108" s="12">
        <v>0</v>
      </c>
      <c r="E108" s="12">
        <v>0</v>
      </c>
    </row>
    <row r="109" spans="1:5" ht="13.7" hidden="1" customHeight="1">
      <c r="A109" s="143" t="s">
        <v>103</v>
      </c>
      <c r="B109" s="210" t="s">
        <v>275</v>
      </c>
      <c r="C109" s="13"/>
      <c r="D109" s="12">
        <v>0</v>
      </c>
      <c r="E109" s="12">
        <v>0</v>
      </c>
    </row>
    <row r="110" spans="1:5" ht="13.7" hidden="1" customHeight="1">
      <c r="A110" s="143" t="s">
        <v>104</v>
      </c>
      <c r="B110" s="210" t="s">
        <v>276</v>
      </c>
      <c r="C110" s="13"/>
      <c r="D110" s="12">
        <v>0</v>
      </c>
      <c r="E110" s="12">
        <v>0</v>
      </c>
    </row>
    <row r="111" spans="1:5" ht="13.7" hidden="1" customHeight="1">
      <c r="A111" s="143" t="s">
        <v>105</v>
      </c>
      <c r="B111" s="210" t="s">
        <v>277</v>
      </c>
      <c r="C111" s="13"/>
      <c r="D111" s="12">
        <v>0</v>
      </c>
      <c r="E111" s="12">
        <v>0</v>
      </c>
    </row>
    <row r="112" spans="1:5" ht="13.7" hidden="1" customHeight="1">
      <c r="A112" s="143" t="s">
        <v>673</v>
      </c>
      <c r="B112" s="210" t="s">
        <v>278</v>
      </c>
      <c r="C112" s="13"/>
      <c r="D112" s="12">
        <v>0</v>
      </c>
      <c r="E112" s="12">
        <v>0</v>
      </c>
    </row>
    <row r="113" spans="1:5" ht="13.7" hidden="1" customHeight="1">
      <c r="A113" s="143" t="s">
        <v>674</v>
      </c>
      <c r="B113" s="210" t="s">
        <v>279</v>
      </c>
      <c r="C113" s="13"/>
      <c r="D113" s="12">
        <v>0</v>
      </c>
      <c r="E113" s="12">
        <v>0</v>
      </c>
    </row>
    <row r="114" spans="1:5" ht="13.7" hidden="1" customHeight="1">
      <c r="A114" s="143" t="s">
        <v>675</v>
      </c>
      <c r="B114" s="210" t="s">
        <v>280</v>
      </c>
      <c r="C114" s="13"/>
      <c r="D114" s="15">
        <v>0</v>
      </c>
      <c r="E114" s="15">
        <v>0</v>
      </c>
    </row>
    <row r="115" spans="1:5" ht="13.7" hidden="1" customHeight="1">
      <c r="A115" s="143" t="s">
        <v>106</v>
      </c>
      <c r="B115" s="210" t="s">
        <v>281</v>
      </c>
      <c r="C115" s="13"/>
      <c r="D115" s="12">
        <v>0</v>
      </c>
      <c r="E115" s="12">
        <v>0</v>
      </c>
    </row>
    <row r="116" spans="1:5" ht="13.7" customHeight="1">
      <c r="A116" s="119" t="s">
        <v>676</v>
      </c>
      <c r="B116" s="212">
        <v>400</v>
      </c>
      <c r="C116" s="13"/>
      <c r="D116" s="12">
        <f>D117+D134</f>
        <v>145979799237</v>
      </c>
      <c r="E116" s="12">
        <f>E117+E134</f>
        <v>143350010190</v>
      </c>
    </row>
    <row r="117" spans="1:5" ht="13.7" customHeight="1">
      <c r="A117" s="119" t="s">
        <v>1</v>
      </c>
      <c r="B117" s="210">
        <v>410</v>
      </c>
      <c r="C117" s="13">
        <v>19</v>
      </c>
      <c r="D117" s="12">
        <f>D118+D129+D131</f>
        <v>145979799237</v>
      </c>
      <c r="E117" s="12">
        <f>E118+E129+E131</f>
        <v>143350010190</v>
      </c>
    </row>
    <row r="118" spans="1:5" ht="13.7" customHeight="1">
      <c r="A118" s="143" t="s">
        <v>5</v>
      </c>
      <c r="B118" s="210">
        <v>411</v>
      </c>
      <c r="C118" s="13"/>
      <c r="D118" s="15">
        <v>160000000000</v>
      </c>
      <c r="E118" s="15">
        <v>160000000000</v>
      </c>
    </row>
    <row r="119" spans="1:5" ht="13.7" customHeight="1">
      <c r="A119" s="144" t="s">
        <v>677</v>
      </c>
      <c r="B119" s="210">
        <v>411.1</v>
      </c>
      <c r="C119" s="13"/>
      <c r="D119" s="15">
        <v>160000000000</v>
      </c>
      <c r="E119" s="15">
        <v>160000000000</v>
      </c>
    </row>
    <row r="120" spans="1:5" ht="13.7" customHeight="1">
      <c r="A120" s="143" t="s">
        <v>107</v>
      </c>
      <c r="B120" s="210" t="s">
        <v>282</v>
      </c>
      <c r="C120" s="16"/>
      <c r="D120" s="15">
        <v>160000000000</v>
      </c>
      <c r="E120" s="15">
        <v>160000000000</v>
      </c>
    </row>
    <row r="121" spans="1:5" ht="13.7" hidden="1" customHeight="1">
      <c r="A121" s="143" t="s">
        <v>678</v>
      </c>
      <c r="B121" s="210" t="s">
        <v>283</v>
      </c>
      <c r="C121" s="16"/>
      <c r="D121" s="12">
        <v>0</v>
      </c>
      <c r="E121" s="12">
        <v>0</v>
      </c>
    </row>
    <row r="122" spans="1:5" ht="13.7" hidden="1" customHeight="1">
      <c r="A122" s="144" t="s">
        <v>679</v>
      </c>
      <c r="B122" s="210" t="s">
        <v>284</v>
      </c>
      <c r="C122" s="11"/>
      <c r="D122" s="12">
        <v>0</v>
      </c>
      <c r="E122" s="12">
        <v>0</v>
      </c>
    </row>
    <row r="123" spans="1:5" ht="13.7" hidden="1" customHeight="1">
      <c r="A123" s="144" t="s">
        <v>680</v>
      </c>
      <c r="B123" s="210" t="s">
        <v>285</v>
      </c>
      <c r="C123" s="13"/>
      <c r="D123" s="15">
        <v>0</v>
      </c>
      <c r="E123" s="15">
        <v>0</v>
      </c>
    </row>
    <row r="124" spans="1:5" ht="13.7" hidden="1" customHeight="1">
      <c r="A124" s="144" t="s">
        <v>681</v>
      </c>
      <c r="B124" s="210" t="s">
        <v>286</v>
      </c>
      <c r="C124" s="13"/>
      <c r="D124" s="12">
        <v>0</v>
      </c>
      <c r="E124" s="12">
        <v>0</v>
      </c>
    </row>
    <row r="125" spans="1:5" ht="13.7" hidden="1" customHeight="1">
      <c r="A125" s="144" t="s">
        <v>682</v>
      </c>
      <c r="B125" s="210" t="s">
        <v>287</v>
      </c>
      <c r="C125" s="13"/>
      <c r="D125" s="12">
        <v>0</v>
      </c>
      <c r="E125" s="12">
        <v>0</v>
      </c>
    </row>
    <row r="126" spans="1:5" ht="13.7" hidden="1" customHeight="1">
      <c r="A126" s="143" t="s">
        <v>108</v>
      </c>
      <c r="B126" s="210" t="s">
        <v>288</v>
      </c>
      <c r="C126" s="13"/>
      <c r="D126" s="15">
        <v>0</v>
      </c>
      <c r="E126" s="15">
        <v>0</v>
      </c>
    </row>
    <row r="127" spans="1:5" ht="13.7" hidden="1" customHeight="1">
      <c r="A127" s="143" t="s">
        <v>109</v>
      </c>
      <c r="B127" s="210" t="s">
        <v>289</v>
      </c>
      <c r="C127" s="13"/>
      <c r="D127" s="12">
        <v>0</v>
      </c>
      <c r="E127" s="12">
        <v>0</v>
      </c>
    </row>
    <row r="128" spans="1:5" ht="13.7" hidden="1" customHeight="1">
      <c r="A128" s="143" t="s">
        <v>110</v>
      </c>
      <c r="B128" s="210" t="s">
        <v>290</v>
      </c>
      <c r="C128" s="13"/>
      <c r="D128" s="12">
        <v>0</v>
      </c>
      <c r="E128" s="12">
        <v>0</v>
      </c>
    </row>
    <row r="129" spans="1:7" ht="13.7" customHeight="1">
      <c r="A129" s="143" t="s">
        <v>683</v>
      </c>
      <c r="B129" s="214" t="s">
        <v>291</v>
      </c>
      <c r="C129" s="78"/>
      <c r="D129" s="225">
        <v>636000000</v>
      </c>
      <c r="E129" s="225">
        <v>636000000</v>
      </c>
    </row>
    <row r="130" spans="1:7" ht="13.7" hidden="1" customHeight="1">
      <c r="A130" s="143" t="s">
        <v>684</v>
      </c>
      <c r="B130" s="214" t="s">
        <v>292</v>
      </c>
      <c r="C130" s="78"/>
      <c r="D130" s="225">
        <v>0</v>
      </c>
      <c r="E130" s="225">
        <v>0</v>
      </c>
      <c r="F130" s="18">
        <f>D130-D72</f>
        <v>0</v>
      </c>
    </row>
    <row r="131" spans="1:7" ht="13.7" customHeight="1">
      <c r="A131" s="143" t="s">
        <v>685</v>
      </c>
      <c r="B131" s="210">
        <v>417</v>
      </c>
      <c r="C131" s="13"/>
      <c r="D131" s="15">
        <v>-14656200763</v>
      </c>
      <c r="E131" s="15">
        <v>-17285989810</v>
      </c>
    </row>
    <row r="132" spans="1:7" ht="13.7" customHeight="1">
      <c r="A132" s="144" t="s">
        <v>686</v>
      </c>
      <c r="B132" s="210" t="s">
        <v>293</v>
      </c>
      <c r="C132" s="13"/>
      <c r="D132" s="15">
        <v>-14656200763</v>
      </c>
      <c r="E132" s="15">
        <v>-17285989810</v>
      </c>
    </row>
    <row r="133" spans="1:7" ht="13.7" hidden="1" customHeight="1">
      <c r="A133" s="144" t="s">
        <v>687</v>
      </c>
      <c r="B133" s="210" t="s">
        <v>294</v>
      </c>
      <c r="C133" s="13"/>
      <c r="D133" s="15">
        <v>0</v>
      </c>
      <c r="E133" s="15">
        <v>0</v>
      </c>
    </row>
    <row r="134" spans="1:7" ht="12.75" hidden="1">
      <c r="A134" s="119" t="s">
        <v>688</v>
      </c>
      <c r="B134" s="210" t="s">
        <v>295</v>
      </c>
      <c r="C134" s="13"/>
      <c r="D134" s="15">
        <v>0</v>
      </c>
      <c r="E134" s="15">
        <v>0</v>
      </c>
    </row>
    <row r="135" spans="1:7" ht="28.5" customHeight="1">
      <c r="A135" s="119" t="s">
        <v>689</v>
      </c>
      <c r="B135" s="212">
        <v>440</v>
      </c>
      <c r="C135" s="13"/>
      <c r="D135" s="12">
        <f>D75+D116</f>
        <v>185155896488</v>
      </c>
      <c r="E135" s="12">
        <f>E75+E116</f>
        <v>145947527612</v>
      </c>
    </row>
    <row r="136" spans="1:7" ht="28.5" customHeight="1">
      <c r="A136" s="294" t="s">
        <v>111</v>
      </c>
      <c r="B136" s="294"/>
      <c r="C136" s="294"/>
      <c r="D136" s="294"/>
      <c r="E136" s="294"/>
      <c r="G136" s="18"/>
    </row>
    <row r="137" spans="1:7" ht="24.75" customHeight="1">
      <c r="A137" s="148" t="s">
        <v>112</v>
      </c>
      <c r="B137" s="148" t="s">
        <v>6</v>
      </c>
      <c r="C137" s="149" t="s">
        <v>8</v>
      </c>
      <c r="D137" s="241">
        <v>42643</v>
      </c>
      <c r="E137" s="195" t="s">
        <v>699</v>
      </c>
    </row>
    <row r="138" spans="1:7" ht="13.7" hidden="1" customHeight="1">
      <c r="A138" s="10" t="s">
        <v>2</v>
      </c>
      <c r="B138" s="112" t="s">
        <v>296</v>
      </c>
      <c r="C138" s="13"/>
      <c r="D138" s="12"/>
      <c r="E138" s="12"/>
    </row>
    <row r="139" spans="1:7" ht="12.75" hidden="1">
      <c r="A139" s="10" t="s">
        <v>113</v>
      </c>
      <c r="B139" s="112" t="s">
        <v>297</v>
      </c>
      <c r="C139" s="13"/>
      <c r="D139" s="12"/>
      <c r="E139" s="12"/>
    </row>
    <row r="140" spans="1:7" ht="12.75" hidden="1">
      <c r="A140" s="10" t="s">
        <v>114</v>
      </c>
      <c r="B140" s="112" t="s">
        <v>298</v>
      </c>
      <c r="C140" s="13"/>
      <c r="D140" s="12"/>
      <c r="E140" s="12"/>
    </row>
    <row r="141" spans="1:7" ht="12.75" hidden="1">
      <c r="A141" s="10" t="s">
        <v>3</v>
      </c>
      <c r="B141" s="112" t="s">
        <v>299</v>
      </c>
      <c r="C141" s="13"/>
      <c r="D141" s="12"/>
      <c r="E141" s="12"/>
    </row>
    <row r="142" spans="1:7" ht="12.75" hidden="1">
      <c r="A142" s="10" t="s">
        <v>702</v>
      </c>
      <c r="B142" s="112" t="s">
        <v>300</v>
      </c>
      <c r="C142" s="13"/>
      <c r="D142" s="12"/>
      <c r="E142" s="12"/>
    </row>
    <row r="143" spans="1:7" ht="12.75" hidden="1">
      <c r="A143" s="14" t="s">
        <v>703</v>
      </c>
      <c r="B143" s="112" t="s">
        <v>301</v>
      </c>
      <c r="C143" s="13"/>
      <c r="D143" s="15"/>
      <c r="E143" s="15"/>
    </row>
    <row r="144" spans="1:7" ht="12.75" hidden="1">
      <c r="A144" s="14" t="s">
        <v>115</v>
      </c>
      <c r="B144" s="112" t="s">
        <v>302</v>
      </c>
      <c r="C144" s="13"/>
      <c r="D144" s="12"/>
      <c r="E144" s="12"/>
    </row>
    <row r="145" spans="1:10" ht="24">
      <c r="A145" s="14" t="s">
        <v>116</v>
      </c>
      <c r="B145" s="152" t="s">
        <v>303</v>
      </c>
      <c r="C145" s="13"/>
      <c r="D145" s="127">
        <f>SUM(D146:D152)</f>
        <v>1608850000</v>
      </c>
      <c r="E145" s="127">
        <f>SUM(E146:E152)</f>
        <v>458850000</v>
      </c>
    </row>
    <row r="146" spans="1:10" ht="12.75">
      <c r="A146" s="14" t="s">
        <v>704</v>
      </c>
      <c r="B146" s="153" t="s">
        <v>304</v>
      </c>
      <c r="C146" s="13"/>
      <c r="D146" s="128">
        <v>1608850000</v>
      </c>
      <c r="E146" s="128">
        <v>458850000</v>
      </c>
    </row>
    <row r="147" spans="1:10" ht="12.75">
      <c r="A147" s="14" t="s">
        <v>117</v>
      </c>
      <c r="B147" s="153" t="s">
        <v>305</v>
      </c>
      <c r="C147" s="13"/>
      <c r="D147" s="128"/>
      <c r="E147" s="128"/>
    </row>
    <row r="148" spans="1:10" ht="12.75">
      <c r="A148" s="14" t="s">
        <v>118</v>
      </c>
      <c r="B148" s="153" t="s">
        <v>306</v>
      </c>
      <c r="C148" s="13"/>
      <c r="D148" s="128"/>
      <c r="E148" s="128"/>
    </row>
    <row r="149" spans="1:10" ht="12.75">
      <c r="A149" s="14" t="s">
        <v>119</v>
      </c>
      <c r="B149" s="153" t="s">
        <v>307</v>
      </c>
      <c r="C149" s="13"/>
      <c r="D149" s="128"/>
      <c r="E149" s="128"/>
      <c r="J149" s="8" t="b">
        <f>D135=D73</f>
        <v>1</v>
      </c>
    </row>
    <row r="150" spans="1:10" ht="12.75">
      <c r="A150" s="10" t="s">
        <v>120</v>
      </c>
      <c r="B150" s="153" t="s">
        <v>308</v>
      </c>
      <c r="C150" s="13"/>
      <c r="D150" s="128"/>
      <c r="E150" s="128"/>
    </row>
    <row r="151" spans="1:10" ht="12.75">
      <c r="A151" s="14" t="s">
        <v>121</v>
      </c>
      <c r="B151" s="153" t="s">
        <v>309</v>
      </c>
      <c r="C151" s="13"/>
      <c r="D151" s="128"/>
      <c r="E151" s="128"/>
    </row>
    <row r="152" spans="1:10" ht="12.75">
      <c r="A152" s="14" t="s">
        <v>705</v>
      </c>
      <c r="B152" s="153" t="s">
        <v>310</v>
      </c>
      <c r="C152" s="13"/>
      <c r="D152" s="128"/>
      <c r="E152" s="128"/>
    </row>
    <row r="153" spans="1:10" ht="24">
      <c r="A153" s="14" t="s">
        <v>706</v>
      </c>
      <c r="B153" s="112" t="s">
        <v>311</v>
      </c>
      <c r="C153" s="13"/>
      <c r="D153" s="128"/>
      <c r="E153" s="128"/>
    </row>
    <row r="154" spans="1:10" ht="24">
      <c r="A154" s="14" t="s">
        <v>707</v>
      </c>
      <c r="B154" s="153" t="s">
        <v>312</v>
      </c>
      <c r="C154" s="13"/>
      <c r="D154" s="128"/>
      <c r="E154" s="128"/>
    </row>
    <row r="155" spans="1:10" ht="24">
      <c r="A155" s="10" t="s">
        <v>708</v>
      </c>
      <c r="B155" s="153" t="s">
        <v>313</v>
      </c>
      <c r="C155" s="13"/>
      <c r="D155" s="128"/>
      <c r="E155" s="128"/>
    </row>
    <row r="156" spans="1:10" ht="24">
      <c r="A156" s="10" t="s">
        <v>709</v>
      </c>
      <c r="B156" s="153" t="s">
        <v>314</v>
      </c>
      <c r="C156" s="13"/>
      <c r="D156" s="128"/>
      <c r="E156" s="128"/>
    </row>
    <row r="157" spans="1:10" ht="24">
      <c r="A157" s="10" t="s">
        <v>710</v>
      </c>
      <c r="B157" s="153" t="s">
        <v>315</v>
      </c>
      <c r="C157" s="13"/>
      <c r="D157" s="128"/>
      <c r="E157" s="128"/>
    </row>
    <row r="158" spans="1:10" ht="12.75">
      <c r="A158" s="10" t="s">
        <v>711</v>
      </c>
      <c r="B158" s="112" t="s">
        <v>316</v>
      </c>
      <c r="C158" s="13"/>
      <c r="D158" s="128"/>
      <c r="E158" s="128"/>
    </row>
    <row r="159" spans="1:10" ht="12.75">
      <c r="A159" s="10" t="s">
        <v>712</v>
      </c>
      <c r="B159" s="112" t="s">
        <v>317</v>
      </c>
      <c r="C159" s="13"/>
      <c r="D159" s="128"/>
      <c r="E159" s="128"/>
    </row>
    <row r="160" spans="1:10" ht="12.75">
      <c r="A160" s="10" t="s">
        <v>713</v>
      </c>
      <c r="B160" s="112" t="s">
        <v>318</v>
      </c>
      <c r="C160" s="13"/>
      <c r="D160" s="128">
        <v>19540000000</v>
      </c>
      <c r="E160" s="128">
        <v>20690000000</v>
      </c>
    </row>
    <row r="161" spans="1:8" ht="12.75">
      <c r="A161" s="10" t="s">
        <v>122</v>
      </c>
      <c r="B161" s="112" t="s">
        <v>319</v>
      </c>
      <c r="C161" s="13"/>
      <c r="D161" s="128"/>
      <c r="E161" s="128"/>
      <c r="G161" s="17"/>
      <c r="H161" s="18"/>
    </row>
    <row r="162" spans="1:8" ht="25.5">
      <c r="A162" s="139" t="s">
        <v>714</v>
      </c>
      <c r="B162" s="148" t="s">
        <v>6</v>
      </c>
      <c r="C162" s="149" t="s">
        <v>8</v>
      </c>
      <c r="D162" s="241">
        <v>42643</v>
      </c>
      <c r="E162" s="195" t="s">
        <v>699</v>
      </c>
    </row>
    <row r="163" spans="1:8" ht="25.5">
      <c r="A163" s="40" t="s">
        <v>715</v>
      </c>
      <c r="B163" s="152" t="s">
        <v>320</v>
      </c>
      <c r="C163" s="13"/>
      <c r="D163" s="127">
        <f>SUM(D164:D169)</f>
        <v>2114299040000</v>
      </c>
      <c r="E163" s="127">
        <f>SUM(E164:E169)</f>
        <v>1272194060000</v>
      </c>
    </row>
    <row r="164" spans="1:8" ht="12.75">
      <c r="A164" s="44" t="s">
        <v>704</v>
      </c>
      <c r="B164" s="153" t="s">
        <v>321</v>
      </c>
      <c r="C164" s="13"/>
      <c r="D164" s="154">
        <f>2082400790000</f>
        <v>2082400790000</v>
      </c>
      <c r="E164" s="154">
        <v>1187530010000</v>
      </c>
    </row>
    <row r="165" spans="1:8" ht="12.75">
      <c r="A165" s="44" t="s">
        <v>117</v>
      </c>
      <c r="B165" s="153" t="s">
        <v>322</v>
      </c>
      <c r="C165" s="13"/>
      <c r="D165" s="154">
        <v>3100350000</v>
      </c>
      <c r="E165" s="154">
        <v>3100350000</v>
      </c>
    </row>
    <row r="166" spans="1:8" ht="12.75">
      <c r="A166" s="44" t="s">
        <v>118</v>
      </c>
      <c r="B166" s="153" t="s">
        <v>323</v>
      </c>
      <c r="C166" s="13"/>
      <c r="D166" s="154">
        <v>0</v>
      </c>
      <c r="E166" s="154">
        <v>0</v>
      </c>
      <c r="H166" s="18"/>
    </row>
    <row r="167" spans="1:8" ht="12.75">
      <c r="A167" s="44" t="s">
        <v>119</v>
      </c>
      <c r="B167" s="153" t="s">
        <v>324</v>
      </c>
      <c r="C167" s="13"/>
      <c r="D167" s="154">
        <v>0</v>
      </c>
      <c r="E167" s="154">
        <v>0</v>
      </c>
    </row>
    <row r="168" spans="1:8" ht="12.75">
      <c r="A168" s="44" t="s">
        <v>120</v>
      </c>
      <c r="B168" s="153" t="s">
        <v>325</v>
      </c>
      <c r="C168" s="13"/>
      <c r="D168" s="154">
        <v>28797900000</v>
      </c>
      <c r="E168" s="154">
        <v>81563700000</v>
      </c>
      <c r="H168" s="18"/>
    </row>
    <row r="169" spans="1:8" ht="12.75">
      <c r="A169" s="44" t="s">
        <v>716</v>
      </c>
      <c r="B169" s="153" t="s">
        <v>326</v>
      </c>
      <c r="C169" s="13"/>
      <c r="D169" s="154">
        <v>0</v>
      </c>
      <c r="E169" s="154">
        <v>0</v>
      </c>
    </row>
    <row r="170" spans="1:8" ht="25.5">
      <c r="A170" s="40" t="s">
        <v>123</v>
      </c>
      <c r="B170" s="152" t="s">
        <v>327</v>
      </c>
      <c r="C170" s="13"/>
      <c r="D170" s="127">
        <f>SUM(D171:D174)</f>
        <v>1517600000</v>
      </c>
      <c r="E170" s="127">
        <f>SUM(E171:E174)</f>
        <v>135695120000</v>
      </c>
    </row>
    <row r="171" spans="1:8" ht="25.5">
      <c r="A171" s="44" t="s">
        <v>707</v>
      </c>
      <c r="B171" s="153" t="s">
        <v>328</v>
      </c>
      <c r="C171" s="13"/>
      <c r="D171" s="154">
        <v>1517600000</v>
      </c>
      <c r="E171" s="154">
        <v>615760000</v>
      </c>
      <c r="H171" s="18"/>
    </row>
    <row r="172" spans="1:8" ht="25.5">
      <c r="A172" s="44" t="s">
        <v>708</v>
      </c>
      <c r="B172" s="153" t="s">
        <v>329</v>
      </c>
      <c r="C172" s="13"/>
      <c r="D172" s="154"/>
      <c r="E172" s="154">
        <v>135079360000</v>
      </c>
    </row>
    <row r="173" spans="1:8" ht="25.5">
      <c r="A173" s="44" t="s">
        <v>709</v>
      </c>
      <c r="B173" s="153" t="s">
        <v>330</v>
      </c>
      <c r="C173" s="13"/>
      <c r="D173" s="128"/>
      <c r="E173" s="128"/>
    </row>
    <row r="174" spans="1:8" ht="25.5">
      <c r="A174" s="44" t="s">
        <v>710</v>
      </c>
      <c r="B174" s="153" t="s">
        <v>331</v>
      </c>
      <c r="C174" s="13"/>
      <c r="D174" s="128"/>
      <c r="E174" s="128"/>
    </row>
    <row r="175" spans="1:8" ht="12.75">
      <c r="A175" s="43" t="s">
        <v>124</v>
      </c>
      <c r="B175" s="112" t="s">
        <v>332</v>
      </c>
      <c r="C175" s="13"/>
      <c r="D175" s="128"/>
      <c r="E175" s="128"/>
    </row>
    <row r="176" spans="1:8" ht="12.75">
      <c r="A176" s="43" t="s">
        <v>717</v>
      </c>
      <c r="B176" s="112" t="s">
        <v>734</v>
      </c>
      <c r="C176" s="13"/>
      <c r="D176" s="128"/>
      <c r="E176" s="128"/>
    </row>
    <row r="177" spans="1:8" ht="25.5">
      <c r="A177" s="43" t="s">
        <v>718</v>
      </c>
      <c r="B177" s="112" t="s">
        <v>735</v>
      </c>
      <c r="C177" s="13"/>
      <c r="D177" s="128"/>
      <c r="E177" s="128"/>
      <c r="G177" s="18"/>
    </row>
    <row r="178" spans="1:8" ht="25.5">
      <c r="A178" s="43" t="s">
        <v>719</v>
      </c>
      <c r="B178" s="112" t="s">
        <v>333</v>
      </c>
      <c r="C178" s="13"/>
      <c r="D178" s="128"/>
      <c r="E178" s="128"/>
    </row>
    <row r="179" spans="1:8" ht="12.75">
      <c r="A179" s="40" t="s">
        <v>125</v>
      </c>
      <c r="B179" s="152" t="s">
        <v>334</v>
      </c>
      <c r="C179" s="13"/>
      <c r="D179" s="127">
        <f>D180+D183+D184</f>
        <v>29039273952</v>
      </c>
      <c r="E179" s="127">
        <f>E180+E183+E184</f>
        <v>88956264248</v>
      </c>
    </row>
    <row r="180" spans="1:8" ht="12.75">
      <c r="A180" s="43" t="s">
        <v>720</v>
      </c>
      <c r="B180" s="112" t="s">
        <v>335</v>
      </c>
      <c r="C180" s="13"/>
      <c r="D180" s="128">
        <f>D181+D182</f>
        <v>10398691693</v>
      </c>
      <c r="E180" s="128">
        <f>E181+E182</f>
        <v>74004359254</v>
      </c>
    </row>
    <row r="181" spans="1:8" ht="25.5">
      <c r="A181" s="44" t="s">
        <v>126</v>
      </c>
      <c r="B181" s="153" t="s">
        <v>336</v>
      </c>
      <c r="C181" s="13"/>
      <c r="D181" s="154">
        <v>10398691693</v>
      </c>
      <c r="E181" s="154">
        <v>74004359254</v>
      </c>
      <c r="H181" s="17"/>
    </row>
    <row r="182" spans="1:8" ht="25.5">
      <c r="A182" s="44" t="s">
        <v>721</v>
      </c>
      <c r="B182" s="153" t="s">
        <v>337</v>
      </c>
      <c r="C182" s="13"/>
      <c r="D182" s="128"/>
      <c r="E182" s="128"/>
      <c r="H182" s="17"/>
    </row>
    <row r="183" spans="1:8" ht="25.5">
      <c r="A183" s="490" t="s">
        <v>722</v>
      </c>
      <c r="B183" s="277"/>
      <c r="C183" s="13"/>
      <c r="D183" s="128">
        <v>10463137835</v>
      </c>
      <c r="E183" s="128">
        <v>1779109</v>
      </c>
      <c r="H183" s="17"/>
    </row>
    <row r="184" spans="1:8" ht="25.5">
      <c r="A184" s="43" t="s">
        <v>723</v>
      </c>
      <c r="B184" s="277" t="s">
        <v>338</v>
      </c>
      <c r="C184" s="13"/>
      <c r="D184" s="128">
        <f>D185+D186</f>
        <v>8177444424</v>
      </c>
      <c r="E184" s="128">
        <f>E185+E186</f>
        <v>14950125885</v>
      </c>
      <c r="H184" s="17"/>
    </row>
    <row r="185" spans="1:8" ht="25.5">
      <c r="A185" s="44" t="s">
        <v>127</v>
      </c>
      <c r="B185" s="278" t="s">
        <v>1050</v>
      </c>
      <c r="C185" s="13"/>
      <c r="D185" s="154">
        <v>8177018483</v>
      </c>
      <c r="E185" s="154">
        <v>14950125885</v>
      </c>
    </row>
    <row r="186" spans="1:8" ht="25.5">
      <c r="A186" s="44" t="s">
        <v>724</v>
      </c>
      <c r="B186" s="278" t="s">
        <v>1051</v>
      </c>
      <c r="C186" s="13"/>
      <c r="D186" s="154">
        <v>425941</v>
      </c>
      <c r="E186" s="154"/>
    </row>
    <row r="187" spans="1:8" ht="12.75">
      <c r="A187" s="43" t="s">
        <v>725</v>
      </c>
      <c r="B187" s="277" t="s">
        <v>339</v>
      </c>
      <c r="C187" s="13"/>
      <c r="D187" s="128"/>
      <c r="E187" s="128"/>
    </row>
    <row r="188" spans="1:8" ht="25.5">
      <c r="A188" s="40" t="s">
        <v>726</v>
      </c>
      <c r="B188" s="279" t="s">
        <v>340</v>
      </c>
      <c r="C188" s="13"/>
      <c r="D188" s="127">
        <f>D189+D190</f>
        <v>29039273952</v>
      </c>
      <c r="E188" s="127">
        <f>E189+E190</f>
        <v>88956264248</v>
      </c>
    </row>
    <row r="189" spans="1:8" ht="25.5">
      <c r="A189" s="43" t="s">
        <v>727</v>
      </c>
      <c r="B189" s="277" t="s">
        <v>1052</v>
      </c>
      <c r="C189" s="13"/>
      <c r="D189" s="128">
        <v>29038848011</v>
      </c>
      <c r="E189" s="128">
        <v>88956264248</v>
      </c>
    </row>
    <row r="190" spans="1:8" ht="25.5">
      <c r="A190" s="43" t="s">
        <v>728</v>
      </c>
      <c r="B190" s="277" t="s">
        <v>1053</v>
      </c>
      <c r="C190" s="13"/>
      <c r="D190" s="128">
        <v>425941</v>
      </c>
      <c r="E190" s="128">
        <v>0</v>
      </c>
    </row>
    <row r="191" spans="1:8" ht="38.25">
      <c r="A191" s="43" t="s">
        <v>128</v>
      </c>
      <c r="B191" s="277" t="s">
        <v>341</v>
      </c>
      <c r="C191" s="13"/>
      <c r="D191" s="128"/>
      <c r="E191" s="128"/>
    </row>
    <row r="192" spans="1:8" ht="38.25">
      <c r="A192" s="43" t="s">
        <v>729</v>
      </c>
      <c r="B192" s="277" t="s">
        <v>342</v>
      </c>
      <c r="C192" s="13"/>
      <c r="D192" s="128"/>
      <c r="E192" s="128"/>
    </row>
    <row r="193" spans="1:7" ht="38.25">
      <c r="A193" s="43" t="s">
        <v>730</v>
      </c>
      <c r="B193" s="277" t="s">
        <v>343</v>
      </c>
      <c r="C193" s="13"/>
      <c r="D193" s="128"/>
      <c r="E193" s="128"/>
    </row>
    <row r="194" spans="1:7" ht="12.75">
      <c r="A194" s="43" t="s">
        <v>731</v>
      </c>
      <c r="B194" s="277" t="s">
        <v>344</v>
      </c>
      <c r="C194" s="13"/>
      <c r="D194" s="128"/>
      <c r="E194" s="128"/>
    </row>
    <row r="195" spans="1:7" ht="25.5">
      <c r="A195" s="43" t="s">
        <v>732</v>
      </c>
      <c r="B195" s="277" t="s">
        <v>345</v>
      </c>
      <c r="C195" s="13"/>
      <c r="D195" s="128"/>
      <c r="E195" s="128"/>
    </row>
    <row r="196" spans="1:7" ht="16.5" customHeight="1">
      <c r="A196" s="40" t="s">
        <v>733</v>
      </c>
      <c r="B196" s="279" t="s">
        <v>346</v>
      </c>
      <c r="C196" s="151"/>
      <c r="D196" s="127">
        <v>0</v>
      </c>
      <c r="E196" s="127">
        <v>0</v>
      </c>
    </row>
    <row r="197" spans="1:7" s="24" customFormat="1" ht="24.75" customHeight="1">
      <c r="A197" s="21"/>
      <c r="B197" s="21"/>
      <c r="C197" s="22"/>
      <c r="D197" s="21"/>
      <c r="E197" s="23" t="s">
        <v>1025</v>
      </c>
    </row>
    <row r="198" spans="1:7" s="24" customFormat="1" ht="24.75" customHeight="1">
      <c r="A198" s="25" t="s">
        <v>384</v>
      </c>
      <c r="B198" s="26" t="str">
        <f>[1]Menu!$A$13</f>
        <v>Kế toán trưởng</v>
      </c>
      <c r="C198" s="27"/>
      <c r="D198" s="288" t="s">
        <v>1049</v>
      </c>
      <c r="E198" s="288"/>
      <c r="F198" s="28"/>
      <c r="G198" s="29"/>
    </row>
    <row r="199" spans="1:7" s="24" customFormat="1" ht="24.75" customHeight="1">
      <c r="A199" s="30"/>
      <c r="B199" s="30"/>
      <c r="C199" s="31"/>
      <c r="D199" s="30"/>
      <c r="E199" s="30"/>
      <c r="F199" s="30"/>
      <c r="G199" s="30"/>
    </row>
    <row r="200" spans="1:7" s="24" customFormat="1" ht="24.75" customHeight="1">
      <c r="A200" s="32" t="s">
        <v>385</v>
      </c>
      <c r="B200" s="33" t="s">
        <v>385</v>
      </c>
      <c r="C200" s="31"/>
      <c r="D200" s="281" t="s">
        <v>386</v>
      </c>
      <c r="E200" s="281"/>
      <c r="F200" s="34"/>
      <c r="G200" s="30"/>
    </row>
    <row r="201" spans="1:7" s="24" customFormat="1" ht="18" customHeight="1">
      <c r="A201" s="28" t="s">
        <v>1026</v>
      </c>
      <c r="B201" s="28" t="s">
        <v>387</v>
      </c>
      <c r="C201" s="27"/>
      <c r="D201" s="282" t="s">
        <v>1048</v>
      </c>
      <c r="E201" s="282"/>
      <c r="F201" s="35"/>
      <c r="G201" s="29"/>
    </row>
    <row r="202" spans="1:7" s="24" customFormat="1" ht="24.75" customHeight="1">
      <c r="C202" s="22"/>
      <c r="D202" s="36"/>
      <c r="E202" s="36"/>
    </row>
    <row r="222" spans="4:4">
      <c r="D222" s="8" t="b">
        <f>D190+D189=D179</f>
        <v>1</v>
      </c>
    </row>
  </sheetData>
  <protectedRanges>
    <protectedRange sqref="E24 E22 E125 E142 E163 E168:E169 E189 E182 D187:D195 D186:E186 D158:D161 E129:E130 E177 E111:E112 D75:D136 D138:D156 D163:D185 E34 E12:E14 E57 E44 E41:E42 E72:E73 E75:E77 E116:E117 E135 E160:E161 D11:D73 E65:E66 E47:E49" name="Range1_1"/>
    <protectedRange sqref="E11 E25:E33 E23 E15:E21 E67:E71 E35:E40 E126:E128 E143:E159 E164:E167 E190:E195 E170:E176 E184:E185 E187:E188 D157 E178:E181 E113:E115 E131:E134 E138:E141 E50:E56 E58:E64 E43 E45:E46 E78:E110 E118:E124 E136" name="Range1_2"/>
    <protectedRange sqref="E183" name="Range1_2_1"/>
  </protectedRanges>
  <mergeCells count="13">
    <mergeCell ref="D200:E200"/>
    <mergeCell ref="D201:E201"/>
    <mergeCell ref="A7:E7"/>
    <mergeCell ref="A1:B1"/>
    <mergeCell ref="A4:B4"/>
    <mergeCell ref="D2:E3"/>
    <mergeCell ref="A8:E8"/>
    <mergeCell ref="D198:E198"/>
    <mergeCell ref="B10:B11"/>
    <mergeCell ref="C10:C11"/>
    <mergeCell ref="D10:D11"/>
    <mergeCell ref="E10:E11"/>
    <mergeCell ref="A136:E136"/>
  </mergeCells>
  <dataValidations count="1">
    <dataValidation type="whole" operator="lessThanOrEqual" allowBlank="1" showInputMessage="1" showErrorMessage="1" sqref="D138:E161 D163:E195 D75:E135 D12:E73">
      <formula1>1000000000000000</formula1>
    </dataValidation>
  </dataValidations>
  <pageMargins left="0.85" right="0.34" top="0.18" bottom="0.52" header="0.5" footer="0.5"/>
  <pageSetup scale="95" orientation="portrait" horizontalDpi="1200" verticalDpi="1200" r:id="rId1"/>
</worksheet>
</file>

<file path=xl/worksheets/sheet2.xml><?xml version="1.0" encoding="utf-8"?>
<worksheet xmlns="http://schemas.openxmlformats.org/spreadsheetml/2006/main" xmlns:r="http://schemas.openxmlformats.org/officeDocument/2006/relationships">
  <dimension ref="A1:J109"/>
  <sheetViews>
    <sheetView topLeftCell="A9" workbookViewId="0">
      <selection activeCell="E27" sqref="E27"/>
    </sheetView>
  </sheetViews>
  <sheetFormatPr defaultRowHeight="12.75"/>
  <cols>
    <col min="1" max="1" width="3.85546875" style="157" customWidth="1"/>
    <col min="2" max="2" width="37.28515625" style="46" customWidth="1"/>
    <col min="3" max="3" width="5.28515625" style="47" customWidth="1"/>
    <col min="4" max="4" width="6.42578125" style="37" customWidth="1"/>
    <col min="5" max="5" width="13.85546875" style="37" customWidth="1"/>
    <col min="6" max="6" width="14.7109375" style="37" customWidth="1"/>
    <col min="7" max="7" width="14.85546875" style="37" customWidth="1"/>
    <col min="8" max="8" width="15.7109375" style="37" customWidth="1"/>
    <col min="9" max="9" width="24.42578125" style="37" customWidth="1"/>
    <col min="10" max="10" width="19.140625" style="37" customWidth="1"/>
    <col min="11" max="16384" width="9.140625" style="37"/>
  </cols>
  <sheetData>
    <row r="1" spans="1:9" s="80" customFormat="1" ht="13.5">
      <c r="A1" s="205" t="s">
        <v>821</v>
      </c>
      <c r="B1" s="106"/>
      <c r="D1" s="1"/>
      <c r="E1" s="2"/>
      <c r="F1" s="295" t="s">
        <v>485</v>
      </c>
      <c r="G1" s="295"/>
      <c r="H1" s="295"/>
    </row>
    <row r="2" spans="1:9" s="80" customFormat="1" ht="13.5" customHeight="1">
      <c r="A2" s="204" t="s">
        <v>822</v>
      </c>
      <c r="B2" s="4"/>
      <c r="D2" s="4"/>
      <c r="E2" s="4"/>
      <c r="F2" s="286" t="s">
        <v>383</v>
      </c>
      <c r="G2" s="286"/>
      <c r="H2" s="286"/>
    </row>
    <row r="3" spans="1:9" s="80" customFormat="1" ht="13.5">
      <c r="A3" s="20" t="s">
        <v>1047</v>
      </c>
      <c r="B3" s="107"/>
      <c r="D3" s="1"/>
      <c r="E3" s="60"/>
      <c r="F3" s="286"/>
      <c r="G3" s="286"/>
      <c r="H3" s="286"/>
    </row>
    <row r="4" spans="1:9" s="80" customFormat="1" ht="12">
      <c r="A4" s="107" t="s">
        <v>381</v>
      </c>
      <c r="B4" s="107"/>
    </row>
    <row r="5" spans="1:9" s="8" customFormat="1" ht="12">
      <c r="A5" s="19"/>
      <c r="B5" s="6"/>
      <c r="C5" s="6"/>
      <c r="D5" s="7"/>
      <c r="E5" s="6"/>
      <c r="F5" s="6"/>
      <c r="G5" s="6"/>
      <c r="H5" s="6"/>
    </row>
    <row r="6" spans="1:9" ht="15.75">
      <c r="B6" s="297" t="s">
        <v>611</v>
      </c>
      <c r="C6" s="297"/>
      <c r="D6" s="297"/>
      <c r="E6" s="297"/>
      <c r="F6" s="297"/>
      <c r="G6" s="297"/>
      <c r="H6" s="297"/>
    </row>
    <row r="7" spans="1:9" ht="15">
      <c r="B7" s="287" t="s">
        <v>1027</v>
      </c>
      <c r="C7" s="287"/>
      <c r="D7" s="287"/>
      <c r="E7" s="287"/>
      <c r="F7" s="287"/>
      <c r="G7" s="287"/>
      <c r="H7" s="287"/>
    </row>
    <row r="8" spans="1:9" ht="14.25">
      <c r="B8" s="38"/>
      <c r="C8" s="38"/>
      <c r="D8" s="38"/>
      <c r="E8" s="38"/>
      <c r="F8" s="38"/>
      <c r="G8" s="38"/>
      <c r="H8" s="38"/>
    </row>
    <row r="9" spans="1:9" s="20" customFormat="1" ht="24.75" customHeight="1">
      <c r="A9" s="300" t="s">
        <v>201</v>
      </c>
      <c r="B9" s="300"/>
      <c r="C9" s="298" t="s">
        <v>6</v>
      </c>
      <c r="D9" s="298" t="s">
        <v>8</v>
      </c>
      <c r="E9" s="298" t="s">
        <v>1028</v>
      </c>
      <c r="F9" s="291" t="s">
        <v>1029</v>
      </c>
      <c r="G9" s="296" t="s">
        <v>390</v>
      </c>
      <c r="H9" s="296"/>
    </row>
    <row r="10" spans="1:9" s="20" customFormat="1" ht="18.75" customHeight="1">
      <c r="A10" s="140" t="s">
        <v>497</v>
      </c>
      <c r="B10" s="138" t="s">
        <v>498</v>
      </c>
      <c r="C10" s="299"/>
      <c r="D10" s="299"/>
      <c r="E10" s="299"/>
      <c r="F10" s="292"/>
      <c r="G10" s="141" t="s">
        <v>388</v>
      </c>
      <c r="H10" s="141" t="s">
        <v>389</v>
      </c>
    </row>
    <row r="11" spans="1:9" ht="24.95" customHeight="1">
      <c r="A11" s="226" t="s">
        <v>446</v>
      </c>
      <c r="B11" s="143" t="s">
        <v>499</v>
      </c>
      <c r="C11" s="112" t="s">
        <v>9</v>
      </c>
      <c r="D11" s="113"/>
      <c r="E11" s="249">
        <f>SUM(E12:E14)</f>
        <v>1620202957</v>
      </c>
      <c r="F11" s="249">
        <f>SUM(F12:F14)</f>
        <v>1181370429</v>
      </c>
      <c r="G11" s="249">
        <f>SUM(G12:G14)</f>
        <v>4545195181</v>
      </c>
      <c r="H11" s="114">
        <f>SUM(H12:H14)</f>
        <v>3013875142</v>
      </c>
    </row>
    <row r="12" spans="1:9" ht="24.95" customHeight="1">
      <c r="A12" s="227" t="s">
        <v>500</v>
      </c>
      <c r="B12" s="144" t="s">
        <v>501</v>
      </c>
      <c r="C12" s="115" t="s">
        <v>10</v>
      </c>
      <c r="D12" s="110"/>
      <c r="E12" s="249"/>
      <c r="F12" s="249">
        <v>0</v>
      </c>
      <c r="G12" s="249"/>
      <c r="H12" s="114">
        <v>207250000</v>
      </c>
    </row>
    <row r="13" spans="1:9" ht="24.95" hidden="1" customHeight="1">
      <c r="A13" s="227" t="s">
        <v>502</v>
      </c>
      <c r="B13" s="144" t="s">
        <v>503</v>
      </c>
      <c r="C13" s="115" t="s">
        <v>11</v>
      </c>
      <c r="D13" s="113"/>
      <c r="E13" s="249">
        <v>0</v>
      </c>
      <c r="F13" s="249">
        <v>0</v>
      </c>
      <c r="G13" s="249"/>
      <c r="H13" s="114"/>
    </row>
    <row r="14" spans="1:9" ht="24.95" customHeight="1">
      <c r="A14" s="227" t="s">
        <v>500</v>
      </c>
      <c r="B14" s="144" t="s">
        <v>504</v>
      </c>
      <c r="C14" s="115" t="s">
        <v>12</v>
      </c>
      <c r="D14" s="113">
        <v>21</v>
      </c>
      <c r="E14" s="249">
        <v>1620202957</v>
      </c>
      <c r="F14" s="249">
        <v>1181370429</v>
      </c>
      <c r="G14" s="249">
        <v>4545195181</v>
      </c>
      <c r="H14" s="114">
        <v>2806625142</v>
      </c>
      <c r="I14" s="242"/>
    </row>
    <row r="15" spans="1:9" ht="24.95" customHeight="1">
      <c r="A15" s="226" t="s">
        <v>447</v>
      </c>
      <c r="B15" s="143" t="s">
        <v>505</v>
      </c>
      <c r="C15" s="116" t="s">
        <v>13</v>
      </c>
      <c r="D15" s="113">
        <v>21</v>
      </c>
      <c r="E15" s="249"/>
      <c r="F15" s="249">
        <v>0</v>
      </c>
      <c r="G15" s="249"/>
      <c r="H15" s="114"/>
    </row>
    <row r="16" spans="1:9" ht="24.95" customHeight="1">
      <c r="A16" s="226" t="s">
        <v>447</v>
      </c>
      <c r="B16" s="143" t="s">
        <v>506</v>
      </c>
      <c r="C16" s="116" t="s">
        <v>61</v>
      </c>
      <c r="D16" s="113">
        <v>21</v>
      </c>
      <c r="E16" s="249">
        <v>2166203647</v>
      </c>
      <c r="F16" s="249">
        <f>282770867+889153264</f>
        <v>1171924131</v>
      </c>
      <c r="G16" s="249">
        <v>7488869129</v>
      </c>
      <c r="H16" s="114">
        <f>2282737312+3321684975-1845090</f>
        <v>5602577197</v>
      </c>
    </row>
    <row r="17" spans="1:10" ht="24.95" customHeight="1">
      <c r="A17" s="226" t="s">
        <v>449</v>
      </c>
      <c r="B17" s="143" t="s">
        <v>507</v>
      </c>
      <c r="C17" s="116" t="s">
        <v>62</v>
      </c>
      <c r="D17" s="113"/>
      <c r="E17" s="249"/>
      <c r="F17" s="81">
        <v>0</v>
      </c>
      <c r="G17" s="81"/>
      <c r="H17" s="42"/>
      <c r="I17" s="49"/>
      <c r="J17" s="49"/>
    </row>
    <row r="18" spans="1:10" ht="24.95" customHeight="1">
      <c r="A18" s="226" t="s">
        <v>452</v>
      </c>
      <c r="B18" s="143" t="s">
        <v>508</v>
      </c>
      <c r="C18" s="116" t="s">
        <v>29</v>
      </c>
      <c r="D18" s="117"/>
      <c r="E18" s="249"/>
      <c r="F18" s="81">
        <v>0</v>
      </c>
      <c r="G18" s="81"/>
      <c r="H18" s="42"/>
    </row>
    <row r="19" spans="1:10" ht="24.95" customHeight="1">
      <c r="A19" s="226" t="s">
        <v>448</v>
      </c>
      <c r="B19" s="143" t="s">
        <v>509</v>
      </c>
      <c r="C19" s="116" t="s">
        <v>30</v>
      </c>
      <c r="D19" s="113"/>
      <c r="E19" s="249">
        <v>3640532121</v>
      </c>
      <c r="F19" s="249">
        <v>2543221502</v>
      </c>
      <c r="G19" s="249">
        <v>15110431407</v>
      </c>
      <c r="H19" s="114">
        <v>14722652414</v>
      </c>
    </row>
    <row r="20" spans="1:10" ht="24.95" customHeight="1">
      <c r="A20" s="226" t="s">
        <v>510</v>
      </c>
      <c r="B20" s="143" t="s">
        <v>511</v>
      </c>
      <c r="C20" s="116" t="s">
        <v>31</v>
      </c>
      <c r="D20" s="113"/>
      <c r="E20" s="249"/>
      <c r="F20" s="81">
        <v>0</v>
      </c>
      <c r="G20" s="249"/>
      <c r="H20" s="114"/>
    </row>
    <row r="21" spans="1:10" ht="24.95" customHeight="1">
      <c r="A21" s="226" t="s">
        <v>449</v>
      </c>
      <c r="B21" s="143" t="s">
        <v>512</v>
      </c>
      <c r="C21" s="116" t="s">
        <v>32</v>
      </c>
      <c r="D21" s="113"/>
      <c r="E21" s="249">
        <v>345454547</v>
      </c>
      <c r="F21" s="249">
        <v>181818182</v>
      </c>
      <c r="G21" s="249">
        <v>436727274</v>
      </c>
      <c r="H21" s="114">
        <v>946363634</v>
      </c>
    </row>
    <row r="22" spans="1:10" ht="24.95" customHeight="1">
      <c r="A22" s="280">
        <v>1.5</v>
      </c>
      <c r="B22" s="143" t="s">
        <v>1054</v>
      </c>
      <c r="C22" s="112" t="s">
        <v>33</v>
      </c>
      <c r="D22" s="113"/>
      <c r="E22" s="249"/>
      <c r="F22" s="249"/>
      <c r="G22" s="249"/>
      <c r="H22" s="114"/>
    </row>
    <row r="23" spans="1:10" ht="24.95" customHeight="1">
      <c r="A23" s="226">
        <v>1.6</v>
      </c>
      <c r="B23" s="489" t="s">
        <v>513</v>
      </c>
      <c r="C23" s="277" t="s">
        <v>14</v>
      </c>
      <c r="D23" s="113"/>
      <c r="E23" s="249">
        <v>284421226</v>
      </c>
      <c r="F23" s="249">
        <v>212778316</v>
      </c>
      <c r="G23" s="249">
        <v>961029327</v>
      </c>
      <c r="H23" s="114">
        <v>574664616</v>
      </c>
      <c r="I23" s="101"/>
      <c r="J23" s="50"/>
    </row>
    <row r="24" spans="1:10" ht="24.95" customHeight="1">
      <c r="A24" s="228" t="s">
        <v>514</v>
      </c>
      <c r="B24" s="143" t="s">
        <v>515</v>
      </c>
      <c r="C24" s="116"/>
      <c r="D24" s="113"/>
      <c r="E24" s="249"/>
      <c r="F24" s="249"/>
      <c r="G24" s="249"/>
      <c r="H24" s="114"/>
      <c r="J24" s="101"/>
    </row>
    <row r="25" spans="1:10" ht="24.95" customHeight="1">
      <c r="A25" s="228" t="s">
        <v>516</v>
      </c>
      <c r="B25" s="143" t="s">
        <v>445</v>
      </c>
      <c r="C25" s="116" t="s">
        <v>15</v>
      </c>
      <c r="D25" s="113">
        <v>22</v>
      </c>
      <c r="E25" s="249">
        <v>1432577693</v>
      </c>
      <c r="F25" s="249">
        <f>3336214759-30381109-F14-F16-F47</f>
        <v>848644521</v>
      </c>
      <c r="G25" s="249">
        <v>5383018195</v>
      </c>
      <c r="H25" s="114">
        <v>2570370624</v>
      </c>
      <c r="I25" s="50"/>
      <c r="J25" s="49"/>
    </row>
    <row r="26" spans="1:10" ht="24.95" customHeight="1">
      <c r="A26" s="226"/>
      <c r="B26" s="142" t="s">
        <v>517</v>
      </c>
      <c r="C26" s="110">
        <v>20</v>
      </c>
      <c r="D26" s="110"/>
      <c r="E26" s="250">
        <f>E11+E15+E16+E19+E21+E23+E25</f>
        <v>9489392191</v>
      </c>
      <c r="F26" s="250">
        <f>F11+F15+F16+F19+F21+F23+F25</f>
        <v>6139757081</v>
      </c>
      <c r="G26" s="250">
        <f>G11+G15+G16+G19+G21+G23+G25</f>
        <v>33925270513</v>
      </c>
      <c r="H26" s="118">
        <f t="shared" ref="H26" si="0">H11+H15+H16+H19+H21+H23+H25</f>
        <v>27430503627</v>
      </c>
      <c r="I26" s="50"/>
      <c r="J26" s="50"/>
    </row>
    <row r="27" spans="1:10" ht="24.95" customHeight="1">
      <c r="A27" s="142" t="s">
        <v>518</v>
      </c>
      <c r="B27" s="119" t="s">
        <v>519</v>
      </c>
      <c r="C27" s="110"/>
      <c r="D27" s="113"/>
      <c r="E27" s="249"/>
      <c r="F27" s="81"/>
      <c r="G27" s="81"/>
      <c r="H27" s="42"/>
      <c r="I27" s="50"/>
      <c r="J27" s="50"/>
    </row>
    <row r="28" spans="1:10" ht="24.95" customHeight="1">
      <c r="A28" s="228" t="s">
        <v>520</v>
      </c>
      <c r="B28" s="143" t="s">
        <v>521</v>
      </c>
      <c r="C28" s="110">
        <v>21</v>
      </c>
      <c r="D28" s="113"/>
      <c r="E28" s="249">
        <f>SUM(E30)</f>
        <v>7095530500</v>
      </c>
      <c r="F28" s="249">
        <f t="shared" ref="F28:H28" si="1">SUM(F30)</f>
        <v>61255500</v>
      </c>
      <c r="G28" s="249">
        <f t="shared" si="1"/>
        <v>7141795000</v>
      </c>
      <c r="H28" s="120">
        <f t="shared" si="1"/>
        <v>33379000</v>
      </c>
      <c r="I28" s="50"/>
      <c r="J28" s="50"/>
    </row>
    <row r="29" spans="1:10" ht="24.95" hidden="1" customHeight="1">
      <c r="A29" s="227" t="s">
        <v>500</v>
      </c>
      <c r="B29" s="144" t="s">
        <v>522</v>
      </c>
      <c r="C29" s="115" t="s">
        <v>63</v>
      </c>
      <c r="D29" s="113"/>
      <c r="E29" s="251">
        <v>0</v>
      </c>
      <c r="F29" s="81"/>
      <c r="G29" s="81"/>
      <c r="H29" s="42"/>
    </row>
    <row r="30" spans="1:10" ht="24.95" customHeight="1">
      <c r="A30" s="227" t="s">
        <v>500</v>
      </c>
      <c r="B30" s="144" t="s">
        <v>523</v>
      </c>
      <c r="C30" s="115" t="s">
        <v>64</v>
      </c>
      <c r="D30" s="113">
        <v>20</v>
      </c>
      <c r="E30" s="251">
        <v>7095530500</v>
      </c>
      <c r="F30" s="81">
        <v>61255500</v>
      </c>
      <c r="G30" s="81">
        <v>7141795000</v>
      </c>
      <c r="H30" s="42">
        <v>33379000</v>
      </c>
    </row>
    <row r="31" spans="1:10" ht="24.95" hidden="1" customHeight="1">
      <c r="A31" s="227" t="s">
        <v>524</v>
      </c>
      <c r="B31" s="144" t="s">
        <v>525</v>
      </c>
      <c r="C31" s="115" t="s">
        <v>65</v>
      </c>
      <c r="D31" s="113"/>
      <c r="E31" s="251">
        <v>0</v>
      </c>
      <c r="F31" s="81"/>
      <c r="G31" s="81"/>
      <c r="H31" s="42"/>
    </row>
    <row r="32" spans="1:10" ht="24.95" customHeight="1">
      <c r="A32" s="228" t="s">
        <v>526</v>
      </c>
      <c r="B32" s="143" t="s">
        <v>527</v>
      </c>
      <c r="C32" s="116" t="s">
        <v>41</v>
      </c>
      <c r="D32" s="113"/>
      <c r="E32" s="249">
        <v>0</v>
      </c>
      <c r="F32" s="249"/>
      <c r="G32" s="249"/>
      <c r="H32" s="114"/>
      <c r="I32" s="49"/>
    </row>
    <row r="33" spans="1:10" ht="24.95" hidden="1" customHeight="1">
      <c r="A33" s="226" t="s">
        <v>528</v>
      </c>
      <c r="B33" s="143" t="s">
        <v>529</v>
      </c>
      <c r="C33" s="116" t="s">
        <v>42</v>
      </c>
      <c r="D33" s="110"/>
      <c r="E33" s="249">
        <v>0</v>
      </c>
      <c r="F33" s="249"/>
      <c r="G33" s="249"/>
      <c r="H33" s="114"/>
    </row>
    <row r="34" spans="1:10" ht="24.95" hidden="1" customHeight="1">
      <c r="A34" s="226" t="s">
        <v>530</v>
      </c>
      <c r="B34" s="143" t="s">
        <v>531</v>
      </c>
      <c r="C34" s="116" t="s">
        <v>43</v>
      </c>
      <c r="D34" s="113">
        <v>31</v>
      </c>
      <c r="E34" s="249">
        <v>0</v>
      </c>
      <c r="F34" s="249"/>
      <c r="G34" s="249"/>
      <c r="H34" s="114"/>
    </row>
    <row r="35" spans="1:10" ht="24.95" hidden="1" customHeight="1">
      <c r="A35" s="226" t="s">
        <v>532</v>
      </c>
      <c r="B35" s="143" t="s">
        <v>533</v>
      </c>
      <c r="C35" s="116" t="s">
        <v>17</v>
      </c>
      <c r="D35" s="121"/>
      <c r="E35" s="249">
        <v>0</v>
      </c>
      <c r="F35" s="249"/>
      <c r="G35" s="249"/>
      <c r="H35" s="114"/>
    </row>
    <row r="36" spans="1:10" ht="24.95" customHeight="1">
      <c r="A36" s="226" t="s">
        <v>526</v>
      </c>
      <c r="B36" s="143" t="s">
        <v>534</v>
      </c>
      <c r="C36" s="116" t="s">
        <v>44</v>
      </c>
      <c r="D36" s="121"/>
      <c r="E36" s="249">
        <v>30512655</v>
      </c>
      <c r="F36" s="249">
        <f>701464+50076349</f>
        <v>50777813</v>
      </c>
      <c r="G36" s="249">
        <v>68673505</v>
      </c>
      <c r="H36" s="114">
        <v>110597903</v>
      </c>
      <c r="I36" s="242"/>
      <c r="J36" s="242"/>
    </row>
    <row r="37" spans="1:10" ht="24.95" customHeight="1">
      <c r="A37" s="226" t="s">
        <v>528</v>
      </c>
      <c r="B37" s="143" t="s">
        <v>535</v>
      </c>
      <c r="C37" s="116" t="s">
        <v>45</v>
      </c>
      <c r="D37" s="121"/>
      <c r="E37" s="249">
        <v>4594065038</v>
      </c>
      <c r="F37" s="249">
        <v>2262334391</v>
      </c>
      <c r="G37" s="249">
        <v>14782469494</v>
      </c>
      <c r="H37" s="114">
        <v>11055451613</v>
      </c>
      <c r="J37" s="49"/>
    </row>
    <row r="38" spans="1:10" ht="24.95" hidden="1" customHeight="1">
      <c r="A38" s="226" t="s">
        <v>536</v>
      </c>
      <c r="B38" s="143" t="s">
        <v>454</v>
      </c>
      <c r="C38" s="116" t="s">
        <v>66</v>
      </c>
      <c r="D38" s="121"/>
      <c r="E38" s="249"/>
      <c r="F38" s="249"/>
      <c r="G38" s="249"/>
      <c r="H38" s="114"/>
    </row>
    <row r="39" spans="1:10" ht="24.95" customHeight="1">
      <c r="A39" s="226" t="s">
        <v>530</v>
      </c>
      <c r="B39" s="143" t="s">
        <v>455</v>
      </c>
      <c r="C39" s="116" t="s">
        <v>67</v>
      </c>
      <c r="D39" s="121"/>
      <c r="E39" s="249">
        <v>228224067</v>
      </c>
      <c r="F39" s="249">
        <f>89156144+36360000</f>
        <v>125516144</v>
      </c>
      <c r="G39" s="249">
        <v>475775743</v>
      </c>
      <c r="H39" s="114">
        <v>639509825</v>
      </c>
      <c r="I39" s="242"/>
      <c r="J39" s="49"/>
    </row>
    <row r="40" spans="1:10" ht="24.95" customHeight="1">
      <c r="A40" s="228" t="s">
        <v>532</v>
      </c>
      <c r="B40" s="143" t="s">
        <v>456</v>
      </c>
      <c r="C40" s="277" t="s">
        <v>19</v>
      </c>
      <c r="D40" s="121"/>
      <c r="E40" s="249">
        <v>322264657</v>
      </c>
      <c r="F40" s="249">
        <v>206253187</v>
      </c>
      <c r="G40" s="249">
        <v>1031609308</v>
      </c>
      <c r="H40" s="114">
        <v>562537347</v>
      </c>
      <c r="I40" s="242"/>
      <c r="J40" s="49"/>
    </row>
    <row r="41" spans="1:10" ht="24.95" hidden="1" customHeight="1">
      <c r="A41" s="228" t="s">
        <v>537</v>
      </c>
      <c r="B41" s="143" t="s">
        <v>457</v>
      </c>
      <c r="C41" s="116" t="s">
        <v>19</v>
      </c>
      <c r="D41" s="121"/>
      <c r="E41" s="249"/>
      <c r="F41" s="249"/>
      <c r="G41" s="249"/>
      <c r="H41" s="114"/>
      <c r="I41" s="49"/>
      <c r="J41" s="50"/>
    </row>
    <row r="42" spans="1:10" ht="24.95" customHeight="1">
      <c r="A42" s="226" t="s">
        <v>538</v>
      </c>
      <c r="B42" s="143" t="s">
        <v>539</v>
      </c>
      <c r="C42" s="116" t="s">
        <v>20</v>
      </c>
      <c r="D42" s="121">
        <v>23</v>
      </c>
      <c r="E42" s="249">
        <v>144378050</v>
      </c>
      <c r="F42" s="249">
        <v>180419141</v>
      </c>
      <c r="G42" s="249">
        <v>376874802</v>
      </c>
      <c r="H42" s="114">
        <v>752981900</v>
      </c>
      <c r="I42" s="49"/>
      <c r="J42" s="49"/>
    </row>
    <row r="43" spans="1:10" ht="24.95" customHeight="1">
      <c r="A43" s="301" t="s">
        <v>540</v>
      </c>
      <c r="B43" s="301"/>
      <c r="C43" s="116">
        <v>33</v>
      </c>
      <c r="D43" s="121"/>
      <c r="E43" s="249">
        <v>0</v>
      </c>
      <c r="F43" s="81">
        <v>0</v>
      </c>
      <c r="G43" s="81"/>
      <c r="H43" s="42"/>
    </row>
    <row r="44" spans="1:10" ht="24.75" customHeight="1">
      <c r="A44" s="226"/>
      <c r="B44" s="142" t="s">
        <v>541</v>
      </c>
      <c r="C44" s="122">
        <v>40</v>
      </c>
      <c r="D44" s="121"/>
      <c r="E44" s="252">
        <f>E28+E32+E36+E37+E39+E40+E42</f>
        <v>12414974967</v>
      </c>
      <c r="F44" s="252">
        <f>F28+F32+F36+F37+F39+F40+F42</f>
        <v>2886556176</v>
      </c>
      <c r="G44" s="252">
        <f t="shared" ref="G44:H44" si="2">G28+G32+G36+G37+G39+G40+G42</f>
        <v>23877197852</v>
      </c>
      <c r="H44" s="123">
        <f t="shared" si="2"/>
        <v>13154457588</v>
      </c>
      <c r="I44" s="50"/>
      <c r="J44" s="50"/>
    </row>
    <row r="45" spans="1:10" ht="23.25" customHeight="1">
      <c r="A45" s="142" t="s">
        <v>542</v>
      </c>
      <c r="B45" s="119" t="s">
        <v>543</v>
      </c>
      <c r="C45" s="121"/>
      <c r="D45" s="121"/>
      <c r="E45" s="253"/>
      <c r="F45" s="81"/>
      <c r="G45" s="81"/>
      <c r="H45" s="42"/>
      <c r="I45" s="50"/>
      <c r="J45" s="50"/>
    </row>
    <row r="46" spans="1:10" ht="24.95" hidden="1" customHeight="1">
      <c r="A46" s="226" t="s">
        <v>544</v>
      </c>
      <c r="B46" s="143" t="s">
        <v>545</v>
      </c>
      <c r="C46" s="116" t="s">
        <v>68</v>
      </c>
      <c r="D46" s="121"/>
      <c r="E46" s="249">
        <v>0</v>
      </c>
      <c r="F46" s="81">
        <v>0</v>
      </c>
      <c r="G46" s="81"/>
      <c r="H46" s="42"/>
    </row>
    <row r="47" spans="1:10" ht="30" customHeight="1">
      <c r="A47" s="226" t="s">
        <v>544</v>
      </c>
      <c r="B47" s="226" t="s">
        <v>546</v>
      </c>
      <c r="C47" s="116" t="s">
        <v>69</v>
      </c>
      <c r="D47" s="121"/>
      <c r="E47" s="249">
        <v>41859193</v>
      </c>
      <c r="F47" s="249">
        <v>103894569</v>
      </c>
      <c r="G47" s="249">
        <v>351502812</v>
      </c>
      <c r="H47" s="114">
        <v>493306801</v>
      </c>
      <c r="J47" s="242"/>
    </row>
    <row r="48" spans="1:10" ht="24.95" customHeight="1">
      <c r="A48" s="226" t="s">
        <v>547</v>
      </c>
      <c r="B48" s="226" t="s">
        <v>548</v>
      </c>
      <c r="C48" s="116" t="s">
        <v>70</v>
      </c>
      <c r="D48" s="121"/>
      <c r="E48" s="249">
        <v>0</v>
      </c>
      <c r="F48" s="81">
        <v>0</v>
      </c>
      <c r="G48" s="81"/>
      <c r="H48" s="42"/>
    </row>
    <row r="49" spans="1:10" ht="15" customHeight="1">
      <c r="A49" s="226" t="s">
        <v>549</v>
      </c>
      <c r="B49" s="226" t="s">
        <v>550</v>
      </c>
      <c r="C49" s="116" t="s">
        <v>71</v>
      </c>
      <c r="D49" s="121"/>
      <c r="E49" s="249">
        <v>0</v>
      </c>
      <c r="F49" s="254">
        <v>0</v>
      </c>
      <c r="G49" s="254"/>
      <c r="H49" s="48"/>
    </row>
    <row r="50" spans="1:10" ht="24.75" customHeight="1">
      <c r="A50" s="226"/>
      <c r="B50" s="142" t="s">
        <v>551</v>
      </c>
      <c r="C50" s="122">
        <v>50</v>
      </c>
      <c r="D50" s="121"/>
      <c r="E50" s="255">
        <f>SUM(E47:E49)</f>
        <v>41859193</v>
      </c>
      <c r="F50" s="255">
        <f t="shared" ref="F50:H50" si="3">SUM(F47:F49)</f>
        <v>103894569</v>
      </c>
      <c r="G50" s="255">
        <f t="shared" si="3"/>
        <v>351502812</v>
      </c>
      <c r="H50" s="125">
        <f t="shared" si="3"/>
        <v>493306801</v>
      </c>
      <c r="I50" s="49"/>
    </row>
    <row r="51" spans="1:10" ht="24.95" customHeight="1">
      <c r="A51" s="142" t="s">
        <v>552</v>
      </c>
      <c r="B51" s="119" t="s">
        <v>553</v>
      </c>
      <c r="C51" s="121"/>
      <c r="D51" s="121"/>
      <c r="E51" s="253"/>
      <c r="F51" s="81"/>
      <c r="G51" s="81"/>
      <c r="H51" s="42"/>
      <c r="I51" s="50"/>
    </row>
    <row r="52" spans="1:10" ht="24.95" customHeight="1">
      <c r="A52" s="226" t="s">
        <v>554</v>
      </c>
      <c r="B52" s="143" t="s">
        <v>555</v>
      </c>
      <c r="C52" s="116" t="s">
        <v>23</v>
      </c>
      <c r="D52" s="121"/>
      <c r="E52" s="249">
        <v>0</v>
      </c>
      <c r="F52" s="81">
        <v>0</v>
      </c>
      <c r="G52" s="81"/>
      <c r="H52" s="42"/>
    </row>
    <row r="53" spans="1:10" ht="24.95" customHeight="1">
      <c r="A53" s="226" t="s">
        <v>554</v>
      </c>
      <c r="B53" s="226" t="s">
        <v>458</v>
      </c>
      <c r="C53" s="116" t="s">
        <v>24</v>
      </c>
      <c r="D53" s="121"/>
      <c r="E53" s="249">
        <v>681567454</v>
      </c>
      <c r="F53" s="249">
        <v>151351215</v>
      </c>
      <c r="G53" s="249">
        <v>1841932374</v>
      </c>
      <c r="H53" s="114">
        <v>756601932</v>
      </c>
      <c r="J53" s="242"/>
    </row>
    <row r="54" spans="1:10" ht="24.95" customHeight="1">
      <c r="A54" s="226" t="s">
        <v>556</v>
      </c>
      <c r="B54" s="226" t="s">
        <v>557</v>
      </c>
      <c r="C54" s="116" t="s">
        <v>72</v>
      </c>
      <c r="D54" s="121"/>
      <c r="E54" s="249">
        <v>0</v>
      </c>
      <c r="F54" s="254">
        <v>0</v>
      </c>
      <c r="G54" s="254"/>
      <c r="H54" s="48"/>
      <c r="J54" s="49"/>
    </row>
    <row r="55" spans="1:10" ht="24.95" customHeight="1">
      <c r="A55" s="226" t="s">
        <v>558</v>
      </c>
      <c r="B55" s="226" t="s">
        <v>559</v>
      </c>
      <c r="C55" s="116" t="s">
        <v>73</v>
      </c>
      <c r="D55" s="121"/>
      <c r="E55" s="249">
        <v>0</v>
      </c>
      <c r="F55" s="81">
        <v>0</v>
      </c>
      <c r="G55" s="81"/>
      <c r="H55" s="42"/>
      <c r="J55" s="242"/>
    </row>
    <row r="56" spans="1:10" ht="24.95" customHeight="1">
      <c r="A56" s="226" t="s">
        <v>560</v>
      </c>
      <c r="B56" s="226" t="s">
        <v>459</v>
      </c>
      <c r="C56" s="116" t="s">
        <v>610</v>
      </c>
      <c r="D56" s="121"/>
      <c r="E56" s="249">
        <v>0</v>
      </c>
      <c r="F56" s="254">
        <v>0</v>
      </c>
      <c r="G56" s="254"/>
      <c r="H56" s="126"/>
      <c r="I56" s="49"/>
      <c r="J56" s="50"/>
    </row>
    <row r="57" spans="1:10" ht="24.95" customHeight="1">
      <c r="A57" s="226"/>
      <c r="B57" s="142" t="s">
        <v>561</v>
      </c>
      <c r="C57" s="122">
        <v>60</v>
      </c>
      <c r="D57" s="121"/>
      <c r="E57" s="256">
        <f>SUM(E53:E56)</f>
        <v>681567454</v>
      </c>
      <c r="F57" s="256">
        <f t="shared" ref="F57:H57" si="4">SUM(F53:F56)</f>
        <v>151351215</v>
      </c>
      <c r="G57" s="256">
        <f>SUM(G53:G56)</f>
        <v>1841932374</v>
      </c>
      <c r="H57" s="127">
        <f t="shared" si="4"/>
        <v>756601932</v>
      </c>
      <c r="I57" s="50"/>
      <c r="J57" s="50"/>
    </row>
    <row r="58" spans="1:10" ht="24.95" customHeight="1">
      <c r="A58" s="142" t="s">
        <v>562</v>
      </c>
      <c r="B58" s="119" t="s">
        <v>563</v>
      </c>
      <c r="C58" s="116" t="s">
        <v>56</v>
      </c>
      <c r="D58" s="121"/>
      <c r="E58" s="249">
        <v>0</v>
      </c>
      <c r="F58" s="81">
        <v>0</v>
      </c>
      <c r="G58" s="249"/>
      <c r="H58" s="114"/>
    </row>
    <row r="59" spans="1:10" ht="24.95" customHeight="1">
      <c r="A59" s="142" t="s">
        <v>564</v>
      </c>
      <c r="B59" s="119" t="s">
        <v>565</v>
      </c>
      <c r="C59" s="116" t="s">
        <v>74</v>
      </c>
      <c r="D59" s="121">
        <v>24</v>
      </c>
      <c r="E59" s="250">
        <v>2001661637</v>
      </c>
      <c r="F59" s="250">
        <v>1618692011</v>
      </c>
      <c r="G59" s="250">
        <v>5756296494</v>
      </c>
      <c r="H59" s="111">
        <v>5425880586</v>
      </c>
    </row>
    <row r="60" spans="1:10" ht="24.95" customHeight="1">
      <c r="A60" s="142" t="s">
        <v>566</v>
      </c>
      <c r="B60" s="119" t="s">
        <v>567</v>
      </c>
      <c r="C60" s="122">
        <v>70</v>
      </c>
      <c r="D60" s="121"/>
      <c r="E60" s="256">
        <f>E26+E50-E44-E57-E58-E59</f>
        <v>-5566952674</v>
      </c>
      <c r="F60" s="256">
        <f>F26+F50-F44-F57-F58-F59</f>
        <v>1587052248</v>
      </c>
      <c r="G60" s="256">
        <f>G26+G50-G44-G57-G58-G59</f>
        <v>2801346605</v>
      </c>
      <c r="H60" s="127">
        <f t="shared" ref="H60" si="5">H26+H50-H44-H57-H58-H59</f>
        <v>8586870322</v>
      </c>
    </row>
    <row r="61" spans="1:10" ht="24.95" customHeight="1">
      <c r="A61" s="142" t="s">
        <v>568</v>
      </c>
      <c r="B61" s="119" t="s">
        <v>569</v>
      </c>
      <c r="C61" s="121"/>
      <c r="D61" s="121"/>
      <c r="E61" s="253"/>
      <c r="F61" s="254"/>
      <c r="G61" s="254"/>
      <c r="H61" s="48"/>
    </row>
    <row r="62" spans="1:10" ht="24.95" customHeight="1">
      <c r="A62" s="226" t="s">
        <v>570</v>
      </c>
      <c r="B62" s="226" t="s">
        <v>571</v>
      </c>
      <c r="C62" s="116" t="s">
        <v>75</v>
      </c>
      <c r="D62" s="121"/>
      <c r="E62" s="249">
        <v>780113</v>
      </c>
      <c r="F62" s="249"/>
      <c r="G62" s="249">
        <v>1242442</v>
      </c>
      <c r="H62" s="114">
        <v>6818482</v>
      </c>
    </row>
    <row r="63" spans="1:10" ht="24.95" customHeight="1">
      <c r="A63" s="226" t="s">
        <v>572</v>
      </c>
      <c r="B63" s="226" t="s">
        <v>453</v>
      </c>
      <c r="C63" s="116" t="s">
        <v>76</v>
      </c>
      <c r="D63" s="121"/>
      <c r="E63" s="249">
        <v>43200000</v>
      </c>
      <c r="F63" s="249">
        <v>47439130</v>
      </c>
      <c r="G63" s="249">
        <v>172800000</v>
      </c>
      <c r="H63" s="114">
        <v>752548238</v>
      </c>
      <c r="J63" s="242"/>
    </row>
    <row r="64" spans="1:10" ht="24.75" customHeight="1">
      <c r="A64" s="226"/>
      <c r="B64" s="142" t="s">
        <v>573</v>
      </c>
      <c r="C64" s="122">
        <v>80</v>
      </c>
      <c r="D64" s="121"/>
      <c r="E64" s="256">
        <f>E62-E63</f>
        <v>-42419887</v>
      </c>
      <c r="F64" s="250">
        <f t="shared" ref="F64:H64" si="6">F62-F63</f>
        <v>-47439130</v>
      </c>
      <c r="G64" s="250">
        <f t="shared" si="6"/>
        <v>-171557558</v>
      </c>
      <c r="H64" s="111">
        <f t="shared" si="6"/>
        <v>-745729756</v>
      </c>
    </row>
    <row r="65" spans="1:10" ht="24.95" customHeight="1">
      <c r="A65" s="142" t="s">
        <v>574</v>
      </c>
      <c r="B65" s="119" t="s">
        <v>575</v>
      </c>
      <c r="C65" s="122">
        <v>90</v>
      </c>
      <c r="D65" s="121"/>
      <c r="E65" s="256">
        <f>E60+E64</f>
        <v>-5609372561</v>
      </c>
      <c r="F65" s="256">
        <f t="shared" ref="F65:H65" si="7">F60+F64</f>
        <v>1539613118</v>
      </c>
      <c r="G65" s="256">
        <f t="shared" si="7"/>
        <v>2629789047</v>
      </c>
      <c r="H65" s="127">
        <f t="shared" si="7"/>
        <v>7841140566</v>
      </c>
    </row>
    <row r="66" spans="1:10" ht="15.75" hidden="1" customHeight="1">
      <c r="A66" s="226" t="s">
        <v>576</v>
      </c>
      <c r="B66" s="226" t="s">
        <v>577</v>
      </c>
      <c r="C66" s="116">
        <v>91</v>
      </c>
      <c r="D66" s="121"/>
      <c r="E66" s="194"/>
      <c r="F66" s="254"/>
      <c r="G66" s="254">
        <f>G61</f>
        <v>0</v>
      </c>
      <c r="H66" s="48">
        <f>H61</f>
        <v>0</v>
      </c>
      <c r="I66" s="49"/>
      <c r="J66" s="49"/>
    </row>
    <row r="67" spans="1:10" ht="13.5" hidden="1" customHeight="1">
      <c r="A67" s="226" t="s">
        <v>578</v>
      </c>
      <c r="B67" s="226" t="s">
        <v>579</v>
      </c>
      <c r="C67" s="116">
        <v>92</v>
      </c>
      <c r="D67" s="121"/>
      <c r="E67" s="194"/>
      <c r="F67" s="81"/>
      <c r="G67" s="81"/>
      <c r="H67" s="42"/>
    </row>
    <row r="68" spans="1:10" ht="12.75" customHeight="1">
      <c r="A68" s="142" t="s">
        <v>580</v>
      </c>
      <c r="B68" s="119" t="s">
        <v>581</v>
      </c>
      <c r="C68" s="122">
        <v>100</v>
      </c>
      <c r="D68" s="121"/>
      <c r="E68" s="256">
        <v>0</v>
      </c>
      <c r="F68" s="81">
        <v>0</v>
      </c>
      <c r="G68" s="81"/>
      <c r="H68" s="42"/>
    </row>
    <row r="69" spans="1:10" ht="14.25" customHeight="1">
      <c r="A69" s="226" t="s">
        <v>582</v>
      </c>
      <c r="B69" s="226" t="s">
        <v>583</v>
      </c>
      <c r="C69" s="116" t="s">
        <v>77</v>
      </c>
      <c r="D69" s="121">
        <v>25</v>
      </c>
      <c r="E69" s="249">
        <v>0</v>
      </c>
      <c r="F69" s="81">
        <v>0</v>
      </c>
      <c r="G69" s="81"/>
      <c r="H69" s="42"/>
    </row>
    <row r="70" spans="1:10" ht="12.75" customHeight="1">
      <c r="A70" s="226" t="s">
        <v>584</v>
      </c>
      <c r="B70" s="226" t="s">
        <v>585</v>
      </c>
      <c r="C70" s="116" t="s">
        <v>78</v>
      </c>
      <c r="D70" s="121">
        <v>26</v>
      </c>
      <c r="E70" s="249">
        <v>0</v>
      </c>
      <c r="F70" s="81">
        <v>0</v>
      </c>
      <c r="G70" s="81"/>
      <c r="H70" s="42"/>
    </row>
    <row r="71" spans="1:10" ht="24.95" customHeight="1">
      <c r="A71" s="142" t="s">
        <v>586</v>
      </c>
      <c r="B71" s="119" t="s">
        <v>587</v>
      </c>
      <c r="C71" s="129" t="s">
        <v>7</v>
      </c>
      <c r="D71" s="121"/>
      <c r="E71" s="256">
        <f>E65-E68</f>
        <v>-5609372561</v>
      </c>
      <c r="F71" s="256">
        <f>F65-F68</f>
        <v>1539613118</v>
      </c>
      <c r="G71" s="256">
        <f t="shared" ref="G71:H71" si="8">G65-G68</f>
        <v>2629789047</v>
      </c>
      <c r="H71" s="127">
        <f t="shared" si="8"/>
        <v>7841140566</v>
      </c>
    </row>
    <row r="72" spans="1:10" ht="24.95" customHeight="1">
      <c r="A72" s="226" t="s">
        <v>588</v>
      </c>
      <c r="B72" s="226" t="s">
        <v>589</v>
      </c>
      <c r="C72" s="121">
        <v>201</v>
      </c>
      <c r="D72" s="121"/>
      <c r="E72" s="128">
        <f>E71</f>
        <v>-5609372561</v>
      </c>
      <c r="F72" s="128">
        <f t="shared" ref="F72:H72" si="9">F71</f>
        <v>1539613118</v>
      </c>
      <c r="G72" s="128">
        <f t="shared" si="9"/>
        <v>2629789047</v>
      </c>
      <c r="H72" s="128">
        <f t="shared" si="9"/>
        <v>7841140566</v>
      </c>
      <c r="J72" s="242">
        <f>F72-E72</f>
        <v>7148985679</v>
      </c>
    </row>
    <row r="73" spans="1:10" ht="24.95" customHeight="1">
      <c r="A73" s="226" t="s">
        <v>590</v>
      </c>
      <c r="B73" s="226" t="s">
        <v>591</v>
      </c>
      <c r="C73" s="121">
        <v>202</v>
      </c>
      <c r="D73" s="121"/>
      <c r="E73" s="128">
        <v>0</v>
      </c>
      <c r="F73" s="42">
        <v>0</v>
      </c>
      <c r="G73" s="42"/>
      <c r="H73" s="42"/>
      <c r="J73" s="275">
        <f>F72/J72</f>
        <v>0.21536105779629441</v>
      </c>
    </row>
    <row r="74" spans="1:10" ht="24.95" hidden="1" customHeight="1">
      <c r="A74" s="142" t="s">
        <v>592</v>
      </c>
      <c r="B74" s="119" t="s">
        <v>593</v>
      </c>
      <c r="C74" s="121"/>
      <c r="D74" s="121"/>
      <c r="E74" s="124"/>
      <c r="F74" s="42"/>
      <c r="G74" s="42"/>
      <c r="H74" s="42"/>
    </row>
    <row r="75" spans="1:10" ht="24.95" hidden="1" customHeight="1">
      <c r="A75" s="226" t="s">
        <v>594</v>
      </c>
      <c r="B75" s="226" t="s">
        <v>595</v>
      </c>
      <c r="C75" s="121">
        <v>301</v>
      </c>
      <c r="D75" s="121"/>
      <c r="E75" s="128">
        <v>0</v>
      </c>
      <c r="F75" s="42">
        <v>0</v>
      </c>
      <c r="G75" s="42"/>
      <c r="H75" s="42"/>
    </row>
    <row r="76" spans="1:10" ht="24.95" hidden="1" customHeight="1">
      <c r="A76" s="226" t="s">
        <v>596</v>
      </c>
      <c r="B76" s="226" t="s">
        <v>597</v>
      </c>
      <c r="C76" s="121">
        <v>302</v>
      </c>
      <c r="D76" s="121"/>
      <c r="E76" s="128">
        <v>0</v>
      </c>
      <c r="F76" s="42">
        <v>0</v>
      </c>
      <c r="G76" s="42"/>
      <c r="H76" s="42"/>
    </row>
    <row r="77" spans="1:10" ht="24.95" hidden="1" customHeight="1">
      <c r="A77" s="226" t="s">
        <v>598</v>
      </c>
      <c r="B77" s="226" t="s">
        <v>599</v>
      </c>
      <c r="C77" s="121">
        <v>303</v>
      </c>
      <c r="D77" s="121"/>
      <c r="E77" s="128">
        <v>0</v>
      </c>
      <c r="F77" s="42">
        <v>0</v>
      </c>
      <c r="G77" s="42"/>
      <c r="H77" s="42"/>
    </row>
    <row r="78" spans="1:10" ht="24.95" hidden="1" customHeight="1">
      <c r="A78" s="226" t="s">
        <v>600</v>
      </c>
      <c r="B78" s="226" t="s">
        <v>601</v>
      </c>
      <c r="C78" s="121">
        <v>304</v>
      </c>
      <c r="D78" s="121"/>
      <c r="E78" s="128">
        <v>0</v>
      </c>
      <c r="F78" s="66">
        <v>0</v>
      </c>
      <c r="G78" s="66"/>
      <c r="H78" s="130"/>
    </row>
    <row r="79" spans="1:10" ht="24.95" hidden="1" customHeight="1">
      <c r="A79" s="226" t="s">
        <v>602</v>
      </c>
      <c r="B79" s="226" t="s">
        <v>603</v>
      </c>
      <c r="C79" s="121">
        <v>305</v>
      </c>
      <c r="D79" s="121"/>
      <c r="E79" s="128">
        <v>0</v>
      </c>
      <c r="F79" s="42">
        <v>0</v>
      </c>
      <c r="G79" s="42"/>
      <c r="H79" s="42"/>
    </row>
    <row r="80" spans="1:10" ht="24.95" hidden="1" customHeight="1">
      <c r="A80" s="226" t="s">
        <v>604</v>
      </c>
      <c r="B80" s="226" t="s">
        <v>605</v>
      </c>
      <c r="C80" s="121">
        <v>306</v>
      </c>
      <c r="D80" s="121"/>
      <c r="E80" s="128">
        <v>0</v>
      </c>
      <c r="F80" s="42">
        <v>0</v>
      </c>
      <c r="G80" s="42"/>
      <c r="H80" s="42"/>
    </row>
    <row r="81" spans="1:8" s="24" customFormat="1" ht="13.5" hidden="1" customHeight="1">
      <c r="A81" s="226"/>
      <c r="B81" s="142" t="s">
        <v>79</v>
      </c>
      <c r="C81" s="122">
        <v>400</v>
      </c>
      <c r="D81" s="121"/>
      <c r="E81" s="127">
        <v>0</v>
      </c>
      <c r="F81" s="131">
        <v>0</v>
      </c>
      <c r="G81" s="132"/>
      <c r="H81" s="133"/>
    </row>
    <row r="82" spans="1:8" s="24" customFormat="1" ht="14.25" hidden="1" customHeight="1">
      <c r="A82" s="226"/>
      <c r="B82" s="226" t="s">
        <v>80</v>
      </c>
      <c r="C82" s="121">
        <v>401</v>
      </c>
      <c r="D82" s="121"/>
      <c r="E82" s="128">
        <v>0</v>
      </c>
      <c r="F82" s="131">
        <v>0</v>
      </c>
      <c r="G82" s="134"/>
      <c r="H82" s="134"/>
    </row>
    <row r="83" spans="1:8" s="24" customFormat="1" ht="24.95" hidden="1" customHeight="1">
      <c r="A83" s="226"/>
      <c r="B83" s="226" t="s">
        <v>606</v>
      </c>
      <c r="C83" s="121">
        <v>402</v>
      </c>
      <c r="D83" s="121"/>
      <c r="E83" s="128">
        <v>0</v>
      </c>
      <c r="F83" s="131">
        <v>0</v>
      </c>
      <c r="G83" s="135"/>
      <c r="H83" s="135"/>
    </row>
    <row r="84" spans="1:8" s="24" customFormat="1" ht="24.95" customHeight="1">
      <c r="A84" s="142" t="s">
        <v>592</v>
      </c>
      <c r="B84" s="119" t="s">
        <v>607</v>
      </c>
      <c r="C84" s="122">
        <v>500</v>
      </c>
      <c r="D84" s="121"/>
      <c r="E84" s="124"/>
      <c r="F84" s="131"/>
      <c r="G84" s="136"/>
      <c r="H84" s="136"/>
    </row>
    <row r="85" spans="1:8" ht="18" customHeight="1">
      <c r="A85" s="226" t="s">
        <v>608</v>
      </c>
      <c r="B85" s="226" t="s">
        <v>609</v>
      </c>
      <c r="C85" s="121">
        <v>501</v>
      </c>
      <c r="D85" s="121">
        <v>27</v>
      </c>
      <c r="E85" s="137">
        <f>E72/16000000</f>
        <v>-350.58578506250001</v>
      </c>
      <c r="F85" s="137">
        <f>F72/14276712</f>
        <v>107.84087526595759</v>
      </c>
      <c r="G85" s="244">
        <f>G72/16000000</f>
        <v>164.36181543750001</v>
      </c>
      <c r="H85" s="244">
        <f>H72/14276712</f>
        <v>549.22593983824845</v>
      </c>
    </row>
    <row r="88" spans="1:8" hidden="1">
      <c r="E88" s="74">
        <f>E66/16000000</f>
        <v>0</v>
      </c>
      <c r="F88" s="74">
        <f t="shared" ref="F88:H88" si="10">F66/16000000</f>
        <v>0</v>
      </c>
      <c r="G88" s="74">
        <f t="shared" si="10"/>
        <v>0</v>
      </c>
      <c r="H88" s="74">
        <f t="shared" si="10"/>
        <v>0</v>
      </c>
    </row>
    <row r="90" spans="1:8" ht="13.5">
      <c r="B90" s="21"/>
      <c r="C90" s="21"/>
      <c r="D90" s="22"/>
      <c r="E90" s="21"/>
      <c r="H90" s="23" t="s">
        <v>1025</v>
      </c>
    </row>
    <row r="91" spans="1:8" ht="13.5">
      <c r="B91" s="25" t="s">
        <v>384</v>
      </c>
      <c r="D91" s="27"/>
      <c r="E91" s="26" t="str">
        <f>[1]Menu!$A$13</f>
        <v>Kế toán trưởng</v>
      </c>
      <c r="G91" s="288" t="s">
        <v>1049</v>
      </c>
      <c r="H91" s="288"/>
    </row>
    <row r="92" spans="1:8" ht="13.5">
      <c r="B92" s="30"/>
      <c r="D92" s="109"/>
      <c r="E92" s="30"/>
      <c r="G92" s="30"/>
      <c r="H92" s="30"/>
    </row>
    <row r="93" spans="1:8" ht="13.5">
      <c r="B93" s="30"/>
      <c r="D93" s="109"/>
      <c r="E93" s="30"/>
      <c r="G93" s="30"/>
      <c r="H93" s="30"/>
    </row>
    <row r="94" spans="1:8" ht="13.5">
      <c r="B94" s="30"/>
      <c r="D94" s="109"/>
      <c r="E94" s="30"/>
      <c r="G94" s="30"/>
      <c r="H94" s="30"/>
    </row>
    <row r="95" spans="1:8" ht="13.5">
      <c r="B95" s="32" t="s">
        <v>385</v>
      </c>
      <c r="D95" s="109"/>
      <c r="E95" s="108" t="s">
        <v>385</v>
      </c>
      <c r="G95" s="281" t="s">
        <v>386</v>
      </c>
      <c r="H95" s="281"/>
    </row>
    <row r="96" spans="1:8" ht="13.5">
      <c r="B96" s="28" t="s">
        <v>1026</v>
      </c>
      <c r="D96" s="27"/>
      <c r="E96" s="28" t="s">
        <v>387</v>
      </c>
      <c r="G96" s="282" t="s">
        <v>1048</v>
      </c>
      <c r="H96" s="282"/>
    </row>
    <row r="97" spans="5:8">
      <c r="E97" s="74"/>
      <c r="F97" s="74"/>
      <c r="G97" s="74"/>
      <c r="H97" s="74"/>
    </row>
    <row r="99" spans="5:8">
      <c r="F99" s="49"/>
    </row>
    <row r="100" spans="5:8">
      <c r="F100" s="242"/>
    </row>
    <row r="101" spans="5:8">
      <c r="E101" s="49"/>
    </row>
    <row r="102" spans="5:8">
      <c r="E102" s="242"/>
    </row>
    <row r="104" spans="5:8">
      <c r="E104" s="49"/>
    </row>
    <row r="105" spans="5:8">
      <c r="E105" s="242"/>
    </row>
    <row r="109" spans="5:8" hidden="1">
      <c r="E109" s="74">
        <f>E66/16000000</f>
        <v>0</v>
      </c>
      <c r="F109" s="74">
        <f>F66/16000000</f>
        <v>0</v>
      </c>
      <c r="G109" s="74">
        <f>G66/16000000</f>
        <v>0</v>
      </c>
      <c r="H109" s="74">
        <f>H66/16000000</f>
        <v>0</v>
      </c>
    </row>
  </sheetData>
  <protectedRanges>
    <protectedRange sqref="D11:D35" name="Range1_1"/>
    <protectedRange sqref="F54 F49 F66 G51:G56 H54 H49 H66 E12:E49 G62:G63 E51:E80 G12:G25 F26:H26 G27 G29:G43 F44:H44 G45:G49 G58:G59 F60:H61 G66:G70 F64:H65 G73:G80 F71:H72 F57:H57 F28:H28" name="Range1_2"/>
    <protectedRange sqref="F45:F48 F55:F56 F58:F59 H55 H58:H59 F29:F43 H27 H51:H53 F51:F53 H62:H63 F62:F63 H67:H70 F67:F70 H12:H25 F27 H29:H43 H45:H48 H73:H80 F73:F80 F12:F25" name="Range1_3"/>
  </protectedRanges>
  <mergeCells count="14">
    <mergeCell ref="G91:H91"/>
    <mergeCell ref="G95:H95"/>
    <mergeCell ref="G96:H96"/>
    <mergeCell ref="F1:H1"/>
    <mergeCell ref="F2:H3"/>
    <mergeCell ref="F9:F10"/>
    <mergeCell ref="G9:H9"/>
    <mergeCell ref="B6:H6"/>
    <mergeCell ref="B7:H7"/>
    <mergeCell ref="C9:C10"/>
    <mergeCell ref="D9:D10"/>
    <mergeCell ref="A9:B9"/>
    <mergeCell ref="A43:B43"/>
    <mergeCell ref="E9:E10"/>
  </mergeCells>
  <dataValidations count="1">
    <dataValidation type="whole" operator="lessThanOrEqual" allowBlank="1" showInputMessage="1" showErrorMessage="1" sqref="E51:H80 E12:H49">
      <formula1>1000000000000000</formula1>
    </dataValidation>
  </dataValidations>
  <pageMargins left="0.51" right="0.21" top="0.26" bottom="0.15" header="0.3" footer="0.3"/>
  <pageSetup scale="86" orientation="portrait" r:id="rId1"/>
  <colBreaks count="1" manualBreakCount="1">
    <brk id="8" max="1048575" man="1"/>
  </colBreaks>
</worksheet>
</file>

<file path=xl/worksheets/sheet3.xml><?xml version="1.0" encoding="utf-8"?>
<worksheet xmlns="http://schemas.openxmlformats.org/spreadsheetml/2006/main" xmlns:r="http://schemas.openxmlformats.org/officeDocument/2006/relationships">
  <dimension ref="A1:G181"/>
  <sheetViews>
    <sheetView topLeftCell="A5" workbookViewId="0">
      <selection activeCell="D4" sqref="D1:D1048576"/>
    </sheetView>
  </sheetViews>
  <sheetFormatPr defaultRowHeight="12.75"/>
  <cols>
    <col min="1" max="1" width="52.42578125" style="37" customWidth="1"/>
    <col min="2" max="2" width="7.42578125" style="59" customWidth="1"/>
    <col min="3" max="3" width="6.7109375" style="37" customWidth="1"/>
    <col min="4" max="4" width="17.7109375" style="37" customWidth="1"/>
    <col min="5" max="5" width="20.140625" style="37" customWidth="1"/>
    <col min="6" max="6" width="27.42578125" style="37" customWidth="1"/>
    <col min="7" max="7" width="9.85546875" style="37" bestFit="1" customWidth="1"/>
    <col min="8" max="16384" width="9.140625" style="37"/>
  </cols>
  <sheetData>
    <row r="1" spans="1:6" s="3" customFormat="1" ht="13.5">
      <c r="A1" s="284" t="s">
        <v>821</v>
      </c>
      <c r="B1" s="284"/>
      <c r="C1" s="295" t="s">
        <v>486</v>
      </c>
      <c r="D1" s="295"/>
      <c r="E1" s="295"/>
    </row>
    <row r="2" spans="1:6" s="3" customFormat="1" ht="12.75" customHeight="1">
      <c r="A2" s="204" t="s">
        <v>822</v>
      </c>
      <c r="B2" s="5"/>
      <c r="C2" s="286" t="s">
        <v>383</v>
      </c>
      <c r="D2" s="286"/>
      <c r="E2" s="286"/>
    </row>
    <row r="3" spans="1:6" s="3" customFormat="1">
      <c r="A3" s="20" t="s">
        <v>1047</v>
      </c>
      <c r="B3" s="259"/>
      <c r="C3" s="286"/>
      <c r="D3" s="286"/>
      <c r="E3" s="286"/>
    </row>
    <row r="4" spans="1:6" s="3" customFormat="1" ht="12">
      <c r="A4" s="285" t="s">
        <v>381</v>
      </c>
      <c r="B4" s="285"/>
      <c r="C4" s="259"/>
      <c r="D4" s="259"/>
      <c r="E4" s="259"/>
    </row>
    <row r="5" spans="1:6" s="8" customFormat="1" ht="12">
      <c r="A5" s="51"/>
      <c r="B5" s="51"/>
      <c r="C5" s="52"/>
      <c r="D5" s="51"/>
      <c r="E5" s="51"/>
    </row>
    <row r="6" spans="1:6" ht="18.75">
      <c r="A6" s="302" t="s">
        <v>60</v>
      </c>
      <c r="B6" s="302"/>
      <c r="C6" s="302"/>
      <c r="D6" s="302"/>
      <c r="E6" s="302"/>
    </row>
    <row r="7" spans="1:6" ht="15">
      <c r="A7" s="287" t="s">
        <v>1024</v>
      </c>
      <c r="B7" s="287"/>
      <c r="C7" s="287"/>
      <c r="D7" s="287"/>
      <c r="E7" s="287"/>
    </row>
    <row r="8" spans="1:6" ht="14.25">
      <c r="A8" s="53"/>
      <c r="B8" s="53"/>
      <c r="C8" s="53"/>
      <c r="D8" s="53"/>
      <c r="E8" s="53"/>
    </row>
    <row r="9" spans="1:6" s="20" customFormat="1" ht="25.5">
      <c r="A9" s="147" t="s">
        <v>201</v>
      </c>
      <c r="B9" s="183" t="s">
        <v>6</v>
      </c>
      <c r="C9" s="261" t="s">
        <v>8</v>
      </c>
      <c r="D9" s="260" t="s">
        <v>388</v>
      </c>
      <c r="E9" s="260" t="s">
        <v>389</v>
      </c>
    </row>
    <row r="10" spans="1:6">
      <c r="A10" s="150" t="s">
        <v>27</v>
      </c>
      <c r="B10" s="156"/>
      <c r="C10" s="41"/>
      <c r="D10" s="42"/>
      <c r="E10" s="42"/>
    </row>
    <row r="11" spans="1:6">
      <c r="A11" s="55" t="s">
        <v>736</v>
      </c>
      <c r="B11" s="184" t="s">
        <v>402</v>
      </c>
      <c r="C11" s="41"/>
      <c r="D11" s="48">
        <v>2629789047</v>
      </c>
      <c r="E11" s="48">
        <f>BCTNTDR!H71</f>
        <v>7841140566</v>
      </c>
    </row>
    <row r="12" spans="1:6">
      <c r="A12" s="55" t="s">
        <v>737</v>
      </c>
      <c r="B12" s="184">
        <v>2</v>
      </c>
      <c r="C12" s="41"/>
      <c r="D12" s="48">
        <f>SUM(D13:D20)</f>
        <v>5399773394</v>
      </c>
      <c r="E12" s="48">
        <f>SUM(E13:E20)</f>
        <v>-645589548</v>
      </c>
    </row>
    <row r="13" spans="1:6">
      <c r="A13" s="174" t="s">
        <v>738</v>
      </c>
      <c r="B13" s="184">
        <v>3</v>
      </c>
      <c r="C13" s="41"/>
      <c r="D13" s="42">
        <v>1481965299</v>
      </c>
      <c r="E13" s="238">
        <v>1491807436</v>
      </c>
    </row>
    <row r="14" spans="1:6">
      <c r="A14" s="174" t="s">
        <v>739</v>
      </c>
      <c r="B14" s="184">
        <v>4</v>
      </c>
      <c r="C14" s="41"/>
      <c r="D14" s="42">
        <v>6834590240</v>
      </c>
      <c r="E14" s="238">
        <f>BCTNTDR!H28</f>
        <v>33379000</v>
      </c>
    </row>
    <row r="15" spans="1:6">
      <c r="A15" s="175" t="s">
        <v>740</v>
      </c>
      <c r="B15" s="184">
        <v>5</v>
      </c>
      <c r="C15" s="41"/>
      <c r="D15" s="42"/>
      <c r="E15" s="42"/>
    </row>
    <row r="16" spans="1:6">
      <c r="A16" s="176" t="s">
        <v>741</v>
      </c>
      <c r="B16" s="184">
        <v>6</v>
      </c>
      <c r="C16" s="41"/>
      <c r="D16" s="42">
        <v>22150140</v>
      </c>
      <c r="E16" s="42">
        <v>372554027</v>
      </c>
      <c r="F16" s="49"/>
    </row>
    <row r="17" spans="1:6" ht="25.5">
      <c r="A17" s="174" t="s">
        <v>742</v>
      </c>
      <c r="B17" s="184">
        <v>7</v>
      </c>
      <c r="C17" s="41"/>
      <c r="D17" s="42">
        <v>-115000000</v>
      </c>
      <c r="E17" s="237"/>
      <c r="F17" s="50"/>
    </row>
    <row r="18" spans="1:6">
      <c r="A18" s="174" t="s">
        <v>743</v>
      </c>
      <c r="B18" s="184">
        <v>8</v>
      </c>
      <c r="C18" s="41"/>
      <c r="D18" s="81">
        <v>-4665864659</v>
      </c>
      <c r="E18" s="81">
        <v>-3299931943</v>
      </c>
      <c r="F18" s="49"/>
    </row>
    <row r="19" spans="1:6">
      <c r="A19" s="174" t="s">
        <v>744</v>
      </c>
      <c r="B19" s="184">
        <v>9</v>
      </c>
      <c r="C19" s="41"/>
      <c r="D19" s="42"/>
      <c r="E19" s="42"/>
      <c r="F19" s="49"/>
    </row>
    <row r="20" spans="1:6">
      <c r="A20" s="177" t="s">
        <v>745</v>
      </c>
      <c r="B20" s="184"/>
      <c r="C20" s="41"/>
      <c r="D20" s="229">
        <v>1841932374</v>
      </c>
      <c r="E20" s="237">
        <v>756601932</v>
      </c>
      <c r="F20" s="49"/>
    </row>
    <row r="21" spans="1:6" ht="12.75" hidden="1" customHeight="1">
      <c r="A21" s="150" t="s">
        <v>746</v>
      </c>
      <c r="B21" s="184">
        <v>10</v>
      </c>
      <c r="C21" s="41"/>
      <c r="D21" s="42">
        <v>0</v>
      </c>
      <c r="E21" s="42"/>
      <c r="F21" s="49"/>
    </row>
    <row r="22" spans="1:6" ht="25.5" hidden="1" customHeight="1">
      <c r="A22" s="178" t="s">
        <v>747</v>
      </c>
      <c r="B22" s="184">
        <v>11</v>
      </c>
      <c r="C22" s="41"/>
      <c r="D22" s="42"/>
      <c r="E22" s="42"/>
    </row>
    <row r="23" spans="1:6" ht="25.5" hidden="1" customHeight="1">
      <c r="A23" s="178" t="s">
        <v>748</v>
      </c>
      <c r="B23" s="184">
        <v>12</v>
      </c>
      <c r="C23" s="41"/>
      <c r="D23" s="42"/>
      <c r="E23" s="42"/>
    </row>
    <row r="24" spans="1:6" ht="12.75" hidden="1" customHeight="1">
      <c r="A24" s="178" t="s">
        <v>749</v>
      </c>
      <c r="B24" s="184">
        <v>13</v>
      </c>
      <c r="C24" s="41"/>
      <c r="D24" s="42"/>
      <c r="E24" s="42"/>
    </row>
    <row r="25" spans="1:6" ht="12.75" hidden="1" customHeight="1">
      <c r="A25" s="178" t="s">
        <v>750</v>
      </c>
      <c r="B25" s="184">
        <v>14</v>
      </c>
      <c r="C25" s="41"/>
      <c r="D25" s="42"/>
      <c r="E25" s="42"/>
    </row>
    <row r="26" spans="1:6" ht="12.75" hidden="1" customHeight="1">
      <c r="A26" s="178" t="s">
        <v>751</v>
      </c>
      <c r="B26" s="184">
        <v>15</v>
      </c>
      <c r="C26" s="41"/>
      <c r="D26" s="42"/>
      <c r="E26" s="42"/>
    </row>
    <row r="27" spans="1:6" ht="25.5" hidden="1" customHeight="1">
      <c r="A27" s="178" t="s">
        <v>752</v>
      </c>
      <c r="B27" s="184">
        <v>16</v>
      </c>
      <c r="C27" s="41"/>
      <c r="D27" s="42"/>
      <c r="E27" s="42"/>
    </row>
    <row r="28" spans="1:6" ht="12.75" hidden="1" customHeight="1">
      <c r="A28" s="178" t="s">
        <v>753</v>
      </c>
      <c r="B28" s="185">
        <v>17</v>
      </c>
      <c r="C28" s="41"/>
      <c r="D28" s="48"/>
      <c r="E28" s="48"/>
    </row>
    <row r="29" spans="1:6" ht="12.75" hidden="1" customHeight="1">
      <c r="A29" s="178" t="s">
        <v>754</v>
      </c>
      <c r="B29" s="184">
        <v>18</v>
      </c>
      <c r="C29" s="41"/>
      <c r="D29" s="42"/>
      <c r="E29" s="42"/>
    </row>
    <row r="30" spans="1:6" ht="25.5" hidden="1" customHeight="1">
      <c r="A30" s="178" t="s">
        <v>755</v>
      </c>
      <c r="B30" s="184">
        <v>19</v>
      </c>
      <c r="C30" s="41"/>
      <c r="D30" s="42"/>
      <c r="E30" s="42"/>
    </row>
    <row r="31" spans="1:6" ht="12.75" hidden="1" customHeight="1">
      <c r="A31" s="150" t="s">
        <v>756</v>
      </c>
      <c r="B31" s="184">
        <v>20</v>
      </c>
      <c r="C31" s="41"/>
      <c r="D31" s="42">
        <v>0</v>
      </c>
      <c r="E31" s="42">
        <v>0</v>
      </c>
    </row>
    <row r="32" spans="1:6" ht="25.5" hidden="1" customHeight="1">
      <c r="A32" s="176" t="s">
        <v>757</v>
      </c>
      <c r="B32" s="184">
        <v>21</v>
      </c>
      <c r="C32" s="41"/>
      <c r="D32" s="82"/>
      <c r="E32" s="82"/>
    </row>
    <row r="33" spans="1:6" ht="25.5" hidden="1" customHeight="1">
      <c r="A33" s="176" t="s">
        <v>758</v>
      </c>
      <c r="B33" s="184">
        <v>22</v>
      </c>
      <c r="C33" s="41"/>
      <c r="D33" s="42"/>
      <c r="E33" s="42"/>
    </row>
    <row r="34" spans="1:6" ht="12.75" hidden="1" customHeight="1">
      <c r="A34" s="176" t="s">
        <v>759</v>
      </c>
      <c r="B34" s="184">
        <v>23</v>
      </c>
      <c r="C34" s="41"/>
      <c r="D34" s="42"/>
      <c r="E34" s="42"/>
    </row>
    <row r="35" spans="1:6" ht="25.5" hidden="1" customHeight="1">
      <c r="A35" s="176" t="s">
        <v>760</v>
      </c>
      <c r="B35" s="184">
        <v>24</v>
      </c>
      <c r="C35" s="41"/>
      <c r="D35" s="42"/>
      <c r="E35" s="42"/>
    </row>
    <row r="36" spans="1:6" ht="25.5" hidden="1" customHeight="1">
      <c r="A36" s="176" t="s">
        <v>761</v>
      </c>
      <c r="B36" s="184">
        <v>25</v>
      </c>
      <c r="C36" s="41"/>
      <c r="D36" s="42"/>
      <c r="E36" s="42"/>
    </row>
    <row r="37" spans="1:6" ht="12.75" hidden="1" customHeight="1">
      <c r="A37" s="176" t="s">
        <v>762</v>
      </c>
      <c r="B37" s="184">
        <v>26</v>
      </c>
      <c r="C37" s="41"/>
      <c r="D37" s="42"/>
      <c r="E37" s="42"/>
    </row>
    <row r="38" spans="1:6" ht="12.75" hidden="1" customHeight="1">
      <c r="A38" s="176" t="s">
        <v>763</v>
      </c>
      <c r="B38" s="184">
        <v>27</v>
      </c>
      <c r="C38" s="41"/>
      <c r="D38" s="81"/>
      <c r="E38" s="42"/>
    </row>
    <row r="39" spans="1:6" ht="12.75" hidden="1" customHeight="1">
      <c r="A39" s="176" t="s">
        <v>764</v>
      </c>
      <c r="B39" s="184">
        <v>28</v>
      </c>
      <c r="C39" s="41"/>
      <c r="D39" s="42"/>
      <c r="E39" s="42"/>
    </row>
    <row r="40" spans="1:6" ht="25.5" hidden="1" customHeight="1">
      <c r="A40" s="176" t="s">
        <v>765</v>
      </c>
      <c r="B40" s="184">
        <v>29</v>
      </c>
      <c r="C40" s="41"/>
      <c r="D40" s="42"/>
      <c r="E40" s="42"/>
    </row>
    <row r="41" spans="1:6">
      <c r="A41" s="150" t="s">
        <v>766</v>
      </c>
      <c r="B41" s="184">
        <v>30</v>
      </c>
      <c r="C41" s="41"/>
      <c r="D41" s="48">
        <f>SUM(D42:D52)</f>
        <v>-49904397193</v>
      </c>
      <c r="E41" s="48">
        <f>SUM(E42:E52)</f>
        <v>-31731789178</v>
      </c>
    </row>
    <row r="42" spans="1:6">
      <c r="A42" s="175" t="s">
        <v>767</v>
      </c>
      <c r="B42" s="186">
        <v>31</v>
      </c>
      <c r="C42" s="41"/>
      <c r="D42" s="42">
        <v>307204760</v>
      </c>
      <c r="E42" s="104">
        <f>-27050000000</f>
        <v>-27050000000</v>
      </c>
    </row>
    <row r="43" spans="1:6">
      <c r="A43" s="175" t="s">
        <v>768</v>
      </c>
      <c r="B43" s="186">
        <v>32</v>
      </c>
      <c r="C43" s="41"/>
      <c r="D43" s="42">
        <v>-40100000000</v>
      </c>
      <c r="E43" s="42">
        <v>-22405238112</v>
      </c>
      <c r="F43" s="50"/>
    </row>
    <row r="44" spans="1:6">
      <c r="A44" s="176" t="s">
        <v>769</v>
      </c>
      <c r="B44" s="186">
        <v>33</v>
      </c>
      <c r="C44" s="41"/>
      <c r="D44" s="42">
        <f>60397992135-69551055396</f>
        <v>-9153063261</v>
      </c>
      <c r="E44" s="42">
        <f>77365401703-60397992135</f>
        <v>16967409568</v>
      </c>
    </row>
    <row r="45" spans="1:6">
      <c r="A45" s="176" t="s">
        <v>770</v>
      </c>
      <c r="B45" s="186">
        <v>34</v>
      </c>
      <c r="C45" s="41"/>
      <c r="D45" s="42">
        <v>0</v>
      </c>
      <c r="E45" s="42">
        <v>0</v>
      </c>
    </row>
    <row r="46" spans="1:6">
      <c r="A46" s="176" t="s">
        <v>771</v>
      </c>
      <c r="B46" s="186">
        <v>35</v>
      </c>
      <c r="C46" s="41"/>
      <c r="D46" s="81">
        <v>259750123</v>
      </c>
      <c r="E46" s="81">
        <v>493459366</v>
      </c>
    </row>
    <row r="47" spans="1:6">
      <c r="A47" s="176" t="s">
        <v>772</v>
      </c>
      <c r="B47" s="186">
        <v>36</v>
      </c>
      <c r="C47" s="41"/>
      <c r="D47" s="276">
        <v>-1218288815</v>
      </c>
      <c r="E47" s="81">
        <v>262580000</v>
      </c>
    </row>
    <row r="48" spans="1:6">
      <c r="A48" s="176" t="s">
        <v>773</v>
      </c>
      <c r="B48" s="186">
        <v>37</v>
      </c>
      <c r="C48" s="41"/>
      <c r="D48" s="42">
        <v>0</v>
      </c>
      <c r="E48" s="42"/>
    </row>
    <row r="49" spans="1:6">
      <c r="A49" s="176" t="s">
        <v>774</v>
      </c>
      <c r="B49" s="186">
        <v>38</v>
      </c>
      <c r="C49" s="41"/>
      <c r="D49" s="42">
        <v>0</v>
      </c>
      <c r="E49" s="42"/>
    </row>
    <row r="50" spans="1:6">
      <c r="A50" s="176" t="s">
        <v>775</v>
      </c>
      <c r="B50" s="186">
        <v>39</v>
      </c>
      <c r="C50" s="41"/>
      <c r="D50" s="42">
        <v>0</v>
      </c>
      <c r="E50" s="42"/>
    </row>
    <row r="51" spans="1:6">
      <c r="A51" s="176" t="s">
        <v>776</v>
      </c>
      <c r="B51" s="186">
        <v>40</v>
      </c>
      <c r="C51" s="41"/>
      <c r="D51" s="42">
        <v>0</v>
      </c>
      <c r="E51" s="42"/>
    </row>
    <row r="52" spans="1:6">
      <c r="A52" s="176" t="s">
        <v>777</v>
      </c>
      <c r="B52" s="186">
        <v>41</v>
      </c>
      <c r="C52" s="41"/>
      <c r="D52" s="42"/>
      <c r="E52" s="42"/>
    </row>
    <row r="53" spans="1:6" ht="25.5">
      <c r="A53" s="150" t="s">
        <v>778</v>
      </c>
      <c r="B53" s="186">
        <v>42</v>
      </c>
      <c r="C53" s="41"/>
      <c r="D53" s="48">
        <f>SUM(D54:D67)</f>
        <v>287677865</v>
      </c>
      <c r="E53" s="48">
        <f>SUM(E54:E67)</f>
        <v>-1599065899</v>
      </c>
    </row>
    <row r="54" spans="1:6">
      <c r="A54" s="176" t="s">
        <v>468</v>
      </c>
      <c r="B54" s="186">
        <v>43</v>
      </c>
      <c r="C54" s="41"/>
      <c r="D54" s="81"/>
      <c r="E54" s="81">
        <v>0</v>
      </c>
    </row>
    <row r="55" spans="1:6">
      <c r="A55" s="176" t="s">
        <v>779</v>
      </c>
      <c r="B55" s="186">
        <v>44</v>
      </c>
      <c r="C55" s="41"/>
      <c r="D55" s="81"/>
      <c r="E55" s="81">
        <v>0</v>
      </c>
    </row>
    <row r="56" spans="1:6">
      <c r="A56" s="176" t="s">
        <v>469</v>
      </c>
      <c r="B56" s="186">
        <v>45</v>
      </c>
      <c r="C56" s="41"/>
      <c r="D56" s="262">
        <v>-280738439</v>
      </c>
      <c r="E56" s="77">
        <f>115211017-252040445</f>
        <v>-136829428</v>
      </c>
      <c r="F56" s="50"/>
    </row>
    <row r="57" spans="1:6" ht="25.5">
      <c r="A57" s="176" t="s">
        <v>780</v>
      </c>
      <c r="B57" s="186">
        <v>46</v>
      </c>
      <c r="C57" s="41"/>
      <c r="D57" s="42"/>
      <c r="E57" s="42"/>
    </row>
    <row r="58" spans="1:6">
      <c r="A58" s="176" t="s">
        <v>470</v>
      </c>
      <c r="B58" s="186">
        <v>47</v>
      </c>
      <c r="C58" s="41"/>
      <c r="D58" s="42">
        <f>139019060-33707545</f>
        <v>105311515</v>
      </c>
      <c r="E58" s="104">
        <v>189864056</v>
      </c>
    </row>
    <row r="59" spans="1:6">
      <c r="A59" s="176" t="s">
        <v>781</v>
      </c>
      <c r="B59" s="186">
        <v>48</v>
      </c>
      <c r="C59" s="41"/>
      <c r="D59" s="81">
        <v>-895242599</v>
      </c>
      <c r="E59" s="81">
        <v>-129472013</v>
      </c>
    </row>
    <row r="60" spans="1:6">
      <c r="A60" s="176" t="s">
        <v>782</v>
      </c>
      <c r="B60" s="186">
        <v>49</v>
      </c>
      <c r="C60" s="41"/>
      <c r="D60" s="42"/>
      <c r="E60" s="42"/>
    </row>
    <row r="61" spans="1:6">
      <c r="A61" s="176" t="s">
        <v>783</v>
      </c>
      <c r="B61" s="186">
        <v>50</v>
      </c>
      <c r="C61" s="41"/>
      <c r="D61" s="42">
        <f>785660847-700027344</f>
        <v>85633503</v>
      </c>
      <c r="E61" s="42">
        <f>700027344-521307240</f>
        <v>178720104</v>
      </c>
    </row>
    <row r="62" spans="1:6">
      <c r="A62" s="176" t="s">
        <v>784</v>
      </c>
      <c r="B62" s="186">
        <v>51</v>
      </c>
      <c r="C62" s="41"/>
      <c r="D62" s="263">
        <v>3080779690</v>
      </c>
      <c r="E62" s="81">
        <v>-880135409</v>
      </c>
      <c r="F62" s="49"/>
    </row>
    <row r="63" spans="1:6">
      <c r="A63" s="176" t="s">
        <v>785</v>
      </c>
      <c r="B63" s="186">
        <v>52</v>
      </c>
      <c r="C63" s="41"/>
      <c r="D63" s="254"/>
      <c r="E63" s="254"/>
      <c r="F63" s="50"/>
    </row>
    <row r="64" spans="1:6">
      <c r="A64" s="178" t="s">
        <v>196</v>
      </c>
      <c r="B64" s="186">
        <v>53</v>
      </c>
      <c r="C64" s="41"/>
      <c r="D64" s="81"/>
      <c r="E64" s="81"/>
    </row>
    <row r="65" spans="1:6">
      <c r="A65" s="178" t="s">
        <v>197</v>
      </c>
      <c r="B65" s="186">
        <v>54</v>
      </c>
      <c r="C65" s="41"/>
      <c r="D65" s="264"/>
      <c r="E65" s="81"/>
    </row>
    <row r="66" spans="1:6">
      <c r="A66" s="177" t="s">
        <v>786</v>
      </c>
      <c r="B66" s="186"/>
      <c r="C66" s="41"/>
      <c r="D66" s="265">
        <v>-1808065805</v>
      </c>
      <c r="E66" s="268">
        <v>-821213209</v>
      </c>
    </row>
    <row r="67" spans="1:6">
      <c r="A67" s="177" t="s">
        <v>787</v>
      </c>
      <c r="B67" s="186"/>
      <c r="C67" s="41"/>
      <c r="D67" s="229">
        <v>0</v>
      </c>
      <c r="E67" s="265"/>
    </row>
    <row r="68" spans="1:6" ht="13.5">
      <c r="A68" s="179" t="s">
        <v>38</v>
      </c>
      <c r="B68" s="186">
        <v>60</v>
      </c>
      <c r="C68" s="41"/>
      <c r="D68" s="48">
        <f>D11+D12+D41+D53</f>
        <v>-41587156887</v>
      </c>
      <c r="E68" s="254">
        <f>E11+E12+E41+E53</f>
        <v>-26135304059</v>
      </c>
    </row>
    <row r="69" spans="1:6">
      <c r="A69" s="150" t="s">
        <v>39</v>
      </c>
      <c r="B69" s="186"/>
      <c r="C69" s="41"/>
      <c r="D69" s="42"/>
      <c r="E69" s="81"/>
    </row>
    <row r="70" spans="1:6" ht="25.5">
      <c r="A70" s="178" t="s">
        <v>198</v>
      </c>
      <c r="B70" s="186">
        <v>61</v>
      </c>
      <c r="C70" s="41"/>
      <c r="D70" s="81">
        <v>-408225073</v>
      </c>
      <c r="E70" s="269">
        <v>-2825176000</v>
      </c>
    </row>
    <row r="71" spans="1:6" ht="25.5">
      <c r="A71" s="178" t="s">
        <v>788</v>
      </c>
      <c r="B71" s="186">
        <v>62</v>
      </c>
      <c r="C71" s="41"/>
      <c r="D71" s="81">
        <v>0</v>
      </c>
      <c r="E71" s="81">
        <v>7500000</v>
      </c>
    </row>
    <row r="72" spans="1:6" ht="25.5">
      <c r="A72" s="178" t="s">
        <v>789</v>
      </c>
      <c r="B72" s="186">
        <v>63</v>
      </c>
      <c r="C72" s="41"/>
      <c r="D72" s="81">
        <v>-25000000000</v>
      </c>
      <c r="E72" s="81"/>
    </row>
    <row r="73" spans="1:6" ht="25.5">
      <c r="A73" s="180" t="s">
        <v>790</v>
      </c>
      <c r="B73" s="186">
        <v>64</v>
      </c>
      <c r="C73" s="41"/>
      <c r="D73" s="81"/>
      <c r="E73" s="81"/>
    </row>
    <row r="74" spans="1:6">
      <c r="A74" s="178" t="s">
        <v>791</v>
      </c>
      <c r="B74" s="186">
        <v>65</v>
      </c>
      <c r="C74" s="41"/>
      <c r="D74" s="81">
        <v>3253837561</v>
      </c>
      <c r="E74" s="269">
        <v>2846594685</v>
      </c>
    </row>
    <row r="75" spans="1:6" ht="20.25" customHeight="1">
      <c r="A75" s="181" t="s">
        <v>46</v>
      </c>
      <c r="B75" s="186">
        <v>70</v>
      </c>
      <c r="C75" s="41"/>
      <c r="D75" s="48">
        <f>SUM(D70:D74)</f>
        <v>-22154387512</v>
      </c>
      <c r="E75" s="48">
        <f>SUM(E70:E74)</f>
        <v>28918685</v>
      </c>
    </row>
    <row r="76" spans="1:6">
      <c r="A76" s="150" t="s">
        <v>47</v>
      </c>
      <c r="B76" s="186"/>
      <c r="C76" s="41"/>
      <c r="D76" s="48"/>
      <c r="E76" s="48"/>
      <c r="F76" s="49"/>
    </row>
    <row r="77" spans="1:6">
      <c r="A77" s="178" t="s">
        <v>48</v>
      </c>
      <c r="B77" s="186">
        <v>71</v>
      </c>
      <c r="C77" s="41"/>
      <c r="D77" s="48"/>
      <c r="E77" s="42">
        <v>85000000000</v>
      </c>
      <c r="F77" s="50"/>
    </row>
    <row r="78" spans="1:6">
      <c r="A78" s="178" t="s">
        <v>792</v>
      </c>
      <c r="B78" s="186">
        <v>72</v>
      </c>
      <c r="C78" s="41"/>
      <c r="D78" s="48"/>
      <c r="E78" s="42"/>
      <c r="F78" s="50"/>
    </row>
    <row r="79" spans="1:6">
      <c r="A79" s="176" t="s">
        <v>793</v>
      </c>
      <c r="B79" s="186">
        <v>73</v>
      </c>
      <c r="C79" s="41"/>
      <c r="D79" s="42">
        <f>645810964550</f>
        <v>645810964550</v>
      </c>
      <c r="E79" s="237">
        <v>750139755730</v>
      </c>
      <c r="F79" s="50"/>
    </row>
    <row r="80" spans="1:6">
      <c r="A80" s="176" t="s">
        <v>471</v>
      </c>
      <c r="B80" s="186">
        <v>73.099999999999994</v>
      </c>
      <c r="C80" s="41"/>
      <c r="D80" s="42"/>
      <c r="E80" s="42"/>
    </row>
    <row r="81" spans="1:7">
      <c r="A81" s="176" t="s">
        <v>472</v>
      </c>
      <c r="B81" s="186">
        <v>73.2</v>
      </c>
      <c r="C81" s="41"/>
      <c r="D81" s="42"/>
      <c r="E81" s="42"/>
      <c r="F81" s="50"/>
    </row>
    <row r="82" spans="1:7">
      <c r="A82" s="176" t="s">
        <v>794</v>
      </c>
      <c r="B82" s="186">
        <v>74</v>
      </c>
      <c r="C82" s="41"/>
      <c r="D82" s="42">
        <v>-611959195864</v>
      </c>
      <c r="E82" s="237">
        <f>-779264755730</f>
        <v>-779264755730</v>
      </c>
    </row>
    <row r="83" spans="1:7">
      <c r="A83" s="176" t="s">
        <v>473</v>
      </c>
      <c r="B83" s="186">
        <v>74.099999999999994</v>
      </c>
      <c r="C83" s="41"/>
      <c r="D83" s="48"/>
      <c r="E83" s="48"/>
    </row>
    <row r="84" spans="1:7">
      <c r="A84" s="176" t="s">
        <v>474</v>
      </c>
      <c r="B84" s="186">
        <v>74.2</v>
      </c>
      <c r="C84" s="41"/>
      <c r="D84" s="48"/>
      <c r="E84" s="48"/>
      <c r="F84" s="102"/>
    </row>
    <row r="85" spans="1:7">
      <c r="A85" s="176" t="s">
        <v>475</v>
      </c>
      <c r="B85" s="186">
        <v>74.3</v>
      </c>
      <c r="C85" s="41"/>
      <c r="D85" s="42"/>
      <c r="E85" s="42"/>
      <c r="F85" s="103"/>
    </row>
    <row r="86" spans="1:7">
      <c r="A86" s="182" t="s">
        <v>155</v>
      </c>
      <c r="B86" s="186">
        <v>75</v>
      </c>
      <c r="C86" s="41"/>
      <c r="D86" s="42"/>
      <c r="E86" s="42"/>
      <c r="F86" s="102"/>
    </row>
    <row r="87" spans="1:7">
      <c r="A87" s="178" t="s">
        <v>52</v>
      </c>
      <c r="B87" s="186">
        <v>76</v>
      </c>
      <c r="C87" s="41"/>
      <c r="D87" s="42"/>
      <c r="E87" s="42"/>
      <c r="F87" s="50"/>
    </row>
    <row r="88" spans="1:7" ht="13.5">
      <c r="A88" s="181" t="s">
        <v>54</v>
      </c>
      <c r="B88" s="187">
        <v>80</v>
      </c>
      <c r="C88" s="41"/>
      <c r="D88" s="48">
        <f>SUM(D77:D87)</f>
        <v>33851768686</v>
      </c>
      <c r="E88" s="48">
        <f>SUM(E77:E87)</f>
        <v>55875000000</v>
      </c>
      <c r="F88" s="50"/>
    </row>
    <row r="89" spans="1:7">
      <c r="A89" s="150" t="s">
        <v>199</v>
      </c>
      <c r="B89" s="187">
        <v>90</v>
      </c>
      <c r="C89" s="41"/>
      <c r="D89" s="48">
        <f>D68+D75+D88</f>
        <v>-29889775713</v>
      </c>
      <c r="E89" s="48">
        <f>E68+E75+E88</f>
        <v>29768614626</v>
      </c>
    </row>
    <row r="90" spans="1:7">
      <c r="A90" s="150" t="s">
        <v>159</v>
      </c>
      <c r="B90" s="187">
        <v>101</v>
      </c>
      <c r="C90" s="41"/>
      <c r="D90" s="48">
        <f>SUM(D91:D95)</f>
        <v>29937059451</v>
      </c>
      <c r="E90" s="48">
        <f>SUM(E91:E95)</f>
        <v>168444825</v>
      </c>
      <c r="F90" s="240"/>
      <c r="G90" s="45"/>
    </row>
    <row r="91" spans="1:7">
      <c r="A91" s="176" t="s">
        <v>188</v>
      </c>
      <c r="B91" s="187">
        <v>102</v>
      </c>
      <c r="C91" s="41"/>
      <c r="D91" s="42"/>
      <c r="E91" s="104"/>
      <c r="F91" s="50"/>
    </row>
    <row r="92" spans="1:7">
      <c r="A92" s="175" t="s">
        <v>795</v>
      </c>
      <c r="B92" s="187"/>
      <c r="C92" s="41"/>
      <c r="D92" s="42">
        <v>5438659</v>
      </c>
      <c r="E92" s="104">
        <v>2723111</v>
      </c>
    </row>
    <row r="93" spans="1:7">
      <c r="A93" s="176" t="s">
        <v>796</v>
      </c>
      <c r="B93" s="187">
        <v>102.1</v>
      </c>
      <c r="C93" s="41"/>
      <c r="D93" s="42">
        <v>31620792</v>
      </c>
      <c r="E93" s="104">
        <v>165721714</v>
      </c>
    </row>
    <row r="94" spans="1:7">
      <c r="A94" s="175" t="s">
        <v>797</v>
      </c>
      <c r="B94" s="187">
        <v>102.2</v>
      </c>
      <c r="C94" s="41"/>
      <c r="D94" s="42">
        <v>29900000000</v>
      </c>
      <c r="E94" s="104">
        <v>0</v>
      </c>
    </row>
    <row r="95" spans="1:7">
      <c r="A95" s="176" t="s">
        <v>55</v>
      </c>
      <c r="B95" s="187">
        <v>102.3</v>
      </c>
      <c r="C95" s="41"/>
      <c r="D95" s="42"/>
      <c r="E95" s="104"/>
    </row>
    <row r="96" spans="1:7">
      <c r="A96" s="150" t="s">
        <v>200</v>
      </c>
      <c r="B96" s="187">
        <v>103</v>
      </c>
      <c r="C96" s="41"/>
      <c r="D96" s="48">
        <f>D89+D90</f>
        <v>47283738</v>
      </c>
      <c r="E96" s="48">
        <f>E89+E90</f>
        <v>29937059451</v>
      </c>
      <c r="F96" s="50"/>
    </row>
    <row r="97" spans="1:7">
      <c r="A97" s="176" t="s">
        <v>166</v>
      </c>
      <c r="B97" s="187">
        <v>104</v>
      </c>
      <c r="C97" s="41"/>
      <c r="D97" s="42"/>
      <c r="E97" s="104"/>
    </row>
    <row r="98" spans="1:7">
      <c r="A98" s="175" t="s">
        <v>795</v>
      </c>
      <c r="B98" s="187"/>
      <c r="C98" s="41"/>
      <c r="D98" s="42">
        <v>997389</v>
      </c>
      <c r="E98" s="104">
        <f>5438659</f>
        <v>5438659</v>
      </c>
    </row>
    <row r="99" spans="1:7">
      <c r="A99" s="176" t="s">
        <v>796</v>
      </c>
      <c r="B99" s="187">
        <v>104.1</v>
      </c>
      <c r="C99" s="41"/>
      <c r="D99" s="42">
        <f>40319982+5966367</f>
        <v>46286349</v>
      </c>
      <c r="E99" s="104">
        <f>26792473+4828319</f>
        <v>31620792</v>
      </c>
      <c r="F99" s="49"/>
    </row>
    <row r="100" spans="1:7">
      <c r="A100" s="175" t="s">
        <v>797</v>
      </c>
      <c r="B100" s="187">
        <v>104.2</v>
      </c>
      <c r="C100" s="41"/>
      <c r="D100" s="42">
        <v>0</v>
      </c>
      <c r="E100" s="104">
        <f>29900000000</f>
        <v>29900000000</v>
      </c>
      <c r="F100" s="49"/>
    </row>
    <row r="101" spans="1:7">
      <c r="A101" s="155"/>
      <c r="B101" s="188"/>
      <c r="C101" s="45"/>
      <c r="D101" s="189"/>
      <c r="E101" s="190"/>
      <c r="F101" s="50"/>
    </row>
    <row r="102" spans="1:7" ht="25.5" customHeight="1">
      <c r="A102" s="303" t="s">
        <v>798</v>
      </c>
      <c r="B102" s="304"/>
      <c r="C102" s="304"/>
      <c r="D102" s="304"/>
      <c r="E102" s="305"/>
    </row>
    <row r="103" spans="1:7" ht="25.5">
      <c r="A103" s="147" t="s">
        <v>201</v>
      </c>
      <c r="B103" s="183" t="s">
        <v>6</v>
      </c>
      <c r="C103" s="261" t="s">
        <v>8</v>
      </c>
      <c r="D103" s="260" t="s">
        <v>388</v>
      </c>
      <c r="E103" s="260" t="s">
        <v>389</v>
      </c>
    </row>
    <row r="104" spans="1:7">
      <c r="A104" s="158" t="s">
        <v>170</v>
      </c>
      <c r="B104" s="159"/>
      <c r="C104" s="41"/>
      <c r="D104" s="77"/>
      <c r="E104" s="76"/>
    </row>
    <row r="105" spans="1:7">
      <c r="A105" s="160" t="s">
        <v>799</v>
      </c>
      <c r="B105" s="161" t="s">
        <v>9</v>
      </c>
      <c r="C105" s="41"/>
      <c r="D105" s="266">
        <v>11168963662412</v>
      </c>
      <c r="E105" s="266">
        <v>9330563840776</v>
      </c>
      <c r="G105" s="50"/>
    </row>
    <row r="106" spans="1:7">
      <c r="A106" s="160" t="s">
        <v>800</v>
      </c>
      <c r="B106" s="161" t="s">
        <v>13</v>
      </c>
      <c r="C106" s="41"/>
      <c r="D106" s="266">
        <v>-11250389256385</v>
      </c>
      <c r="E106" s="266">
        <v>-9293568136238</v>
      </c>
    </row>
    <row r="107" spans="1:7">
      <c r="A107" s="160" t="s">
        <v>801</v>
      </c>
      <c r="B107" s="161" t="s">
        <v>61</v>
      </c>
      <c r="C107" s="41"/>
      <c r="D107" s="42"/>
      <c r="E107" s="42"/>
    </row>
    <row r="108" spans="1:7">
      <c r="A108" s="160" t="s">
        <v>802</v>
      </c>
      <c r="B108" s="161" t="s">
        <v>62</v>
      </c>
      <c r="C108" s="41"/>
      <c r="D108" s="48"/>
      <c r="E108" s="48"/>
    </row>
    <row r="109" spans="1:7">
      <c r="A109" s="160" t="s">
        <v>803</v>
      </c>
      <c r="B109" s="161" t="s">
        <v>29</v>
      </c>
      <c r="C109" s="41"/>
      <c r="D109" s="42"/>
      <c r="E109" s="42"/>
    </row>
    <row r="110" spans="1:7">
      <c r="A110" s="160" t="s">
        <v>804</v>
      </c>
      <c r="B110" s="161" t="s">
        <v>30</v>
      </c>
      <c r="C110" s="41"/>
      <c r="D110" s="42"/>
      <c r="E110" s="42"/>
    </row>
    <row r="111" spans="1:7">
      <c r="A111" s="160" t="s">
        <v>805</v>
      </c>
      <c r="B111" s="161" t="s">
        <v>31</v>
      </c>
      <c r="C111" s="41"/>
      <c r="D111" s="42"/>
      <c r="E111" s="42"/>
      <c r="F111" s="50"/>
    </row>
    <row r="112" spans="1:7">
      <c r="A112" s="162" t="s">
        <v>806</v>
      </c>
      <c r="B112" s="161" t="s">
        <v>32</v>
      </c>
      <c r="C112" s="41"/>
      <c r="D112" s="42"/>
      <c r="E112" s="42"/>
    </row>
    <row r="113" spans="1:6" ht="25.5">
      <c r="A113" s="163" t="s">
        <v>807</v>
      </c>
      <c r="B113" s="161" t="s">
        <v>33</v>
      </c>
      <c r="C113" s="41"/>
      <c r="D113" s="81">
        <v>21508603677</v>
      </c>
      <c r="E113" s="81">
        <v>4961235910</v>
      </c>
    </row>
    <row r="114" spans="1:6" ht="25.5">
      <c r="A114" s="164" t="s">
        <v>808</v>
      </c>
      <c r="B114" s="161" t="s">
        <v>14</v>
      </c>
      <c r="C114" s="41"/>
      <c r="D114" s="42"/>
      <c r="E114" s="42"/>
    </row>
    <row r="115" spans="1:6">
      <c r="A115" s="164" t="s">
        <v>809</v>
      </c>
      <c r="B115" s="161" t="s">
        <v>15</v>
      </c>
      <c r="C115" s="41"/>
      <c r="D115" s="42"/>
      <c r="E115" s="42"/>
    </row>
    <row r="116" spans="1:6">
      <c r="A116" s="164" t="s">
        <v>810</v>
      </c>
      <c r="B116" s="161" t="s">
        <v>34</v>
      </c>
      <c r="C116" s="41"/>
      <c r="D116" s="42"/>
      <c r="E116" s="42"/>
    </row>
    <row r="117" spans="1:6">
      <c r="A117" s="164" t="s">
        <v>183</v>
      </c>
      <c r="B117" s="161" t="s">
        <v>35</v>
      </c>
      <c r="C117" s="41"/>
      <c r="D117" s="42"/>
      <c r="E117" s="42"/>
    </row>
    <row r="118" spans="1:6" s="20" customFormat="1">
      <c r="A118" s="164" t="s">
        <v>811</v>
      </c>
      <c r="B118" s="161" t="s">
        <v>36</v>
      </c>
      <c r="C118" s="55"/>
      <c r="D118" s="48"/>
      <c r="E118" s="48"/>
      <c r="F118" s="105"/>
    </row>
    <row r="119" spans="1:6">
      <c r="A119" s="164" t="s">
        <v>812</v>
      </c>
      <c r="B119" s="161" t="s">
        <v>37</v>
      </c>
      <c r="C119" s="41"/>
      <c r="D119" s="48"/>
      <c r="E119" s="48"/>
      <c r="F119" s="50"/>
    </row>
    <row r="120" spans="1:6" ht="13.5">
      <c r="A120" s="165" t="s">
        <v>476</v>
      </c>
      <c r="B120" s="166" t="s">
        <v>16</v>
      </c>
      <c r="C120" s="41"/>
      <c r="D120" s="234">
        <f>SUM(D105:D119)</f>
        <v>-59916990296</v>
      </c>
      <c r="E120" s="234">
        <f>SUM(E105:E119)</f>
        <v>41956940448</v>
      </c>
      <c r="F120" s="50"/>
    </row>
    <row r="121" spans="1:6">
      <c r="A121" s="167" t="s">
        <v>187</v>
      </c>
      <c r="B121" s="168" t="s">
        <v>18</v>
      </c>
      <c r="C121" s="41"/>
      <c r="D121" s="48">
        <f>SUM(D123:D129)</f>
        <v>88956264248</v>
      </c>
      <c r="E121" s="48">
        <f>SUM(E123:E129)</f>
        <v>46999323800</v>
      </c>
    </row>
    <row r="122" spans="1:6">
      <c r="A122" s="164" t="s">
        <v>813</v>
      </c>
      <c r="B122" s="169" t="s">
        <v>19</v>
      </c>
      <c r="C122" s="41"/>
      <c r="D122" s="42"/>
      <c r="E122" s="42"/>
      <c r="F122" s="50"/>
    </row>
    <row r="123" spans="1:6" ht="25.5">
      <c r="A123" s="170" t="s">
        <v>814</v>
      </c>
      <c r="B123" s="169" t="s">
        <v>20</v>
      </c>
      <c r="C123" s="41"/>
      <c r="D123" s="42">
        <v>74004359254</v>
      </c>
      <c r="E123" s="42">
        <v>44322699897</v>
      </c>
      <c r="F123" s="50"/>
    </row>
    <row r="124" spans="1:6" ht="25.5">
      <c r="A124" s="170" t="s">
        <v>815</v>
      </c>
      <c r="B124" s="169" t="s">
        <v>49</v>
      </c>
      <c r="C124" s="41"/>
      <c r="D124" s="42"/>
      <c r="E124" s="42"/>
    </row>
    <row r="125" spans="1:6">
      <c r="A125" s="170" t="s">
        <v>192</v>
      </c>
      <c r="B125" s="169" t="s">
        <v>50</v>
      </c>
      <c r="C125" s="41"/>
      <c r="D125" s="42">
        <v>1779109</v>
      </c>
      <c r="E125" s="42">
        <v>0</v>
      </c>
    </row>
    <row r="126" spans="1:6">
      <c r="A126" s="170" t="s">
        <v>191</v>
      </c>
      <c r="B126" s="169" t="s">
        <v>51</v>
      </c>
      <c r="C126" s="41"/>
      <c r="D126" s="42">
        <v>14950125885</v>
      </c>
      <c r="E126" s="42">
        <v>2676623903</v>
      </c>
    </row>
    <row r="127" spans="1:6">
      <c r="A127" s="170" t="s">
        <v>816</v>
      </c>
      <c r="B127" s="169" t="s">
        <v>53</v>
      </c>
      <c r="C127" s="41"/>
      <c r="D127" s="41"/>
      <c r="E127" s="41"/>
    </row>
    <row r="128" spans="1:6" s="24" customFormat="1" ht="24.75" customHeight="1">
      <c r="A128" s="170" t="s">
        <v>162</v>
      </c>
      <c r="B128" s="169" t="s">
        <v>154</v>
      </c>
      <c r="C128" s="171"/>
      <c r="D128" s="230"/>
      <c r="E128" s="231"/>
    </row>
    <row r="129" spans="1:7" s="24" customFormat="1" ht="24.75" customHeight="1">
      <c r="A129" s="164" t="s">
        <v>817</v>
      </c>
      <c r="B129" s="169" t="s">
        <v>156</v>
      </c>
      <c r="C129" s="172"/>
      <c r="D129" s="232"/>
      <c r="E129" s="232"/>
      <c r="F129" s="28"/>
      <c r="G129" s="29"/>
    </row>
    <row r="130" spans="1:7" s="24" customFormat="1" ht="24.75" customHeight="1">
      <c r="A130" s="167" t="s">
        <v>818</v>
      </c>
      <c r="B130" s="173" t="s">
        <v>21</v>
      </c>
      <c r="C130" s="136"/>
      <c r="D130" s="235">
        <f>D120+D121</f>
        <v>29039273952</v>
      </c>
      <c r="E130" s="235">
        <f>E120+E121</f>
        <v>88956264248</v>
      </c>
      <c r="F130" s="239"/>
      <c r="G130" s="30"/>
    </row>
    <row r="131" spans="1:7" s="24" customFormat="1" ht="17.25" customHeight="1">
      <c r="A131" s="164" t="s">
        <v>166</v>
      </c>
      <c r="B131" s="169" t="s">
        <v>68</v>
      </c>
      <c r="C131" s="136"/>
      <c r="D131" s="235">
        <f>SUM(D132:D135)</f>
        <v>29039273952</v>
      </c>
      <c r="E131" s="235">
        <f>SUM(E132:E135)</f>
        <v>88956264248</v>
      </c>
      <c r="F131" s="267"/>
      <c r="G131" s="30"/>
    </row>
    <row r="132" spans="1:7" s="24" customFormat="1" ht="31.5" customHeight="1">
      <c r="A132" s="170" t="s">
        <v>814</v>
      </c>
      <c r="B132" s="169" t="s">
        <v>69</v>
      </c>
      <c r="C132" s="172"/>
      <c r="D132" s="233">
        <v>10398691693</v>
      </c>
      <c r="E132" s="233">
        <v>74004359254</v>
      </c>
      <c r="F132" s="35"/>
      <c r="G132" s="29"/>
    </row>
    <row r="133" spans="1:7" ht="25.5">
      <c r="A133" s="170" t="s">
        <v>815</v>
      </c>
      <c r="B133" s="169" t="s">
        <v>70</v>
      </c>
      <c r="C133" s="41"/>
      <c r="D133" s="233"/>
      <c r="E133" s="233"/>
    </row>
    <row r="134" spans="1:7">
      <c r="A134" s="170" t="s">
        <v>192</v>
      </c>
      <c r="B134" s="169" t="s">
        <v>71</v>
      </c>
      <c r="C134" s="41"/>
      <c r="D134" s="42">
        <v>10463137835</v>
      </c>
      <c r="E134" s="42">
        <v>1779109</v>
      </c>
    </row>
    <row r="135" spans="1:7">
      <c r="A135" s="170" t="s">
        <v>191</v>
      </c>
      <c r="B135" s="169" t="s">
        <v>195</v>
      </c>
      <c r="C135" s="41"/>
      <c r="D135" s="42">
        <f>8177018483+425941</f>
        <v>8177444424</v>
      </c>
      <c r="E135" s="42">
        <v>14950125885</v>
      </c>
    </row>
    <row r="139" spans="1:7" ht="13.5">
      <c r="A139" s="21"/>
      <c r="B139" s="21"/>
      <c r="C139" s="22"/>
      <c r="D139" s="21"/>
      <c r="E139" s="23" t="s">
        <v>1025</v>
      </c>
    </row>
    <row r="140" spans="1:7" ht="13.5">
      <c r="A140" s="25" t="s">
        <v>384</v>
      </c>
      <c r="B140" s="26" t="str">
        <f>[1]Menu!$A$13</f>
        <v>Kế toán trưởng</v>
      </c>
      <c r="C140" s="27"/>
      <c r="D140" s="288" t="s">
        <v>1049</v>
      </c>
      <c r="E140" s="288"/>
    </row>
    <row r="141" spans="1:7" ht="13.5">
      <c r="A141" s="30"/>
      <c r="B141" s="30"/>
      <c r="C141" s="258"/>
      <c r="D141" s="30"/>
      <c r="E141" s="30"/>
    </row>
    <row r="142" spans="1:7" ht="13.5">
      <c r="A142" s="30"/>
      <c r="B142" s="30"/>
      <c r="C142" s="258"/>
      <c r="D142" s="30"/>
      <c r="E142" s="30"/>
    </row>
    <row r="143" spans="1:7" ht="13.5">
      <c r="A143" s="32" t="s">
        <v>385</v>
      </c>
      <c r="B143" s="257" t="s">
        <v>385</v>
      </c>
      <c r="C143" s="258"/>
      <c r="D143" s="281" t="s">
        <v>386</v>
      </c>
      <c r="E143" s="281"/>
    </row>
    <row r="144" spans="1:7" ht="13.5">
      <c r="A144" s="28" t="s">
        <v>1026</v>
      </c>
      <c r="B144" s="28" t="s">
        <v>387</v>
      </c>
      <c r="C144" s="27"/>
      <c r="D144" s="282" t="s">
        <v>1048</v>
      </c>
      <c r="E144" s="282"/>
    </row>
    <row r="165" spans="4:5">
      <c r="D165" s="272"/>
      <c r="E165" s="272"/>
    </row>
    <row r="166" spans="4:5">
      <c r="D166" s="272"/>
      <c r="E166" s="272"/>
    </row>
    <row r="167" spans="4:5">
      <c r="D167" s="272"/>
      <c r="E167" s="272"/>
    </row>
    <row r="168" spans="4:5">
      <c r="D168" s="273"/>
      <c r="E168" s="272"/>
    </row>
    <row r="169" spans="4:5">
      <c r="D169" s="273"/>
      <c r="E169" s="272"/>
    </row>
    <row r="170" spans="4:5">
      <c r="D170" s="274"/>
      <c r="E170" s="272"/>
    </row>
    <row r="171" spans="4:5">
      <c r="D171" s="274"/>
      <c r="E171" s="272"/>
    </row>
    <row r="172" spans="4:5">
      <c r="D172" s="274"/>
      <c r="E172" s="272"/>
    </row>
    <row r="173" spans="4:5">
      <c r="D173" s="274"/>
      <c r="E173" s="272"/>
    </row>
    <row r="174" spans="4:5">
      <c r="D174" s="274"/>
      <c r="E174" s="272"/>
    </row>
    <row r="175" spans="4:5">
      <c r="D175" s="274"/>
      <c r="E175" s="272"/>
    </row>
    <row r="176" spans="4:5">
      <c r="D176" s="274"/>
      <c r="E176" s="272"/>
    </row>
    <row r="177" spans="4:5">
      <c r="D177" s="274"/>
      <c r="E177" s="272"/>
    </row>
    <row r="178" spans="4:5">
      <c r="D178" s="272"/>
      <c r="E178" s="272"/>
    </row>
    <row r="179" spans="4:5">
      <c r="D179" s="272"/>
      <c r="E179" s="272"/>
    </row>
    <row r="180" spans="4:5">
      <c r="D180" s="272"/>
      <c r="E180" s="272"/>
    </row>
    <row r="181" spans="4:5">
      <c r="D181" s="272"/>
      <c r="E181" s="272"/>
    </row>
  </sheetData>
  <protectedRanges>
    <protectedRange sqref="F85" name="Range1_1_6"/>
    <protectedRange sqref="E66:E67 E10 E17:E27 E64 E80:E82 E86:E87 E29:E30 E33 E44:E47 E111:E117 E122:E126 E38 E91:E95 E104:E107 E69:E74 E97:E102 E58:E62" name="Range1_1_7"/>
    <protectedRange sqref="D54:D55" name="Range1_1_1_1_1"/>
    <protectedRange sqref="E13:E16" name="Range1_1_2_1"/>
    <protectedRange sqref="E31" name="Range1_1_3_1"/>
    <protectedRange sqref="E34:E37 E39:E40 E42:E43" name="Range1_1_4_1"/>
    <protectedRange sqref="E48:E52 E55" name="Range1_1_5_1"/>
    <protectedRange sqref="D61" name="Range1_1_1_1_2"/>
  </protectedRanges>
  <mergeCells count="10">
    <mergeCell ref="A1:B1"/>
    <mergeCell ref="A4:B4"/>
    <mergeCell ref="A7:E7"/>
    <mergeCell ref="C2:E3"/>
    <mergeCell ref="C1:E1"/>
    <mergeCell ref="D140:E140"/>
    <mergeCell ref="D143:E143"/>
    <mergeCell ref="D144:E144"/>
    <mergeCell ref="A6:E6"/>
    <mergeCell ref="A102:E102"/>
  </mergeCells>
  <dataValidations count="1">
    <dataValidation type="whole" operator="lessThanOrEqual" allowBlank="1" showInputMessage="1" showErrorMessage="1" sqref="F85 D10:E57 D63:D64 D104:E126 E58:E64 D89:E101 D66:E87 D58:D61">
      <formula1>1000000000000000</formula1>
    </dataValidation>
  </dataValidations>
  <pageMargins left="0.7" right="0.7" top="0.75" bottom="0.75" header="0.3" footer="0.3"/>
  <pageSetup scale="85" orientation="portrait" r:id="rId1"/>
</worksheet>
</file>

<file path=xl/worksheets/sheet4.xml><?xml version="1.0" encoding="utf-8"?>
<worksheet xmlns="http://schemas.openxmlformats.org/spreadsheetml/2006/main" xmlns:r="http://schemas.openxmlformats.org/officeDocument/2006/relationships">
  <dimension ref="A1:M26"/>
  <sheetViews>
    <sheetView workbookViewId="0">
      <selection activeCell="J19" sqref="J19"/>
    </sheetView>
  </sheetViews>
  <sheetFormatPr defaultRowHeight="12.75"/>
  <cols>
    <col min="1" max="1" width="29.28515625" style="46" customWidth="1"/>
    <col min="2" max="2" width="6.7109375" style="46" customWidth="1"/>
    <col min="3" max="3" width="14.5703125" style="37" customWidth="1"/>
    <col min="4" max="4" width="14.28515625" style="37" customWidth="1"/>
    <col min="5" max="5" width="13.85546875" style="37" customWidth="1"/>
    <col min="6" max="6" width="14.140625" style="37" customWidth="1"/>
    <col min="7" max="7" width="12.7109375" style="65" customWidth="1"/>
    <col min="8" max="8" width="13.140625" style="37" customWidth="1"/>
    <col min="9" max="10" width="15.28515625" style="37" customWidth="1"/>
    <col min="11" max="11" width="15.5703125" style="37" bestFit="1" customWidth="1"/>
    <col min="12" max="16384" width="9.140625" style="37"/>
  </cols>
  <sheetData>
    <row r="1" spans="1:13" s="69" customFormat="1" ht="13.5">
      <c r="A1" s="29" t="s">
        <v>477</v>
      </c>
      <c r="B1" s="67"/>
      <c r="C1" s="67"/>
      <c r="D1" s="67"/>
      <c r="E1" s="67"/>
      <c r="F1" s="68"/>
      <c r="G1" s="68"/>
      <c r="H1" s="68"/>
      <c r="I1" s="295" t="s">
        <v>382</v>
      </c>
      <c r="J1" s="295"/>
      <c r="K1" s="295"/>
    </row>
    <row r="2" spans="1:13" s="69" customFormat="1" ht="13.5" customHeight="1">
      <c r="A2" s="70" t="s">
        <v>478</v>
      </c>
      <c r="B2" s="71"/>
      <c r="C2" s="71"/>
      <c r="D2" s="71"/>
      <c r="E2" s="71"/>
      <c r="F2" s="72"/>
      <c r="G2" s="72"/>
      <c r="H2" s="72"/>
      <c r="I2" s="286" t="s">
        <v>383</v>
      </c>
      <c r="J2" s="286"/>
      <c r="K2" s="286"/>
    </row>
    <row r="3" spans="1:13" s="69" customFormat="1" ht="13.5">
      <c r="A3" s="20" t="s">
        <v>1047</v>
      </c>
      <c r="B3" s="3"/>
      <c r="C3" s="71"/>
      <c r="D3" s="71"/>
      <c r="E3" s="71"/>
      <c r="F3" s="72"/>
      <c r="G3" s="72"/>
      <c r="H3" s="72"/>
      <c r="I3" s="286"/>
      <c r="J3" s="286"/>
      <c r="K3" s="286"/>
    </row>
    <row r="4" spans="1:13" s="69" customFormat="1" ht="13.5">
      <c r="A4" s="285" t="s">
        <v>381</v>
      </c>
      <c r="B4" s="285"/>
      <c r="C4" s="71"/>
      <c r="D4" s="71"/>
      <c r="E4" s="71"/>
      <c r="F4" s="72"/>
      <c r="G4" s="72"/>
      <c r="H4" s="72"/>
      <c r="I4" s="72"/>
      <c r="J4" s="3"/>
      <c r="K4" s="3"/>
    </row>
    <row r="5" spans="1:13" ht="15.75">
      <c r="A5" s="297" t="s">
        <v>205</v>
      </c>
      <c r="B5" s="297"/>
      <c r="C5" s="297"/>
      <c r="D5" s="297"/>
      <c r="E5" s="297"/>
      <c r="F5" s="297"/>
      <c r="G5" s="297"/>
      <c r="H5" s="297"/>
      <c r="I5" s="297"/>
      <c r="J5" s="297"/>
      <c r="K5" s="297"/>
    </row>
    <row r="6" spans="1:13" ht="15">
      <c r="A6" s="287" t="s">
        <v>1024</v>
      </c>
      <c r="B6" s="287"/>
      <c r="C6" s="287"/>
      <c r="D6" s="287"/>
      <c r="E6" s="287"/>
      <c r="F6" s="287"/>
      <c r="G6" s="287"/>
      <c r="H6" s="287"/>
      <c r="I6" s="287"/>
      <c r="J6" s="287"/>
      <c r="K6" s="287"/>
    </row>
    <row r="7" spans="1:13">
      <c r="A7" s="73"/>
      <c r="B7" s="73"/>
      <c r="C7" s="73"/>
      <c r="D7" s="73"/>
      <c r="E7" s="73"/>
      <c r="F7" s="73"/>
      <c r="G7" s="73"/>
      <c r="H7" s="73"/>
      <c r="I7" s="73"/>
      <c r="J7" s="73"/>
      <c r="K7" s="73"/>
    </row>
    <row r="8" spans="1:13" ht="16.5" customHeight="1">
      <c r="A8" s="306" t="s">
        <v>427</v>
      </c>
      <c r="B8" s="306" t="s">
        <v>8</v>
      </c>
      <c r="C8" s="306" t="s">
        <v>421</v>
      </c>
      <c r="D8" s="306"/>
      <c r="E8" s="306" t="s">
        <v>202</v>
      </c>
      <c r="F8" s="306"/>
      <c r="G8" s="306"/>
      <c r="H8" s="306"/>
      <c r="I8" s="306" t="s">
        <v>426</v>
      </c>
      <c r="J8" s="306"/>
    </row>
    <row r="9" spans="1:13" ht="18.75" customHeight="1">
      <c r="A9" s="306"/>
      <c r="B9" s="306"/>
      <c r="C9" s="307" t="s">
        <v>819</v>
      </c>
      <c r="D9" s="307" t="s">
        <v>820</v>
      </c>
      <c r="E9" s="308" t="s">
        <v>1030</v>
      </c>
      <c r="F9" s="309"/>
      <c r="G9" s="308" t="s">
        <v>1031</v>
      </c>
      <c r="H9" s="309"/>
      <c r="I9" s="310">
        <v>42369</v>
      </c>
      <c r="J9" s="310">
        <v>42735</v>
      </c>
    </row>
    <row r="10" spans="1:13" ht="18" customHeight="1">
      <c r="A10" s="306"/>
      <c r="B10" s="306"/>
      <c r="C10" s="307"/>
      <c r="D10" s="307"/>
      <c r="E10" s="191" t="s">
        <v>203</v>
      </c>
      <c r="F10" s="191" t="s">
        <v>204</v>
      </c>
      <c r="G10" s="191" t="s">
        <v>203</v>
      </c>
      <c r="H10" s="191" t="s">
        <v>204</v>
      </c>
      <c r="I10" s="310"/>
      <c r="J10" s="310"/>
    </row>
    <row r="11" spans="1:13" ht="23.25" customHeight="1">
      <c r="A11" s="192" t="s">
        <v>5</v>
      </c>
      <c r="B11" s="193">
        <v>19</v>
      </c>
      <c r="C11" s="194">
        <v>160000000000</v>
      </c>
      <c r="D11" s="194">
        <v>160000000000</v>
      </c>
      <c r="E11" s="194">
        <v>0</v>
      </c>
      <c r="F11" s="194">
        <v>0</v>
      </c>
      <c r="G11" s="194">
        <v>0</v>
      </c>
      <c r="H11" s="194">
        <v>0</v>
      </c>
      <c r="I11" s="194">
        <f>C11+E11-F11</f>
        <v>160000000000</v>
      </c>
      <c r="J11" s="194">
        <f>D11+G11-H11</f>
        <v>160000000000</v>
      </c>
    </row>
    <row r="12" spans="1:13" ht="25.5">
      <c r="A12" s="164" t="s">
        <v>683</v>
      </c>
      <c r="B12" s="193">
        <v>19</v>
      </c>
      <c r="C12" s="194">
        <v>636000000</v>
      </c>
      <c r="D12" s="194">
        <v>636000000</v>
      </c>
      <c r="E12" s="194">
        <v>0</v>
      </c>
      <c r="F12" s="194">
        <v>0</v>
      </c>
      <c r="G12" s="194">
        <v>0</v>
      </c>
      <c r="H12" s="194">
        <v>0</v>
      </c>
      <c r="I12" s="194">
        <f>C12+E12-F12</f>
        <v>636000000</v>
      </c>
      <c r="J12" s="194">
        <f>D12+G12-H12</f>
        <v>636000000</v>
      </c>
    </row>
    <row r="13" spans="1:13" ht="18" customHeight="1">
      <c r="A13" s="192" t="s">
        <v>685</v>
      </c>
      <c r="B13" s="193">
        <v>19</v>
      </c>
      <c r="C13" s="194">
        <v>-25127130376</v>
      </c>
      <c r="D13" s="194">
        <f>BCTHTCR!E132</f>
        <v>-17285989810</v>
      </c>
      <c r="E13" s="194">
        <f>BCTNTDR!H71</f>
        <v>7841140566</v>
      </c>
      <c r="F13" s="194">
        <v>0</v>
      </c>
      <c r="G13" s="194">
        <f>BCTNTDR!G72</f>
        <v>2629789047</v>
      </c>
      <c r="H13" s="194">
        <v>0</v>
      </c>
      <c r="I13" s="194">
        <f>C13+E13-F13</f>
        <v>-17285989810</v>
      </c>
      <c r="J13" s="194">
        <f>D13+G13-H13</f>
        <v>-14656200763</v>
      </c>
      <c r="M13" s="37" t="b">
        <f>J13=BCTHTCR!D132</f>
        <v>1</v>
      </c>
    </row>
    <row r="15" spans="1:13" s="24" customFormat="1" ht="24.75" customHeight="1">
      <c r="A15" s="21"/>
      <c r="B15" s="21"/>
      <c r="C15" s="22"/>
      <c r="F15" s="21"/>
      <c r="G15" s="23"/>
      <c r="J15" s="23" t="s">
        <v>1025</v>
      </c>
      <c r="K15" s="23"/>
    </row>
    <row r="16" spans="1:13" s="24" customFormat="1" ht="24.75" customHeight="1">
      <c r="A16" s="25" t="s">
        <v>384</v>
      </c>
      <c r="C16" s="27"/>
      <c r="E16" s="26" t="str">
        <f>[1]Menu!$A$13</f>
        <v>Kế toán trưởng</v>
      </c>
      <c r="G16" s="61"/>
      <c r="J16" s="271" t="s">
        <v>1049</v>
      </c>
    </row>
    <row r="17" spans="1:10" s="24" customFormat="1" ht="24.75" customHeight="1">
      <c r="A17" s="30"/>
      <c r="C17" s="31"/>
      <c r="E17" s="30"/>
      <c r="G17" s="30"/>
      <c r="J17" s="30"/>
    </row>
    <row r="18" spans="1:10" s="24" customFormat="1" ht="24.75" customHeight="1">
      <c r="A18" s="32" t="s">
        <v>385</v>
      </c>
      <c r="C18" s="31"/>
      <c r="E18" s="33" t="s">
        <v>385</v>
      </c>
      <c r="G18" s="33"/>
      <c r="J18" s="33" t="s">
        <v>386</v>
      </c>
    </row>
    <row r="19" spans="1:10" s="24" customFormat="1" ht="18" customHeight="1">
      <c r="A19" s="28" t="s">
        <v>1026</v>
      </c>
      <c r="C19" s="27"/>
      <c r="E19" s="28" t="s">
        <v>387</v>
      </c>
      <c r="G19" s="31"/>
      <c r="J19" s="270" t="s">
        <v>1048</v>
      </c>
    </row>
    <row r="26" spans="1:10">
      <c r="J26" s="242"/>
    </row>
  </sheetData>
  <mergeCells count="16">
    <mergeCell ref="B8:B10"/>
    <mergeCell ref="A8:A10"/>
    <mergeCell ref="C8:D8"/>
    <mergeCell ref="E8:H8"/>
    <mergeCell ref="I8:J8"/>
    <mergeCell ref="C9:C10"/>
    <mergeCell ref="D9:D10"/>
    <mergeCell ref="E9:F9"/>
    <mergeCell ref="G9:H9"/>
    <mergeCell ref="I9:I10"/>
    <mergeCell ref="J9:J10"/>
    <mergeCell ref="A6:K6"/>
    <mergeCell ref="A4:B4"/>
    <mergeCell ref="I2:K3"/>
    <mergeCell ref="I1:K1"/>
    <mergeCell ref="A5:K5"/>
  </mergeCells>
  <pageMargins left="0.41" right="0.26" top="0.75" bottom="0.75" header="0.3" footer="0.3"/>
  <pageSetup scale="90" orientation="landscape" r:id="rId1"/>
</worksheet>
</file>

<file path=xl/worksheets/sheet5.xml><?xml version="1.0" encoding="utf-8"?>
<worksheet xmlns="http://schemas.openxmlformats.org/spreadsheetml/2006/main" xmlns:r="http://schemas.openxmlformats.org/officeDocument/2006/relationships">
  <sheetPr>
    <outlinePr summaryBelow="0"/>
  </sheetPr>
  <dimension ref="A1:XFD378"/>
  <sheetViews>
    <sheetView showGridLines="0" topLeftCell="A364" workbookViewId="0">
      <selection activeCell="H367" sqref="H367:AM367"/>
    </sheetView>
  </sheetViews>
  <sheetFormatPr defaultRowHeight="12.75"/>
  <cols>
    <col min="1" max="1" width="4.85546875" style="75" customWidth="1"/>
    <col min="2" max="2" width="0.28515625" style="75" customWidth="1"/>
    <col min="3" max="3" width="0.140625" style="75" customWidth="1"/>
    <col min="4" max="4" width="0.42578125" style="75" customWidth="1"/>
    <col min="5" max="6" width="0.28515625" style="75" customWidth="1"/>
    <col min="7" max="7" width="0.140625" style="75" customWidth="1"/>
    <col min="8" max="8" width="8.140625" style="75" customWidth="1"/>
    <col min="9" max="9" width="0.28515625" style="75" customWidth="1"/>
    <col min="10" max="10" width="0.42578125" style="75" customWidth="1"/>
    <col min="11" max="11" width="5" style="75" customWidth="1"/>
    <col min="12" max="12" width="0.42578125" style="75" customWidth="1"/>
    <col min="13" max="13" width="1.28515625" style="75" customWidth="1"/>
    <col min="14" max="14" width="1.7109375" style="75" customWidth="1"/>
    <col min="15" max="15" width="0.42578125" style="75" customWidth="1"/>
    <col min="16" max="17" width="1.140625" style="75" customWidth="1"/>
    <col min="18" max="18" width="0.28515625" style="75" customWidth="1"/>
    <col min="19" max="19" width="0.140625" style="75" customWidth="1"/>
    <col min="20" max="20" width="0.140625" style="75" hidden="1" customWidth="1"/>
    <col min="21" max="21" width="0.5703125" style="75" hidden="1" customWidth="1"/>
    <col min="22" max="22" width="2" style="75" hidden="1" customWidth="1"/>
    <col min="23" max="23" width="1.140625" style="75" hidden="1" customWidth="1"/>
    <col min="24" max="24" width="1.85546875" style="75" hidden="1" customWidth="1"/>
    <col min="25" max="25" width="0.28515625" style="75" hidden="1" customWidth="1"/>
    <col min="26" max="26" width="2.85546875" style="75" customWidth="1"/>
    <col min="27" max="27" width="2.28515625" style="75" customWidth="1"/>
    <col min="28" max="29" width="3.7109375" style="75" customWidth="1"/>
    <col min="30" max="30" width="2.7109375" style="75" customWidth="1"/>
    <col min="31" max="31" width="0.7109375" style="75" customWidth="1"/>
    <col min="32" max="32" width="1.5703125" style="75" customWidth="1"/>
    <col min="33" max="33" width="1.85546875" style="75" customWidth="1"/>
    <col min="34" max="34" width="0.28515625" style="75" hidden="1" customWidth="1"/>
    <col min="35" max="35" width="2.140625" style="75" customWidth="1"/>
    <col min="36" max="36" width="0.5703125" style="75" customWidth="1"/>
    <col min="37" max="37" width="0.7109375" style="75" customWidth="1"/>
    <col min="38" max="38" width="1.28515625" style="75" hidden="1" customWidth="1"/>
    <col min="39" max="39" width="0.85546875" style="75" customWidth="1"/>
    <col min="40" max="40" width="0.7109375" style="75" customWidth="1"/>
    <col min="41" max="41" width="0.5703125" style="75" customWidth="1"/>
    <col min="42" max="42" width="0.85546875" style="75" customWidth="1"/>
    <col min="43" max="43" width="1.7109375" style="75" customWidth="1"/>
    <col min="44" max="44" width="0.140625" style="75" customWidth="1"/>
    <col min="45" max="46" width="0.28515625" style="75" customWidth="1"/>
    <col min="47" max="47" width="0.7109375" style="75" customWidth="1"/>
    <col min="48" max="48" width="1" style="75" customWidth="1"/>
    <col min="49" max="50" width="0.7109375" style="75" customWidth="1"/>
    <col min="51" max="51" width="1" style="75" customWidth="1"/>
    <col min="52" max="53" width="0.85546875" style="75" customWidth="1"/>
    <col min="54" max="54" width="1.140625" style="75" customWidth="1"/>
    <col min="55" max="55" width="1" style="75" customWidth="1"/>
    <col min="56" max="56" width="0.5703125" style="75" hidden="1" customWidth="1"/>
    <col min="57" max="57" width="0.28515625" style="75" customWidth="1"/>
    <col min="58" max="60" width="0.140625" style="75" customWidth="1"/>
    <col min="61" max="61" width="0.28515625" style="75" customWidth="1"/>
    <col min="62" max="62" width="1.7109375" style="75" customWidth="1"/>
    <col min="63" max="63" width="0.85546875" style="75" customWidth="1"/>
    <col min="64" max="64" width="1" style="75" customWidth="1"/>
    <col min="65" max="65" width="0.85546875" style="75" customWidth="1"/>
    <col min="66" max="66" width="0.5703125" style="75" customWidth="1"/>
    <col min="67" max="67" width="2.42578125" style="75" customWidth="1"/>
    <col min="68" max="68" width="2.85546875" style="75" customWidth="1"/>
    <col min="69" max="70" width="1" style="75" customWidth="1"/>
    <col min="71" max="71" width="0.5703125" style="75" customWidth="1"/>
    <col min="72" max="72" width="0.85546875" style="75" customWidth="1"/>
    <col min="73" max="73" width="0.7109375" style="75" customWidth="1"/>
    <col min="74" max="74" width="0.28515625" style="75" customWidth="1"/>
    <col min="75" max="75" width="2.7109375" style="75" customWidth="1"/>
    <col min="76" max="76" width="2.42578125" style="75" customWidth="1"/>
    <col min="77" max="77" width="0.85546875" style="75" customWidth="1"/>
    <col min="78" max="78" width="0.140625" style="75" customWidth="1"/>
    <col min="79" max="79" width="0.42578125" style="75" customWidth="1"/>
    <col min="80" max="80" width="0.5703125" style="75" customWidth="1"/>
    <col min="81" max="82" width="0.7109375" style="75" customWidth="1"/>
    <col min="83" max="83" width="1.140625" style="75" customWidth="1"/>
    <col min="84" max="85" width="1.7109375" style="75" customWidth="1"/>
    <col min="86" max="86" width="1" style="75" customWidth="1"/>
    <col min="87" max="87" width="0.140625" style="75" customWidth="1"/>
    <col min="88" max="88" width="4.42578125" style="75" customWidth="1"/>
    <col min="89" max="89" width="1.85546875" style="75" customWidth="1"/>
    <col min="90" max="90" width="0.28515625" style="75" customWidth="1"/>
    <col min="91" max="91" width="0.42578125" style="75" customWidth="1"/>
    <col min="92" max="94" width="0.140625" style="75" customWidth="1"/>
    <col min="95" max="95" width="4.42578125" style="75" customWidth="1"/>
    <col min="96" max="96" width="1.42578125" style="75" customWidth="1"/>
    <col min="97" max="97" width="0.7109375" style="75" hidden="1" customWidth="1"/>
    <col min="98" max="98" width="2.140625" style="75" hidden="1" customWidth="1"/>
    <col min="99" max="99" width="0.85546875" style="75" hidden="1" customWidth="1"/>
    <col min="100" max="100" width="2.7109375" style="75" hidden="1" customWidth="1"/>
    <col min="101" max="101" width="12.42578125" style="75" customWidth="1"/>
    <col min="102" max="102" width="2" style="75" customWidth="1"/>
    <col min="103" max="103" width="13.7109375" style="75" customWidth="1"/>
    <col min="104" max="104" width="11.140625" style="75" customWidth="1"/>
    <col min="105" max="256" width="9.140625" style="75"/>
    <col min="257" max="257" width="4.85546875" style="75" customWidth="1"/>
    <col min="258" max="258" width="0.28515625" style="75" customWidth="1"/>
    <col min="259" max="259" width="0.140625" style="75" customWidth="1"/>
    <col min="260" max="260" width="0.42578125" style="75" customWidth="1"/>
    <col min="261" max="262" width="0.28515625" style="75" customWidth="1"/>
    <col min="263" max="263" width="0.140625" style="75" customWidth="1"/>
    <col min="264" max="264" width="14.140625" style="75" customWidth="1"/>
    <col min="265" max="265" width="0.28515625" style="75" customWidth="1"/>
    <col min="266" max="266" width="0.42578125" style="75" customWidth="1"/>
    <col min="267" max="267" width="5" style="75" customWidth="1"/>
    <col min="268" max="268" width="1.85546875" style="75" customWidth="1"/>
    <col min="269" max="269" width="2" style="75" customWidth="1"/>
    <col min="270" max="270" width="1.7109375" style="75" customWidth="1"/>
    <col min="271" max="271" width="0.42578125" style="75" customWidth="1"/>
    <col min="272" max="272" width="0.140625" style="75" customWidth="1"/>
    <col min="273" max="273" width="0.42578125" style="75" customWidth="1"/>
    <col min="274" max="274" width="0.28515625" style="75" customWidth="1"/>
    <col min="275" max="275" width="1.140625" style="75" customWidth="1"/>
    <col min="276" max="276" width="0.140625" style="75" customWidth="1"/>
    <col min="277" max="277" width="0.5703125" style="75" customWidth="1"/>
    <col min="278" max="278" width="2" style="75" customWidth="1"/>
    <col min="279" max="279" width="1.140625" style="75" customWidth="1"/>
    <col min="280" max="280" width="1.85546875" style="75" customWidth="1"/>
    <col min="281" max="281" width="0.28515625" style="75" customWidth="1"/>
    <col min="282" max="282" width="0.140625" style="75" customWidth="1"/>
    <col min="283" max="283" width="1.7109375" style="75" customWidth="1"/>
    <col min="284" max="284" width="0.7109375" style="75" customWidth="1"/>
    <col min="285" max="285" width="0.42578125" style="75" customWidth="1"/>
    <col min="286" max="286" width="1.140625" style="75" customWidth="1"/>
    <col min="287" max="287" width="0.85546875" style="75" customWidth="1"/>
    <col min="288" max="288" width="1.28515625" style="75" customWidth="1"/>
    <col min="289" max="289" width="1.140625" style="75" customWidth="1"/>
    <col min="290" max="290" width="0.140625" style="75" customWidth="1"/>
    <col min="291" max="291" width="1.85546875" style="75" customWidth="1"/>
    <col min="292" max="293" width="0.28515625" style="75" customWidth="1"/>
    <col min="294" max="294" width="1" style="75" customWidth="1"/>
    <col min="295" max="295" width="0.5703125" style="75" customWidth="1"/>
    <col min="296" max="296" width="1.5703125" style="75" customWidth="1"/>
    <col min="297" max="297" width="0.140625" style="75" customWidth="1"/>
    <col min="298" max="298" width="0.28515625" style="75" customWidth="1"/>
    <col min="299" max="299" width="1.28515625" style="75" customWidth="1"/>
    <col min="300" max="300" width="0.140625" style="75" customWidth="1"/>
    <col min="301" max="302" width="0.28515625" style="75" customWidth="1"/>
    <col min="303" max="303" width="1.7109375" style="75" customWidth="1"/>
    <col min="304" max="304" width="0.140625" style="75" customWidth="1"/>
    <col min="305" max="305" width="1.140625" style="75" customWidth="1"/>
    <col min="306" max="306" width="0.42578125" style="75" customWidth="1"/>
    <col min="307" max="307" width="0.5703125" style="75" customWidth="1"/>
    <col min="308" max="308" width="0.42578125" style="75" customWidth="1"/>
    <col min="309" max="309" width="2.42578125" style="75" customWidth="1"/>
    <col min="310" max="310" width="0.42578125" style="75" customWidth="1"/>
    <col min="311" max="311" width="0.140625" style="75" customWidth="1"/>
    <col min="312" max="312" width="0.5703125" style="75" customWidth="1"/>
    <col min="313" max="313" width="0.28515625" style="75" customWidth="1"/>
    <col min="314" max="316" width="0.140625" style="75" customWidth="1"/>
    <col min="317" max="317" width="0.28515625" style="75" customWidth="1"/>
    <col min="318" max="318" width="0.5703125" style="75" customWidth="1"/>
    <col min="319" max="319" width="1.28515625" style="75" customWidth="1"/>
    <col min="320" max="320" width="0.42578125" style="75" customWidth="1"/>
    <col min="321" max="321" width="0.140625" style="75" customWidth="1"/>
    <col min="322" max="322" width="1" style="75" customWidth="1"/>
    <col min="323" max="323" width="2" style="75" customWidth="1"/>
    <col min="324" max="324" width="0.42578125" style="75" customWidth="1"/>
    <col min="325" max="325" width="1.7109375" style="75" customWidth="1"/>
    <col min="326" max="326" width="1" style="75" customWidth="1"/>
    <col min="327" max="327" width="0.5703125" style="75" customWidth="1"/>
    <col min="328" max="328" width="0.85546875" style="75" customWidth="1"/>
    <col min="329" max="329" width="0.7109375" style="75" customWidth="1"/>
    <col min="330" max="330" width="0.28515625" style="75" customWidth="1"/>
    <col min="331" max="331" width="2.7109375" style="75" customWidth="1"/>
    <col min="332" max="334" width="0.140625" style="75" customWidth="1"/>
    <col min="335" max="335" width="0.42578125" style="75" customWidth="1"/>
    <col min="336" max="336" width="0.5703125" style="75" customWidth="1"/>
    <col min="337" max="338" width="0.7109375" style="75" customWidth="1"/>
    <col min="339" max="339" width="3" style="75" customWidth="1"/>
    <col min="340" max="340" width="0.42578125" style="75" customWidth="1"/>
    <col min="341" max="341" width="0.140625" style="75" customWidth="1"/>
    <col min="342" max="342" width="1" style="75" customWidth="1"/>
    <col min="343" max="343" width="0.140625" style="75" customWidth="1"/>
    <col min="344" max="344" width="5.28515625" style="75" customWidth="1"/>
    <col min="345" max="345" width="1.85546875" style="75" customWidth="1"/>
    <col min="346" max="346" width="0.28515625" style="75" customWidth="1"/>
    <col min="347" max="347" width="0.42578125" style="75" customWidth="1"/>
    <col min="348" max="350" width="0.140625" style="75" customWidth="1"/>
    <col min="351" max="351" width="4" style="75" customWidth="1"/>
    <col min="352" max="352" width="0.140625" style="75" customWidth="1"/>
    <col min="353" max="353" width="0.7109375" style="75" customWidth="1"/>
    <col min="354" max="355" width="0.140625" style="75" customWidth="1"/>
    <col min="356" max="356" width="2.7109375" style="75" customWidth="1"/>
    <col min="357" max="357" width="9.7109375" style="75" customWidth="1"/>
    <col min="358" max="358" width="0.28515625" style="75" customWidth="1"/>
    <col min="359" max="359" width="10" style="75" customWidth="1"/>
    <col min="360" max="360" width="11.140625" style="75" customWidth="1"/>
    <col min="361" max="512" width="9.140625" style="75"/>
    <col min="513" max="513" width="4.85546875" style="75" customWidth="1"/>
    <col min="514" max="514" width="0.28515625" style="75" customWidth="1"/>
    <col min="515" max="515" width="0.140625" style="75" customWidth="1"/>
    <col min="516" max="516" width="0.42578125" style="75" customWidth="1"/>
    <col min="517" max="518" width="0.28515625" style="75" customWidth="1"/>
    <col min="519" max="519" width="0.140625" style="75" customWidth="1"/>
    <col min="520" max="520" width="14.140625" style="75" customWidth="1"/>
    <col min="521" max="521" width="0.28515625" style="75" customWidth="1"/>
    <col min="522" max="522" width="0.42578125" style="75" customWidth="1"/>
    <col min="523" max="523" width="5" style="75" customWidth="1"/>
    <col min="524" max="524" width="1.85546875" style="75" customWidth="1"/>
    <col min="525" max="525" width="2" style="75" customWidth="1"/>
    <col min="526" max="526" width="1.7109375" style="75" customWidth="1"/>
    <col min="527" max="527" width="0.42578125" style="75" customWidth="1"/>
    <col min="528" max="528" width="0.140625" style="75" customWidth="1"/>
    <col min="529" max="529" width="0.42578125" style="75" customWidth="1"/>
    <col min="530" max="530" width="0.28515625" style="75" customWidth="1"/>
    <col min="531" max="531" width="1.140625" style="75" customWidth="1"/>
    <col min="532" max="532" width="0.140625" style="75" customWidth="1"/>
    <col min="533" max="533" width="0.5703125" style="75" customWidth="1"/>
    <col min="534" max="534" width="2" style="75" customWidth="1"/>
    <col min="535" max="535" width="1.140625" style="75" customWidth="1"/>
    <col min="536" max="536" width="1.85546875" style="75" customWidth="1"/>
    <col min="537" max="537" width="0.28515625" style="75" customWidth="1"/>
    <col min="538" max="538" width="0.140625" style="75" customWidth="1"/>
    <col min="539" max="539" width="1.7109375" style="75" customWidth="1"/>
    <col min="540" max="540" width="0.7109375" style="75" customWidth="1"/>
    <col min="541" max="541" width="0.42578125" style="75" customWidth="1"/>
    <col min="542" max="542" width="1.140625" style="75" customWidth="1"/>
    <col min="543" max="543" width="0.85546875" style="75" customWidth="1"/>
    <col min="544" max="544" width="1.28515625" style="75" customWidth="1"/>
    <col min="545" max="545" width="1.140625" style="75" customWidth="1"/>
    <col min="546" max="546" width="0.140625" style="75" customWidth="1"/>
    <col min="547" max="547" width="1.85546875" style="75" customWidth="1"/>
    <col min="548" max="549" width="0.28515625" style="75" customWidth="1"/>
    <col min="550" max="550" width="1" style="75" customWidth="1"/>
    <col min="551" max="551" width="0.5703125" style="75" customWidth="1"/>
    <col min="552" max="552" width="1.5703125" style="75" customWidth="1"/>
    <col min="553" max="553" width="0.140625" style="75" customWidth="1"/>
    <col min="554" max="554" width="0.28515625" style="75" customWidth="1"/>
    <col min="555" max="555" width="1.28515625" style="75" customWidth="1"/>
    <col min="556" max="556" width="0.140625" style="75" customWidth="1"/>
    <col min="557" max="558" width="0.28515625" style="75" customWidth="1"/>
    <col min="559" max="559" width="1.7109375" style="75" customWidth="1"/>
    <col min="560" max="560" width="0.140625" style="75" customWidth="1"/>
    <col min="561" max="561" width="1.140625" style="75" customWidth="1"/>
    <col min="562" max="562" width="0.42578125" style="75" customWidth="1"/>
    <col min="563" max="563" width="0.5703125" style="75" customWidth="1"/>
    <col min="564" max="564" width="0.42578125" style="75" customWidth="1"/>
    <col min="565" max="565" width="2.42578125" style="75" customWidth="1"/>
    <col min="566" max="566" width="0.42578125" style="75" customWidth="1"/>
    <col min="567" max="567" width="0.140625" style="75" customWidth="1"/>
    <col min="568" max="568" width="0.5703125" style="75" customWidth="1"/>
    <col min="569" max="569" width="0.28515625" style="75" customWidth="1"/>
    <col min="570" max="572" width="0.140625" style="75" customWidth="1"/>
    <col min="573" max="573" width="0.28515625" style="75" customWidth="1"/>
    <col min="574" max="574" width="0.5703125" style="75" customWidth="1"/>
    <col min="575" max="575" width="1.28515625" style="75" customWidth="1"/>
    <col min="576" max="576" width="0.42578125" style="75" customWidth="1"/>
    <col min="577" max="577" width="0.140625" style="75" customWidth="1"/>
    <col min="578" max="578" width="1" style="75" customWidth="1"/>
    <col min="579" max="579" width="2" style="75" customWidth="1"/>
    <col min="580" max="580" width="0.42578125" style="75" customWidth="1"/>
    <col min="581" max="581" width="1.7109375" style="75" customWidth="1"/>
    <col min="582" max="582" width="1" style="75" customWidth="1"/>
    <col min="583" max="583" width="0.5703125" style="75" customWidth="1"/>
    <col min="584" max="584" width="0.85546875" style="75" customWidth="1"/>
    <col min="585" max="585" width="0.7109375" style="75" customWidth="1"/>
    <col min="586" max="586" width="0.28515625" style="75" customWidth="1"/>
    <col min="587" max="587" width="2.7109375" style="75" customWidth="1"/>
    <col min="588" max="590" width="0.140625" style="75" customWidth="1"/>
    <col min="591" max="591" width="0.42578125" style="75" customWidth="1"/>
    <col min="592" max="592" width="0.5703125" style="75" customWidth="1"/>
    <col min="593" max="594" width="0.7109375" style="75" customWidth="1"/>
    <col min="595" max="595" width="3" style="75" customWidth="1"/>
    <col min="596" max="596" width="0.42578125" style="75" customWidth="1"/>
    <col min="597" max="597" width="0.140625" style="75" customWidth="1"/>
    <col min="598" max="598" width="1" style="75" customWidth="1"/>
    <col min="599" max="599" width="0.140625" style="75" customWidth="1"/>
    <col min="600" max="600" width="5.28515625" style="75" customWidth="1"/>
    <col min="601" max="601" width="1.85546875" style="75" customWidth="1"/>
    <col min="602" max="602" width="0.28515625" style="75" customWidth="1"/>
    <col min="603" max="603" width="0.42578125" style="75" customWidth="1"/>
    <col min="604" max="606" width="0.140625" style="75" customWidth="1"/>
    <col min="607" max="607" width="4" style="75" customWidth="1"/>
    <col min="608" max="608" width="0.140625" style="75" customWidth="1"/>
    <col min="609" max="609" width="0.7109375" style="75" customWidth="1"/>
    <col min="610" max="611" width="0.140625" style="75" customWidth="1"/>
    <col min="612" max="612" width="2.7109375" style="75" customWidth="1"/>
    <col min="613" max="613" width="9.7109375" style="75" customWidth="1"/>
    <col min="614" max="614" width="0.28515625" style="75" customWidth="1"/>
    <col min="615" max="615" width="10" style="75" customWidth="1"/>
    <col min="616" max="616" width="11.140625" style="75" customWidth="1"/>
    <col min="617" max="768" width="9.140625" style="75"/>
    <col min="769" max="769" width="4.85546875" style="75" customWidth="1"/>
    <col min="770" max="770" width="0.28515625" style="75" customWidth="1"/>
    <col min="771" max="771" width="0.140625" style="75" customWidth="1"/>
    <col min="772" max="772" width="0.42578125" style="75" customWidth="1"/>
    <col min="773" max="774" width="0.28515625" style="75" customWidth="1"/>
    <col min="775" max="775" width="0.140625" style="75" customWidth="1"/>
    <col min="776" max="776" width="14.140625" style="75" customWidth="1"/>
    <col min="777" max="777" width="0.28515625" style="75" customWidth="1"/>
    <col min="778" max="778" width="0.42578125" style="75" customWidth="1"/>
    <col min="779" max="779" width="5" style="75" customWidth="1"/>
    <col min="780" max="780" width="1.85546875" style="75" customWidth="1"/>
    <col min="781" max="781" width="2" style="75" customWidth="1"/>
    <col min="782" max="782" width="1.7109375" style="75" customWidth="1"/>
    <col min="783" max="783" width="0.42578125" style="75" customWidth="1"/>
    <col min="784" max="784" width="0.140625" style="75" customWidth="1"/>
    <col min="785" max="785" width="0.42578125" style="75" customWidth="1"/>
    <col min="786" max="786" width="0.28515625" style="75" customWidth="1"/>
    <col min="787" max="787" width="1.140625" style="75" customWidth="1"/>
    <col min="788" max="788" width="0.140625" style="75" customWidth="1"/>
    <col min="789" max="789" width="0.5703125" style="75" customWidth="1"/>
    <col min="790" max="790" width="2" style="75" customWidth="1"/>
    <col min="791" max="791" width="1.140625" style="75" customWidth="1"/>
    <col min="792" max="792" width="1.85546875" style="75" customWidth="1"/>
    <col min="793" max="793" width="0.28515625" style="75" customWidth="1"/>
    <col min="794" max="794" width="0.140625" style="75" customWidth="1"/>
    <col min="795" max="795" width="1.7109375" style="75" customWidth="1"/>
    <col min="796" max="796" width="0.7109375" style="75" customWidth="1"/>
    <col min="797" max="797" width="0.42578125" style="75" customWidth="1"/>
    <col min="798" max="798" width="1.140625" style="75" customWidth="1"/>
    <col min="799" max="799" width="0.85546875" style="75" customWidth="1"/>
    <col min="800" max="800" width="1.28515625" style="75" customWidth="1"/>
    <col min="801" max="801" width="1.140625" style="75" customWidth="1"/>
    <col min="802" max="802" width="0.140625" style="75" customWidth="1"/>
    <col min="803" max="803" width="1.85546875" style="75" customWidth="1"/>
    <col min="804" max="805" width="0.28515625" style="75" customWidth="1"/>
    <col min="806" max="806" width="1" style="75" customWidth="1"/>
    <col min="807" max="807" width="0.5703125" style="75" customWidth="1"/>
    <col min="808" max="808" width="1.5703125" style="75" customWidth="1"/>
    <col min="809" max="809" width="0.140625" style="75" customWidth="1"/>
    <col min="810" max="810" width="0.28515625" style="75" customWidth="1"/>
    <col min="811" max="811" width="1.28515625" style="75" customWidth="1"/>
    <col min="812" max="812" width="0.140625" style="75" customWidth="1"/>
    <col min="813" max="814" width="0.28515625" style="75" customWidth="1"/>
    <col min="815" max="815" width="1.7109375" style="75" customWidth="1"/>
    <col min="816" max="816" width="0.140625" style="75" customWidth="1"/>
    <col min="817" max="817" width="1.140625" style="75" customWidth="1"/>
    <col min="818" max="818" width="0.42578125" style="75" customWidth="1"/>
    <col min="819" max="819" width="0.5703125" style="75" customWidth="1"/>
    <col min="820" max="820" width="0.42578125" style="75" customWidth="1"/>
    <col min="821" max="821" width="2.42578125" style="75" customWidth="1"/>
    <col min="822" max="822" width="0.42578125" style="75" customWidth="1"/>
    <col min="823" max="823" width="0.140625" style="75" customWidth="1"/>
    <col min="824" max="824" width="0.5703125" style="75" customWidth="1"/>
    <col min="825" max="825" width="0.28515625" style="75" customWidth="1"/>
    <col min="826" max="828" width="0.140625" style="75" customWidth="1"/>
    <col min="829" max="829" width="0.28515625" style="75" customWidth="1"/>
    <col min="830" max="830" width="0.5703125" style="75" customWidth="1"/>
    <col min="831" max="831" width="1.28515625" style="75" customWidth="1"/>
    <col min="832" max="832" width="0.42578125" style="75" customWidth="1"/>
    <col min="833" max="833" width="0.140625" style="75" customWidth="1"/>
    <col min="834" max="834" width="1" style="75" customWidth="1"/>
    <col min="835" max="835" width="2" style="75" customWidth="1"/>
    <col min="836" max="836" width="0.42578125" style="75" customWidth="1"/>
    <col min="837" max="837" width="1.7109375" style="75" customWidth="1"/>
    <col min="838" max="838" width="1" style="75" customWidth="1"/>
    <col min="839" max="839" width="0.5703125" style="75" customWidth="1"/>
    <col min="840" max="840" width="0.85546875" style="75" customWidth="1"/>
    <col min="841" max="841" width="0.7109375" style="75" customWidth="1"/>
    <col min="842" max="842" width="0.28515625" style="75" customWidth="1"/>
    <col min="843" max="843" width="2.7109375" style="75" customWidth="1"/>
    <col min="844" max="846" width="0.140625" style="75" customWidth="1"/>
    <col min="847" max="847" width="0.42578125" style="75" customWidth="1"/>
    <col min="848" max="848" width="0.5703125" style="75" customWidth="1"/>
    <col min="849" max="850" width="0.7109375" style="75" customWidth="1"/>
    <col min="851" max="851" width="3" style="75" customWidth="1"/>
    <col min="852" max="852" width="0.42578125" style="75" customWidth="1"/>
    <col min="853" max="853" width="0.140625" style="75" customWidth="1"/>
    <col min="854" max="854" width="1" style="75" customWidth="1"/>
    <col min="855" max="855" width="0.140625" style="75" customWidth="1"/>
    <col min="856" max="856" width="5.28515625" style="75" customWidth="1"/>
    <col min="857" max="857" width="1.85546875" style="75" customWidth="1"/>
    <col min="858" max="858" width="0.28515625" style="75" customWidth="1"/>
    <col min="859" max="859" width="0.42578125" style="75" customWidth="1"/>
    <col min="860" max="862" width="0.140625" style="75" customWidth="1"/>
    <col min="863" max="863" width="4" style="75" customWidth="1"/>
    <col min="864" max="864" width="0.140625" style="75" customWidth="1"/>
    <col min="865" max="865" width="0.7109375" style="75" customWidth="1"/>
    <col min="866" max="867" width="0.140625" style="75" customWidth="1"/>
    <col min="868" max="868" width="2.7109375" style="75" customWidth="1"/>
    <col min="869" max="869" width="9.7109375" style="75" customWidth="1"/>
    <col min="870" max="870" width="0.28515625" style="75" customWidth="1"/>
    <col min="871" max="871" width="10" style="75" customWidth="1"/>
    <col min="872" max="872" width="11.140625" style="75" customWidth="1"/>
    <col min="873" max="1024" width="9.140625" style="75"/>
    <col min="1025" max="1025" width="4.85546875" style="75" customWidth="1"/>
    <col min="1026" max="1026" width="0.28515625" style="75" customWidth="1"/>
    <col min="1027" max="1027" width="0.140625" style="75" customWidth="1"/>
    <col min="1028" max="1028" width="0.42578125" style="75" customWidth="1"/>
    <col min="1029" max="1030" width="0.28515625" style="75" customWidth="1"/>
    <col min="1031" max="1031" width="0.140625" style="75" customWidth="1"/>
    <col min="1032" max="1032" width="14.140625" style="75" customWidth="1"/>
    <col min="1033" max="1033" width="0.28515625" style="75" customWidth="1"/>
    <col min="1034" max="1034" width="0.42578125" style="75" customWidth="1"/>
    <col min="1035" max="1035" width="5" style="75" customWidth="1"/>
    <col min="1036" max="1036" width="1.85546875" style="75" customWidth="1"/>
    <col min="1037" max="1037" width="2" style="75" customWidth="1"/>
    <col min="1038" max="1038" width="1.7109375" style="75" customWidth="1"/>
    <col min="1039" max="1039" width="0.42578125" style="75" customWidth="1"/>
    <col min="1040" max="1040" width="0.140625" style="75" customWidth="1"/>
    <col min="1041" max="1041" width="0.42578125" style="75" customWidth="1"/>
    <col min="1042" max="1042" width="0.28515625" style="75" customWidth="1"/>
    <col min="1043" max="1043" width="1.140625" style="75" customWidth="1"/>
    <col min="1044" max="1044" width="0.140625" style="75" customWidth="1"/>
    <col min="1045" max="1045" width="0.5703125" style="75" customWidth="1"/>
    <col min="1046" max="1046" width="2" style="75" customWidth="1"/>
    <col min="1047" max="1047" width="1.140625" style="75" customWidth="1"/>
    <col min="1048" max="1048" width="1.85546875" style="75" customWidth="1"/>
    <col min="1049" max="1049" width="0.28515625" style="75" customWidth="1"/>
    <col min="1050" max="1050" width="0.140625" style="75" customWidth="1"/>
    <col min="1051" max="1051" width="1.7109375" style="75" customWidth="1"/>
    <col min="1052" max="1052" width="0.7109375" style="75" customWidth="1"/>
    <col min="1053" max="1053" width="0.42578125" style="75" customWidth="1"/>
    <col min="1054" max="1054" width="1.140625" style="75" customWidth="1"/>
    <col min="1055" max="1055" width="0.85546875" style="75" customWidth="1"/>
    <col min="1056" max="1056" width="1.28515625" style="75" customWidth="1"/>
    <col min="1057" max="1057" width="1.140625" style="75" customWidth="1"/>
    <col min="1058" max="1058" width="0.140625" style="75" customWidth="1"/>
    <col min="1059" max="1059" width="1.85546875" style="75" customWidth="1"/>
    <col min="1060" max="1061" width="0.28515625" style="75" customWidth="1"/>
    <col min="1062" max="1062" width="1" style="75" customWidth="1"/>
    <col min="1063" max="1063" width="0.5703125" style="75" customWidth="1"/>
    <col min="1064" max="1064" width="1.5703125" style="75" customWidth="1"/>
    <col min="1065" max="1065" width="0.140625" style="75" customWidth="1"/>
    <col min="1066" max="1066" width="0.28515625" style="75" customWidth="1"/>
    <col min="1067" max="1067" width="1.28515625" style="75" customWidth="1"/>
    <col min="1068" max="1068" width="0.140625" style="75" customWidth="1"/>
    <col min="1069" max="1070" width="0.28515625" style="75" customWidth="1"/>
    <col min="1071" max="1071" width="1.7109375" style="75" customWidth="1"/>
    <col min="1072" max="1072" width="0.140625" style="75" customWidth="1"/>
    <col min="1073" max="1073" width="1.140625" style="75" customWidth="1"/>
    <col min="1074" max="1074" width="0.42578125" style="75" customWidth="1"/>
    <col min="1075" max="1075" width="0.5703125" style="75" customWidth="1"/>
    <col min="1076" max="1076" width="0.42578125" style="75" customWidth="1"/>
    <col min="1077" max="1077" width="2.42578125" style="75" customWidth="1"/>
    <col min="1078" max="1078" width="0.42578125" style="75" customWidth="1"/>
    <col min="1079" max="1079" width="0.140625" style="75" customWidth="1"/>
    <col min="1080" max="1080" width="0.5703125" style="75" customWidth="1"/>
    <col min="1081" max="1081" width="0.28515625" style="75" customWidth="1"/>
    <col min="1082" max="1084" width="0.140625" style="75" customWidth="1"/>
    <col min="1085" max="1085" width="0.28515625" style="75" customWidth="1"/>
    <col min="1086" max="1086" width="0.5703125" style="75" customWidth="1"/>
    <col min="1087" max="1087" width="1.28515625" style="75" customWidth="1"/>
    <col min="1088" max="1088" width="0.42578125" style="75" customWidth="1"/>
    <col min="1089" max="1089" width="0.140625" style="75" customWidth="1"/>
    <col min="1090" max="1090" width="1" style="75" customWidth="1"/>
    <col min="1091" max="1091" width="2" style="75" customWidth="1"/>
    <col min="1092" max="1092" width="0.42578125" style="75" customWidth="1"/>
    <col min="1093" max="1093" width="1.7109375" style="75" customWidth="1"/>
    <col min="1094" max="1094" width="1" style="75" customWidth="1"/>
    <col min="1095" max="1095" width="0.5703125" style="75" customWidth="1"/>
    <col min="1096" max="1096" width="0.85546875" style="75" customWidth="1"/>
    <col min="1097" max="1097" width="0.7109375" style="75" customWidth="1"/>
    <col min="1098" max="1098" width="0.28515625" style="75" customWidth="1"/>
    <col min="1099" max="1099" width="2.7109375" style="75" customWidth="1"/>
    <col min="1100" max="1102" width="0.140625" style="75" customWidth="1"/>
    <col min="1103" max="1103" width="0.42578125" style="75" customWidth="1"/>
    <col min="1104" max="1104" width="0.5703125" style="75" customWidth="1"/>
    <col min="1105" max="1106" width="0.7109375" style="75" customWidth="1"/>
    <col min="1107" max="1107" width="3" style="75" customWidth="1"/>
    <col min="1108" max="1108" width="0.42578125" style="75" customWidth="1"/>
    <col min="1109" max="1109" width="0.140625" style="75" customWidth="1"/>
    <col min="1110" max="1110" width="1" style="75" customWidth="1"/>
    <col min="1111" max="1111" width="0.140625" style="75" customWidth="1"/>
    <col min="1112" max="1112" width="5.28515625" style="75" customWidth="1"/>
    <col min="1113" max="1113" width="1.85546875" style="75" customWidth="1"/>
    <col min="1114" max="1114" width="0.28515625" style="75" customWidth="1"/>
    <col min="1115" max="1115" width="0.42578125" style="75" customWidth="1"/>
    <col min="1116" max="1118" width="0.140625" style="75" customWidth="1"/>
    <col min="1119" max="1119" width="4" style="75" customWidth="1"/>
    <col min="1120" max="1120" width="0.140625" style="75" customWidth="1"/>
    <col min="1121" max="1121" width="0.7109375" style="75" customWidth="1"/>
    <col min="1122" max="1123" width="0.140625" style="75" customWidth="1"/>
    <col min="1124" max="1124" width="2.7109375" style="75" customWidth="1"/>
    <col min="1125" max="1125" width="9.7109375" style="75" customWidth="1"/>
    <col min="1126" max="1126" width="0.28515625" style="75" customWidth="1"/>
    <col min="1127" max="1127" width="10" style="75" customWidth="1"/>
    <col min="1128" max="1128" width="11.140625" style="75" customWidth="1"/>
    <col min="1129" max="1280" width="9.140625" style="75"/>
    <col min="1281" max="1281" width="4.85546875" style="75" customWidth="1"/>
    <col min="1282" max="1282" width="0.28515625" style="75" customWidth="1"/>
    <col min="1283" max="1283" width="0.140625" style="75" customWidth="1"/>
    <col min="1284" max="1284" width="0.42578125" style="75" customWidth="1"/>
    <col min="1285" max="1286" width="0.28515625" style="75" customWidth="1"/>
    <col min="1287" max="1287" width="0.140625" style="75" customWidth="1"/>
    <col min="1288" max="1288" width="14.140625" style="75" customWidth="1"/>
    <col min="1289" max="1289" width="0.28515625" style="75" customWidth="1"/>
    <col min="1290" max="1290" width="0.42578125" style="75" customWidth="1"/>
    <col min="1291" max="1291" width="5" style="75" customWidth="1"/>
    <col min="1292" max="1292" width="1.85546875" style="75" customWidth="1"/>
    <col min="1293" max="1293" width="2" style="75" customWidth="1"/>
    <col min="1294" max="1294" width="1.7109375" style="75" customWidth="1"/>
    <col min="1295" max="1295" width="0.42578125" style="75" customWidth="1"/>
    <col min="1296" max="1296" width="0.140625" style="75" customWidth="1"/>
    <col min="1297" max="1297" width="0.42578125" style="75" customWidth="1"/>
    <col min="1298" max="1298" width="0.28515625" style="75" customWidth="1"/>
    <col min="1299" max="1299" width="1.140625" style="75" customWidth="1"/>
    <col min="1300" max="1300" width="0.140625" style="75" customWidth="1"/>
    <col min="1301" max="1301" width="0.5703125" style="75" customWidth="1"/>
    <col min="1302" max="1302" width="2" style="75" customWidth="1"/>
    <col min="1303" max="1303" width="1.140625" style="75" customWidth="1"/>
    <col min="1304" max="1304" width="1.85546875" style="75" customWidth="1"/>
    <col min="1305" max="1305" width="0.28515625" style="75" customWidth="1"/>
    <col min="1306" max="1306" width="0.140625" style="75" customWidth="1"/>
    <col min="1307" max="1307" width="1.7109375" style="75" customWidth="1"/>
    <col min="1308" max="1308" width="0.7109375" style="75" customWidth="1"/>
    <col min="1309" max="1309" width="0.42578125" style="75" customWidth="1"/>
    <col min="1310" max="1310" width="1.140625" style="75" customWidth="1"/>
    <col min="1311" max="1311" width="0.85546875" style="75" customWidth="1"/>
    <col min="1312" max="1312" width="1.28515625" style="75" customWidth="1"/>
    <col min="1313" max="1313" width="1.140625" style="75" customWidth="1"/>
    <col min="1314" max="1314" width="0.140625" style="75" customWidth="1"/>
    <col min="1315" max="1315" width="1.85546875" style="75" customWidth="1"/>
    <col min="1316" max="1317" width="0.28515625" style="75" customWidth="1"/>
    <col min="1318" max="1318" width="1" style="75" customWidth="1"/>
    <col min="1319" max="1319" width="0.5703125" style="75" customWidth="1"/>
    <col min="1320" max="1320" width="1.5703125" style="75" customWidth="1"/>
    <col min="1321" max="1321" width="0.140625" style="75" customWidth="1"/>
    <col min="1322" max="1322" width="0.28515625" style="75" customWidth="1"/>
    <col min="1323" max="1323" width="1.28515625" style="75" customWidth="1"/>
    <col min="1324" max="1324" width="0.140625" style="75" customWidth="1"/>
    <col min="1325" max="1326" width="0.28515625" style="75" customWidth="1"/>
    <col min="1327" max="1327" width="1.7109375" style="75" customWidth="1"/>
    <col min="1328" max="1328" width="0.140625" style="75" customWidth="1"/>
    <col min="1329" max="1329" width="1.140625" style="75" customWidth="1"/>
    <col min="1330" max="1330" width="0.42578125" style="75" customWidth="1"/>
    <col min="1331" max="1331" width="0.5703125" style="75" customWidth="1"/>
    <col min="1332" max="1332" width="0.42578125" style="75" customWidth="1"/>
    <col min="1333" max="1333" width="2.42578125" style="75" customWidth="1"/>
    <col min="1334" max="1334" width="0.42578125" style="75" customWidth="1"/>
    <col min="1335" max="1335" width="0.140625" style="75" customWidth="1"/>
    <col min="1336" max="1336" width="0.5703125" style="75" customWidth="1"/>
    <col min="1337" max="1337" width="0.28515625" style="75" customWidth="1"/>
    <col min="1338" max="1340" width="0.140625" style="75" customWidth="1"/>
    <col min="1341" max="1341" width="0.28515625" style="75" customWidth="1"/>
    <col min="1342" max="1342" width="0.5703125" style="75" customWidth="1"/>
    <col min="1343" max="1343" width="1.28515625" style="75" customWidth="1"/>
    <col min="1344" max="1344" width="0.42578125" style="75" customWidth="1"/>
    <col min="1345" max="1345" width="0.140625" style="75" customWidth="1"/>
    <col min="1346" max="1346" width="1" style="75" customWidth="1"/>
    <col min="1347" max="1347" width="2" style="75" customWidth="1"/>
    <col min="1348" max="1348" width="0.42578125" style="75" customWidth="1"/>
    <col min="1349" max="1349" width="1.7109375" style="75" customWidth="1"/>
    <col min="1350" max="1350" width="1" style="75" customWidth="1"/>
    <col min="1351" max="1351" width="0.5703125" style="75" customWidth="1"/>
    <col min="1352" max="1352" width="0.85546875" style="75" customWidth="1"/>
    <col min="1353" max="1353" width="0.7109375" style="75" customWidth="1"/>
    <col min="1354" max="1354" width="0.28515625" style="75" customWidth="1"/>
    <col min="1355" max="1355" width="2.7109375" style="75" customWidth="1"/>
    <col min="1356" max="1358" width="0.140625" style="75" customWidth="1"/>
    <col min="1359" max="1359" width="0.42578125" style="75" customWidth="1"/>
    <col min="1360" max="1360" width="0.5703125" style="75" customWidth="1"/>
    <col min="1361" max="1362" width="0.7109375" style="75" customWidth="1"/>
    <col min="1363" max="1363" width="3" style="75" customWidth="1"/>
    <col min="1364" max="1364" width="0.42578125" style="75" customWidth="1"/>
    <col min="1365" max="1365" width="0.140625" style="75" customWidth="1"/>
    <col min="1366" max="1366" width="1" style="75" customWidth="1"/>
    <col min="1367" max="1367" width="0.140625" style="75" customWidth="1"/>
    <col min="1368" max="1368" width="5.28515625" style="75" customWidth="1"/>
    <col min="1369" max="1369" width="1.85546875" style="75" customWidth="1"/>
    <col min="1370" max="1370" width="0.28515625" style="75" customWidth="1"/>
    <col min="1371" max="1371" width="0.42578125" style="75" customWidth="1"/>
    <col min="1372" max="1374" width="0.140625" style="75" customWidth="1"/>
    <col min="1375" max="1375" width="4" style="75" customWidth="1"/>
    <col min="1376" max="1376" width="0.140625" style="75" customWidth="1"/>
    <col min="1377" max="1377" width="0.7109375" style="75" customWidth="1"/>
    <col min="1378" max="1379" width="0.140625" style="75" customWidth="1"/>
    <col min="1380" max="1380" width="2.7109375" style="75" customWidth="1"/>
    <col min="1381" max="1381" width="9.7109375" style="75" customWidth="1"/>
    <col min="1382" max="1382" width="0.28515625" style="75" customWidth="1"/>
    <col min="1383" max="1383" width="10" style="75" customWidth="1"/>
    <col min="1384" max="1384" width="11.140625" style="75" customWidth="1"/>
    <col min="1385" max="1536" width="9.140625" style="75"/>
    <col min="1537" max="1537" width="4.85546875" style="75" customWidth="1"/>
    <col min="1538" max="1538" width="0.28515625" style="75" customWidth="1"/>
    <col min="1539" max="1539" width="0.140625" style="75" customWidth="1"/>
    <col min="1540" max="1540" width="0.42578125" style="75" customWidth="1"/>
    <col min="1541" max="1542" width="0.28515625" style="75" customWidth="1"/>
    <col min="1543" max="1543" width="0.140625" style="75" customWidth="1"/>
    <col min="1544" max="1544" width="14.140625" style="75" customWidth="1"/>
    <col min="1545" max="1545" width="0.28515625" style="75" customWidth="1"/>
    <col min="1546" max="1546" width="0.42578125" style="75" customWidth="1"/>
    <col min="1547" max="1547" width="5" style="75" customWidth="1"/>
    <col min="1548" max="1548" width="1.85546875" style="75" customWidth="1"/>
    <col min="1549" max="1549" width="2" style="75" customWidth="1"/>
    <col min="1550" max="1550" width="1.7109375" style="75" customWidth="1"/>
    <col min="1551" max="1551" width="0.42578125" style="75" customWidth="1"/>
    <col min="1552" max="1552" width="0.140625" style="75" customWidth="1"/>
    <col min="1553" max="1553" width="0.42578125" style="75" customWidth="1"/>
    <col min="1554" max="1554" width="0.28515625" style="75" customWidth="1"/>
    <col min="1555" max="1555" width="1.140625" style="75" customWidth="1"/>
    <col min="1556" max="1556" width="0.140625" style="75" customWidth="1"/>
    <col min="1557" max="1557" width="0.5703125" style="75" customWidth="1"/>
    <col min="1558" max="1558" width="2" style="75" customWidth="1"/>
    <col min="1559" max="1559" width="1.140625" style="75" customWidth="1"/>
    <col min="1560" max="1560" width="1.85546875" style="75" customWidth="1"/>
    <col min="1561" max="1561" width="0.28515625" style="75" customWidth="1"/>
    <col min="1562" max="1562" width="0.140625" style="75" customWidth="1"/>
    <col min="1563" max="1563" width="1.7109375" style="75" customWidth="1"/>
    <col min="1564" max="1564" width="0.7109375" style="75" customWidth="1"/>
    <col min="1565" max="1565" width="0.42578125" style="75" customWidth="1"/>
    <col min="1566" max="1566" width="1.140625" style="75" customWidth="1"/>
    <col min="1567" max="1567" width="0.85546875" style="75" customWidth="1"/>
    <col min="1568" max="1568" width="1.28515625" style="75" customWidth="1"/>
    <col min="1569" max="1569" width="1.140625" style="75" customWidth="1"/>
    <col min="1570" max="1570" width="0.140625" style="75" customWidth="1"/>
    <col min="1571" max="1571" width="1.85546875" style="75" customWidth="1"/>
    <col min="1572" max="1573" width="0.28515625" style="75" customWidth="1"/>
    <col min="1574" max="1574" width="1" style="75" customWidth="1"/>
    <col min="1575" max="1575" width="0.5703125" style="75" customWidth="1"/>
    <col min="1576" max="1576" width="1.5703125" style="75" customWidth="1"/>
    <col min="1577" max="1577" width="0.140625" style="75" customWidth="1"/>
    <col min="1578" max="1578" width="0.28515625" style="75" customWidth="1"/>
    <col min="1579" max="1579" width="1.28515625" style="75" customWidth="1"/>
    <col min="1580" max="1580" width="0.140625" style="75" customWidth="1"/>
    <col min="1581" max="1582" width="0.28515625" style="75" customWidth="1"/>
    <col min="1583" max="1583" width="1.7109375" style="75" customWidth="1"/>
    <col min="1584" max="1584" width="0.140625" style="75" customWidth="1"/>
    <col min="1585" max="1585" width="1.140625" style="75" customWidth="1"/>
    <col min="1586" max="1586" width="0.42578125" style="75" customWidth="1"/>
    <col min="1587" max="1587" width="0.5703125" style="75" customWidth="1"/>
    <col min="1588" max="1588" width="0.42578125" style="75" customWidth="1"/>
    <col min="1589" max="1589" width="2.42578125" style="75" customWidth="1"/>
    <col min="1590" max="1590" width="0.42578125" style="75" customWidth="1"/>
    <col min="1591" max="1591" width="0.140625" style="75" customWidth="1"/>
    <col min="1592" max="1592" width="0.5703125" style="75" customWidth="1"/>
    <col min="1593" max="1593" width="0.28515625" style="75" customWidth="1"/>
    <col min="1594" max="1596" width="0.140625" style="75" customWidth="1"/>
    <col min="1597" max="1597" width="0.28515625" style="75" customWidth="1"/>
    <col min="1598" max="1598" width="0.5703125" style="75" customWidth="1"/>
    <col min="1599" max="1599" width="1.28515625" style="75" customWidth="1"/>
    <col min="1600" max="1600" width="0.42578125" style="75" customWidth="1"/>
    <col min="1601" max="1601" width="0.140625" style="75" customWidth="1"/>
    <col min="1602" max="1602" width="1" style="75" customWidth="1"/>
    <col min="1603" max="1603" width="2" style="75" customWidth="1"/>
    <col min="1604" max="1604" width="0.42578125" style="75" customWidth="1"/>
    <col min="1605" max="1605" width="1.7109375" style="75" customWidth="1"/>
    <col min="1606" max="1606" width="1" style="75" customWidth="1"/>
    <col min="1607" max="1607" width="0.5703125" style="75" customWidth="1"/>
    <col min="1608" max="1608" width="0.85546875" style="75" customWidth="1"/>
    <col min="1609" max="1609" width="0.7109375" style="75" customWidth="1"/>
    <col min="1610" max="1610" width="0.28515625" style="75" customWidth="1"/>
    <col min="1611" max="1611" width="2.7109375" style="75" customWidth="1"/>
    <col min="1612" max="1614" width="0.140625" style="75" customWidth="1"/>
    <col min="1615" max="1615" width="0.42578125" style="75" customWidth="1"/>
    <col min="1616" max="1616" width="0.5703125" style="75" customWidth="1"/>
    <col min="1617" max="1618" width="0.7109375" style="75" customWidth="1"/>
    <col min="1619" max="1619" width="3" style="75" customWidth="1"/>
    <col min="1620" max="1620" width="0.42578125" style="75" customWidth="1"/>
    <col min="1621" max="1621" width="0.140625" style="75" customWidth="1"/>
    <col min="1622" max="1622" width="1" style="75" customWidth="1"/>
    <col min="1623" max="1623" width="0.140625" style="75" customWidth="1"/>
    <col min="1624" max="1624" width="5.28515625" style="75" customWidth="1"/>
    <col min="1625" max="1625" width="1.85546875" style="75" customWidth="1"/>
    <col min="1626" max="1626" width="0.28515625" style="75" customWidth="1"/>
    <col min="1627" max="1627" width="0.42578125" style="75" customWidth="1"/>
    <col min="1628" max="1630" width="0.140625" style="75" customWidth="1"/>
    <col min="1631" max="1631" width="4" style="75" customWidth="1"/>
    <col min="1632" max="1632" width="0.140625" style="75" customWidth="1"/>
    <col min="1633" max="1633" width="0.7109375" style="75" customWidth="1"/>
    <col min="1634" max="1635" width="0.140625" style="75" customWidth="1"/>
    <col min="1636" max="1636" width="2.7109375" style="75" customWidth="1"/>
    <col min="1637" max="1637" width="9.7109375" style="75" customWidth="1"/>
    <col min="1638" max="1638" width="0.28515625" style="75" customWidth="1"/>
    <col min="1639" max="1639" width="10" style="75" customWidth="1"/>
    <col min="1640" max="1640" width="11.140625" style="75" customWidth="1"/>
    <col min="1641" max="1792" width="9.140625" style="75"/>
    <col min="1793" max="1793" width="4.85546875" style="75" customWidth="1"/>
    <col min="1794" max="1794" width="0.28515625" style="75" customWidth="1"/>
    <col min="1795" max="1795" width="0.140625" style="75" customWidth="1"/>
    <col min="1796" max="1796" width="0.42578125" style="75" customWidth="1"/>
    <col min="1797" max="1798" width="0.28515625" style="75" customWidth="1"/>
    <col min="1799" max="1799" width="0.140625" style="75" customWidth="1"/>
    <col min="1800" max="1800" width="14.140625" style="75" customWidth="1"/>
    <col min="1801" max="1801" width="0.28515625" style="75" customWidth="1"/>
    <col min="1802" max="1802" width="0.42578125" style="75" customWidth="1"/>
    <col min="1803" max="1803" width="5" style="75" customWidth="1"/>
    <col min="1804" max="1804" width="1.85546875" style="75" customWidth="1"/>
    <col min="1805" max="1805" width="2" style="75" customWidth="1"/>
    <col min="1806" max="1806" width="1.7109375" style="75" customWidth="1"/>
    <col min="1807" max="1807" width="0.42578125" style="75" customWidth="1"/>
    <col min="1808" max="1808" width="0.140625" style="75" customWidth="1"/>
    <col min="1809" max="1809" width="0.42578125" style="75" customWidth="1"/>
    <col min="1810" max="1810" width="0.28515625" style="75" customWidth="1"/>
    <col min="1811" max="1811" width="1.140625" style="75" customWidth="1"/>
    <col min="1812" max="1812" width="0.140625" style="75" customWidth="1"/>
    <col min="1813" max="1813" width="0.5703125" style="75" customWidth="1"/>
    <col min="1814" max="1814" width="2" style="75" customWidth="1"/>
    <col min="1815" max="1815" width="1.140625" style="75" customWidth="1"/>
    <col min="1816" max="1816" width="1.85546875" style="75" customWidth="1"/>
    <col min="1817" max="1817" width="0.28515625" style="75" customWidth="1"/>
    <col min="1818" max="1818" width="0.140625" style="75" customWidth="1"/>
    <col min="1819" max="1819" width="1.7109375" style="75" customWidth="1"/>
    <col min="1820" max="1820" width="0.7109375" style="75" customWidth="1"/>
    <col min="1821" max="1821" width="0.42578125" style="75" customWidth="1"/>
    <col min="1822" max="1822" width="1.140625" style="75" customWidth="1"/>
    <col min="1823" max="1823" width="0.85546875" style="75" customWidth="1"/>
    <col min="1824" max="1824" width="1.28515625" style="75" customWidth="1"/>
    <col min="1825" max="1825" width="1.140625" style="75" customWidth="1"/>
    <col min="1826" max="1826" width="0.140625" style="75" customWidth="1"/>
    <col min="1827" max="1827" width="1.85546875" style="75" customWidth="1"/>
    <col min="1828" max="1829" width="0.28515625" style="75" customWidth="1"/>
    <col min="1830" max="1830" width="1" style="75" customWidth="1"/>
    <col min="1831" max="1831" width="0.5703125" style="75" customWidth="1"/>
    <col min="1832" max="1832" width="1.5703125" style="75" customWidth="1"/>
    <col min="1833" max="1833" width="0.140625" style="75" customWidth="1"/>
    <col min="1834" max="1834" width="0.28515625" style="75" customWidth="1"/>
    <col min="1835" max="1835" width="1.28515625" style="75" customWidth="1"/>
    <col min="1836" max="1836" width="0.140625" style="75" customWidth="1"/>
    <col min="1837" max="1838" width="0.28515625" style="75" customWidth="1"/>
    <col min="1839" max="1839" width="1.7109375" style="75" customWidth="1"/>
    <col min="1840" max="1840" width="0.140625" style="75" customWidth="1"/>
    <col min="1841" max="1841" width="1.140625" style="75" customWidth="1"/>
    <col min="1842" max="1842" width="0.42578125" style="75" customWidth="1"/>
    <col min="1843" max="1843" width="0.5703125" style="75" customWidth="1"/>
    <col min="1844" max="1844" width="0.42578125" style="75" customWidth="1"/>
    <col min="1845" max="1845" width="2.42578125" style="75" customWidth="1"/>
    <col min="1846" max="1846" width="0.42578125" style="75" customWidth="1"/>
    <col min="1847" max="1847" width="0.140625" style="75" customWidth="1"/>
    <col min="1848" max="1848" width="0.5703125" style="75" customWidth="1"/>
    <col min="1849" max="1849" width="0.28515625" style="75" customWidth="1"/>
    <col min="1850" max="1852" width="0.140625" style="75" customWidth="1"/>
    <col min="1853" max="1853" width="0.28515625" style="75" customWidth="1"/>
    <col min="1854" max="1854" width="0.5703125" style="75" customWidth="1"/>
    <col min="1855" max="1855" width="1.28515625" style="75" customWidth="1"/>
    <col min="1856" max="1856" width="0.42578125" style="75" customWidth="1"/>
    <col min="1857" max="1857" width="0.140625" style="75" customWidth="1"/>
    <col min="1858" max="1858" width="1" style="75" customWidth="1"/>
    <col min="1859" max="1859" width="2" style="75" customWidth="1"/>
    <col min="1860" max="1860" width="0.42578125" style="75" customWidth="1"/>
    <col min="1861" max="1861" width="1.7109375" style="75" customWidth="1"/>
    <col min="1862" max="1862" width="1" style="75" customWidth="1"/>
    <col min="1863" max="1863" width="0.5703125" style="75" customWidth="1"/>
    <col min="1864" max="1864" width="0.85546875" style="75" customWidth="1"/>
    <col min="1865" max="1865" width="0.7109375" style="75" customWidth="1"/>
    <col min="1866" max="1866" width="0.28515625" style="75" customWidth="1"/>
    <col min="1867" max="1867" width="2.7109375" style="75" customWidth="1"/>
    <col min="1868" max="1870" width="0.140625" style="75" customWidth="1"/>
    <col min="1871" max="1871" width="0.42578125" style="75" customWidth="1"/>
    <col min="1872" max="1872" width="0.5703125" style="75" customWidth="1"/>
    <col min="1873" max="1874" width="0.7109375" style="75" customWidth="1"/>
    <col min="1875" max="1875" width="3" style="75" customWidth="1"/>
    <col min="1876" max="1876" width="0.42578125" style="75" customWidth="1"/>
    <col min="1877" max="1877" width="0.140625" style="75" customWidth="1"/>
    <col min="1878" max="1878" width="1" style="75" customWidth="1"/>
    <col min="1879" max="1879" width="0.140625" style="75" customWidth="1"/>
    <col min="1880" max="1880" width="5.28515625" style="75" customWidth="1"/>
    <col min="1881" max="1881" width="1.85546875" style="75" customWidth="1"/>
    <col min="1882" max="1882" width="0.28515625" style="75" customWidth="1"/>
    <col min="1883" max="1883" width="0.42578125" style="75" customWidth="1"/>
    <col min="1884" max="1886" width="0.140625" style="75" customWidth="1"/>
    <col min="1887" max="1887" width="4" style="75" customWidth="1"/>
    <col min="1888" max="1888" width="0.140625" style="75" customWidth="1"/>
    <col min="1889" max="1889" width="0.7109375" style="75" customWidth="1"/>
    <col min="1890" max="1891" width="0.140625" style="75" customWidth="1"/>
    <col min="1892" max="1892" width="2.7109375" style="75" customWidth="1"/>
    <col min="1893" max="1893" width="9.7109375" style="75" customWidth="1"/>
    <col min="1894" max="1894" width="0.28515625" style="75" customWidth="1"/>
    <col min="1895" max="1895" width="10" style="75" customWidth="1"/>
    <col min="1896" max="1896" width="11.140625" style="75" customWidth="1"/>
    <col min="1897" max="2048" width="9.140625" style="75"/>
    <col min="2049" max="2049" width="4.85546875" style="75" customWidth="1"/>
    <col min="2050" max="2050" width="0.28515625" style="75" customWidth="1"/>
    <col min="2051" max="2051" width="0.140625" style="75" customWidth="1"/>
    <col min="2052" max="2052" width="0.42578125" style="75" customWidth="1"/>
    <col min="2053" max="2054" width="0.28515625" style="75" customWidth="1"/>
    <col min="2055" max="2055" width="0.140625" style="75" customWidth="1"/>
    <col min="2056" max="2056" width="14.140625" style="75" customWidth="1"/>
    <col min="2057" max="2057" width="0.28515625" style="75" customWidth="1"/>
    <col min="2058" max="2058" width="0.42578125" style="75" customWidth="1"/>
    <col min="2059" max="2059" width="5" style="75" customWidth="1"/>
    <col min="2060" max="2060" width="1.85546875" style="75" customWidth="1"/>
    <col min="2061" max="2061" width="2" style="75" customWidth="1"/>
    <col min="2062" max="2062" width="1.7109375" style="75" customWidth="1"/>
    <col min="2063" max="2063" width="0.42578125" style="75" customWidth="1"/>
    <col min="2064" max="2064" width="0.140625" style="75" customWidth="1"/>
    <col min="2065" max="2065" width="0.42578125" style="75" customWidth="1"/>
    <col min="2066" max="2066" width="0.28515625" style="75" customWidth="1"/>
    <col min="2067" max="2067" width="1.140625" style="75" customWidth="1"/>
    <col min="2068" max="2068" width="0.140625" style="75" customWidth="1"/>
    <col min="2069" max="2069" width="0.5703125" style="75" customWidth="1"/>
    <col min="2070" max="2070" width="2" style="75" customWidth="1"/>
    <col min="2071" max="2071" width="1.140625" style="75" customWidth="1"/>
    <col min="2072" max="2072" width="1.85546875" style="75" customWidth="1"/>
    <col min="2073" max="2073" width="0.28515625" style="75" customWidth="1"/>
    <col min="2074" max="2074" width="0.140625" style="75" customWidth="1"/>
    <col min="2075" max="2075" width="1.7109375" style="75" customWidth="1"/>
    <col min="2076" max="2076" width="0.7109375" style="75" customWidth="1"/>
    <col min="2077" max="2077" width="0.42578125" style="75" customWidth="1"/>
    <col min="2078" max="2078" width="1.140625" style="75" customWidth="1"/>
    <col min="2079" max="2079" width="0.85546875" style="75" customWidth="1"/>
    <col min="2080" max="2080" width="1.28515625" style="75" customWidth="1"/>
    <col min="2081" max="2081" width="1.140625" style="75" customWidth="1"/>
    <col min="2082" max="2082" width="0.140625" style="75" customWidth="1"/>
    <col min="2083" max="2083" width="1.85546875" style="75" customWidth="1"/>
    <col min="2084" max="2085" width="0.28515625" style="75" customWidth="1"/>
    <col min="2086" max="2086" width="1" style="75" customWidth="1"/>
    <col min="2087" max="2087" width="0.5703125" style="75" customWidth="1"/>
    <col min="2088" max="2088" width="1.5703125" style="75" customWidth="1"/>
    <col min="2089" max="2089" width="0.140625" style="75" customWidth="1"/>
    <col min="2090" max="2090" width="0.28515625" style="75" customWidth="1"/>
    <col min="2091" max="2091" width="1.28515625" style="75" customWidth="1"/>
    <col min="2092" max="2092" width="0.140625" style="75" customWidth="1"/>
    <col min="2093" max="2094" width="0.28515625" style="75" customWidth="1"/>
    <col min="2095" max="2095" width="1.7109375" style="75" customWidth="1"/>
    <col min="2096" max="2096" width="0.140625" style="75" customWidth="1"/>
    <col min="2097" max="2097" width="1.140625" style="75" customWidth="1"/>
    <col min="2098" max="2098" width="0.42578125" style="75" customWidth="1"/>
    <col min="2099" max="2099" width="0.5703125" style="75" customWidth="1"/>
    <col min="2100" max="2100" width="0.42578125" style="75" customWidth="1"/>
    <col min="2101" max="2101" width="2.42578125" style="75" customWidth="1"/>
    <col min="2102" max="2102" width="0.42578125" style="75" customWidth="1"/>
    <col min="2103" max="2103" width="0.140625" style="75" customWidth="1"/>
    <col min="2104" max="2104" width="0.5703125" style="75" customWidth="1"/>
    <col min="2105" max="2105" width="0.28515625" style="75" customWidth="1"/>
    <col min="2106" max="2108" width="0.140625" style="75" customWidth="1"/>
    <col min="2109" max="2109" width="0.28515625" style="75" customWidth="1"/>
    <col min="2110" max="2110" width="0.5703125" style="75" customWidth="1"/>
    <col min="2111" max="2111" width="1.28515625" style="75" customWidth="1"/>
    <col min="2112" max="2112" width="0.42578125" style="75" customWidth="1"/>
    <col min="2113" max="2113" width="0.140625" style="75" customWidth="1"/>
    <col min="2114" max="2114" width="1" style="75" customWidth="1"/>
    <col min="2115" max="2115" width="2" style="75" customWidth="1"/>
    <col min="2116" max="2116" width="0.42578125" style="75" customWidth="1"/>
    <col min="2117" max="2117" width="1.7109375" style="75" customWidth="1"/>
    <col min="2118" max="2118" width="1" style="75" customWidth="1"/>
    <col min="2119" max="2119" width="0.5703125" style="75" customWidth="1"/>
    <col min="2120" max="2120" width="0.85546875" style="75" customWidth="1"/>
    <col min="2121" max="2121" width="0.7109375" style="75" customWidth="1"/>
    <col min="2122" max="2122" width="0.28515625" style="75" customWidth="1"/>
    <col min="2123" max="2123" width="2.7109375" style="75" customWidth="1"/>
    <col min="2124" max="2126" width="0.140625" style="75" customWidth="1"/>
    <col min="2127" max="2127" width="0.42578125" style="75" customWidth="1"/>
    <col min="2128" max="2128" width="0.5703125" style="75" customWidth="1"/>
    <col min="2129" max="2130" width="0.7109375" style="75" customWidth="1"/>
    <col min="2131" max="2131" width="3" style="75" customWidth="1"/>
    <col min="2132" max="2132" width="0.42578125" style="75" customWidth="1"/>
    <col min="2133" max="2133" width="0.140625" style="75" customWidth="1"/>
    <col min="2134" max="2134" width="1" style="75" customWidth="1"/>
    <col min="2135" max="2135" width="0.140625" style="75" customWidth="1"/>
    <col min="2136" max="2136" width="5.28515625" style="75" customWidth="1"/>
    <col min="2137" max="2137" width="1.85546875" style="75" customWidth="1"/>
    <col min="2138" max="2138" width="0.28515625" style="75" customWidth="1"/>
    <col min="2139" max="2139" width="0.42578125" style="75" customWidth="1"/>
    <col min="2140" max="2142" width="0.140625" style="75" customWidth="1"/>
    <col min="2143" max="2143" width="4" style="75" customWidth="1"/>
    <col min="2144" max="2144" width="0.140625" style="75" customWidth="1"/>
    <col min="2145" max="2145" width="0.7109375" style="75" customWidth="1"/>
    <col min="2146" max="2147" width="0.140625" style="75" customWidth="1"/>
    <col min="2148" max="2148" width="2.7109375" style="75" customWidth="1"/>
    <col min="2149" max="2149" width="9.7109375" style="75" customWidth="1"/>
    <col min="2150" max="2150" width="0.28515625" style="75" customWidth="1"/>
    <col min="2151" max="2151" width="10" style="75" customWidth="1"/>
    <col min="2152" max="2152" width="11.140625" style="75" customWidth="1"/>
    <col min="2153" max="2304" width="9.140625" style="75"/>
    <col min="2305" max="2305" width="4.85546875" style="75" customWidth="1"/>
    <col min="2306" max="2306" width="0.28515625" style="75" customWidth="1"/>
    <col min="2307" max="2307" width="0.140625" style="75" customWidth="1"/>
    <col min="2308" max="2308" width="0.42578125" style="75" customWidth="1"/>
    <col min="2309" max="2310" width="0.28515625" style="75" customWidth="1"/>
    <col min="2311" max="2311" width="0.140625" style="75" customWidth="1"/>
    <col min="2312" max="2312" width="14.140625" style="75" customWidth="1"/>
    <col min="2313" max="2313" width="0.28515625" style="75" customWidth="1"/>
    <col min="2314" max="2314" width="0.42578125" style="75" customWidth="1"/>
    <col min="2315" max="2315" width="5" style="75" customWidth="1"/>
    <col min="2316" max="2316" width="1.85546875" style="75" customWidth="1"/>
    <col min="2317" max="2317" width="2" style="75" customWidth="1"/>
    <col min="2318" max="2318" width="1.7109375" style="75" customWidth="1"/>
    <col min="2319" max="2319" width="0.42578125" style="75" customWidth="1"/>
    <col min="2320" max="2320" width="0.140625" style="75" customWidth="1"/>
    <col min="2321" max="2321" width="0.42578125" style="75" customWidth="1"/>
    <col min="2322" max="2322" width="0.28515625" style="75" customWidth="1"/>
    <col min="2323" max="2323" width="1.140625" style="75" customWidth="1"/>
    <col min="2324" max="2324" width="0.140625" style="75" customWidth="1"/>
    <col min="2325" max="2325" width="0.5703125" style="75" customWidth="1"/>
    <col min="2326" max="2326" width="2" style="75" customWidth="1"/>
    <col min="2327" max="2327" width="1.140625" style="75" customWidth="1"/>
    <col min="2328" max="2328" width="1.85546875" style="75" customWidth="1"/>
    <col min="2329" max="2329" width="0.28515625" style="75" customWidth="1"/>
    <col min="2330" max="2330" width="0.140625" style="75" customWidth="1"/>
    <col min="2331" max="2331" width="1.7109375" style="75" customWidth="1"/>
    <col min="2332" max="2332" width="0.7109375" style="75" customWidth="1"/>
    <col min="2333" max="2333" width="0.42578125" style="75" customWidth="1"/>
    <col min="2334" max="2334" width="1.140625" style="75" customWidth="1"/>
    <col min="2335" max="2335" width="0.85546875" style="75" customWidth="1"/>
    <col min="2336" max="2336" width="1.28515625" style="75" customWidth="1"/>
    <col min="2337" max="2337" width="1.140625" style="75" customWidth="1"/>
    <col min="2338" max="2338" width="0.140625" style="75" customWidth="1"/>
    <col min="2339" max="2339" width="1.85546875" style="75" customWidth="1"/>
    <col min="2340" max="2341" width="0.28515625" style="75" customWidth="1"/>
    <col min="2342" max="2342" width="1" style="75" customWidth="1"/>
    <col min="2343" max="2343" width="0.5703125" style="75" customWidth="1"/>
    <col min="2344" max="2344" width="1.5703125" style="75" customWidth="1"/>
    <col min="2345" max="2345" width="0.140625" style="75" customWidth="1"/>
    <col min="2346" max="2346" width="0.28515625" style="75" customWidth="1"/>
    <col min="2347" max="2347" width="1.28515625" style="75" customWidth="1"/>
    <col min="2348" max="2348" width="0.140625" style="75" customWidth="1"/>
    <col min="2349" max="2350" width="0.28515625" style="75" customWidth="1"/>
    <col min="2351" max="2351" width="1.7109375" style="75" customWidth="1"/>
    <col min="2352" max="2352" width="0.140625" style="75" customWidth="1"/>
    <col min="2353" max="2353" width="1.140625" style="75" customWidth="1"/>
    <col min="2354" max="2354" width="0.42578125" style="75" customWidth="1"/>
    <col min="2355" max="2355" width="0.5703125" style="75" customWidth="1"/>
    <col min="2356" max="2356" width="0.42578125" style="75" customWidth="1"/>
    <col min="2357" max="2357" width="2.42578125" style="75" customWidth="1"/>
    <col min="2358" max="2358" width="0.42578125" style="75" customWidth="1"/>
    <col min="2359" max="2359" width="0.140625" style="75" customWidth="1"/>
    <col min="2360" max="2360" width="0.5703125" style="75" customWidth="1"/>
    <col min="2361" max="2361" width="0.28515625" style="75" customWidth="1"/>
    <col min="2362" max="2364" width="0.140625" style="75" customWidth="1"/>
    <col min="2365" max="2365" width="0.28515625" style="75" customWidth="1"/>
    <col min="2366" max="2366" width="0.5703125" style="75" customWidth="1"/>
    <col min="2367" max="2367" width="1.28515625" style="75" customWidth="1"/>
    <col min="2368" max="2368" width="0.42578125" style="75" customWidth="1"/>
    <col min="2369" max="2369" width="0.140625" style="75" customWidth="1"/>
    <col min="2370" max="2370" width="1" style="75" customWidth="1"/>
    <col min="2371" max="2371" width="2" style="75" customWidth="1"/>
    <col min="2372" max="2372" width="0.42578125" style="75" customWidth="1"/>
    <col min="2373" max="2373" width="1.7109375" style="75" customWidth="1"/>
    <col min="2374" max="2374" width="1" style="75" customWidth="1"/>
    <col min="2375" max="2375" width="0.5703125" style="75" customWidth="1"/>
    <col min="2376" max="2376" width="0.85546875" style="75" customWidth="1"/>
    <col min="2377" max="2377" width="0.7109375" style="75" customWidth="1"/>
    <col min="2378" max="2378" width="0.28515625" style="75" customWidth="1"/>
    <col min="2379" max="2379" width="2.7109375" style="75" customWidth="1"/>
    <col min="2380" max="2382" width="0.140625" style="75" customWidth="1"/>
    <col min="2383" max="2383" width="0.42578125" style="75" customWidth="1"/>
    <col min="2384" max="2384" width="0.5703125" style="75" customWidth="1"/>
    <col min="2385" max="2386" width="0.7109375" style="75" customWidth="1"/>
    <col min="2387" max="2387" width="3" style="75" customWidth="1"/>
    <col min="2388" max="2388" width="0.42578125" style="75" customWidth="1"/>
    <col min="2389" max="2389" width="0.140625" style="75" customWidth="1"/>
    <col min="2390" max="2390" width="1" style="75" customWidth="1"/>
    <col min="2391" max="2391" width="0.140625" style="75" customWidth="1"/>
    <col min="2392" max="2392" width="5.28515625" style="75" customWidth="1"/>
    <col min="2393" max="2393" width="1.85546875" style="75" customWidth="1"/>
    <col min="2394" max="2394" width="0.28515625" style="75" customWidth="1"/>
    <col min="2395" max="2395" width="0.42578125" style="75" customWidth="1"/>
    <col min="2396" max="2398" width="0.140625" style="75" customWidth="1"/>
    <col min="2399" max="2399" width="4" style="75" customWidth="1"/>
    <col min="2400" max="2400" width="0.140625" style="75" customWidth="1"/>
    <col min="2401" max="2401" width="0.7109375" style="75" customWidth="1"/>
    <col min="2402" max="2403" width="0.140625" style="75" customWidth="1"/>
    <col min="2404" max="2404" width="2.7109375" style="75" customWidth="1"/>
    <col min="2405" max="2405" width="9.7109375" style="75" customWidth="1"/>
    <col min="2406" max="2406" width="0.28515625" style="75" customWidth="1"/>
    <col min="2407" max="2407" width="10" style="75" customWidth="1"/>
    <col min="2408" max="2408" width="11.140625" style="75" customWidth="1"/>
    <col min="2409" max="2560" width="9.140625" style="75"/>
    <col min="2561" max="2561" width="4.85546875" style="75" customWidth="1"/>
    <col min="2562" max="2562" width="0.28515625" style="75" customWidth="1"/>
    <col min="2563" max="2563" width="0.140625" style="75" customWidth="1"/>
    <col min="2564" max="2564" width="0.42578125" style="75" customWidth="1"/>
    <col min="2565" max="2566" width="0.28515625" style="75" customWidth="1"/>
    <col min="2567" max="2567" width="0.140625" style="75" customWidth="1"/>
    <col min="2568" max="2568" width="14.140625" style="75" customWidth="1"/>
    <col min="2569" max="2569" width="0.28515625" style="75" customWidth="1"/>
    <col min="2570" max="2570" width="0.42578125" style="75" customWidth="1"/>
    <col min="2571" max="2571" width="5" style="75" customWidth="1"/>
    <col min="2572" max="2572" width="1.85546875" style="75" customWidth="1"/>
    <col min="2573" max="2573" width="2" style="75" customWidth="1"/>
    <col min="2574" max="2574" width="1.7109375" style="75" customWidth="1"/>
    <col min="2575" max="2575" width="0.42578125" style="75" customWidth="1"/>
    <col min="2576" max="2576" width="0.140625" style="75" customWidth="1"/>
    <col min="2577" max="2577" width="0.42578125" style="75" customWidth="1"/>
    <col min="2578" max="2578" width="0.28515625" style="75" customWidth="1"/>
    <col min="2579" max="2579" width="1.140625" style="75" customWidth="1"/>
    <col min="2580" max="2580" width="0.140625" style="75" customWidth="1"/>
    <col min="2581" max="2581" width="0.5703125" style="75" customWidth="1"/>
    <col min="2582" max="2582" width="2" style="75" customWidth="1"/>
    <col min="2583" max="2583" width="1.140625" style="75" customWidth="1"/>
    <col min="2584" max="2584" width="1.85546875" style="75" customWidth="1"/>
    <col min="2585" max="2585" width="0.28515625" style="75" customWidth="1"/>
    <col min="2586" max="2586" width="0.140625" style="75" customWidth="1"/>
    <col min="2587" max="2587" width="1.7109375" style="75" customWidth="1"/>
    <col min="2588" max="2588" width="0.7109375" style="75" customWidth="1"/>
    <col min="2589" max="2589" width="0.42578125" style="75" customWidth="1"/>
    <col min="2590" max="2590" width="1.140625" style="75" customWidth="1"/>
    <col min="2591" max="2591" width="0.85546875" style="75" customWidth="1"/>
    <col min="2592" max="2592" width="1.28515625" style="75" customWidth="1"/>
    <col min="2593" max="2593" width="1.140625" style="75" customWidth="1"/>
    <col min="2594" max="2594" width="0.140625" style="75" customWidth="1"/>
    <col min="2595" max="2595" width="1.85546875" style="75" customWidth="1"/>
    <col min="2596" max="2597" width="0.28515625" style="75" customWidth="1"/>
    <col min="2598" max="2598" width="1" style="75" customWidth="1"/>
    <col min="2599" max="2599" width="0.5703125" style="75" customWidth="1"/>
    <col min="2600" max="2600" width="1.5703125" style="75" customWidth="1"/>
    <col min="2601" max="2601" width="0.140625" style="75" customWidth="1"/>
    <col min="2602" max="2602" width="0.28515625" style="75" customWidth="1"/>
    <col min="2603" max="2603" width="1.28515625" style="75" customWidth="1"/>
    <col min="2604" max="2604" width="0.140625" style="75" customWidth="1"/>
    <col min="2605" max="2606" width="0.28515625" style="75" customWidth="1"/>
    <col min="2607" max="2607" width="1.7109375" style="75" customWidth="1"/>
    <col min="2608" max="2608" width="0.140625" style="75" customWidth="1"/>
    <col min="2609" max="2609" width="1.140625" style="75" customWidth="1"/>
    <col min="2610" max="2610" width="0.42578125" style="75" customWidth="1"/>
    <col min="2611" max="2611" width="0.5703125" style="75" customWidth="1"/>
    <col min="2612" max="2612" width="0.42578125" style="75" customWidth="1"/>
    <col min="2613" max="2613" width="2.42578125" style="75" customWidth="1"/>
    <col min="2614" max="2614" width="0.42578125" style="75" customWidth="1"/>
    <col min="2615" max="2615" width="0.140625" style="75" customWidth="1"/>
    <col min="2616" max="2616" width="0.5703125" style="75" customWidth="1"/>
    <col min="2617" max="2617" width="0.28515625" style="75" customWidth="1"/>
    <col min="2618" max="2620" width="0.140625" style="75" customWidth="1"/>
    <col min="2621" max="2621" width="0.28515625" style="75" customWidth="1"/>
    <col min="2622" max="2622" width="0.5703125" style="75" customWidth="1"/>
    <col min="2623" max="2623" width="1.28515625" style="75" customWidth="1"/>
    <col min="2624" max="2624" width="0.42578125" style="75" customWidth="1"/>
    <col min="2625" max="2625" width="0.140625" style="75" customWidth="1"/>
    <col min="2626" max="2626" width="1" style="75" customWidth="1"/>
    <col min="2627" max="2627" width="2" style="75" customWidth="1"/>
    <col min="2628" max="2628" width="0.42578125" style="75" customWidth="1"/>
    <col min="2629" max="2629" width="1.7109375" style="75" customWidth="1"/>
    <col min="2630" max="2630" width="1" style="75" customWidth="1"/>
    <col min="2631" max="2631" width="0.5703125" style="75" customWidth="1"/>
    <col min="2632" max="2632" width="0.85546875" style="75" customWidth="1"/>
    <col min="2633" max="2633" width="0.7109375" style="75" customWidth="1"/>
    <col min="2634" max="2634" width="0.28515625" style="75" customWidth="1"/>
    <col min="2635" max="2635" width="2.7109375" style="75" customWidth="1"/>
    <col min="2636" max="2638" width="0.140625" style="75" customWidth="1"/>
    <col min="2639" max="2639" width="0.42578125" style="75" customWidth="1"/>
    <col min="2640" max="2640" width="0.5703125" style="75" customWidth="1"/>
    <col min="2641" max="2642" width="0.7109375" style="75" customWidth="1"/>
    <col min="2643" max="2643" width="3" style="75" customWidth="1"/>
    <col min="2644" max="2644" width="0.42578125" style="75" customWidth="1"/>
    <col min="2645" max="2645" width="0.140625" style="75" customWidth="1"/>
    <col min="2646" max="2646" width="1" style="75" customWidth="1"/>
    <col min="2647" max="2647" width="0.140625" style="75" customWidth="1"/>
    <col min="2648" max="2648" width="5.28515625" style="75" customWidth="1"/>
    <col min="2649" max="2649" width="1.85546875" style="75" customWidth="1"/>
    <col min="2650" max="2650" width="0.28515625" style="75" customWidth="1"/>
    <col min="2651" max="2651" width="0.42578125" style="75" customWidth="1"/>
    <col min="2652" max="2654" width="0.140625" style="75" customWidth="1"/>
    <col min="2655" max="2655" width="4" style="75" customWidth="1"/>
    <col min="2656" max="2656" width="0.140625" style="75" customWidth="1"/>
    <col min="2657" max="2657" width="0.7109375" style="75" customWidth="1"/>
    <col min="2658" max="2659" width="0.140625" style="75" customWidth="1"/>
    <col min="2660" max="2660" width="2.7109375" style="75" customWidth="1"/>
    <col min="2661" max="2661" width="9.7109375" style="75" customWidth="1"/>
    <col min="2662" max="2662" width="0.28515625" style="75" customWidth="1"/>
    <col min="2663" max="2663" width="10" style="75" customWidth="1"/>
    <col min="2664" max="2664" width="11.140625" style="75" customWidth="1"/>
    <col min="2665" max="2816" width="9.140625" style="75"/>
    <col min="2817" max="2817" width="4.85546875" style="75" customWidth="1"/>
    <col min="2818" max="2818" width="0.28515625" style="75" customWidth="1"/>
    <col min="2819" max="2819" width="0.140625" style="75" customWidth="1"/>
    <col min="2820" max="2820" width="0.42578125" style="75" customWidth="1"/>
    <col min="2821" max="2822" width="0.28515625" style="75" customWidth="1"/>
    <col min="2823" max="2823" width="0.140625" style="75" customWidth="1"/>
    <col min="2824" max="2824" width="14.140625" style="75" customWidth="1"/>
    <col min="2825" max="2825" width="0.28515625" style="75" customWidth="1"/>
    <col min="2826" max="2826" width="0.42578125" style="75" customWidth="1"/>
    <col min="2827" max="2827" width="5" style="75" customWidth="1"/>
    <col min="2828" max="2828" width="1.85546875" style="75" customWidth="1"/>
    <col min="2829" max="2829" width="2" style="75" customWidth="1"/>
    <col min="2830" max="2830" width="1.7109375" style="75" customWidth="1"/>
    <col min="2831" max="2831" width="0.42578125" style="75" customWidth="1"/>
    <col min="2832" max="2832" width="0.140625" style="75" customWidth="1"/>
    <col min="2833" max="2833" width="0.42578125" style="75" customWidth="1"/>
    <col min="2834" max="2834" width="0.28515625" style="75" customWidth="1"/>
    <col min="2835" max="2835" width="1.140625" style="75" customWidth="1"/>
    <col min="2836" max="2836" width="0.140625" style="75" customWidth="1"/>
    <col min="2837" max="2837" width="0.5703125" style="75" customWidth="1"/>
    <col min="2838" max="2838" width="2" style="75" customWidth="1"/>
    <col min="2839" max="2839" width="1.140625" style="75" customWidth="1"/>
    <col min="2840" max="2840" width="1.85546875" style="75" customWidth="1"/>
    <col min="2841" max="2841" width="0.28515625" style="75" customWidth="1"/>
    <col min="2842" max="2842" width="0.140625" style="75" customWidth="1"/>
    <col min="2843" max="2843" width="1.7109375" style="75" customWidth="1"/>
    <col min="2844" max="2844" width="0.7109375" style="75" customWidth="1"/>
    <col min="2845" max="2845" width="0.42578125" style="75" customWidth="1"/>
    <col min="2846" max="2846" width="1.140625" style="75" customWidth="1"/>
    <col min="2847" max="2847" width="0.85546875" style="75" customWidth="1"/>
    <col min="2848" max="2848" width="1.28515625" style="75" customWidth="1"/>
    <col min="2849" max="2849" width="1.140625" style="75" customWidth="1"/>
    <col min="2850" max="2850" width="0.140625" style="75" customWidth="1"/>
    <col min="2851" max="2851" width="1.85546875" style="75" customWidth="1"/>
    <col min="2852" max="2853" width="0.28515625" style="75" customWidth="1"/>
    <col min="2854" max="2854" width="1" style="75" customWidth="1"/>
    <col min="2855" max="2855" width="0.5703125" style="75" customWidth="1"/>
    <col min="2856" max="2856" width="1.5703125" style="75" customWidth="1"/>
    <col min="2857" max="2857" width="0.140625" style="75" customWidth="1"/>
    <col min="2858" max="2858" width="0.28515625" style="75" customWidth="1"/>
    <col min="2859" max="2859" width="1.28515625" style="75" customWidth="1"/>
    <col min="2860" max="2860" width="0.140625" style="75" customWidth="1"/>
    <col min="2861" max="2862" width="0.28515625" style="75" customWidth="1"/>
    <col min="2863" max="2863" width="1.7109375" style="75" customWidth="1"/>
    <col min="2864" max="2864" width="0.140625" style="75" customWidth="1"/>
    <col min="2865" max="2865" width="1.140625" style="75" customWidth="1"/>
    <col min="2866" max="2866" width="0.42578125" style="75" customWidth="1"/>
    <col min="2867" max="2867" width="0.5703125" style="75" customWidth="1"/>
    <col min="2868" max="2868" width="0.42578125" style="75" customWidth="1"/>
    <col min="2869" max="2869" width="2.42578125" style="75" customWidth="1"/>
    <col min="2870" max="2870" width="0.42578125" style="75" customWidth="1"/>
    <col min="2871" max="2871" width="0.140625" style="75" customWidth="1"/>
    <col min="2872" max="2872" width="0.5703125" style="75" customWidth="1"/>
    <col min="2873" max="2873" width="0.28515625" style="75" customWidth="1"/>
    <col min="2874" max="2876" width="0.140625" style="75" customWidth="1"/>
    <col min="2877" max="2877" width="0.28515625" style="75" customWidth="1"/>
    <col min="2878" max="2878" width="0.5703125" style="75" customWidth="1"/>
    <col min="2879" max="2879" width="1.28515625" style="75" customWidth="1"/>
    <col min="2880" max="2880" width="0.42578125" style="75" customWidth="1"/>
    <col min="2881" max="2881" width="0.140625" style="75" customWidth="1"/>
    <col min="2882" max="2882" width="1" style="75" customWidth="1"/>
    <col min="2883" max="2883" width="2" style="75" customWidth="1"/>
    <col min="2884" max="2884" width="0.42578125" style="75" customWidth="1"/>
    <col min="2885" max="2885" width="1.7109375" style="75" customWidth="1"/>
    <col min="2886" max="2886" width="1" style="75" customWidth="1"/>
    <col min="2887" max="2887" width="0.5703125" style="75" customWidth="1"/>
    <col min="2888" max="2888" width="0.85546875" style="75" customWidth="1"/>
    <col min="2889" max="2889" width="0.7109375" style="75" customWidth="1"/>
    <col min="2890" max="2890" width="0.28515625" style="75" customWidth="1"/>
    <col min="2891" max="2891" width="2.7109375" style="75" customWidth="1"/>
    <col min="2892" max="2894" width="0.140625" style="75" customWidth="1"/>
    <col min="2895" max="2895" width="0.42578125" style="75" customWidth="1"/>
    <col min="2896" max="2896" width="0.5703125" style="75" customWidth="1"/>
    <col min="2897" max="2898" width="0.7109375" style="75" customWidth="1"/>
    <col min="2899" max="2899" width="3" style="75" customWidth="1"/>
    <col min="2900" max="2900" width="0.42578125" style="75" customWidth="1"/>
    <col min="2901" max="2901" width="0.140625" style="75" customWidth="1"/>
    <col min="2902" max="2902" width="1" style="75" customWidth="1"/>
    <col min="2903" max="2903" width="0.140625" style="75" customWidth="1"/>
    <col min="2904" max="2904" width="5.28515625" style="75" customWidth="1"/>
    <col min="2905" max="2905" width="1.85546875" style="75" customWidth="1"/>
    <col min="2906" max="2906" width="0.28515625" style="75" customWidth="1"/>
    <col min="2907" max="2907" width="0.42578125" style="75" customWidth="1"/>
    <col min="2908" max="2910" width="0.140625" style="75" customWidth="1"/>
    <col min="2911" max="2911" width="4" style="75" customWidth="1"/>
    <col min="2912" max="2912" width="0.140625" style="75" customWidth="1"/>
    <col min="2913" max="2913" width="0.7109375" style="75" customWidth="1"/>
    <col min="2914" max="2915" width="0.140625" style="75" customWidth="1"/>
    <col min="2916" max="2916" width="2.7109375" style="75" customWidth="1"/>
    <col min="2917" max="2917" width="9.7109375" style="75" customWidth="1"/>
    <col min="2918" max="2918" width="0.28515625" style="75" customWidth="1"/>
    <col min="2919" max="2919" width="10" style="75" customWidth="1"/>
    <col min="2920" max="2920" width="11.140625" style="75" customWidth="1"/>
    <col min="2921" max="3072" width="9.140625" style="75"/>
    <col min="3073" max="3073" width="4.85546875" style="75" customWidth="1"/>
    <col min="3074" max="3074" width="0.28515625" style="75" customWidth="1"/>
    <col min="3075" max="3075" width="0.140625" style="75" customWidth="1"/>
    <col min="3076" max="3076" width="0.42578125" style="75" customWidth="1"/>
    <col min="3077" max="3078" width="0.28515625" style="75" customWidth="1"/>
    <col min="3079" max="3079" width="0.140625" style="75" customWidth="1"/>
    <col min="3080" max="3080" width="14.140625" style="75" customWidth="1"/>
    <col min="3081" max="3081" width="0.28515625" style="75" customWidth="1"/>
    <col min="3082" max="3082" width="0.42578125" style="75" customWidth="1"/>
    <col min="3083" max="3083" width="5" style="75" customWidth="1"/>
    <col min="3084" max="3084" width="1.85546875" style="75" customWidth="1"/>
    <col min="3085" max="3085" width="2" style="75" customWidth="1"/>
    <col min="3086" max="3086" width="1.7109375" style="75" customWidth="1"/>
    <col min="3087" max="3087" width="0.42578125" style="75" customWidth="1"/>
    <col min="3088" max="3088" width="0.140625" style="75" customWidth="1"/>
    <col min="3089" max="3089" width="0.42578125" style="75" customWidth="1"/>
    <col min="3090" max="3090" width="0.28515625" style="75" customWidth="1"/>
    <col min="3091" max="3091" width="1.140625" style="75" customWidth="1"/>
    <col min="3092" max="3092" width="0.140625" style="75" customWidth="1"/>
    <col min="3093" max="3093" width="0.5703125" style="75" customWidth="1"/>
    <col min="3094" max="3094" width="2" style="75" customWidth="1"/>
    <col min="3095" max="3095" width="1.140625" style="75" customWidth="1"/>
    <col min="3096" max="3096" width="1.85546875" style="75" customWidth="1"/>
    <col min="3097" max="3097" width="0.28515625" style="75" customWidth="1"/>
    <col min="3098" max="3098" width="0.140625" style="75" customWidth="1"/>
    <col min="3099" max="3099" width="1.7109375" style="75" customWidth="1"/>
    <col min="3100" max="3100" width="0.7109375" style="75" customWidth="1"/>
    <col min="3101" max="3101" width="0.42578125" style="75" customWidth="1"/>
    <col min="3102" max="3102" width="1.140625" style="75" customWidth="1"/>
    <col min="3103" max="3103" width="0.85546875" style="75" customWidth="1"/>
    <col min="3104" max="3104" width="1.28515625" style="75" customWidth="1"/>
    <col min="3105" max="3105" width="1.140625" style="75" customWidth="1"/>
    <col min="3106" max="3106" width="0.140625" style="75" customWidth="1"/>
    <col min="3107" max="3107" width="1.85546875" style="75" customWidth="1"/>
    <col min="3108" max="3109" width="0.28515625" style="75" customWidth="1"/>
    <col min="3110" max="3110" width="1" style="75" customWidth="1"/>
    <col min="3111" max="3111" width="0.5703125" style="75" customWidth="1"/>
    <col min="3112" max="3112" width="1.5703125" style="75" customWidth="1"/>
    <col min="3113" max="3113" width="0.140625" style="75" customWidth="1"/>
    <col min="3114" max="3114" width="0.28515625" style="75" customWidth="1"/>
    <col min="3115" max="3115" width="1.28515625" style="75" customWidth="1"/>
    <col min="3116" max="3116" width="0.140625" style="75" customWidth="1"/>
    <col min="3117" max="3118" width="0.28515625" style="75" customWidth="1"/>
    <col min="3119" max="3119" width="1.7109375" style="75" customWidth="1"/>
    <col min="3120" max="3120" width="0.140625" style="75" customWidth="1"/>
    <col min="3121" max="3121" width="1.140625" style="75" customWidth="1"/>
    <col min="3122" max="3122" width="0.42578125" style="75" customWidth="1"/>
    <col min="3123" max="3123" width="0.5703125" style="75" customWidth="1"/>
    <col min="3124" max="3124" width="0.42578125" style="75" customWidth="1"/>
    <col min="3125" max="3125" width="2.42578125" style="75" customWidth="1"/>
    <col min="3126" max="3126" width="0.42578125" style="75" customWidth="1"/>
    <col min="3127" max="3127" width="0.140625" style="75" customWidth="1"/>
    <col min="3128" max="3128" width="0.5703125" style="75" customWidth="1"/>
    <col min="3129" max="3129" width="0.28515625" style="75" customWidth="1"/>
    <col min="3130" max="3132" width="0.140625" style="75" customWidth="1"/>
    <col min="3133" max="3133" width="0.28515625" style="75" customWidth="1"/>
    <col min="3134" max="3134" width="0.5703125" style="75" customWidth="1"/>
    <col min="3135" max="3135" width="1.28515625" style="75" customWidth="1"/>
    <col min="3136" max="3136" width="0.42578125" style="75" customWidth="1"/>
    <col min="3137" max="3137" width="0.140625" style="75" customWidth="1"/>
    <col min="3138" max="3138" width="1" style="75" customWidth="1"/>
    <col min="3139" max="3139" width="2" style="75" customWidth="1"/>
    <col min="3140" max="3140" width="0.42578125" style="75" customWidth="1"/>
    <col min="3141" max="3141" width="1.7109375" style="75" customWidth="1"/>
    <col min="3142" max="3142" width="1" style="75" customWidth="1"/>
    <col min="3143" max="3143" width="0.5703125" style="75" customWidth="1"/>
    <col min="3144" max="3144" width="0.85546875" style="75" customWidth="1"/>
    <col min="3145" max="3145" width="0.7109375" style="75" customWidth="1"/>
    <col min="3146" max="3146" width="0.28515625" style="75" customWidth="1"/>
    <col min="3147" max="3147" width="2.7109375" style="75" customWidth="1"/>
    <col min="3148" max="3150" width="0.140625" style="75" customWidth="1"/>
    <col min="3151" max="3151" width="0.42578125" style="75" customWidth="1"/>
    <col min="3152" max="3152" width="0.5703125" style="75" customWidth="1"/>
    <col min="3153" max="3154" width="0.7109375" style="75" customWidth="1"/>
    <col min="3155" max="3155" width="3" style="75" customWidth="1"/>
    <col min="3156" max="3156" width="0.42578125" style="75" customWidth="1"/>
    <col min="3157" max="3157" width="0.140625" style="75" customWidth="1"/>
    <col min="3158" max="3158" width="1" style="75" customWidth="1"/>
    <col min="3159" max="3159" width="0.140625" style="75" customWidth="1"/>
    <col min="3160" max="3160" width="5.28515625" style="75" customWidth="1"/>
    <col min="3161" max="3161" width="1.85546875" style="75" customWidth="1"/>
    <col min="3162" max="3162" width="0.28515625" style="75" customWidth="1"/>
    <col min="3163" max="3163" width="0.42578125" style="75" customWidth="1"/>
    <col min="3164" max="3166" width="0.140625" style="75" customWidth="1"/>
    <col min="3167" max="3167" width="4" style="75" customWidth="1"/>
    <col min="3168" max="3168" width="0.140625" style="75" customWidth="1"/>
    <col min="3169" max="3169" width="0.7109375" style="75" customWidth="1"/>
    <col min="3170" max="3171" width="0.140625" style="75" customWidth="1"/>
    <col min="3172" max="3172" width="2.7109375" style="75" customWidth="1"/>
    <col min="3173" max="3173" width="9.7109375" style="75" customWidth="1"/>
    <col min="3174" max="3174" width="0.28515625" style="75" customWidth="1"/>
    <col min="3175" max="3175" width="10" style="75" customWidth="1"/>
    <col min="3176" max="3176" width="11.140625" style="75" customWidth="1"/>
    <col min="3177" max="3328" width="9.140625" style="75"/>
    <col min="3329" max="3329" width="4.85546875" style="75" customWidth="1"/>
    <col min="3330" max="3330" width="0.28515625" style="75" customWidth="1"/>
    <col min="3331" max="3331" width="0.140625" style="75" customWidth="1"/>
    <col min="3332" max="3332" width="0.42578125" style="75" customWidth="1"/>
    <col min="3333" max="3334" width="0.28515625" style="75" customWidth="1"/>
    <col min="3335" max="3335" width="0.140625" style="75" customWidth="1"/>
    <col min="3336" max="3336" width="14.140625" style="75" customWidth="1"/>
    <col min="3337" max="3337" width="0.28515625" style="75" customWidth="1"/>
    <col min="3338" max="3338" width="0.42578125" style="75" customWidth="1"/>
    <col min="3339" max="3339" width="5" style="75" customWidth="1"/>
    <col min="3340" max="3340" width="1.85546875" style="75" customWidth="1"/>
    <col min="3341" max="3341" width="2" style="75" customWidth="1"/>
    <col min="3342" max="3342" width="1.7109375" style="75" customWidth="1"/>
    <col min="3343" max="3343" width="0.42578125" style="75" customWidth="1"/>
    <col min="3344" max="3344" width="0.140625" style="75" customWidth="1"/>
    <col min="3345" max="3345" width="0.42578125" style="75" customWidth="1"/>
    <col min="3346" max="3346" width="0.28515625" style="75" customWidth="1"/>
    <col min="3347" max="3347" width="1.140625" style="75" customWidth="1"/>
    <col min="3348" max="3348" width="0.140625" style="75" customWidth="1"/>
    <col min="3349" max="3349" width="0.5703125" style="75" customWidth="1"/>
    <col min="3350" max="3350" width="2" style="75" customWidth="1"/>
    <col min="3351" max="3351" width="1.140625" style="75" customWidth="1"/>
    <col min="3352" max="3352" width="1.85546875" style="75" customWidth="1"/>
    <col min="3353" max="3353" width="0.28515625" style="75" customWidth="1"/>
    <col min="3354" max="3354" width="0.140625" style="75" customWidth="1"/>
    <col min="3355" max="3355" width="1.7109375" style="75" customWidth="1"/>
    <col min="3356" max="3356" width="0.7109375" style="75" customWidth="1"/>
    <col min="3357" max="3357" width="0.42578125" style="75" customWidth="1"/>
    <col min="3358" max="3358" width="1.140625" style="75" customWidth="1"/>
    <col min="3359" max="3359" width="0.85546875" style="75" customWidth="1"/>
    <col min="3360" max="3360" width="1.28515625" style="75" customWidth="1"/>
    <col min="3361" max="3361" width="1.140625" style="75" customWidth="1"/>
    <col min="3362" max="3362" width="0.140625" style="75" customWidth="1"/>
    <col min="3363" max="3363" width="1.85546875" style="75" customWidth="1"/>
    <col min="3364" max="3365" width="0.28515625" style="75" customWidth="1"/>
    <col min="3366" max="3366" width="1" style="75" customWidth="1"/>
    <col min="3367" max="3367" width="0.5703125" style="75" customWidth="1"/>
    <col min="3368" max="3368" width="1.5703125" style="75" customWidth="1"/>
    <col min="3369" max="3369" width="0.140625" style="75" customWidth="1"/>
    <col min="3370" max="3370" width="0.28515625" style="75" customWidth="1"/>
    <col min="3371" max="3371" width="1.28515625" style="75" customWidth="1"/>
    <col min="3372" max="3372" width="0.140625" style="75" customWidth="1"/>
    <col min="3373" max="3374" width="0.28515625" style="75" customWidth="1"/>
    <col min="3375" max="3375" width="1.7109375" style="75" customWidth="1"/>
    <col min="3376" max="3376" width="0.140625" style="75" customWidth="1"/>
    <col min="3377" max="3377" width="1.140625" style="75" customWidth="1"/>
    <col min="3378" max="3378" width="0.42578125" style="75" customWidth="1"/>
    <col min="3379" max="3379" width="0.5703125" style="75" customWidth="1"/>
    <col min="3380" max="3380" width="0.42578125" style="75" customWidth="1"/>
    <col min="3381" max="3381" width="2.42578125" style="75" customWidth="1"/>
    <col min="3382" max="3382" width="0.42578125" style="75" customWidth="1"/>
    <col min="3383" max="3383" width="0.140625" style="75" customWidth="1"/>
    <col min="3384" max="3384" width="0.5703125" style="75" customWidth="1"/>
    <col min="3385" max="3385" width="0.28515625" style="75" customWidth="1"/>
    <col min="3386" max="3388" width="0.140625" style="75" customWidth="1"/>
    <col min="3389" max="3389" width="0.28515625" style="75" customWidth="1"/>
    <col min="3390" max="3390" width="0.5703125" style="75" customWidth="1"/>
    <col min="3391" max="3391" width="1.28515625" style="75" customWidth="1"/>
    <col min="3392" max="3392" width="0.42578125" style="75" customWidth="1"/>
    <col min="3393" max="3393" width="0.140625" style="75" customWidth="1"/>
    <col min="3394" max="3394" width="1" style="75" customWidth="1"/>
    <col min="3395" max="3395" width="2" style="75" customWidth="1"/>
    <col min="3396" max="3396" width="0.42578125" style="75" customWidth="1"/>
    <col min="3397" max="3397" width="1.7109375" style="75" customWidth="1"/>
    <col min="3398" max="3398" width="1" style="75" customWidth="1"/>
    <col min="3399" max="3399" width="0.5703125" style="75" customWidth="1"/>
    <col min="3400" max="3400" width="0.85546875" style="75" customWidth="1"/>
    <col min="3401" max="3401" width="0.7109375" style="75" customWidth="1"/>
    <col min="3402" max="3402" width="0.28515625" style="75" customWidth="1"/>
    <col min="3403" max="3403" width="2.7109375" style="75" customWidth="1"/>
    <col min="3404" max="3406" width="0.140625" style="75" customWidth="1"/>
    <col min="3407" max="3407" width="0.42578125" style="75" customWidth="1"/>
    <col min="3408" max="3408" width="0.5703125" style="75" customWidth="1"/>
    <col min="3409" max="3410" width="0.7109375" style="75" customWidth="1"/>
    <col min="3411" max="3411" width="3" style="75" customWidth="1"/>
    <col min="3412" max="3412" width="0.42578125" style="75" customWidth="1"/>
    <col min="3413" max="3413" width="0.140625" style="75" customWidth="1"/>
    <col min="3414" max="3414" width="1" style="75" customWidth="1"/>
    <col min="3415" max="3415" width="0.140625" style="75" customWidth="1"/>
    <col min="3416" max="3416" width="5.28515625" style="75" customWidth="1"/>
    <col min="3417" max="3417" width="1.85546875" style="75" customWidth="1"/>
    <col min="3418" max="3418" width="0.28515625" style="75" customWidth="1"/>
    <col min="3419" max="3419" width="0.42578125" style="75" customWidth="1"/>
    <col min="3420" max="3422" width="0.140625" style="75" customWidth="1"/>
    <col min="3423" max="3423" width="4" style="75" customWidth="1"/>
    <col min="3424" max="3424" width="0.140625" style="75" customWidth="1"/>
    <col min="3425" max="3425" width="0.7109375" style="75" customWidth="1"/>
    <col min="3426" max="3427" width="0.140625" style="75" customWidth="1"/>
    <col min="3428" max="3428" width="2.7109375" style="75" customWidth="1"/>
    <col min="3429" max="3429" width="9.7109375" style="75" customWidth="1"/>
    <col min="3430" max="3430" width="0.28515625" style="75" customWidth="1"/>
    <col min="3431" max="3431" width="10" style="75" customWidth="1"/>
    <col min="3432" max="3432" width="11.140625" style="75" customWidth="1"/>
    <col min="3433" max="3584" width="9.140625" style="75"/>
    <col min="3585" max="3585" width="4.85546875" style="75" customWidth="1"/>
    <col min="3586" max="3586" width="0.28515625" style="75" customWidth="1"/>
    <col min="3587" max="3587" width="0.140625" style="75" customWidth="1"/>
    <col min="3588" max="3588" width="0.42578125" style="75" customWidth="1"/>
    <col min="3589" max="3590" width="0.28515625" style="75" customWidth="1"/>
    <col min="3591" max="3591" width="0.140625" style="75" customWidth="1"/>
    <col min="3592" max="3592" width="14.140625" style="75" customWidth="1"/>
    <col min="3593" max="3593" width="0.28515625" style="75" customWidth="1"/>
    <col min="3594" max="3594" width="0.42578125" style="75" customWidth="1"/>
    <col min="3595" max="3595" width="5" style="75" customWidth="1"/>
    <col min="3596" max="3596" width="1.85546875" style="75" customWidth="1"/>
    <col min="3597" max="3597" width="2" style="75" customWidth="1"/>
    <col min="3598" max="3598" width="1.7109375" style="75" customWidth="1"/>
    <col min="3599" max="3599" width="0.42578125" style="75" customWidth="1"/>
    <col min="3600" max="3600" width="0.140625" style="75" customWidth="1"/>
    <col min="3601" max="3601" width="0.42578125" style="75" customWidth="1"/>
    <col min="3602" max="3602" width="0.28515625" style="75" customWidth="1"/>
    <col min="3603" max="3603" width="1.140625" style="75" customWidth="1"/>
    <col min="3604" max="3604" width="0.140625" style="75" customWidth="1"/>
    <col min="3605" max="3605" width="0.5703125" style="75" customWidth="1"/>
    <col min="3606" max="3606" width="2" style="75" customWidth="1"/>
    <col min="3607" max="3607" width="1.140625" style="75" customWidth="1"/>
    <col min="3608" max="3608" width="1.85546875" style="75" customWidth="1"/>
    <col min="3609" max="3609" width="0.28515625" style="75" customWidth="1"/>
    <col min="3610" max="3610" width="0.140625" style="75" customWidth="1"/>
    <col min="3611" max="3611" width="1.7109375" style="75" customWidth="1"/>
    <col min="3612" max="3612" width="0.7109375" style="75" customWidth="1"/>
    <col min="3613" max="3613" width="0.42578125" style="75" customWidth="1"/>
    <col min="3614" max="3614" width="1.140625" style="75" customWidth="1"/>
    <col min="3615" max="3615" width="0.85546875" style="75" customWidth="1"/>
    <col min="3616" max="3616" width="1.28515625" style="75" customWidth="1"/>
    <col min="3617" max="3617" width="1.140625" style="75" customWidth="1"/>
    <col min="3618" max="3618" width="0.140625" style="75" customWidth="1"/>
    <col min="3619" max="3619" width="1.85546875" style="75" customWidth="1"/>
    <col min="3620" max="3621" width="0.28515625" style="75" customWidth="1"/>
    <col min="3622" max="3622" width="1" style="75" customWidth="1"/>
    <col min="3623" max="3623" width="0.5703125" style="75" customWidth="1"/>
    <col min="3624" max="3624" width="1.5703125" style="75" customWidth="1"/>
    <col min="3625" max="3625" width="0.140625" style="75" customWidth="1"/>
    <col min="3626" max="3626" width="0.28515625" style="75" customWidth="1"/>
    <col min="3627" max="3627" width="1.28515625" style="75" customWidth="1"/>
    <col min="3628" max="3628" width="0.140625" style="75" customWidth="1"/>
    <col min="3629" max="3630" width="0.28515625" style="75" customWidth="1"/>
    <col min="3631" max="3631" width="1.7109375" style="75" customWidth="1"/>
    <col min="3632" max="3632" width="0.140625" style="75" customWidth="1"/>
    <col min="3633" max="3633" width="1.140625" style="75" customWidth="1"/>
    <col min="3634" max="3634" width="0.42578125" style="75" customWidth="1"/>
    <col min="3635" max="3635" width="0.5703125" style="75" customWidth="1"/>
    <col min="3636" max="3636" width="0.42578125" style="75" customWidth="1"/>
    <col min="3637" max="3637" width="2.42578125" style="75" customWidth="1"/>
    <col min="3638" max="3638" width="0.42578125" style="75" customWidth="1"/>
    <col min="3639" max="3639" width="0.140625" style="75" customWidth="1"/>
    <col min="3640" max="3640" width="0.5703125" style="75" customWidth="1"/>
    <col min="3641" max="3641" width="0.28515625" style="75" customWidth="1"/>
    <col min="3642" max="3644" width="0.140625" style="75" customWidth="1"/>
    <col min="3645" max="3645" width="0.28515625" style="75" customWidth="1"/>
    <col min="3646" max="3646" width="0.5703125" style="75" customWidth="1"/>
    <col min="3647" max="3647" width="1.28515625" style="75" customWidth="1"/>
    <col min="3648" max="3648" width="0.42578125" style="75" customWidth="1"/>
    <col min="3649" max="3649" width="0.140625" style="75" customWidth="1"/>
    <col min="3650" max="3650" width="1" style="75" customWidth="1"/>
    <col min="3651" max="3651" width="2" style="75" customWidth="1"/>
    <col min="3652" max="3652" width="0.42578125" style="75" customWidth="1"/>
    <col min="3653" max="3653" width="1.7109375" style="75" customWidth="1"/>
    <col min="3654" max="3654" width="1" style="75" customWidth="1"/>
    <col min="3655" max="3655" width="0.5703125" style="75" customWidth="1"/>
    <col min="3656" max="3656" width="0.85546875" style="75" customWidth="1"/>
    <col min="3657" max="3657" width="0.7109375" style="75" customWidth="1"/>
    <col min="3658" max="3658" width="0.28515625" style="75" customWidth="1"/>
    <col min="3659" max="3659" width="2.7109375" style="75" customWidth="1"/>
    <col min="3660" max="3662" width="0.140625" style="75" customWidth="1"/>
    <col min="3663" max="3663" width="0.42578125" style="75" customWidth="1"/>
    <col min="3664" max="3664" width="0.5703125" style="75" customWidth="1"/>
    <col min="3665" max="3666" width="0.7109375" style="75" customWidth="1"/>
    <col min="3667" max="3667" width="3" style="75" customWidth="1"/>
    <col min="3668" max="3668" width="0.42578125" style="75" customWidth="1"/>
    <col min="3669" max="3669" width="0.140625" style="75" customWidth="1"/>
    <col min="3670" max="3670" width="1" style="75" customWidth="1"/>
    <col min="3671" max="3671" width="0.140625" style="75" customWidth="1"/>
    <col min="3672" max="3672" width="5.28515625" style="75" customWidth="1"/>
    <col min="3673" max="3673" width="1.85546875" style="75" customWidth="1"/>
    <col min="3674" max="3674" width="0.28515625" style="75" customWidth="1"/>
    <col min="3675" max="3675" width="0.42578125" style="75" customWidth="1"/>
    <col min="3676" max="3678" width="0.140625" style="75" customWidth="1"/>
    <col min="3679" max="3679" width="4" style="75" customWidth="1"/>
    <col min="3680" max="3680" width="0.140625" style="75" customWidth="1"/>
    <col min="3681" max="3681" width="0.7109375" style="75" customWidth="1"/>
    <col min="3682" max="3683" width="0.140625" style="75" customWidth="1"/>
    <col min="3684" max="3684" width="2.7109375" style="75" customWidth="1"/>
    <col min="3685" max="3685" width="9.7109375" style="75" customWidth="1"/>
    <col min="3686" max="3686" width="0.28515625" style="75" customWidth="1"/>
    <col min="3687" max="3687" width="10" style="75" customWidth="1"/>
    <col min="3688" max="3688" width="11.140625" style="75" customWidth="1"/>
    <col min="3689" max="3840" width="9.140625" style="75"/>
    <col min="3841" max="3841" width="4.85546875" style="75" customWidth="1"/>
    <col min="3842" max="3842" width="0.28515625" style="75" customWidth="1"/>
    <col min="3843" max="3843" width="0.140625" style="75" customWidth="1"/>
    <col min="3844" max="3844" width="0.42578125" style="75" customWidth="1"/>
    <col min="3845" max="3846" width="0.28515625" style="75" customWidth="1"/>
    <col min="3847" max="3847" width="0.140625" style="75" customWidth="1"/>
    <col min="3848" max="3848" width="14.140625" style="75" customWidth="1"/>
    <col min="3849" max="3849" width="0.28515625" style="75" customWidth="1"/>
    <col min="3850" max="3850" width="0.42578125" style="75" customWidth="1"/>
    <col min="3851" max="3851" width="5" style="75" customWidth="1"/>
    <col min="3852" max="3852" width="1.85546875" style="75" customWidth="1"/>
    <col min="3853" max="3853" width="2" style="75" customWidth="1"/>
    <col min="3854" max="3854" width="1.7109375" style="75" customWidth="1"/>
    <col min="3855" max="3855" width="0.42578125" style="75" customWidth="1"/>
    <col min="3856" max="3856" width="0.140625" style="75" customWidth="1"/>
    <col min="3857" max="3857" width="0.42578125" style="75" customWidth="1"/>
    <col min="3858" max="3858" width="0.28515625" style="75" customWidth="1"/>
    <col min="3859" max="3859" width="1.140625" style="75" customWidth="1"/>
    <col min="3860" max="3860" width="0.140625" style="75" customWidth="1"/>
    <col min="3861" max="3861" width="0.5703125" style="75" customWidth="1"/>
    <col min="3862" max="3862" width="2" style="75" customWidth="1"/>
    <col min="3863" max="3863" width="1.140625" style="75" customWidth="1"/>
    <col min="3864" max="3864" width="1.85546875" style="75" customWidth="1"/>
    <col min="3865" max="3865" width="0.28515625" style="75" customWidth="1"/>
    <col min="3866" max="3866" width="0.140625" style="75" customWidth="1"/>
    <col min="3867" max="3867" width="1.7109375" style="75" customWidth="1"/>
    <col min="3868" max="3868" width="0.7109375" style="75" customWidth="1"/>
    <col min="3869" max="3869" width="0.42578125" style="75" customWidth="1"/>
    <col min="3870" max="3870" width="1.140625" style="75" customWidth="1"/>
    <col min="3871" max="3871" width="0.85546875" style="75" customWidth="1"/>
    <col min="3872" max="3872" width="1.28515625" style="75" customWidth="1"/>
    <col min="3873" max="3873" width="1.140625" style="75" customWidth="1"/>
    <col min="3874" max="3874" width="0.140625" style="75" customWidth="1"/>
    <col min="3875" max="3875" width="1.85546875" style="75" customWidth="1"/>
    <col min="3876" max="3877" width="0.28515625" style="75" customWidth="1"/>
    <col min="3878" max="3878" width="1" style="75" customWidth="1"/>
    <col min="3879" max="3879" width="0.5703125" style="75" customWidth="1"/>
    <col min="3880" max="3880" width="1.5703125" style="75" customWidth="1"/>
    <col min="3881" max="3881" width="0.140625" style="75" customWidth="1"/>
    <col min="3882" max="3882" width="0.28515625" style="75" customWidth="1"/>
    <col min="3883" max="3883" width="1.28515625" style="75" customWidth="1"/>
    <col min="3884" max="3884" width="0.140625" style="75" customWidth="1"/>
    <col min="3885" max="3886" width="0.28515625" style="75" customWidth="1"/>
    <col min="3887" max="3887" width="1.7109375" style="75" customWidth="1"/>
    <col min="3888" max="3888" width="0.140625" style="75" customWidth="1"/>
    <col min="3889" max="3889" width="1.140625" style="75" customWidth="1"/>
    <col min="3890" max="3890" width="0.42578125" style="75" customWidth="1"/>
    <col min="3891" max="3891" width="0.5703125" style="75" customWidth="1"/>
    <col min="3892" max="3892" width="0.42578125" style="75" customWidth="1"/>
    <col min="3893" max="3893" width="2.42578125" style="75" customWidth="1"/>
    <col min="3894" max="3894" width="0.42578125" style="75" customWidth="1"/>
    <col min="3895" max="3895" width="0.140625" style="75" customWidth="1"/>
    <col min="3896" max="3896" width="0.5703125" style="75" customWidth="1"/>
    <col min="3897" max="3897" width="0.28515625" style="75" customWidth="1"/>
    <col min="3898" max="3900" width="0.140625" style="75" customWidth="1"/>
    <col min="3901" max="3901" width="0.28515625" style="75" customWidth="1"/>
    <col min="3902" max="3902" width="0.5703125" style="75" customWidth="1"/>
    <col min="3903" max="3903" width="1.28515625" style="75" customWidth="1"/>
    <col min="3904" max="3904" width="0.42578125" style="75" customWidth="1"/>
    <col min="3905" max="3905" width="0.140625" style="75" customWidth="1"/>
    <col min="3906" max="3906" width="1" style="75" customWidth="1"/>
    <col min="3907" max="3907" width="2" style="75" customWidth="1"/>
    <col min="3908" max="3908" width="0.42578125" style="75" customWidth="1"/>
    <col min="3909" max="3909" width="1.7109375" style="75" customWidth="1"/>
    <col min="3910" max="3910" width="1" style="75" customWidth="1"/>
    <col min="3911" max="3911" width="0.5703125" style="75" customWidth="1"/>
    <col min="3912" max="3912" width="0.85546875" style="75" customWidth="1"/>
    <col min="3913" max="3913" width="0.7109375" style="75" customWidth="1"/>
    <col min="3914" max="3914" width="0.28515625" style="75" customWidth="1"/>
    <col min="3915" max="3915" width="2.7109375" style="75" customWidth="1"/>
    <col min="3916" max="3918" width="0.140625" style="75" customWidth="1"/>
    <col min="3919" max="3919" width="0.42578125" style="75" customWidth="1"/>
    <col min="3920" max="3920" width="0.5703125" style="75" customWidth="1"/>
    <col min="3921" max="3922" width="0.7109375" style="75" customWidth="1"/>
    <col min="3923" max="3923" width="3" style="75" customWidth="1"/>
    <col min="3924" max="3924" width="0.42578125" style="75" customWidth="1"/>
    <col min="3925" max="3925" width="0.140625" style="75" customWidth="1"/>
    <col min="3926" max="3926" width="1" style="75" customWidth="1"/>
    <col min="3927" max="3927" width="0.140625" style="75" customWidth="1"/>
    <col min="3928" max="3928" width="5.28515625" style="75" customWidth="1"/>
    <col min="3929" max="3929" width="1.85546875" style="75" customWidth="1"/>
    <col min="3930" max="3930" width="0.28515625" style="75" customWidth="1"/>
    <col min="3931" max="3931" width="0.42578125" style="75" customWidth="1"/>
    <col min="3932" max="3934" width="0.140625" style="75" customWidth="1"/>
    <col min="3935" max="3935" width="4" style="75" customWidth="1"/>
    <col min="3936" max="3936" width="0.140625" style="75" customWidth="1"/>
    <col min="3937" max="3937" width="0.7109375" style="75" customWidth="1"/>
    <col min="3938" max="3939" width="0.140625" style="75" customWidth="1"/>
    <col min="3940" max="3940" width="2.7109375" style="75" customWidth="1"/>
    <col min="3941" max="3941" width="9.7109375" style="75" customWidth="1"/>
    <col min="3942" max="3942" width="0.28515625" style="75" customWidth="1"/>
    <col min="3943" max="3943" width="10" style="75" customWidth="1"/>
    <col min="3944" max="3944" width="11.140625" style="75" customWidth="1"/>
    <col min="3945" max="4096" width="9.140625" style="75"/>
    <col min="4097" max="4097" width="4.85546875" style="75" customWidth="1"/>
    <col min="4098" max="4098" width="0.28515625" style="75" customWidth="1"/>
    <col min="4099" max="4099" width="0.140625" style="75" customWidth="1"/>
    <col min="4100" max="4100" width="0.42578125" style="75" customWidth="1"/>
    <col min="4101" max="4102" width="0.28515625" style="75" customWidth="1"/>
    <col min="4103" max="4103" width="0.140625" style="75" customWidth="1"/>
    <col min="4104" max="4104" width="14.140625" style="75" customWidth="1"/>
    <col min="4105" max="4105" width="0.28515625" style="75" customWidth="1"/>
    <col min="4106" max="4106" width="0.42578125" style="75" customWidth="1"/>
    <col min="4107" max="4107" width="5" style="75" customWidth="1"/>
    <col min="4108" max="4108" width="1.85546875" style="75" customWidth="1"/>
    <col min="4109" max="4109" width="2" style="75" customWidth="1"/>
    <col min="4110" max="4110" width="1.7109375" style="75" customWidth="1"/>
    <col min="4111" max="4111" width="0.42578125" style="75" customWidth="1"/>
    <col min="4112" max="4112" width="0.140625" style="75" customWidth="1"/>
    <col min="4113" max="4113" width="0.42578125" style="75" customWidth="1"/>
    <col min="4114" max="4114" width="0.28515625" style="75" customWidth="1"/>
    <col min="4115" max="4115" width="1.140625" style="75" customWidth="1"/>
    <col min="4116" max="4116" width="0.140625" style="75" customWidth="1"/>
    <col min="4117" max="4117" width="0.5703125" style="75" customWidth="1"/>
    <col min="4118" max="4118" width="2" style="75" customWidth="1"/>
    <col min="4119" max="4119" width="1.140625" style="75" customWidth="1"/>
    <col min="4120" max="4120" width="1.85546875" style="75" customWidth="1"/>
    <col min="4121" max="4121" width="0.28515625" style="75" customWidth="1"/>
    <col min="4122" max="4122" width="0.140625" style="75" customWidth="1"/>
    <col min="4123" max="4123" width="1.7109375" style="75" customWidth="1"/>
    <col min="4124" max="4124" width="0.7109375" style="75" customWidth="1"/>
    <col min="4125" max="4125" width="0.42578125" style="75" customWidth="1"/>
    <col min="4126" max="4126" width="1.140625" style="75" customWidth="1"/>
    <col min="4127" max="4127" width="0.85546875" style="75" customWidth="1"/>
    <col min="4128" max="4128" width="1.28515625" style="75" customWidth="1"/>
    <col min="4129" max="4129" width="1.140625" style="75" customWidth="1"/>
    <col min="4130" max="4130" width="0.140625" style="75" customWidth="1"/>
    <col min="4131" max="4131" width="1.85546875" style="75" customWidth="1"/>
    <col min="4132" max="4133" width="0.28515625" style="75" customWidth="1"/>
    <col min="4134" max="4134" width="1" style="75" customWidth="1"/>
    <col min="4135" max="4135" width="0.5703125" style="75" customWidth="1"/>
    <col min="4136" max="4136" width="1.5703125" style="75" customWidth="1"/>
    <col min="4137" max="4137" width="0.140625" style="75" customWidth="1"/>
    <col min="4138" max="4138" width="0.28515625" style="75" customWidth="1"/>
    <col min="4139" max="4139" width="1.28515625" style="75" customWidth="1"/>
    <col min="4140" max="4140" width="0.140625" style="75" customWidth="1"/>
    <col min="4141" max="4142" width="0.28515625" style="75" customWidth="1"/>
    <col min="4143" max="4143" width="1.7109375" style="75" customWidth="1"/>
    <col min="4144" max="4144" width="0.140625" style="75" customWidth="1"/>
    <col min="4145" max="4145" width="1.140625" style="75" customWidth="1"/>
    <col min="4146" max="4146" width="0.42578125" style="75" customWidth="1"/>
    <col min="4147" max="4147" width="0.5703125" style="75" customWidth="1"/>
    <col min="4148" max="4148" width="0.42578125" style="75" customWidth="1"/>
    <col min="4149" max="4149" width="2.42578125" style="75" customWidth="1"/>
    <col min="4150" max="4150" width="0.42578125" style="75" customWidth="1"/>
    <col min="4151" max="4151" width="0.140625" style="75" customWidth="1"/>
    <col min="4152" max="4152" width="0.5703125" style="75" customWidth="1"/>
    <col min="4153" max="4153" width="0.28515625" style="75" customWidth="1"/>
    <col min="4154" max="4156" width="0.140625" style="75" customWidth="1"/>
    <col min="4157" max="4157" width="0.28515625" style="75" customWidth="1"/>
    <col min="4158" max="4158" width="0.5703125" style="75" customWidth="1"/>
    <col min="4159" max="4159" width="1.28515625" style="75" customWidth="1"/>
    <col min="4160" max="4160" width="0.42578125" style="75" customWidth="1"/>
    <col min="4161" max="4161" width="0.140625" style="75" customWidth="1"/>
    <col min="4162" max="4162" width="1" style="75" customWidth="1"/>
    <col min="4163" max="4163" width="2" style="75" customWidth="1"/>
    <col min="4164" max="4164" width="0.42578125" style="75" customWidth="1"/>
    <col min="4165" max="4165" width="1.7109375" style="75" customWidth="1"/>
    <col min="4166" max="4166" width="1" style="75" customWidth="1"/>
    <col min="4167" max="4167" width="0.5703125" style="75" customWidth="1"/>
    <col min="4168" max="4168" width="0.85546875" style="75" customWidth="1"/>
    <col min="4169" max="4169" width="0.7109375" style="75" customWidth="1"/>
    <col min="4170" max="4170" width="0.28515625" style="75" customWidth="1"/>
    <col min="4171" max="4171" width="2.7109375" style="75" customWidth="1"/>
    <col min="4172" max="4174" width="0.140625" style="75" customWidth="1"/>
    <col min="4175" max="4175" width="0.42578125" style="75" customWidth="1"/>
    <col min="4176" max="4176" width="0.5703125" style="75" customWidth="1"/>
    <col min="4177" max="4178" width="0.7109375" style="75" customWidth="1"/>
    <col min="4179" max="4179" width="3" style="75" customWidth="1"/>
    <col min="4180" max="4180" width="0.42578125" style="75" customWidth="1"/>
    <col min="4181" max="4181" width="0.140625" style="75" customWidth="1"/>
    <col min="4182" max="4182" width="1" style="75" customWidth="1"/>
    <col min="4183" max="4183" width="0.140625" style="75" customWidth="1"/>
    <col min="4184" max="4184" width="5.28515625" style="75" customWidth="1"/>
    <col min="4185" max="4185" width="1.85546875" style="75" customWidth="1"/>
    <col min="4186" max="4186" width="0.28515625" style="75" customWidth="1"/>
    <col min="4187" max="4187" width="0.42578125" style="75" customWidth="1"/>
    <col min="4188" max="4190" width="0.140625" style="75" customWidth="1"/>
    <col min="4191" max="4191" width="4" style="75" customWidth="1"/>
    <col min="4192" max="4192" width="0.140625" style="75" customWidth="1"/>
    <col min="4193" max="4193" width="0.7109375" style="75" customWidth="1"/>
    <col min="4194" max="4195" width="0.140625" style="75" customWidth="1"/>
    <col min="4196" max="4196" width="2.7109375" style="75" customWidth="1"/>
    <col min="4197" max="4197" width="9.7109375" style="75" customWidth="1"/>
    <col min="4198" max="4198" width="0.28515625" style="75" customWidth="1"/>
    <col min="4199" max="4199" width="10" style="75" customWidth="1"/>
    <col min="4200" max="4200" width="11.140625" style="75" customWidth="1"/>
    <col min="4201" max="4352" width="9.140625" style="75"/>
    <col min="4353" max="4353" width="4.85546875" style="75" customWidth="1"/>
    <col min="4354" max="4354" width="0.28515625" style="75" customWidth="1"/>
    <col min="4355" max="4355" width="0.140625" style="75" customWidth="1"/>
    <col min="4356" max="4356" width="0.42578125" style="75" customWidth="1"/>
    <col min="4357" max="4358" width="0.28515625" style="75" customWidth="1"/>
    <col min="4359" max="4359" width="0.140625" style="75" customWidth="1"/>
    <col min="4360" max="4360" width="14.140625" style="75" customWidth="1"/>
    <col min="4361" max="4361" width="0.28515625" style="75" customWidth="1"/>
    <col min="4362" max="4362" width="0.42578125" style="75" customWidth="1"/>
    <col min="4363" max="4363" width="5" style="75" customWidth="1"/>
    <col min="4364" max="4364" width="1.85546875" style="75" customWidth="1"/>
    <col min="4365" max="4365" width="2" style="75" customWidth="1"/>
    <col min="4366" max="4366" width="1.7109375" style="75" customWidth="1"/>
    <col min="4367" max="4367" width="0.42578125" style="75" customWidth="1"/>
    <col min="4368" max="4368" width="0.140625" style="75" customWidth="1"/>
    <col min="4369" max="4369" width="0.42578125" style="75" customWidth="1"/>
    <col min="4370" max="4370" width="0.28515625" style="75" customWidth="1"/>
    <col min="4371" max="4371" width="1.140625" style="75" customWidth="1"/>
    <col min="4372" max="4372" width="0.140625" style="75" customWidth="1"/>
    <col min="4373" max="4373" width="0.5703125" style="75" customWidth="1"/>
    <col min="4374" max="4374" width="2" style="75" customWidth="1"/>
    <col min="4375" max="4375" width="1.140625" style="75" customWidth="1"/>
    <col min="4376" max="4376" width="1.85546875" style="75" customWidth="1"/>
    <col min="4377" max="4377" width="0.28515625" style="75" customWidth="1"/>
    <col min="4378" max="4378" width="0.140625" style="75" customWidth="1"/>
    <col min="4379" max="4379" width="1.7109375" style="75" customWidth="1"/>
    <col min="4380" max="4380" width="0.7109375" style="75" customWidth="1"/>
    <col min="4381" max="4381" width="0.42578125" style="75" customWidth="1"/>
    <col min="4382" max="4382" width="1.140625" style="75" customWidth="1"/>
    <col min="4383" max="4383" width="0.85546875" style="75" customWidth="1"/>
    <col min="4384" max="4384" width="1.28515625" style="75" customWidth="1"/>
    <col min="4385" max="4385" width="1.140625" style="75" customWidth="1"/>
    <col min="4386" max="4386" width="0.140625" style="75" customWidth="1"/>
    <col min="4387" max="4387" width="1.85546875" style="75" customWidth="1"/>
    <col min="4388" max="4389" width="0.28515625" style="75" customWidth="1"/>
    <col min="4390" max="4390" width="1" style="75" customWidth="1"/>
    <col min="4391" max="4391" width="0.5703125" style="75" customWidth="1"/>
    <col min="4392" max="4392" width="1.5703125" style="75" customWidth="1"/>
    <col min="4393" max="4393" width="0.140625" style="75" customWidth="1"/>
    <col min="4394" max="4394" width="0.28515625" style="75" customWidth="1"/>
    <col min="4395" max="4395" width="1.28515625" style="75" customWidth="1"/>
    <col min="4396" max="4396" width="0.140625" style="75" customWidth="1"/>
    <col min="4397" max="4398" width="0.28515625" style="75" customWidth="1"/>
    <col min="4399" max="4399" width="1.7109375" style="75" customWidth="1"/>
    <col min="4400" max="4400" width="0.140625" style="75" customWidth="1"/>
    <col min="4401" max="4401" width="1.140625" style="75" customWidth="1"/>
    <col min="4402" max="4402" width="0.42578125" style="75" customWidth="1"/>
    <col min="4403" max="4403" width="0.5703125" style="75" customWidth="1"/>
    <col min="4404" max="4404" width="0.42578125" style="75" customWidth="1"/>
    <col min="4405" max="4405" width="2.42578125" style="75" customWidth="1"/>
    <col min="4406" max="4406" width="0.42578125" style="75" customWidth="1"/>
    <col min="4407" max="4407" width="0.140625" style="75" customWidth="1"/>
    <col min="4408" max="4408" width="0.5703125" style="75" customWidth="1"/>
    <col min="4409" max="4409" width="0.28515625" style="75" customWidth="1"/>
    <col min="4410" max="4412" width="0.140625" style="75" customWidth="1"/>
    <col min="4413" max="4413" width="0.28515625" style="75" customWidth="1"/>
    <col min="4414" max="4414" width="0.5703125" style="75" customWidth="1"/>
    <col min="4415" max="4415" width="1.28515625" style="75" customWidth="1"/>
    <col min="4416" max="4416" width="0.42578125" style="75" customWidth="1"/>
    <col min="4417" max="4417" width="0.140625" style="75" customWidth="1"/>
    <col min="4418" max="4418" width="1" style="75" customWidth="1"/>
    <col min="4419" max="4419" width="2" style="75" customWidth="1"/>
    <col min="4420" max="4420" width="0.42578125" style="75" customWidth="1"/>
    <col min="4421" max="4421" width="1.7109375" style="75" customWidth="1"/>
    <col min="4422" max="4422" width="1" style="75" customWidth="1"/>
    <col min="4423" max="4423" width="0.5703125" style="75" customWidth="1"/>
    <col min="4424" max="4424" width="0.85546875" style="75" customWidth="1"/>
    <col min="4425" max="4425" width="0.7109375" style="75" customWidth="1"/>
    <col min="4426" max="4426" width="0.28515625" style="75" customWidth="1"/>
    <col min="4427" max="4427" width="2.7109375" style="75" customWidth="1"/>
    <col min="4428" max="4430" width="0.140625" style="75" customWidth="1"/>
    <col min="4431" max="4431" width="0.42578125" style="75" customWidth="1"/>
    <col min="4432" max="4432" width="0.5703125" style="75" customWidth="1"/>
    <col min="4433" max="4434" width="0.7109375" style="75" customWidth="1"/>
    <col min="4435" max="4435" width="3" style="75" customWidth="1"/>
    <col min="4436" max="4436" width="0.42578125" style="75" customWidth="1"/>
    <col min="4437" max="4437" width="0.140625" style="75" customWidth="1"/>
    <col min="4438" max="4438" width="1" style="75" customWidth="1"/>
    <col min="4439" max="4439" width="0.140625" style="75" customWidth="1"/>
    <col min="4440" max="4440" width="5.28515625" style="75" customWidth="1"/>
    <col min="4441" max="4441" width="1.85546875" style="75" customWidth="1"/>
    <col min="4442" max="4442" width="0.28515625" style="75" customWidth="1"/>
    <col min="4443" max="4443" width="0.42578125" style="75" customWidth="1"/>
    <col min="4444" max="4446" width="0.140625" style="75" customWidth="1"/>
    <col min="4447" max="4447" width="4" style="75" customWidth="1"/>
    <col min="4448" max="4448" width="0.140625" style="75" customWidth="1"/>
    <col min="4449" max="4449" width="0.7109375" style="75" customWidth="1"/>
    <col min="4450" max="4451" width="0.140625" style="75" customWidth="1"/>
    <col min="4452" max="4452" width="2.7109375" style="75" customWidth="1"/>
    <col min="4453" max="4453" width="9.7109375" style="75" customWidth="1"/>
    <col min="4454" max="4454" width="0.28515625" style="75" customWidth="1"/>
    <col min="4455" max="4455" width="10" style="75" customWidth="1"/>
    <col min="4456" max="4456" width="11.140625" style="75" customWidth="1"/>
    <col min="4457" max="4608" width="9.140625" style="75"/>
    <col min="4609" max="4609" width="4.85546875" style="75" customWidth="1"/>
    <col min="4610" max="4610" width="0.28515625" style="75" customWidth="1"/>
    <col min="4611" max="4611" width="0.140625" style="75" customWidth="1"/>
    <col min="4612" max="4612" width="0.42578125" style="75" customWidth="1"/>
    <col min="4613" max="4614" width="0.28515625" style="75" customWidth="1"/>
    <col min="4615" max="4615" width="0.140625" style="75" customWidth="1"/>
    <col min="4616" max="4616" width="14.140625" style="75" customWidth="1"/>
    <col min="4617" max="4617" width="0.28515625" style="75" customWidth="1"/>
    <col min="4618" max="4618" width="0.42578125" style="75" customWidth="1"/>
    <col min="4619" max="4619" width="5" style="75" customWidth="1"/>
    <col min="4620" max="4620" width="1.85546875" style="75" customWidth="1"/>
    <col min="4621" max="4621" width="2" style="75" customWidth="1"/>
    <col min="4622" max="4622" width="1.7109375" style="75" customWidth="1"/>
    <col min="4623" max="4623" width="0.42578125" style="75" customWidth="1"/>
    <col min="4624" max="4624" width="0.140625" style="75" customWidth="1"/>
    <col min="4625" max="4625" width="0.42578125" style="75" customWidth="1"/>
    <col min="4626" max="4626" width="0.28515625" style="75" customWidth="1"/>
    <col min="4627" max="4627" width="1.140625" style="75" customWidth="1"/>
    <col min="4628" max="4628" width="0.140625" style="75" customWidth="1"/>
    <col min="4629" max="4629" width="0.5703125" style="75" customWidth="1"/>
    <col min="4630" max="4630" width="2" style="75" customWidth="1"/>
    <col min="4631" max="4631" width="1.140625" style="75" customWidth="1"/>
    <col min="4632" max="4632" width="1.85546875" style="75" customWidth="1"/>
    <col min="4633" max="4633" width="0.28515625" style="75" customWidth="1"/>
    <col min="4634" max="4634" width="0.140625" style="75" customWidth="1"/>
    <col min="4635" max="4635" width="1.7109375" style="75" customWidth="1"/>
    <col min="4636" max="4636" width="0.7109375" style="75" customWidth="1"/>
    <col min="4637" max="4637" width="0.42578125" style="75" customWidth="1"/>
    <col min="4638" max="4638" width="1.140625" style="75" customWidth="1"/>
    <col min="4639" max="4639" width="0.85546875" style="75" customWidth="1"/>
    <col min="4640" max="4640" width="1.28515625" style="75" customWidth="1"/>
    <col min="4641" max="4641" width="1.140625" style="75" customWidth="1"/>
    <col min="4642" max="4642" width="0.140625" style="75" customWidth="1"/>
    <col min="4643" max="4643" width="1.85546875" style="75" customWidth="1"/>
    <col min="4644" max="4645" width="0.28515625" style="75" customWidth="1"/>
    <col min="4646" max="4646" width="1" style="75" customWidth="1"/>
    <col min="4647" max="4647" width="0.5703125" style="75" customWidth="1"/>
    <col min="4648" max="4648" width="1.5703125" style="75" customWidth="1"/>
    <col min="4649" max="4649" width="0.140625" style="75" customWidth="1"/>
    <col min="4650" max="4650" width="0.28515625" style="75" customWidth="1"/>
    <col min="4651" max="4651" width="1.28515625" style="75" customWidth="1"/>
    <col min="4652" max="4652" width="0.140625" style="75" customWidth="1"/>
    <col min="4653" max="4654" width="0.28515625" style="75" customWidth="1"/>
    <col min="4655" max="4655" width="1.7109375" style="75" customWidth="1"/>
    <col min="4656" max="4656" width="0.140625" style="75" customWidth="1"/>
    <col min="4657" max="4657" width="1.140625" style="75" customWidth="1"/>
    <col min="4658" max="4658" width="0.42578125" style="75" customWidth="1"/>
    <col min="4659" max="4659" width="0.5703125" style="75" customWidth="1"/>
    <col min="4660" max="4660" width="0.42578125" style="75" customWidth="1"/>
    <col min="4661" max="4661" width="2.42578125" style="75" customWidth="1"/>
    <col min="4662" max="4662" width="0.42578125" style="75" customWidth="1"/>
    <col min="4663" max="4663" width="0.140625" style="75" customWidth="1"/>
    <col min="4664" max="4664" width="0.5703125" style="75" customWidth="1"/>
    <col min="4665" max="4665" width="0.28515625" style="75" customWidth="1"/>
    <col min="4666" max="4668" width="0.140625" style="75" customWidth="1"/>
    <col min="4669" max="4669" width="0.28515625" style="75" customWidth="1"/>
    <col min="4670" max="4670" width="0.5703125" style="75" customWidth="1"/>
    <col min="4671" max="4671" width="1.28515625" style="75" customWidth="1"/>
    <col min="4672" max="4672" width="0.42578125" style="75" customWidth="1"/>
    <col min="4673" max="4673" width="0.140625" style="75" customWidth="1"/>
    <col min="4674" max="4674" width="1" style="75" customWidth="1"/>
    <col min="4675" max="4675" width="2" style="75" customWidth="1"/>
    <col min="4676" max="4676" width="0.42578125" style="75" customWidth="1"/>
    <col min="4677" max="4677" width="1.7109375" style="75" customWidth="1"/>
    <col min="4678" max="4678" width="1" style="75" customWidth="1"/>
    <col min="4679" max="4679" width="0.5703125" style="75" customWidth="1"/>
    <col min="4680" max="4680" width="0.85546875" style="75" customWidth="1"/>
    <col min="4681" max="4681" width="0.7109375" style="75" customWidth="1"/>
    <col min="4682" max="4682" width="0.28515625" style="75" customWidth="1"/>
    <col min="4683" max="4683" width="2.7109375" style="75" customWidth="1"/>
    <col min="4684" max="4686" width="0.140625" style="75" customWidth="1"/>
    <col min="4687" max="4687" width="0.42578125" style="75" customWidth="1"/>
    <col min="4688" max="4688" width="0.5703125" style="75" customWidth="1"/>
    <col min="4689" max="4690" width="0.7109375" style="75" customWidth="1"/>
    <col min="4691" max="4691" width="3" style="75" customWidth="1"/>
    <col min="4692" max="4692" width="0.42578125" style="75" customWidth="1"/>
    <col min="4693" max="4693" width="0.140625" style="75" customWidth="1"/>
    <col min="4694" max="4694" width="1" style="75" customWidth="1"/>
    <col min="4695" max="4695" width="0.140625" style="75" customWidth="1"/>
    <col min="4696" max="4696" width="5.28515625" style="75" customWidth="1"/>
    <col min="4697" max="4697" width="1.85546875" style="75" customWidth="1"/>
    <col min="4698" max="4698" width="0.28515625" style="75" customWidth="1"/>
    <col min="4699" max="4699" width="0.42578125" style="75" customWidth="1"/>
    <col min="4700" max="4702" width="0.140625" style="75" customWidth="1"/>
    <col min="4703" max="4703" width="4" style="75" customWidth="1"/>
    <col min="4704" max="4704" width="0.140625" style="75" customWidth="1"/>
    <col min="4705" max="4705" width="0.7109375" style="75" customWidth="1"/>
    <col min="4706" max="4707" width="0.140625" style="75" customWidth="1"/>
    <col min="4708" max="4708" width="2.7109375" style="75" customWidth="1"/>
    <col min="4709" max="4709" width="9.7109375" style="75" customWidth="1"/>
    <col min="4710" max="4710" width="0.28515625" style="75" customWidth="1"/>
    <col min="4711" max="4711" width="10" style="75" customWidth="1"/>
    <col min="4712" max="4712" width="11.140625" style="75" customWidth="1"/>
    <col min="4713" max="4864" width="9.140625" style="75"/>
    <col min="4865" max="4865" width="4.85546875" style="75" customWidth="1"/>
    <col min="4866" max="4866" width="0.28515625" style="75" customWidth="1"/>
    <col min="4867" max="4867" width="0.140625" style="75" customWidth="1"/>
    <col min="4868" max="4868" width="0.42578125" style="75" customWidth="1"/>
    <col min="4869" max="4870" width="0.28515625" style="75" customWidth="1"/>
    <col min="4871" max="4871" width="0.140625" style="75" customWidth="1"/>
    <col min="4872" max="4872" width="14.140625" style="75" customWidth="1"/>
    <col min="4873" max="4873" width="0.28515625" style="75" customWidth="1"/>
    <col min="4874" max="4874" width="0.42578125" style="75" customWidth="1"/>
    <col min="4875" max="4875" width="5" style="75" customWidth="1"/>
    <col min="4876" max="4876" width="1.85546875" style="75" customWidth="1"/>
    <col min="4877" max="4877" width="2" style="75" customWidth="1"/>
    <col min="4878" max="4878" width="1.7109375" style="75" customWidth="1"/>
    <col min="4879" max="4879" width="0.42578125" style="75" customWidth="1"/>
    <col min="4880" max="4880" width="0.140625" style="75" customWidth="1"/>
    <col min="4881" max="4881" width="0.42578125" style="75" customWidth="1"/>
    <col min="4882" max="4882" width="0.28515625" style="75" customWidth="1"/>
    <col min="4883" max="4883" width="1.140625" style="75" customWidth="1"/>
    <col min="4884" max="4884" width="0.140625" style="75" customWidth="1"/>
    <col min="4885" max="4885" width="0.5703125" style="75" customWidth="1"/>
    <col min="4886" max="4886" width="2" style="75" customWidth="1"/>
    <col min="4887" max="4887" width="1.140625" style="75" customWidth="1"/>
    <col min="4888" max="4888" width="1.85546875" style="75" customWidth="1"/>
    <col min="4889" max="4889" width="0.28515625" style="75" customWidth="1"/>
    <col min="4890" max="4890" width="0.140625" style="75" customWidth="1"/>
    <col min="4891" max="4891" width="1.7109375" style="75" customWidth="1"/>
    <col min="4892" max="4892" width="0.7109375" style="75" customWidth="1"/>
    <col min="4893" max="4893" width="0.42578125" style="75" customWidth="1"/>
    <col min="4894" max="4894" width="1.140625" style="75" customWidth="1"/>
    <col min="4895" max="4895" width="0.85546875" style="75" customWidth="1"/>
    <col min="4896" max="4896" width="1.28515625" style="75" customWidth="1"/>
    <col min="4897" max="4897" width="1.140625" style="75" customWidth="1"/>
    <col min="4898" max="4898" width="0.140625" style="75" customWidth="1"/>
    <col min="4899" max="4899" width="1.85546875" style="75" customWidth="1"/>
    <col min="4900" max="4901" width="0.28515625" style="75" customWidth="1"/>
    <col min="4902" max="4902" width="1" style="75" customWidth="1"/>
    <col min="4903" max="4903" width="0.5703125" style="75" customWidth="1"/>
    <col min="4904" max="4904" width="1.5703125" style="75" customWidth="1"/>
    <col min="4905" max="4905" width="0.140625" style="75" customWidth="1"/>
    <col min="4906" max="4906" width="0.28515625" style="75" customWidth="1"/>
    <col min="4907" max="4907" width="1.28515625" style="75" customWidth="1"/>
    <col min="4908" max="4908" width="0.140625" style="75" customWidth="1"/>
    <col min="4909" max="4910" width="0.28515625" style="75" customWidth="1"/>
    <col min="4911" max="4911" width="1.7109375" style="75" customWidth="1"/>
    <col min="4912" max="4912" width="0.140625" style="75" customWidth="1"/>
    <col min="4913" max="4913" width="1.140625" style="75" customWidth="1"/>
    <col min="4914" max="4914" width="0.42578125" style="75" customWidth="1"/>
    <col min="4915" max="4915" width="0.5703125" style="75" customWidth="1"/>
    <col min="4916" max="4916" width="0.42578125" style="75" customWidth="1"/>
    <col min="4917" max="4917" width="2.42578125" style="75" customWidth="1"/>
    <col min="4918" max="4918" width="0.42578125" style="75" customWidth="1"/>
    <col min="4919" max="4919" width="0.140625" style="75" customWidth="1"/>
    <col min="4920" max="4920" width="0.5703125" style="75" customWidth="1"/>
    <col min="4921" max="4921" width="0.28515625" style="75" customWidth="1"/>
    <col min="4922" max="4924" width="0.140625" style="75" customWidth="1"/>
    <col min="4925" max="4925" width="0.28515625" style="75" customWidth="1"/>
    <col min="4926" max="4926" width="0.5703125" style="75" customWidth="1"/>
    <col min="4927" max="4927" width="1.28515625" style="75" customWidth="1"/>
    <col min="4928" max="4928" width="0.42578125" style="75" customWidth="1"/>
    <col min="4929" max="4929" width="0.140625" style="75" customWidth="1"/>
    <col min="4930" max="4930" width="1" style="75" customWidth="1"/>
    <col min="4931" max="4931" width="2" style="75" customWidth="1"/>
    <col min="4932" max="4932" width="0.42578125" style="75" customWidth="1"/>
    <col min="4933" max="4933" width="1.7109375" style="75" customWidth="1"/>
    <col min="4934" max="4934" width="1" style="75" customWidth="1"/>
    <col min="4935" max="4935" width="0.5703125" style="75" customWidth="1"/>
    <col min="4936" max="4936" width="0.85546875" style="75" customWidth="1"/>
    <col min="4937" max="4937" width="0.7109375" style="75" customWidth="1"/>
    <col min="4938" max="4938" width="0.28515625" style="75" customWidth="1"/>
    <col min="4939" max="4939" width="2.7109375" style="75" customWidth="1"/>
    <col min="4940" max="4942" width="0.140625" style="75" customWidth="1"/>
    <col min="4943" max="4943" width="0.42578125" style="75" customWidth="1"/>
    <col min="4944" max="4944" width="0.5703125" style="75" customWidth="1"/>
    <col min="4945" max="4946" width="0.7109375" style="75" customWidth="1"/>
    <col min="4947" max="4947" width="3" style="75" customWidth="1"/>
    <col min="4948" max="4948" width="0.42578125" style="75" customWidth="1"/>
    <col min="4949" max="4949" width="0.140625" style="75" customWidth="1"/>
    <col min="4950" max="4950" width="1" style="75" customWidth="1"/>
    <col min="4951" max="4951" width="0.140625" style="75" customWidth="1"/>
    <col min="4952" max="4952" width="5.28515625" style="75" customWidth="1"/>
    <col min="4953" max="4953" width="1.85546875" style="75" customWidth="1"/>
    <col min="4954" max="4954" width="0.28515625" style="75" customWidth="1"/>
    <col min="4955" max="4955" width="0.42578125" style="75" customWidth="1"/>
    <col min="4956" max="4958" width="0.140625" style="75" customWidth="1"/>
    <col min="4959" max="4959" width="4" style="75" customWidth="1"/>
    <col min="4960" max="4960" width="0.140625" style="75" customWidth="1"/>
    <col min="4961" max="4961" width="0.7109375" style="75" customWidth="1"/>
    <col min="4962" max="4963" width="0.140625" style="75" customWidth="1"/>
    <col min="4964" max="4964" width="2.7109375" style="75" customWidth="1"/>
    <col min="4965" max="4965" width="9.7109375" style="75" customWidth="1"/>
    <col min="4966" max="4966" width="0.28515625" style="75" customWidth="1"/>
    <col min="4967" max="4967" width="10" style="75" customWidth="1"/>
    <col min="4968" max="4968" width="11.140625" style="75" customWidth="1"/>
    <col min="4969" max="5120" width="9.140625" style="75"/>
    <col min="5121" max="5121" width="4.85546875" style="75" customWidth="1"/>
    <col min="5122" max="5122" width="0.28515625" style="75" customWidth="1"/>
    <col min="5123" max="5123" width="0.140625" style="75" customWidth="1"/>
    <col min="5124" max="5124" width="0.42578125" style="75" customWidth="1"/>
    <col min="5125" max="5126" width="0.28515625" style="75" customWidth="1"/>
    <col min="5127" max="5127" width="0.140625" style="75" customWidth="1"/>
    <col min="5128" max="5128" width="14.140625" style="75" customWidth="1"/>
    <col min="5129" max="5129" width="0.28515625" style="75" customWidth="1"/>
    <col min="5130" max="5130" width="0.42578125" style="75" customWidth="1"/>
    <col min="5131" max="5131" width="5" style="75" customWidth="1"/>
    <col min="5132" max="5132" width="1.85546875" style="75" customWidth="1"/>
    <col min="5133" max="5133" width="2" style="75" customWidth="1"/>
    <col min="5134" max="5134" width="1.7109375" style="75" customWidth="1"/>
    <col min="5135" max="5135" width="0.42578125" style="75" customWidth="1"/>
    <col min="5136" max="5136" width="0.140625" style="75" customWidth="1"/>
    <col min="5137" max="5137" width="0.42578125" style="75" customWidth="1"/>
    <col min="5138" max="5138" width="0.28515625" style="75" customWidth="1"/>
    <col min="5139" max="5139" width="1.140625" style="75" customWidth="1"/>
    <col min="5140" max="5140" width="0.140625" style="75" customWidth="1"/>
    <col min="5141" max="5141" width="0.5703125" style="75" customWidth="1"/>
    <col min="5142" max="5142" width="2" style="75" customWidth="1"/>
    <col min="5143" max="5143" width="1.140625" style="75" customWidth="1"/>
    <col min="5144" max="5144" width="1.85546875" style="75" customWidth="1"/>
    <col min="5145" max="5145" width="0.28515625" style="75" customWidth="1"/>
    <col min="5146" max="5146" width="0.140625" style="75" customWidth="1"/>
    <col min="5147" max="5147" width="1.7109375" style="75" customWidth="1"/>
    <col min="5148" max="5148" width="0.7109375" style="75" customWidth="1"/>
    <col min="5149" max="5149" width="0.42578125" style="75" customWidth="1"/>
    <col min="5150" max="5150" width="1.140625" style="75" customWidth="1"/>
    <col min="5151" max="5151" width="0.85546875" style="75" customWidth="1"/>
    <col min="5152" max="5152" width="1.28515625" style="75" customWidth="1"/>
    <col min="5153" max="5153" width="1.140625" style="75" customWidth="1"/>
    <col min="5154" max="5154" width="0.140625" style="75" customWidth="1"/>
    <col min="5155" max="5155" width="1.85546875" style="75" customWidth="1"/>
    <col min="5156" max="5157" width="0.28515625" style="75" customWidth="1"/>
    <col min="5158" max="5158" width="1" style="75" customWidth="1"/>
    <col min="5159" max="5159" width="0.5703125" style="75" customWidth="1"/>
    <col min="5160" max="5160" width="1.5703125" style="75" customWidth="1"/>
    <col min="5161" max="5161" width="0.140625" style="75" customWidth="1"/>
    <col min="5162" max="5162" width="0.28515625" style="75" customWidth="1"/>
    <col min="5163" max="5163" width="1.28515625" style="75" customWidth="1"/>
    <col min="5164" max="5164" width="0.140625" style="75" customWidth="1"/>
    <col min="5165" max="5166" width="0.28515625" style="75" customWidth="1"/>
    <col min="5167" max="5167" width="1.7109375" style="75" customWidth="1"/>
    <col min="5168" max="5168" width="0.140625" style="75" customWidth="1"/>
    <col min="5169" max="5169" width="1.140625" style="75" customWidth="1"/>
    <col min="5170" max="5170" width="0.42578125" style="75" customWidth="1"/>
    <col min="5171" max="5171" width="0.5703125" style="75" customWidth="1"/>
    <col min="5172" max="5172" width="0.42578125" style="75" customWidth="1"/>
    <col min="5173" max="5173" width="2.42578125" style="75" customWidth="1"/>
    <col min="5174" max="5174" width="0.42578125" style="75" customWidth="1"/>
    <col min="5175" max="5175" width="0.140625" style="75" customWidth="1"/>
    <col min="5176" max="5176" width="0.5703125" style="75" customWidth="1"/>
    <col min="5177" max="5177" width="0.28515625" style="75" customWidth="1"/>
    <col min="5178" max="5180" width="0.140625" style="75" customWidth="1"/>
    <col min="5181" max="5181" width="0.28515625" style="75" customWidth="1"/>
    <col min="5182" max="5182" width="0.5703125" style="75" customWidth="1"/>
    <col min="5183" max="5183" width="1.28515625" style="75" customWidth="1"/>
    <col min="5184" max="5184" width="0.42578125" style="75" customWidth="1"/>
    <col min="5185" max="5185" width="0.140625" style="75" customWidth="1"/>
    <col min="5186" max="5186" width="1" style="75" customWidth="1"/>
    <col min="5187" max="5187" width="2" style="75" customWidth="1"/>
    <col min="5188" max="5188" width="0.42578125" style="75" customWidth="1"/>
    <col min="5189" max="5189" width="1.7109375" style="75" customWidth="1"/>
    <col min="5190" max="5190" width="1" style="75" customWidth="1"/>
    <col min="5191" max="5191" width="0.5703125" style="75" customWidth="1"/>
    <col min="5192" max="5192" width="0.85546875" style="75" customWidth="1"/>
    <col min="5193" max="5193" width="0.7109375" style="75" customWidth="1"/>
    <col min="5194" max="5194" width="0.28515625" style="75" customWidth="1"/>
    <col min="5195" max="5195" width="2.7109375" style="75" customWidth="1"/>
    <col min="5196" max="5198" width="0.140625" style="75" customWidth="1"/>
    <col min="5199" max="5199" width="0.42578125" style="75" customWidth="1"/>
    <col min="5200" max="5200" width="0.5703125" style="75" customWidth="1"/>
    <col min="5201" max="5202" width="0.7109375" style="75" customWidth="1"/>
    <col min="5203" max="5203" width="3" style="75" customWidth="1"/>
    <col min="5204" max="5204" width="0.42578125" style="75" customWidth="1"/>
    <col min="5205" max="5205" width="0.140625" style="75" customWidth="1"/>
    <col min="5206" max="5206" width="1" style="75" customWidth="1"/>
    <col min="5207" max="5207" width="0.140625" style="75" customWidth="1"/>
    <col min="5208" max="5208" width="5.28515625" style="75" customWidth="1"/>
    <col min="5209" max="5209" width="1.85546875" style="75" customWidth="1"/>
    <col min="5210" max="5210" width="0.28515625" style="75" customWidth="1"/>
    <col min="5211" max="5211" width="0.42578125" style="75" customWidth="1"/>
    <col min="5212" max="5214" width="0.140625" style="75" customWidth="1"/>
    <col min="5215" max="5215" width="4" style="75" customWidth="1"/>
    <col min="5216" max="5216" width="0.140625" style="75" customWidth="1"/>
    <col min="5217" max="5217" width="0.7109375" style="75" customWidth="1"/>
    <col min="5218" max="5219" width="0.140625" style="75" customWidth="1"/>
    <col min="5220" max="5220" width="2.7109375" style="75" customWidth="1"/>
    <col min="5221" max="5221" width="9.7109375" style="75" customWidth="1"/>
    <col min="5222" max="5222" width="0.28515625" style="75" customWidth="1"/>
    <col min="5223" max="5223" width="10" style="75" customWidth="1"/>
    <col min="5224" max="5224" width="11.140625" style="75" customWidth="1"/>
    <col min="5225" max="5376" width="9.140625" style="75"/>
    <col min="5377" max="5377" width="4.85546875" style="75" customWidth="1"/>
    <col min="5378" max="5378" width="0.28515625" style="75" customWidth="1"/>
    <col min="5379" max="5379" width="0.140625" style="75" customWidth="1"/>
    <col min="5380" max="5380" width="0.42578125" style="75" customWidth="1"/>
    <col min="5381" max="5382" width="0.28515625" style="75" customWidth="1"/>
    <col min="5383" max="5383" width="0.140625" style="75" customWidth="1"/>
    <col min="5384" max="5384" width="14.140625" style="75" customWidth="1"/>
    <col min="5385" max="5385" width="0.28515625" style="75" customWidth="1"/>
    <col min="5386" max="5386" width="0.42578125" style="75" customWidth="1"/>
    <col min="5387" max="5387" width="5" style="75" customWidth="1"/>
    <col min="5388" max="5388" width="1.85546875" style="75" customWidth="1"/>
    <col min="5389" max="5389" width="2" style="75" customWidth="1"/>
    <col min="5390" max="5390" width="1.7109375" style="75" customWidth="1"/>
    <col min="5391" max="5391" width="0.42578125" style="75" customWidth="1"/>
    <col min="5392" max="5392" width="0.140625" style="75" customWidth="1"/>
    <col min="5393" max="5393" width="0.42578125" style="75" customWidth="1"/>
    <col min="5394" max="5394" width="0.28515625" style="75" customWidth="1"/>
    <col min="5395" max="5395" width="1.140625" style="75" customWidth="1"/>
    <col min="5396" max="5396" width="0.140625" style="75" customWidth="1"/>
    <col min="5397" max="5397" width="0.5703125" style="75" customWidth="1"/>
    <col min="5398" max="5398" width="2" style="75" customWidth="1"/>
    <col min="5399" max="5399" width="1.140625" style="75" customWidth="1"/>
    <col min="5400" max="5400" width="1.85546875" style="75" customWidth="1"/>
    <col min="5401" max="5401" width="0.28515625" style="75" customWidth="1"/>
    <col min="5402" max="5402" width="0.140625" style="75" customWidth="1"/>
    <col min="5403" max="5403" width="1.7109375" style="75" customWidth="1"/>
    <col min="5404" max="5404" width="0.7109375" style="75" customWidth="1"/>
    <col min="5405" max="5405" width="0.42578125" style="75" customWidth="1"/>
    <col min="5406" max="5406" width="1.140625" style="75" customWidth="1"/>
    <col min="5407" max="5407" width="0.85546875" style="75" customWidth="1"/>
    <col min="5408" max="5408" width="1.28515625" style="75" customWidth="1"/>
    <col min="5409" max="5409" width="1.140625" style="75" customWidth="1"/>
    <col min="5410" max="5410" width="0.140625" style="75" customWidth="1"/>
    <col min="5411" max="5411" width="1.85546875" style="75" customWidth="1"/>
    <col min="5412" max="5413" width="0.28515625" style="75" customWidth="1"/>
    <col min="5414" max="5414" width="1" style="75" customWidth="1"/>
    <col min="5415" max="5415" width="0.5703125" style="75" customWidth="1"/>
    <col min="5416" max="5416" width="1.5703125" style="75" customWidth="1"/>
    <col min="5417" max="5417" width="0.140625" style="75" customWidth="1"/>
    <col min="5418" max="5418" width="0.28515625" style="75" customWidth="1"/>
    <col min="5419" max="5419" width="1.28515625" style="75" customWidth="1"/>
    <col min="5420" max="5420" width="0.140625" style="75" customWidth="1"/>
    <col min="5421" max="5422" width="0.28515625" style="75" customWidth="1"/>
    <col min="5423" max="5423" width="1.7109375" style="75" customWidth="1"/>
    <col min="5424" max="5424" width="0.140625" style="75" customWidth="1"/>
    <col min="5425" max="5425" width="1.140625" style="75" customWidth="1"/>
    <col min="5426" max="5426" width="0.42578125" style="75" customWidth="1"/>
    <col min="5427" max="5427" width="0.5703125" style="75" customWidth="1"/>
    <col min="5428" max="5428" width="0.42578125" style="75" customWidth="1"/>
    <col min="5429" max="5429" width="2.42578125" style="75" customWidth="1"/>
    <col min="5430" max="5430" width="0.42578125" style="75" customWidth="1"/>
    <col min="5431" max="5431" width="0.140625" style="75" customWidth="1"/>
    <col min="5432" max="5432" width="0.5703125" style="75" customWidth="1"/>
    <col min="5433" max="5433" width="0.28515625" style="75" customWidth="1"/>
    <col min="5434" max="5436" width="0.140625" style="75" customWidth="1"/>
    <col min="5437" max="5437" width="0.28515625" style="75" customWidth="1"/>
    <col min="5438" max="5438" width="0.5703125" style="75" customWidth="1"/>
    <col min="5439" max="5439" width="1.28515625" style="75" customWidth="1"/>
    <col min="5440" max="5440" width="0.42578125" style="75" customWidth="1"/>
    <col min="5441" max="5441" width="0.140625" style="75" customWidth="1"/>
    <col min="5442" max="5442" width="1" style="75" customWidth="1"/>
    <col min="5443" max="5443" width="2" style="75" customWidth="1"/>
    <col min="5444" max="5444" width="0.42578125" style="75" customWidth="1"/>
    <col min="5445" max="5445" width="1.7109375" style="75" customWidth="1"/>
    <col min="5446" max="5446" width="1" style="75" customWidth="1"/>
    <col min="5447" max="5447" width="0.5703125" style="75" customWidth="1"/>
    <col min="5448" max="5448" width="0.85546875" style="75" customWidth="1"/>
    <col min="5449" max="5449" width="0.7109375" style="75" customWidth="1"/>
    <col min="5450" max="5450" width="0.28515625" style="75" customWidth="1"/>
    <col min="5451" max="5451" width="2.7109375" style="75" customWidth="1"/>
    <col min="5452" max="5454" width="0.140625" style="75" customWidth="1"/>
    <col min="5455" max="5455" width="0.42578125" style="75" customWidth="1"/>
    <col min="5456" max="5456" width="0.5703125" style="75" customWidth="1"/>
    <col min="5457" max="5458" width="0.7109375" style="75" customWidth="1"/>
    <col min="5459" max="5459" width="3" style="75" customWidth="1"/>
    <col min="5460" max="5460" width="0.42578125" style="75" customWidth="1"/>
    <col min="5461" max="5461" width="0.140625" style="75" customWidth="1"/>
    <col min="5462" max="5462" width="1" style="75" customWidth="1"/>
    <col min="5463" max="5463" width="0.140625" style="75" customWidth="1"/>
    <col min="5464" max="5464" width="5.28515625" style="75" customWidth="1"/>
    <col min="5465" max="5465" width="1.85546875" style="75" customWidth="1"/>
    <col min="5466" max="5466" width="0.28515625" style="75" customWidth="1"/>
    <col min="5467" max="5467" width="0.42578125" style="75" customWidth="1"/>
    <col min="5468" max="5470" width="0.140625" style="75" customWidth="1"/>
    <col min="5471" max="5471" width="4" style="75" customWidth="1"/>
    <col min="5472" max="5472" width="0.140625" style="75" customWidth="1"/>
    <col min="5473" max="5473" width="0.7109375" style="75" customWidth="1"/>
    <col min="5474" max="5475" width="0.140625" style="75" customWidth="1"/>
    <col min="5476" max="5476" width="2.7109375" style="75" customWidth="1"/>
    <col min="5477" max="5477" width="9.7109375" style="75" customWidth="1"/>
    <col min="5478" max="5478" width="0.28515625" style="75" customWidth="1"/>
    <col min="5479" max="5479" width="10" style="75" customWidth="1"/>
    <col min="5480" max="5480" width="11.140625" style="75" customWidth="1"/>
    <col min="5481" max="5632" width="9.140625" style="75"/>
    <col min="5633" max="5633" width="4.85546875" style="75" customWidth="1"/>
    <col min="5634" max="5634" width="0.28515625" style="75" customWidth="1"/>
    <col min="5635" max="5635" width="0.140625" style="75" customWidth="1"/>
    <col min="5636" max="5636" width="0.42578125" style="75" customWidth="1"/>
    <col min="5637" max="5638" width="0.28515625" style="75" customWidth="1"/>
    <col min="5639" max="5639" width="0.140625" style="75" customWidth="1"/>
    <col min="5640" max="5640" width="14.140625" style="75" customWidth="1"/>
    <col min="5641" max="5641" width="0.28515625" style="75" customWidth="1"/>
    <col min="5642" max="5642" width="0.42578125" style="75" customWidth="1"/>
    <col min="5643" max="5643" width="5" style="75" customWidth="1"/>
    <col min="5644" max="5644" width="1.85546875" style="75" customWidth="1"/>
    <col min="5645" max="5645" width="2" style="75" customWidth="1"/>
    <col min="5646" max="5646" width="1.7109375" style="75" customWidth="1"/>
    <col min="5647" max="5647" width="0.42578125" style="75" customWidth="1"/>
    <col min="5648" max="5648" width="0.140625" style="75" customWidth="1"/>
    <col min="5649" max="5649" width="0.42578125" style="75" customWidth="1"/>
    <col min="5650" max="5650" width="0.28515625" style="75" customWidth="1"/>
    <col min="5651" max="5651" width="1.140625" style="75" customWidth="1"/>
    <col min="5652" max="5652" width="0.140625" style="75" customWidth="1"/>
    <col min="5653" max="5653" width="0.5703125" style="75" customWidth="1"/>
    <col min="5654" max="5654" width="2" style="75" customWidth="1"/>
    <col min="5655" max="5655" width="1.140625" style="75" customWidth="1"/>
    <col min="5656" max="5656" width="1.85546875" style="75" customWidth="1"/>
    <col min="5657" max="5657" width="0.28515625" style="75" customWidth="1"/>
    <col min="5658" max="5658" width="0.140625" style="75" customWidth="1"/>
    <col min="5659" max="5659" width="1.7109375" style="75" customWidth="1"/>
    <col min="5660" max="5660" width="0.7109375" style="75" customWidth="1"/>
    <col min="5661" max="5661" width="0.42578125" style="75" customWidth="1"/>
    <col min="5662" max="5662" width="1.140625" style="75" customWidth="1"/>
    <col min="5663" max="5663" width="0.85546875" style="75" customWidth="1"/>
    <col min="5664" max="5664" width="1.28515625" style="75" customWidth="1"/>
    <col min="5665" max="5665" width="1.140625" style="75" customWidth="1"/>
    <col min="5666" max="5666" width="0.140625" style="75" customWidth="1"/>
    <col min="5667" max="5667" width="1.85546875" style="75" customWidth="1"/>
    <col min="5668" max="5669" width="0.28515625" style="75" customWidth="1"/>
    <col min="5670" max="5670" width="1" style="75" customWidth="1"/>
    <col min="5671" max="5671" width="0.5703125" style="75" customWidth="1"/>
    <col min="5672" max="5672" width="1.5703125" style="75" customWidth="1"/>
    <col min="5673" max="5673" width="0.140625" style="75" customWidth="1"/>
    <col min="5674" max="5674" width="0.28515625" style="75" customWidth="1"/>
    <col min="5675" max="5675" width="1.28515625" style="75" customWidth="1"/>
    <col min="5676" max="5676" width="0.140625" style="75" customWidth="1"/>
    <col min="5677" max="5678" width="0.28515625" style="75" customWidth="1"/>
    <col min="5679" max="5679" width="1.7109375" style="75" customWidth="1"/>
    <col min="5680" max="5680" width="0.140625" style="75" customWidth="1"/>
    <col min="5681" max="5681" width="1.140625" style="75" customWidth="1"/>
    <col min="5682" max="5682" width="0.42578125" style="75" customWidth="1"/>
    <col min="5683" max="5683" width="0.5703125" style="75" customWidth="1"/>
    <col min="5684" max="5684" width="0.42578125" style="75" customWidth="1"/>
    <col min="5685" max="5685" width="2.42578125" style="75" customWidth="1"/>
    <col min="5686" max="5686" width="0.42578125" style="75" customWidth="1"/>
    <col min="5687" max="5687" width="0.140625" style="75" customWidth="1"/>
    <col min="5688" max="5688" width="0.5703125" style="75" customWidth="1"/>
    <col min="5689" max="5689" width="0.28515625" style="75" customWidth="1"/>
    <col min="5690" max="5692" width="0.140625" style="75" customWidth="1"/>
    <col min="5693" max="5693" width="0.28515625" style="75" customWidth="1"/>
    <col min="5694" max="5694" width="0.5703125" style="75" customWidth="1"/>
    <col min="5695" max="5695" width="1.28515625" style="75" customWidth="1"/>
    <col min="5696" max="5696" width="0.42578125" style="75" customWidth="1"/>
    <col min="5697" max="5697" width="0.140625" style="75" customWidth="1"/>
    <col min="5698" max="5698" width="1" style="75" customWidth="1"/>
    <col min="5699" max="5699" width="2" style="75" customWidth="1"/>
    <col min="5700" max="5700" width="0.42578125" style="75" customWidth="1"/>
    <col min="5701" max="5701" width="1.7109375" style="75" customWidth="1"/>
    <col min="5702" max="5702" width="1" style="75" customWidth="1"/>
    <col min="5703" max="5703" width="0.5703125" style="75" customWidth="1"/>
    <col min="5704" max="5704" width="0.85546875" style="75" customWidth="1"/>
    <col min="5705" max="5705" width="0.7109375" style="75" customWidth="1"/>
    <col min="5706" max="5706" width="0.28515625" style="75" customWidth="1"/>
    <col min="5707" max="5707" width="2.7109375" style="75" customWidth="1"/>
    <col min="5708" max="5710" width="0.140625" style="75" customWidth="1"/>
    <col min="5711" max="5711" width="0.42578125" style="75" customWidth="1"/>
    <col min="5712" max="5712" width="0.5703125" style="75" customWidth="1"/>
    <col min="5713" max="5714" width="0.7109375" style="75" customWidth="1"/>
    <col min="5715" max="5715" width="3" style="75" customWidth="1"/>
    <col min="5716" max="5716" width="0.42578125" style="75" customWidth="1"/>
    <col min="5717" max="5717" width="0.140625" style="75" customWidth="1"/>
    <col min="5718" max="5718" width="1" style="75" customWidth="1"/>
    <col min="5719" max="5719" width="0.140625" style="75" customWidth="1"/>
    <col min="5720" max="5720" width="5.28515625" style="75" customWidth="1"/>
    <col min="5721" max="5721" width="1.85546875" style="75" customWidth="1"/>
    <col min="5722" max="5722" width="0.28515625" style="75" customWidth="1"/>
    <col min="5723" max="5723" width="0.42578125" style="75" customWidth="1"/>
    <col min="5724" max="5726" width="0.140625" style="75" customWidth="1"/>
    <col min="5727" max="5727" width="4" style="75" customWidth="1"/>
    <col min="5728" max="5728" width="0.140625" style="75" customWidth="1"/>
    <col min="5729" max="5729" width="0.7109375" style="75" customWidth="1"/>
    <col min="5730" max="5731" width="0.140625" style="75" customWidth="1"/>
    <col min="5732" max="5732" width="2.7109375" style="75" customWidth="1"/>
    <col min="5733" max="5733" width="9.7109375" style="75" customWidth="1"/>
    <col min="5734" max="5734" width="0.28515625" style="75" customWidth="1"/>
    <col min="5735" max="5735" width="10" style="75" customWidth="1"/>
    <col min="5736" max="5736" width="11.140625" style="75" customWidth="1"/>
    <col min="5737" max="5888" width="9.140625" style="75"/>
    <col min="5889" max="5889" width="4.85546875" style="75" customWidth="1"/>
    <col min="5890" max="5890" width="0.28515625" style="75" customWidth="1"/>
    <col min="5891" max="5891" width="0.140625" style="75" customWidth="1"/>
    <col min="5892" max="5892" width="0.42578125" style="75" customWidth="1"/>
    <col min="5893" max="5894" width="0.28515625" style="75" customWidth="1"/>
    <col min="5895" max="5895" width="0.140625" style="75" customWidth="1"/>
    <col min="5896" max="5896" width="14.140625" style="75" customWidth="1"/>
    <col min="5897" max="5897" width="0.28515625" style="75" customWidth="1"/>
    <col min="5898" max="5898" width="0.42578125" style="75" customWidth="1"/>
    <col min="5899" max="5899" width="5" style="75" customWidth="1"/>
    <col min="5900" max="5900" width="1.85546875" style="75" customWidth="1"/>
    <col min="5901" max="5901" width="2" style="75" customWidth="1"/>
    <col min="5902" max="5902" width="1.7109375" style="75" customWidth="1"/>
    <col min="5903" max="5903" width="0.42578125" style="75" customWidth="1"/>
    <col min="5904" max="5904" width="0.140625" style="75" customWidth="1"/>
    <col min="5905" max="5905" width="0.42578125" style="75" customWidth="1"/>
    <col min="5906" max="5906" width="0.28515625" style="75" customWidth="1"/>
    <col min="5907" max="5907" width="1.140625" style="75" customWidth="1"/>
    <col min="5908" max="5908" width="0.140625" style="75" customWidth="1"/>
    <col min="5909" max="5909" width="0.5703125" style="75" customWidth="1"/>
    <col min="5910" max="5910" width="2" style="75" customWidth="1"/>
    <col min="5911" max="5911" width="1.140625" style="75" customWidth="1"/>
    <col min="5912" max="5912" width="1.85546875" style="75" customWidth="1"/>
    <col min="5913" max="5913" width="0.28515625" style="75" customWidth="1"/>
    <col min="5914" max="5914" width="0.140625" style="75" customWidth="1"/>
    <col min="5915" max="5915" width="1.7109375" style="75" customWidth="1"/>
    <col min="5916" max="5916" width="0.7109375" style="75" customWidth="1"/>
    <col min="5917" max="5917" width="0.42578125" style="75" customWidth="1"/>
    <col min="5918" max="5918" width="1.140625" style="75" customWidth="1"/>
    <col min="5919" max="5919" width="0.85546875" style="75" customWidth="1"/>
    <col min="5920" max="5920" width="1.28515625" style="75" customWidth="1"/>
    <col min="5921" max="5921" width="1.140625" style="75" customWidth="1"/>
    <col min="5922" max="5922" width="0.140625" style="75" customWidth="1"/>
    <col min="5923" max="5923" width="1.85546875" style="75" customWidth="1"/>
    <col min="5924" max="5925" width="0.28515625" style="75" customWidth="1"/>
    <col min="5926" max="5926" width="1" style="75" customWidth="1"/>
    <col min="5927" max="5927" width="0.5703125" style="75" customWidth="1"/>
    <col min="5928" max="5928" width="1.5703125" style="75" customWidth="1"/>
    <col min="5929" max="5929" width="0.140625" style="75" customWidth="1"/>
    <col min="5930" max="5930" width="0.28515625" style="75" customWidth="1"/>
    <col min="5931" max="5931" width="1.28515625" style="75" customWidth="1"/>
    <col min="5932" max="5932" width="0.140625" style="75" customWidth="1"/>
    <col min="5933" max="5934" width="0.28515625" style="75" customWidth="1"/>
    <col min="5935" max="5935" width="1.7109375" style="75" customWidth="1"/>
    <col min="5936" max="5936" width="0.140625" style="75" customWidth="1"/>
    <col min="5937" max="5937" width="1.140625" style="75" customWidth="1"/>
    <col min="5938" max="5938" width="0.42578125" style="75" customWidth="1"/>
    <col min="5939" max="5939" width="0.5703125" style="75" customWidth="1"/>
    <col min="5940" max="5940" width="0.42578125" style="75" customWidth="1"/>
    <col min="5941" max="5941" width="2.42578125" style="75" customWidth="1"/>
    <col min="5942" max="5942" width="0.42578125" style="75" customWidth="1"/>
    <col min="5943" max="5943" width="0.140625" style="75" customWidth="1"/>
    <col min="5944" max="5944" width="0.5703125" style="75" customWidth="1"/>
    <col min="5945" max="5945" width="0.28515625" style="75" customWidth="1"/>
    <col min="5946" max="5948" width="0.140625" style="75" customWidth="1"/>
    <col min="5949" max="5949" width="0.28515625" style="75" customWidth="1"/>
    <col min="5950" max="5950" width="0.5703125" style="75" customWidth="1"/>
    <col min="5951" max="5951" width="1.28515625" style="75" customWidth="1"/>
    <col min="5952" max="5952" width="0.42578125" style="75" customWidth="1"/>
    <col min="5953" max="5953" width="0.140625" style="75" customWidth="1"/>
    <col min="5954" max="5954" width="1" style="75" customWidth="1"/>
    <col min="5955" max="5955" width="2" style="75" customWidth="1"/>
    <col min="5956" max="5956" width="0.42578125" style="75" customWidth="1"/>
    <col min="5957" max="5957" width="1.7109375" style="75" customWidth="1"/>
    <col min="5958" max="5958" width="1" style="75" customWidth="1"/>
    <col min="5959" max="5959" width="0.5703125" style="75" customWidth="1"/>
    <col min="5960" max="5960" width="0.85546875" style="75" customWidth="1"/>
    <col min="5961" max="5961" width="0.7109375" style="75" customWidth="1"/>
    <col min="5962" max="5962" width="0.28515625" style="75" customWidth="1"/>
    <col min="5963" max="5963" width="2.7109375" style="75" customWidth="1"/>
    <col min="5964" max="5966" width="0.140625" style="75" customWidth="1"/>
    <col min="5967" max="5967" width="0.42578125" style="75" customWidth="1"/>
    <col min="5968" max="5968" width="0.5703125" style="75" customWidth="1"/>
    <col min="5969" max="5970" width="0.7109375" style="75" customWidth="1"/>
    <col min="5971" max="5971" width="3" style="75" customWidth="1"/>
    <col min="5972" max="5972" width="0.42578125" style="75" customWidth="1"/>
    <col min="5973" max="5973" width="0.140625" style="75" customWidth="1"/>
    <col min="5974" max="5974" width="1" style="75" customWidth="1"/>
    <col min="5975" max="5975" width="0.140625" style="75" customWidth="1"/>
    <col min="5976" max="5976" width="5.28515625" style="75" customWidth="1"/>
    <col min="5977" max="5977" width="1.85546875" style="75" customWidth="1"/>
    <col min="5978" max="5978" width="0.28515625" style="75" customWidth="1"/>
    <col min="5979" max="5979" width="0.42578125" style="75" customWidth="1"/>
    <col min="5980" max="5982" width="0.140625" style="75" customWidth="1"/>
    <col min="5983" max="5983" width="4" style="75" customWidth="1"/>
    <col min="5984" max="5984" width="0.140625" style="75" customWidth="1"/>
    <col min="5985" max="5985" width="0.7109375" style="75" customWidth="1"/>
    <col min="5986" max="5987" width="0.140625" style="75" customWidth="1"/>
    <col min="5988" max="5988" width="2.7109375" style="75" customWidth="1"/>
    <col min="5989" max="5989" width="9.7109375" style="75" customWidth="1"/>
    <col min="5990" max="5990" width="0.28515625" style="75" customWidth="1"/>
    <col min="5991" max="5991" width="10" style="75" customWidth="1"/>
    <col min="5992" max="5992" width="11.140625" style="75" customWidth="1"/>
    <col min="5993" max="6144" width="9.140625" style="75"/>
    <col min="6145" max="6145" width="4.85546875" style="75" customWidth="1"/>
    <col min="6146" max="6146" width="0.28515625" style="75" customWidth="1"/>
    <col min="6147" max="6147" width="0.140625" style="75" customWidth="1"/>
    <col min="6148" max="6148" width="0.42578125" style="75" customWidth="1"/>
    <col min="6149" max="6150" width="0.28515625" style="75" customWidth="1"/>
    <col min="6151" max="6151" width="0.140625" style="75" customWidth="1"/>
    <col min="6152" max="6152" width="14.140625" style="75" customWidth="1"/>
    <col min="6153" max="6153" width="0.28515625" style="75" customWidth="1"/>
    <col min="6154" max="6154" width="0.42578125" style="75" customWidth="1"/>
    <col min="6155" max="6155" width="5" style="75" customWidth="1"/>
    <col min="6156" max="6156" width="1.85546875" style="75" customWidth="1"/>
    <col min="6157" max="6157" width="2" style="75" customWidth="1"/>
    <col min="6158" max="6158" width="1.7109375" style="75" customWidth="1"/>
    <col min="6159" max="6159" width="0.42578125" style="75" customWidth="1"/>
    <col min="6160" max="6160" width="0.140625" style="75" customWidth="1"/>
    <col min="6161" max="6161" width="0.42578125" style="75" customWidth="1"/>
    <col min="6162" max="6162" width="0.28515625" style="75" customWidth="1"/>
    <col min="6163" max="6163" width="1.140625" style="75" customWidth="1"/>
    <col min="6164" max="6164" width="0.140625" style="75" customWidth="1"/>
    <col min="6165" max="6165" width="0.5703125" style="75" customWidth="1"/>
    <col min="6166" max="6166" width="2" style="75" customWidth="1"/>
    <col min="6167" max="6167" width="1.140625" style="75" customWidth="1"/>
    <col min="6168" max="6168" width="1.85546875" style="75" customWidth="1"/>
    <col min="6169" max="6169" width="0.28515625" style="75" customWidth="1"/>
    <col min="6170" max="6170" width="0.140625" style="75" customWidth="1"/>
    <col min="6171" max="6171" width="1.7109375" style="75" customWidth="1"/>
    <col min="6172" max="6172" width="0.7109375" style="75" customWidth="1"/>
    <col min="6173" max="6173" width="0.42578125" style="75" customWidth="1"/>
    <col min="6174" max="6174" width="1.140625" style="75" customWidth="1"/>
    <col min="6175" max="6175" width="0.85546875" style="75" customWidth="1"/>
    <col min="6176" max="6176" width="1.28515625" style="75" customWidth="1"/>
    <col min="6177" max="6177" width="1.140625" style="75" customWidth="1"/>
    <col min="6178" max="6178" width="0.140625" style="75" customWidth="1"/>
    <col min="6179" max="6179" width="1.85546875" style="75" customWidth="1"/>
    <col min="6180" max="6181" width="0.28515625" style="75" customWidth="1"/>
    <col min="6182" max="6182" width="1" style="75" customWidth="1"/>
    <col min="6183" max="6183" width="0.5703125" style="75" customWidth="1"/>
    <col min="6184" max="6184" width="1.5703125" style="75" customWidth="1"/>
    <col min="6185" max="6185" width="0.140625" style="75" customWidth="1"/>
    <col min="6186" max="6186" width="0.28515625" style="75" customWidth="1"/>
    <col min="6187" max="6187" width="1.28515625" style="75" customWidth="1"/>
    <col min="6188" max="6188" width="0.140625" style="75" customWidth="1"/>
    <col min="6189" max="6190" width="0.28515625" style="75" customWidth="1"/>
    <col min="6191" max="6191" width="1.7109375" style="75" customWidth="1"/>
    <col min="6192" max="6192" width="0.140625" style="75" customWidth="1"/>
    <col min="6193" max="6193" width="1.140625" style="75" customWidth="1"/>
    <col min="6194" max="6194" width="0.42578125" style="75" customWidth="1"/>
    <col min="6195" max="6195" width="0.5703125" style="75" customWidth="1"/>
    <col min="6196" max="6196" width="0.42578125" style="75" customWidth="1"/>
    <col min="6197" max="6197" width="2.42578125" style="75" customWidth="1"/>
    <col min="6198" max="6198" width="0.42578125" style="75" customWidth="1"/>
    <col min="6199" max="6199" width="0.140625" style="75" customWidth="1"/>
    <col min="6200" max="6200" width="0.5703125" style="75" customWidth="1"/>
    <col min="6201" max="6201" width="0.28515625" style="75" customWidth="1"/>
    <col min="6202" max="6204" width="0.140625" style="75" customWidth="1"/>
    <col min="6205" max="6205" width="0.28515625" style="75" customWidth="1"/>
    <col min="6206" max="6206" width="0.5703125" style="75" customWidth="1"/>
    <col min="6207" max="6207" width="1.28515625" style="75" customWidth="1"/>
    <col min="6208" max="6208" width="0.42578125" style="75" customWidth="1"/>
    <col min="6209" max="6209" width="0.140625" style="75" customWidth="1"/>
    <col min="6210" max="6210" width="1" style="75" customWidth="1"/>
    <col min="6211" max="6211" width="2" style="75" customWidth="1"/>
    <col min="6212" max="6212" width="0.42578125" style="75" customWidth="1"/>
    <col min="6213" max="6213" width="1.7109375" style="75" customWidth="1"/>
    <col min="6214" max="6214" width="1" style="75" customWidth="1"/>
    <col min="6215" max="6215" width="0.5703125" style="75" customWidth="1"/>
    <col min="6216" max="6216" width="0.85546875" style="75" customWidth="1"/>
    <col min="6217" max="6217" width="0.7109375" style="75" customWidth="1"/>
    <col min="6218" max="6218" width="0.28515625" style="75" customWidth="1"/>
    <col min="6219" max="6219" width="2.7109375" style="75" customWidth="1"/>
    <col min="6220" max="6222" width="0.140625" style="75" customWidth="1"/>
    <col min="6223" max="6223" width="0.42578125" style="75" customWidth="1"/>
    <col min="6224" max="6224" width="0.5703125" style="75" customWidth="1"/>
    <col min="6225" max="6226" width="0.7109375" style="75" customWidth="1"/>
    <col min="6227" max="6227" width="3" style="75" customWidth="1"/>
    <col min="6228" max="6228" width="0.42578125" style="75" customWidth="1"/>
    <col min="6229" max="6229" width="0.140625" style="75" customWidth="1"/>
    <col min="6230" max="6230" width="1" style="75" customWidth="1"/>
    <col min="6231" max="6231" width="0.140625" style="75" customWidth="1"/>
    <col min="6232" max="6232" width="5.28515625" style="75" customWidth="1"/>
    <col min="6233" max="6233" width="1.85546875" style="75" customWidth="1"/>
    <col min="6234" max="6234" width="0.28515625" style="75" customWidth="1"/>
    <col min="6235" max="6235" width="0.42578125" style="75" customWidth="1"/>
    <col min="6236" max="6238" width="0.140625" style="75" customWidth="1"/>
    <col min="6239" max="6239" width="4" style="75" customWidth="1"/>
    <col min="6240" max="6240" width="0.140625" style="75" customWidth="1"/>
    <col min="6241" max="6241" width="0.7109375" style="75" customWidth="1"/>
    <col min="6242" max="6243" width="0.140625" style="75" customWidth="1"/>
    <col min="6244" max="6244" width="2.7109375" style="75" customWidth="1"/>
    <col min="6245" max="6245" width="9.7109375" style="75" customWidth="1"/>
    <col min="6246" max="6246" width="0.28515625" style="75" customWidth="1"/>
    <col min="6247" max="6247" width="10" style="75" customWidth="1"/>
    <col min="6248" max="6248" width="11.140625" style="75" customWidth="1"/>
    <col min="6249" max="6400" width="9.140625" style="75"/>
    <col min="6401" max="6401" width="4.85546875" style="75" customWidth="1"/>
    <col min="6402" max="6402" width="0.28515625" style="75" customWidth="1"/>
    <col min="6403" max="6403" width="0.140625" style="75" customWidth="1"/>
    <col min="6404" max="6404" width="0.42578125" style="75" customWidth="1"/>
    <col min="6405" max="6406" width="0.28515625" style="75" customWidth="1"/>
    <col min="6407" max="6407" width="0.140625" style="75" customWidth="1"/>
    <col min="6408" max="6408" width="14.140625" style="75" customWidth="1"/>
    <col min="6409" max="6409" width="0.28515625" style="75" customWidth="1"/>
    <col min="6410" max="6410" width="0.42578125" style="75" customWidth="1"/>
    <col min="6411" max="6411" width="5" style="75" customWidth="1"/>
    <col min="6412" max="6412" width="1.85546875" style="75" customWidth="1"/>
    <col min="6413" max="6413" width="2" style="75" customWidth="1"/>
    <col min="6414" max="6414" width="1.7109375" style="75" customWidth="1"/>
    <col min="6415" max="6415" width="0.42578125" style="75" customWidth="1"/>
    <col min="6416" max="6416" width="0.140625" style="75" customWidth="1"/>
    <col min="6417" max="6417" width="0.42578125" style="75" customWidth="1"/>
    <col min="6418" max="6418" width="0.28515625" style="75" customWidth="1"/>
    <col min="6419" max="6419" width="1.140625" style="75" customWidth="1"/>
    <col min="6420" max="6420" width="0.140625" style="75" customWidth="1"/>
    <col min="6421" max="6421" width="0.5703125" style="75" customWidth="1"/>
    <col min="6422" max="6422" width="2" style="75" customWidth="1"/>
    <col min="6423" max="6423" width="1.140625" style="75" customWidth="1"/>
    <col min="6424" max="6424" width="1.85546875" style="75" customWidth="1"/>
    <col min="6425" max="6425" width="0.28515625" style="75" customWidth="1"/>
    <col min="6426" max="6426" width="0.140625" style="75" customWidth="1"/>
    <col min="6427" max="6427" width="1.7109375" style="75" customWidth="1"/>
    <col min="6428" max="6428" width="0.7109375" style="75" customWidth="1"/>
    <col min="6429" max="6429" width="0.42578125" style="75" customWidth="1"/>
    <col min="6430" max="6430" width="1.140625" style="75" customWidth="1"/>
    <col min="6431" max="6431" width="0.85546875" style="75" customWidth="1"/>
    <col min="6432" max="6432" width="1.28515625" style="75" customWidth="1"/>
    <col min="6433" max="6433" width="1.140625" style="75" customWidth="1"/>
    <col min="6434" max="6434" width="0.140625" style="75" customWidth="1"/>
    <col min="6435" max="6435" width="1.85546875" style="75" customWidth="1"/>
    <col min="6436" max="6437" width="0.28515625" style="75" customWidth="1"/>
    <col min="6438" max="6438" width="1" style="75" customWidth="1"/>
    <col min="6439" max="6439" width="0.5703125" style="75" customWidth="1"/>
    <col min="6440" max="6440" width="1.5703125" style="75" customWidth="1"/>
    <col min="6441" max="6441" width="0.140625" style="75" customWidth="1"/>
    <col min="6442" max="6442" width="0.28515625" style="75" customWidth="1"/>
    <col min="6443" max="6443" width="1.28515625" style="75" customWidth="1"/>
    <col min="6444" max="6444" width="0.140625" style="75" customWidth="1"/>
    <col min="6445" max="6446" width="0.28515625" style="75" customWidth="1"/>
    <col min="6447" max="6447" width="1.7109375" style="75" customWidth="1"/>
    <col min="6448" max="6448" width="0.140625" style="75" customWidth="1"/>
    <col min="6449" max="6449" width="1.140625" style="75" customWidth="1"/>
    <col min="6450" max="6450" width="0.42578125" style="75" customWidth="1"/>
    <col min="6451" max="6451" width="0.5703125" style="75" customWidth="1"/>
    <col min="6452" max="6452" width="0.42578125" style="75" customWidth="1"/>
    <col min="6453" max="6453" width="2.42578125" style="75" customWidth="1"/>
    <col min="6454" max="6454" width="0.42578125" style="75" customWidth="1"/>
    <col min="6455" max="6455" width="0.140625" style="75" customWidth="1"/>
    <col min="6456" max="6456" width="0.5703125" style="75" customWidth="1"/>
    <col min="6457" max="6457" width="0.28515625" style="75" customWidth="1"/>
    <col min="6458" max="6460" width="0.140625" style="75" customWidth="1"/>
    <col min="6461" max="6461" width="0.28515625" style="75" customWidth="1"/>
    <col min="6462" max="6462" width="0.5703125" style="75" customWidth="1"/>
    <col min="6463" max="6463" width="1.28515625" style="75" customWidth="1"/>
    <col min="6464" max="6464" width="0.42578125" style="75" customWidth="1"/>
    <col min="6465" max="6465" width="0.140625" style="75" customWidth="1"/>
    <col min="6466" max="6466" width="1" style="75" customWidth="1"/>
    <col min="6467" max="6467" width="2" style="75" customWidth="1"/>
    <col min="6468" max="6468" width="0.42578125" style="75" customWidth="1"/>
    <col min="6469" max="6469" width="1.7109375" style="75" customWidth="1"/>
    <col min="6470" max="6470" width="1" style="75" customWidth="1"/>
    <col min="6471" max="6471" width="0.5703125" style="75" customWidth="1"/>
    <col min="6472" max="6472" width="0.85546875" style="75" customWidth="1"/>
    <col min="6473" max="6473" width="0.7109375" style="75" customWidth="1"/>
    <col min="6474" max="6474" width="0.28515625" style="75" customWidth="1"/>
    <col min="6475" max="6475" width="2.7109375" style="75" customWidth="1"/>
    <col min="6476" max="6478" width="0.140625" style="75" customWidth="1"/>
    <col min="6479" max="6479" width="0.42578125" style="75" customWidth="1"/>
    <col min="6480" max="6480" width="0.5703125" style="75" customWidth="1"/>
    <col min="6481" max="6482" width="0.7109375" style="75" customWidth="1"/>
    <col min="6483" max="6483" width="3" style="75" customWidth="1"/>
    <col min="6484" max="6484" width="0.42578125" style="75" customWidth="1"/>
    <col min="6485" max="6485" width="0.140625" style="75" customWidth="1"/>
    <col min="6486" max="6486" width="1" style="75" customWidth="1"/>
    <col min="6487" max="6487" width="0.140625" style="75" customWidth="1"/>
    <col min="6488" max="6488" width="5.28515625" style="75" customWidth="1"/>
    <col min="6489" max="6489" width="1.85546875" style="75" customWidth="1"/>
    <col min="6490" max="6490" width="0.28515625" style="75" customWidth="1"/>
    <col min="6491" max="6491" width="0.42578125" style="75" customWidth="1"/>
    <col min="6492" max="6494" width="0.140625" style="75" customWidth="1"/>
    <col min="6495" max="6495" width="4" style="75" customWidth="1"/>
    <col min="6496" max="6496" width="0.140625" style="75" customWidth="1"/>
    <col min="6497" max="6497" width="0.7109375" style="75" customWidth="1"/>
    <col min="6498" max="6499" width="0.140625" style="75" customWidth="1"/>
    <col min="6500" max="6500" width="2.7109375" style="75" customWidth="1"/>
    <col min="6501" max="6501" width="9.7109375" style="75" customWidth="1"/>
    <col min="6502" max="6502" width="0.28515625" style="75" customWidth="1"/>
    <col min="6503" max="6503" width="10" style="75" customWidth="1"/>
    <col min="6504" max="6504" width="11.140625" style="75" customWidth="1"/>
    <col min="6505" max="6656" width="9.140625" style="75"/>
    <col min="6657" max="6657" width="4.85546875" style="75" customWidth="1"/>
    <col min="6658" max="6658" width="0.28515625" style="75" customWidth="1"/>
    <col min="6659" max="6659" width="0.140625" style="75" customWidth="1"/>
    <col min="6660" max="6660" width="0.42578125" style="75" customWidth="1"/>
    <col min="6661" max="6662" width="0.28515625" style="75" customWidth="1"/>
    <col min="6663" max="6663" width="0.140625" style="75" customWidth="1"/>
    <col min="6664" max="6664" width="14.140625" style="75" customWidth="1"/>
    <col min="6665" max="6665" width="0.28515625" style="75" customWidth="1"/>
    <col min="6666" max="6666" width="0.42578125" style="75" customWidth="1"/>
    <col min="6667" max="6667" width="5" style="75" customWidth="1"/>
    <col min="6668" max="6668" width="1.85546875" style="75" customWidth="1"/>
    <col min="6669" max="6669" width="2" style="75" customWidth="1"/>
    <col min="6670" max="6670" width="1.7109375" style="75" customWidth="1"/>
    <col min="6671" max="6671" width="0.42578125" style="75" customWidth="1"/>
    <col min="6672" max="6672" width="0.140625" style="75" customWidth="1"/>
    <col min="6673" max="6673" width="0.42578125" style="75" customWidth="1"/>
    <col min="6674" max="6674" width="0.28515625" style="75" customWidth="1"/>
    <col min="6675" max="6675" width="1.140625" style="75" customWidth="1"/>
    <col min="6676" max="6676" width="0.140625" style="75" customWidth="1"/>
    <col min="6677" max="6677" width="0.5703125" style="75" customWidth="1"/>
    <col min="6678" max="6678" width="2" style="75" customWidth="1"/>
    <col min="6679" max="6679" width="1.140625" style="75" customWidth="1"/>
    <col min="6680" max="6680" width="1.85546875" style="75" customWidth="1"/>
    <col min="6681" max="6681" width="0.28515625" style="75" customWidth="1"/>
    <col min="6682" max="6682" width="0.140625" style="75" customWidth="1"/>
    <col min="6683" max="6683" width="1.7109375" style="75" customWidth="1"/>
    <col min="6684" max="6684" width="0.7109375" style="75" customWidth="1"/>
    <col min="6685" max="6685" width="0.42578125" style="75" customWidth="1"/>
    <col min="6686" max="6686" width="1.140625" style="75" customWidth="1"/>
    <col min="6687" max="6687" width="0.85546875" style="75" customWidth="1"/>
    <col min="6688" max="6688" width="1.28515625" style="75" customWidth="1"/>
    <col min="6689" max="6689" width="1.140625" style="75" customWidth="1"/>
    <col min="6690" max="6690" width="0.140625" style="75" customWidth="1"/>
    <col min="6691" max="6691" width="1.85546875" style="75" customWidth="1"/>
    <col min="6692" max="6693" width="0.28515625" style="75" customWidth="1"/>
    <col min="6694" max="6694" width="1" style="75" customWidth="1"/>
    <col min="6695" max="6695" width="0.5703125" style="75" customWidth="1"/>
    <col min="6696" max="6696" width="1.5703125" style="75" customWidth="1"/>
    <col min="6697" max="6697" width="0.140625" style="75" customWidth="1"/>
    <col min="6698" max="6698" width="0.28515625" style="75" customWidth="1"/>
    <col min="6699" max="6699" width="1.28515625" style="75" customWidth="1"/>
    <col min="6700" max="6700" width="0.140625" style="75" customWidth="1"/>
    <col min="6701" max="6702" width="0.28515625" style="75" customWidth="1"/>
    <col min="6703" max="6703" width="1.7109375" style="75" customWidth="1"/>
    <col min="6704" max="6704" width="0.140625" style="75" customWidth="1"/>
    <col min="6705" max="6705" width="1.140625" style="75" customWidth="1"/>
    <col min="6706" max="6706" width="0.42578125" style="75" customWidth="1"/>
    <col min="6707" max="6707" width="0.5703125" style="75" customWidth="1"/>
    <col min="6708" max="6708" width="0.42578125" style="75" customWidth="1"/>
    <col min="6709" max="6709" width="2.42578125" style="75" customWidth="1"/>
    <col min="6710" max="6710" width="0.42578125" style="75" customWidth="1"/>
    <col min="6711" max="6711" width="0.140625" style="75" customWidth="1"/>
    <col min="6712" max="6712" width="0.5703125" style="75" customWidth="1"/>
    <col min="6713" max="6713" width="0.28515625" style="75" customWidth="1"/>
    <col min="6714" max="6716" width="0.140625" style="75" customWidth="1"/>
    <col min="6717" max="6717" width="0.28515625" style="75" customWidth="1"/>
    <col min="6718" max="6718" width="0.5703125" style="75" customWidth="1"/>
    <col min="6719" max="6719" width="1.28515625" style="75" customWidth="1"/>
    <col min="6720" max="6720" width="0.42578125" style="75" customWidth="1"/>
    <col min="6721" max="6721" width="0.140625" style="75" customWidth="1"/>
    <col min="6722" max="6722" width="1" style="75" customWidth="1"/>
    <col min="6723" max="6723" width="2" style="75" customWidth="1"/>
    <col min="6724" max="6724" width="0.42578125" style="75" customWidth="1"/>
    <col min="6725" max="6725" width="1.7109375" style="75" customWidth="1"/>
    <col min="6726" max="6726" width="1" style="75" customWidth="1"/>
    <col min="6727" max="6727" width="0.5703125" style="75" customWidth="1"/>
    <col min="6728" max="6728" width="0.85546875" style="75" customWidth="1"/>
    <col min="6729" max="6729" width="0.7109375" style="75" customWidth="1"/>
    <col min="6730" max="6730" width="0.28515625" style="75" customWidth="1"/>
    <col min="6731" max="6731" width="2.7109375" style="75" customWidth="1"/>
    <col min="6732" max="6734" width="0.140625" style="75" customWidth="1"/>
    <col min="6735" max="6735" width="0.42578125" style="75" customWidth="1"/>
    <col min="6736" max="6736" width="0.5703125" style="75" customWidth="1"/>
    <col min="6737" max="6738" width="0.7109375" style="75" customWidth="1"/>
    <col min="6739" max="6739" width="3" style="75" customWidth="1"/>
    <col min="6740" max="6740" width="0.42578125" style="75" customWidth="1"/>
    <col min="6741" max="6741" width="0.140625" style="75" customWidth="1"/>
    <col min="6742" max="6742" width="1" style="75" customWidth="1"/>
    <col min="6743" max="6743" width="0.140625" style="75" customWidth="1"/>
    <col min="6744" max="6744" width="5.28515625" style="75" customWidth="1"/>
    <col min="6745" max="6745" width="1.85546875" style="75" customWidth="1"/>
    <col min="6746" max="6746" width="0.28515625" style="75" customWidth="1"/>
    <col min="6747" max="6747" width="0.42578125" style="75" customWidth="1"/>
    <col min="6748" max="6750" width="0.140625" style="75" customWidth="1"/>
    <col min="6751" max="6751" width="4" style="75" customWidth="1"/>
    <col min="6752" max="6752" width="0.140625" style="75" customWidth="1"/>
    <col min="6753" max="6753" width="0.7109375" style="75" customWidth="1"/>
    <col min="6754" max="6755" width="0.140625" style="75" customWidth="1"/>
    <col min="6756" max="6756" width="2.7109375" style="75" customWidth="1"/>
    <col min="6757" max="6757" width="9.7109375" style="75" customWidth="1"/>
    <col min="6758" max="6758" width="0.28515625" style="75" customWidth="1"/>
    <col min="6759" max="6759" width="10" style="75" customWidth="1"/>
    <col min="6760" max="6760" width="11.140625" style="75" customWidth="1"/>
    <col min="6761" max="6912" width="9.140625" style="75"/>
    <col min="6913" max="6913" width="4.85546875" style="75" customWidth="1"/>
    <col min="6914" max="6914" width="0.28515625" style="75" customWidth="1"/>
    <col min="6915" max="6915" width="0.140625" style="75" customWidth="1"/>
    <col min="6916" max="6916" width="0.42578125" style="75" customWidth="1"/>
    <col min="6917" max="6918" width="0.28515625" style="75" customWidth="1"/>
    <col min="6919" max="6919" width="0.140625" style="75" customWidth="1"/>
    <col min="6920" max="6920" width="14.140625" style="75" customWidth="1"/>
    <col min="6921" max="6921" width="0.28515625" style="75" customWidth="1"/>
    <col min="6922" max="6922" width="0.42578125" style="75" customWidth="1"/>
    <col min="6923" max="6923" width="5" style="75" customWidth="1"/>
    <col min="6924" max="6924" width="1.85546875" style="75" customWidth="1"/>
    <col min="6925" max="6925" width="2" style="75" customWidth="1"/>
    <col min="6926" max="6926" width="1.7109375" style="75" customWidth="1"/>
    <col min="6927" max="6927" width="0.42578125" style="75" customWidth="1"/>
    <col min="6928" max="6928" width="0.140625" style="75" customWidth="1"/>
    <col min="6929" max="6929" width="0.42578125" style="75" customWidth="1"/>
    <col min="6930" max="6930" width="0.28515625" style="75" customWidth="1"/>
    <col min="6931" max="6931" width="1.140625" style="75" customWidth="1"/>
    <col min="6932" max="6932" width="0.140625" style="75" customWidth="1"/>
    <col min="6933" max="6933" width="0.5703125" style="75" customWidth="1"/>
    <col min="6934" max="6934" width="2" style="75" customWidth="1"/>
    <col min="6935" max="6935" width="1.140625" style="75" customWidth="1"/>
    <col min="6936" max="6936" width="1.85546875" style="75" customWidth="1"/>
    <col min="6937" max="6937" width="0.28515625" style="75" customWidth="1"/>
    <col min="6938" max="6938" width="0.140625" style="75" customWidth="1"/>
    <col min="6939" max="6939" width="1.7109375" style="75" customWidth="1"/>
    <col min="6940" max="6940" width="0.7109375" style="75" customWidth="1"/>
    <col min="6941" max="6941" width="0.42578125" style="75" customWidth="1"/>
    <col min="6942" max="6942" width="1.140625" style="75" customWidth="1"/>
    <col min="6943" max="6943" width="0.85546875" style="75" customWidth="1"/>
    <col min="6944" max="6944" width="1.28515625" style="75" customWidth="1"/>
    <col min="6945" max="6945" width="1.140625" style="75" customWidth="1"/>
    <col min="6946" max="6946" width="0.140625" style="75" customWidth="1"/>
    <col min="6947" max="6947" width="1.85546875" style="75" customWidth="1"/>
    <col min="6948" max="6949" width="0.28515625" style="75" customWidth="1"/>
    <col min="6950" max="6950" width="1" style="75" customWidth="1"/>
    <col min="6951" max="6951" width="0.5703125" style="75" customWidth="1"/>
    <col min="6952" max="6952" width="1.5703125" style="75" customWidth="1"/>
    <col min="6953" max="6953" width="0.140625" style="75" customWidth="1"/>
    <col min="6954" max="6954" width="0.28515625" style="75" customWidth="1"/>
    <col min="6955" max="6955" width="1.28515625" style="75" customWidth="1"/>
    <col min="6956" max="6956" width="0.140625" style="75" customWidth="1"/>
    <col min="6957" max="6958" width="0.28515625" style="75" customWidth="1"/>
    <col min="6959" max="6959" width="1.7109375" style="75" customWidth="1"/>
    <col min="6960" max="6960" width="0.140625" style="75" customWidth="1"/>
    <col min="6961" max="6961" width="1.140625" style="75" customWidth="1"/>
    <col min="6962" max="6962" width="0.42578125" style="75" customWidth="1"/>
    <col min="6963" max="6963" width="0.5703125" style="75" customWidth="1"/>
    <col min="6964" max="6964" width="0.42578125" style="75" customWidth="1"/>
    <col min="6965" max="6965" width="2.42578125" style="75" customWidth="1"/>
    <col min="6966" max="6966" width="0.42578125" style="75" customWidth="1"/>
    <col min="6967" max="6967" width="0.140625" style="75" customWidth="1"/>
    <col min="6968" max="6968" width="0.5703125" style="75" customWidth="1"/>
    <col min="6969" max="6969" width="0.28515625" style="75" customWidth="1"/>
    <col min="6970" max="6972" width="0.140625" style="75" customWidth="1"/>
    <col min="6973" max="6973" width="0.28515625" style="75" customWidth="1"/>
    <col min="6974" max="6974" width="0.5703125" style="75" customWidth="1"/>
    <col min="6975" max="6975" width="1.28515625" style="75" customWidth="1"/>
    <col min="6976" max="6976" width="0.42578125" style="75" customWidth="1"/>
    <col min="6977" max="6977" width="0.140625" style="75" customWidth="1"/>
    <col min="6978" max="6978" width="1" style="75" customWidth="1"/>
    <col min="6979" max="6979" width="2" style="75" customWidth="1"/>
    <col min="6980" max="6980" width="0.42578125" style="75" customWidth="1"/>
    <col min="6981" max="6981" width="1.7109375" style="75" customWidth="1"/>
    <col min="6982" max="6982" width="1" style="75" customWidth="1"/>
    <col min="6983" max="6983" width="0.5703125" style="75" customWidth="1"/>
    <col min="6984" max="6984" width="0.85546875" style="75" customWidth="1"/>
    <col min="6985" max="6985" width="0.7109375" style="75" customWidth="1"/>
    <col min="6986" max="6986" width="0.28515625" style="75" customWidth="1"/>
    <col min="6987" max="6987" width="2.7109375" style="75" customWidth="1"/>
    <col min="6988" max="6990" width="0.140625" style="75" customWidth="1"/>
    <col min="6991" max="6991" width="0.42578125" style="75" customWidth="1"/>
    <col min="6992" max="6992" width="0.5703125" style="75" customWidth="1"/>
    <col min="6993" max="6994" width="0.7109375" style="75" customWidth="1"/>
    <col min="6995" max="6995" width="3" style="75" customWidth="1"/>
    <col min="6996" max="6996" width="0.42578125" style="75" customWidth="1"/>
    <col min="6997" max="6997" width="0.140625" style="75" customWidth="1"/>
    <col min="6998" max="6998" width="1" style="75" customWidth="1"/>
    <col min="6999" max="6999" width="0.140625" style="75" customWidth="1"/>
    <col min="7000" max="7000" width="5.28515625" style="75" customWidth="1"/>
    <col min="7001" max="7001" width="1.85546875" style="75" customWidth="1"/>
    <col min="7002" max="7002" width="0.28515625" style="75" customWidth="1"/>
    <col min="7003" max="7003" width="0.42578125" style="75" customWidth="1"/>
    <col min="7004" max="7006" width="0.140625" style="75" customWidth="1"/>
    <col min="7007" max="7007" width="4" style="75" customWidth="1"/>
    <col min="7008" max="7008" width="0.140625" style="75" customWidth="1"/>
    <col min="7009" max="7009" width="0.7109375" style="75" customWidth="1"/>
    <col min="7010" max="7011" width="0.140625" style="75" customWidth="1"/>
    <col min="7012" max="7012" width="2.7109375" style="75" customWidth="1"/>
    <col min="7013" max="7013" width="9.7109375" style="75" customWidth="1"/>
    <col min="7014" max="7014" width="0.28515625" style="75" customWidth="1"/>
    <col min="7015" max="7015" width="10" style="75" customWidth="1"/>
    <col min="7016" max="7016" width="11.140625" style="75" customWidth="1"/>
    <col min="7017" max="7168" width="9.140625" style="75"/>
    <col min="7169" max="7169" width="4.85546875" style="75" customWidth="1"/>
    <col min="7170" max="7170" width="0.28515625" style="75" customWidth="1"/>
    <col min="7171" max="7171" width="0.140625" style="75" customWidth="1"/>
    <col min="7172" max="7172" width="0.42578125" style="75" customWidth="1"/>
    <col min="7173" max="7174" width="0.28515625" style="75" customWidth="1"/>
    <col min="7175" max="7175" width="0.140625" style="75" customWidth="1"/>
    <col min="7176" max="7176" width="14.140625" style="75" customWidth="1"/>
    <col min="7177" max="7177" width="0.28515625" style="75" customWidth="1"/>
    <col min="7178" max="7178" width="0.42578125" style="75" customWidth="1"/>
    <col min="7179" max="7179" width="5" style="75" customWidth="1"/>
    <col min="7180" max="7180" width="1.85546875" style="75" customWidth="1"/>
    <col min="7181" max="7181" width="2" style="75" customWidth="1"/>
    <col min="7182" max="7182" width="1.7109375" style="75" customWidth="1"/>
    <col min="7183" max="7183" width="0.42578125" style="75" customWidth="1"/>
    <col min="7184" max="7184" width="0.140625" style="75" customWidth="1"/>
    <col min="7185" max="7185" width="0.42578125" style="75" customWidth="1"/>
    <col min="7186" max="7186" width="0.28515625" style="75" customWidth="1"/>
    <col min="7187" max="7187" width="1.140625" style="75" customWidth="1"/>
    <col min="7188" max="7188" width="0.140625" style="75" customWidth="1"/>
    <col min="7189" max="7189" width="0.5703125" style="75" customWidth="1"/>
    <col min="7190" max="7190" width="2" style="75" customWidth="1"/>
    <col min="7191" max="7191" width="1.140625" style="75" customWidth="1"/>
    <col min="7192" max="7192" width="1.85546875" style="75" customWidth="1"/>
    <col min="7193" max="7193" width="0.28515625" style="75" customWidth="1"/>
    <col min="7194" max="7194" width="0.140625" style="75" customWidth="1"/>
    <col min="7195" max="7195" width="1.7109375" style="75" customWidth="1"/>
    <col min="7196" max="7196" width="0.7109375" style="75" customWidth="1"/>
    <col min="7197" max="7197" width="0.42578125" style="75" customWidth="1"/>
    <col min="7198" max="7198" width="1.140625" style="75" customWidth="1"/>
    <col min="7199" max="7199" width="0.85546875" style="75" customWidth="1"/>
    <col min="7200" max="7200" width="1.28515625" style="75" customWidth="1"/>
    <col min="7201" max="7201" width="1.140625" style="75" customWidth="1"/>
    <col min="7202" max="7202" width="0.140625" style="75" customWidth="1"/>
    <col min="7203" max="7203" width="1.85546875" style="75" customWidth="1"/>
    <col min="7204" max="7205" width="0.28515625" style="75" customWidth="1"/>
    <col min="7206" max="7206" width="1" style="75" customWidth="1"/>
    <col min="7207" max="7207" width="0.5703125" style="75" customWidth="1"/>
    <col min="7208" max="7208" width="1.5703125" style="75" customWidth="1"/>
    <col min="7209" max="7209" width="0.140625" style="75" customWidth="1"/>
    <col min="7210" max="7210" width="0.28515625" style="75" customWidth="1"/>
    <col min="7211" max="7211" width="1.28515625" style="75" customWidth="1"/>
    <col min="7212" max="7212" width="0.140625" style="75" customWidth="1"/>
    <col min="7213" max="7214" width="0.28515625" style="75" customWidth="1"/>
    <col min="7215" max="7215" width="1.7109375" style="75" customWidth="1"/>
    <col min="7216" max="7216" width="0.140625" style="75" customWidth="1"/>
    <col min="7217" max="7217" width="1.140625" style="75" customWidth="1"/>
    <col min="7218" max="7218" width="0.42578125" style="75" customWidth="1"/>
    <col min="7219" max="7219" width="0.5703125" style="75" customWidth="1"/>
    <col min="7220" max="7220" width="0.42578125" style="75" customWidth="1"/>
    <col min="7221" max="7221" width="2.42578125" style="75" customWidth="1"/>
    <col min="7222" max="7222" width="0.42578125" style="75" customWidth="1"/>
    <col min="7223" max="7223" width="0.140625" style="75" customWidth="1"/>
    <col min="7224" max="7224" width="0.5703125" style="75" customWidth="1"/>
    <col min="7225" max="7225" width="0.28515625" style="75" customWidth="1"/>
    <col min="7226" max="7228" width="0.140625" style="75" customWidth="1"/>
    <col min="7229" max="7229" width="0.28515625" style="75" customWidth="1"/>
    <col min="7230" max="7230" width="0.5703125" style="75" customWidth="1"/>
    <col min="7231" max="7231" width="1.28515625" style="75" customWidth="1"/>
    <col min="7232" max="7232" width="0.42578125" style="75" customWidth="1"/>
    <col min="7233" max="7233" width="0.140625" style="75" customWidth="1"/>
    <col min="7234" max="7234" width="1" style="75" customWidth="1"/>
    <col min="7235" max="7235" width="2" style="75" customWidth="1"/>
    <col min="7236" max="7236" width="0.42578125" style="75" customWidth="1"/>
    <col min="7237" max="7237" width="1.7109375" style="75" customWidth="1"/>
    <col min="7238" max="7238" width="1" style="75" customWidth="1"/>
    <col min="7239" max="7239" width="0.5703125" style="75" customWidth="1"/>
    <col min="7240" max="7240" width="0.85546875" style="75" customWidth="1"/>
    <col min="7241" max="7241" width="0.7109375" style="75" customWidth="1"/>
    <col min="7242" max="7242" width="0.28515625" style="75" customWidth="1"/>
    <col min="7243" max="7243" width="2.7109375" style="75" customWidth="1"/>
    <col min="7244" max="7246" width="0.140625" style="75" customWidth="1"/>
    <col min="7247" max="7247" width="0.42578125" style="75" customWidth="1"/>
    <col min="7248" max="7248" width="0.5703125" style="75" customWidth="1"/>
    <col min="7249" max="7250" width="0.7109375" style="75" customWidth="1"/>
    <col min="7251" max="7251" width="3" style="75" customWidth="1"/>
    <col min="7252" max="7252" width="0.42578125" style="75" customWidth="1"/>
    <col min="7253" max="7253" width="0.140625" style="75" customWidth="1"/>
    <col min="7254" max="7254" width="1" style="75" customWidth="1"/>
    <col min="7255" max="7255" width="0.140625" style="75" customWidth="1"/>
    <col min="7256" max="7256" width="5.28515625" style="75" customWidth="1"/>
    <col min="7257" max="7257" width="1.85546875" style="75" customWidth="1"/>
    <col min="7258" max="7258" width="0.28515625" style="75" customWidth="1"/>
    <col min="7259" max="7259" width="0.42578125" style="75" customWidth="1"/>
    <col min="7260" max="7262" width="0.140625" style="75" customWidth="1"/>
    <col min="7263" max="7263" width="4" style="75" customWidth="1"/>
    <col min="7264" max="7264" width="0.140625" style="75" customWidth="1"/>
    <col min="7265" max="7265" width="0.7109375" style="75" customWidth="1"/>
    <col min="7266" max="7267" width="0.140625" style="75" customWidth="1"/>
    <col min="7268" max="7268" width="2.7109375" style="75" customWidth="1"/>
    <col min="7269" max="7269" width="9.7109375" style="75" customWidth="1"/>
    <col min="7270" max="7270" width="0.28515625" style="75" customWidth="1"/>
    <col min="7271" max="7271" width="10" style="75" customWidth="1"/>
    <col min="7272" max="7272" width="11.140625" style="75" customWidth="1"/>
    <col min="7273" max="7424" width="9.140625" style="75"/>
    <col min="7425" max="7425" width="4.85546875" style="75" customWidth="1"/>
    <col min="7426" max="7426" width="0.28515625" style="75" customWidth="1"/>
    <col min="7427" max="7427" width="0.140625" style="75" customWidth="1"/>
    <col min="7428" max="7428" width="0.42578125" style="75" customWidth="1"/>
    <col min="7429" max="7430" width="0.28515625" style="75" customWidth="1"/>
    <col min="7431" max="7431" width="0.140625" style="75" customWidth="1"/>
    <col min="7432" max="7432" width="14.140625" style="75" customWidth="1"/>
    <col min="7433" max="7433" width="0.28515625" style="75" customWidth="1"/>
    <col min="7434" max="7434" width="0.42578125" style="75" customWidth="1"/>
    <col min="7435" max="7435" width="5" style="75" customWidth="1"/>
    <col min="7436" max="7436" width="1.85546875" style="75" customWidth="1"/>
    <col min="7437" max="7437" width="2" style="75" customWidth="1"/>
    <col min="7438" max="7438" width="1.7109375" style="75" customWidth="1"/>
    <col min="7439" max="7439" width="0.42578125" style="75" customWidth="1"/>
    <col min="7440" max="7440" width="0.140625" style="75" customWidth="1"/>
    <col min="7441" max="7441" width="0.42578125" style="75" customWidth="1"/>
    <col min="7442" max="7442" width="0.28515625" style="75" customWidth="1"/>
    <col min="7443" max="7443" width="1.140625" style="75" customWidth="1"/>
    <col min="7444" max="7444" width="0.140625" style="75" customWidth="1"/>
    <col min="7445" max="7445" width="0.5703125" style="75" customWidth="1"/>
    <col min="7446" max="7446" width="2" style="75" customWidth="1"/>
    <col min="7447" max="7447" width="1.140625" style="75" customWidth="1"/>
    <col min="7448" max="7448" width="1.85546875" style="75" customWidth="1"/>
    <col min="7449" max="7449" width="0.28515625" style="75" customWidth="1"/>
    <col min="7450" max="7450" width="0.140625" style="75" customWidth="1"/>
    <col min="7451" max="7451" width="1.7109375" style="75" customWidth="1"/>
    <col min="7452" max="7452" width="0.7109375" style="75" customWidth="1"/>
    <col min="7453" max="7453" width="0.42578125" style="75" customWidth="1"/>
    <col min="7454" max="7454" width="1.140625" style="75" customWidth="1"/>
    <col min="7455" max="7455" width="0.85546875" style="75" customWidth="1"/>
    <col min="7456" max="7456" width="1.28515625" style="75" customWidth="1"/>
    <col min="7457" max="7457" width="1.140625" style="75" customWidth="1"/>
    <col min="7458" max="7458" width="0.140625" style="75" customWidth="1"/>
    <col min="7459" max="7459" width="1.85546875" style="75" customWidth="1"/>
    <col min="7460" max="7461" width="0.28515625" style="75" customWidth="1"/>
    <col min="7462" max="7462" width="1" style="75" customWidth="1"/>
    <col min="7463" max="7463" width="0.5703125" style="75" customWidth="1"/>
    <col min="7464" max="7464" width="1.5703125" style="75" customWidth="1"/>
    <col min="7465" max="7465" width="0.140625" style="75" customWidth="1"/>
    <col min="7466" max="7466" width="0.28515625" style="75" customWidth="1"/>
    <col min="7467" max="7467" width="1.28515625" style="75" customWidth="1"/>
    <col min="7468" max="7468" width="0.140625" style="75" customWidth="1"/>
    <col min="7469" max="7470" width="0.28515625" style="75" customWidth="1"/>
    <col min="7471" max="7471" width="1.7109375" style="75" customWidth="1"/>
    <col min="7472" max="7472" width="0.140625" style="75" customWidth="1"/>
    <col min="7473" max="7473" width="1.140625" style="75" customWidth="1"/>
    <col min="7474" max="7474" width="0.42578125" style="75" customWidth="1"/>
    <col min="7475" max="7475" width="0.5703125" style="75" customWidth="1"/>
    <col min="7476" max="7476" width="0.42578125" style="75" customWidth="1"/>
    <col min="7477" max="7477" width="2.42578125" style="75" customWidth="1"/>
    <col min="7478" max="7478" width="0.42578125" style="75" customWidth="1"/>
    <col min="7479" max="7479" width="0.140625" style="75" customWidth="1"/>
    <col min="7480" max="7480" width="0.5703125" style="75" customWidth="1"/>
    <col min="7481" max="7481" width="0.28515625" style="75" customWidth="1"/>
    <col min="7482" max="7484" width="0.140625" style="75" customWidth="1"/>
    <col min="7485" max="7485" width="0.28515625" style="75" customWidth="1"/>
    <col min="7486" max="7486" width="0.5703125" style="75" customWidth="1"/>
    <col min="7487" max="7487" width="1.28515625" style="75" customWidth="1"/>
    <col min="7488" max="7488" width="0.42578125" style="75" customWidth="1"/>
    <col min="7489" max="7489" width="0.140625" style="75" customWidth="1"/>
    <col min="7490" max="7490" width="1" style="75" customWidth="1"/>
    <col min="7491" max="7491" width="2" style="75" customWidth="1"/>
    <col min="7492" max="7492" width="0.42578125" style="75" customWidth="1"/>
    <col min="7493" max="7493" width="1.7109375" style="75" customWidth="1"/>
    <col min="7494" max="7494" width="1" style="75" customWidth="1"/>
    <col min="7495" max="7495" width="0.5703125" style="75" customWidth="1"/>
    <col min="7496" max="7496" width="0.85546875" style="75" customWidth="1"/>
    <col min="7497" max="7497" width="0.7109375" style="75" customWidth="1"/>
    <col min="7498" max="7498" width="0.28515625" style="75" customWidth="1"/>
    <col min="7499" max="7499" width="2.7109375" style="75" customWidth="1"/>
    <col min="7500" max="7502" width="0.140625" style="75" customWidth="1"/>
    <col min="7503" max="7503" width="0.42578125" style="75" customWidth="1"/>
    <col min="7504" max="7504" width="0.5703125" style="75" customWidth="1"/>
    <col min="7505" max="7506" width="0.7109375" style="75" customWidth="1"/>
    <col min="7507" max="7507" width="3" style="75" customWidth="1"/>
    <col min="7508" max="7508" width="0.42578125" style="75" customWidth="1"/>
    <col min="7509" max="7509" width="0.140625" style="75" customWidth="1"/>
    <col min="7510" max="7510" width="1" style="75" customWidth="1"/>
    <col min="7511" max="7511" width="0.140625" style="75" customWidth="1"/>
    <col min="7512" max="7512" width="5.28515625" style="75" customWidth="1"/>
    <col min="7513" max="7513" width="1.85546875" style="75" customWidth="1"/>
    <col min="7514" max="7514" width="0.28515625" style="75" customWidth="1"/>
    <col min="7515" max="7515" width="0.42578125" style="75" customWidth="1"/>
    <col min="7516" max="7518" width="0.140625" style="75" customWidth="1"/>
    <col min="7519" max="7519" width="4" style="75" customWidth="1"/>
    <col min="7520" max="7520" width="0.140625" style="75" customWidth="1"/>
    <col min="7521" max="7521" width="0.7109375" style="75" customWidth="1"/>
    <col min="7522" max="7523" width="0.140625" style="75" customWidth="1"/>
    <col min="7524" max="7524" width="2.7109375" style="75" customWidth="1"/>
    <col min="7525" max="7525" width="9.7109375" style="75" customWidth="1"/>
    <col min="7526" max="7526" width="0.28515625" style="75" customWidth="1"/>
    <col min="7527" max="7527" width="10" style="75" customWidth="1"/>
    <col min="7528" max="7528" width="11.140625" style="75" customWidth="1"/>
    <col min="7529" max="7680" width="9.140625" style="75"/>
    <col min="7681" max="7681" width="4.85546875" style="75" customWidth="1"/>
    <col min="7682" max="7682" width="0.28515625" style="75" customWidth="1"/>
    <col min="7683" max="7683" width="0.140625" style="75" customWidth="1"/>
    <col min="7684" max="7684" width="0.42578125" style="75" customWidth="1"/>
    <col min="7685" max="7686" width="0.28515625" style="75" customWidth="1"/>
    <col min="7687" max="7687" width="0.140625" style="75" customWidth="1"/>
    <col min="7688" max="7688" width="14.140625" style="75" customWidth="1"/>
    <col min="7689" max="7689" width="0.28515625" style="75" customWidth="1"/>
    <col min="7690" max="7690" width="0.42578125" style="75" customWidth="1"/>
    <col min="7691" max="7691" width="5" style="75" customWidth="1"/>
    <col min="7692" max="7692" width="1.85546875" style="75" customWidth="1"/>
    <col min="7693" max="7693" width="2" style="75" customWidth="1"/>
    <col min="7694" max="7694" width="1.7109375" style="75" customWidth="1"/>
    <col min="7695" max="7695" width="0.42578125" style="75" customWidth="1"/>
    <col min="7696" max="7696" width="0.140625" style="75" customWidth="1"/>
    <col min="7697" max="7697" width="0.42578125" style="75" customWidth="1"/>
    <col min="7698" max="7698" width="0.28515625" style="75" customWidth="1"/>
    <col min="7699" max="7699" width="1.140625" style="75" customWidth="1"/>
    <col min="7700" max="7700" width="0.140625" style="75" customWidth="1"/>
    <col min="7701" max="7701" width="0.5703125" style="75" customWidth="1"/>
    <col min="7702" max="7702" width="2" style="75" customWidth="1"/>
    <col min="7703" max="7703" width="1.140625" style="75" customWidth="1"/>
    <col min="7704" max="7704" width="1.85546875" style="75" customWidth="1"/>
    <col min="7705" max="7705" width="0.28515625" style="75" customWidth="1"/>
    <col min="7706" max="7706" width="0.140625" style="75" customWidth="1"/>
    <col min="7707" max="7707" width="1.7109375" style="75" customWidth="1"/>
    <col min="7708" max="7708" width="0.7109375" style="75" customWidth="1"/>
    <col min="7709" max="7709" width="0.42578125" style="75" customWidth="1"/>
    <col min="7710" max="7710" width="1.140625" style="75" customWidth="1"/>
    <col min="7711" max="7711" width="0.85546875" style="75" customWidth="1"/>
    <col min="7712" max="7712" width="1.28515625" style="75" customWidth="1"/>
    <col min="7713" max="7713" width="1.140625" style="75" customWidth="1"/>
    <col min="7714" max="7714" width="0.140625" style="75" customWidth="1"/>
    <col min="7715" max="7715" width="1.85546875" style="75" customWidth="1"/>
    <col min="7716" max="7717" width="0.28515625" style="75" customWidth="1"/>
    <col min="7718" max="7718" width="1" style="75" customWidth="1"/>
    <col min="7719" max="7719" width="0.5703125" style="75" customWidth="1"/>
    <col min="7720" max="7720" width="1.5703125" style="75" customWidth="1"/>
    <col min="7721" max="7721" width="0.140625" style="75" customWidth="1"/>
    <col min="7722" max="7722" width="0.28515625" style="75" customWidth="1"/>
    <col min="7723" max="7723" width="1.28515625" style="75" customWidth="1"/>
    <col min="7724" max="7724" width="0.140625" style="75" customWidth="1"/>
    <col min="7725" max="7726" width="0.28515625" style="75" customWidth="1"/>
    <col min="7727" max="7727" width="1.7109375" style="75" customWidth="1"/>
    <col min="7728" max="7728" width="0.140625" style="75" customWidth="1"/>
    <col min="7729" max="7729" width="1.140625" style="75" customWidth="1"/>
    <col min="7730" max="7730" width="0.42578125" style="75" customWidth="1"/>
    <col min="7731" max="7731" width="0.5703125" style="75" customWidth="1"/>
    <col min="7732" max="7732" width="0.42578125" style="75" customWidth="1"/>
    <col min="7733" max="7733" width="2.42578125" style="75" customWidth="1"/>
    <col min="7734" max="7734" width="0.42578125" style="75" customWidth="1"/>
    <col min="7735" max="7735" width="0.140625" style="75" customWidth="1"/>
    <col min="7736" max="7736" width="0.5703125" style="75" customWidth="1"/>
    <col min="7737" max="7737" width="0.28515625" style="75" customWidth="1"/>
    <col min="7738" max="7740" width="0.140625" style="75" customWidth="1"/>
    <col min="7741" max="7741" width="0.28515625" style="75" customWidth="1"/>
    <col min="7742" max="7742" width="0.5703125" style="75" customWidth="1"/>
    <col min="7743" max="7743" width="1.28515625" style="75" customWidth="1"/>
    <col min="7744" max="7744" width="0.42578125" style="75" customWidth="1"/>
    <col min="7745" max="7745" width="0.140625" style="75" customWidth="1"/>
    <col min="7746" max="7746" width="1" style="75" customWidth="1"/>
    <col min="7747" max="7747" width="2" style="75" customWidth="1"/>
    <col min="7748" max="7748" width="0.42578125" style="75" customWidth="1"/>
    <col min="7749" max="7749" width="1.7109375" style="75" customWidth="1"/>
    <col min="7750" max="7750" width="1" style="75" customWidth="1"/>
    <col min="7751" max="7751" width="0.5703125" style="75" customWidth="1"/>
    <col min="7752" max="7752" width="0.85546875" style="75" customWidth="1"/>
    <col min="7753" max="7753" width="0.7109375" style="75" customWidth="1"/>
    <col min="7754" max="7754" width="0.28515625" style="75" customWidth="1"/>
    <col min="7755" max="7755" width="2.7109375" style="75" customWidth="1"/>
    <col min="7756" max="7758" width="0.140625" style="75" customWidth="1"/>
    <col min="7759" max="7759" width="0.42578125" style="75" customWidth="1"/>
    <col min="7760" max="7760" width="0.5703125" style="75" customWidth="1"/>
    <col min="7761" max="7762" width="0.7109375" style="75" customWidth="1"/>
    <col min="7763" max="7763" width="3" style="75" customWidth="1"/>
    <col min="7764" max="7764" width="0.42578125" style="75" customWidth="1"/>
    <col min="7765" max="7765" width="0.140625" style="75" customWidth="1"/>
    <col min="7766" max="7766" width="1" style="75" customWidth="1"/>
    <col min="7767" max="7767" width="0.140625" style="75" customWidth="1"/>
    <col min="7768" max="7768" width="5.28515625" style="75" customWidth="1"/>
    <col min="7769" max="7769" width="1.85546875" style="75" customWidth="1"/>
    <col min="7770" max="7770" width="0.28515625" style="75" customWidth="1"/>
    <col min="7771" max="7771" width="0.42578125" style="75" customWidth="1"/>
    <col min="7772" max="7774" width="0.140625" style="75" customWidth="1"/>
    <col min="7775" max="7775" width="4" style="75" customWidth="1"/>
    <col min="7776" max="7776" width="0.140625" style="75" customWidth="1"/>
    <col min="7777" max="7777" width="0.7109375" style="75" customWidth="1"/>
    <col min="7778" max="7779" width="0.140625" style="75" customWidth="1"/>
    <col min="7780" max="7780" width="2.7109375" style="75" customWidth="1"/>
    <col min="7781" max="7781" width="9.7109375" style="75" customWidth="1"/>
    <col min="7782" max="7782" width="0.28515625" style="75" customWidth="1"/>
    <col min="7783" max="7783" width="10" style="75" customWidth="1"/>
    <col min="7784" max="7784" width="11.140625" style="75" customWidth="1"/>
    <col min="7785" max="7936" width="9.140625" style="75"/>
    <col min="7937" max="7937" width="4.85546875" style="75" customWidth="1"/>
    <col min="7938" max="7938" width="0.28515625" style="75" customWidth="1"/>
    <col min="7939" max="7939" width="0.140625" style="75" customWidth="1"/>
    <col min="7940" max="7940" width="0.42578125" style="75" customWidth="1"/>
    <col min="7941" max="7942" width="0.28515625" style="75" customWidth="1"/>
    <col min="7943" max="7943" width="0.140625" style="75" customWidth="1"/>
    <col min="7944" max="7944" width="14.140625" style="75" customWidth="1"/>
    <col min="7945" max="7945" width="0.28515625" style="75" customWidth="1"/>
    <col min="7946" max="7946" width="0.42578125" style="75" customWidth="1"/>
    <col min="7947" max="7947" width="5" style="75" customWidth="1"/>
    <col min="7948" max="7948" width="1.85546875" style="75" customWidth="1"/>
    <col min="7949" max="7949" width="2" style="75" customWidth="1"/>
    <col min="7950" max="7950" width="1.7109375" style="75" customWidth="1"/>
    <col min="7951" max="7951" width="0.42578125" style="75" customWidth="1"/>
    <col min="7952" max="7952" width="0.140625" style="75" customWidth="1"/>
    <col min="7953" max="7953" width="0.42578125" style="75" customWidth="1"/>
    <col min="7954" max="7954" width="0.28515625" style="75" customWidth="1"/>
    <col min="7955" max="7955" width="1.140625" style="75" customWidth="1"/>
    <col min="7956" max="7956" width="0.140625" style="75" customWidth="1"/>
    <col min="7957" max="7957" width="0.5703125" style="75" customWidth="1"/>
    <col min="7958" max="7958" width="2" style="75" customWidth="1"/>
    <col min="7959" max="7959" width="1.140625" style="75" customWidth="1"/>
    <col min="7960" max="7960" width="1.85546875" style="75" customWidth="1"/>
    <col min="7961" max="7961" width="0.28515625" style="75" customWidth="1"/>
    <col min="7962" max="7962" width="0.140625" style="75" customWidth="1"/>
    <col min="7963" max="7963" width="1.7109375" style="75" customWidth="1"/>
    <col min="7964" max="7964" width="0.7109375" style="75" customWidth="1"/>
    <col min="7965" max="7965" width="0.42578125" style="75" customWidth="1"/>
    <col min="7966" max="7966" width="1.140625" style="75" customWidth="1"/>
    <col min="7967" max="7967" width="0.85546875" style="75" customWidth="1"/>
    <col min="7968" max="7968" width="1.28515625" style="75" customWidth="1"/>
    <col min="7969" max="7969" width="1.140625" style="75" customWidth="1"/>
    <col min="7970" max="7970" width="0.140625" style="75" customWidth="1"/>
    <col min="7971" max="7971" width="1.85546875" style="75" customWidth="1"/>
    <col min="7972" max="7973" width="0.28515625" style="75" customWidth="1"/>
    <col min="7974" max="7974" width="1" style="75" customWidth="1"/>
    <col min="7975" max="7975" width="0.5703125" style="75" customWidth="1"/>
    <col min="7976" max="7976" width="1.5703125" style="75" customWidth="1"/>
    <col min="7977" max="7977" width="0.140625" style="75" customWidth="1"/>
    <col min="7978" max="7978" width="0.28515625" style="75" customWidth="1"/>
    <col min="7979" max="7979" width="1.28515625" style="75" customWidth="1"/>
    <col min="7980" max="7980" width="0.140625" style="75" customWidth="1"/>
    <col min="7981" max="7982" width="0.28515625" style="75" customWidth="1"/>
    <col min="7983" max="7983" width="1.7109375" style="75" customWidth="1"/>
    <col min="7984" max="7984" width="0.140625" style="75" customWidth="1"/>
    <col min="7985" max="7985" width="1.140625" style="75" customWidth="1"/>
    <col min="7986" max="7986" width="0.42578125" style="75" customWidth="1"/>
    <col min="7987" max="7987" width="0.5703125" style="75" customWidth="1"/>
    <col min="7988" max="7988" width="0.42578125" style="75" customWidth="1"/>
    <col min="7989" max="7989" width="2.42578125" style="75" customWidth="1"/>
    <col min="7990" max="7990" width="0.42578125" style="75" customWidth="1"/>
    <col min="7991" max="7991" width="0.140625" style="75" customWidth="1"/>
    <col min="7992" max="7992" width="0.5703125" style="75" customWidth="1"/>
    <col min="7993" max="7993" width="0.28515625" style="75" customWidth="1"/>
    <col min="7994" max="7996" width="0.140625" style="75" customWidth="1"/>
    <col min="7997" max="7997" width="0.28515625" style="75" customWidth="1"/>
    <col min="7998" max="7998" width="0.5703125" style="75" customWidth="1"/>
    <col min="7999" max="7999" width="1.28515625" style="75" customWidth="1"/>
    <col min="8000" max="8000" width="0.42578125" style="75" customWidth="1"/>
    <col min="8001" max="8001" width="0.140625" style="75" customWidth="1"/>
    <col min="8002" max="8002" width="1" style="75" customWidth="1"/>
    <col min="8003" max="8003" width="2" style="75" customWidth="1"/>
    <col min="8004" max="8004" width="0.42578125" style="75" customWidth="1"/>
    <col min="8005" max="8005" width="1.7109375" style="75" customWidth="1"/>
    <col min="8006" max="8006" width="1" style="75" customWidth="1"/>
    <col min="8007" max="8007" width="0.5703125" style="75" customWidth="1"/>
    <col min="8008" max="8008" width="0.85546875" style="75" customWidth="1"/>
    <col min="8009" max="8009" width="0.7109375" style="75" customWidth="1"/>
    <col min="8010" max="8010" width="0.28515625" style="75" customWidth="1"/>
    <col min="8011" max="8011" width="2.7109375" style="75" customWidth="1"/>
    <col min="8012" max="8014" width="0.140625" style="75" customWidth="1"/>
    <col min="8015" max="8015" width="0.42578125" style="75" customWidth="1"/>
    <col min="8016" max="8016" width="0.5703125" style="75" customWidth="1"/>
    <col min="8017" max="8018" width="0.7109375" style="75" customWidth="1"/>
    <col min="8019" max="8019" width="3" style="75" customWidth="1"/>
    <col min="8020" max="8020" width="0.42578125" style="75" customWidth="1"/>
    <col min="8021" max="8021" width="0.140625" style="75" customWidth="1"/>
    <col min="8022" max="8022" width="1" style="75" customWidth="1"/>
    <col min="8023" max="8023" width="0.140625" style="75" customWidth="1"/>
    <col min="8024" max="8024" width="5.28515625" style="75" customWidth="1"/>
    <col min="8025" max="8025" width="1.85546875" style="75" customWidth="1"/>
    <col min="8026" max="8026" width="0.28515625" style="75" customWidth="1"/>
    <col min="8027" max="8027" width="0.42578125" style="75" customWidth="1"/>
    <col min="8028" max="8030" width="0.140625" style="75" customWidth="1"/>
    <col min="8031" max="8031" width="4" style="75" customWidth="1"/>
    <col min="8032" max="8032" width="0.140625" style="75" customWidth="1"/>
    <col min="8033" max="8033" width="0.7109375" style="75" customWidth="1"/>
    <col min="8034" max="8035" width="0.140625" style="75" customWidth="1"/>
    <col min="8036" max="8036" width="2.7109375" style="75" customWidth="1"/>
    <col min="8037" max="8037" width="9.7109375" style="75" customWidth="1"/>
    <col min="8038" max="8038" width="0.28515625" style="75" customWidth="1"/>
    <col min="8039" max="8039" width="10" style="75" customWidth="1"/>
    <col min="8040" max="8040" width="11.140625" style="75" customWidth="1"/>
    <col min="8041" max="8192" width="9.140625" style="75"/>
    <col min="8193" max="8193" width="4.85546875" style="75" customWidth="1"/>
    <col min="8194" max="8194" width="0.28515625" style="75" customWidth="1"/>
    <col min="8195" max="8195" width="0.140625" style="75" customWidth="1"/>
    <col min="8196" max="8196" width="0.42578125" style="75" customWidth="1"/>
    <col min="8197" max="8198" width="0.28515625" style="75" customWidth="1"/>
    <col min="8199" max="8199" width="0.140625" style="75" customWidth="1"/>
    <col min="8200" max="8200" width="14.140625" style="75" customWidth="1"/>
    <col min="8201" max="8201" width="0.28515625" style="75" customWidth="1"/>
    <col min="8202" max="8202" width="0.42578125" style="75" customWidth="1"/>
    <col min="8203" max="8203" width="5" style="75" customWidth="1"/>
    <col min="8204" max="8204" width="1.85546875" style="75" customWidth="1"/>
    <col min="8205" max="8205" width="2" style="75" customWidth="1"/>
    <col min="8206" max="8206" width="1.7109375" style="75" customWidth="1"/>
    <col min="8207" max="8207" width="0.42578125" style="75" customWidth="1"/>
    <col min="8208" max="8208" width="0.140625" style="75" customWidth="1"/>
    <col min="8209" max="8209" width="0.42578125" style="75" customWidth="1"/>
    <col min="8210" max="8210" width="0.28515625" style="75" customWidth="1"/>
    <col min="8211" max="8211" width="1.140625" style="75" customWidth="1"/>
    <col min="8212" max="8212" width="0.140625" style="75" customWidth="1"/>
    <col min="8213" max="8213" width="0.5703125" style="75" customWidth="1"/>
    <col min="8214" max="8214" width="2" style="75" customWidth="1"/>
    <col min="8215" max="8215" width="1.140625" style="75" customWidth="1"/>
    <col min="8216" max="8216" width="1.85546875" style="75" customWidth="1"/>
    <col min="8217" max="8217" width="0.28515625" style="75" customWidth="1"/>
    <col min="8218" max="8218" width="0.140625" style="75" customWidth="1"/>
    <col min="8219" max="8219" width="1.7109375" style="75" customWidth="1"/>
    <col min="8220" max="8220" width="0.7109375" style="75" customWidth="1"/>
    <col min="8221" max="8221" width="0.42578125" style="75" customWidth="1"/>
    <col min="8222" max="8222" width="1.140625" style="75" customWidth="1"/>
    <col min="8223" max="8223" width="0.85546875" style="75" customWidth="1"/>
    <col min="8224" max="8224" width="1.28515625" style="75" customWidth="1"/>
    <col min="8225" max="8225" width="1.140625" style="75" customWidth="1"/>
    <col min="8226" max="8226" width="0.140625" style="75" customWidth="1"/>
    <col min="8227" max="8227" width="1.85546875" style="75" customWidth="1"/>
    <col min="8228" max="8229" width="0.28515625" style="75" customWidth="1"/>
    <col min="8230" max="8230" width="1" style="75" customWidth="1"/>
    <col min="8231" max="8231" width="0.5703125" style="75" customWidth="1"/>
    <col min="8232" max="8232" width="1.5703125" style="75" customWidth="1"/>
    <col min="8233" max="8233" width="0.140625" style="75" customWidth="1"/>
    <col min="8234" max="8234" width="0.28515625" style="75" customWidth="1"/>
    <col min="8235" max="8235" width="1.28515625" style="75" customWidth="1"/>
    <col min="8236" max="8236" width="0.140625" style="75" customWidth="1"/>
    <col min="8237" max="8238" width="0.28515625" style="75" customWidth="1"/>
    <col min="8239" max="8239" width="1.7109375" style="75" customWidth="1"/>
    <col min="8240" max="8240" width="0.140625" style="75" customWidth="1"/>
    <col min="8241" max="8241" width="1.140625" style="75" customWidth="1"/>
    <col min="8242" max="8242" width="0.42578125" style="75" customWidth="1"/>
    <col min="8243" max="8243" width="0.5703125" style="75" customWidth="1"/>
    <col min="8244" max="8244" width="0.42578125" style="75" customWidth="1"/>
    <col min="8245" max="8245" width="2.42578125" style="75" customWidth="1"/>
    <col min="8246" max="8246" width="0.42578125" style="75" customWidth="1"/>
    <col min="8247" max="8247" width="0.140625" style="75" customWidth="1"/>
    <col min="8248" max="8248" width="0.5703125" style="75" customWidth="1"/>
    <col min="8249" max="8249" width="0.28515625" style="75" customWidth="1"/>
    <col min="8250" max="8252" width="0.140625" style="75" customWidth="1"/>
    <col min="8253" max="8253" width="0.28515625" style="75" customWidth="1"/>
    <col min="8254" max="8254" width="0.5703125" style="75" customWidth="1"/>
    <col min="8255" max="8255" width="1.28515625" style="75" customWidth="1"/>
    <col min="8256" max="8256" width="0.42578125" style="75" customWidth="1"/>
    <col min="8257" max="8257" width="0.140625" style="75" customWidth="1"/>
    <col min="8258" max="8258" width="1" style="75" customWidth="1"/>
    <col min="8259" max="8259" width="2" style="75" customWidth="1"/>
    <col min="8260" max="8260" width="0.42578125" style="75" customWidth="1"/>
    <col min="8261" max="8261" width="1.7109375" style="75" customWidth="1"/>
    <col min="8262" max="8262" width="1" style="75" customWidth="1"/>
    <col min="8263" max="8263" width="0.5703125" style="75" customWidth="1"/>
    <col min="8264" max="8264" width="0.85546875" style="75" customWidth="1"/>
    <col min="8265" max="8265" width="0.7109375" style="75" customWidth="1"/>
    <col min="8266" max="8266" width="0.28515625" style="75" customWidth="1"/>
    <col min="8267" max="8267" width="2.7109375" style="75" customWidth="1"/>
    <col min="8268" max="8270" width="0.140625" style="75" customWidth="1"/>
    <col min="8271" max="8271" width="0.42578125" style="75" customWidth="1"/>
    <col min="8272" max="8272" width="0.5703125" style="75" customWidth="1"/>
    <col min="8273" max="8274" width="0.7109375" style="75" customWidth="1"/>
    <col min="8275" max="8275" width="3" style="75" customWidth="1"/>
    <col min="8276" max="8276" width="0.42578125" style="75" customWidth="1"/>
    <col min="8277" max="8277" width="0.140625" style="75" customWidth="1"/>
    <col min="8278" max="8278" width="1" style="75" customWidth="1"/>
    <col min="8279" max="8279" width="0.140625" style="75" customWidth="1"/>
    <col min="8280" max="8280" width="5.28515625" style="75" customWidth="1"/>
    <col min="8281" max="8281" width="1.85546875" style="75" customWidth="1"/>
    <col min="8282" max="8282" width="0.28515625" style="75" customWidth="1"/>
    <col min="8283" max="8283" width="0.42578125" style="75" customWidth="1"/>
    <col min="8284" max="8286" width="0.140625" style="75" customWidth="1"/>
    <col min="8287" max="8287" width="4" style="75" customWidth="1"/>
    <col min="8288" max="8288" width="0.140625" style="75" customWidth="1"/>
    <col min="8289" max="8289" width="0.7109375" style="75" customWidth="1"/>
    <col min="8290" max="8291" width="0.140625" style="75" customWidth="1"/>
    <col min="8292" max="8292" width="2.7109375" style="75" customWidth="1"/>
    <col min="8293" max="8293" width="9.7109375" style="75" customWidth="1"/>
    <col min="8294" max="8294" width="0.28515625" style="75" customWidth="1"/>
    <col min="8295" max="8295" width="10" style="75" customWidth="1"/>
    <col min="8296" max="8296" width="11.140625" style="75" customWidth="1"/>
    <col min="8297" max="8448" width="9.140625" style="75"/>
    <col min="8449" max="8449" width="4.85546875" style="75" customWidth="1"/>
    <col min="8450" max="8450" width="0.28515625" style="75" customWidth="1"/>
    <col min="8451" max="8451" width="0.140625" style="75" customWidth="1"/>
    <col min="8452" max="8452" width="0.42578125" style="75" customWidth="1"/>
    <col min="8453" max="8454" width="0.28515625" style="75" customWidth="1"/>
    <col min="8455" max="8455" width="0.140625" style="75" customWidth="1"/>
    <col min="8456" max="8456" width="14.140625" style="75" customWidth="1"/>
    <col min="8457" max="8457" width="0.28515625" style="75" customWidth="1"/>
    <col min="8458" max="8458" width="0.42578125" style="75" customWidth="1"/>
    <col min="8459" max="8459" width="5" style="75" customWidth="1"/>
    <col min="8460" max="8460" width="1.85546875" style="75" customWidth="1"/>
    <col min="8461" max="8461" width="2" style="75" customWidth="1"/>
    <col min="8462" max="8462" width="1.7109375" style="75" customWidth="1"/>
    <col min="8463" max="8463" width="0.42578125" style="75" customWidth="1"/>
    <col min="8464" max="8464" width="0.140625" style="75" customWidth="1"/>
    <col min="8465" max="8465" width="0.42578125" style="75" customWidth="1"/>
    <col min="8466" max="8466" width="0.28515625" style="75" customWidth="1"/>
    <col min="8467" max="8467" width="1.140625" style="75" customWidth="1"/>
    <col min="8468" max="8468" width="0.140625" style="75" customWidth="1"/>
    <col min="8469" max="8469" width="0.5703125" style="75" customWidth="1"/>
    <col min="8470" max="8470" width="2" style="75" customWidth="1"/>
    <col min="8471" max="8471" width="1.140625" style="75" customWidth="1"/>
    <col min="8472" max="8472" width="1.85546875" style="75" customWidth="1"/>
    <col min="8473" max="8473" width="0.28515625" style="75" customWidth="1"/>
    <col min="8474" max="8474" width="0.140625" style="75" customWidth="1"/>
    <col min="8475" max="8475" width="1.7109375" style="75" customWidth="1"/>
    <col min="8476" max="8476" width="0.7109375" style="75" customWidth="1"/>
    <col min="8477" max="8477" width="0.42578125" style="75" customWidth="1"/>
    <col min="8478" max="8478" width="1.140625" style="75" customWidth="1"/>
    <col min="8479" max="8479" width="0.85546875" style="75" customWidth="1"/>
    <col min="8480" max="8480" width="1.28515625" style="75" customWidth="1"/>
    <col min="8481" max="8481" width="1.140625" style="75" customWidth="1"/>
    <col min="8482" max="8482" width="0.140625" style="75" customWidth="1"/>
    <col min="8483" max="8483" width="1.85546875" style="75" customWidth="1"/>
    <col min="8484" max="8485" width="0.28515625" style="75" customWidth="1"/>
    <col min="8486" max="8486" width="1" style="75" customWidth="1"/>
    <col min="8487" max="8487" width="0.5703125" style="75" customWidth="1"/>
    <col min="8488" max="8488" width="1.5703125" style="75" customWidth="1"/>
    <col min="8489" max="8489" width="0.140625" style="75" customWidth="1"/>
    <col min="8490" max="8490" width="0.28515625" style="75" customWidth="1"/>
    <col min="8491" max="8491" width="1.28515625" style="75" customWidth="1"/>
    <col min="8492" max="8492" width="0.140625" style="75" customWidth="1"/>
    <col min="8493" max="8494" width="0.28515625" style="75" customWidth="1"/>
    <col min="8495" max="8495" width="1.7109375" style="75" customWidth="1"/>
    <col min="8496" max="8496" width="0.140625" style="75" customWidth="1"/>
    <col min="8497" max="8497" width="1.140625" style="75" customWidth="1"/>
    <col min="8498" max="8498" width="0.42578125" style="75" customWidth="1"/>
    <col min="8499" max="8499" width="0.5703125" style="75" customWidth="1"/>
    <col min="8500" max="8500" width="0.42578125" style="75" customWidth="1"/>
    <col min="8501" max="8501" width="2.42578125" style="75" customWidth="1"/>
    <col min="8502" max="8502" width="0.42578125" style="75" customWidth="1"/>
    <col min="8503" max="8503" width="0.140625" style="75" customWidth="1"/>
    <col min="8504" max="8504" width="0.5703125" style="75" customWidth="1"/>
    <col min="8505" max="8505" width="0.28515625" style="75" customWidth="1"/>
    <col min="8506" max="8508" width="0.140625" style="75" customWidth="1"/>
    <col min="8509" max="8509" width="0.28515625" style="75" customWidth="1"/>
    <col min="8510" max="8510" width="0.5703125" style="75" customWidth="1"/>
    <col min="8511" max="8511" width="1.28515625" style="75" customWidth="1"/>
    <col min="8512" max="8512" width="0.42578125" style="75" customWidth="1"/>
    <col min="8513" max="8513" width="0.140625" style="75" customWidth="1"/>
    <col min="8514" max="8514" width="1" style="75" customWidth="1"/>
    <col min="8515" max="8515" width="2" style="75" customWidth="1"/>
    <col min="8516" max="8516" width="0.42578125" style="75" customWidth="1"/>
    <col min="8517" max="8517" width="1.7109375" style="75" customWidth="1"/>
    <col min="8518" max="8518" width="1" style="75" customWidth="1"/>
    <col min="8519" max="8519" width="0.5703125" style="75" customWidth="1"/>
    <col min="8520" max="8520" width="0.85546875" style="75" customWidth="1"/>
    <col min="8521" max="8521" width="0.7109375" style="75" customWidth="1"/>
    <col min="8522" max="8522" width="0.28515625" style="75" customWidth="1"/>
    <col min="8523" max="8523" width="2.7109375" style="75" customWidth="1"/>
    <col min="8524" max="8526" width="0.140625" style="75" customWidth="1"/>
    <col min="8527" max="8527" width="0.42578125" style="75" customWidth="1"/>
    <col min="8528" max="8528" width="0.5703125" style="75" customWidth="1"/>
    <col min="8529" max="8530" width="0.7109375" style="75" customWidth="1"/>
    <col min="8531" max="8531" width="3" style="75" customWidth="1"/>
    <col min="8532" max="8532" width="0.42578125" style="75" customWidth="1"/>
    <col min="8533" max="8533" width="0.140625" style="75" customWidth="1"/>
    <col min="8534" max="8534" width="1" style="75" customWidth="1"/>
    <col min="8535" max="8535" width="0.140625" style="75" customWidth="1"/>
    <col min="8536" max="8536" width="5.28515625" style="75" customWidth="1"/>
    <col min="8537" max="8537" width="1.85546875" style="75" customWidth="1"/>
    <col min="8538" max="8538" width="0.28515625" style="75" customWidth="1"/>
    <col min="8539" max="8539" width="0.42578125" style="75" customWidth="1"/>
    <col min="8540" max="8542" width="0.140625" style="75" customWidth="1"/>
    <col min="8543" max="8543" width="4" style="75" customWidth="1"/>
    <col min="8544" max="8544" width="0.140625" style="75" customWidth="1"/>
    <col min="8545" max="8545" width="0.7109375" style="75" customWidth="1"/>
    <col min="8546" max="8547" width="0.140625" style="75" customWidth="1"/>
    <col min="8548" max="8548" width="2.7109375" style="75" customWidth="1"/>
    <col min="8549" max="8549" width="9.7109375" style="75" customWidth="1"/>
    <col min="8550" max="8550" width="0.28515625" style="75" customWidth="1"/>
    <col min="8551" max="8551" width="10" style="75" customWidth="1"/>
    <col min="8552" max="8552" width="11.140625" style="75" customWidth="1"/>
    <col min="8553" max="8704" width="9.140625" style="75"/>
    <col min="8705" max="8705" width="4.85546875" style="75" customWidth="1"/>
    <col min="8706" max="8706" width="0.28515625" style="75" customWidth="1"/>
    <col min="8707" max="8707" width="0.140625" style="75" customWidth="1"/>
    <col min="8708" max="8708" width="0.42578125" style="75" customWidth="1"/>
    <col min="8709" max="8710" width="0.28515625" style="75" customWidth="1"/>
    <col min="8711" max="8711" width="0.140625" style="75" customWidth="1"/>
    <col min="8712" max="8712" width="14.140625" style="75" customWidth="1"/>
    <col min="8713" max="8713" width="0.28515625" style="75" customWidth="1"/>
    <col min="8714" max="8714" width="0.42578125" style="75" customWidth="1"/>
    <col min="8715" max="8715" width="5" style="75" customWidth="1"/>
    <col min="8716" max="8716" width="1.85546875" style="75" customWidth="1"/>
    <col min="8717" max="8717" width="2" style="75" customWidth="1"/>
    <col min="8718" max="8718" width="1.7109375" style="75" customWidth="1"/>
    <col min="8719" max="8719" width="0.42578125" style="75" customWidth="1"/>
    <col min="8720" max="8720" width="0.140625" style="75" customWidth="1"/>
    <col min="8721" max="8721" width="0.42578125" style="75" customWidth="1"/>
    <col min="8722" max="8722" width="0.28515625" style="75" customWidth="1"/>
    <col min="8723" max="8723" width="1.140625" style="75" customWidth="1"/>
    <col min="8724" max="8724" width="0.140625" style="75" customWidth="1"/>
    <col min="8725" max="8725" width="0.5703125" style="75" customWidth="1"/>
    <col min="8726" max="8726" width="2" style="75" customWidth="1"/>
    <col min="8727" max="8727" width="1.140625" style="75" customWidth="1"/>
    <col min="8728" max="8728" width="1.85546875" style="75" customWidth="1"/>
    <col min="8729" max="8729" width="0.28515625" style="75" customWidth="1"/>
    <col min="8730" max="8730" width="0.140625" style="75" customWidth="1"/>
    <col min="8731" max="8731" width="1.7109375" style="75" customWidth="1"/>
    <col min="8732" max="8732" width="0.7109375" style="75" customWidth="1"/>
    <col min="8733" max="8733" width="0.42578125" style="75" customWidth="1"/>
    <col min="8734" max="8734" width="1.140625" style="75" customWidth="1"/>
    <col min="8735" max="8735" width="0.85546875" style="75" customWidth="1"/>
    <col min="8736" max="8736" width="1.28515625" style="75" customWidth="1"/>
    <col min="8737" max="8737" width="1.140625" style="75" customWidth="1"/>
    <col min="8738" max="8738" width="0.140625" style="75" customWidth="1"/>
    <col min="8739" max="8739" width="1.85546875" style="75" customWidth="1"/>
    <col min="8740" max="8741" width="0.28515625" style="75" customWidth="1"/>
    <col min="8742" max="8742" width="1" style="75" customWidth="1"/>
    <col min="8743" max="8743" width="0.5703125" style="75" customWidth="1"/>
    <col min="8744" max="8744" width="1.5703125" style="75" customWidth="1"/>
    <col min="8745" max="8745" width="0.140625" style="75" customWidth="1"/>
    <col min="8746" max="8746" width="0.28515625" style="75" customWidth="1"/>
    <col min="8747" max="8747" width="1.28515625" style="75" customWidth="1"/>
    <col min="8748" max="8748" width="0.140625" style="75" customWidth="1"/>
    <col min="8749" max="8750" width="0.28515625" style="75" customWidth="1"/>
    <col min="8751" max="8751" width="1.7109375" style="75" customWidth="1"/>
    <col min="8752" max="8752" width="0.140625" style="75" customWidth="1"/>
    <col min="8753" max="8753" width="1.140625" style="75" customWidth="1"/>
    <col min="8754" max="8754" width="0.42578125" style="75" customWidth="1"/>
    <col min="8755" max="8755" width="0.5703125" style="75" customWidth="1"/>
    <col min="8756" max="8756" width="0.42578125" style="75" customWidth="1"/>
    <col min="8757" max="8757" width="2.42578125" style="75" customWidth="1"/>
    <col min="8758" max="8758" width="0.42578125" style="75" customWidth="1"/>
    <col min="8759" max="8759" width="0.140625" style="75" customWidth="1"/>
    <col min="8760" max="8760" width="0.5703125" style="75" customWidth="1"/>
    <col min="8761" max="8761" width="0.28515625" style="75" customWidth="1"/>
    <col min="8762" max="8764" width="0.140625" style="75" customWidth="1"/>
    <col min="8765" max="8765" width="0.28515625" style="75" customWidth="1"/>
    <col min="8766" max="8766" width="0.5703125" style="75" customWidth="1"/>
    <col min="8767" max="8767" width="1.28515625" style="75" customWidth="1"/>
    <col min="8768" max="8768" width="0.42578125" style="75" customWidth="1"/>
    <col min="8769" max="8769" width="0.140625" style="75" customWidth="1"/>
    <col min="8770" max="8770" width="1" style="75" customWidth="1"/>
    <col min="8771" max="8771" width="2" style="75" customWidth="1"/>
    <col min="8772" max="8772" width="0.42578125" style="75" customWidth="1"/>
    <col min="8773" max="8773" width="1.7109375" style="75" customWidth="1"/>
    <col min="8774" max="8774" width="1" style="75" customWidth="1"/>
    <col min="8775" max="8775" width="0.5703125" style="75" customWidth="1"/>
    <col min="8776" max="8776" width="0.85546875" style="75" customWidth="1"/>
    <col min="8777" max="8777" width="0.7109375" style="75" customWidth="1"/>
    <col min="8778" max="8778" width="0.28515625" style="75" customWidth="1"/>
    <col min="8779" max="8779" width="2.7109375" style="75" customWidth="1"/>
    <col min="8780" max="8782" width="0.140625" style="75" customWidth="1"/>
    <col min="8783" max="8783" width="0.42578125" style="75" customWidth="1"/>
    <col min="8784" max="8784" width="0.5703125" style="75" customWidth="1"/>
    <col min="8785" max="8786" width="0.7109375" style="75" customWidth="1"/>
    <col min="8787" max="8787" width="3" style="75" customWidth="1"/>
    <col min="8788" max="8788" width="0.42578125" style="75" customWidth="1"/>
    <col min="8789" max="8789" width="0.140625" style="75" customWidth="1"/>
    <col min="8790" max="8790" width="1" style="75" customWidth="1"/>
    <col min="8791" max="8791" width="0.140625" style="75" customWidth="1"/>
    <col min="8792" max="8792" width="5.28515625" style="75" customWidth="1"/>
    <col min="8793" max="8793" width="1.85546875" style="75" customWidth="1"/>
    <col min="8794" max="8794" width="0.28515625" style="75" customWidth="1"/>
    <col min="8795" max="8795" width="0.42578125" style="75" customWidth="1"/>
    <col min="8796" max="8798" width="0.140625" style="75" customWidth="1"/>
    <col min="8799" max="8799" width="4" style="75" customWidth="1"/>
    <col min="8800" max="8800" width="0.140625" style="75" customWidth="1"/>
    <col min="8801" max="8801" width="0.7109375" style="75" customWidth="1"/>
    <col min="8802" max="8803" width="0.140625" style="75" customWidth="1"/>
    <col min="8804" max="8804" width="2.7109375" style="75" customWidth="1"/>
    <col min="8805" max="8805" width="9.7109375" style="75" customWidth="1"/>
    <col min="8806" max="8806" width="0.28515625" style="75" customWidth="1"/>
    <col min="8807" max="8807" width="10" style="75" customWidth="1"/>
    <col min="8808" max="8808" width="11.140625" style="75" customWidth="1"/>
    <col min="8809" max="8960" width="9.140625" style="75"/>
    <col min="8961" max="8961" width="4.85546875" style="75" customWidth="1"/>
    <col min="8962" max="8962" width="0.28515625" style="75" customWidth="1"/>
    <col min="8963" max="8963" width="0.140625" style="75" customWidth="1"/>
    <col min="8964" max="8964" width="0.42578125" style="75" customWidth="1"/>
    <col min="8965" max="8966" width="0.28515625" style="75" customWidth="1"/>
    <col min="8967" max="8967" width="0.140625" style="75" customWidth="1"/>
    <col min="8968" max="8968" width="14.140625" style="75" customWidth="1"/>
    <col min="8969" max="8969" width="0.28515625" style="75" customWidth="1"/>
    <col min="8970" max="8970" width="0.42578125" style="75" customWidth="1"/>
    <col min="8971" max="8971" width="5" style="75" customWidth="1"/>
    <col min="8972" max="8972" width="1.85546875" style="75" customWidth="1"/>
    <col min="8973" max="8973" width="2" style="75" customWidth="1"/>
    <col min="8974" max="8974" width="1.7109375" style="75" customWidth="1"/>
    <col min="8975" max="8975" width="0.42578125" style="75" customWidth="1"/>
    <col min="8976" max="8976" width="0.140625" style="75" customWidth="1"/>
    <col min="8977" max="8977" width="0.42578125" style="75" customWidth="1"/>
    <col min="8978" max="8978" width="0.28515625" style="75" customWidth="1"/>
    <col min="8979" max="8979" width="1.140625" style="75" customWidth="1"/>
    <col min="8980" max="8980" width="0.140625" style="75" customWidth="1"/>
    <col min="8981" max="8981" width="0.5703125" style="75" customWidth="1"/>
    <col min="8982" max="8982" width="2" style="75" customWidth="1"/>
    <col min="8983" max="8983" width="1.140625" style="75" customWidth="1"/>
    <col min="8984" max="8984" width="1.85546875" style="75" customWidth="1"/>
    <col min="8985" max="8985" width="0.28515625" style="75" customWidth="1"/>
    <col min="8986" max="8986" width="0.140625" style="75" customWidth="1"/>
    <col min="8987" max="8987" width="1.7109375" style="75" customWidth="1"/>
    <col min="8988" max="8988" width="0.7109375" style="75" customWidth="1"/>
    <col min="8989" max="8989" width="0.42578125" style="75" customWidth="1"/>
    <col min="8990" max="8990" width="1.140625" style="75" customWidth="1"/>
    <col min="8991" max="8991" width="0.85546875" style="75" customWidth="1"/>
    <col min="8992" max="8992" width="1.28515625" style="75" customWidth="1"/>
    <col min="8993" max="8993" width="1.140625" style="75" customWidth="1"/>
    <col min="8994" max="8994" width="0.140625" style="75" customWidth="1"/>
    <col min="8995" max="8995" width="1.85546875" style="75" customWidth="1"/>
    <col min="8996" max="8997" width="0.28515625" style="75" customWidth="1"/>
    <col min="8998" max="8998" width="1" style="75" customWidth="1"/>
    <col min="8999" max="8999" width="0.5703125" style="75" customWidth="1"/>
    <col min="9000" max="9000" width="1.5703125" style="75" customWidth="1"/>
    <col min="9001" max="9001" width="0.140625" style="75" customWidth="1"/>
    <col min="9002" max="9002" width="0.28515625" style="75" customWidth="1"/>
    <col min="9003" max="9003" width="1.28515625" style="75" customWidth="1"/>
    <col min="9004" max="9004" width="0.140625" style="75" customWidth="1"/>
    <col min="9005" max="9006" width="0.28515625" style="75" customWidth="1"/>
    <col min="9007" max="9007" width="1.7109375" style="75" customWidth="1"/>
    <col min="9008" max="9008" width="0.140625" style="75" customWidth="1"/>
    <col min="9009" max="9009" width="1.140625" style="75" customWidth="1"/>
    <col min="9010" max="9010" width="0.42578125" style="75" customWidth="1"/>
    <col min="9011" max="9011" width="0.5703125" style="75" customWidth="1"/>
    <col min="9012" max="9012" width="0.42578125" style="75" customWidth="1"/>
    <col min="9013" max="9013" width="2.42578125" style="75" customWidth="1"/>
    <col min="9014" max="9014" width="0.42578125" style="75" customWidth="1"/>
    <col min="9015" max="9015" width="0.140625" style="75" customWidth="1"/>
    <col min="9016" max="9016" width="0.5703125" style="75" customWidth="1"/>
    <col min="9017" max="9017" width="0.28515625" style="75" customWidth="1"/>
    <col min="9018" max="9020" width="0.140625" style="75" customWidth="1"/>
    <col min="9021" max="9021" width="0.28515625" style="75" customWidth="1"/>
    <col min="9022" max="9022" width="0.5703125" style="75" customWidth="1"/>
    <col min="9023" max="9023" width="1.28515625" style="75" customWidth="1"/>
    <col min="9024" max="9024" width="0.42578125" style="75" customWidth="1"/>
    <col min="9025" max="9025" width="0.140625" style="75" customWidth="1"/>
    <col min="9026" max="9026" width="1" style="75" customWidth="1"/>
    <col min="9027" max="9027" width="2" style="75" customWidth="1"/>
    <col min="9028" max="9028" width="0.42578125" style="75" customWidth="1"/>
    <col min="9029" max="9029" width="1.7109375" style="75" customWidth="1"/>
    <col min="9030" max="9030" width="1" style="75" customWidth="1"/>
    <col min="9031" max="9031" width="0.5703125" style="75" customWidth="1"/>
    <col min="9032" max="9032" width="0.85546875" style="75" customWidth="1"/>
    <col min="9033" max="9033" width="0.7109375" style="75" customWidth="1"/>
    <col min="9034" max="9034" width="0.28515625" style="75" customWidth="1"/>
    <col min="9035" max="9035" width="2.7109375" style="75" customWidth="1"/>
    <col min="9036" max="9038" width="0.140625" style="75" customWidth="1"/>
    <col min="9039" max="9039" width="0.42578125" style="75" customWidth="1"/>
    <col min="9040" max="9040" width="0.5703125" style="75" customWidth="1"/>
    <col min="9041" max="9042" width="0.7109375" style="75" customWidth="1"/>
    <col min="9043" max="9043" width="3" style="75" customWidth="1"/>
    <col min="9044" max="9044" width="0.42578125" style="75" customWidth="1"/>
    <col min="9045" max="9045" width="0.140625" style="75" customWidth="1"/>
    <col min="9046" max="9046" width="1" style="75" customWidth="1"/>
    <col min="9047" max="9047" width="0.140625" style="75" customWidth="1"/>
    <col min="9048" max="9048" width="5.28515625" style="75" customWidth="1"/>
    <col min="9049" max="9049" width="1.85546875" style="75" customWidth="1"/>
    <col min="9050" max="9050" width="0.28515625" style="75" customWidth="1"/>
    <col min="9051" max="9051" width="0.42578125" style="75" customWidth="1"/>
    <col min="9052" max="9054" width="0.140625" style="75" customWidth="1"/>
    <col min="9055" max="9055" width="4" style="75" customWidth="1"/>
    <col min="9056" max="9056" width="0.140625" style="75" customWidth="1"/>
    <col min="9057" max="9057" width="0.7109375" style="75" customWidth="1"/>
    <col min="9058" max="9059" width="0.140625" style="75" customWidth="1"/>
    <col min="9060" max="9060" width="2.7109375" style="75" customWidth="1"/>
    <col min="9061" max="9061" width="9.7109375" style="75" customWidth="1"/>
    <col min="9062" max="9062" width="0.28515625" style="75" customWidth="1"/>
    <col min="9063" max="9063" width="10" style="75" customWidth="1"/>
    <col min="9064" max="9064" width="11.140625" style="75" customWidth="1"/>
    <col min="9065" max="9216" width="9.140625" style="75"/>
    <col min="9217" max="9217" width="4.85546875" style="75" customWidth="1"/>
    <col min="9218" max="9218" width="0.28515625" style="75" customWidth="1"/>
    <col min="9219" max="9219" width="0.140625" style="75" customWidth="1"/>
    <col min="9220" max="9220" width="0.42578125" style="75" customWidth="1"/>
    <col min="9221" max="9222" width="0.28515625" style="75" customWidth="1"/>
    <col min="9223" max="9223" width="0.140625" style="75" customWidth="1"/>
    <col min="9224" max="9224" width="14.140625" style="75" customWidth="1"/>
    <col min="9225" max="9225" width="0.28515625" style="75" customWidth="1"/>
    <col min="9226" max="9226" width="0.42578125" style="75" customWidth="1"/>
    <col min="9227" max="9227" width="5" style="75" customWidth="1"/>
    <col min="9228" max="9228" width="1.85546875" style="75" customWidth="1"/>
    <col min="9229" max="9229" width="2" style="75" customWidth="1"/>
    <col min="9230" max="9230" width="1.7109375" style="75" customWidth="1"/>
    <col min="9231" max="9231" width="0.42578125" style="75" customWidth="1"/>
    <col min="9232" max="9232" width="0.140625" style="75" customWidth="1"/>
    <col min="9233" max="9233" width="0.42578125" style="75" customWidth="1"/>
    <col min="9234" max="9234" width="0.28515625" style="75" customWidth="1"/>
    <col min="9235" max="9235" width="1.140625" style="75" customWidth="1"/>
    <col min="9236" max="9236" width="0.140625" style="75" customWidth="1"/>
    <col min="9237" max="9237" width="0.5703125" style="75" customWidth="1"/>
    <col min="9238" max="9238" width="2" style="75" customWidth="1"/>
    <col min="9239" max="9239" width="1.140625" style="75" customWidth="1"/>
    <col min="9240" max="9240" width="1.85546875" style="75" customWidth="1"/>
    <col min="9241" max="9241" width="0.28515625" style="75" customWidth="1"/>
    <col min="9242" max="9242" width="0.140625" style="75" customWidth="1"/>
    <col min="9243" max="9243" width="1.7109375" style="75" customWidth="1"/>
    <col min="9244" max="9244" width="0.7109375" style="75" customWidth="1"/>
    <col min="9245" max="9245" width="0.42578125" style="75" customWidth="1"/>
    <col min="9246" max="9246" width="1.140625" style="75" customWidth="1"/>
    <col min="9247" max="9247" width="0.85546875" style="75" customWidth="1"/>
    <col min="9248" max="9248" width="1.28515625" style="75" customWidth="1"/>
    <col min="9249" max="9249" width="1.140625" style="75" customWidth="1"/>
    <col min="9250" max="9250" width="0.140625" style="75" customWidth="1"/>
    <col min="9251" max="9251" width="1.85546875" style="75" customWidth="1"/>
    <col min="9252" max="9253" width="0.28515625" style="75" customWidth="1"/>
    <col min="9254" max="9254" width="1" style="75" customWidth="1"/>
    <col min="9255" max="9255" width="0.5703125" style="75" customWidth="1"/>
    <col min="9256" max="9256" width="1.5703125" style="75" customWidth="1"/>
    <col min="9257" max="9257" width="0.140625" style="75" customWidth="1"/>
    <col min="9258" max="9258" width="0.28515625" style="75" customWidth="1"/>
    <col min="9259" max="9259" width="1.28515625" style="75" customWidth="1"/>
    <col min="9260" max="9260" width="0.140625" style="75" customWidth="1"/>
    <col min="9261" max="9262" width="0.28515625" style="75" customWidth="1"/>
    <col min="9263" max="9263" width="1.7109375" style="75" customWidth="1"/>
    <col min="9264" max="9264" width="0.140625" style="75" customWidth="1"/>
    <col min="9265" max="9265" width="1.140625" style="75" customWidth="1"/>
    <col min="9266" max="9266" width="0.42578125" style="75" customWidth="1"/>
    <col min="9267" max="9267" width="0.5703125" style="75" customWidth="1"/>
    <col min="9268" max="9268" width="0.42578125" style="75" customWidth="1"/>
    <col min="9269" max="9269" width="2.42578125" style="75" customWidth="1"/>
    <col min="9270" max="9270" width="0.42578125" style="75" customWidth="1"/>
    <col min="9271" max="9271" width="0.140625" style="75" customWidth="1"/>
    <col min="9272" max="9272" width="0.5703125" style="75" customWidth="1"/>
    <col min="9273" max="9273" width="0.28515625" style="75" customWidth="1"/>
    <col min="9274" max="9276" width="0.140625" style="75" customWidth="1"/>
    <col min="9277" max="9277" width="0.28515625" style="75" customWidth="1"/>
    <col min="9278" max="9278" width="0.5703125" style="75" customWidth="1"/>
    <col min="9279" max="9279" width="1.28515625" style="75" customWidth="1"/>
    <col min="9280" max="9280" width="0.42578125" style="75" customWidth="1"/>
    <col min="9281" max="9281" width="0.140625" style="75" customWidth="1"/>
    <col min="9282" max="9282" width="1" style="75" customWidth="1"/>
    <col min="9283" max="9283" width="2" style="75" customWidth="1"/>
    <col min="9284" max="9284" width="0.42578125" style="75" customWidth="1"/>
    <col min="9285" max="9285" width="1.7109375" style="75" customWidth="1"/>
    <col min="9286" max="9286" width="1" style="75" customWidth="1"/>
    <col min="9287" max="9287" width="0.5703125" style="75" customWidth="1"/>
    <col min="9288" max="9288" width="0.85546875" style="75" customWidth="1"/>
    <col min="9289" max="9289" width="0.7109375" style="75" customWidth="1"/>
    <col min="9290" max="9290" width="0.28515625" style="75" customWidth="1"/>
    <col min="9291" max="9291" width="2.7109375" style="75" customWidth="1"/>
    <col min="9292" max="9294" width="0.140625" style="75" customWidth="1"/>
    <col min="9295" max="9295" width="0.42578125" style="75" customWidth="1"/>
    <col min="9296" max="9296" width="0.5703125" style="75" customWidth="1"/>
    <col min="9297" max="9298" width="0.7109375" style="75" customWidth="1"/>
    <col min="9299" max="9299" width="3" style="75" customWidth="1"/>
    <col min="9300" max="9300" width="0.42578125" style="75" customWidth="1"/>
    <col min="9301" max="9301" width="0.140625" style="75" customWidth="1"/>
    <col min="9302" max="9302" width="1" style="75" customWidth="1"/>
    <col min="9303" max="9303" width="0.140625" style="75" customWidth="1"/>
    <col min="9304" max="9304" width="5.28515625" style="75" customWidth="1"/>
    <col min="9305" max="9305" width="1.85546875" style="75" customWidth="1"/>
    <col min="9306" max="9306" width="0.28515625" style="75" customWidth="1"/>
    <col min="9307" max="9307" width="0.42578125" style="75" customWidth="1"/>
    <col min="9308" max="9310" width="0.140625" style="75" customWidth="1"/>
    <col min="9311" max="9311" width="4" style="75" customWidth="1"/>
    <col min="9312" max="9312" width="0.140625" style="75" customWidth="1"/>
    <col min="9313" max="9313" width="0.7109375" style="75" customWidth="1"/>
    <col min="9314" max="9315" width="0.140625" style="75" customWidth="1"/>
    <col min="9316" max="9316" width="2.7109375" style="75" customWidth="1"/>
    <col min="9317" max="9317" width="9.7109375" style="75" customWidth="1"/>
    <col min="9318" max="9318" width="0.28515625" style="75" customWidth="1"/>
    <col min="9319" max="9319" width="10" style="75" customWidth="1"/>
    <col min="9320" max="9320" width="11.140625" style="75" customWidth="1"/>
    <col min="9321" max="9472" width="9.140625" style="75"/>
    <col min="9473" max="9473" width="4.85546875" style="75" customWidth="1"/>
    <col min="9474" max="9474" width="0.28515625" style="75" customWidth="1"/>
    <col min="9475" max="9475" width="0.140625" style="75" customWidth="1"/>
    <col min="9476" max="9476" width="0.42578125" style="75" customWidth="1"/>
    <col min="9477" max="9478" width="0.28515625" style="75" customWidth="1"/>
    <col min="9479" max="9479" width="0.140625" style="75" customWidth="1"/>
    <col min="9480" max="9480" width="14.140625" style="75" customWidth="1"/>
    <col min="9481" max="9481" width="0.28515625" style="75" customWidth="1"/>
    <col min="9482" max="9482" width="0.42578125" style="75" customWidth="1"/>
    <col min="9483" max="9483" width="5" style="75" customWidth="1"/>
    <col min="9484" max="9484" width="1.85546875" style="75" customWidth="1"/>
    <col min="9485" max="9485" width="2" style="75" customWidth="1"/>
    <col min="9486" max="9486" width="1.7109375" style="75" customWidth="1"/>
    <col min="9487" max="9487" width="0.42578125" style="75" customWidth="1"/>
    <col min="9488" max="9488" width="0.140625" style="75" customWidth="1"/>
    <col min="9489" max="9489" width="0.42578125" style="75" customWidth="1"/>
    <col min="9490" max="9490" width="0.28515625" style="75" customWidth="1"/>
    <col min="9491" max="9491" width="1.140625" style="75" customWidth="1"/>
    <col min="9492" max="9492" width="0.140625" style="75" customWidth="1"/>
    <col min="9493" max="9493" width="0.5703125" style="75" customWidth="1"/>
    <col min="9494" max="9494" width="2" style="75" customWidth="1"/>
    <col min="9495" max="9495" width="1.140625" style="75" customWidth="1"/>
    <col min="9496" max="9496" width="1.85546875" style="75" customWidth="1"/>
    <col min="9497" max="9497" width="0.28515625" style="75" customWidth="1"/>
    <col min="9498" max="9498" width="0.140625" style="75" customWidth="1"/>
    <col min="9499" max="9499" width="1.7109375" style="75" customWidth="1"/>
    <col min="9500" max="9500" width="0.7109375" style="75" customWidth="1"/>
    <col min="9501" max="9501" width="0.42578125" style="75" customWidth="1"/>
    <col min="9502" max="9502" width="1.140625" style="75" customWidth="1"/>
    <col min="9503" max="9503" width="0.85546875" style="75" customWidth="1"/>
    <col min="9504" max="9504" width="1.28515625" style="75" customWidth="1"/>
    <col min="9505" max="9505" width="1.140625" style="75" customWidth="1"/>
    <col min="9506" max="9506" width="0.140625" style="75" customWidth="1"/>
    <col min="9507" max="9507" width="1.85546875" style="75" customWidth="1"/>
    <col min="9508" max="9509" width="0.28515625" style="75" customWidth="1"/>
    <col min="9510" max="9510" width="1" style="75" customWidth="1"/>
    <col min="9511" max="9511" width="0.5703125" style="75" customWidth="1"/>
    <col min="9512" max="9512" width="1.5703125" style="75" customWidth="1"/>
    <col min="9513" max="9513" width="0.140625" style="75" customWidth="1"/>
    <col min="9514" max="9514" width="0.28515625" style="75" customWidth="1"/>
    <col min="9515" max="9515" width="1.28515625" style="75" customWidth="1"/>
    <col min="9516" max="9516" width="0.140625" style="75" customWidth="1"/>
    <col min="9517" max="9518" width="0.28515625" style="75" customWidth="1"/>
    <col min="9519" max="9519" width="1.7109375" style="75" customWidth="1"/>
    <col min="9520" max="9520" width="0.140625" style="75" customWidth="1"/>
    <col min="9521" max="9521" width="1.140625" style="75" customWidth="1"/>
    <col min="9522" max="9522" width="0.42578125" style="75" customWidth="1"/>
    <col min="9523" max="9523" width="0.5703125" style="75" customWidth="1"/>
    <col min="9524" max="9524" width="0.42578125" style="75" customWidth="1"/>
    <col min="9525" max="9525" width="2.42578125" style="75" customWidth="1"/>
    <col min="9526" max="9526" width="0.42578125" style="75" customWidth="1"/>
    <col min="9527" max="9527" width="0.140625" style="75" customWidth="1"/>
    <col min="9528" max="9528" width="0.5703125" style="75" customWidth="1"/>
    <col min="9529" max="9529" width="0.28515625" style="75" customWidth="1"/>
    <col min="9530" max="9532" width="0.140625" style="75" customWidth="1"/>
    <col min="9533" max="9533" width="0.28515625" style="75" customWidth="1"/>
    <col min="9534" max="9534" width="0.5703125" style="75" customWidth="1"/>
    <col min="9535" max="9535" width="1.28515625" style="75" customWidth="1"/>
    <col min="9536" max="9536" width="0.42578125" style="75" customWidth="1"/>
    <col min="9537" max="9537" width="0.140625" style="75" customWidth="1"/>
    <col min="9538" max="9538" width="1" style="75" customWidth="1"/>
    <col min="9539" max="9539" width="2" style="75" customWidth="1"/>
    <col min="9540" max="9540" width="0.42578125" style="75" customWidth="1"/>
    <col min="9541" max="9541" width="1.7109375" style="75" customWidth="1"/>
    <col min="9542" max="9542" width="1" style="75" customWidth="1"/>
    <col min="9543" max="9543" width="0.5703125" style="75" customWidth="1"/>
    <col min="9544" max="9544" width="0.85546875" style="75" customWidth="1"/>
    <col min="9545" max="9545" width="0.7109375" style="75" customWidth="1"/>
    <col min="9546" max="9546" width="0.28515625" style="75" customWidth="1"/>
    <col min="9547" max="9547" width="2.7109375" style="75" customWidth="1"/>
    <col min="9548" max="9550" width="0.140625" style="75" customWidth="1"/>
    <col min="9551" max="9551" width="0.42578125" style="75" customWidth="1"/>
    <col min="9552" max="9552" width="0.5703125" style="75" customWidth="1"/>
    <col min="9553" max="9554" width="0.7109375" style="75" customWidth="1"/>
    <col min="9555" max="9555" width="3" style="75" customWidth="1"/>
    <col min="9556" max="9556" width="0.42578125" style="75" customWidth="1"/>
    <col min="9557" max="9557" width="0.140625" style="75" customWidth="1"/>
    <col min="9558" max="9558" width="1" style="75" customWidth="1"/>
    <col min="9559" max="9559" width="0.140625" style="75" customWidth="1"/>
    <col min="9560" max="9560" width="5.28515625" style="75" customWidth="1"/>
    <col min="9561" max="9561" width="1.85546875" style="75" customWidth="1"/>
    <col min="9562" max="9562" width="0.28515625" style="75" customWidth="1"/>
    <col min="9563" max="9563" width="0.42578125" style="75" customWidth="1"/>
    <col min="9564" max="9566" width="0.140625" style="75" customWidth="1"/>
    <col min="9567" max="9567" width="4" style="75" customWidth="1"/>
    <col min="9568" max="9568" width="0.140625" style="75" customWidth="1"/>
    <col min="9569" max="9569" width="0.7109375" style="75" customWidth="1"/>
    <col min="9570" max="9571" width="0.140625" style="75" customWidth="1"/>
    <col min="9572" max="9572" width="2.7109375" style="75" customWidth="1"/>
    <col min="9573" max="9573" width="9.7109375" style="75" customWidth="1"/>
    <col min="9574" max="9574" width="0.28515625" style="75" customWidth="1"/>
    <col min="9575" max="9575" width="10" style="75" customWidth="1"/>
    <col min="9576" max="9576" width="11.140625" style="75" customWidth="1"/>
    <col min="9577" max="9728" width="9.140625" style="75"/>
    <col min="9729" max="9729" width="4.85546875" style="75" customWidth="1"/>
    <col min="9730" max="9730" width="0.28515625" style="75" customWidth="1"/>
    <col min="9731" max="9731" width="0.140625" style="75" customWidth="1"/>
    <col min="9732" max="9732" width="0.42578125" style="75" customWidth="1"/>
    <col min="9733" max="9734" width="0.28515625" style="75" customWidth="1"/>
    <col min="9735" max="9735" width="0.140625" style="75" customWidth="1"/>
    <col min="9736" max="9736" width="14.140625" style="75" customWidth="1"/>
    <col min="9737" max="9737" width="0.28515625" style="75" customWidth="1"/>
    <col min="9738" max="9738" width="0.42578125" style="75" customWidth="1"/>
    <col min="9739" max="9739" width="5" style="75" customWidth="1"/>
    <col min="9740" max="9740" width="1.85546875" style="75" customWidth="1"/>
    <col min="9741" max="9741" width="2" style="75" customWidth="1"/>
    <col min="9742" max="9742" width="1.7109375" style="75" customWidth="1"/>
    <col min="9743" max="9743" width="0.42578125" style="75" customWidth="1"/>
    <col min="9744" max="9744" width="0.140625" style="75" customWidth="1"/>
    <col min="9745" max="9745" width="0.42578125" style="75" customWidth="1"/>
    <col min="9746" max="9746" width="0.28515625" style="75" customWidth="1"/>
    <col min="9747" max="9747" width="1.140625" style="75" customWidth="1"/>
    <col min="9748" max="9748" width="0.140625" style="75" customWidth="1"/>
    <col min="9749" max="9749" width="0.5703125" style="75" customWidth="1"/>
    <col min="9750" max="9750" width="2" style="75" customWidth="1"/>
    <col min="9751" max="9751" width="1.140625" style="75" customWidth="1"/>
    <col min="9752" max="9752" width="1.85546875" style="75" customWidth="1"/>
    <col min="9753" max="9753" width="0.28515625" style="75" customWidth="1"/>
    <col min="9754" max="9754" width="0.140625" style="75" customWidth="1"/>
    <col min="9755" max="9755" width="1.7109375" style="75" customWidth="1"/>
    <col min="9756" max="9756" width="0.7109375" style="75" customWidth="1"/>
    <col min="9757" max="9757" width="0.42578125" style="75" customWidth="1"/>
    <col min="9758" max="9758" width="1.140625" style="75" customWidth="1"/>
    <col min="9759" max="9759" width="0.85546875" style="75" customWidth="1"/>
    <col min="9760" max="9760" width="1.28515625" style="75" customWidth="1"/>
    <col min="9761" max="9761" width="1.140625" style="75" customWidth="1"/>
    <col min="9762" max="9762" width="0.140625" style="75" customWidth="1"/>
    <col min="9763" max="9763" width="1.85546875" style="75" customWidth="1"/>
    <col min="9764" max="9765" width="0.28515625" style="75" customWidth="1"/>
    <col min="9766" max="9766" width="1" style="75" customWidth="1"/>
    <col min="9767" max="9767" width="0.5703125" style="75" customWidth="1"/>
    <col min="9768" max="9768" width="1.5703125" style="75" customWidth="1"/>
    <col min="9769" max="9769" width="0.140625" style="75" customWidth="1"/>
    <col min="9770" max="9770" width="0.28515625" style="75" customWidth="1"/>
    <col min="9771" max="9771" width="1.28515625" style="75" customWidth="1"/>
    <col min="9772" max="9772" width="0.140625" style="75" customWidth="1"/>
    <col min="9773" max="9774" width="0.28515625" style="75" customWidth="1"/>
    <col min="9775" max="9775" width="1.7109375" style="75" customWidth="1"/>
    <col min="9776" max="9776" width="0.140625" style="75" customWidth="1"/>
    <col min="9777" max="9777" width="1.140625" style="75" customWidth="1"/>
    <col min="9778" max="9778" width="0.42578125" style="75" customWidth="1"/>
    <col min="9779" max="9779" width="0.5703125" style="75" customWidth="1"/>
    <col min="9780" max="9780" width="0.42578125" style="75" customWidth="1"/>
    <col min="9781" max="9781" width="2.42578125" style="75" customWidth="1"/>
    <col min="9782" max="9782" width="0.42578125" style="75" customWidth="1"/>
    <col min="9783" max="9783" width="0.140625" style="75" customWidth="1"/>
    <col min="9784" max="9784" width="0.5703125" style="75" customWidth="1"/>
    <col min="9785" max="9785" width="0.28515625" style="75" customWidth="1"/>
    <col min="9786" max="9788" width="0.140625" style="75" customWidth="1"/>
    <col min="9789" max="9789" width="0.28515625" style="75" customWidth="1"/>
    <col min="9790" max="9790" width="0.5703125" style="75" customWidth="1"/>
    <col min="9791" max="9791" width="1.28515625" style="75" customWidth="1"/>
    <col min="9792" max="9792" width="0.42578125" style="75" customWidth="1"/>
    <col min="9793" max="9793" width="0.140625" style="75" customWidth="1"/>
    <col min="9794" max="9794" width="1" style="75" customWidth="1"/>
    <col min="9795" max="9795" width="2" style="75" customWidth="1"/>
    <col min="9796" max="9796" width="0.42578125" style="75" customWidth="1"/>
    <col min="9797" max="9797" width="1.7109375" style="75" customWidth="1"/>
    <col min="9798" max="9798" width="1" style="75" customWidth="1"/>
    <col min="9799" max="9799" width="0.5703125" style="75" customWidth="1"/>
    <col min="9800" max="9800" width="0.85546875" style="75" customWidth="1"/>
    <col min="9801" max="9801" width="0.7109375" style="75" customWidth="1"/>
    <col min="9802" max="9802" width="0.28515625" style="75" customWidth="1"/>
    <col min="9803" max="9803" width="2.7109375" style="75" customWidth="1"/>
    <col min="9804" max="9806" width="0.140625" style="75" customWidth="1"/>
    <col min="9807" max="9807" width="0.42578125" style="75" customWidth="1"/>
    <col min="9808" max="9808" width="0.5703125" style="75" customWidth="1"/>
    <col min="9809" max="9810" width="0.7109375" style="75" customWidth="1"/>
    <col min="9811" max="9811" width="3" style="75" customWidth="1"/>
    <col min="9812" max="9812" width="0.42578125" style="75" customWidth="1"/>
    <col min="9813" max="9813" width="0.140625" style="75" customWidth="1"/>
    <col min="9814" max="9814" width="1" style="75" customWidth="1"/>
    <col min="9815" max="9815" width="0.140625" style="75" customWidth="1"/>
    <col min="9816" max="9816" width="5.28515625" style="75" customWidth="1"/>
    <col min="9817" max="9817" width="1.85546875" style="75" customWidth="1"/>
    <col min="9818" max="9818" width="0.28515625" style="75" customWidth="1"/>
    <col min="9819" max="9819" width="0.42578125" style="75" customWidth="1"/>
    <col min="9820" max="9822" width="0.140625" style="75" customWidth="1"/>
    <col min="9823" max="9823" width="4" style="75" customWidth="1"/>
    <col min="9824" max="9824" width="0.140625" style="75" customWidth="1"/>
    <col min="9825" max="9825" width="0.7109375" style="75" customWidth="1"/>
    <col min="9826" max="9827" width="0.140625" style="75" customWidth="1"/>
    <col min="9828" max="9828" width="2.7109375" style="75" customWidth="1"/>
    <col min="9829" max="9829" width="9.7109375" style="75" customWidth="1"/>
    <col min="9830" max="9830" width="0.28515625" style="75" customWidth="1"/>
    <col min="9831" max="9831" width="10" style="75" customWidth="1"/>
    <col min="9832" max="9832" width="11.140625" style="75" customWidth="1"/>
    <col min="9833" max="9984" width="9.140625" style="75"/>
    <col min="9985" max="9985" width="4.85546875" style="75" customWidth="1"/>
    <col min="9986" max="9986" width="0.28515625" style="75" customWidth="1"/>
    <col min="9987" max="9987" width="0.140625" style="75" customWidth="1"/>
    <col min="9988" max="9988" width="0.42578125" style="75" customWidth="1"/>
    <col min="9989" max="9990" width="0.28515625" style="75" customWidth="1"/>
    <col min="9991" max="9991" width="0.140625" style="75" customWidth="1"/>
    <col min="9992" max="9992" width="14.140625" style="75" customWidth="1"/>
    <col min="9993" max="9993" width="0.28515625" style="75" customWidth="1"/>
    <col min="9994" max="9994" width="0.42578125" style="75" customWidth="1"/>
    <col min="9995" max="9995" width="5" style="75" customWidth="1"/>
    <col min="9996" max="9996" width="1.85546875" style="75" customWidth="1"/>
    <col min="9997" max="9997" width="2" style="75" customWidth="1"/>
    <col min="9998" max="9998" width="1.7109375" style="75" customWidth="1"/>
    <col min="9999" max="9999" width="0.42578125" style="75" customWidth="1"/>
    <col min="10000" max="10000" width="0.140625" style="75" customWidth="1"/>
    <col min="10001" max="10001" width="0.42578125" style="75" customWidth="1"/>
    <col min="10002" max="10002" width="0.28515625" style="75" customWidth="1"/>
    <col min="10003" max="10003" width="1.140625" style="75" customWidth="1"/>
    <col min="10004" max="10004" width="0.140625" style="75" customWidth="1"/>
    <col min="10005" max="10005" width="0.5703125" style="75" customWidth="1"/>
    <col min="10006" max="10006" width="2" style="75" customWidth="1"/>
    <col min="10007" max="10007" width="1.140625" style="75" customWidth="1"/>
    <col min="10008" max="10008" width="1.85546875" style="75" customWidth="1"/>
    <col min="10009" max="10009" width="0.28515625" style="75" customWidth="1"/>
    <col min="10010" max="10010" width="0.140625" style="75" customWidth="1"/>
    <col min="10011" max="10011" width="1.7109375" style="75" customWidth="1"/>
    <col min="10012" max="10012" width="0.7109375" style="75" customWidth="1"/>
    <col min="10013" max="10013" width="0.42578125" style="75" customWidth="1"/>
    <col min="10014" max="10014" width="1.140625" style="75" customWidth="1"/>
    <col min="10015" max="10015" width="0.85546875" style="75" customWidth="1"/>
    <col min="10016" max="10016" width="1.28515625" style="75" customWidth="1"/>
    <col min="10017" max="10017" width="1.140625" style="75" customWidth="1"/>
    <col min="10018" max="10018" width="0.140625" style="75" customWidth="1"/>
    <col min="10019" max="10019" width="1.85546875" style="75" customWidth="1"/>
    <col min="10020" max="10021" width="0.28515625" style="75" customWidth="1"/>
    <col min="10022" max="10022" width="1" style="75" customWidth="1"/>
    <col min="10023" max="10023" width="0.5703125" style="75" customWidth="1"/>
    <col min="10024" max="10024" width="1.5703125" style="75" customWidth="1"/>
    <col min="10025" max="10025" width="0.140625" style="75" customWidth="1"/>
    <col min="10026" max="10026" width="0.28515625" style="75" customWidth="1"/>
    <col min="10027" max="10027" width="1.28515625" style="75" customWidth="1"/>
    <col min="10028" max="10028" width="0.140625" style="75" customWidth="1"/>
    <col min="10029" max="10030" width="0.28515625" style="75" customWidth="1"/>
    <col min="10031" max="10031" width="1.7109375" style="75" customWidth="1"/>
    <col min="10032" max="10032" width="0.140625" style="75" customWidth="1"/>
    <col min="10033" max="10033" width="1.140625" style="75" customWidth="1"/>
    <col min="10034" max="10034" width="0.42578125" style="75" customWidth="1"/>
    <col min="10035" max="10035" width="0.5703125" style="75" customWidth="1"/>
    <col min="10036" max="10036" width="0.42578125" style="75" customWidth="1"/>
    <col min="10037" max="10037" width="2.42578125" style="75" customWidth="1"/>
    <col min="10038" max="10038" width="0.42578125" style="75" customWidth="1"/>
    <col min="10039" max="10039" width="0.140625" style="75" customWidth="1"/>
    <col min="10040" max="10040" width="0.5703125" style="75" customWidth="1"/>
    <col min="10041" max="10041" width="0.28515625" style="75" customWidth="1"/>
    <col min="10042" max="10044" width="0.140625" style="75" customWidth="1"/>
    <col min="10045" max="10045" width="0.28515625" style="75" customWidth="1"/>
    <col min="10046" max="10046" width="0.5703125" style="75" customWidth="1"/>
    <col min="10047" max="10047" width="1.28515625" style="75" customWidth="1"/>
    <col min="10048" max="10048" width="0.42578125" style="75" customWidth="1"/>
    <col min="10049" max="10049" width="0.140625" style="75" customWidth="1"/>
    <col min="10050" max="10050" width="1" style="75" customWidth="1"/>
    <col min="10051" max="10051" width="2" style="75" customWidth="1"/>
    <col min="10052" max="10052" width="0.42578125" style="75" customWidth="1"/>
    <col min="10053" max="10053" width="1.7109375" style="75" customWidth="1"/>
    <col min="10054" max="10054" width="1" style="75" customWidth="1"/>
    <col min="10055" max="10055" width="0.5703125" style="75" customWidth="1"/>
    <col min="10056" max="10056" width="0.85546875" style="75" customWidth="1"/>
    <col min="10057" max="10057" width="0.7109375" style="75" customWidth="1"/>
    <col min="10058" max="10058" width="0.28515625" style="75" customWidth="1"/>
    <col min="10059" max="10059" width="2.7109375" style="75" customWidth="1"/>
    <col min="10060" max="10062" width="0.140625" style="75" customWidth="1"/>
    <col min="10063" max="10063" width="0.42578125" style="75" customWidth="1"/>
    <col min="10064" max="10064" width="0.5703125" style="75" customWidth="1"/>
    <col min="10065" max="10066" width="0.7109375" style="75" customWidth="1"/>
    <col min="10067" max="10067" width="3" style="75" customWidth="1"/>
    <col min="10068" max="10068" width="0.42578125" style="75" customWidth="1"/>
    <col min="10069" max="10069" width="0.140625" style="75" customWidth="1"/>
    <col min="10070" max="10070" width="1" style="75" customWidth="1"/>
    <col min="10071" max="10071" width="0.140625" style="75" customWidth="1"/>
    <col min="10072" max="10072" width="5.28515625" style="75" customWidth="1"/>
    <col min="10073" max="10073" width="1.85546875" style="75" customWidth="1"/>
    <col min="10074" max="10074" width="0.28515625" style="75" customWidth="1"/>
    <col min="10075" max="10075" width="0.42578125" style="75" customWidth="1"/>
    <col min="10076" max="10078" width="0.140625" style="75" customWidth="1"/>
    <col min="10079" max="10079" width="4" style="75" customWidth="1"/>
    <col min="10080" max="10080" width="0.140625" style="75" customWidth="1"/>
    <col min="10081" max="10081" width="0.7109375" style="75" customWidth="1"/>
    <col min="10082" max="10083" width="0.140625" style="75" customWidth="1"/>
    <col min="10084" max="10084" width="2.7109375" style="75" customWidth="1"/>
    <col min="10085" max="10085" width="9.7109375" style="75" customWidth="1"/>
    <col min="10086" max="10086" width="0.28515625" style="75" customWidth="1"/>
    <col min="10087" max="10087" width="10" style="75" customWidth="1"/>
    <col min="10088" max="10088" width="11.140625" style="75" customWidth="1"/>
    <col min="10089" max="10240" width="9.140625" style="75"/>
    <col min="10241" max="10241" width="4.85546875" style="75" customWidth="1"/>
    <col min="10242" max="10242" width="0.28515625" style="75" customWidth="1"/>
    <col min="10243" max="10243" width="0.140625" style="75" customWidth="1"/>
    <col min="10244" max="10244" width="0.42578125" style="75" customWidth="1"/>
    <col min="10245" max="10246" width="0.28515625" style="75" customWidth="1"/>
    <col min="10247" max="10247" width="0.140625" style="75" customWidth="1"/>
    <col min="10248" max="10248" width="14.140625" style="75" customWidth="1"/>
    <col min="10249" max="10249" width="0.28515625" style="75" customWidth="1"/>
    <col min="10250" max="10250" width="0.42578125" style="75" customWidth="1"/>
    <col min="10251" max="10251" width="5" style="75" customWidth="1"/>
    <col min="10252" max="10252" width="1.85546875" style="75" customWidth="1"/>
    <col min="10253" max="10253" width="2" style="75" customWidth="1"/>
    <col min="10254" max="10254" width="1.7109375" style="75" customWidth="1"/>
    <col min="10255" max="10255" width="0.42578125" style="75" customWidth="1"/>
    <col min="10256" max="10256" width="0.140625" style="75" customWidth="1"/>
    <col min="10257" max="10257" width="0.42578125" style="75" customWidth="1"/>
    <col min="10258" max="10258" width="0.28515625" style="75" customWidth="1"/>
    <col min="10259" max="10259" width="1.140625" style="75" customWidth="1"/>
    <col min="10260" max="10260" width="0.140625" style="75" customWidth="1"/>
    <col min="10261" max="10261" width="0.5703125" style="75" customWidth="1"/>
    <col min="10262" max="10262" width="2" style="75" customWidth="1"/>
    <col min="10263" max="10263" width="1.140625" style="75" customWidth="1"/>
    <col min="10264" max="10264" width="1.85546875" style="75" customWidth="1"/>
    <col min="10265" max="10265" width="0.28515625" style="75" customWidth="1"/>
    <col min="10266" max="10266" width="0.140625" style="75" customWidth="1"/>
    <col min="10267" max="10267" width="1.7109375" style="75" customWidth="1"/>
    <col min="10268" max="10268" width="0.7109375" style="75" customWidth="1"/>
    <col min="10269" max="10269" width="0.42578125" style="75" customWidth="1"/>
    <col min="10270" max="10270" width="1.140625" style="75" customWidth="1"/>
    <col min="10271" max="10271" width="0.85546875" style="75" customWidth="1"/>
    <col min="10272" max="10272" width="1.28515625" style="75" customWidth="1"/>
    <col min="10273" max="10273" width="1.140625" style="75" customWidth="1"/>
    <col min="10274" max="10274" width="0.140625" style="75" customWidth="1"/>
    <col min="10275" max="10275" width="1.85546875" style="75" customWidth="1"/>
    <col min="10276" max="10277" width="0.28515625" style="75" customWidth="1"/>
    <col min="10278" max="10278" width="1" style="75" customWidth="1"/>
    <col min="10279" max="10279" width="0.5703125" style="75" customWidth="1"/>
    <col min="10280" max="10280" width="1.5703125" style="75" customWidth="1"/>
    <col min="10281" max="10281" width="0.140625" style="75" customWidth="1"/>
    <col min="10282" max="10282" width="0.28515625" style="75" customWidth="1"/>
    <col min="10283" max="10283" width="1.28515625" style="75" customWidth="1"/>
    <col min="10284" max="10284" width="0.140625" style="75" customWidth="1"/>
    <col min="10285" max="10286" width="0.28515625" style="75" customWidth="1"/>
    <col min="10287" max="10287" width="1.7109375" style="75" customWidth="1"/>
    <col min="10288" max="10288" width="0.140625" style="75" customWidth="1"/>
    <col min="10289" max="10289" width="1.140625" style="75" customWidth="1"/>
    <col min="10290" max="10290" width="0.42578125" style="75" customWidth="1"/>
    <col min="10291" max="10291" width="0.5703125" style="75" customWidth="1"/>
    <col min="10292" max="10292" width="0.42578125" style="75" customWidth="1"/>
    <col min="10293" max="10293" width="2.42578125" style="75" customWidth="1"/>
    <col min="10294" max="10294" width="0.42578125" style="75" customWidth="1"/>
    <col min="10295" max="10295" width="0.140625" style="75" customWidth="1"/>
    <col min="10296" max="10296" width="0.5703125" style="75" customWidth="1"/>
    <col min="10297" max="10297" width="0.28515625" style="75" customWidth="1"/>
    <col min="10298" max="10300" width="0.140625" style="75" customWidth="1"/>
    <col min="10301" max="10301" width="0.28515625" style="75" customWidth="1"/>
    <col min="10302" max="10302" width="0.5703125" style="75" customWidth="1"/>
    <col min="10303" max="10303" width="1.28515625" style="75" customWidth="1"/>
    <col min="10304" max="10304" width="0.42578125" style="75" customWidth="1"/>
    <col min="10305" max="10305" width="0.140625" style="75" customWidth="1"/>
    <col min="10306" max="10306" width="1" style="75" customWidth="1"/>
    <col min="10307" max="10307" width="2" style="75" customWidth="1"/>
    <col min="10308" max="10308" width="0.42578125" style="75" customWidth="1"/>
    <col min="10309" max="10309" width="1.7109375" style="75" customWidth="1"/>
    <col min="10310" max="10310" width="1" style="75" customWidth="1"/>
    <col min="10311" max="10311" width="0.5703125" style="75" customWidth="1"/>
    <col min="10312" max="10312" width="0.85546875" style="75" customWidth="1"/>
    <col min="10313" max="10313" width="0.7109375" style="75" customWidth="1"/>
    <col min="10314" max="10314" width="0.28515625" style="75" customWidth="1"/>
    <col min="10315" max="10315" width="2.7109375" style="75" customWidth="1"/>
    <col min="10316" max="10318" width="0.140625" style="75" customWidth="1"/>
    <col min="10319" max="10319" width="0.42578125" style="75" customWidth="1"/>
    <col min="10320" max="10320" width="0.5703125" style="75" customWidth="1"/>
    <col min="10321" max="10322" width="0.7109375" style="75" customWidth="1"/>
    <col min="10323" max="10323" width="3" style="75" customWidth="1"/>
    <col min="10324" max="10324" width="0.42578125" style="75" customWidth="1"/>
    <col min="10325" max="10325" width="0.140625" style="75" customWidth="1"/>
    <col min="10326" max="10326" width="1" style="75" customWidth="1"/>
    <col min="10327" max="10327" width="0.140625" style="75" customWidth="1"/>
    <col min="10328" max="10328" width="5.28515625" style="75" customWidth="1"/>
    <col min="10329" max="10329" width="1.85546875" style="75" customWidth="1"/>
    <col min="10330" max="10330" width="0.28515625" style="75" customWidth="1"/>
    <col min="10331" max="10331" width="0.42578125" style="75" customWidth="1"/>
    <col min="10332" max="10334" width="0.140625" style="75" customWidth="1"/>
    <col min="10335" max="10335" width="4" style="75" customWidth="1"/>
    <col min="10336" max="10336" width="0.140625" style="75" customWidth="1"/>
    <col min="10337" max="10337" width="0.7109375" style="75" customWidth="1"/>
    <col min="10338" max="10339" width="0.140625" style="75" customWidth="1"/>
    <col min="10340" max="10340" width="2.7109375" style="75" customWidth="1"/>
    <col min="10341" max="10341" width="9.7109375" style="75" customWidth="1"/>
    <col min="10342" max="10342" width="0.28515625" style="75" customWidth="1"/>
    <col min="10343" max="10343" width="10" style="75" customWidth="1"/>
    <col min="10344" max="10344" width="11.140625" style="75" customWidth="1"/>
    <col min="10345" max="10496" width="9.140625" style="75"/>
    <col min="10497" max="10497" width="4.85546875" style="75" customWidth="1"/>
    <col min="10498" max="10498" width="0.28515625" style="75" customWidth="1"/>
    <col min="10499" max="10499" width="0.140625" style="75" customWidth="1"/>
    <col min="10500" max="10500" width="0.42578125" style="75" customWidth="1"/>
    <col min="10501" max="10502" width="0.28515625" style="75" customWidth="1"/>
    <col min="10503" max="10503" width="0.140625" style="75" customWidth="1"/>
    <col min="10504" max="10504" width="14.140625" style="75" customWidth="1"/>
    <col min="10505" max="10505" width="0.28515625" style="75" customWidth="1"/>
    <col min="10506" max="10506" width="0.42578125" style="75" customWidth="1"/>
    <col min="10507" max="10507" width="5" style="75" customWidth="1"/>
    <col min="10508" max="10508" width="1.85546875" style="75" customWidth="1"/>
    <col min="10509" max="10509" width="2" style="75" customWidth="1"/>
    <col min="10510" max="10510" width="1.7109375" style="75" customWidth="1"/>
    <col min="10511" max="10511" width="0.42578125" style="75" customWidth="1"/>
    <col min="10512" max="10512" width="0.140625" style="75" customWidth="1"/>
    <col min="10513" max="10513" width="0.42578125" style="75" customWidth="1"/>
    <col min="10514" max="10514" width="0.28515625" style="75" customWidth="1"/>
    <col min="10515" max="10515" width="1.140625" style="75" customWidth="1"/>
    <col min="10516" max="10516" width="0.140625" style="75" customWidth="1"/>
    <col min="10517" max="10517" width="0.5703125" style="75" customWidth="1"/>
    <col min="10518" max="10518" width="2" style="75" customWidth="1"/>
    <col min="10519" max="10519" width="1.140625" style="75" customWidth="1"/>
    <col min="10520" max="10520" width="1.85546875" style="75" customWidth="1"/>
    <col min="10521" max="10521" width="0.28515625" style="75" customWidth="1"/>
    <col min="10522" max="10522" width="0.140625" style="75" customWidth="1"/>
    <col min="10523" max="10523" width="1.7109375" style="75" customWidth="1"/>
    <col min="10524" max="10524" width="0.7109375" style="75" customWidth="1"/>
    <col min="10525" max="10525" width="0.42578125" style="75" customWidth="1"/>
    <col min="10526" max="10526" width="1.140625" style="75" customWidth="1"/>
    <col min="10527" max="10527" width="0.85546875" style="75" customWidth="1"/>
    <col min="10528" max="10528" width="1.28515625" style="75" customWidth="1"/>
    <col min="10529" max="10529" width="1.140625" style="75" customWidth="1"/>
    <col min="10530" max="10530" width="0.140625" style="75" customWidth="1"/>
    <col min="10531" max="10531" width="1.85546875" style="75" customWidth="1"/>
    <col min="10532" max="10533" width="0.28515625" style="75" customWidth="1"/>
    <col min="10534" max="10534" width="1" style="75" customWidth="1"/>
    <col min="10535" max="10535" width="0.5703125" style="75" customWidth="1"/>
    <col min="10536" max="10536" width="1.5703125" style="75" customWidth="1"/>
    <col min="10537" max="10537" width="0.140625" style="75" customWidth="1"/>
    <col min="10538" max="10538" width="0.28515625" style="75" customWidth="1"/>
    <col min="10539" max="10539" width="1.28515625" style="75" customWidth="1"/>
    <col min="10540" max="10540" width="0.140625" style="75" customWidth="1"/>
    <col min="10541" max="10542" width="0.28515625" style="75" customWidth="1"/>
    <col min="10543" max="10543" width="1.7109375" style="75" customWidth="1"/>
    <col min="10544" max="10544" width="0.140625" style="75" customWidth="1"/>
    <col min="10545" max="10545" width="1.140625" style="75" customWidth="1"/>
    <col min="10546" max="10546" width="0.42578125" style="75" customWidth="1"/>
    <col min="10547" max="10547" width="0.5703125" style="75" customWidth="1"/>
    <col min="10548" max="10548" width="0.42578125" style="75" customWidth="1"/>
    <col min="10549" max="10549" width="2.42578125" style="75" customWidth="1"/>
    <col min="10550" max="10550" width="0.42578125" style="75" customWidth="1"/>
    <col min="10551" max="10551" width="0.140625" style="75" customWidth="1"/>
    <col min="10552" max="10552" width="0.5703125" style="75" customWidth="1"/>
    <col min="10553" max="10553" width="0.28515625" style="75" customWidth="1"/>
    <col min="10554" max="10556" width="0.140625" style="75" customWidth="1"/>
    <col min="10557" max="10557" width="0.28515625" style="75" customWidth="1"/>
    <col min="10558" max="10558" width="0.5703125" style="75" customWidth="1"/>
    <col min="10559" max="10559" width="1.28515625" style="75" customWidth="1"/>
    <col min="10560" max="10560" width="0.42578125" style="75" customWidth="1"/>
    <col min="10561" max="10561" width="0.140625" style="75" customWidth="1"/>
    <col min="10562" max="10562" width="1" style="75" customWidth="1"/>
    <col min="10563" max="10563" width="2" style="75" customWidth="1"/>
    <col min="10564" max="10564" width="0.42578125" style="75" customWidth="1"/>
    <col min="10565" max="10565" width="1.7109375" style="75" customWidth="1"/>
    <col min="10566" max="10566" width="1" style="75" customWidth="1"/>
    <col min="10567" max="10567" width="0.5703125" style="75" customWidth="1"/>
    <col min="10568" max="10568" width="0.85546875" style="75" customWidth="1"/>
    <col min="10569" max="10569" width="0.7109375" style="75" customWidth="1"/>
    <col min="10570" max="10570" width="0.28515625" style="75" customWidth="1"/>
    <col min="10571" max="10571" width="2.7109375" style="75" customWidth="1"/>
    <col min="10572" max="10574" width="0.140625" style="75" customWidth="1"/>
    <col min="10575" max="10575" width="0.42578125" style="75" customWidth="1"/>
    <col min="10576" max="10576" width="0.5703125" style="75" customWidth="1"/>
    <col min="10577" max="10578" width="0.7109375" style="75" customWidth="1"/>
    <col min="10579" max="10579" width="3" style="75" customWidth="1"/>
    <col min="10580" max="10580" width="0.42578125" style="75" customWidth="1"/>
    <col min="10581" max="10581" width="0.140625" style="75" customWidth="1"/>
    <col min="10582" max="10582" width="1" style="75" customWidth="1"/>
    <col min="10583" max="10583" width="0.140625" style="75" customWidth="1"/>
    <col min="10584" max="10584" width="5.28515625" style="75" customWidth="1"/>
    <col min="10585" max="10585" width="1.85546875" style="75" customWidth="1"/>
    <col min="10586" max="10586" width="0.28515625" style="75" customWidth="1"/>
    <col min="10587" max="10587" width="0.42578125" style="75" customWidth="1"/>
    <col min="10588" max="10590" width="0.140625" style="75" customWidth="1"/>
    <col min="10591" max="10591" width="4" style="75" customWidth="1"/>
    <col min="10592" max="10592" width="0.140625" style="75" customWidth="1"/>
    <col min="10593" max="10593" width="0.7109375" style="75" customWidth="1"/>
    <col min="10594" max="10595" width="0.140625" style="75" customWidth="1"/>
    <col min="10596" max="10596" width="2.7109375" style="75" customWidth="1"/>
    <col min="10597" max="10597" width="9.7109375" style="75" customWidth="1"/>
    <col min="10598" max="10598" width="0.28515625" style="75" customWidth="1"/>
    <col min="10599" max="10599" width="10" style="75" customWidth="1"/>
    <col min="10600" max="10600" width="11.140625" style="75" customWidth="1"/>
    <col min="10601" max="10752" width="9.140625" style="75"/>
    <col min="10753" max="10753" width="4.85546875" style="75" customWidth="1"/>
    <col min="10754" max="10754" width="0.28515625" style="75" customWidth="1"/>
    <col min="10755" max="10755" width="0.140625" style="75" customWidth="1"/>
    <col min="10756" max="10756" width="0.42578125" style="75" customWidth="1"/>
    <col min="10757" max="10758" width="0.28515625" style="75" customWidth="1"/>
    <col min="10759" max="10759" width="0.140625" style="75" customWidth="1"/>
    <col min="10760" max="10760" width="14.140625" style="75" customWidth="1"/>
    <col min="10761" max="10761" width="0.28515625" style="75" customWidth="1"/>
    <col min="10762" max="10762" width="0.42578125" style="75" customWidth="1"/>
    <col min="10763" max="10763" width="5" style="75" customWidth="1"/>
    <col min="10764" max="10764" width="1.85546875" style="75" customWidth="1"/>
    <col min="10765" max="10765" width="2" style="75" customWidth="1"/>
    <col min="10766" max="10766" width="1.7109375" style="75" customWidth="1"/>
    <col min="10767" max="10767" width="0.42578125" style="75" customWidth="1"/>
    <col min="10768" max="10768" width="0.140625" style="75" customWidth="1"/>
    <col min="10769" max="10769" width="0.42578125" style="75" customWidth="1"/>
    <col min="10770" max="10770" width="0.28515625" style="75" customWidth="1"/>
    <col min="10771" max="10771" width="1.140625" style="75" customWidth="1"/>
    <col min="10772" max="10772" width="0.140625" style="75" customWidth="1"/>
    <col min="10773" max="10773" width="0.5703125" style="75" customWidth="1"/>
    <col min="10774" max="10774" width="2" style="75" customWidth="1"/>
    <col min="10775" max="10775" width="1.140625" style="75" customWidth="1"/>
    <col min="10776" max="10776" width="1.85546875" style="75" customWidth="1"/>
    <col min="10777" max="10777" width="0.28515625" style="75" customWidth="1"/>
    <col min="10778" max="10778" width="0.140625" style="75" customWidth="1"/>
    <col min="10779" max="10779" width="1.7109375" style="75" customWidth="1"/>
    <col min="10780" max="10780" width="0.7109375" style="75" customWidth="1"/>
    <col min="10781" max="10781" width="0.42578125" style="75" customWidth="1"/>
    <col min="10782" max="10782" width="1.140625" style="75" customWidth="1"/>
    <col min="10783" max="10783" width="0.85546875" style="75" customWidth="1"/>
    <col min="10784" max="10784" width="1.28515625" style="75" customWidth="1"/>
    <col min="10785" max="10785" width="1.140625" style="75" customWidth="1"/>
    <col min="10786" max="10786" width="0.140625" style="75" customWidth="1"/>
    <col min="10787" max="10787" width="1.85546875" style="75" customWidth="1"/>
    <col min="10788" max="10789" width="0.28515625" style="75" customWidth="1"/>
    <col min="10790" max="10790" width="1" style="75" customWidth="1"/>
    <col min="10791" max="10791" width="0.5703125" style="75" customWidth="1"/>
    <col min="10792" max="10792" width="1.5703125" style="75" customWidth="1"/>
    <col min="10793" max="10793" width="0.140625" style="75" customWidth="1"/>
    <col min="10794" max="10794" width="0.28515625" style="75" customWidth="1"/>
    <col min="10795" max="10795" width="1.28515625" style="75" customWidth="1"/>
    <col min="10796" max="10796" width="0.140625" style="75" customWidth="1"/>
    <col min="10797" max="10798" width="0.28515625" style="75" customWidth="1"/>
    <col min="10799" max="10799" width="1.7109375" style="75" customWidth="1"/>
    <col min="10800" max="10800" width="0.140625" style="75" customWidth="1"/>
    <col min="10801" max="10801" width="1.140625" style="75" customWidth="1"/>
    <col min="10802" max="10802" width="0.42578125" style="75" customWidth="1"/>
    <col min="10803" max="10803" width="0.5703125" style="75" customWidth="1"/>
    <col min="10804" max="10804" width="0.42578125" style="75" customWidth="1"/>
    <col min="10805" max="10805" width="2.42578125" style="75" customWidth="1"/>
    <col min="10806" max="10806" width="0.42578125" style="75" customWidth="1"/>
    <col min="10807" max="10807" width="0.140625" style="75" customWidth="1"/>
    <col min="10808" max="10808" width="0.5703125" style="75" customWidth="1"/>
    <col min="10809" max="10809" width="0.28515625" style="75" customWidth="1"/>
    <col min="10810" max="10812" width="0.140625" style="75" customWidth="1"/>
    <col min="10813" max="10813" width="0.28515625" style="75" customWidth="1"/>
    <col min="10814" max="10814" width="0.5703125" style="75" customWidth="1"/>
    <col min="10815" max="10815" width="1.28515625" style="75" customWidth="1"/>
    <col min="10816" max="10816" width="0.42578125" style="75" customWidth="1"/>
    <col min="10817" max="10817" width="0.140625" style="75" customWidth="1"/>
    <col min="10818" max="10818" width="1" style="75" customWidth="1"/>
    <col min="10819" max="10819" width="2" style="75" customWidth="1"/>
    <col min="10820" max="10820" width="0.42578125" style="75" customWidth="1"/>
    <col min="10821" max="10821" width="1.7109375" style="75" customWidth="1"/>
    <col min="10822" max="10822" width="1" style="75" customWidth="1"/>
    <col min="10823" max="10823" width="0.5703125" style="75" customWidth="1"/>
    <col min="10824" max="10824" width="0.85546875" style="75" customWidth="1"/>
    <col min="10825" max="10825" width="0.7109375" style="75" customWidth="1"/>
    <col min="10826" max="10826" width="0.28515625" style="75" customWidth="1"/>
    <col min="10827" max="10827" width="2.7109375" style="75" customWidth="1"/>
    <col min="10828" max="10830" width="0.140625" style="75" customWidth="1"/>
    <col min="10831" max="10831" width="0.42578125" style="75" customWidth="1"/>
    <col min="10832" max="10832" width="0.5703125" style="75" customWidth="1"/>
    <col min="10833" max="10834" width="0.7109375" style="75" customWidth="1"/>
    <col min="10835" max="10835" width="3" style="75" customWidth="1"/>
    <col min="10836" max="10836" width="0.42578125" style="75" customWidth="1"/>
    <col min="10837" max="10837" width="0.140625" style="75" customWidth="1"/>
    <col min="10838" max="10838" width="1" style="75" customWidth="1"/>
    <col min="10839" max="10839" width="0.140625" style="75" customWidth="1"/>
    <col min="10840" max="10840" width="5.28515625" style="75" customWidth="1"/>
    <col min="10841" max="10841" width="1.85546875" style="75" customWidth="1"/>
    <col min="10842" max="10842" width="0.28515625" style="75" customWidth="1"/>
    <col min="10843" max="10843" width="0.42578125" style="75" customWidth="1"/>
    <col min="10844" max="10846" width="0.140625" style="75" customWidth="1"/>
    <col min="10847" max="10847" width="4" style="75" customWidth="1"/>
    <col min="10848" max="10848" width="0.140625" style="75" customWidth="1"/>
    <col min="10849" max="10849" width="0.7109375" style="75" customWidth="1"/>
    <col min="10850" max="10851" width="0.140625" style="75" customWidth="1"/>
    <col min="10852" max="10852" width="2.7109375" style="75" customWidth="1"/>
    <col min="10853" max="10853" width="9.7109375" style="75" customWidth="1"/>
    <col min="10854" max="10854" width="0.28515625" style="75" customWidth="1"/>
    <col min="10855" max="10855" width="10" style="75" customWidth="1"/>
    <col min="10856" max="10856" width="11.140625" style="75" customWidth="1"/>
    <col min="10857" max="11008" width="9.140625" style="75"/>
    <col min="11009" max="11009" width="4.85546875" style="75" customWidth="1"/>
    <col min="11010" max="11010" width="0.28515625" style="75" customWidth="1"/>
    <col min="11011" max="11011" width="0.140625" style="75" customWidth="1"/>
    <col min="11012" max="11012" width="0.42578125" style="75" customWidth="1"/>
    <col min="11013" max="11014" width="0.28515625" style="75" customWidth="1"/>
    <col min="11015" max="11015" width="0.140625" style="75" customWidth="1"/>
    <col min="11016" max="11016" width="14.140625" style="75" customWidth="1"/>
    <col min="11017" max="11017" width="0.28515625" style="75" customWidth="1"/>
    <col min="11018" max="11018" width="0.42578125" style="75" customWidth="1"/>
    <col min="11019" max="11019" width="5" style="75" customWidth="1"/>
    <col min="11020" max="11020" width="1.85546875" style="75" customWidth="1"/>
    <col min="11021" max="11021" width="2" style="75" customWidth="1"/>
    <col min="11022" max="11022" width="1.7109375" style="75" customWidth="1"/>
    <col min="11023" max="11023" width="0.42578125" style="75" customWidth="1"/>
    <col min="11024" max="11024" width="0.140625" style="75" customWidth="1"/>
    <col min="11025" max="11025" width="0.42578125" style="75" customWidth="1"/>
    <col min="11026" max="11026" width="0.28515625" style="75" customWidth="1"/>
    <col min="11027" max="11027" width="1.140625" style="75" customWidth="1"/>
    <col min="11028" max="11028" width="0.140625" style="75" customWidth="1"/>
    <col min="11029" max="11029" width="0.5703125" style="75" customWidth="1"/>
    <col min="11030" max="11030" width="2" style="75" customWidth="1"/>
    <col min="11031" max="11031" width="1.140625" style="75" customWidth="1"/>
    <col min="11032" max="11032" width="1.85546875" style="75" customWidth="1"/>
    <col min="11033" max="11033" width="0.28515625" style="75" customWidth="1"/>
    <col min="11034" max="11034" width="0.140625" style="75" customWidth="1"/>
    <col min="11035" max="11035" width="1.7109375" style="75" customWidth="1"/>
    <col min="11036" max="11036" width="0.7109375" style="75" customWidth="1"/>
    <col min="11037" max="11037" width="0.42578125" style="75" customWidth="1"/>
    <col min="11038" max="11038" width="1.140625" style="75" customWidth="1"/>
    <col min="11039" max="11039" width="0.85546875" style="75" customWidth="1"/>
    <col min="11040" max="11040" width="1.28515625" style="75" customWidth="1"/>
    <col min="11041" max="11041" width="1.140625" style="75" customWidth="1"/>
    <col min="11042" max="11042" width="0.140625" style="75" customWidth="1"/>
    <col min="11043" max="11043" width="1.85546875" style="75" customWidth="1"/>
    <col min="11044" max="11045" width="0.28515625" style="75" customWidth="1"/>
    <col min="11046" max="11046" width="1" style="75" customWidth="1"/>
    <col min="11047" max="11047" width="0.5703125" style="75" customWidth="1"/>
    <col min="11048" max="11048" width="1.5703125" style="75" customWidth="1"/>
    <col min="11049" max="11049" width="0.140625" style="75" customWidth="1"/>
    <col min="11050" max="11050" width="0.28515625" style="75" customWidth="1"/>
    <col min="11051" max="11051" width="1.28515625" style="75" customWidth="1"/>
    <col min="11052" max="11052" width="0.140625" style="75" customWidth="1"/>
    <col min="11053" max="11054" width="0.28515625" style="75" customWidth="1"/>
    <col min="11055" max="11055" width="1.7109375" style="75" customWidth="1"/>
    <col min="11056" max="11056" width="0.140625" style="75" customWidth="1"/>
    <col min="11057" max="11057" width="1.140625" style="75" customWidth="1"/>
    <col min="11058" max="11058" width="0.42578125" style="75" customWidth="1"/>
    <col min="11059" max="11059" width="0.5703125" style="75" customWidth="1"/>
    <col min="11060" max="11060" width="0.42578125" style="75" customWidth="1"/>
    <col min="11061" max="11061" width="2.42578125" style="75" customWidth="1"/>
    <col min="11062" max="11062" width="0.42578125" style="75" customWidth="1"/>
    <col min="11063" max="11063" width="0.140625" style="75" customWidth="1"/>
    <col min="11064" max="11064" width="0.5703125" style="75" customWidth="1"/>
    <col min="11065" max="11065" width="0.28515625" style="75" customWidth="1"/>
    <col min="11066" max="11068" width="0.140625" style="75" customWidth="1"/>
    <col min="11069" max="11069" width="0.28515625" style="75" customWidth="1"/>
    <col min="11070" max="11070" width="0.5703125" style="75" customWidth="1"/>
    <col min="11071" max="11071" width="1.28515625" style="75" customWidth="1"/>
    <col min="11072" max="11072" width="0.42578125" style="75" customWidth="1"/>
    <col min="11073" max="11073" width="0.140625" style="75" customWidth="1"/>
    <col min="11074" max="11074" width="1" style="75" customWidth="1"/>
    <col min="11075" max="11075" width="2" style="75" customWidth="1"/>
    <col min="11076" max="11076" width="0.42578125" style="75" customWidth="1"/>
    <col min="11077" max="11077" width="1.7109375" style="75" customWidth="1"/>
    <col min="11078" max="11078" width="1" style="75" customWidth="1"/>
    <col min="11079" max="11079" width="0.5703125" style="75" customWidth="1"/>
    <col min="11080" max="11080" width="0.85546875" style="75" customWidth="1"/>
    <col min="11081" max="11081" width="0.7109375" style="75" customWidth="1"/>
    <col min="11082" max="11082" width="0.28515625" style="75" customWidth="1"/>
    <col min="11083" max="11083" width="2.7109375" style="75" customWidth="1"/>
    <col min="11084" max="11086" width="0.140625" style="75" customWidth="1"/>
    <col min="11087" max="11087" width="0.42578125" style="75" customWidth="1"/>
    <col min="11088" max="11088" width="0.5703125" style="75" customWidth="1"/>
    <col min="11089" max="11090" width="0.7109375" style="75" customWidth="1"/>
    <col min="11091" max="11091" width="3" style="75" customWidth="1"/>
    <col min="11092" max="11092" width="0.42578125" style="75" customWidth="1"/>
    <col min="11093" max="11093" width="0.140625" style="75" customWidth="1"/>
    <col min="11094" max="11094" width="1" style="75" customWidth="1"/>
    <col min="11095" max="11095" width="0.140625" style="75" customWidth="1"/>
    <col min="11096" max="11096" width="5.28515625" style="75" customWidth="1"/>
    <col min="11097" max="11097" width="1.85546875" style="75" customWidth="1"/>
    <col min="11098" max="11098" width="0.28515625" style="75" customWidth="1"/>
    <col min="11099" max="11099" width="0.42578125" style="75" customWidth="1"/>
    <col min="11100" max="11102" width="0.140625" style="75" customWidth="1"/>
    <col min="11103" max="11103" width="4" style="75" customWidth="1"/>
    <col min="11104" max="11104" width="0.140625" style="75" customWidth="1"/>
    <col min="11105" max="11105" width="0.7109375" style="75" customWidth="1"/>
    <col min="11106" max="11107" width="0.140625" style="75" customWidth="1"/>
    <col min="11108" max="11108" width="2.7109375" style="75" customWidth="1"/>
    <col min="11109" max="11109" width="9.7109375" style="75" customWidth="1"/>
    <col min="11110" max="11110" width="0.28515625" style="75" customWidth="1"/>
    <col min="11111" max="11111" width="10" style="75" customWidth="1"/>
    <col min="11112" max="11112" width="11.140625" style="75" customWidth="1"/>
    <col min="11113" max="11264" width="9.140625" style="75"/>
    <col min="11265" max="11265" width="4.85546875" style="75" customWidth="1"/>
    <col min="11266" max="11266" width="0.28515625" style="75" customWidth="1"/>
    <col min="11267" max="11267" width="0.140625" style="75" customWidth="1"/>
    <col min="11268" max="11268" width="0.42578125" style="75" customWidth="1"/>
    <col min="11269" max="11270" width="0.28515625" style="75" customWidth="1"/>
    <col min="11271" max="11271" width="0.140625" style="75" customWidth="1"/>
    <col min="11272" max="11272" width="14.140625" style="75" customWidth="1"/>
    <col min="11273" max="11273" width="0.28515625" style="75" customWidth="1"/>
    <col min="11274" max="11274" width="0.42578125" style="75" customWidth="1"/>
    <col min="11275" max="11275" width="5" style="75" customWidth="1"/>
    <col min="11276" max="11276" width="1.85546875" style="75" customWidth="1"/>
    <col min="11277" max="11277" width="2" style="75" customWidth="1"/>
    <col min="11278" max="11278" width="1.7109375" style="75" customWidth="1"/>
    <col min="11279" max="11279" width="0.42578125" style="75" customWidth="1"/>
    <col min="11280" max="11280" width="0.140625" style="75" customWidth="1"/>
    <col min="11281" max="11281" width="0.42578125" style="75" customWidth="1"/>
    <col min="11282" max="11282" width="0.28515625" style="75" customWidth="1"/>
    <col min="11283" max="11283" width="1.140625" style="75" customWidth="1"/>
    <col min="11284" max="11284" width="0.140625" style="75" customWidth="1"/>
    <col min="11285" max="11285" width="0.5703125" style="75" customWidth="1"/>
    <col min="11286" max="11286" width="2" style="75" customWidth="1"/>
    <col min="11287" max="11287" width="1.140625" style="75" customWidth="1"/>
    <col min="11288" max="11288" width="1.85546875" style="75" customWidth="1"/>
    <col min="11289" max="11289" width="0.28515625" style="75" customWidth="1"/>
    <col min="11290" max="11290" width="0.140625" style="75" customWidth="1"/>
    <col min="11291" max="11291" width="1.7109375" style="75" customWidth="1"/>
    <col min="11292" max="11292" width="0.7109375" style="75" customWidth="1"/>
    <col min="11293" max="11293" width="0.42578125" style="75" customWidth="1"/>
    <col min="11294" max="11294" width="1.140625" style="75" customWidth="1"/>
    <col min="11295" max="11295" width="0.85546875" style="75" customWidth="1"/>
    <col min="11296" max="11296" width="1.28515625" style="75" customWidth="1"/>
    <col min="11297" max="11297" width="1.140625" style="75" customWidth="1"/>
    <col min="11298" max="11298" width="0.140625" style="75" customWidth="1"/>
    <col min="11299" max="11299" width="1.85546875" style="75" customWidth="1"/>
    <col min="11300" max="11301" width="0.28515625" style="75" customWidth="1"/>
    <col min="11302" max="11302" width="1" style="75" customWidth="1"/>
    <col min="11303" max="11303" width="0.5703125" style="75" customWidth="1"/>
    <col min="11304" max="11304" width="1.5703125" style="75" customWidth="1"/>
    <col min="11305" max="11305" width="0.140625" style="75" customWidth="1"/>
    <col min="11306" max="11306" width="0.28515625" style="75" customWidth="1"/>
    <col min="11307" max="11307" width="1.28515625" style="75" customWidth="1"/>
    <col min="11308" max="11308" width="0.140625" style="75" customWidth="1"/>
    <col min="11309" max="11310" width="0.28515625" style="75" customWidth="1"/>
    <col min="11311" max="11311" width="1.7109375" style="75" customWidth="1"/>
    <col min="11312" max="11312" width="0.140625" style="75" customWidth="1"/>
    <col min="11313" max="11313" width="1.140625" style="75" customWidth="1"/>
    <col min="11314" max="11314" width="0.42578125" style="75" customWidth="1"/>
    <col min="11315" max="11315" width="0.5703125" style="75" customWidth="1"/>
    <col min="11316" max="11316" width="0.42578125" style="75" customWidth="1"/>
    <col min="11317" max="11317" width="2.42578125" style="75" customWidth="1"/>
    <col min="11318" max="11318" width="0.42578125" style="75" customWidth="1"/>
    <col min="11319" max="11319" width="0.140625" style="75" customWidth="1"/>
    <col min="11320" max="11320" width="0.5703125" style="75" customWidth="1"/>
    <col min="11321" max="11321" width="0.28515625" style="75" customWidth="1"/>
    <col min="11322" max="11324" width="0.140625" style="75" customWidth="1"/>
    <col min="11325" max="11325" width="0.28515625" style="75" customWidth="1"/>
    <col min="11326" max="11326" width="0.5703125" style="75" customWidth="1"/>
    <col min="11327" max="11327" width="1.28515625" style="75" customWidth="1"/>
    <col min="11328" max="11328" width="0.42578125" style="75" customWidth="1"/>
    <col min="11329" max="11329" width="0.140625" style="75" customWidth="1"/>
    <col min="11330" max="11330" width="1" style="75" customWidth="1"/>
    <col min="11331" max="11331" width="2" style="75" customWidth="1"/>
    <col min="11332" max="11332" width="0.42578125" style="75" customWidth="1"/>
    <col min="11333" max="11333" width="1.7109375" style="75" customWidth="1"/>
    <col min="11334" max="11334" width="1" style="75" customWidth="1"/>
    <col min="11335" max="11335" width="0.5703125" style="75" customWidth="1"/>
    <col min="11336" max="11336" width="0.85546875" style="75" customWidth="1"/>
    <col min="11337" max="11337" width="0.7109375" style="75" customWidth="1"/>
    <col min="11338" max="11338" width="0.28515625" style="75" customWidth="1"/>
    <col min="11339" max="11339" width="2.7109375" style="75" customWidth="1"/>
    <col min="11340" max="11342" width="0.140625" style="75" customWidth="1"/>
    <col min="11343" max="11343" width="0.42578125" style="75" customWidth="1"/>
    <col min="11344" max="11344" width="0.5703125" style="75" customWidth="1"/>
    <col min="11345" max="11346" width="0.7109375" style="75" customWidth="1"/>
    <col min="11347" max="11347" width="3" style="75" customWidth="1"/>
    <col min="11348" max="11348" width="0.42578125" style="75" customWidth="1"/>
    <col min="11349" max="11349" width="0.140625" style="75" customWidth="1"/>
    <col min="11350" max="11350" width="1" style="75" customWidth="1"/>
    <col min="11351" max="11351" width="0.140625" style="75" customWidth="1"/>
    <col min="11352" max="11352" width="5.28515625" style="75" customWidth="1"/>
    <col min="11353" max="11353" width="1.85546875" style="75" customWidth="1"/>
    <col min="11354" max="11354" width="0.28515625" style="75" customWidth="1"/>
    <col min="11355" max="11355" width="0.42578125" style="75" customWidth="1"/>
    <col min="11356" max="11358" width="0.140625" style="75" customWidth="1"/>
    <col min="11359" max="11359" width="4" style="75" customWidth="1"/>
    <col min="11360" max="11360" width="0.140625" style="75" customWidth="1"/>
    <col min="11361" max="11361" width="0.7109375" style="75" customWidth="1"/>
    <col min="11362" max="11363" width="0.140625" style="75" customWidth="1"/>
    <col min="11364" max="11364" width="2.7109375" style="75" customWidth="1"/>
    <col min="11365" max="11365" width="9.7109375" style="75" customWidth="1"/>
    <col min="11366" max="11366" width="0.28515625" style="75" customWidth="1"/>
    <col min="11367" max="11367" width="10" style="75" customWidth="1"/>
    <col min="11368" max="11368" width="11.140625" style="75" customWidth="1"/>
    <col min="11369" max="11520" width="9.140625" style="75"/>
    <col min="11521" max="11521" width="4.85546875" style="75" customWidth="1"/>
    <col min="11522" max="11522" width="0.28515625" style="75" customWidth="1"/>
    <col min="11523" max="11523" width="0.140625" style="75" customWidth="1"/>
    <col min="11524" max="11524" width="0.42578125" style="75" customWidth="1"/>
    <col min="11525" max="11526" width="0.28515625" style="75" customWidth="1"/>
    <col min="11527" max="11527" width="0.140625" style="75" customWidth="1"/>
    <col min="11528" max="11528" width="14.140625" style="75" customWidth="1"/>
    <col min="11529" max="11529" width="0.28515625" style="75" customWidth="1"/>
    <col min="11530" max="11530" width="0.42578125" style="75" customWidth="1"/>
    <col min="11531" max="11531" width="5" style="75" customWidth="1"/>
    <col min="11532" max="11532" width="1.85546875" style="75" customWidth="1"/>
    <col min="11533" max="11533" width="2" style="75" customWidth="1"/>
    <col min="11534" max="11534" width="1.7109375" style="75" customWidth="1"/>
    <col min="11535" max="11535" width="0.42578125" style="75" customWidth="1"/>
    <col min="11536" max="11536" width="0.140625" style="75" customWidth="1"/>
    <col min="11537" max="11537" width="0.42578125" style="75" customWidth="1"/>
    <col min="11538" max="11538" width="0.28515625" style="75" customWidth="1"/>
    <col min="11539" max="11539" width="1.140625" style="75" customWidth="1"/>
    <col min="11540" max="11540" width="0.140625" style="75" customWidth="1"/>
    <col min="11541" max="11541" width="0.5703125" style="75" customWidth="1"/>
    <col min="11542" max="11542" width="2" style="75" customWidth="1"/>
    <col min="11543" max="11543" width="1.140625" style="75" customWidth="1"/>
    <col min="11544" max="11544" width="1.85546875" style="75" customWidth="1"/>
    <col min="11545" max="11545" width="0.28515625" style="75" customWidth="1"/>
    <col min="11546" max="11546" width="0.140625" style="75" customWidth="1"/>
    <col min="11547" max="11547" width="1.7109375" style="75" customWidth="1"/>
    <col min="11548" max="11548" width="0.7109375" style="75" customWidth="1"/>
    <col min="11549" max="11549" width="0.42578125" style="75" customWidth="1"/>
    <col min="11550" max="11550" width="1.140625" style="75" customWidth="1"/>
    <col min="11551" max="11551" width="0.85546875" style="75" customWidth="1"/>
    <col min="11552" max="11552" width="1.28515625" style="75" customWidth="1"/>
    <col min="11553" max="11553" width="1.140625" style="75" customWidth="1"/>
    <col min="11554" max="11554" width="0.140625" style="75" customWidth="1"/>
    <col min="11555" max="11555" width="1.85546875" style="75" customWidth="1"/>
    <col min="11556" max="11557" width="0.28515625" style="75" customWidth="1"/>
    <col min="11558" max="11558" width="1" style="75" customWidth="1"/>
    <col min="11559" max="11559" width="0.5703125" style="75" customWidth="1"/>
    <col min="11560" max="11560" width="1.5703125" style="75" customWidth="1"/>
    <col min="11561" max="11561" width="0.140625" style="75" customWidth="1"/>
    <col min="11562" max="11562" width="0.28515625" style="75" customWidth="1"/>
    <col min="11563" max="11563" width="1.28515625" style="75" customWidth="1"/>
    <col min="11564" max="11564" width="0.140625" style="75" customWidth="1"/>
    <col min="11565" max="11566" width="0.28515625" style="75" customWidth="1"/>
    <col min="11567" max="11567" width="1.7109375" style="75" customWidth="1"/>
    <col min="11568" max="11568" width="0.140625" style="75" customWidth="1"/>
    <col min="11569" max="11569" width="1.140625" style="75" customWidth="1"/>
    <col min="11570" max="11570" width="0.42578125" style="75" customWidth="1"/>
    <col min="11571" max="11571" width="0.5703125" style="75" customWidth="1"/>
    <col min="11572" max="11572" width="0.42578125" style="75" customWidth="1"/>
    <col min="11573" max="11573" width="2.42578125" style="75" customWidth="1"/>
    <col min="11574" max="11574" width="0.42578125" style="75" customWidth="1"/>
    <col min="11575" max="11575" width="0.140625" style="75" customWidth="1"/>
    <col min="11576" max="11576" width="0.5703125" style="75" customWidth="1"/>
    <col min="11577" max="11577" width="0.28515625" style="75" customWidth="1"/>
    <col min="11578" max="11580" width="0.140625" style="75" customWidth="1"/>
    <col min="11581" max="11581" width="0.28515625" style="75" customWidth="1"/>
    <col min="11582" max="11582" width="0.5703125" style="75" customWidth="1"/>
    <col min="11583" max="11583" width="1.28515625" style="75" customWidth="1"/>
    <col min="11584" max="11584" width="0.42578125" style="75" customWidth="1"/>
    <col min="11585" max="11585" width="0.140625" style="75" customWidth="1"/>
    <col min="11586" max="11586" width="1" style="75" customWidth="1"/>
    <col min="11587" max="11587" width="2" style="75" customWidth="1"/>
    <col min="11588" max="11588" width="0.42578125" style="75" customWidth="1"/>
    <col min="11589" max="11589" width="1.7109375" style="75" customWidth="1"/>
    <col min="11590" max="11590" width="1" style="75" customWidth="1"/>
    <col min="11591" max="11591" width="0.5703125" style="75" customWidth="1"/>
    <col min="11592" max="11592" width="0.85546875" style="75" customWidth="1"/>
    <col min="11593" max="11593" width="0.7109375" style="75" customWidth="1"/>
    <col min="11594" max="11594" width="0.28515625" style="75" customWidth="1"/>
    <col min="11595" max="11595" width="2.7109375" style="75" customWidth="1"/>
    <col min="11596" max="11598" width="0.140625" style="75" customWidth="1"/>
    <col min="11599" max="11599" width="0.42578125" style="75" customWidth="1"/>
    <col min="11600" max="11600" width="0.5703125" style="75" customWidth="1"/>
    <col min="11601" max="11602" width="0.7109375" style="75" customWidth="1"/>
    <col min="11603" max="11603" width="3" style="75" customWidth="1"/>
    <col min="11604" max="11604" width="0.42578125" style="75" customWidth="1"/>
    <col min="11605" max="11605" width="0.140625" style="75" customWidth="1"/>
    <col min="11606" max="11606" width="1" style="75" customWidth="1"/>
    <col min="11607" max="11607" width="0.140625" style="75" customWidth="1"/>
    <col min="11608" max="11608" width="5.28515625" style="75" customWidth="1"/>
    <col min="11609" max="11609" width="1.85546875" style="75" customWidth="1"/>
    <col min="11610" max="11610" width="0.28515625" style="75" customWidth="1"/>
    <col min="11611" max="11611" width="0.42578125" style="75" customWidth="1"/>
    <col min="11612" max="11614" width="0.140625" style="75" customWidth="1"/>
    <col min="11615" max="11615" width="4" style="75" customWidth="1"/>
    <col min="11616" max="11616" width="0.140625" style="75" customWidth="1"/>
    <col min="11617" max="11617" width="0.7109375" style="75" customWidth="1"/>
    <col min="11618" max="11619" width="0.140625" style="75" customWidth="1"/>
    <col min="11620" max="11620" width="2.7109375" style="75" customWidth="1"/>
    <col min="11621" max="11621" width="9.7109375" style="75" customWidth="1"/>
    <col min="11622" max="11622" width="0.28515625" style="75" customWidth="1"/>
    <col min="11623" max="11623" width="10" style="75" customWidth="1"/>
    <col min="11624" max="11624" width="11.140625" style="75" customWidth="1"/>
    <col min="11625" max="11776" width="9.140625" style="75"/>
    <col min="11777" max="11777" width="4.85546875" style="75" customWidth="1"/>
    <col min="11778" max="11778" width="0.28515625" style="75" customWidth="1"/>
    <col min="11779" max="11779" width="0.140625" style="75" customWidth="1"/>
    <col min="11780" max="11780" width="0.42578125" style="75" customWidth="1"/>
    <col min="11781" max="11782" width="0.28515625" style="75" customWidth="1"/>
    <col min="11783" max="11783" width="0.140625" style="75" customWidth="1"/>
    <col min="11784" max="11784" width="14.140625" style="75" customWidth="1"/>
    <col min="11785" max="11785" width="0.28515625" style="75" customWidth="1"/>
    <col min="11786" max="11786" width="0.42578125" style="75" customWidth="1"/>
    <col min="11787" max="11787" width="5" style="75" customWidth="1"/>
    <col min="11788" max="11788" width="1.85546875" style="75" customWidth="1"/>
    <col min="11789" max="11789" width="2" style="75" customWidth="1"/>
    <col min="11790" max="11790" width="1.7109375" style="75" customWidth="1"/>
    <col min="11791" max="11791" width="0.42578125" style="75" customWidth="1"/>
    <col min="11792" max="11792" width="0.140625" style="75" customWidth="1"/>
    <col min="11793" max="11793" width="0.42578125" style="75" customWidth="1"/>
    <col min="11794" max="11794" width="0.28515625" style="75" customWidth="1"/>
    <col min="11795" max="11795" width="1.140625" style="75" customWidth="1"/>
    <col min="11796" max="11796" width="0.140625" style="75" customWidth="1"/>
    <col min="11797" max="11797" width="0.5703125" style="75" customWidth="1"/>
    <col min="11798" max="11798" width="2" style="75" customWidth="1"/>
    <col min="11799" max="11799" width="1.140625" style="75" customWidth="1"/>
    <col min="11800" max="11800" width="1.85546875" style="75" customWidth="1"/>
    <col min="11801" max="11801" width="0.28515625" style="75" customWidth="1"/>
    <col min="11802" max="11802" width="0.140625" style="75" customWidth="1"/>
    <col min="11803" max="11803" width="1.7109375" style="75" customWidth="1"/>
    <col min="11804" max="11804" width="0.7109375" style="75" customWidth="1"/>
    <col min="11805" max="11805" width="0.42578125" style="75" customWidth="1"/>
    <col min="11806" max="11806" width="1.140625" style="75" customWidth="1"/>
    <col min="11807" max="11807" width="0.85546875" style="75" customWidth="1"/>
    <col min="11808" max="11808" width="1.28515625" style="75" customWidth="1"/>
    <col min="11809" max="11809" width="1.140625" style="75" customWidth="1"/>
    <col min="11810" max="11810" width="0.140625" style="75" customWidth="1"/>
    <col min="11811" max="11811" width="1.85546875" style="75" customWidth="1"/>
    <col min="11812" max="11813" width="0.28515625" style="75" customWidth="1"/>
    <col min="11814" max="11814" width="1" style="75" customWidth="1"/>
    <col min="11815" max="11815" width="0.5703125" style="75" customWidth="1"/>
    <col min="11816" max="11816" width="1.5703125" style="75" customWidth="1"/>
    <col min="11817" max="11817" width="0.140625" style="75" customWidth="1"/>
    <col min="11818" max="11818" width="0.28515625" style="75" customWidth="1"/>
    <col min="11819" max="11819" width="1.28515625" style="75" customWidth="1"/>
    <col min="11820" max="11820" width="0.140625" style="75" customWidth="1"/>
    <col min="11821" max="11822" width="0.28515625" style="75" customWidth="1"/>
    <col min="11823" max="11823" width="1.7109375" style="75" customWidth="1"/>
    <col min="11824" max="11824" width="0.140625" style="75" customWidth="1"/>
    <col min="11825" max="11825" width="1.140625" style="75" customWidth="1"/>
    <col min="11826" max="11826" width="0.42578125" style="75" customWidth="1"/>
    <col min="11827" max="11827" width="0.5703125" style="75" customWidth="1"/>
    <col min="11828" max="11828" width="0.42578125" style="75" customWidth="1"/>
    <col min="11829" max="11829" width="2.42578125" style="75" customWidth="1"/>
    <col min="11830" max="11830" width="0.42578125" style="75" customWidth="1"/>
    <col min="11831" max="11831" width="0.140625" style="75" customWidth="1"/>
    <col min="11832" max="11832" width="0.5703125" style="75" customWidth="1"/>
    <col min="11833" max="11833" width="0.28515625" style="75" customWidth="1"/>
    <col min="11834" max="11836" width="0.140625" style="75" customWidth="1"/>
    <col min="11837" max="11837" width="0.28515625" style="75" customWidth="1"/>
    <col min="11838" max="11838" width="0.5703125" style="75" customWidth="1"/>
    <col min="11839" max="11839" width="1.28515625" style="75" customWidth="1"/>
    <col min="11840" max="11840" width="0.42578125" style="75" customWidth="1"/>
    <col min="11841" max="11841" width="0.140625" style="75" customWidth="1"/>
    <col min="11842" max="11842" width="1" style="75" customWidth="1"/>
    <col min="11843" max="11843" width="2" style="75" customWidth="1"/>
    <col min="11844" max="11844" width="0.42578125" style="75" customWidth="1"/>
    <col min="11845" max="11845" width="1.7109375" style="75" customWidth="1"/>
    <col min="11846" max="11846" width="1" style="75" customWidth="1"/>
    <col min="11847" max="11847" width="0.5703125" style="75" customWidth="1"/>
    <col min="11848" max="11848" width="0.85546875" style="75" customWidth="1"/>
    <col min="11849" max="11849" width="0.7109375" style="75" customWidth="1"/>
    <col min="11850" max="11850" width="0.28515625" style="75" customWidth="1"/>
    <col min="11851" max="11851" width="2.7109375" style="75" customWidth="1"/>
    <col min="11852" max="11854" width="0.140625" style="75" customWidth="1"/>
    <col min="11855" max="11855" width="0.42578125" style="75" customWidth="1"/>
    <col min="11856" max="11856" width="0.5703125" style="75" customWidth="1"/>
    <col min="11857" max="11858" width="0.7109375" style="75" customWidth="1"/>
    <col min="11859" max="11859" width="3" style="75" customWidth="1"/>
    <col min="11860" max="11860" width="0.42578125" style="75" customWidth="1"/>
    <col min="11861" max="11861" width="0.140625" style="75" customWidth="1"/>
    <col min="11862" max="11862" width="1" style="75" customWidth="1"/>
    <col min="11863" max="11863" width="0.140625" style="75" customWidth="1"/>
    <col min="11864" max="11864" width="5.28515625" style="75" customWidth="1"/>
    <col min="11865" max="11865" width="1.85546875" style="75" customWidth="1"/>
    <col min="11866" max="11866" width="0.28515625" style="75" customWidth="1"/>
    <col min="11867" max="11867" width="0.42578125" style="75" customWidth="1"/>
    <col min="11868" max="11870" width="0.140625" style="75" customWidth="1"/>
    <col min="11871" max="11871" width="4" style="75" customWidth="1"/>
    <col min="11872" max="11872" width="0.140625" style="75" customWidth="1"/>
    <col min="11873" max="11873" width="0.7109375" style="75" customWidth="1"/>
    <col min="11874" max="11875" width="0.140625" style="75" customWidth="1"/>
    <col min="11876" max="11876" width="2.7109375" style="75" customWidth="1"/>
    <col min="11877" max="11877" width="9.7109375" style="75" customWidth="1"/>
    <col min="11878" max="11878" width="0.28515625" style="75" customWidth="1"/>
    <col min="11879" max="11879" width="10" style="75" customWidth="1"/>
    <col min="11880" max="11880" width="11.140625" style="75" customWidth="1"/>
    <col min="11881" max="12032" width="9.140625" style="75"/>
    <col min="12033" max="12033" width="4.85546875" style="75" customWidth="1"/>
    <col min="12034" max="12034" width="0.28515625" style="75" customWidth="1"/>
    <col min="12035" max="12035" width="0.140625" style="75" customWidth="1"/>
    <col min="12036" max="12036" width="0.42578125" style="75" customWidth="1"/>
    <col min="12037" max="12038" width="0.28515625" style="75" customWidth="1"/>
    <col min="12039" max="12039" width="0.140625" style="75" customWidth="1"/>
    <col min="12040" max="12040" width="14.140625" style="75" customWidth="1"/>
    <col min="12041" max="12041" width="0.28515625" style="75" customWidth="1"/>
    <col min="12042" max="12042" width="0.42578125" style="75" customWidth="1"/>
    <col min="12043" max="12043" width="5" style="75" customWidth="1"/>
    <col min="12044" max="12044" width="1.85546875" style="75" customWidth="1"/>
    <col min="12045" max="12045" width="2" style="75" customWidth="1"/>
    <col min="12046" max="12046" width="1.7109375" style="75" customWidth="1"/>
    <col min="12047" max="12047" width="0.42578125" style="75" customWidth="1"/>
    <col min="12048" max="12048" width="0.140625" style="75" customWidth="1"/>
    <col min="12049" max="12049" width="0.42578125" style="75" customWidth="1"/>
    <col min="12050" max="12050" width="0.28515625" style="75" customWidth="1"/>
    <col min="12051" max="12051" width="1.140625" style="75" customWidth="1"/>
    <col min="12052" max="12052" width="0.140625" style="75" customWidth="1"/>
    <col min="12053" max="12053" width="0.5703125" style="75" customWidth="1"/>
    <col min="12054" max="12054" width="2" style="75" customWidth="1"/>
    <col min="12055" max="12055" width="1.140625" style="75" customWidth="1"/>
    <col min="12056" max="12056" width="1.85546875" style="75" customWidth="1"/>
    <col min="12057" max="12057" width="0.28515625" style="75" customWidth="1"/>
    <col min="12058" max="12058" width="0.140625" style="75" customWidth="1"/>
    <col min="12059" max="12059" width="1.7109375" style="75" customWidth="1"/>
    <col min="12060" max="12060" width="0.7109375" style="75" customWidth="1"/>
    <col min="12061" max="12061" width="0.42578125" style="75" customWidth="1"/>
    <col min="12062" max="12062" width="1.140625" style="75" customWidth="1"/>
    <col min="12063" max="12063" width="0.85546875" style="75" customWidth="1"/>
    <col min="12064" max="12064" width="1.28515625" style="75" customWidth="1"/>
    <col min="12065" max="12065" width="1.140625" style="75" customWidth="1"/>
    <col min="12066" max="12066" width="0.140625" style="75" customWidth="1"/>
    <col min="12067" max="12067" width="1.85546875" style="75" customWidth="1"/>
    <col min="12068" max="12069" width="0.28515625" style="75" customWidth="1"/>
    <col min="12070" max="12070" width="1" style="75" customWidth="1"/>
    <col min="12071" max="12071" width="0.5703125" style="75" customWidth="1"/>
    <col min="12072" max="12072" width="1.5703125" style="75" customWidth="1"/>
    <col min="12073" max="12073" width="0.140625" style="75" customWidth="1"/>
    <col min="12074" max="12074" width="0.28515625" style="75" customWidth="1"/>
    <col min="12075" max="12075" width="1.28515625" style="75" customWidth="1"/>
    <col min="12076" max="12076" width="0.140625" style="75" customWidth="1"/>
    <col min="12077" max="12078" width="0.28515625" style="75" customWidth="1"/>
    <col min="12079" max="12079" width="1.7109375" style="75" customWidth="1"/>
    <col min="12080" max="12080" width="0.140625" style="75" customWidth="1"/>
    <col min="12081" max="12081" width="1.140625" style="75" customWidth="1"/>
    <col min="12082" max="12082" width="0.42578125" style="75" customWidth="1"/>
    <col min="12083" max="12083" width="0.5703125" style="75" customWidth="1"/>
    <col min="12084" max="12084" width="0.42578125" style="75" customWidth="1"/>
    <col min="12085" max="12085" width="2.42578125" style="75" customWidth="1"/>
    <col min="12086" max="12086" width="0.42578125" style="75" customWidth="1"/>
    <col min="12087" max="12087" width="0.140625" style="75" customWidth="1"/>
    <col min="12088" max="12088" width="0.5703125" style="75" customWidth="1"/>
    <col min="12089" max="12089" width="0.28515625" style="75" customWidth="1"/>
    <col min="12090" max="12092" width="0.140625" style="75" customWidth="1"/>
    <col min="12093" max="12093" width="0.28515625" style="75" customWidth="1"/>
    <col min="12094" max="12094" width="0.5703125" style="75" customWidth="1"/>
    <col min="12095" max="12095" width="1.28515625" style="75" customWidth="1"/>
    <col min="12096" max="12096" width="0.42578125" style="75" customWidth="1"/>
    <col min="12097" max="12097" width="0.140625" style="75" customWidth="1"/>
    <col min="12098" max="12098" width="1" style="75" customWidth="1"/>
    <col min="12099" max="12099" width="2" style="75" customWidth="1"/>
    <col min="12100" max="12100" width="0.42578125" style="75" customWidth="1"/>
    <col min="12101" max="12101" width="1.7109375" style="75" customWidth="1"/>
    <col min="12102" max="12102" width="1" style="75" customWidth="1"/>
    <col min="12103" max="12103" width="0.5703125" style="75" customWidth="1"/>
    <col min="12104" max="12104" width="0.85546875" style="75" customWidth="1"/>
    <col min="12105" max="12105" width="0.7109375" style="75" customWidth="1"/>
    <col min="12106" max="12106" width="0.28515625" style="75" customWidth="1"/>
    <col min="12107" max="12107" width="2.7109375" style="75" customWidth="1"/>
    <col min="12108" max="12110" width="0.140625" style="75" customWidth="1"/>
    <col min="12111" max="12111" width="0.42578125" style="75" customWidth="1"/>
    <col min="12112" max="12112" width="0.5703125" style="75" customWidth="1"/>
    <col min="12113" max="12114" width="0.7109375" style="75" customWidth="1"/>
    <col min="12115" max="12115" width="3" style="75" customWidth="1"/>
    <col min="12116" max="12116" width="0.42578125" style="75" customWidth="1"/>
    <col min="12117" max="12117" width="0.140625" style="75" customWidth="1"/>
    <col min="12118" max="12118" width="1" style="75" customWidth="1"/>
    <col min="12119" max="12119" width="0.140625" style="75" customWidth="1"/>
    <col min="12120" max="12120" width="5.28515625" style="75" customWidth="1"/>
    <col min="12121" max="12121" width="1.85546875" style="75" customWidth="1"/>
    <col min="12122" max="12122" width="0.28515625" style="75" customWidth="1"/>
    <col min="12123" max="12123" width="0.42578125" style="75" customWidth="1"/>
    <col min="12124" max="12126" width="0.140625" style="75" customWidth="1"/>
    <col min="12127" max="12127" width="4" style="75" customWidth="1"/>
    <col min="12128" max="12128" width="0.140625" style="75" customWidth="1"/>
    <col min="12129" max="12129" width="0.7109375" style="75" customWidth="1"/>
    <col min="12130" max="12131" width="0.140625" style="75" customWidth="1"/>
    <col min="12132" max="12132" width="2.7109375" style="75" customWidth="1"/>
    <col min="12133" max="12133" width="9.7109375" style="75" customWidth="1"/>
    <col min="12134" max="12134" width="0.28515625" style="75" customWidth="1"/>
    <col min="12135" max="12135" width="10" style="75" customWidth="1"/>
    <col min="12136" max="12136" width="11.140625" style="75" customWidth="1"/>
    <col min="12137" max="12288" width="9.140625" style="75"/>
    <col min="12289" max="12289" width="4.85546875" style="75" customWidth="1"/>
    <col min="12290" max="12290" width="0.28515625" style="75" customWidth="1"/>
    <col min="12291" max="12291" width="0.140625" style="75" customWidth="1"/>
    <col min="12292" max="12292" width="0.42578125" style="75" customWidth="1"/>
    <col min="12293" max="12294" width="0.28515625" style="75" customWidth="1"/>
    <col min="12295" max="12295" width="0.140625" style="75" customWidth="1"/>
    <col min="12296" max="12296" width="14.140625" style="75" customWidth="1"/>
    <col min="12297" max="12297" width="0.28515625" style="75" customWidth="1"/>
    <col min="12298" max="12298" width="0.42578125" style="75" customWidth="1"/>
    <col min="12299" max="12299" width="5" style="75" customWidth="1"/>
    <col min="12300" max="12300" width="1.85546875" style="75" customWidth="1"/>
    <col min="12301" max="12301" width="2" style="75" customWidth="1"/>
    <col min="12302" max="12302" width="1.7109375" style="75" customWidth="1"/>
    <col min="12303" max="12303" width="0.42578125" style="75" customWidth="1"/>
    <col min="12304" max="12304" width="0.140625" style="75" customWidth="1"/>
    <col min="12305" max="12305" width="0.42578125" style="75" customWidth="1"/>
    <col min="12306" max="12306" width="0.28515625" style="75" customWidth="1"/>
    <col min="12307" max="12307" width="1.140625" style="75" customWidth="1"/>
    <col min="12308" max="12308" width="0.140625" style="75" customWidth="1"/>
    <col min="12309" max="12309" width="0.5703125" style="75" customWidth="1"/>
    <col min="12310" max="12310" width="2" style="75" customWidth="1"/>
    <col min="12311" max="12311" width="1.140625" style="75" customWidth="1"/>
    <col min="12312" max="12312" width="1.85546875" style="75" customWidth="1"/>
    <col min="12313" max="12313" width="0.28515625" style="75" customWidth="1"/>
    <col min="12314" max="12314" width="0.140625" style="75" customWidth="1"/>
    <col min="12315" max="12315" width="1.7109375" style="75" customWidth="1"/>
    <col min="12316" max="12316" width="0.7109375" style="75" customWidth="1"/>
    <col min="12317" max="12317" width="0.42578125" style="75" customWidth="1"/>
    <col min="12318" max="12318" width="1.140625" style="75" customWidth="1"/>
    <col min="12319" max="12319" width="0.85546875" style="75" customWidth="1"/>
    <col min="12320" max="12320" width="1.28515625" style="75" customWidth="1"/>
    <col min="12321" max="12321" width="1.140625" style="75" customWidth="1"/>
    <col min="12322" max="12322" width="0.140625" style="75" customWidth="1"/>
    <col min="12323" max="12323" width="1.85546875" style="75" customWidth="1"/>
    <col min="12324" max="12325" width="0.28515625" style="75" customWidth="1"/>
    <col min="12326" max="12326" width="1" style="75" customWidth="1"/>
    <col min="12327" max="12327" width="0.5703125" style="75" customWidth="1"/>
    <col min="12328" max="12328" width="1.5703125" style="75" customWidth="1"/>
    <col min="12329" max="12329" width="0.140625" style="75" customWidth="1"/>
    <col min="12330" max="12330" width="0.28515625" style="75" customWidth="1"/>
    <col min="12331" max="12331" width="1.28515625" style="75" customWidth="1"/>
    <col min="12332" max="12332" width="0.140625" style="75" customWidth="1"/>
    <col min="12333" max="12334" width="0.28515625" style="75" customWidth="1"/>
    <col min="12335" max="12335" width="1.7109375" style="75" customWidth="1"/>
    <col min="12336" max="12336" width="0.140625" style="75" customWidth="1"/>
    <col min="12337" max="12337" width="1.140625" style="75" customWidth="1"/>
    <col min="12338" max="12338" width="0.42578125" style="75" customWidth="1"/>
    <col min="12339" max="12339" width="0.5703125" style="75" customWidth="1"/>
    <col min="12340" max="12340" width="0.42578125" style="75" customWidth="1"/>
    <col min="12341" max="12341" width="2.42578125" style="75" customWidth="1"/>
    <col min="12342" max="12342" width="0.42578125" style="75" customWidth="1"/>
    <col min="12343" max="12343" width="0.140625" style="75" customWidth="1"/>
    <col min="12344" max="12344" width="0.5703125" style="75" customWidth="1"/>
    <col min="12345" max="12345" width="0.28515625" style="75" customWidth="1"/>
    <col min="12346" max="12348" width="0.140625" style="75" customWidth="1"/>
    <col min="12349" max="12349" width="0.28515625" style="75" customWidth="1"/>
    <col min="12350" max="12350" width="0.5703125" style="75" customWidth="1"/>
    <col min="12351" max="12351" width="1.28515625" style="75" customWidth="1"/>
    <col min="12352" max="12352" width="0.42578125" style="75" customWidth="1"/>
    <col min="12353" max="12353" width="0.140625" style="75" customWidth="1"/>
    <col min="12354" max="12354" width="1" style="75" customWidth="1"/>
    <col min="12355" max="12355" width="2" style="75" customWidth="1"/>
    <col min="12356" max="12356" width="0.42578125" style="75" customWidth="1"/>
    <col min="12357" max="12357" width="1.7109375" style="75" customWidth="1"/>
    <col min="12358" max="12358" width="1" style="75" customWidth="1"/>
    <col min="12359" max="12359" width="0.5703125" style="75" customWidth="1"/>
    <col min="12360" max="12360" width="0.85546875" style="75" customWidth="1"/>
    <col min="12361" max="12361" width="0.7109375" style="75" customWidth="1"/>
    <col min="12362" max="12362" width="0.28515625" style="75" customWidth="1"/>
    <col min="12363" max="12363" width="2.7109375" style="75" customWidth="1"/>
    <col min="12364" max="12366" width="0.140625" style="75" customWidth="1"/>
    <col min="12367" max="12367" width="0.42578125" style="75" customWidth="1"/>
    <col min="12368" max="12368" width="0.5703125" style="75" customWidth="1"/>
    <col min="12369" max="12370" width="0.7109375" style="75" customWidth="1"/>
    <col min="12371" max="12371" width="3" style="75" customWidth="1"/>
    <col min="12372" max="12372" width="0.42578125" style="75" customWidth="1"/>
    <col min="12373" max="12373" width="0.140625" style="75" customWidth="1"/>
    <col min="12374" max="12374" width="1" style="75" customWidth="1"/>
    <col min="12375" max="12375" width="0.140625" style="75" customWidth="1"/>
    <col min="12376" max="12376" width="5.28515625" style="75" customWidth="1"/>
    <col min="12377" max="12377" width="1.85546875" style="75" customWidth="1"/>
    <col min="12378" max="12378" width="0.28515625" style="75" customWidth="1"/>
    <col min="12379" max="12379" width="0.42578125" style="75" customWidth="1"/>
    <col min="12380" max="12382" width="0.140625" style="75" customWidth="1"/>
    <col min="12383" max="12383" width="4" style="75" customWidth="1"/>
    <col min="12384" max="12384" width="0.140625" style="75" customWidth="1"/>
    <col min="12385" max="12385" width="0.7109375" style="75" customWidth="1"/>
    <col min="12386" max="12387" width="0.140625" style="75" customWidth="1"/>
    <col min="12388" max="12388" width="2.7109375" style="75" customWidth="1"/>
    <col min="12389" max="12389" width="9.7109375" style="75" customWidth="1"/>
    <col min="12390" max="12390" width="0.28515625" style="75" customWidth="1"/>
    <col min="12391" max="12391" width="10" style="75" customWidth="1"/>
    <col min="12392" max="12392" width="11.140625" style="75" customWidth="1"/>
    <col min="12393" max="12544" width="9.140625" style="75"/>
    <col min="12545" max="12545" width="4.85546875" style="75" customWidth="1"/>
    <col min="12546" max="12546" width="0.28515625" style="75" customWidth="1"/>
    <col min="12547" max="12547" width="0.140625" style="75" customWidth="1"/>
    <col min="12548" max="12548" width="0.42578125" style="75" customWidth="1"/>
    <col min="12549" max="12550" width="0.28515625" style="75" customWidth="1"/>
    <col min="12551" max="12551" width="0.140625" style="75" customWidth="1"/>
    <col min="12552" max="12552" width="14.140625" style="75" customWidth="1"/>
    <col min="12553" max="12553" width="0.28515625" style="75" customWidth="1"/>
    <col min="12554" max="12554" width="0.42578125" style="75" customWidth="1"/>
    <col min="12555" max="12555" width="5" style="75" customWidth="1"/>
    <col min="12556" max="12556" width="1.85546875" style="75" customWidth="1"/>
    <col min="12557" max="12557" width="2" style="75" customWidth="1"/>
    <col min="12558" max="12558" width="1.7109375" style="75" customWidth="1"/>
    <col min="12559" max="12559" width="0.42578125" style="75" customWidth="1"/>
    <col min="12560" max="12560" width="0.140625" style="75" customWidth="1"/>
    <col min="12561" max="12561" width="0.42578125" style="75" customWidth="1"/>
    <col min="12562" max="12562" width="0.28515625" style="75" customWidth="1"/>
    <col min="12563" max="12563" width="1.140625" style="75" customWidth="1"/>
    <col min="12564" max="12564" width="0.140625" style="75" customWidth="1"/>
    <col min="12565" max="12565" width="0.5703125" style="75" customWidth="1"/>
    <col min="12566" max="12566" width="2" style="75" customWidth="1"/>
    <col min="12567" max="12567" width="1.140625" style="75" customWidth="1"/>
    <col min="12568" max="12568" width="1.85546875" style="75" customWidth="1"/>
    <col min="12569" max="12569" width="0.28515625" style="75" customWidth="1"/>
    <col min="12570" max="12570" width="0.140625" style="75" customWidth="1"/>
    <col min="12571" max="12571" width="1.7109375" style="75" customWidth="1"/>
    <col min="12572" max="12572" width="0.7109375" style="75" customWidth="1"/>
    <col min="12573" max="12573" width="0.42578125" style="75" customWidth="1"/>
    <col min="12574" max="12574" width="1.140625" style="75" customWidth="1"/>
    <col min="12575" max="12575" width="0.85546875" style="75" customWidth="1"/>
    <col min="12576" max="12576" width="1.28515625" style="75" customWidth="1"/>
    <col min="12577" max="12577" width="1.140625" style="75" customWidth="1"/>
    <col min="12578" max="12578" width="0.140625" style="75" customWidth="1"/>
    <col min="12579" max="12579" width="1.85546875" style="75" customWidth="1"/>
    <col min="12580" max="12581" width="0.28515625" style="75" customWidth="1"/>
    <col min="12582" max="12582" width="1" style="75" customWidth="1"/>
    <col min="12583" max="12583" width="0.5703125" style="75" customWidth="1"/>
    <col min="12584" max="12584" width="1.5703125" style="75" customWidth="1"/>
    <col min="12585" max="12585" width="0.140625" style="75" customWidth="1"/>
    <col min="12586" max="12586" width="0.28515625" style="75" customWidth="1"/>
    <col min="12587" max="12587" width="1.28515625" style="75" customWidth="1"/>
    <col min="12588" max="12588" width="0.140625" style="75" customWidth="1"/>
    <col min="12589" max="12590" width="0.28515625" style="75" customWidth="1"/>
    <col min="12591" max="12591" width="1.7109375" style="75" customWidth="1"/>
    <col min="12592" max="12592" width="0.140625" style="75" customWidth="1"/>
    <col min="12593" max="12593" width="1.140625" style="75" customWidth="1"/>
    <col min="12594" max="12594" width="0.42578125" style="75" customWidth="1"/>
    <col min="12595" max="12595" width="0.5703125" style="75" customWidth="1"/>
    <col min="12596" max="12596" width="0.42578125" style="75" customWidth="1"/>
    <col min="12597" max="12597" width="2.42578125" style="75" customWidth="1"/>
    <col min="12598" max="12598" width="0.42578125" style="75" customWidth="1"/>
    <col min="12599" max="12599" width="0.140625" style="75" customWidth="1"/>
    <col min="12600" max="12600" width="0.5703125" style="75" customWidth="1"/>
    <col min="12601" max="12601" width="0.28515625" style="75" customWidth="1"/>
    <col min="12602" max="12604" width="0.140625" style="75" customWidth="1"/>
    <col min="12605" max="12605" width="0.28515625" style="75" customWidth="1"/>
    <col min="12606" max="12606" width="0.5703125" style="75" customWidth="1"/>
    <col min="12607" max="12607" width="1.28515625" style="75" customWidth="1"/>
    <col min="12608" max="12608" width="0.42578125" style="75" customWidth="1"/>
    <col min="12609" max="12609" width="0.140625" style="75" customWidth="1"/>
    <col min="12610" max="12610" width="1" style="75" customWidth="1"/>
    <col min="12611" max="12611" width="2" style="75" customWidth="1"/>
    <col min="12612" max="12612" width="0.42578125" style="75" customWidth="1"/>
    <col min="12613" max="12613" width="1.7109375" style="75" customWidth="1"/>
    <col min="12614" max="12614" width="1" style="75" customWidth="1"/>
    <col min="12615" max="12615" width="0.5703125" style="75" customWidth="1"/>
    <col min="12616" max="12616" width="0.85546875" style="75" customWidth="1"/>
    <col min="12617" max="12617" width="0.7109375" style="75" customWidth="1"/>
    <col min="12618" max="12618" width="0.28515625" style="75" customWidth="1"/>
    <col min="12619" max="12619" width="2.7109375" style="75" customWidth="1"/>
    <col min="12620" max="12622" width="0.140625" style="75" customWidth="1"/>
    <col min="12623" max="12623" width="0.42578125" style="75" customWidth="1"/>
    <col min="12624" max="12624" width="0.5703125" style="75" customWidth="1"/>
    <col min="12625" max="12626" width="0.7109375" style="75" customWidth="1"/>
    <col min="12627" max="12627" width="3" style="75" customWidth="1"/>
    <col min="12628" max="12628" width="0.42578125" style="75" customWidth="1"/>
    <col min="12629" max="12629" width="0.140625" style="75" customWidth="1"/>
    <col min="12630" max="12630" width="1" style="75" customWidth="1"/>
    <col min="12631" max="12631" width="0.140625" style="75" customWidth="1"/>
    <col min="12632" max="12632" width="5.28515625" style="75" customWidth="1"/>
    <col min="12633" max="12633" width="1.85546875" style="75" customWidth="1"/>
    <col min="12634" max="12634" width="0.28515625" style="75" customWidth="1"/>
    <col min="12635" max="12635" width="0.42578125" style="75" customWidth="1"/>
    <col min="12636" max="12638" width="0.140625" style="75" customWidth="1"/>
    <col min="12639" max="12639" width="4" style="75" customWidth="1"/>
    <col min="12640" max="12640" width="0.140625" style="75" customWidth="1"/>
    <col min="12641" max="12641" width="0.7109375" style="75" customWidth="1"/>
    <col min="12642" max="12643" width="0.140625" style="75" customWidth="1"/>
    <col min="12644" max="12644" width="2.7109375" style="75" customWidth="1"/>
    <col min="12645" max="12645" width="9.7109375" style="75" customWidth="1"/>
    <col min="12646" max="12646" width="0.28515625" style="75" customWidth="1"/>
    <col min="12647" max="12647" width="10" style="75" customWidth="1"/>
    <col min="12648" max="12648" width="11.140625" style="75" customWidth="1"/>
    <col min="12649" max="12800" width="9.140625" style="75"/>
    <col min="12801" max="12801" width="4.85546875" style="75" customWidth="1"/>
    <col min="12802" max="12802" width="0.28515625" style="75" customWidth="1"/>
    <col min="12803" max="12803" width="0.140625" style="75" customWidth="1"/>
    <col min="12804" max="12804" width="0.42578125" style="75" customWidth="1"/>
    <col min="12805" max="12806" width="0.28515625" style="75" customWidth="1"/>
    <col min="12807" max="12807" width="0.140625" style="75" customWidth="1"/>
    <col min="12808" max="12808" width="14.140625" style="75" customWidth="1"/>
    <col min="12809" max="12809" width="0.28515625" style="75" customWidth="1"/>
    <col min="12810" max="12810" width="0.42578125" style="75" customWidth="1"/>
    <col min="12811" max="12811" width="5" style="75" customWidth="1"/>
    <col min="12812" max="12812" width="1.85546875" style="75" customWidth="1"/>
    <col min="12813" max="12813" width="2" style="75" customWidth="1"/>
    <col min="12814" max="12814" width="1.7109375" style="75" customWidth="1"/>
    <col min="12815" max="12815" width="0.42578125" style="75" customWidth="1"/>
    <col min="12816" max="12816" width="0.140625" style="75" customWidth="1"/>
    <col min="12817" max="12817" width="0.42578125" style="75" customWidth="1"/>
    <col min="12818" max="12818" width="0.28515625" style="75" customWidth="1"/>
    <col min="12819" max="12819" width="1.140625" style="75" customWidth="1"/>
    <col min="12820" max="12820" width="0.140625" style="75" customWidth="1"/>
    <col min="12821" max="12821" width="0.5703125" style="75" customWidth="1"/>
    <col min="12822" max="12822" width="2" style="75" customWidth="1"/>
    <col min="12823" max="12823" width="1.140625" style="75" customWidth="1"/>
    <col min="12824" max="12824" width="1.85546875" style="75" customWidth="1"/>
    <col min="12825" max="12825" width="0.28515625" style="75" customWidth="1"/>
    <col min="12826" max="12826" width="0.140625" style="75" customWidth="1"/>
    <col min="12827" max="12827" width="1.7109375" style="75" customWidth="1"/>
    <col min="12828" max="12828" width="0.7109375" style="75" customWidth="1"/>
    <col min="12829" max="12829" width="0.42578125" style="75" customWidth="1"/>
    <col min="12830" max="12830" width="1.140625" style="75" customWidth="1"/>
    <col min="12831" max="12831" width="0.85546875" style="75" customWidth="1"/>
    <col min="12832" max="12832" width="1.28515625" style="75" customWidth="1"/>
    <col min="12833" max="12833" width="1.140625" style="75" customWidth="1"/>
    <col min="12834" max="12834" width="0.140625" style="75" customWidth="1"/>
    <col min="12835" max="12835" width="1.85546875" style="75" customWidth="1"/>
    <col min="12836" max="12837" width="0.28515625" style="75" customWidth="1"/>
    <col min="12838" max="12838" width="1" style="75" customWidth="1"/>
    <col min="12839" max="12839" width="0.5703125" style="75" customWidth="1"/>
    <col min="12840" max="12840" width="1.5703125" style="75" customWidth="1"/>
    <col min="12841" max="12841" width="0.140625" style="75" customWidth="1"/>
    <col min="12842" max="12842" width="0.28515625" style="75" customWidth="1"/>
    <col min="12843" max="12843" width="1.28515625" style="75" customWidth="1"/>
    <col min="12844" max="12844" width="0.140625" style="75" customWidth="1"/>
    <col min="12845" max="12846" width="0.28515625" style="75" customWidth="1"/>
    <col min="12847" max="12847" width="1.7109375" style="75" customWidth="1"/>
    <col min="12848" max="12848" width="0.140625" style="75" customWidth="1"/>
    <col min="12849" max="12849" width="1.140625" style="75" customWidth="1"/>
    <col min="12850" max="12850" width="0.42578125" style="75" customWidth="1"/>
    <col min="12851" max="12851" width="0.5703125" style="75" customWidth="1"/>
    <col min="12852" max="12852" width="0.42578125" style="75" customWidth="1"/>
    <col min="12853" max="12853" width="2.42578125" style="75" customWidth="1"/>
    <col min="12854" max="12854" width="0.42578125" style="75" customWidth="1"/>
    <col min="12855" max="12855" width="0.140625" style="75" customWidth="1"/>
    <col min="12856" max="12856" width="0.5703125" style="75" customWidth="1"/>
    <col min="12857" max="12857" width="0.28515625" style="75" customWidth="1"/>
    <col min="12858" max="12860" width="0.140625" style="75" customWidth="1"/>
    <col min="12861" max="12861" width="0.28515625" style="75" customWidth="1"/>
    <col min="12862" max="12862" width="0.5703125" style="75" customWidth="1"/>
    <col min="12863" max="12863" width="1.28515625" style="75" customWidth="1"/>
    <col min="12864" max="12864" width="0.42578125" style="75" customWidth="1"/>
    <col min="12865" max="12865" width="0.140625" style="75" customWidth="1"/>
    <col min="12866" max="12866" width="1" style="75" customWidth="1"/>
    <col min="12867" max="12867" width="2" style="75" customWidth="1"/>
    <col min="12868" max="12868" width="0.42578125" style="75" customWidth="1"/>
    <col min="12869" max="12869" width="1.7109375" style="75" customWidth="1"/>
    <col min="12870" max="12870" width="1" style="75" customWidth="1"/>
    <col min="12871" max="12871" width="0.5703125" style="75" customWidth="1"/>
    <col min="12872" max="12872" width="0.85546875" style="75" customWidth="1"/>
    <col min="12873" max="12873" width="0.7109375" style="75" customWidth="1"/>
    <col min="12874" max="12874" width="0.28515625" style="75" customWidth="1"/>
    <col min="12875" max="12875" width="2.7109375" style="75" customWidth="1"/>
    <col min="12876" max="12878" width="0.140625" style="75" customWidth="1"/>
    <col min="12879" max="12879" width="0.42578125" style="75" customWidth="1"/>
    <col min="12880" max="12880" width="0.5703125" style="75" customWidth="1"/>
    <col min="12881" max="12882" width="0.7109375" style="75" customWidth="1"/>
    <col min="12883" max="12883" width="3" style="75" customWidth="1"/>
    <col min="12884" max="12884" width="0.42578125" style="75" customWidth="1"/>
    <col min="12885" max="12885" width="0.140625" style="75" customWidth="1"/>
    <col min="12886" max="12886" width="1" style="75" customWidth="1"/>
    <col min="12887" max="12887" width="0.140625" style="75" customWidth="1"/>
    <col min="12888" max="12888" width="5.28515625" style="75" customWidth="1"/>
    <col min="12889" max="12889" width="1.85546875" style="75" customWidth="1"/>
    <col min="12890" max="12890" width="0.28515625" style="75" customWidth="1"/>
    <col min="12891" max="12891" width="0.42578125" style="75" customWidth="1"/>
    <col min="12892" max="12894" width="0.140625" style="75" customWidth="1"/>
    <col min="12895" max="12895" width="4" style="75" customWidth="1"/>
    <col min="12896" max="12896" width="0.140625" style="75" customWidth="1"/>
    <col min="12897" max="12897" width="0.7109375" style="75" customWidth="1"/>
    <col min="12898" max="12899" width="0.140625" style="75" customWidth="1"/>
    <col min="12900" max="12900" width="2.7109375" style="75" customWidth="1"/>
    <col min="12901" max="12901" width="9.7109375" style="75" customWidth="1"/>
    <col min="12902" max="12902" width="0.28515625" style="75" customWidth="1"/>
    <col min="12903" max="12903" width="10" style="75" customWidth="1"/>
    <col min="12904" max="12904" width="11.140625" style="75" customWidth="1"/>
    <col min="12905" max="13056" width="9.140625" style="75"/>
    <col min="13057" max="13057" width="4.85546875" style="75" customWidth="1"/>
    <col min="13058" max="13058" width="0.28515625" style="75" customWidth="1"/>
    <col min="13059" max="13059" width="0.140625" style="75" customWidth="1"/>
    <col min="13060" max="13060" width="0.42578125" style="75" customWidth="1"/>
    <col min="13061" max="13062" width="0.28515625" style="75" customWidth="1"/>
    <col min="13063" max="13063" width="0.140625" style="75" customWidth="1"/>
    <col min="13064" max="13064" width="14.140625" style="75" customWidth="1"/>
    <col min="13065" max="13065" width="0.28515625" style="75" customWidth="1"/>
    <col min="13066" max="13066" width="0.42578125" style="75" customWidth="1"/>
    <col min="13067" max="13067" width="5" style="75" customWidth="1"/>
    <col min="13068" max="13068" width="1.85546875" style="75" customWidth="1"/>
    <col min="13069" max="13069" width="2" style="75" customWidth="1"/>
    <col min="13070" max="13070" width="1.7109375" style="75" customWidth="1"/>
    <col min="13071" max="13071" width="0.42578125" style="75" customWidth="1"/>
    <col min="13072" max="13072" width="0.140625" style="75" customWidth="1"/>
    <col min="13073" max="13073" width="0.42578125" style="75" customWidth="1"/>
    <col min="13074" max="13074" width="0.28515625" style="75" customWidth="1"/>
    <col min="13075" max="13075" width="1.140625" style="75" customWidth="1"/>
    <col min="13076" max="13076" width="0.140625" style="75" customWidth="1"/>
    <col min="13077" max="13077" width="0.5703125" style="75" customWidth="1"/>
    <col min="13078" max="13078" width="2" style="75" customWidth="1"/>
    <col min="13079" max="13079" width="1.140625" style="75" customWidth="1"/>
    <col min="13080" max="13080" width="1.85546875" style="75" customWidth="1"/>
    <col min="13081" max="13081" width="0.28515625" style="75" customWidth="1"/>
    <col min="13082" max="13082" width="0.140625" style="75" customWidth="1"/>
    <col min="13083" max="13083" width="1.7109375" style="75" customWidth="1"/>
    <col min="13084" max="13084" width="0.7109375" style="75" customWidth="1"/>
    <col min="13085" max="13085" width="0.42578125" style="75" customWidth="1"/>
    <col min="13086" max="13086" width="1.140625" style="75" customWidth="1"/>
    <col min="13087" max="13087" width="0.85546875" style="75" customWidth="1"/>
    <col min="13088" max="13088" width="1.28515625" style="75" customWidth="1"/>
    <col min="13089" max="13089" width="1.140625" style="75" customWidth="1"/>
    <col min="13090" max="13090" width="0.140625" style="75" customWidth="1"/>
    <col min="13091" max="13091" width="1.85546875" style="75" customWidth="1"/>
    <col min="13092" max="13093" width="0.28515625" style="75" customWidth="1"/>
    <col min="13094" max="13094" width="1" style="75" customWidth="1"/>
    <col min="13095" max="13095" width="0.5703125" style="75" customWidth="1"/>
    <col min="13096" max="13096" width="1.5703125" style="75" customWidth="1"/>
    <col min="13097" max="13097" width="0.140625" style="75" customWidth="1"/>
    <col min="13098" max="13098" width="0.28515625" style="75" customWidth="1"/>
    <col min="13099" max="13099" width="1.28515625" style="75" customWidth="1"/>
    <col min="13100" max="13100" width="0.140625" style="75" customWidth="1"/>
    <col min="13101" max="13102" width="0.28515625" style="75" customWidth="1"/>
    <col min="13103" max="13103" width="1.7109375" style="75" customWidth="1"/>
    <col min="13104" max="13104" width="0.140625" style="75" customWidth="1"/>
    <col min="13105" max="13105" width="1.140625" style="75" customWidth="1"/>
    <col min="13106" max="13106" width="0.42578125" style="75" customWidth="1"/>
    <col min="13107" max="13107" width="0.5703125" style="75" customWidth="1"/>
    <col min="13108" max="13108" width="0.42578125" style="75" customWidth="1"/>
    <col min="13109" max="13109" width="2.42578125" style="75" customWidth="1"/>
    <col min="13110" max="13110" width="0.42578125" style="75" customWidth="1"/>
    <col min="13111" max="13111" width="0.140625" style="75" customWidth="1"/>
    <col min="13112" max="13112" width="0.5703125" style="75" customWidth="1"/>
    <col min="13113" max="13113" width="0.28515625" style="75" customWidth="1"/>
    <col min="13114" max="13116" width="0.140625" style="75" customWidth="1"/>
    <col min="13117" max="13117" width="0.28515625" style="75" customWidth="1"/>
    <col min="13118" max="13118" width="0.5703125" style="75" customWidth="1"/>
    <col min="13119" max="13119" width="1.28515625" style="75" customWidth="1"/>
    <col min="13120" max="13120" width="0.42578125" style="75" customWidth="1"/>
    <col min="13121" max="13121" width="0.140625" style="75" customWidth="1"/>
    <col min="13122" max="13122" width="1" style="75" customWidth="1"/>
    <col min="13123" max="13123" width="2" style="75" customWidth="1"/>
    <col min="13124" max="13124" width="0.42578125" style="75" customWidth="1"/>
    <col min="13125" max="13125" width="1.7109375" style="75" customWidth="1"/>
    <col min="13126" max="13126" width="1" style="75" customWidth="1"/>
    <col min="13127" max="13127" width="0.5703125" style="75" customWidth="1"/>
    <col min="13128" max="13128" width="0.85546875" style="75" customWidth="1"/>
    <col min="13129" max="13129" width="0.7109375" style="75" customWidth="1"/>
    <col min="13130" max="13130" width="0.28515625" style="75" customWidth="1"/>
    <col min="13131" max="13131" width="2.7109375" style="75" customWidth="1"/>
    <col min="13132" max="13134" width="0.140625" style="75" customWidth="1"/>
    <col min="13135" max="13135" width="0.42578125" style="75" customWidth="1"/>
    <col min="13136" max="13136" width="0.5703125" style="75" customWidth="1"/>
    <col min="13137" max="13138" width="0.7109375" style="75" customWidth="1"/>
    <col min="13139" max="13139" width="3" style="75" customWidth="1"/>
    <col min="13140" max="13140" width="0.42578125" style="75" customWidth="1"/>
    <col min="13141" max="13141" width="0.140625" style="75" customWidth="1"/>
    <col min="13142" max="13142" width="1" style="75" customWidth="1"/>
    <col min="13143" max="13143" width="0.140625" style="75" customWidth="1"/>
    <col min="13144" max="13144" width="5.28515625" style="75" customWidth="1"/>
    <col min="13145" max="13145" width="1.85546875" style="75" customWidth="1"/>
    <col min="13146" max="13146" width="0.28515625" style="75" customWidth="1"/>
    <col min="13147" max="13147" width="0.42578125" style="75" customWidth="1"/>
    <col min="13148" max="13150" width="0.140625" style="75" customWidth="1"/>
    <col min="13151" max="13151" width="4" style="75" customWidth="1"/>
    <col min="13152" max="13152" width="0.140625" style="75" customWidth="1"/>
    <col min="13153" max="13153" width="0.7109375" style="75" customWidth="1"/>
    <col min="13154" max="13155" width="0.140625" style="75" customWidth="1"/>
    <col min="13156" max="13156" width="2.7109375" style="75" customWidth="1"/>
    <col min="13157" max="13157" width="9.7109375" style="75" customWidth="1"/>
    <col min="13158" max="13158" width="0.28515625" style="75" customWidth="1"/>
    <col min="13159" max="13159" width="10" style="75" customWidth="1"/>
    <col min="13160" max="13160" width="11.140625" style="75" customWidth="1"/>
    <col min="13161" max="13312" width="9.140625" style="75"/>
    <col min="13313" max="13313" width="4.85546875" style="75" customWidth="1"/>
    <col min="13314" max="13314" width="0.28515625" style="75" customWidth="1"/>
    <col min="13315" max="13315" width="0.140625" style="75" customWidth="1"/>
    <col min="13316" max="13316" width="0.42578125" style="75" customWidth="1"/>
    <col min="13317" max="13318" width="0.28515625" style="75" customWidth="1"/>
    <col min="13319" max="13319" width="0.140625" style="75" customWidth="1"/>
    <col min="13320" max="13320" width="14.140625" style="75" customWidth="1"/>
    <col min="13321" max="13321" width="0.28515625" style="75" customWidth="1"/>
    <col min="13322" max="13322" width="0.42578125" style="75" customWidth="1"/>
    <col min="13323" max="13323" width="5" style="75" customWidth="1"/>
    <col min="13324" max="13324" width="1.85546875" style="75" customWidth="1"/>
    <col min="13325" max="13325" width="2" style="75" customWidth="1"/>
    <col min="13326" max="13326" width="1.7109375" style="75" customWidth="1"/>
    <col min="13327" max="13327" width="0.42578125" style="75" customWidth="1"/>
    <col min="13328" max="13328" width="0.140625" style="75" customWidth="1"/>
    <col min="13329" max="13329" width="0.42578125" style="75" customWidth="1"/>
    <col min="13330" max="13330" width="0.28515625" style="75" customWidth="1"/>
    <col min="13331" max="13331" width="1.140625" style="75" customWidth="1"/>
    <col min="13332" max="13332" width="0.140625" style="75" customWidth="1"/>
    <col min="13333" max="13333" width="0.5703125" style="75" customWidth="1"/>
    <col min="13334" max="13334" width="2" style="75" customWidth="1"/>
    <col min="13335" max="13335" width="1.140625" style="75" customWidth="1"/>
    <col min="13336" max="13336" width="1.85546875" style="75" customWidth="1"/>
    <col min="13337" max="13337" width="0.28515625" style="75" customWidth="1"/>
    <col min="13338" max="13338" width="0.140625" style="75" customWidth="1"/>
    <col min="13339" max="13339" width="1.7109375" style="75" customWidth="1"/>
    <col min="13340" max="13340" width="0.7109375" style="75" customWidth="1"/>
    <col min="13341" max="13341" width="0.42578125" style="75" customWidth="1"/>
    <col min="13342" max="13342" width="1.140625" style="75" customWidth="1"/>
    <col min="13343" max="13343" width="0.85546875" style="75" customWidth="1"/>
    <col min="13344" max="13344" width="1.28515625" style="75" customWidth="1"/>
    <col min="13345" max="13345" width="1.140625" style="75" customWidth="1"/>
    <col min="13346" max="13346" width="0.140625" style="75" customWidth="1"/>
    <col min="13347" max="13347" width="1.85546875" style="75" customWidth="1"/>
    <col min="13348" max="13349" width="0.28515625" style="75" customWidth="1"/>
    <col min="13350" max="13350" width="1" style="75" customWidth="1"/>
    <col min="13351" max="13351" width="0.5703125" style="75" customWidth="1"/>
    <col min="13352" max="13352" width="1.5703125" style="75" customWidth="1"/>
    <col min="13353" max="13353" width="0.140625" style="75" customWidth="1"/>
    <col min="13354" max="13354" width="0.28515625" style="75" customWidth="1"/>
    <col min="13355" max="13355" width="1.28515625" style="75" customWidth="1"/>
    <col min="13356" max="13356" width="0.140625" style="75" customWidth="1"/>
    <col min="13357" max="13358" width="0.28515625" style="75" customWidth="1"/>
    <col min="13359" max="13359" width="1.7109375" style="75" customWidth="1"/>
    <col min="13360" max="13360" width="0.140625" style="75" customWidth="1"/>
    <col min="13361" max="13361" width="1.140625" style="75" customWidth="1"/>
    <col min="13362" max="13362" width="0.42578125" style="75" customWidth="1"/>
    <col min="13363" max="13363" width="0.5703125" style="75" customWidth="1"/>
    <col min="13364" max="13364" width="0.42578125" style="75" customWidth="1"/>
    <col min="13365" max="13365" width="2.42578125" style="75" customWidth="1"/>
    <col min="13366" max="13366" width="0.42578125" style="75" customWidth="1"/>
    <col min="13367" max="13367" width="0.140625" style="75" customWidth="1"/>
    <col min="13368" max="13368" width="0.5703125" style="75" customWidth="1"/>
    <col min="13369" max="13369" width="0.28515625" style="75" customWidth="1"/>
    <col min="13370" max="13372" width="0.140625" style="75" customWidth="1"/>
    <col min="13373" max="13373" width="0.28515625" style="75" customWidth="1"/>
    <col min="13374" max="13374" width="0.5703125" style="75" customWidth="1"/>
    <col min="13375" max="13375" width="1.28515625" style="75" customWidth="1"/>
    <col min="13376" max="13376" width="0.42578125" style="75" customWidth="1"/>
    <col min="13377" max="13377" width="0.140625" style="75" customWidth="1"/>
    <col min="13378" max="13378" width="1" style="75" customWidth="1"/>
    <col min="13379" max="13379" width="2" style="75" customWidth="1"/>
    <col min="13380" max="13380" width="0.42578125" style="75" customWidth="1"/>
    <col min="13381" max="13381" width="1.7109375" style="75" customWidth="1"/>
    <col min="13382" max="13382" width="1" style="75" customWidth="1"/>
    <col min="13383" max="13383" width="0.5703125" style="75" customWidth="1"/>
    <col min="13384" max="13384" width="0.85546875" style="75" customWidth="1"/>
    <col min="13385" max="13385" width="0.7109375" style="75" customWidth="1"/>
    <col min="13386" max="13386" width="0.28515625" style="75" customWidth="1"/>
    <col min="13387" max="13387" width="2.7109375" style="75" customWidth="1"/>
    <col min="13388" max="13390" width="0.140625" style="75" customWidth="1"/>
    <col min="13391" max="13391" width="0.42578125" style="75" customWidth="1"/>
    <col min="13392" max="13392" width="0.5703125" style="75" customWidth="1"/>
    <col min="13393" max="13394" width="0.7109375" style="75" customWidth="1"/>
    <col min="13395" max="13395" width="3" style="75" customWidth="1"/>
    <col min="13396" max="13396" width="0.42578125" style="75" customWidth="1"/>
    <col min="13397" max="13397" width="0.140625" style="75" customWidth="1"/>
    <col min="13398" max="13398" width="1" style="75" customWidth="1"/>
    <col min="13399" max="13399" width="0.140625" style="75" customWidth="1"/>
    <col min="13400" max="13400" width="5.28515625" style="75" customWidth="1"/>
    <col min="13401" max="13401" width="1.85546875" style="75" customWidth="1"/>
    <col min="13402" max="13402" width="0.28515625" style="75" customWidth="1"/>
    <col min="13403" max="13403" width="0.42578125" style="75" customWidth="1"/>
    <col min="13404" max="13406" width="0.140625" style="75" customWidth="1"/>
    <col min="13407" max="13407" width="4" style="75" customWidth="1"/>
    <col min="13408" max="13408" width="0.140625" style="75" customWidth="1"/>
    <col min="13409" max="13409" width="0.7109375" style="75" customWidth="1"/>
    <col min="13410" max="13411" width="0.140625" style="75" customWidth="1"/>
    <col min="13412" max="13412" width="2.7109375" style="75" customWidth="1"/>
    <col min="13413" max="13413" width="9.7109375" style="75" customWidth="1"/>
    <col min="13414" max="13414" width="0.28515625" style="75" customWidth="1"/>
    <col min="13415" max="13415" width="10" style="75" customWidth="1"/>
    <col min="13416" max="13416" width="11.140625" style="75" customWidth="1"/>
    <col min="13417" max="13568" width="9.140625" style="75"/>
    <col min="13569" max="13569" width="4.85546875" style="75" customWidth="1"/>
    <col min="13570" max="13570" width="0.28515625" style="75" customWidth="1"/>
    <col min="13571" max="13571" width="0.140625" style="75" customWidth="1"/>
    <col min="13572" max="13572" width="0.42578125" style="75" customWidth="1"/>
    <col min="13573" max="13574" width="0.28515625" style="75" customWidth="1"/>
    <col min="13575" max="13575" width="0.140625" style="75" customWidth="1"/>
    <col min="13576" max="13576" width="14.140625" style="75" customWidth="1"/>
    <col min="13577" max="13577" width="0.28515625" style="75" customWidth="1"/>
    <col min="13578" max="13578" width="0.42578125" style="75" customWidth="1"/>
    <col min="13579" max="13579" width="5" style="75" customWidth="1"/>
    <col min="13580" max="13580" width="1.85546875" style="75" customWidth="1"/>
    <col min="13581" max="13581" width="2" style="75" customWidth="1"/>
    <col min="13582" max="13582" width="1.7109375" style="75" customWidth="1"/>
    <col min="13583" max="13583" width="0.42578125" style="75" customWidth="1"/>
    <col min="13584" max="13584" width="0.140625" style="75" customWidth="1"/>
    <col min="13585" max="13585" width="0.42578125" style="75" customWidth="1"/>
    <col min="13586" max="13586" width="0.28515625" style="75" customWidth="1"/>
    <col min="13587" max="13587" width="1.140625" style="75" customWidth="1"/>
    <col min="13588" max="13588" width="0.140625" style="75" customWidth="1"/>
    <col min="13589" max="13589" width="0.5703125" style="75" customWidth="1"/>
    <col min="13590" max="13590" width="2" style="75" customWidth="1"/>
    <col min="13591" max="13591" width="1.140625" style="75" customWidth="1"/>
    <col min="13592" max="13592" width="1.85546875" style="75" customWidth="1"/>
    <col min="13593" max="13593" width="0.28515625" style="75" customWidth="1"/>
    <col min="13594" max="13594" width="0.140625" style="75" customWidth="1"/>
    <col min="13595" max="13595" width="1.7109375" style="75" customWidth="1"/>
    <col min="13596" max="13596" width="0.7109375" style="75" customWidth="1"/>
    <col min="13597" max="13597" width="0.42578125" style="75" customWidth="1"/>
    <col min="13598" max="13598" width="1.140625" style="75" customWidth="1"/>
    <col min="13599" max="13599" width="0.85546875" style="75" customWidth="1"/>
    <col min="13600" max="13600" width="1.28515625" style="75" customWidth="1"/>
    <col min="13601" max="13601" width="1.140625" style="75" customWidth="1"/>
    <col min="13602" max="13602" width="0.140625" style="75" customWidth="1"/>
    <col min="13603" max="13603" width="1.85546875" style="75" customWidth="1"/>
    <col min="13604" max="13605" width="0.28515625" style="75" customWidth="1"/>
    <col min="13606" max="13606" width="1" style="75" customWidth="1"/>
    <col min="13607" max="13607" width="0.5703125" style="75" customWidth="1"/>
    <col min="13608" max="13608" width="1.5703125" style="75" customWidth="1"/>
    <col min="13609" max="13609" width="0.140625" style="75" customWidth="1"/>
    <col min="13610" max="13610" width="0.28515625" style="75" customWidth="1"/>
    <col min="13611" max="13611" width="1.28515625" style="75" customWidth="1"/>
    <col min="13612" max="13612" width="0.140625" style="75" customWidth="1"/>
    <col min="13613" max="13614" width="0.28515625" style="75" customWidth="1"/>
    <col min="13615" max="13615" width="1.7109375" style="75" customWidth="1"/>
    <col min="13616" max="13616" width="0.140625" style="75" customWidth="1"/>
    <col min="13617" max="13617" width="1.140625" style="75" customWidth="1"/>
    <col min="13618" max="13618" width="0.42578125" style="75" customWidth="1"/>
    <col min="13619" max="13619" width="0.5703125" style="75" customWidth="1"/>
    <col min="13620" max="13620" width="0.42578125" style="75" customWidth="1"/>
    <col min="13621" max="13621" width="2.42578125" style="75" customWidth="1"/>
    <col min="13622" max="13622" width="0.42578125" style="75" customWidth="1"/>
    <col min="13623" max="13623" width="0.140625" style="75" customWidth="1"/>
    <col min="13624" max="13624" width="0.5703125" style="75" customWidth="1"/>
    <col min="13625" max="13625" width="0.28515625" style="75" customWidth="1"/>
    <col min="13626" max="13628" width="0.140625" style="75" customWidth="1"/>
    <col min="13629" max="13629" width="0.28515625" style="75" customWidth="1"/>
    <col min="13630" max="13630" width="0.5703125" style="75" customWidth="1"/>
    <col min="13631" max="13631" width="1.28515625" style="75" customWidth="1"/>
    <col min="13632" max="13632" width="0.42578125" style="75" customWidth="1"/>
    <col min="13633" max="13633" width="0.140625" style="75" customWidth="1"/>
    <col min="13634" max="13634" width="1" style="75" customWidth="1"/>
    <col min="13635" max="13635" width="2" style="75" customWidth="1"/>
    <col min="13636" max="13636" width="0.42578125" style="75" customWidth="1"/>
    <col min="13637" max="13637" width="1.7109375" style="75" customWidth="1"/>
    <col min="13638" max="13638" width="1" style="75" customWidth="1"/>
    <col min="13639" max="13639" width="0.5703125" style="75" customWidth="1"/>
    <col min="13640" max="13640" width="0.85546875" style="75" customWidth="1"/>
    <col min="13641" max="13641" width="0.7109375" style="75" customWidth="1"/>
    <col min="13642" max="13642" width="0.28515625" style="75" customWidth="1"/>
    <col min="13643" max="13643" width="2.7109375" style="75" customWidth="1"/>
    <col min="13644" max="13646" width="0.140625" style="75" customWidth="1"/>
    <col min="13647" max="13647" width="0.42578125" style="75" customWidth="1"/>
    <col min="13648" max="13648" width="0.5703125" style="75" customWidth="1"/>
    <col min="13649" max="13650" width="0.7109375" style="75" customWidth="1"/>
    <col min="13651" max="13651" width="3" style="75" customWidth="1"/>
    <col min="13652" max="13652" width="0.42578125" style="75" customWidth="1"/>
    <col min="13653" max="13653" width="0.140625" style="75" customWidth="1"/>
    <col min="13654" max="13654" width="1" style="75" customWidth="1"/>
    <col min="13655" max="13655" width="0.140625" style="75" customWidth="1"/>
    <col min="13656" max="13656" width="5.28515625" style="75" customWidth="1"/>
    <col min="13657" max="13657" width="1.85546875" style="75" customWidth="1"/>
    <col min="13658" max="13658" width="0.28515625" style="75" customWidth="1"/>
    <col min="13659" max="13659" width="0.42578125" style="75" customWidth="1"/>
    <col min="13660" max="13662" width="0.140625" style="75" customWidth="1"/>
    <col min="13663" max="13663" width="4" style="75" customWidth="1"/>
    <col min="13664" max="13664" width="0.140625" style="75" customWidth="1"/>
    <col min="13665" max="13665" width="0.7109375" style="75" customWidth="1"/>
    <col min="13666" max="13667" width="0.140625" style="75" customWidth="1"/>
    <col min="13668" max="13668" width="2.7109375" style="75" customWidth="1"/>
    <col min="13669" max="13669" width="9.7109375" style="75" customWidth="1"/>
    <col min="13670" max="13670" width="0.28515625" style="75" customWidth="1"/>
    <col min="13671" max="13671" width="10" style="75" customWidth="1"/>
    <col min="13672" max="13672" width="11.140625" style="75" customWidth="1"/>
    <col min="13673" max="13824" width="9.140625" style="75"/>
    <col min="13825" max="13825" width="4.85546875" style="75" customWidth="1"/>
    <col min="13826" max="13826" width="0.28515625" style="75" customWidth="1"/>
    <col min="13827" max="13827" width="0.140625" style="75" customWidth="1"/>
    <col min="13828" max="13828" width="0.42578125" style="75" customWidth="1"/>
    <col min="13829" max="13830" width="0.28515625" style="75" customWidth="1"/>
    <col min="13831" max="13831" width="0.140625" style="75" customWidth="1"/>
    <col min="13832" max="13832" width="14.140625" style="75" customWidth="1"/>
    <col min="13833" max="13833" width="0.28515625" style="75" customWidth="1"/>
    <col min="13834" max="13834" width="0.42578125" style="75" customWidth="1"/>
    <col min="13835" max="13835" width="5" style="75" customWidth="1"/>
    <col min="13836" max="13836" width="1.85546875" style="75" customWidth="1"/>
    <col min="13837" max="13837" width="2" style="75" customWidth="1"/>
    <col min="13838" max="13838" width="1.7109375" style="75" customWidth="1"/>
    <col min="13839" max="13839" width="0.42578125" style="75" customWidth="1"/>
    <col min="13840" max="13840" width="0.140625" style="75" customWidth="1"/>
    <col min="13841" max="13841" width="0.42578125" style="75" customWidth="1"/>
    <col min="13842" max="13842" width="0.28515625" style="75" customWidth="1"/>
    <col min="13843" max="13843" width="1.140625" style="75" customWidth="1"/>
    <col min="13844" max="13844" width="0.140625" style="75" customWidth="1"/>
    <col min="13845" max="13845" width="0.5703125" style="75" customWidth="1"/>
    <col min="13846" max="13846" width="2" style="75" customWidth="1"/>
    <col min="13847" max="13847" width="1.140625" style="75" customWidth="1"/>
    <col min="13848" max="13848" width="1.85546875" style="75" customWidth="1"/>
    <col min="13849" max="13849" width="0.28515625" style="75" customWidth="1"/>
    <col min="13850" max="13850" width="0.140625" style="75" customWidth="1"/>
    <col min="13851" max="13851" width="1.7109375" style="75" customWidth="1"/>
    <col min="13852" max="13852" width="0.7109375" style="75" customWidth="1"/>
    <col min="13853" max="13853" width="0.42578125" style="75" customWidth="1"/>
    <col min="13854" max="13854" width="1.140625" style="75" customWidth="1"/>
    <col min="13855" max="13855" width="0.85546875" style="75" customWidth="1"/>
    <col min="13856" max="13856" width="1.28515625" style="75" customWidth="1"/>
    <col min="13857" max="13857" width="1.140625" style="75" customWidth="1"/>
    <col min="13858" max="13858" width="0.140625" style="75" customWidth="1"/>
    <col min="13859" max="13859" width="1.85546875" style="75" customWidth="1"/>
    <col min="13860" max="13861" width="0.28515625" style="75" customWidth="1"/>
    <col min="13862" max="13862" width="1" style="75" customWidth="1"/>
    <col min="13863" max="13863" width="0.5703125" style="75" customWidth="1"/>
    <col min="13864" max="13864" width="1.5703125" style="75" customWidth="1"/>
    <col min="13865" max="13865" width="0.140625" style="75" customWidth="1"/>
    <col min="13866" max="13866" width="0.28515625" style="75" customWidth="1"/>
    <col min="13867" max="13867" width="1.28515625" style="75" customWidth="1"/>
    <col min="13868" max="13868" width="0.140625" style="75" customWidth="1"/>
    <col min="13869" max="13870" width="0.28515625" style="75" customWidth="1"/>
    <col min="13871" max="13871" width="1.7109375" style="75" customWidth="1"/>
    <col min="13872" max="13872" width="0.140625" style="75" customWidth="1"/>
    <col min="13873" max="13873" width="1.140625" style="75" customWidth="1"/>
    <col min="13874" max="13874" width="0.42578125" style="75" customWidth="1"/>
    <col min="13875" max="13875" width="0.5703125" style="75" customWidth="1"/>
    <col min="13876" max="13876" width="0.42578125" style="75" customWidth="1"/>
    <col min="13877" max="13877" width="2.42578125" style="75" customWidth="1"/>
    <col min="13878" max="13878" width="0.42578125" style="75" customWidth="1"/>
    <col min="13879" max="13879" width="0.140625" style="75" customWidth="1"/>
    <col min="13880" max="13880" width="0.5703125" style="75" customWidth="1"/>
    <col min="13881" max="13881" width="0.28515625" style="75" customWidth="1"/>
    <col min="13882" max="13884" width="0.140625" style="75" customWidth="1"/>
    <col min="13885" max="13885" width="0.28515625" style="75" customWidth="1"/>
    <col min="13886" max="13886" width="0.5703125" style="75" customWidth="1"/>
    <col min="13887" max="13887" width="1.28515625" style="75" customWidth="1"/>
    <col min="13888" max="13888" width="0.42578125" style="75" customWidth="1"/>
    <col min="13889" max="13889" width="0.140625" style="75" customWidth="1"/>
    <col min="13890" max="13890" width="1" style="75" customWidth="1"/>
    <col min="13891" max="13891" width="2" style="75" customWidth="1"/>
    <col min="13892" max="13892" width="0.42578125" style="75" customWidth="1"/>
    <col min="13893" max="13893" width="1.7109375" style="75" customWidth="1"/>
    <col min="13894" max="13894" width="1" style="75" customWidth="1"/>
    <col min="13895" max="13895" width="0.5703125" style="75" customWidth="1"/>
    <col min="13896" max="13896" width="0.85546875" style="75" customWidth="1"/>
    <col min="13897" max="13897" width="0.7109375" style="75" customWidth="1"/>
    <col min="13898" max="13898" width="0.28515625" style="75" customWidth="1"/>
    <col min="13899" max="13899" width="2.7109375" style="75" customWidth="1"/>
    <col min="13900" max="13902" width="0.140625" style="75" customWidth="1"/>
    <col min="13903" max="13903" width="0.42578125" style="75" customWidth="1"/>
    <col min="13904" max="13904" width="0.5703125" style="75" customWidth="1"/>
    <col min="13905" max="13906" width="0.7109375" style="75" customWidth="1"/>
    <col min="13907" max="13907" width="3" style="75" customWidth="1"/>
    <col min="13908" max="13908" width="0.42578125" style="75" customWidth="1"/>
    <col min="13909" max="13909" width="0.140625" style="75" customWidth="1"/>
    <col min="13910" max="13910" width="1" style="75" customWidth="1"/>
    <col min="13911" max="13911" width="0.140625" style="75" customWidth="1"/>
    <col min="13912" max="13912" width="5.28515625" style="75" customWidth="1"/>
    <col min="13913" max="13913" width="1.85546875" style="75" customWidth="1"/>
    <col min="13914" max="13914" width="0.28515625" style="75" customWidth="1"/>
    <col min="13915" max="13915" width="0.42578125" style="75" customWidth="1"/>
    <col min="13916" max="13918" width="0.140625" style="75" customWidth="1"/>
    <col min="13919" max="13919" width="4" style="75" customWidth="1"/>
    <col min="13920" max="13920" width="0.140625" style="75" customWidth="1"/>
    <col min="13921" max="13921" width="0.7109375" style="75" customWidth="1"/>
    <col min="13922" max="13923" width="0.140625" style="75" customWidth="1"/>
    <col min="13924" max="13924" width="2.7109375" style="75" customWidth="1"/>
    <col min="13925" max="13925" width="9.7109375" style="75" customWidth="1"/>
    <col min="13926" max="13926" width="0.28515625" style="75" customWidth="1"/>
    <col min="13927" max="13927" width="10" style="75" customWidth="1"/>
    <col min="13928" max="13928" width="11.140625" style="75" customWidth="1"/>
    <col min="13929" max="14080" width="9.140625" style="75"/>
    <col min="14081" max="14081" width="4.85546875" style="75" customWidth="1"/>
    <col min="14082" max="14082" width="0.28515625" style="75" customWidth="1"/>
    <col min="14083" max="14083" width="0.140625" style="75" customWidth="1"/>
    <col min="14084" max="14084" width="0.42578125" style="75" customWidth="1"/>
    <col min="14085" max="14086" width="0.28515625" style="75" customWidth="1"/>
    <col min="14087" max="14087" width="0.140625" style="75" customWidth="1"/>
    <col min="14088" max="14088" width="14.140625" style="75" customWidth="1"/>
    <col min="14089" max="14089" width="0.28515625" style="75" customWidth="1"/>
    <col min="14090" max="14090" width="0.42578125" style="75" customWidth="1"/>
    <col min="14091" max="14091" width="5" style="75" customWidth="1"/>
    <col min="14092" max="14092" width="1.85546875" style="75" customWidth="1"/>
    <col min="14093" max="14093" width="2" style="75" customWidth="1"/>
    <col min="14094" max="14094" width="1.7109375" style="75" customWidth="1"/>
    <col min="14095" max="14095" width="0.42578125" style="75" customWidth="1"/>
    <col min="14096" max="14096" width="0.140625" style="75" customWidth="1"/>
    <col min="14097" max="14097" width="0.42578125" style="75" customWidth="1"/>
    <col min="14098" max="14098" width="0.28515625" style="75" customWidth="1"/>
    <col min="14099" max="14099" width="1.140625" style="75" customWidth="1"/>
    <col min="14100" max="14100" width="0.140625" style="75" customWidth="1"/>
    <col min="14101" max="14101" width="0.5703125" style="75" customWidth="1"/>
    <col min="14102" max="14102" width="2" style="75" customWidth="1"/>
    <col min="14103" max="14103" width="1.140625" style="75" customWidth="1"/>
    <col min="14104" max="14104" width="1.85546875" style="75" customWidth="1"/>
    <col min="14105" max="14105" width="0.28515625" style="75" customWidth="1"/>
    <col min="14106" max="14106" width="0.140625" style="75" customWidth="1"/>
    <col min="14107" max="14107" width="1.7109375" style="75" customWidth="1"/>
    <col min="14108" max="14108" width="0.7109375" style="75" customWidth="1"/>
    <col min="14109" max="14109" width="0.42578125" style="75" customWidth="1"/>
    <col min="14110" max="14110" width="1.140625" style="75" customWidth="1"/>
    <col min="14111" max="14111" width="0.85546875" style="75" customWidth="1"/>
    <col min="14112" max="14112" width="1.28515625" style="75" customWidth="1"/>
    <col min="14113" max="14113" width="1.140625" style="75" customWidth="1"/>
    <col min="14114" max="14114" width="0.140625" style="75" customWidth="1"/>
    <col min="14115" max="14115" width="1.85546875" style="75" customWidth="1"/>
    <col min="14116" max="14117" width="0.28515625" style="75" customWidth="1"/>
    <col min="14118" max="14118" width="1" style="75" customWidth="1"/>
    <col min="14119" max="14119" width="0.5703125" style="75" customWidth="1"/>
    <col min="14120" max="14120" width="1.5703125" style="75" customWidth="1"/>
    <col min="14121" max="14121" width="0.140625" style="75" customWidth="1"/>
    <col min="14122" max="14122" width="0.28515625" style="75" customWidth="1"/>
    <col min="14123" max="14123" width="1.28515625" style="75" customWidth="1"/>
    <col min="14124" max="14124" width="0.140625" style="75" customWidth="1"/>
    <col min="14125" max="14126" width="0.28515625" style="75" customWidth="1"/>
    <col min="14127" max="14127" width="1.7109375" style="75" customWidth="1"/>
    <col min="14128" max="14128" width="0.140625" style="75" customWidth="1"/>
    <col min="14129" max="14129" width="1.140625" style="75" customWidth="1"/>
    <col min="14130" max="14130" width="0.42578125" style="75" customWidth="1"/>
    <col min="14131" max="14131" width="0.5703125" style="75" customWidth="1"/>
    <col min="14132" max="14132" width="0.42578125" style="75" customWidth="1"/>
    <col min="14133" max="14133" width="2.42578125" style="75" customWidth="1"/>
    <col min="14134" max="14134" width="0.42578125" style="75" customWidth="1"/>
    <col min="14135" max="14135" width="0.140625" style="75" customWidth="1"/>
    <col min="14136" max="14136" width="0.5703125" style="75" customWidth="1"/>
    <col min="14137" max="14137" width="0.28515625" style="75" customWidth="1"/>
    <col min="14138" max="14140" width="0.140625" style="75" customWidth="1"/>
    <col min="14141" max="14141" width="0.28515625" style="75" customWidth="1"/>
    <col min="14142" max="14142" width="0.5703125" style="75" customWidth="1"/>
    <col min="14143" max="14143" width="1.28515625" style="75" customWidth="1"/>
    <col min="14144" max="14144" width="0.42578125" style="75" customWidth="1"/>
    <col min="14145" max="14145" width="0.140625" style="75" customWidth="1"/>
    <col min="14146" max="14146" width="1" style="75" customWidth="1"/>
    <col min="14147" max="14147" width="2" style="75" customWidth="1"/>
    <col min="14148" max="14148" width="0.42578125" style="75" customWidth="1"/>
    <col min="14149" max="14149" width="1.7109375" style="75" customWidth="1"/>
    <col min="14150" max="14150" width="1" style="75" customWidth="1"/>
    <col min="14151" max="14151" width="0.5703125" style="75" customWidth="1"/>
    <col min="14152" max="14152" width="0.85546875" style="75" customWidth="1"/>
    <col min="14153" max="14153" width="0.7109375" style="75" customWidth="1"/>
    <col min="14154" max="14154" width="0.28515625" style="75" customWidth="1"/>
    <col min="14155" max="14155" width="2.7109375" style="75" customWidth="1"/>
    <col min="14156" max="14158" width="0.140625" style="75" customWidth="1"/>
    <col min="14159" max="14159" width="0.42578125" style="75" customWidth="1"/>
    <col min="14160" max="14160" width="0.5703125" style="75" customWidth="1"/>
    <col min="14161" max="14162" width="0.7109375" style="75" customWidth="1"/>
    <col min="14163" max="14163" width="3" style="75" customWidth="1"/>
    <col min="14164" max="14164" width="0.42578125" style="75" customWidth="1"/>
    <col min="14165" max="14165" width="0.140625" style="75" customWidth="1"/>
    <col min="14166" max="14166" width="1" style="75" customWidth="1"/>
    <col min="14167" max="14167" width="0.140625" style="75" customWidth="1"/>
    <col min="14168" max="14168" width="5.28515625" style="75" customWidth="1"/>
    <col min="14169" max="14169" width="1.85546875" style="75" customWidth="1"/>
    <col min="14170" max="14170" width="0.28515625" style="75" customWidth="1"/>
    <col min="14171" max="14171" width="0.42578125" style="75" customWidth="1"/>
    <col min="14172" max="14174" width="0.140625" style="75" customWidth="1"/>
    <col min="14175" max="14175" width="4" style="75" customWidth="1"/>
    <col min="14176" max="14176" width="0.140625" style="75" customWidth="1"/>
    <col min="14177" max="14177" width="0.7109375" style="75" customWidth="1"/>
    <col min="14178" max="14179" width="0.140625" style="75" customWidth="1"/>
    <col min="14180" max="14180" width="2.7109375" style="75" customWidth="1"/>
    <col min="14181" max="14181" width="9.7109375" style="75" customWidth="1"/>
    <col min="14182" max="14182" width="0.28515625" style="75" customWidth="1"/>
    <col min="14183" max="14183" width="10" style="75" customWidth="1"/>
    <col min="14184" max="14184" width="11.140625" style="75" customWidth="1"/>
    <col min="14185" max="14336" width="9.140625" style="75"/>
    <col min="14337" max="14337" width="4.85546875" style="75" customWidth="1"/>
    <col min="14338" max="14338" width="0.28515625" style="75" customWidth="1"/>
    <col min="14339" max="14339" width="0.140625" style="75" customWidth="1"/>
    <col min="14340" max="14340" width="0.42578125" style="75" customWidth="1"/>
    <col min="14341" max="14342" width="0.28515625" style="75" customWidth="1"/>
    <col min="14343" max="14343" width="0.140625" style="75" customWidth="1"/>
    <col min="14344" max="14344" width="14.140625" style="75" customWidth="1"/>
    <col min="14345" max="14345" width="0.28515625" style="75" customWidth="1"/>
    <col min="14346" max="14346" width="0.42578125" style="75" customWidth="1"/>
    <col min="14347" max="14347" width="5" style="75" customWidth="1"/>
    <col min="14348" max="14348" width="1.85546875" style="75" customWidth="1"/>
    <col min="14349" max="14349" width="2" style="75" customWidth="1"/>
    <col min="14350" max="14350" width="1.7109375" style="75" customWidth="1"/>
    <col min="14351" max="14351" width="0.42578125" style="75" customWidth="1"/>
    <col min="14352" max="14352" width="0.140625" style="75" customWidth="1"/>
    <col min="14353" max="14353" width="0.42578125" style="75" customWidth="1"/>
    <col min="14354" max="14354" width="0.28515625" style="75" customWidth="1"/>
    <col min="14355" max="14355" width="1.140625" style="75" customWidth="1"/>
    <col min="14356" max="14356" width="0.140625" style="75" customWidth="1"/>
    <col min="14357" max="14357" width="0.5703125" style="75" customWidth="1"/>
    <col min="14358" max="14358" width="2" style="75" customWidth="1"/>
    <col min="14359" max="14359" width="1.140625" style="75" customWidth="1"/>
    <col min="14360" max="14360" width="1.85546875" style="75" customWidth="1"/>
    <col min="14361" max="14361" width="0.28515625" style="75" customWidth="1"/>
    <col min="14362" max="14362" width="0.140625" style="75" customWidth="1"/>
    <col min="14363" max="14363" width="1.7109375" style="75" customWidth="1"/>
    <col min="14364" max="14364" width="0.7109375" style="75" customWidth="1"/>
    <col min="14365" max="14365" width="0.42578125" style="75" customWidth="1"/>
    <col min="14366" max="14366" width="1.140625" style="75" customWidth="1"/>
    <col min="14367" max="14367" width="0.85546875" style="75" customWidth="1"/>
    <col min="14368" max="14368" width="1.28515625" style="75" customWidth="1"/>
    <col min="14369" max="14369" width="1.140625" style="75" customWidth="1"/>
    <col min="14370" max="14370" width="0.140625" style="75" customWidth="1"/>
    <col min="14371" max="14371" width="1.85546875" style="75" customWidth="1"/>
    <col min="14372" max="14373" width="0.28515625" style="75" customWidth="1"/>
    <col min="14374" max="14374" width="1" style="75" customWidth="1"/>
    <col min="14375" max="14375" width="0.5703125" style="75" customWidth="1"/>
    <col min="14376" max="14376" width="1.5703125" style="75" customWidth="1"/>
    <col min="14377" max="14377" width="0.140625" style="75" customWidth="1"/>
    <col min="14378" max="14378" width="0.28515625" style="75" customWidth="1"/>
    <col min="14379" max="14379" width="1.28515625" style="75" customWidth="1"/>
    <col min="14380" max="14380" width="0.140625" style="75" customWidth="1"/>
    <col min="14381" max="14382" width="0.28515625" style="75" customWidth="1"/>
    <col min="14383" max="14383" width="1.7109375" style="75" customWidth="1"/>
    <col min="14384" max="14384" width="0.140625" style="75" customWidth="1"/>
    <col min="14385" max="14385" width="1.140625" style="75" customWidth="1"/>
    <col min="14386" max="14386" width="0.42578125" style="75" customWidth="1"/>
    <col min="14387" max="14387" width="0.5703125" style="75" customWidth="1"/>
    <col min="14388" max="14388" width="0.42578125" style="75" customWidth="1"/>
    <col min="14389" max="14389" width="2.42578125" style="75" customWidth="1"/>
    <col min="14390" max="14390" width="0.42578125" style="75" customWidth="1"/>
    <col min="14391" max="14391" width="0.140625" style="75" customWidth="1"/>
    <col min="14392" max="14392" width="0.5703125" style="75" customWidth="1"/>
    <col min="14393" max="14393" width="0.28515625" style="75" customWidth="1"/>
    <col min="14394" max="14396" width="0.140625" style="75" customWidth="1"/>
    <col min="14397" max="14397" width="0.28515625" style="75" customWidth="1"/>
    <col min="14398" max="14398" width="0.5703125" style="75" customWidth="1"/>
    <col min="14399" max="14399" width="1.28515625" style="75" customWidth="1"/>
    <col min="14400" max="14400" width="0.42578125" style="75" customWidth="1"/>
    <col min="14401" max="14401" width="0.140625" style="75" customWidth="1"/>
    <col min="14402" max="14402" width="1" style="75" customWidth="1"/>
    <col min="14403" max="14403" width="2" style="75" customWidth="1"/>
    <col min="14404" max="14404" width="0.42578125" style="75" customWidth="1"/>
    <col min="14405" max="14405" width="1.7109375" style="75" customWidth="1"/>
    <col min="14406" max="14406" width="1" style="75" customWidth="1"/>
    <col min="14407" max="14407" width="0.5703125" style="75" customWidth="1"/>
    <col min="14408" max="14408" width="0.85546875" style="75" customWidth="1"/>
    <col min="14409" max="14409" width="0.7109375" style="75" customWidth="1"/>
    <col min="14410" max="14410" width="0.28515625" style="75" customWidth="1"/>
    <col min="14411" max="14411" width="2.7109375" style="75" customWidth="1"/>
    <col min="14412" max="14414" width="0.140625" style="75" customWidth="1"/>
    <col min="14415" max="14415" width="0.42578125" style="75" customWidth="1"/>
    <col min="14416" max="14416" width="0.5703125" style="75" customWidth="1"/>
    <col min="14417" max="14418" width="0.7109375" style="75" customWidth="1"/>
    <col min="14419" max="14419" width="3" style="75" customWidth="1"/>
    <col min="14420" max="14420" width="0.42578125" style="75" customWidth="1"/>
    <col min="14421" max="14421" width="0.140625" style="75" customWidth="1"/>
    <col min="14422" max="14422" width="1" style="75" customWidth="1"/>
    <col min="14423" max="14423" width="0.140625" style="75" customWidth="1"/>
    <col min="14424" max="14424" width="5.28515625" style="75" customWidth="1"/>
    <col min="14425" max="14425" width="1.85546875" style="75" customWidth="1"/>
    <col min="14426" max="14426" width="0.28515625" style="75" customWidth="1"/>
    <col min="14427" max="14427" width="0.42578125" style="75" customWidth="1"/>
    <col min="14428" max="14430" width="0.140625" style="75" customWidth="1"/>
    <col min="14431" max="14431" width="4" style="75" customWidth="1"/>
    <col min="14432" max="14432" width="0.140625" style="75" customWidth="1"/>
    <col min="14433" max="14433" width="0.7109375" style="75" customWidth="1"/>
    <col min="14434" max="14435" width="0.140625" style="75" customWidth="1"/>
    <col min="14436" max="14436" width="2.7109375" style="75" customWidth="1"/>
    <col min="14437" max="14437" width="9.7109375" style="75" customWidth="1"/>
    <col min="14438" max="14438" width="0.28515625" style="75" customWidth="1"/>
    <col min="14439" max="14439" width="10" style="75" customWidth="1"/>
    <col min="14440" max="14440" width="11.140625" style="75" customWidth="1"/>
    <col min="14441" max="14592" width="9.140625" style="75"/>
    <col min="14593" max="14593" width="4.85546875" style="75" customWidth="1"/>
    <col min="14594" max="14594" width="0.28515625" style="75" customWidth="1"/>
    <col min="14595" max="14595" width="0.140625" style="75" customWidth="1"/>
    <col min="14596" max="14596" width="0.42578125" style="75" customWidth="1"/>
    <col min="14597" max="14598" width="0.28515625" style="75" customWidth="1"/>
    <col min="14599" max="14599" width="0.140625" style="75" customWidth="1"/>
    <col min="14600" max="14600" width="14.140625" style="75" customWidth="1"/>
    <col min="14601" max="14601" width="0.28515625" style="75" customWidth="1"/>
    <col min="14602" max="14602" width="0.42578125" style="75" customWidth="1"/>
    <col min="14603" max="14603" width="5" style="75" customWidth="1"/>
    <col min="14604" max="14604" width="1.85546875" style="75" customWidth="1"/>
    <col min="14605" max="14605" width="2" style="75" customWidth="1"/>
    <col min="14606" max="14606" width="1.7109375" style="75" customWidth="1"/>
    <col min="14607" max="14607" width="0.42578125" style="75" customWidth="1"/>
    <col min="14608" max="14608" width="0.140625" style="75" customWidth="1"/>
    <col min="14609" max="14609" width="0.42578125" style="75" customWidth="1"/>
    <col min="14610" max="14610" width="0.28515625" style="75" customWidth="1"/>
    <col min="14611" max="14611" width="1.140625" style="75" customWidth="1"/>
    <col min="14612" max="14612" width="0.140625" style="75" customWidth="1"/>
    <col min="14613" max="14613" width="0.5703125" style="75" customWidth="1"/>
    <col min="14614" max="14614" width="2" style="75" customWidth="1"/>
    <col min="14615" max="14615" width="1.140625" style="75" customWidth="1"/>
    <col min="14616" max="14616" width="1.85546875" style="75" customWidth="1"/>
    <col min="14617" max="14617" width="0.28515625" style="75" customWidth="1"/>
    <col min="14618" max="14618" width="0.140625" style="75" customWidth="1"/>
    <col min="14619" max="14619" width="1.7109375" style="75" customWidth="1"/>
    <col min="14620" max="14620" width="0.7109375" style="75" customWidth="1"/>
    <col min="14621" max="14621" width="0.42578125" style="75" customWidth="1"/>
    <col min="14622" max="14622" width="1.140625" style="75" customWidth="1"/>
    <col min="14623" max="14623" width="0.85546875" style="75" customWidth="1"/>
    <col min="14624" max="14624" width="1.28515625" style="75" customWidth="1"/>
    <col min="14625" max="14625" width="1.140625" style="75" customWidth="1"/>
    <col min="14626" max="14626" width="0.140625" style="75" customWidth="1"/>
    <col min="14627" max="14627" width="1.85546875" style="75" customWidth="1"/>
    <col min="14628" max="14629" width="0.28515625" style="75" customWidth="1"/>
    <col min="14630" max="14630" width="1" style="75" customWidth="1"/>
    <col min="14631" max="14631" width="0.5703125" style="75" customWidth="1"/>
    <col min="14632" max="14632" width="1.5703125" style="75" customWidth="1"/>
    <col min="14633" max="14633" width="0.140625" style="75" customWidth="1"/>
    <col min="14634" max="14634" width="0.28515625" style="75" customWidth="1"/>
    <col min="14635" max="14635" width="1.28515625" style="75" customWidth="1"/>
    <col min="14636" max="14636" width="0.140625" style="75" customWidth="1"/>
    <col min="14637" max="14638" width="0.28515625" style="75" customWidth="1"/>
    <col min="14639" max="14639" width="1.7109375" style="75" customWidth="1"/>
    <col min="14640" max="14640" width="0.140625" style="75" customWidth="1"/>
    <col min="14641" max="14641" width="1.140625" style="75" customWidth="1"/>
    <col min="14642" max="14642" width="0.42578125" style="75" customWidth="1"/>
    <col min="14643" max="14643" width="0.5703125" style="75" customWidth="1"/>
    <col min="14644" max="14644" width="0.42578125" style="75" customWidth="1"/>
    <col min="14645" max="14645" width="2.42578125" style="75" customWidth="1"/>
    <col min="14646" max="14646" width="0.42578125" style="75" customWidth="1"/>
    <col min="14647" max="14647" width="0.140625" style="75" customWidth="1"/>
    <col min="14648" max="14648" width="0.5703125" style="75" customWidth="1"/>
    <col min="14649" max="14649" width="0.28515625" style="75" customWidth="1"/>
    <col min="14650" max="14652" width="0.140625" style="75" customWidth="1"/>
    <col min="14653" max="14653" width="0.28515625" style="75" customWidth="1"/>
    <col min="14654" max="14654" width="0.5703125" style="75" customWidth="1"/>
    <col min="14655" max="14655" width="1.28515625" style="75" customWidth="1"/>
    <col min="14656" max="14656" width="0.42578125" style="75" customWidth="1"/>
    <col min="14657" max="14657" width="0.140625" style="75" customWidth="1"/>
    <col min="14658" max="14658" width="1" style="75" customWidth="1"/>
    <col min="14659" max="14659" width="2" style="75" customWidth="1"/>
    <col min="14660" max="14660" width="0.42578125" style="75" customWidth="1"/>
    <col min="14661" max="14661" width="1.7109375" style="75" customWidth="1"/>
    <col min="14662" max="14662" width="1" style="75" customWidth="1"/>
    <col min="14663" max="14663" width="0.5703125" style="75" customWidth="1"/>
    <col min="14664" max="14664" width="0.85546875" style="75" customWidth="1"/>
    <col min="14665" max="14665" width="0.7109375" style="75" customWidth="1"/>
    <col min="14666" max="14666" width="0.28515625" style="75" customWidth="1"/>
    <col min="14667" max="14667" width="2.7109375" style="75" customWidth="1"/>
    <col min="14668" max="14670" width="0.140625" style="75" customWidth="1"/>
    <col min="14671" max="14671" width="0.42578125" style="75" customWidth="1"/>
    <col min="14672" max="14672" width="0.5703125" style="75" customWidth="1"/>
    <col min="14673" max="14674" width="0.7109375" style="75" customWidth="1"/>
    <col min="14675" max="14675" width="3" style="75" customWidth="1"/>
    <col min="14676" max="14676" width="0.42578125" style="75" customWidth="1"/>
    <col min="14677" max="14677" width="0.140625" style="75" customWidth="1"/>
    <col min="14678" max="14678" width="1" style="75" customWidth="1"/>
    <col min="14679" max="14679" width="0.140625" style="75" customWidth="1"/>
    <col min="14680" max="14680" width="5.28515625" style="75" customWidth="1"/>
    <col min="14681" max="14681" width="1.85546875" style="75" customWidth="1"/>
    <col min="14682" max="14682" width="0.28515625" style="75" customWidth="1"/>
    <col min="14683" max="14683" width="0.42578125" style="75" customWidth="1"/>
    <col min="14684" max="14686" width="0.140625" style="75" customWidth="1"/>
    <col min="14687" max="14687" width="4" style="75" customWidth="1"/>
    <col min="14688" max="14688" width="0.140625" style="75" customWidth="1"/>
    <col min="14689" max="14689" width="0.7109375" style="75" customWidth="1"/>
    <col min="14690" max="14691" width="0.140625" style="75" customWidth="1"/>
    <col min="14692" max="14692" width="2.7109375" style="75" customWidth="1"/>
    <col min="14693" max="14693" width="9.7109375" style="75" customWidth="1"/>
    <col min="14694" max="14694" width="0.28515625" style="75" customWidth="1"/>
    <col min="14695" max="14695" width="10" style="75" customWidth="1"/>
    <col min="14696" max="14696" width="11.140625" style="75" customWidth="1"/>
    <col min="14697" max="14848" width="9.140625" style="75"/>
    <col min="14849" max="14849" width="4.85546875" style="75" customWidth="1"/>
    <col min="14850" max="14850" width="0.28515625" style="75" customWidth="1"/>
    <col min="14851" max="14851" width="0.140625" style="75" customWidth="1"/>
    <col min="14852" max="14852" width="0.42578125" style="75" customWidth="1"/>
    <col min="14853" max="14854" width="0.28515625" style="75" customWidth="1"/>
    <col min="14855" max="14855" width="0.140625" style="75" customWidth="1"/>
    <col min="14856" max="14856" width="14.140625" style="75" customWidth="1"/>
    <col min="14857" max="14857" width="0.28515625" style="75" customWidth="1"/>
    <col min="14858" max="14858" width="0.42578125" style="75" customWidth="1"/>
    <col min="14859" max="14859" width="5" style="75" customWidth="1"/>
    <col min="14860" max="14860" width="1.85546875" style="75" customWidth="1"/>
    <col min="14861" max="14861" width="2" style="75" customWidth="1"/>
    <col min="14862" max="14862" width="1.7109375" style="75" customWidth="1"/>
    <col min="14863" max="14863" width="0.42578125" style="75" customWidth="1"/>
    <col min="14864" max="14864" width="0.140625" style="75" customWidth="1"/>
    <col min="14865" max="14865" width="0.42578125" style="75" customWidth="1"/>
    <col min="14866" max="14866" width="0.28515625" style="75" customWidth="1"/>
    <col min="14867" max="14867" width="1.140625" style="75" customWidth="1"/>
    <col min="14868" max="14868" width="0.140625" style="75" customWidth="1"/>
    <col min="14869" max="14869" width="0.5703125" style="75" customWidth="1"/>
    <col min="14870" max="14870" width="2" style="75" customWidth="1"/>
    <col min="14871" max="14871" width="1.140625" style="75" customWidth="1"/>
    <col min="14872" max="14872" width="1.85546875" style="75" customWidth="1"/>
    <col min="14873" max="14873" width="0.28515625" style="75" customWidth="1"/>
    <col min="14874" max="14874" width="0.140625" style="75" customWidth="1"/>
    <col min="14875" max="14875" width="1.7109375" style="75" customWidth="1"/>
    <col min="14876" max="14876" width="0.7109375" style="75" customWidth="1"/>
    <col min="14877" max="14877" width="0.42578125" style="75" customWidth="1"/>
    <col min="14878" max="14878" width="1.140625" style="75" customWidth="1"/>
    <col min="14879" max="14879" width="0.85546875" style="75" customWidth="1"/>
    <col min="14880" max="14880" width="1.28515625" style="75" customWidth="1"/>
    <col min="14881" max="14881" width="1.140625" style="75" customWidth="1"/>
    <col min="14882" max="14882" width="0.140625" style="75" customWidth="1"/>
    <col min="14883" max="14883" width="1.85546875" style="75" customWidth="1"/>
    <col min="14884" max="14885" width="0.28515625" style="75" customWidth="1"/>
    <col min="14886" max="14886" width="1" style="75" customWidth="1"/>
    <col min="14887" max="14887" width="0.5703125" style="75" customWidth="1"/>
    <col min="14888" max="14888" width="1.5703125" style="75" customWidth="1"/>
    <col min="14889" max="14889" width="0.140625" style="75" customWidth="1"/>
    <col min="14890" max="14890" width="0.28515625" style="75" customWidth="1"/>
    <col min="14891" max="14891" width="1.28515625" style="75" customWidth="1"/>
    <col min="14892" max="14892" width="0.140625" style="75" customWidth="1"/>
    <col min="14893" max="14894" width="0.28515625" style="75" customWidth="1"/>
    <col min="14895" max="14895" width="1.7109375" style="75" customWidth="1"/>
    <col min="14896" max="14896" width="0.140625" style="75" customWidth="1"/>
    <col min="14897" max="14897" width="1.140625" style="75" customWidth="1"/>
    <col min="14898" max="14898" width="0.42578125" style="75" customWidth="1"/>
    <col min="14899" max="14899" width="0.5703125" style="75" customWidth="1"/>
    <col min="14900" max="14900" width="0.42578125" style="75" customWidth="1"/>
    <col min="14901" max="14901" width="2.42578125" style="75" customWidth="1"/>
    <col min="14902" max="14902" width="0.42578125" style="75" customWidth="1"/>
    <col min="14903" max="14903" width="0.140625" style="75" customWidth="1"/>
    <col min="14904" max="14904" width="0.5703125" style="75" customWidth="1"/>
    <col min="14905" max="14905" width="0.28515625" style="75" customWidth="1"/>
    <col min="14906" max="14908" width="0.140625" style="75" customWidth="1"/>
    <col min="14909" max="14909" width="0.28515625" style="75" customWidth="1"/>
    <col min="14910" max="14910" width="0.5703125" style="75" customWidth="1"/>
    <col min="14911" max="14911" width="1.28515625" style="75" customWidth="1"/>
    <col min="14912" max="14912" width="0.42578125" style="75" customWidth="1"/>
    <col min="14913" max="14913" width="0.140625" style="75" customWidth="1"/>
    <col min="14914" max="14914" width="1" style="75" customWidth="1"/>
    <col min="14915" max="14915" width="2" style="75" customWidth="1"/>
    <col min="14916" max="14916" width="0.42578125" style="75" customWidth="1"/>
    <col min="14917" max="14917" width="1.7109375" style="75" customWidth="1"/>
    <col min="14918" max="14918" width="1" style="75" customWidth="1"/>
    <col min="14919" max="14919" width="0.5703125" style="75" customWidth="1"/>
    <col min="14920" max="14920" width="0.85546875" style="75" customWidth="1"/>
    <col min="14921" max="14921" width="0.7109375" style="75" customWidth="1"/>
    <col min="14922" max="14922" width="0.28515625" style="75" customWidth="1"/>
    <col min="14923" max="14923" width="2.7109375" style="75" customWidth="1"/>
    <col min="14924" max="14926" width="0.140625" style="75" customWidth="1"/>
    <col min="14927" max="14927" width="0.42578125" style="75" customWidth="1"/>
    <col min="14928" max="14928" width="0.5703125" style="75" customWidth="1"/>
    <col min="14929" max="14930" width="0.7109375" style="75" customWidth="1"/>
    <col min="14931" max="14931" width="3" style="75" customWidth="1"/>
    <col min="14932" max="14932" width="0.42578125" style="75" customWidth="1"/>
    <col min="14933" max="14933" width="0.140625" style="75" customWidth="1"/>
    <col min="14934" max="14934" width="1" style="75" customWidth="1"/>
    <col min="14935" max="14935" width="0.140625" style="75" customWidth="1"/>
    <col min="14936" max="14936" width="5.28515625" style="75" customWidth="1"/>
    <col min="14937" max="14937" width="1.85546875" style="75" customWidth="1"/>
    <col min="14938" max="14938" width="0.28515625" style="75" customWidth="1"/>
    <col min="14939" max="14939" width="0.42578125" style="75" customWidth="1"/>
    <col min="14940" max="14942" width="0.140625" style="75" customWidth="1"/>
    <col min="14943" max="14943" width="4" style="75" customWidth="1"/>
    <col min="14944" max="14944" width="0.140625" style="75" customWidth="1"/>
    <col min="14945" max="14945" width="0.7109375" style="75" customWidth="1"/>
    <col min="14946" max="14947" width="0.140625" style="75" customWidth="1"/>
    <col min="14948" max="14948" width="2.7109375" style="75" customWidth="1"/>
    <col min="14949" max="14949" width="9.7109375" style="75" customWidth="1"/>
    <col min="14950" max="14950" width="0.28515625" style="75" customWidth="1"/>
    <col min="14951" max="14951" width="10" style="75" customWidth="1"/>
    <col min="14952" max="14952" width="11.140625" style="75" customWidth="1"/>
    <col min="14953" max="15104" width="9.140625" style="75"/>
    <col min="15105" max="15105" width="4.85546875" style="75" customWidth="1"/>
    <col min="15106" max="15106" width="0.28515625" style="75" customWidth="1"/>
    <col min="15107" max="15107" width="0.140625" style="75" customWidth="1"/>
    <col min="15108" max="15108" width="0.42578125" style="75" customWidth="1"/>
    <col min="15109" max="15110" width="0.28515625" style="75" customWidth="1"/>
    <col min="15111" max="15111" width="0.140625" style="75" customWidth="1"/>
    <col min="15112" max="15112" width="14.140625" style="75" customWidth="1"/>
    <col min="15113" max="15113" width="0.28515625" style="75" customWidth="1"/>
    <col min="15114" max="15114" width="0.42578125" style="75" customWidth="1"/>
    <col min="15115" max="15115" width="5" style="75" customWidth="1"/>
    <col min="15116" max="15116" width="1.85546875" style="75" customWidth="1"/>
    <col min="15117" max="15117" width="2" style="75" customWidth="1"/>
    <col min="15118" max="15118" width="1.7109375" style="75" customWidth="1"/>
    <col min="15119" max="15119" width="0.42578125" style="75" customWidth="1"/>
    <col min="15120" max="15120" width="0.140625" style="75" customWidth="1"/>
    <col min="15121" max="15121" width="0.42578125" style="75" customWidth="1"/>
    <col min="15122" max="15122" width="0.28515625" style="75" customWidth="1"/>
    <col min="15123" max="15123" width="1.140625" style="75" customWidth="1"/>
    <col min="15124" max="15124" width="0.140625" style="75" customWidth="1"/>
    <col min="15125" max="15125" width="0.5703125" style="75" customWidth="1"/>
    <col min="15126" max="15126" width="2" style="75" customWidth="1"/>
    <col min="15127" max="15127" width="1.140625" style="75" customWidth="1"/>
    <col min="15128" max="15128" width="1.85546875" style="75" customWidth="1"/>
    <col min="15129" max="15129" width="0.28515625" style="75" customWidth="1"/>
    <col min="15130" max="15130" width="0.140625" style="75" customWidth="1"/>
    <col min="15131" max="15131" width="1.7109375" style="75" customWidth="1"/>
    <col min="15132" max="15132" width="0.7109375" style="75" customWidth="1"/>
    <col min="15133" max="15133" width="0.42578125" style="75" customWidth="1"/>
    <col min="15134" max="15134" width="1.140625" style="75" customWidth="1"/>
    <col min="15135" max="15135" width="0.85546875" style="75" customWidth="1"/>
    <col min="15136" max="15136" width="1.28515625" style="75" customWidth="1"/>
    <col min="15137" max="15137" width="1.140625" style="75" customWidth="1"/>
    <col min="15138" max="15138" width="0.140625" style="75" customWidth="1"/>
    <col min="15139" max="15139" width="1.85546875" style="75" customWidth="1"/>
    <col min="15140" max="15141" width="0.28515625" style="75" customWidth="1"/>
    <col min="15142" max="15142" width="1" style="75" customWidth="1"/>
    <col min="15143" max="15143" width="0.5703125" style="75" customWidth="1"/>
    <col min="15144" max="15144" width="1.5703125" style="75" customWidth="1"/>
    <col min="15145" max="15145" width="0.140625" style="75" customWidth="1"/>
    <col min="15146" max="15146" width="0.28515625" style="75" customWidth="1"/>
    <col min="15147" max="15147" width="1.28515625" style="75" customWidth="1"/>
    <col min="15148" max="15148" width="0.140625" style="75" customWidth="1"/>
    <col min="15149" max="15150" width="0.28515625" style="75" customWidth="1"/>
    <col min="15151" max="15151" width="1.7109375" style="75" customWidth="1"/>
    <col min="15152" max="15152" width="0.140625" style="75" customWidth="1"/>
    <col min="15153" max="15153" width="1.140625" style="75" customWidth="1"/>
    <col min="15154" max="15154" width="0.42578125" style="75" customWidth="1"/>
    <col min="15155" max="15155" width="0.5703125" style="75" customWidth="1"/>
    <col min="15156" max="15156" width="0.42578125" style="75" customWidth="1"/>
    <col min="15157" max="15157" width="2.42578125" style="75" customWidth="1"/>
    <col min="15158" max="15158" width="0.42578125" style="75" customWidth="1"/>
    <col min="15159" max="15159" width="0.140625" style="75" customWidth="1"/>
    <col min="15160" max="15160" width="0.5703125" style="75" customWidth="1"/>
    <col min="15161" max="15161" width="0.28515625" style="75" customWidth="1"/>
    <col min="15162" max="15164" width="0.140625" style="75" customWidth="1"/>
    <col min="15165" max="15165" width="0.28515625" style="75" customWidth="1"/>
    <col min="15166" max="15166" width="0.5703125" style="75" customWidth="1"/>
    <col min="15167" max="15167" width="1.28515625" style="75" customWidth="1"/>
    <col min="15168" max="15168" width="0.42578125" style="75" customWidth="1"/>
    <col min="15169" max="15169" width="0.140625" style="75" customWidth="1"/>
    <col min="15170" max="15170" width="1" style="75" customWidth="1"/>
    <col min="15171" max="15171" width="2" style="75" customWidth="1"/>
    <col min="15172" max="15172" width="0.42578125" style="75" customWidth="1"/>
    <col min="15173" max="15173" width="1.7109375" style="75" customWidth="1"/>
    <col min="15174" max="15174" width="1" style="75" customWidth="1"/>
    <col min="15175" max="15175" width="0.5703125" style="75" customWidth="1"/>
    <col min="15176" max="15176" width="0.85546875" style="75" customWidth="1"/>
    <col min="15177" max="15177" width="0.7109375" style="75" customWidth="1"/>
    <col min="15178" max="15178" width="0.28515625" style="75" customWidth="1"/>
    <col min="15179" max="15179" width="2.7109375" style="75" customWidth="1"/>
    <col min="15180" max="15182" width="0.140625" style="75" customWidth="1"/>
    <col min="15183" max="15183" width="0.42578125" style="75" customWidth="1"/>
    <col min="15184" max="15184" width="0.5703125" style="75" customWidth="1"/>
    <col min="15185" max="15186" width="0.7109375" style="75" customWidth="1"/>
    <col min="15187" max="15187" width="3" style="75" customWidth="1"/>
    <col min="15188" max="15188" width="0.42578125" style="75" customWidth="1"/>
    <col min="15189" max="15189" width="0.140625" style="75" customWidth="1"/>
    <col min="15190" max="15190" width="1" style="75" customWidth="1"/>
    <col min="15191" max="15191" width="0.140625" style="75" customWidth="1"/>
    <col min="15192" max="15192" width="5.28515625" style="75" customWidth="1"/>
    <col min="15193" max="15193" width="1.85546875" style="75" customWidth="1"/>
    <col min="15194" max="15194" width="0.28515625" style="75" customWidth="1"/>
    <col min="15195" max="15195" width="0.42578125" style="75" customWidth="1"/>
    <col min="15196" max="15198" width="0.140625" style="75" customWidth="1"/>
    <col min="15199" max="15199" width="4" style="75" customWidth="1"/>
    <col min="15200" max="15200" width="0.140625" style="75" customWidth="1"/>
    <col min="15201" max="15201" width="0.7109375" style="75" customWidth="1"/>
    <col min="15202" max="15203" width="0.140625" style="75" customWidth="1"/>
    <col min="15204" max="15204" width="2.7109375" style="75" customWidth="1"/>
    <col min="15205" max="15205" width="9.7109375" style="75" customWidth="1"/>
    <col min="15206" max="15206" width="0.28515625" style="75" customWidth="1"/>
    <col min="15207" max="15207" width="10" style="75" customWidth="1"/>
    <col min="15208" max="15208" width="11.140625" style="75" customWidth="1"/>
    <col min="15209" max="15360" width="9.140625" style="75"/>
    <col min="15361" max="15361" width="4.85546875" style="75" customWidth="1"/>
    <col min="15362" max="15362" width="0.28515625" style="75" customWidth="1"/>
    <col min="15363" max="15363" width="0.140625" style="75" customWidth="1"/>
    <col min="15364" max="15364" width="0.42578125" style="75" customWidth="1"/>
    <col min="15365" max="15366" width="0.28515625" style="75" customWidth="1"/>
    <col min="15367" max="15367" width="0.140625" style="75" customWidth="1"/>
    <col min="15368" max="15368" width="14.140625" style="75" customWidth="1"/>
    <col min="15369" max="15369" width="0.28515625" style="75" customWidth="1"/>
    <col min="15370" max="15370" width="0.42578125" style="75" customWidth="1"/>
    <col min="15371" max="15371" width="5" style="75" customWidth="1"/>
    <col min="15372" max="15372" width="1.85546875" style="75" customWidth="1"/>
    <col min="15373" max="15373" width="2" style="75" customWidth="1"/>
    <col min="15374" max="15374" width="1.7109375" style="75" customWidth="1"/>
    <col min="15375" max="15375" width="0.42578125" style="75" customWidth="1"/>
    <col min="15376" max="15376" width="0.140625" style="75" customWidth="1"/>
    <col min="15377" max="15377" width="0.42578125" style="75" customWidth="1"/>
    <col min="15378" max="15378" width="0.28515625" style="75" customWidth="1"/>
    <col min="15379" max="15379" width="1.140625" style="75" customWidth="1"/>
    <col min="15380" max="15380" width="0.140625" style="75" customWidth="1"/>
    <col min="15381" max="15381" width="0.5703125" style="75" customWidth="1"/>
    <col min="15382" max="15382" width="2" style="75" customWidth="1"/>
    <col min="15383" max="15383" width="1.140625" style="75" customWidth="1"/>
    <col min="15384" max="15384" width="1.85546875" style="75" customWidth="1"/>
    <col min="15385" max="15385" width="0.28515625" style="75" customWidth="1"/>
    <col min="15386" max="15386" width="0.140625" style="75" customWidth="1"/>
    <col min="15387" max="15387" width="1.7109375" style="75" customWidth="1"/>
    <col min="15388" max="15388" width="0.7109375" style="75" customWidth="1"/>
    <col min="15389" max="15389" width="0.42578125" style="75" customWidth="1"/>
    <col min="15390" max="15390" width="1.140625" style="75" customWidth="1"/>
    <col min="15391" max="15391" width="0.85546875" style="75" customWidth="1"/>
    <col min="15392" max="15392" width="1.28515625" style="75" customWidth="1"/>
    <col min="15393" max="15393" width="1.140625" style="75" customWidth="1"/>
    <col min="15394" max="15394" width="0.140625" style="75" customWidth="1"/>
    <col min="15395" max="15395" width="1.85546875" style="75" customWidth="1"/>
    <col min="15396" max="15397" width="0.28515625" style="75" customWidth="1"/>
    <col min="15398" max="15398" width="1" style="75" customWidth="1"/>
    <col min="15399" max="15399" width="0.5703125" style="75" customWidth="1"/>
    <col min="15400" max="15400" width="1.5703125" style="75" customWidth="1"/>
    <col min="15401" max="15401" width="0.140625" style="75" customWidth="1"/>
    <col min="15402" max="15402" width="0.28515625" style="75" customWidth="1"/>
    <col min="15403" max="15403" width="1.28515625" style="75" customWidth="1"/>
    <col min="15404" max="15404" width="0.140625" style="75" customWidth="1"/>
    <col min="15405" max="15406" width="0.28515625" style="75" customWidth="1"/>
    <col min="15407" max="15407" width="1.7109375" style="75" customWidth="1"/>
    <col min="15408" max="15408" width="0.140625" style="75" customWidth="1"/>
    <col min="15409" max="15409" width="1.140625" style="75" customWidth="1"/>
    <col min="15410" max="15410" width="0.42578125" style="75" customWidth="1"/>
    <col min="15411" max="15411" width="0.5703125" style="75" customWidth="1"/>
    <col min="15412" max="15412" width="0.42578125" style="75" customWidth="1"/>
    <col min="15413" max="15413" width="2.42578125" style="75" customWidth="1"/>
    <col min="15414" max="15414" width="0.42578125" style="75" customWidth="1"/>
    <col min="15415" max="15415" width="0.140625" style="75" customWidth="1"/>
    <col min="15416" max="15416" width="0.5703125" style="75" customWidth="1"/>
    <col min="15417" max="15417" width="0.28515625" style="75" customWidth="1"/>
    <col min="15418" max="15420" width="0.140625" style="75" customWidth="1"/>
    <col min="15421" max="15421" width="0.28515625" style="75" customWidth="1"/>
    <col min="15422" max="15422" width="0.5703125" style="75" customWidth="1"/>
    <col min="15423" max="15423" width="1.28515625" style="75" customWidth="1"/>
    <col min="15424" max="15424" width="0.42578125" style="75" customWidth="1"/>
    <col min="15425" max="15425" width="0.140625" style="75" customWidth="1"/>
    <col min="15426" max="15426" width="1" style="75" customWidth="1"/>
    <col min="15427" max="15427" width="2" style="75" customWidth="1"/>
    <col min="15428" max="15428" width="0.42578125" style="75" customWidth="1"/>
    <col min="15429" max="15429" width="1.7109375" style="75" customWidth="1"/>
    <col min="15430" max="15430" width="1" style="75" customWidth="1"/>
    <col min="15431" max="15431" width="0.5703125" style="75" customWidth="1"/>
    <col min="15432" max="15432" width="0.85546875" style="75" customWidth="1"/>
    <col min="15433" max="15433" width="0.7109375" style="75" customWidth="1"/>
    <col min="15434" max="15434" width="0.28515625" style="75" customWidth="1"/>
    <col min="15435" max="15435" width="2.7109375" style="75" customWidth="1"/>
    <col min="15436" max="15438" width="0.140625" style="75" customWidth="1"/>
    <col min="15439" max="15439" width="0.42578125" style="75" customWidth="1"/>
    <col min="15440" max="15440" width="0.5703125" style="75" customWidth="1"/>
    <col min="15441" max="15442" width="0.7109375" style="75" customWidth="1"/>
    <col min="15443" max="15443" width="3" style="75" customWidth="1"/>
    <col min="15444" max="15444" width="0.42578125" style="75" customWidth="1"/>
    <col min="15445" max="15445" width="0.140625" style="75" customWidth="1"/>
    <col min="15446" max="15446" width="1" style="75" customWidth="1"/>
    <col min="15447" max="15447" width="0.140625" style="75" customWidth="1"/>
    <col min="15448" max="15448" width="5.28515625" style="75" customWidth="1"/>
    <col min="15449" max="15449" width="1.85546875" style="75" customWidth="1"/>
    <col min="15450" max="15450" width="0.28515625" style="75" customWidth="1"/>
    <col min="15451" max="15451" width="0.42578125" style="75" customWidth="1"/>
    <col min="15452" max="15454" width="0.140625" style="75" customWidth="1"/>
    <col min="15455" max="15455" width="4" style="75" customWidth="1"/>
    <col min="15456" max="15456" width="0.140625" style="75" customWidth="1"/>
    <col min="15457" max="15457" width="0.7109375" style="75" customWidth="1"/>
    <col min="15458" max="15459" width="0.140625" style="75" customWidth="1"/>
    <col min="15460" max="15460" width="2.7109375" style="75" customWidth="1"/>
    <col min="15461" max="15461" width="9.7109375" style="75" customWidth="1"/>
    <col min="15462" max="15462" width="0.28515625" style="75" customWidth="1"/>
    <col min="15463" max="15463" width="10" style="75" customWidth="1"/>
    <col min="15464" max="15464" width="11.140625" style="75" customWidth="1"/>
    <col min="15465" max="15616" width="9.140625" style="75"/>
    <col min="15617" max="15617" width="4.85546875" style="75" customWidth="1"/>
    <col min="15618" max="15618" width="0.28515625" style="75" customWidth="1"/>
    <col min="15619" max="15619" width="0.140625" style="75" customWidth="1"/>
    <col min="15620" max="15620" width="0.42578125" style="75" customWidth="1"/>
    <col min="15621" max="15622" width="0.28515625" style="75" customWidth="1"/>
    <col min="15623" max="15623" width="0.140625" style="75" customWidth="1"/>
    <col min="15624" max="15624" width="14.140625" style="75" customWidth="1"/>
    <col min="15625" max="15625" width="0.28515625" style="75" customWidth="1"/>
    <col min="15626" max="15626" width="0.42578125" style="75" customWidth="1"/>
    <col min="15627" max="15627" width="5" style="75" customWidth="1"/>
    <col min="15628" max="15628" width="1.85546875" style="75" customWidth="1"/>
    <col min="15629" max="15629" width="2" style="75" customWidth="1"/>
    <col min="15630" max="15630" width="1.7109375" style="75" customWidth="1"/>
    <col min="15631" max="15631" width="0.42578125" style="75" customWidth="1"/>
    <col min="15632" max="15632" width="0.140625" style="75" customWidth="1"/>
    <col min="15633" max="15633" width="0.42578125" style="75" customWidth="1"/>
    <col min="15634" max="15634" width="0.28515625" style="75" customWidth="1"/>
    <col min="15635" max="15635" width="1.140625" style="75" customWidth="1"/>
    <col min="15636" max="15636" width="0.140625" style="75" customWidth="1"/>
    <col min="15637" max="15637" width="0.5703125" style="75" customWidth="1"/>
    <col min="15638" max="15638" width="2" style="75" customWidth="1"/>
    <col min="15639" max="15639" width="1.140625" style="75" customWidth="1"/>
    <col min="15640" max="15640" width="1.85546875" style="75" customWidth="1"/>
    <col min="15641" max="15641" width="0.28515625" style="75" customWidth="1"/>
    <col min="15642" max="15642" width="0.140625" style="75" customWidth="1"/>
    <col min="15643" max="15643" width="1.7109375" style="75" customWidth="1"/>
    <col min="15644" max="15644" width="0.7109375" style="75" customWidth="1"/>
    <col min="15645" max="15645" width="0.42578125" style="75" customWidth="1"/>
    <col min="15646" max="15646" width="1.140625" style="75" customWidth="1"/>
    <col min="15647" max="15647" width="0.85546875" style="75" customWidth="1"/>
    <col min="15648" max="15648" width="1.28515625" style="75" customWidth="1"/>
    <col min="15649" max="15649" width="1.140625" style="75" customWidth="1"/>
    <col min="15650" max="15650" width="0.140625" style="75" customWidth="1"/>
    <col min="15651" max="15651" width="1.85546875" style="75" customWidth="1"/>
    <col min="15652" max="15653" width="0.28515625" style="75" customWidth="1"/>
    <col min="15654" max="15654" width="1" style="75" customWidth="1"/>
    <col min="15655" max="15655" width="0.5703125" style="75" customWidth="1"/>
    <col min="15656" max="15656" width="1.5703125" style="75" customWidth="1"/>
    <col min="15657" max="15657" width="0.140625" style="75" customWidth="1"/>
    <col min="15658" max="15658" width="0.28515625" style="75" customWidth="1"/>
    <col min="15659" max="15659" width="1.28515625" style="75" customWidth="1"/>
    <col min="15660" max="15660" width="0.140625" style="75" customWidth="1"/>
    <col min="15661" max="15662" width="0.28515625" style="75" customWidth="1"/>
    <col min="15663" max="15663" width="1.7109375" style="75" customWidth="1"/>
    <col min="15664" max="15664" width="0.140625" style="75" customWidth="1"/>
    <col min="15665" max="15665" width="1.140625" style="75" customWidth="1"/>
    <col min="15666" max="15666" width="0.42578125" style="75" customWidth="1"/>
    <col min="15667" max="15667" width="0.5703125" style="75" customWidth="1"/>
    <col min="15668" max="15668" width="0.42578125" style="75" customWidth="1"/>
    <col min="15669" max="15669" width="2.42578125" style="75" customWidth="1"/>
    <col min="15670" max="15670" width="0.42578125" style="75" customWidth="1"/>
    <col min="15671" max="15671" width="0.140625" style="75" customWidth="1"/>
    <col min="15672" max="15672" width="0.5703125" style="75" customWidth="1"/>
    <col min="15673" max="15673" width="0.28515625" style="75" customWidth="1"/>
    <col min="15674" max="15676" width="0.140625" style="75" customWidth="1"/>
    <col min="15677" max="15677" width="0.28515625" style="75" customWidth="1"/>
    <col min="15678" max="15678" width="0.5703125" style="75" customWidth="1"/>
    <col min="15679" max="15679" width="1.28515625" style="75" customWidth="1"/>
    <col min="15680" max="15680" width="0.42578125" style="75" customWidth="1"/>
    <col min="15681" max="15681" width="0.140625" style="75" customWidth="1"/>
    <col min="15682" max="15682" width="1" style="75" customWidth="1"/>
    <col min="15683" max="15683" width="2" style="75" customWidth="1"/>
    <col min="15684" max="15684" width="0.42578125" style="75" customWidth="1"/>
    <col min="15685" max="15685" width="1.7109375" style="75" customWidth="1"/>
    <col min="15686" max="15686" width="1" style="75" customWidth="1"/>
    <col min="15687" max="15687" width="0.5703125" style="75" customWidth="1"/>
    <col min="15688" max="15688" width="0.85546875" style="75" customWidth="1"/>
    <col min="15689" max="15689" width="0.7109375" style="75" customWidth="1"/>
    <col min="15690" max="15690" width="0.28515625" style="75" customWidth="1"/>
    <col min="15691" max="15691" width="2.7109375" style="75" customWidth="1"/>
    <col min="15692" max="15694" width="0.140625" style="75" customWidth="1"/>
    <col min="15695" max="15695" width="0.42578125" style="75" customWidth="1"/>
    <col min="15696" max="15696" width="0.5703125" style="75" customWidth="1"/>
    <col min="15697" max="15698" width="0.7109375" style="75" customWidth="1"/>
    <col min="15699" max="15699" width="3" style="75" customWidth="1"/>
    <col min="15700" max="15700" width="0.42578125" style="75" customWidth="1"/>
    <col min="15701" max="15701" width="0.140625" style="75" customWidth="1"/>
    <col min="15702" max="15702" width="1" style="75" customWidth="1"/>
    <col min="15703" max="15703" width="0.140625" style="75" customWidth="1"/>
    <col min="15704" max="15704" width="5.28515625" style="75" customWidth="1"/>
    <col min="15705" max="15705" width="1.85546875" style="75" customWidth="1"/>
    <col min="15706" max="15706" width="0.28515625" style="75" customWidth="1"/>
    <col min="15707" max="15707" width="0.42578125" style="75" customWidth="1"/>
    <col min="15708" max="15710" width="0.140625" style="75" customWidth="1"/>
    <col min="15711" max="15711" width="4" style="75" customWidth="1"/>
    <col min="15712" max="15712" width="0.140625" style="75" customWidth="1"/>
    <col min="15713" max="15713" width="0.7109375" style="75" customWidth="1"/>
    <col min="15714" max="15715" width="0.140625" style="75" customWidth="1"/>
    <col min="15716" max="15716" width="2.7109375" style="75" customWidth="1"/>
    <col min="15717" max="15717" width="9.7109375" style="75" customWidth="1"/>
    <col min="15718" max="15718" width="0.28515625" style="75" customWidth="1"/>
    <col min="15719" max="15719" width="10" style="75" customWidth="1"/>
    <col min="15720" max="15720" width="11.140625" style="75" customWidth="1"/>
    <col min="15721" max="15872" width="9.140625" style="75"/>
    <col min="15873" max="15873" width="4.85546875" style="75" customWidth="1"/>
    <col min="15874" max="15874" width="0.28515625" style="75" customWidth="1"/>
    <col min="15875" max="15875" width="0.140625" style="75" customWidth="1"/>
    <col min="15876" max="15876" width="0.42578125" style="75" customWidth="1"/>
    <col min="15877" max="15878" width="0.28515625" style="75" customWidth="1"/>
    <col min="15879" max="15879" width="0.140625" style="75" customWidth="1"/>
    <col min="15880" max="15880" width="14.140625" style="75" customWidth="1"/>
    <col min="15881" max="15881" width="0.28515625" style="75" customWidth="1"/>
    <col min="15882" max="15882" width="0.42578125" style="75" customWidth="1"/>
    <col min="15883" max="15883" width="5" style="75" customWidth="1"/>
    <col min="15884" max="15884" width="1.85546875" style="75" customWidth="1"/>
    <col min="15885" max="15885" width="2" style="75" customWidth="1"/>
    <col min="15886" max="15886" width="1.7109375" style="75" customWidth="1"/>
    <col min="15887" max="15887" width="0.42578125" style="75" customWidth="1"/>
    <col min="15888" max="15888" width="0.140625" style="75" customWidth="1"/>
    <col min="15889" max="15889" width="0.42578125" style="75" customWidth="1"/>
    <col min="15890" max="15890" width="0.28515625" style="75" customWidth="1"/>
    <col min="15891" max="15891" width="1.140625" style="75" customWidth="1"/>
    <col min="15892" max="15892" width="0.140625" style="75" customWidth="1"/>
    <col min="15893" max="15893" width="0.5703125" style="75" customWidth="1"/>
    <col min="15894" max="15894" width="2" style="75" customWidth="1"/>
    <col min="15895" max="15895" width="1.140625" style="75" customWidth="1"/>
    <col min="15896" max="15896" width="1.85546875" style="75" customWidth="1"/>
    <col min="15897" max="15897" width="0.28515625" style="75" customWidth="1"/>
    <col min="15898" max="15898" width="0.140625" style="75" customWidth="1"/>
    <col min="15899" max="15899" width="1.7109375" style="75" customWidth="1"/>
    <col min="15900" max="15900" width="0.7109375" style="75" customWidth="1"/>
    <col min="15901" max="15901" width="0.42578125" style="75" customWidth="1"/>
    <col min="15902" max="15902" width="1.140625" style="75" customWidth="1"/>
    <col min="15903" max="15903" width="0.85546875" style="75" customWidth="1"/>
    <col min="15904" max="15904" width="1.28515625" style="75" customWidth="1"/>
    <col min="15905" max="15905" width="1.140625" style="75" customWidth="1"/>
    <col min="15906" max="15906" width="0.140625" style="75" customWidth="1"/>
    <col min="15907" max="15907" width="1.85546875" style="75" customWidth="1"/>
    <col min="15908" max="15909" width="0.28515625" style="75" customWidth="1"/>
    <col min="15910" max="15910" width="1" style="75" customWidth="1"/>
    <col min="15911" max="15911" width="0.5703125" style="75" customWidth="1"/>
    <col min="15912" max="15912" width="1.5703125" style="75" customWidth="1"/>
    <col min="15913" max="15913" width="0.140625" style="75" customWidth="1"/>
    <col min="15914" max="15914" width="0.28515625" style="75" customWidth="1"/>
    <col min="15915" max="15915" width="1.28515625" style="75" customWidth="1"/>
    <col min="15916" max="15916" width="0.140625" style="75" customWidth="1"/>
    <col min="15917" max="15918" width="0.28515625" style="75" customWidth="1"/>
    <col min="15919" max="15919" width="1.7109375" style="75" customWidth="1"/>
    <col min="15920" max="15920" width="0.140625" style="75" customWidth="1"/>
    <col min="15921" max="15921" width="1.140625" style="75" customWidth="1"/>
    <col min="15922" max="15922" width="0.42578125" style="75" customWidth="1"/>
    <col min="15923" max="15923" width="0.5703125" style="75" customWidth="1"/>
    <col min="15924" max="15924" width="0.42578125" style="75" customWidth="1"/>
    <col min="15925" max="15925" width="2.42578125" style="75" customWidth="1"/>
    <col min="15926" max="15926" width="0.42578125" style="75" customWidth="1"/>
    <col min="15927" max="15927" width="0.140625" style="75" customWidth="1"/>
    <col min="15928" max="15928" width="0.5703125" style="75" customWidth="1"/>
    <col min="15929" max="15929" width="0.28515625" style="75" customWidth="1"/>
    <col min="15930" max="15932" width="0.140625" style="75" customWidth="1"/>
    <col min="15933" max="15933" width="0.28515625" style="75" customWidth="1"/>
    <col min="15934" max="15934" width="0.5703125" style="75" customWidth="1"/>
    <col min="15935" max="15935" width="1.28515625" style="75" customWidth="1"/>
    <col min="15936" max="15936" width="0.42578125" style="75" customWidth="1"/>
    <col min="15937" max="15937" width="0.140625" style="75" customWidth="1"/>
    <col min="15938" max="15938" width="1" style="75" customWidth="1"/>
    <col min="15939" max="15939" width="2" style="75" customWidth="1"/>
    <col min="15940" max="15940" width="0.42578125" style="75" customWidth="1"/>
    <col min="15941" max="15941" width="1.7109375" style="75" customWidth="1"/>
    <col min="15942" max="15942" width="1" style="75" customWidth="1"/>
    <col min="15943" max="15943" width="0.5703125" style="75" customWidth="1"/>
    <col min="15944" max="15944" width="0.85546875" style="75" customWidth="1"/>
    <col min="15945" max="15945" width="0.7109375" style="75" customWidth="1"/>
    <col min="15946" max="15946" width="0.28515625" style="75" customWidth="1"/>
    <col min="15947" max="15947" width="2.7109375" style="75" customWidth="1"/>
    <col min="15948" max="15950" width="0.140625" style="75" customWidth="1"/>
    <col min="15951" max="15951" width="0.42578125" style="75" customWidth="1"/>
    <col min="15952" max="15952" width="0.5703125" style="75" customWidth="1"/>
    <col min="15953" max="15954" width="0.7109375" style="75" customWidth="1"/>
    <col min="15955" max="15955" width="3" style="75" customWidth="1"/>
    <col min="15956" max="15956" width="0.42578125" style="75" customWidth="1"/>
    <col min="15957" max="15957" width="0.140625" style="75" customWidth="1"/>
    <col min="15958" max="15958" width="1" style="75" customWidth="1"/>
    <col min="15959" max="15959" width="0.140625" style="75" customWidth="1"/>
    <col min="15960" max="15960" width="5.28515625" style="75" customWidth="1"/>
    <col min="15961" max="15961" width="1.85546875" style="75" customWidth="1"/>
    <col min="15962" max="15962" width="0.28515625" style="75" customWidth="1"/>
    <col min="15963" max="15963" width="0.42578125" style="75" customWidth="1"/>
    <col min="15964" max="15966" width="0.140625" style="75" customWidth="1"/>
    <col min="15967" max="15967" width="4" style="75" customWidth="1"/>
    <col min="15968" max="15968" width="0.140625" style="75" customWidth="1"/>
    <col min="15969" max="15969" width="0.7109375" style="75" customWidth="1"/>
    <col min="15970" max="15971" width="0.140625" style="75" customWidth="1"/>
    <col min="15972" max="15972" width="2.7109375" style="75" customWidth="1"/>
    <col min="15973" max="15973" width="9.7109375" style="75" customWidth="1"/>
    <col min="15974" max="15974" width="0.28515625" style="75" customWidth="1"/>
    <col min="15975" max="15975" width="10" style="75" customWidth="1"/>
    <col min="15976" max="15976" width="11.140625" style="75" customWidth="1"/>
    <col min="15977" max="16128" width="9.140625" style="75"/>
    <col min="16129" max="16129" width="4.85546875" style="75" customWidth="1"/>
    <col min="16130" max="16130" width="0.28515625" style="75" customWidth="1"/>
    <col min="16131" max="16131" width="0.140625" style="75" customWidth="1"/>
    <col min="16132" max="16132" width="0.42578125" style="75" customWidth="1"/>
    <col min="16133" max="16134" width="0.28515625" style="75" customWidth="1"/>
    <col min="16135" max="16135" width="0.140625" style="75" customWidth="1"/>
    <col min="16136" max="16136" width="14.140625" style="75" customWidth="1"/>
    <col min="16137" max="16137" width="0.28515625" style="75" customWidth="1"/>
    <col min="16138" max="16138" width="0.42578125" style="75" customWidth="1"/>
    <col min="16139" max="16139" width="5" style="75" customWidth="1"/>
    <col min="16140" max="16140" width="1.85546875" style="75" customWidth="1"/>
    <col min="16141" max="16141" width="2" style="75" customWidth="1"/>
    <col min="16142" max="16142" width="1.7109375" style="75" customWidth="1"/>
    <col min="16143" max="16143" width="0.42578125" style="75" customWidth="1"/>
    <col min="16144" max="16144" width="0.140625" style="75" customWidth="1"/>
    <col min="16145" max="16145" width="0.42578125" style="75" customWidth="1"/>
    <col min="16146" max="16146" width="0.28515625" style="75" customWidth="1"/>
    <col min="16147" max="16147" width="1.140625" style="75" customWidth="1"/>
    <col min="16148" max="16148" width="0.140625" style="75" customWidth="1"/>
    <col min="16149" max="16149" width="0.5703125" style="75" customWidth="1"/>
    <col min="16150" max="16150" width="2" style="75" customWidth="1"/>
    <col min="16151" max="16151" width="1.140625" style="75" customWidth="1"/>
    <col min="16152" max="16152" width="1.85546875" style="75" customWidth="1"/>
    <col min="16153" max="16153" width="0.28515625" style="75" customWidth="1"/>
    <col min="16154" max="16154" width="0.140625" style="75" customWidth="1"/>
    <col min="16155" max="16155" width="1.7109375" style="75" customWidth="1"/>
    <col min="16156" max="16156" width="0.7109375" style="75" customWidth="1"/>
    <col min="16157" max="16157" width="0.42578125" style="75" customWidth="1"/>
    <col min="16158" max="16158" width="1.140625" style="75" customWidth="1"/>
    <col min="16159" max="16159" width="0.85546875" style="75" customWidth="1"/>
    <col min="16160" max="16160" width="1.28515625" style="75" customWidth="1"/>
    <col min="16161" max="16161" width="1.140625" style="75" customWidth="1"/>
    <col min="16162" max="16162" width="0.140625" style="75" customWidth="1"/>
    <col min="16163" max="16163" width="1.85546875" style="75" customWidth="1"/>
    <col min="16164" max="16165" width="0.28515625" style="75" customWidth="1"/>
    <col min="16166" max="16166" width="1" style="75" customWidth="1"/>
    <col min="16167" max="16167" width="0.5703125" style="75" customWidth="1"/>
    <col min="16168" max="16168" width="1.5703125" style="75" customWidth="1"/>
    <col min="16169" max="16169" width="0.140625" style="75" customWidth="1"/>
    <col min="16170" max="16170" width="0.28515625" style="75" customWidth="1"/>
    <col min="16171" max="16171" width="1.28515625" style="75" customWidth="1"/>
    <col min="16172" max="16172" width="0.140625" style="75" customWidth="1"/>
    <col min="16173" max="16174" width="0.28515625" style="75" customWidth="1"/>
    <col min="16175" max="16175" width="1.7109375" style="75" customWidth="1"/>
    <col min="16176" max="16176" width="0.140625" style="75" customWidth="1"/>
    <col min="16177" max="16177" width="1.140625" style="75" customWidth="1"/>
    <col min="16178" max="16178" width="0.42578125" style="75" customWidth="1"/>
    <col min="16179" max="16179" width="0.5703125" style="75" customWidth="1"/>
    <col min="16180" max="16180" width="0.42578125" style="75" customWidth="1"/>
    <col min="16181" max="16181" width="2.42578125" style="75" customWidth="1"/>
    <col min="16182" max="16182" width="0.42578125" style="75" customWidth="1"/>
    <col min="16183" max="16183" width="0.140625" style="75" customWidth="1"/>
    <col min="16184" max="16184" width="0.5703125" style="75" customWidth="1"/>
    <col min="16185" max="16185" width="0.28515625" style="75" customWidth="1"/>
    <col min="16186" max="16188" width="0.140625" style="75" customWidth="1"/>
    <col min="16189" max="16189" width="0.28515625" style="75" customWidth="1"/>
    <col min="16190" max="16190" width="0.5703125" style="75" customWidth="1"/>
    <col min="16191" max="16191" width="1.28515625" style="75" customWidth="1"/>
    <col min="16192" max="16192" width="0.42578125" style="75" customWidth="1"/>
    <col min="16193" max="16193" width="0.140625" style="75" customWidth="1"/>
    <col min="16194" max="16194" width="1" style="75" customWidth="1"/>
    <col min="16195" max="16195" width="2" style="75" customWidth="1"/>
    <col min="16196" max="16196" width="0.42578125" style="75" customWidth="1"/>
    <col min="16197" max="16197" width="1.7109375" style="75" customWidth="1"/>
    <col min="16198" max="16198" width="1" style="75" customWidth="1"/>
    <col min="16199" max="16199" width="0.5703125" style="75" customWidth="1"/>
    <col min="16200" max="16200" width="0.85546875" style="75" customWidth="1"/>
    <col min="16201" max="16201" width="0.7109375" style="75" customWidth="1"/>
    <col min="16202" max="16202" width="0.28515625" style="75" customWidth="1"/>
    <col min="16203" max="16203" width="2.7109375" style="75" customWidth="1"/>
    <col min="16204" max="16206" width="0.140625" style="75" customWidth="1"/>
    <col min="16207" max="16207" width="0.42578125" style="75" customWidth="1"/>
    <col min="16208" max="16208" width="0.5703125" style="75" customWidth="1"/>
    <col min="16209" max="16210" width="0.7109375" style="75" customWidth="1"/>
    <col min="16211" max="16211" width="3" style="75" customWidth="1"/>
    <col min="16212" max="16212" width="0.42578125" style="75" customWidth="1"/>
    <col min="16213" max="16213" width="0.140625" style="75" customWidth="1"/>
    <col min="16214" max="16214" width="1" style="75" customWidth="1"/>
    <col min="16215" max="16215" width="0.140625" style="75" customWidth="1"/>
    <col min="16216" max="16216" width="5.28515625" style="75" customWidth="1"/>
    <col min="16217" max="16217" width="1.85546875" style="75" customWidth="1"/>
    <col min="16218" max="16218" width="0.28515625" style="75" customWidth="1"/>
    <col min="16219" max="16219" width="0.42578125" style="75" customWidth="1"/>
    <col min="16220" max="16222" width="0.140625" style="75" customWidth="1"/>
    <col min="16223" max="16223" width="4" style="75" customWidth="1"/>
    <col min="16224" max="16224" width="0.140625" style="75" customWidth="1"/>
    <col min="16225" max="16225" width="0.7109375" style="75" customWidth="1"/>
    <col min="16226" max="16227" width="0.140625" style="75" customWidth="1"/>
    <col min="16228" max="16228" width="2.7109375" style="75" customWidth="1"/>
    <col min="16229" max="16229" width="9.7109375" style="75" customWidth="1"/>
    <col min="16230" max="16230" width="0.28515625" style="75" customWidth="1"/>
    <col min="16231" max="16231" width="10" style="75" customWidth="1"/>
    <col min="16232" max="16232" width="11.140625" style="75" customWidth="1"/>
    <col min="16233" max="16384" width="9.140625" style="75"/>
  </cols>
  <sheetData>
    <row r="1" spans="1:89" ht="16.5" customHeight="1">
      <c r="A1" s="29" t="s">
        <v>477</v>
      </c>
    </row>
    <row r="2" spans="1:89" ht="24.75" customHeight="1">
      <c r="A2" s="83"/>
      <c r="B2" s="84"/>
    </row>
    <row r="3" spans="1:89" ht="15.75" customHeight="1">
      <c r="A3" s="85" t="s">
        <v>479</v>
      </c>
    </row>
    <row r="4" spans="1:89" ht="15.75" customHeight="1">
      <c r="A4" s="85"/>
    </row>
    <row r="5" spans="1:89" ht="19.5" customHeight="1">
      <c r="A5" s="86"/>
    </row>
    <row r="6" spans="1:89" ht="15.75" customHeight="1">
      <c r="A6" s="87"/>
    </row>
    <row r="7" spans="1:89" ht="3.75" customHeight="1">
      <c r="A7" s="345"/>
      <c r="B7" s="345"/>
      <c r="C7" s="345"/>
      <c r="D7" s="345"/>
      <c r="E7" s="345"/>
      <c r="F7" s="345"/>
      <c r="G7" s="345"/>
      <c r="H7" s="345"/>
      <c r="I7" s="345"/>
      <c r="J7" s="345"/>
      <c r="K7" s="345"/>
      <c r="L7" s="345"/>
      <c r="M7" s="345"/>
      <c r="N7" s="345"/>
      <c r="O7" s="345"/>
      <c r="P7" s="345"/>
      <c r="Q7" s="345"/>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row>
    <row r="8" spans="1:89" ht="15.75" customHeight="1">
      <c r="A8" s="335" t="s">
        <v>391</v>
      </c>
      <c r="B8" s="335"/>
      <c r="C8" s="335"/>
      <c r="D8" s="335"/>
      <c r="E8" s="335"/>
      <c r="F8" s="335"/>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c r="CA8" s="335"/>
      <c r="CB8" s="335"/>
      <c r="CC8" s="335"/>
      <c r="CD8" s="335"/>
      <c r="CE8" s="335"/>
      <c r="CF8" s="335"/>
      <c r="CG8" s="335"/>
      <c r="CH8" s="335"/>
      <c r="CI8" s="335"/>
      <c r="CJ8" s="335"/>
      <c r="CK8" s="335"/>
    </row>
    <row r="9" spans="1:89" ht="15.75" customHeight="1">
      <c r="A9" s="332" t="s">
        <v>823</v>
      </c>
      <c r="B9" s="332"/>
      <c r="C9" s="332"/>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2"/>
      <c r="AY9" s="332"/>
      <c r="AZ9" s="332"/>
      <c r="BA9" s="332"/>
      <c r="BB9" s="332"/>
      <c r="BC9" s="332"/>
      <c r="BD9" s="332"/>
      <c r="BE9" s="332"/>
      <c r="BF9" s="332"/>
      <c r="BG9" s="332"/>
      <c r="BH9" s="332"/>
      <c r="BI9" s="332"/>
      <c r="BJ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row>
    <row r="10" spans="1:89" ht="15.75" customHeight="1">
      <c r="A10" s="332" t="s">
        <v>480</v>
      </c>
      <c r="B10" s="332"/>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c r="AT10" s="332"/>
      <c r="AU10" s="332"/>
      <c r="AV10" s="332"/>
      <c r="AW10" s="332"/>
      <c r="AX10" s="332"/>
      <c r="AY10" s="332"/>
      <c r="AZ10" s="332"/>
      <c r="BA10" s="332"/>
      <c r="BB10" s="332"/>
      <c r="BC10" s="332"/>
      <c r="BD10" s="332"/>
      <c r="BE10" s="332"/>
      <c r="BF10" s="332"/>
      <c r="BG10" s="332"/>
      <c r="BH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row>
    <row r="11" spans="1:89" ht="15.75" customHeight="1">
      <c r="A11" s="332" t="s">
        <v>824</v>
      </c>
      <c r="B11" s="332"/>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c r="AT11" s="332"/>
      <c r="AU11" s="332"/>
      <c r="AV11" s="332"/>
      <c r="AW11" s="332"/>
      <c r="AX11" s="332"/>
      <c r="AY11" s="332"/>
      <c r="AZ11" s="332"/>
      <c r="BA11" s="332"/>
      <c r="BB11" s="332"/>
      <c r="BC11" s="332"/>
      <c r="BD11" s="332"/>
      <c r="BE11" s="332"/>
      <c r="BF11" s="332"/>
      <c r="BG11" s="332"/>
      <c r="BH11" s="332"/>
      <c r="BI11" s="332"/>
      <c r="BJ11" s="332"/>
      <c r="BK11" s="332"/>
      <c r="BL11" s="332"/>
      <c r="BM11" s="332"/>
      <c r="BN11" s="332"/>
      <c r="BO11" s="332"/>
      <c r="BP11" s="332"/>
      <c r="BQ11" s="332"/>
      <c r="BR11" s="332"/>
      <c r="BS11" s="332"/>
      <c r="BT11" s="332"/>
      <c r="BU11" s="332"/>
      <c r="BV11" s="332"/>
      <c r="BW11" s="332"/>
      <c r="BX11" s="332"/>
      <c r="BY11" s="332"/>
      <c r="BZ11" s="332"/>
      <c r="CA11" s="332"/>
      <c r="CB11" s="332"/>
      <c r="CC11" s="332"/>
      <c r="CD11" s="332"/>
      <c r="CE11" s="332"/>
      <c r="CF11" s="332"/>
      <c r="CG11" s="332"/>
      <c r="CH11" s="332"/>
      <c r="CI11" s="332"/>
      <c r="CJ11" s="332"/>
      <c r="CK11" s="332"/>
    </row>
    <row r="12" spans="1:89" ht="15.75" customHeight="1">
      <c r="A12" s="349" t="s">
        <v>481</v>
      </c>
      <c r="B12" s="332"/>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2"/>
      <c r="AX12" s="332"/>
      <c r="AY12" s="332"/>
      <c r="AZ12" s="332"/>
      <c r="BA12" s="332"/>
      <c r="BB12" s="332"/>
      <c r="BC12" s="332"/>
      <c r="BD12" s="332"/>
      <c r="BE12" s="332"/>
      <c r="BF12" s="332"/>
      <c r="BG12" s="332"/>
      <c r="BH12" s="332"/>
      <c r="BI12" s="332"/>
      <c r="BJ12" s="332"/>
      <c r="BK12" s="332"/>
      <c r="BL12" s="332"/>
      <c r="BM12" s="332"/>
      <c r="BN12" s="332"/>
      <c r="BO12" s="332"/>
      <c r="BP12" s="332"/>
      <c r="BQ12" s="332"/>
      <c r="BR12" s="332"/>
      <c r="BS12" s="332"/>
      <c r="BT12" s="332"/>
      <c r="BU12" s="332"/>
      <c r="BV12" s="332"/>
      <c r="BW12" s="332"/>
      <c r="BX12" s="332"/>
      <c r="BY12" s="332"/>
      <c r="BZ12" s="332"/>
      <c r="CA12" s="332"/>
      <c r="CB12" s="332"/>
      <c r="CC12" s="332"/>
      <c r="CD12" s="332"/>
      <c r="CE12" s="332"/>
      <c r="CF12" s="332"/>
      <c r="CG12" s="332"/>
      <c r="CH12" s="332"/>
      <c r="CI12" s="332"/>
      <c r="CJ12" s="332"/>
      <c r="CK12" s="332"/>
    </row>
    <row r="13" spans="1:89" ht="15.75" customHeight="1">
      <c r="A13" s="349" t="s">
        <v>482</v>
      </c>
      <c r="B13" s="332"/>
      <c r="C13" s="332"/>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c r="AT13" s="332"/>
      <c r="AU13" s="332"/>
      <c r="AV13" s="332"/>
      <c r="AW13" s="332"/>
      <c r="AX13" s="332"/>
      <c r="AY13" s="332"/>
      <c r="AZ13" s="332"/>
      <c r="BA13" s="332"/>
      <c r="BB13" s="332"/>
      <c r="BC13" s="332"/>
      <c r="BD13" s="332"/>
      <c r="BE13" s="332"/>
      <c r="BF13" s="332"/>
      <c r="BG13" s="332"/>
      <c r="BH13" s="332"/>
      <c r="BI13" s="332"/>
      <c r="BJ13" s="332"/>
      <c r="BK13" s="332"/>
      <c r="BL13" s="332"/>
      <c r="BM13" s="332"/>
      <c r="BN13" s="332"/>
      <c r="BO13" s="332"/>
      <c r="BP13" s="332"/>
      <c r="BQ13" s="332"/>
      <c r="BR13" s="332"/>
      <c r="BS13" s="332"/>
      <c r="BT13" s="332"/>
      <c r="BU13" s="332"/>
      <c r="BV13" s="332"/>
      <c r="BW13" s="332"/>
      <c r="BX13" s="332"/>
      <c r="BY13" s="332"/>
      <c r="BZ13" s="332"/>
      <c r="CA13" s="332"/>
      <c r="CB13" s="332"/>
      <c r="CC13" s="332"/>
      <c r="CD13" s="332"/>
      <c r="CE13" s="332"/>
      <c r="CF13" s="332"/>
      <c r="CG13" s="332"/>
      <c r="CH13" s="332"/>
      <c r="CI13" s="332"/>
      <c r="CJ13" s="332"/>
      <c r="CK13" s="332"/>
    </row>
    <row r="14" spans="1:89" ht="15.75" customHeight="1">
      <c r="A14" s="335" t="s">
        <v>392</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c r="AT14" s="335"/>
      <c r="AU14" s="335"/>
      <c r="AV14" s="335"/>
      <c r="AW14" s="335"/>
      <c r="AX14" s="335"/>
      <c r="AY14" s="335"/>
      <c r="AZ14" s="335"/>
      <c r="BA14" s="335"/>
      <c r="BB14" s="335"/>
      <c r="BC14" s="335"/>
      <c r="BD14" s="335"/>
      <c r="BE14" s="335"/>
      <c r="BF14" s="335"/>
      <c r="BG14" s="335"/>
      <c r="BH14" s="335"/>
      <c r="BI14" s="335"/>
      <c r="BJ14" s="335"/>
      <c r="BK14" s="335"/>
      <c r="BL14" s="335"/>
      <c r="BM14" s="335"/>
      <c r="BN14" s="335"/>
      <c r="BO14" s="335"/>
      <c r="BP14" s="335"/>
      <c r="BQ14" s="335"/>
      <c r="BR14" s="335"/>
      <c r="BS14" s="335"/>
      <c r="BT14" s="335"/>
      <c r="BU14" s="335"/>
      <c r="BV14" s="335"/>
      <c r="BW14" s="335"/>
      <c r="BX14" s="335"/>
      <c r="BY14" s="335"/>
      <c r="BZ14" s="335"/>
      <c r="CA14" s="335"/>
      <c r="CB14" s="335"/>
      <c r="CC14" s="335"/>
      <c r="CD14" s="335"/>
      <c r="CE14" s="335"/>
      <c r="CF14" s="335"/>
      <c r="CG14" s="335"/>
      <c r="CH14" s="335"/>
      <c r="CI14" s="335"/>
      <c r="CJ14" s="335"/>
      <c r="CK14" s="335"/>
    </row>
    <row r="15" spans="1:89" ht="15.75" customHeight="1">
      <c r="A15" s="332" t="s">
        <v>393</v>
      </c>
      <c r="B15" s="332"/>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c r="AY15" s="332"/>
      <c r="AZ15" s="332"/>
      <c r="BA15" s="332"/>
      <c r="BB15" s="332"/>
      <c r="BC15" s="332"/>
      <c r="BD15" s="332"/>
      <c r="BE15" s="332"/>
      <c r="BF15" s="332"/>
      <c r="BG15" s="332"/>
      <c r="BH15" s="332"/>
      <c r="BI15" s="332"/>
      <c r="BJ15" s="332"/>
      <c r="BK15" s="332"/>
      <c r="BL15" s="332"/>
      <c r="BM15" s="332"/>
      <c r="BN15" s="332"/>
      <c r="BO15" s="332"/>
      <c r="BP15" s="332"/>
      <c r="BQ15" s="332"/>
      <c r="BR15" s="332"/>
      <c r="BS15" s="332"/>
      <c r="BT15" s="332"/>
      <c r="BU15" s="332"/>
      <c r="BV15" s="332"/>
      <c r="BW15" s="332"/>
      <c r="BX15" s="332"/>
      <c r="BY15" s="332"/>
      <c r="BZ15" s="332"/>
      <c r="CA15" s="332"/>
      <c r="CB15" s="332"/>
      <c r="CC15" s="332"/>
      <c r="CD15" s="332"/>
      <c r="CE15" s="332"/>
      <c r="CF15" s="332"/>
      <c r="CG15" s="332"/>
      <c r="CH15" s="332"/>
      <c r="CI15" s="332"/>
      <c r="CJ15" s="332"/>
      <c r="CK15" s="332"/>
    </row>
    <row r="16" spans="1:89" ht="15.75" customHeight="1">
      <c r="A16" s="332" t="s">
        <v>483</v>
      </c>
      <c r="B16" s="332"/>
      <c r="C16" s="332"/>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c r="AY16" s="332"/>
      <c r="AZ16" s="332"/>
      <c r="BA16" s="332"/>
      <c r="BB16" s="332"/>
      <c r="BC16" s="332"/>
      <c r="BD16" s="332"/>
      <c r="BE16" s="332"/>
      <c r="BF16" s="332"/>
      <c r="BG16" s="332"/>
      <c r="BH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row>
    <row r="17" spans="1:94" ht="18" customHeight="1">
      <c r="A17" s="332" t="s">
        <v>484</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c r="BG17" s="332"/>
      <c r="BH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row>
    <row r="18" spans="1:94" ht="15.75" customHeight="1">
      <c r="A18" s="332" t="s">
        <v>825</v>
      </c>
      <c r="B18" s="332"/>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row>
    <row r="19" spans="1:94" ht="15.75" customHeight="1">
      <c r="A19" s="335" t="s">
        <v>394</v>
      </c>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c r="AZ19" s="335"/>
      <c r="BA19" s="335"/>
      <c r="BB19" s="335"/>
      <c r="BC19" s="335"/>
      <c r="BD19" s="335"/>
      <c r="BE19" s="335"/>
      <c r="BF19" s="335"/>
      <c r="BG19" s="335"/>
      <c r="BH19" s="335"/>
      <c r="BI19" s="335"/>
      <c r="BJ19" s="335"/>
      <c r="BK19" s="335"/>
      <c r="BL19" s="335"/>
      <c r="BM19" s="335"/>
      <c r="BN19" s="335"/>
      <c r="BO19" s="335"/>
      <c r="BP19" s="335"/>
      <c r="BQ19" s="335"/>
      <c r="BR19" s="335"/>
      <c r="BS19" s="335"/>
      <c r="BT19" s="335"/>
      <c r="BU19" s="335"/>
      <c r="BV19" s="335"/>
      <c r="BW19" s="335"/>
      <c r="BX19" s="335"/>
      <c r="BY19" s="335"/>
      <c r="BZ19" s="335"/>
      <c r="CA19" s="335"/>
      <c r="CB19" s="335"/>
      <c r="CC19" s="335"/>
      <c r="CD19" s="335"/>
      <c r="CE19" s="335"/>
      <c r="CF19" s="335"/>
      <c r="CG19" s="335"/>
      <c r="CH19" s="335"/>
      <c r="CI19" s="335"/>
      <c r="CJ19" s="335"/>
      <c r="CK19" s="335"/>
      <c r="CL19" s="335"/>
      <c r="CM19" s="335"/>
      <c r="CN19" s="335"/>
      <c r="CO19" s="335"/>
      <c r="CP19" s="335"/>
    </row>
    <row r="20" spans="1:94" ht="15.75" customHeight="1">
      <c r="A20" s="332" t="s">
        <v>496</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c r="AY20" s="332"/>
      <c r="AZ20" s="332"/>
      <c r="BA20" s="332"/>
      <c r="BB20" s="332"/>
      <c r="BC20" s="332"/>
      <c r="BD20" s="332"/>
      <c r="BE20" s="332"/>
      <c r="BF20" s="332"/>
      <c r="BG20" s="332"/>
      <c r="BH20" s="332"/>
      <c r="BI20" s="332"/>
      <c r="BJ20" s="332"/>
      <c r="BK20" s="332"/>
      <c r="BL20" s="332"/>
      <c r="BM20" s="332"/>
      <c r="BN20" s="332"/>
      <c r="BO20" s="332"/>
      <c r="BP20" s="332"/>
      <c r="BQ20" s="332"/>
      <c r="BR20" s="332"/>
      <c r="BS20" s="332"/>
      <c r="BT20" s="332"/>
      <c r="BU20" s="332"/>
      <c r="BV20" s="332"/>
      <c r="BW20" s="332"/>
      <c r="BX20" s="332"/>
      <c r="BY20" s="332"/>
      <c r="BZ20" s="332"/>
      <c r="CA20" s="332"/>
      <c r="CB20" s="332"/>
      <c r="CC20" s="332"/>
      <c r="CD20" s="332"/>
      <c r="CE20" s="332"/>
      <c r="CF20" s="332"/>
      <c r="CG20" s="332"/>
      <c r="CH20" s="332"/>
      <c r="CI20" s="332"/>
      <c r="CJ20" s="332"/>
      <c r="CK20" s="332"/>
      <c r="CL20" s="332"/>
      <c r="CM20" s="332"/>
      <c r="CN20" s="332"/>
      <c r="CO20" s="332"/>
      <c r="CP20" s="332"/>
    </row>
    <row r="21" spans="1:94" ht="33" customHeight="1">
      <c r="A21" s="332" t="s">
        <v>826</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2"/>
      <c r="AY21" s="332"/>
      <c r="AZ21" s="332"/>
      <c r="BA21" s="332"/>
      <c r="BB21" s="332"/>
      <c r="BC21" s="332"/>
      <c r="BD21" s="332"/>
      <c r="BE21" s="332"/>
      <c r="BF21" s="332"/>
      <c r="BG21" s="332"/>
      <c r="BH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row>
    <row r="22" spans="1:94" ht="15.75" customHeight="1">
      <c r="A22" s="332" t="s">
        <v>827</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row>
    <row r="23" spans="1:94" ht="15.75" customHeight="1">
      <c r="A23" s="335" t="s">
        <v>395</v>
      </c>
      <c r="B23" s="335"/>
      <c r="C23" s="335"/>
      <c r="D23" s="335"/>
      <c r="E23" s="335"/>
      <c r="F23" s="335"/>
      <c r="G23" s="335"/>
      <c r="H23" s="335"/>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c r="AM23" s="335"/>
      <c r="AN23" s="335"/>
      <c r="AO23" s="335"/>
      <c r="AP23" s="335"/>
      <c r="AQ23" s="335"/>
      <c r="AR23" s="335"/>
      <c r="AS23" s="335"/>
      <c r="AT23" s="335"/>
      <c r="AU23" s="335"/>
      <c r="AV23" s="335"/>
      <c r="AW23" s="335"/>
      <c r="AX23" s="335"/>
      <c r="AY23" s="335"/>
      <c r="AZ23" s="335"/>
      <c r="BA23" s="335"/>
      <c r="BB23" s="335"/>
      <c r="BC23" s="335"/>
      <c r="BD23" s="335"/>
      <c r="BE23" s="335"/>
      <c r="BF23" s="335"/>
      <c r="BG23" s="335"/>
      <c r="BH23" s="335"/>
      <c r="BI23" s="335"/>
      <c r="BJ23" s="335"/>
      <c r="BK23" s="335"/>
      <c r="BL23" s="335"/>
      <c r="BM23" s="335"/>
      <c r="BN23" s="335"/>
      <c r="BO23" s="335"/>
      <c r="BP23" s="335"/>
      <c r="BQ23" s="335"/>
      <c r="BR23" s="335"/>
      <c r="BS23" s="335"/>
      <c r="BT23" s="335"/>
      <c r="BU23" s="335"/>
      <c r="BV23" s="335"/>
      <c r="BW23" s="335"/>
      <c r="BX23" s="335"/>
      <c r="BY23" s="335"/>
      <c r="BZ23" s="335"/>
      <c r="CA23" s="335"/>
      <c r="CB23" s="335"/>
      <c r="CC23" s="335"/>
      <c r="CD23" s="335"/>
      <c r="CE23" s="335"/>
      <c r="CF23" s="335"/>
      <c r="CG23" s="335"/>
      <c r="CH23" s="335"/>
      <c r="CI23" s="335"/>
      <c r="CJ23" s="335"/>
      <c r="CK23" s="335"/>
      <c r="CL23" s="335"/>
      <c r="CM23" s="335"/>
      <c r="CN23" s="335"/>
      <c r="CO23" s="335"/>
      <c r="CP23" s="335"/>
    </row>
    <row r="24" spans="1:94" ht="15.75" customHeight="1">
      <c r="A24" s="347" t="s">
        <v>835</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c r="AH24" s="347"/>
      <c r="AI24" s="347"/>
      <c r="AJ24" s="347"/>
      <c r="AK24" s="347"/>
      <c r="AL24" s="347"/>
      <c r="AM24" s="347"/>
      <c r="AN24" s="347"/>
      <c r="AO24" s="347"/>
      <c r="AP24" s="347"/>
      <c r="AQ24" s="347"/>
      <c r="AR24" s="347"/>
      <c r="AS24" s="347"/>
      <c r="AT24" s="347"/>
      <c r="AU24" s="347"/>
      <c r="AV24" s="347"/>
      <c r="AW24" s="347"/>
      <c r="AX24" s="347"/>
      <c r="AY24" s="347"/>
      <c r="AZ24" s="347"/>
      <c r="BA24" s="347"/>
      <c r="BB24" s="347"/>
      <c r="BC24" s="347"/>
      <c r="BD24" s="347"/>
      <c r="BE24" s="347"/>
      <c r="BF24" s="347"/>
      <c r="BG24" s="347"/>
      <c r="BH24" s="347"/>
      <c r="BI24" s="347"/>
      <c r="BJ24" s="347"/>
      <c r="BK24" s="347"/>
      <c r="BL24" s="347"/>
      <c r="BM24" s="347"/>
      <c r="BN24" s="347"/>
      <c r="BO24" s="347"/>
      <c r="BP24" s="347"/>
      <c r="BQ24" s="347"/>
      <c r="BR24" s="347"/>
      <c r="BS24" s="347"/>
      <c r="BT24" s="347"/>
      <c r="BU24" s="347"/>
      <c r="BV24" s="347"/>
      <c r="BW24" s="347"/>
      <c r="BX24" s="347"/>
      <c r="BY24" s="347"/>
      <c r="BZ24" s="347"/>
      <c r="CA24" s="347"/>
      <c r="CB24" s="347"/>
      <c r="CC24" s="347"/>
      <c r="CD24" s="347"/>
      <c r="CE24" s="347"/>
      <c r="CF24" s="347"/>
      <c r="CG24" s="347"/>
      <c r="CH24" s="347"/>
      <c r="CI24" s="347"/>
      <c r="CJ24" s="347"/>
      <c r="CK24" s="347"/>
      <c r="CL24" s="347"/>
      <c r="CM24" s="347"/>
      <c r="CN24" s="347"/>
      <c r="CO24" s="347"/>
      <c r="CP24" s="347"/>
    </row>
    <row r="25" spans="1:94" ht="15.75" customHeight="1">
      <c r="A25" s="348" t="s">
        <v>836</v>
      </c>
      <c r="B25" s="348"/>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c r="AA25" s="348"/>
      <c r="AB25" s="348"/>
      <c r="AC25" s="348"/>
      <c r="AD25" s="348"/>
      <c r="AE25" s="348"/>
      <c r="AF25" s="348"/>
      <c r="AG25" s="348"/>
      <c r="AH25" s="348"/>
      <c r="AI25" s="348"/>
      <c r="AJ25" s="348"/>
      <c r="AK25" s="348"/>
      <c r="AL25" s="348"/>
      <c r="AM25" s="348"/>
      <c r="AN25" s="348"/>
      <c r="AO25" s="348"/>
      <c r="AP25" s="348"/>
      <c r="AQ25" s="348"/>
      <c r="AR25" s="348"/>
      <c r="AS25" s="348"/>
      <c r="AT25" s="348"/>
      <c r="AU25" s="348"/>
      <c r="AV25" s="348"/>
      <c r="AW25" s="348"/>
      <c r="AX25" s="348"/>
      <c r="AY25" s="348"/>
      <c r="AZ25" s="348"/>
      <c r="BA25" s="348"/>
      <c r="BB25" s="348"/>
      <c r="BC25" s="348"/>
      <c r="BD25" s="348"/>
      <c r="BE25" s="348"/>
      <c r="BF25" s="348"/>
      <c r="BG25" s="348"/>
      <c r="BH25" s="348"/>
      <c r="BI25" s="348"/>
      <c r="BJ25" s="348"/>
      <c r="BK25" s="348"/>
      <c r="BL25" s="348"/>
      <c r="BM25" s="348"/>
      <c r="BN25" s="348"/>
      <c r="BO25" s="348"/>
      <c r="BP25" s="348"/>
      <c r="BQ25" s="348"/>
      <c r="BR25" s="348"/>
      <c r="BS25" s="348"/>
      <c r="BT25" s="348"/>
      <c r="BU25" s="348"/>
      <c r="BV25" s="348"/>
      <c r="BW25" s="348"/>
      <c r="BX25" s="348"/>
      <c r="BY25" s="348"/>
      <c r="BZ25" s="348"/>
      <c r="CA25" s="348"/>
      <c r="CB25" s="348"/>
      <c r="CC25" s="348"/>
      <c r="CD25" s="348"/>
      <c r="CE25" s="348"/>
      <c r="CF25" s="348"/>
      <c r="CG25" s="348"/>
      <c r="CH25" s="348"/>
      <c r="CI25" s="348"/>
      <c r="CJ25" s="348"/>
      <c r="CK25" s="348"/>
      <c r="CL25" s="348"/>
      <c r="CM25" s="348"/>
      <c r="CN25" s="348"/>
      <c r="CO25" s="348"/>
      <c r="CP25" s="348"/>
    </row>
    <row r="26" spans="1:94" ht="40.5" customHeight="1">
      <c r="A26" s="332" t="s">
        <v>828</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332"/>
      <c r="AV26" s="332"/>
      <c r="AW26" s="332"/>
      <c r="AX26" s="332"/>
      <c r="AY26" s="332"/>
      <c r="AZ26" s="332"/>
      <c r="BA26" s="332"/>
      <c r="BB26" s="332"/>
      <c r="BC26" s="332"/>
      <c r="BD26" s="332"/>
      <c r="BE26" s="332"/>
      <c r="BF26" s="332"/>
      <c r="BG26" s="332"/>
      <c r="BH26" s="332"/>
      <c r="BI26" s="332"/>
      <c r="BJ26" s="332"/>
      <c r="BK26" s="332"/>
      <c r="BL26" s="332"/>
      <c r="BM26" s="332"/>
      <c r="BN26" s="332"/>
      <c r="BO26" s="332"/>
      <c r="BP26" s="332"/>
      <c r="BQ26" s="332"/>
      <c r="BR26" s="332"/>
      <c r="BS26" s="332"/>
      <c r="BT26" s="332"/>
      <c r="BU26" s="332"/>
      <c r="BV26" s="332"/>
      <c r="BW26" s="332"/>
      <c r="BX26" s="332"/>
      <c r="BY26" s="332"/>
      <c r="BZ26" s="332"/>
      <c r="CA26" s="332"/>
      <c r="CB26" s="332"/>
      <c r="CC26" s="332"/>
      <c r="CD26" s="332"/>
      <c r="CE26" s="332"/>
      <c r="CF26" s="332"/>
      <c r="CG26" s="332"/>
      <c r="CH26" s="332"/>
      <c r="CI26" s="332"/>
      <c r="CJ26" s="332"/>
      <c r="CK26" s="332"/>
      <c r="CL26" s="332"/>
      <c r="CM26" s="332"/>
      <c r="CN26" s="332"/>
      <c r="CO26" s="332"/>
      <c r="CP26" s="332"/>
    </row>
    <row r="27" spans="1:94" ht="15.75" customHeight="1">
      <c r="A27" s="348" t="s">
        <v>829</v>
      </c>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8"/>
      <c r="BA27" s="348"/>
      <c r="BB27" s="348"/>
      <c r="BC27" s="348"/>
      <c r="BD27" s="348"/>
      <c r="BE27" s="348"/>
      <c r="BF27" s="348"/>
      <c r="BG27" s="348"/>
      <c r="BH27" s="348"/>
      <c r="BI27" s="348"/>
      <c r="BJ27" s="348"/>
      <c r="BK27" s="348"/>
      <c r="BL27" s="348"/>
      <c r="BM27" s="348"/>
      <c r="BN27" s="348"/>
      <c r="BO27" s="348"/>
      <c r="BP27" s="348"/>
      <c r="BQ27" s="348"/>
      <c r="BR27" s="348"/>
      <c r="BS27" s="348"/>
      <c r="BT27" s="348"/>
      <c r="BU27" s="348"/>
      <c r="BV27" s="348"/>
      <c r="BW27" s="348"/>
      <c r="BX27" s="348"/>
      <c r="BY27" s="348"/>
      <c r="BZ27" s="348"/>
      <c r="CA27" s="348"/>
      <c r="CB27" s="348"/>
      <c r="CC27" s="348"/>
      <c r="CD27" s="348"/>
      <c r="CE27" s="348"/>
      <c r="CF27" s="348"/>
      <c r="CG27" s="348"/>
      <c r="CH27" s="348"/>
      <c r="CI27" s="348"/>
      <c r="CJ27" s="348"/>
      <c r="CK27" s="348"/>
      <c r="CL27" s="348"/>
      <c r="CM27" s="348"/>
      <c r="CN27" s="348"/>
      <c r="CO27" s="348"/>
      <c r="CP27" s="348"/>
    </row>
    <row r="28" spans="1:94" ht="43.5" customHeight="1">
      <c r="A28" s="332" t="s">
        <v>830</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c r="AY28" s="332"/>
      <c r="AZ28" s="332"/>
      <c r="BA28" s="332"/>
      <c r="BB28" s="332"/>
      <c r="BC28" s="332"/>
      <c r="BD28" s="332"/>
      <c r="BE28" s="332"/>
      <c r="BF28" s="332"/>
      <c r="BG28" s="332"/>
      <c r="BH28" s="332"/>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row>
    <row r="29" spans="1:94" ht="15.75" customHeight="1">
      <c r="A29" s="348" t="s">
        <v>831</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348"/>
      <c r="AZ29" s="348"/>
      <c r="BA29" s="348"/>
      <c r="BB29" s="348"/>
      <c r="BC29" s="348"/>
      <c r="BD29" s="348"/>
      <c r="BE29" s="348"/>
      <c r="BF29" s="348"/>
      <c r="BG29" s="348"/>
      <c r="BH29" s="348"/>
      <c r="BI29" s="348"/>
      <c r="BJ29" s="348"/>
      <c r="BK29" s="348"/>
      <c r="BL29" s="348"/>
      <c r="BM29" s="348"/>
      <c r="BN29" s="348"/>
      <c r="BO29" s="348"/>
      <c r="BP29" s="348"/>
      <c r="BQ29" s="348"/>
      <c r="BR29" s="348"/>
      <c r="BS29" s="348"/>
      <c r="BT29" s="348"/>
      <c r="BU29" s="348"/>
      <c r="BV29" s="348"/>
      <c r="BW29" s="348"/>
      <c r="BX29" s="348"/>
      <c r="BY29" s="348"/>
      <c r="BZ29" s="348"/>
      <c r="CA29" s="348"/>
      <c r="CB29" s="348"/>
      <c r="CC29" s="348"/>
      <c r="CD29" s="348"/>
      <c r="CE29" s="348"/>
      <c r="CF29" s="348"/>
      <c r="CG29" s="348"/>
      <c r="CH29" s="348"/>
      <c r="CI29" s="348"/>
      <c r="CJ29" s="348"/>
      <c r="CK29" s="348"/>
      <c r="CL29" s="348"/>
      <c r="CM29" s="348"/>
      <c r="CN29" s="348"/>
      <c r="CO29" s="348"/>
      <c r="CP29" s="348"/>
    </row>
    <row r="30" spans="1:94" ht="38.25" customHeight="1">
      <c r="A30" s="332" t="s">
        <v>832</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2"/>
      <c r="BG30" s="332"/>
      <c r="BH30" s="332"/>
      <c r="BI30" s="332"/>
      <c r="BJ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row>
    <row r="31" spans="1:94" ht="16.5" customHeight="1">
      <c r="A31" s="348" t="s">
        <v>833</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c r="AE31" s="348"/>
      <c r="AF31" s="348"/>
      <c r="AG31" s="348"/>
      <c r="AH31" s="348"/>
      <c r="AI31" s="348"/>
      <c r="AJ31" s="348"/>
      <c r="AK31" s="348"/>
      <c r="AL31" s="348"/>
      <c r="AM31" s="348"/>
      <c r="AN31" s="348"/>
      <c r="AO31" s="348"/>
      <c r="AP31" s="348"/>
      <c r="AQ31" s="348"/>
      <c r="AR31" s="348"/>
      <c r="AS31" s="348"/>
      <c r="AT31" s="348"/>
      <c r="AU31" s="348"/>
      <c r="AV31" s="348"/>
      <c r="AW31" s="348"/>
      <c r="AX31" s="348"/>
      <c r="AY31" s="348"/>
      <c r="AZ31" s="348"/>
      <c r="BA31" s="348"/>
      <c r="BB31" s="348"/>
      <c r="BC31" s="348"/>
      <c r="BD31" s="348"/>
      <c r="BE31" s="348"/>
      <c r="BF31" s="348"/>
      <c r="BG31" s="348"/>
      <c r="BH31" s="348"/>
      <c r="BI31" s="348"/>
      <c r="BJ31" s="348"/>
      <c r="BK31" s="348"/>
      <c r="BL31" s="348"/>
      <c r="BM31" s="348"/>
      <c r="BN31" s="348"/>
      <c r="BO31" s="348"/>
      <c r="BP31" s="348"/>
      <c r="BQ31" s="348"/>
      <c r="BR31" s="348"/>
      <c r="BS31" s="348"/>
      <c r="BT31" s="348"/>
      <c r="BU31" s="348"/>
      <c r="BV31" s="348"/>
      <c r="BW31" s="348"/>
      <c r="BX31" s="348"/>
      <c r="BY31" s="348"/>
      <c r="BZ31" s="348"/>
      <c r="CA31" s="348"/>
      <c r="CB31" s="348"/>
      <c r="CC31" s="348"/>
      <c r="CD31" s="348"/>
      <c r="CE31" s="348"/>
      <c r="CF31" s="348"/>
      <c r="CG31" s="348"/>
      <c r="CH31" s="348"/>
      <c r="CI31" s="348"/>
      <c r="CJ31" s="348"/>
      <c r="CK31" s="348"/>
      <c r="CL31" s="348"/>
      <c r="CM31" s="348"/>
      <c r="CN31" s="348"/>
      <c r="CO31" s="348"/>
      <c r="CP31" s="348"/>
    </row>
    <row r="32" spans="1:94" ht="27.75" customHeight="1">
      <c r="A32" s="332" t="s">
        <v>834</v>
      </c>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c r="BA32" s="332"/>
      <c r="BB32" s="332"/>
      <c r="BC32" s="332"/>
      <c r="BD32" s="332"/>
      <c r="BE32" s="332"/>
      <c r="BF32" s="332"/>
      <c r="BG32" s="332"/>
      <c r="BH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row>
    <row r="33" spans="1:16384" ht="30" customHeight="1">
      <c r="A33" s="347" t="s">
        <v>837</v>
      </c>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7"/>
      <c r="AI33" s="347"/>
      <c r="AJ33" s="347"/>
      <c r="AK33" s="347"/>
      <c r="AL33" s="347"/>
      <c r="AM33" s="347"/>
      <c r="AN33" s="347"/>
      <c r="AO33" s="347"/>
      <c r="AP33" s="347"/>
      <c r="AQ33" s="347"/>
      <c r="AR33" s="347"/>
      <c r="AS33" s="347"/>
      <c r="AT33" s="347"/>
      <c r="AU33" s="347"/>
      <c r="AV33" s="347"/>
      <c r="AW33" s="347"/>
      <c r="AX33" s="347"/>
      <c r="AY33" s="347"/>
      <c r="AZ33" s="347"/>
      <c r="BA33" s="347"/>
      <c r="BB33" s="347"/>
      <c r="BC33" s="347"/>
      <c r="BD33" s="347"/>
      <c r="BE33" s="347"/>
      <c r="BF33" s="347"/>
      <c r="BG33" s="347"/>
      <c r="BH33" s="347"/>
      <c r="BI33" s="347"/>
      <c r="BJ33" s="347"/>
      <c r="BK33" s="347"/>
      <c r="BL33" s="347"/>
      <c r="BM33" s="347"/>
      <c r="BN33" s="347"/>
      <c r="BO33" s="347"/>
      <c r="BP33" s="347"/>
      <c r="BQ33" s="347"/>
      <c r="BR33" s="347"/>
      <c r="BS33" s="347"/>
      <c r="BT33" s="347"/>
      <c r="BU33" s="347"/>
      <c r="BV33" s="347"/>
      <c r="BW33" s="347"/>
      <c r="BX33" s="347"/>
      <c r="BY33" s="347"/>
      <c r="BZ33" s="347"/>
      <c r="CA33" s="347"/>
      <c r="CB33" s="347"/>
      <c r="CC33" s="347"/>
      <c r="CD33" s="347"/>
      <c r="CE33" s="347"/>
      <c r="CF33" s="347"/>
      <c r="CG33" s="347"/>
      <c r="CH33" s="347"/>
      <c r="CI33" s="347"/>
      <c r="CJ33" s="347"/>
      <c r="CK33" s="347"/>
      <c r="CL33" s="347"/>
      <c r="CM33" s="347"/>
      <c r="CN33" s="347"/>
      <c r="CO33" s="347"/>
      <c r="CP33" s="347"/>
    </row>
    <row r="34" spans="1:16384" ht="13.5" customHeight="1">
      <c r="A34" s="348" t="s">
        <v>838</v>
      </c>
      <c r="B34" s="348"/>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348"/>
      <c r="AY34" s="348"/>
      <c r="AZ34" s="348"/>
      <c r="BA34" s="348"/>
      <c r="BB34" s="348"/>
      <c r="BC34" s="348"/>
      <c r="BD34" s="348"/>
      <c r="BE34" s="348"/>
      <c r="BF34" s="348"/>
      <c r="BG34" s="348"/>
      <c r="BH34" s="348"/>
      <c r="BI34" s="348"/>
      <c r="BJ34" s="348"/>
      <c r="BK34" s="348"/>
      <c r="BL34" s="348"/>
      <c r="BM34" s="348"/>
      <c r="BN34" s="348"/>
      <c r="BO34" s="348"/>
      <c r="BP34" s="348"/>
      <c r="BQ34" s="348"/>
      <c r="BR34" s="348"/>
      <c r="BS34" s="348"/>
      <c r="BT34" s="348"/>
      <c r="BU34" s="348"/>
      <c r="BV34" s="348"/>
      <c r="BW34" s="348"/>
      <c r="BX34" s="348"/>
      <c r="BY34" s="348"/>
      <c r="BZ34" s="348"/>
      <c r="CA34" s="348"/>
      <c r="CB34" s="348"/>
      <c r="CC34" s="348"/>
      <c r="CD34" s="348"/>
      <c r="CE34" s="348"/>
      <c r="CF34" s="348"/>
      <c r="CG34" s="348"/>
      <c r="CH34" s="348"/>
      <c r="CI34" s="348"/>
      <c r="CJ34" s="348"/>
      <c r="CK34" s="348"/>
      <c r="CL34" s="348"/>
      <c r="CM34" s="348"/>
      <c r="CN34" s="348"/>
      <c r="CO34" s="348"/>
      <c r="CP34" s="348"/>
    </row>
    <row r="35" spans="1:16384" ht="120" customHeight="1">
      <c r="A35" s="332" t="s">
        <v>839</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row>
    <row r="36" spans="1:16384" ht="17.25" customHeight="1">
      <c r="A36" s="348" t="s">
        <v>840</v>
      </c>
      <c r="B36" s="348"/>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48"/>
      <c r="AD36" s="348"/>
      <c r="AE36" s="348"/>
      <c r="AF36" s="348"/>
      <c r="AG36" s="348"/>
      <c r="AH36" s="348"/>
      <c r="AI36" s="348"/>
      <c r="AJ36" s="348"/>
      <c r="AK36" s="348"/>
      <c r="AL36" s="348"/>
      <c r="AM36" s="348"/>
      <c r="AN36" s="348"/>
      <c r="AO36" s="348"/>
      <c r="AP36" s="348"/>
      <c r="AQ36" s="348"/>
      <c r="AR36" s="348"/>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c r="BY36" s="348"/>
      <c r="BZ36" s="348"/>
      <c r="CA36" s="348"/>
      <c r="CB36" s="348"/>
      <c r="CC36" s="348"/>
      <c r="CD36" s="348"/>
      <c r="CE36" s="348"/>
      <c r="CF36" s="348"/>
      <c r="CG36" s="348"/>
      <c r="CH36" s="348"/>
      <c r="CI36" s="348"/>
      <c r="CJ36" s="348"/>
      <c r="CK36" s="348"/>
      <c r="CL36" s="348"/>
      <c r="CM36" s="348"/>
      <c r="CN36" s="348"/>
      <c r="CO36" s="348"/>
      <c r="CP36" s="348"/>
    </row>
    <row r="37" spans="1:16384" ht="44.25" customHeight="1">
      <c r="A37" s="332" t="s">
        <v>841</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c r="CR37" s="332"/>
      <c r="CS37" s="332"/>
      <c r="CT37" s="332"/>
      <c r="CU37" s="332"/>
      <c r="CV37" s="332"/>
      <c r="CW37" s="332"/>
      <c r="CX37" s="332"/>
      <c r="CY37" s="332"/>
      <c r="CZ37" s="332"/>
      <c r="DA37" s="332"/>
      <c r="DB37" s="332"/>
      <c r="DC37" s="332"/>
      <c r="DD37" s="332"/>
      <c r="DE37" s="332"/>
      <c r="DF37" s="332"/>
      <c r="DG37" s="332"/>
      <c r="DH37" s="332"/>
      <c r="DI37" s="332"/>
      <c r="DJ37" s="332"/>
      <c r="DK37" s="332"/>
      <c r="DL37" s="332"/>
      <c r="DM37" s="332"/>
      <c r="DN37" s="332"/>
      <c r="DO37" s="332"/>
      <c r="DP37" s="332"/>
      <c r="DQ37" s="332"/>
      <c r="DR37" s="332"/>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c r="FR37" s="332"/>
      <c r="FS37" s="332"/>
      <c r="FT37" s="332"/>
      <c r="FU37" s="332"/>
      <c r="FV37" s="332"/>
      <c r="FW37" s="332"/>
      <c r="FX37" s="332"/>
      <c r="FY37" s="332"/>
      <c r="FZ37" s="332"/>
      <c r="GA37" s="332"/>
      <c r="GB37" s="332"/>
      <c r="GC37" s="332"/>
      <c r="GD37" s="332"/>
      <c r="GE37" s="332"/>
      <c r="GF37" s="332"/>
      <c r="GG37" s="332"/>
      <c r="GH37" s="332"/>
      <c r="GI37" s="332"/>
      <c r="GJ37" s="332"/>
      <c r="GK37" s="332"/>
      <c r="GL37" s="332"/>
      <c r="GM37" s="332"/>
      <c r="GN37" s="332"/>
      <c r="GO37" s="332"/>
      <c r="GP37" s="332"/>
      <c r="GQ37" s="332"/>
      <c r="GR37" s="332"/>
      <c r="GS37" s="332"/>
      <c r="GT37" s="332"/>
      <c r="GU37" s="332"/>
      <c r="GV37" s="332"/>
      <c r="GW37" s="332"/>
      <c r="GX37" s="332"/>
      <c r="GY37" s="332"/>
      <c r="GZ37" s="332"/>
      <c r="HA37" s="332"/>
      <c r="HB37" s="332"/>
      <c r="HC37" s="332"/>
      <c r="HD37" s="332"/>
      <c r="HE37" s="332"/>
      <c r="HF37" s="332"/>
      <c r="HG37" s="332"/>
      <c r="HH37" s="332"/>
      <c r="HI37" s="332"/>
      <c r="HJ37" s="332"/>
      <c r="HK37" s="332"/>
      <c r="HL37" s="332"/>
      <c r="HM37" s="332"/>
      <c r="HN37" s="332"/>
      <c r="HO37" s="332"/>
      <c r="HP37" s="332"/>
      <c r="HQ37" s="332"/>
      <c r="HR37" s="332"/>
      <c r="HS37" s="332"/>
      <c r="HT37" s="332"/>
      <c r="HU37" s="332"/>
      <c r="HV37" s="332"/>
      <c r="HW37" s="332"/>
      <c r="HX37" s="332"/>
      <c r="HY37" s="332"/>
      <c r="HZ37" s="332"/>
      <c r="IA37" s="332"/>
      <c r="IB37" s="332"/>
      <c r="IC37" s="332"/>
      <c r="ID37" s="332"/>
      <c r="IE37" s="332"/>
      <c r="IF37" s="332"/>
      <c r="IG37" s="332"/>
      <c r="IH37" s="332"/>
      <c r="II37" s="332"/>
      <c r="IJ37" s="332"/>
      <c r="IK37" s="332"/>
      <c r="IL37" s="332"/>
      <c r="IM37" s="332"/>
      <c r="IN37" s="332"/>
      <c r="IO37" s="332"/>
      <c r="IP37" s="332"/>
      <c r="IQ37" s="332"/>
      <c r="IR37" s="332"/>
      <c r="IS37" s="332"/>
      <c r="IT37" s="332"/>
      <c r="IU37" s="332"/>
      <c r="IV37" s="332"/>
      <c r="IW37" s="332"/>
      <c r="IX37" s="332"/>
      <c r="IY37" s="332"/>
      <c r="IZ37" s="332"/>
      <c r="JA37" s="332"/>
      <c r="JB37" s="332"/>
      <c r="JC37" s="332"/>
      <c r="JD37" s="332"/>
      <c r="JE37" s="332"/>
      <c r="JF37" s="332"/>
      <c r="JG37" s="332"/>
      <c r="JH37" s="332"/>
      <c r="JI37" s="332"/>
      <c r="JJ37" s="332"/>
      <c r="JK37" s="332"/>
      <c r="JL37" s="332"/>
      <c r="JM37" s="332"/>
      <c r="JN37" s="332"/>
      <c r="JO37" s="332"/>
      <c r="JP37" s="332"/>
      <c r="JQ37" s="332"/>
      <c r="JR37" s="332"/>
      <c r="JS37" s="332"/>
      <c r="JT37" s="332"/>
      <c r="JU37" s="332"/>
      <c r="JV37" s="332"/>
      <c r="JW37" s="332"/>
      <c r="JX37" s="332"/>
      <c r="JY37" s="332"/>
      <c r="JZ37" s="332"/>
      <c r="KA37" s="332"/>
      <c r="KB37" s="332"/>
      <c r="KC37" s="332"/>
      <c r="KD37" s="332"/>
      <c r="KE37" s="332"/>
      <c r="KF37" s="332"/>
      <c r="KG37" s="332"/>
      <c r="KH37" s="332"/>
      <c r="KI37" s="332"/>
      <c r="KJ37" s="332"/>
      <c r="KK37" s="332"/>
      <c r="KL37" s="332"/>
      <c r="KM37" s="332"/>
      <c r="KN37" s="332"/>
      <c r="KO37" s="332"/>
      <c r="KP37" s="332"/>
      <c r="KQ37" s="332"/>
      <c r="KR37" s="332"/>
      <c r="KS37" s="332"/>
      <c r="KT37" s="332"/>
      <c r="KU37" s="332"/>
      <c r="KV37" s="332"/>
      <c r="KW37" s="332"/>
      <c r="KX37" s="332"/>
      <c r="KY37" s="332"/>
      <c r="KZ37" s="332"/>
      <c r="LA37" s="332"/>
      <c r="LB37" s="332"/>
      <c r="LC37" s="332"/>
      <c r="LD37" s="332"/>
      <c r="LE37" s="332"/>
      <c r="LF37" s="332"/>
      <c r="LG37" s="332"/>
      <c r="LH37" s="332"/>
      <c r="LI37" s="332"/>
      <c r="LJ37" s="332"/>
      <c r="LK37" s="332"/>
      <c r="LL37" s="332"/>
      <c r="LM37" s="332"/>
      <c r="LN37" s="332"/>
      <c r="LO37" s="332"/>
      <c r="LP37" s="332"/>
      <c r="LQ37" s="332"/>
      <c r="LR37" s="332"/>
      <c r="LS37" s="332"/>
      <c r="LT37" s="332"/>
      <c r="LU37" s="332"/>
      <c r="LV37" s="332"/>
      <c r="LW37" s="332"/>
      <c r="LX37" s="332"/>
      <c r="LY37" s="332"/>
      <c r="LZ37" s="332"/>
      <c r="MA37" s="332"/>
      <c r="MB37" s="332"/>
      <c r="MC37" s="332"/>
      <c r="MD37" s="332"/>
      <c r="ME37" s="332"/>
      <c r="MF37" s="332"/>
      <c r="MG37" s="332"/>
      <c r="MH37" s="332"/>
      <c r="MI37" s="332"/>
      <c r="MJ37" s="332"/>
      <c r="MK37" s="332"/>
      <c r="ML37" s="332"/>
      <c r="MM37" s="332"/>
      <c r="MN37" s="332"/>
      <c r="MO37" s="332"/>
      <c r="MP37" s="332"/>
      <c r="MQ37" s="332"/>
      <c r="MR37" s="332"/>
      <c r="MS37" s="332"/>
      <c r="MT37" s="332"/>
      <c r="MU37" s="332"/>
      <c r="MV37" s="332"/>
      <c r="MW37" s="332"/>
      <c r="MX37" s="332"/>
      <c r="MY37" s="332"/>
      <c r="MZ37" s="332"/>
      <c r="NA37" s="332"/>
      <c r="NB37" s="332"/>
      <c r="NC37" s="332"/>
      <c r="ND37" s="332"/>
      <c r="NE37" s="332"/>
      <c r="NF37" s="332"/>
      <c r="NG37" s="332"/>
      <c r="NH37" s="332"/>
      <c r="NI37" s="332"/>
      <c r="NJ37" s="332"/>
      <c r="NK37" s="332"/>
      <c r="NL37" s="332"/>
      <c r="NM37" s="332"/>
      <c r="NN37" s="332"/>
      <c r="NO37" s="332"/>
      <c r="NP37" s="332"/>
      <c r="NQ37" s="332"/>
      <c r="NR37" s="332"/>
      <c r="NS37" s="332"/>
      <c r="NT37" s="332"/>
      <c r="NU37" s="332"/>
      <c r="NV37" s="332"/>
      <c r="NW37" s="332"/>
      <c r="NX37" s="332"/>
      <c r="NY37" s="332"/>
      <c r="NZ37" s="332"/>
      <c r="OA37" s="332"/>
      <c r="OB37" s="332"/>
      <c r="OC37" s="332"/>
      <c r="OD37" s="332"/>
      <c r="OE37" s="332"/>
      <c r="OF37" s="332"/>
      <c r="OG37" s="332"/>
      <c r="OH37" s="332"/>
      <c r="OI37" s="332"/>
      <c r="OJ37" s="332"/>
      <c r="OK37" s="332"/>
      <c r="OL37" s="332"/>
      <c r="OM37" s="332"/>
      <c r="ON37" s="332"/>
      <c r="OO37" s="332"/>
      <c r="OP37" s="332"/>
      <c r="OQ37" s="332"/>
      <c r="OR37" s="332"/>
      <c r="OS37" s="332"/>
      <c r="OT37" s="332"/>
      <c r="OU37" s="332"/>
      <c r="OV37" s="332"/>
      <c r="OW37" s="332"/>
      <c r="OX37" s="332"/>
      <c r="OY37" s="332"/>
      <c r="OZ37" s="332"/>
      <c r="PA37" s="332"/>
      <c r="PB37" s="332"/>
      <c r="PC37" s="332"/>
      <c r="PD37" s="332"/>
      <c r="PE37" s="332"/>
      <c r="PF37" s="332"/>
      <c r="PG37" s="332"/>
      <c r="PH37" s="332"/>
      <c r="PI37" s="332"/>
      <c r="PJ37" s="332"/>
      <c r="PK37" s="332"/>
      <c r="PL37" s="332"/>
      <c r="PM37" s="332"/>
      <c r="PN37" s="332"/>
      <c r="PO37" s="332"/>
      <c r="PP37" s="332"/>
      <c r="PQ37" s="332"/>
      <c r="PR37" s="332"/>
      <c r="PS37" s="332"/>
      <c r="PT37" s="332"/>
      <c r="PU37" s="332"/>
      <c r="PV37" s="332"/>
      <c r="PW37" s="332"/>
      <c r="PX37" s="332"/>
      <c r="PY37" s="332"/>
      <c r="PZ37" s="332"/>
      <c r="QA37" s="332"/>
      <c r="QB37" s="332"/>
      <c r="QC37" s="332"/>
      <c r="QD37" s="332"/>
      <c r="QE37" s="332"/>
      <c r="QF37" s="332"/>
      <c r="QG37" s="332"/>
      <c r="QH37" s="332"/>
      <c r="QI37" s="332"/>
      <c r="QJ37" s="332"/>
      <c r="QK37" s="332"/>
      <c r="QL37" s="332"/>
      <c r="QM37" s="332"/>
      <c r="QN37" s="332"/>
      <c r="QO37" s="332"/>
      <c r="QP37" s="332"/>
      <c r="QQ37" s="332"/>
      <c r="QR37" s="332"/>
      <c r="QS37" s="332"/>
      <c r="QT37" s="332"/>
      <c r="QU37" s="332"/>
      <c r="QV37" s="332"/>
      <c r="QW37" s="332"/>
      <c r="QX37" s="332"/>
      <c r="QY37" s="332"/>
      <c r="QZ37" s="332"/>
      <c r="RA37" s="332"/>
      <c r="RB37" s="332"/>
      <c r="RC37" s="332"/>
      <c r="RD37" s="332"/>
      <c r="RE37" s="332"/>
      <c r="RF37" s="332"/>
      <c r="RG37" s="332"/>
      <c r="RH37" s="332"/>
      <c r="RI37" s="332"/>
      <c r="RJ37" s="332"/>
      <c r="RK37" s="332"/>
      <c r="RL37" s="332"/>
      <c r="RM37" s="332"/>
      <c r="RN37" s="332"/>
      <c r="RO37" s="332"/>
      <c r="RP37" s="332"/>
      <c r="RQ37" s="332"/>
      <c r="RR37" s="332"/>
      <c r="RS37" s="332"/>
      <c r="RT37" s="332"/>
      <c r="RU37" s="332"/>
      <c r="RV37" s="332"/>
      <c r="RW37" s="332"/>
      <c r="RX37" s="332"/>
      <c r="RY37" s="332"/>
      <c r="RZ37" s="332"/>
      <c r="SA37" s="332"/>
      <c r="SB37" s="332"/>
      <c r="SC37" s="332"/>
      <c r="SD37" s="332"/>
      <c r="SE37" s="332"/>
      <c r="SF37" s="332"/>
      <c r="SG37" s="332"/>
      <c r="SH37" s="332"/>
      <c r="SI37" s="332"/>
      <c r="SJ37" s="332"/>
      <c r="SK37" s="332"/>
      <c r="SL37" s="332"/>
      <c r="SM37" s="332"/>
      <c r="SN37" s="332"/>
      <c r="SO37" s="332"/>
      <c r="SP37" s="332"/>
      <c r="SQ37" s="332"/>
      <c r="SR37" s="332"/>
      <c r="SS37" s="332"/>
      <c r="ST37" s="332"/>
      <c r="SU37" s="332"/>
      <c r="SV37" s="332"/>
      <c r="SW37" s="332"/>
      <c r="SX37" s="332"/>
      <c r="SY37" s="332"/>
      <c r="SZ37" s="332"/>
      <c r="TA37" s="332"/>
      <c r="TB37" s="332"/>
      <c r="TC37" s="332"/>
      <c r="TD37" s="332"/>
      <c r="TE37" s="332"/>
      <c r="TF37" s="332"/>
      <c r="TG37" s="332"/>
      <c r="TH37" s="332"/>
      <c r="TI37" s="332"/>
      <c r="TJ37" s="332"/>
      <c r="TK37" s="332"/>
      <c r="TL37" s="332"/>
      <c r="TM37" s="332"/>
      <c r="TN37" s="332"/>
      <c r="TO37" s="332"/>
      <c r="TP37" s="332"/>
      <c r="TQ37" s="332"/>
      <c r="TR37" s="332"/>
      <c r="TS37" s="332"/>
      <c r="TT37" s="332"/>
      <c r="TU37" s="332"/>
      <c r="TV37" s="332"/>
      <c r="TW37" s="332"/>
      <c r="TX37" s="332"/>
      <c r="TY37" s="332"/>
      <c r="TZ37" s="332"/>
      <c r="UA37" s="332"/>
      <c r="UB37" s="332"/>
      <c r="UC37" s="332"/>
      <c r="UD37" s="332"/>
      <c r="UE37" s="332"/>
      <c r="UF37" s="332"/>
      <c r="UG37" s="332"/>
      <c r="UH37" s="332"/>
      <c r="UI37" s="332"/>
      <c r="UJ37" s="332"/>
      <c r="UK37" s="332"/>
      <c r="UL37" s="332"/>
      <c r="UM37" s="332"/>
      <c r="UN37" s="332"/>
      <c r="UO37" s="332"/>
      <c r="UP37" s="332"/>
      <c r="UQ37" s="332"/>
      <c r="UR37" s="332"/>
      <c r="US37" s="332"/>
      <c r="UT37" s="332"/>
      <c r="UU37" s="332"/>
      <c r="UV37" s="332"/>
      <c r="UW37" s="332"/>
      <c r="UX37" s="332"/>
      <c r="UY37" s="332"/>
      <c r="UZ37" s="332"/>
      <c r="VA37" s="332"/>
      <c r="VB37" s="332"/>
      <c r="VC37" s="332"/>
      <c r="VD37" s="332"/>
      <c r="VE37" s="332"/>
      <c r="VF37" s="332"/>
      <c r="VG37" s="332"/>
      <c r="VH37" s="332"/>
      <c r="VI37" s="332"/>
      <c r="VJ37" s="332"/>
      <c r="VK37" s="332"/>
      <c r="VL37" s="332"/>
      <c r="VM37" s="332"/>
      <c r="VN37" s="332"/>
      <c r="VO37" s="332"/>
      <c r="VP37" s="332"/>
      <c r="VQ37" s="332"/>
      <c r="VR37" s="332"/>
      <c r="VS37" s="332"/>
      <c r="VT37" s="332"/>
      <c r="VU37" s="332"/>
      <c r="VV37" s="332"/>
      <c r="VW37" s="332"/>
      <c r="VX37" s="332"/>
      <c r="VY37" s="332"/>
      <c r="VZ37" s="332"/>
      <c r="WA37" s="332"/>
      <c r="WB37" s="332"/>
      <c r="WC37" s="332"/>
      <c r="WD37" s="332"/>
      <c r="WE37" s="332"/>
      <c r="WF37" s="332"/>
      <c r="WG37" s="332"/>
      <c r="WH37" s="332"/>
      <c r="WI37" s="332"/>
      <c r="WJ37" s="332"/>
      <c r="WK37" s="332"/>
      <c r="WL37" s="332"/>
      <c r="WM37" s="332"/>
      <c r="WN37" s="332"/>
      <c r="WO37" s="332"/>
      <c r="WP37" s="332"/>
      <c r="WQ37" s="332"/>
      <c r="WR37" s="332"/>
      <c r="WS37" s="332"/>
      <c r="WT37" s="332"/>
      <c r="WU37" s="332"/>
      <c r="WV37" s="332"/>
      <c r="WW37" s="332"/>
      <c r="WX37" s="332"/>
      <c r="WY37" s="332"/>
      <c r="WZ37" s="332"/>
      <c r="XA37" s="332"/>
      <c r="XB37" s="332"/>
      <c r="XC37" s="332"/>
      <c r="XD37" s="332"/>
      <c r="XE37" s="332"/>
      <c r="XF37" s="332"/>
      <c r="XG37" s="332"/>
      <c r="XH37" s="332"/>
      <c r="XI37" s="332"/>
      <c r="XJ37" s="332"/>
      <c r="XK37" s="332"/>
      <c r="XL37" s="332"/>
      <c r="XM37" s="332"/>
      <c r="XN37" s="332"/>
      <c r="XO37" s="332"/>
      <c r="XP37" s="332"/>
      <c r="XQ37" s="332"/>
      <c r="XR37" s="332"/>
      <c r="XS37" s="332"/>
      <c r="XT37" s="332"/>
      <c r="XU37" s="332"/>
      <c r="XV37" s="332"/>
      <c r="XW37" s="332"/>
      <c r="XX37" s="332"/>
      <c r="XY37" s="332"/>
      <c r="XZ37" s="332"/>
      <c r="YA37" s="332"/>
      <c r="YB37" s="332"/>
      <c r="YC37" s="332"/>
      <c r="YD37" s="332"/>
      <c r="YE37" s="332"/>
      <c r="YF37" s="332"/>
      <c r="YG37" s="332"/>
      <c r="YH37" s="332"/>
      <c r="YI37" s="332"/>
      <c r="YJ37" s="332"/>
      <c r="YK37" s="332"/>
      <c r="YL37" s="332"/>
      <c r="YM37" s="332"/>
      <c r="YN37" s="332"/>
      <c r="YO37" s="332"/>
      <c r="YP37" s="332"/>
      <c r="YQ37" s="332"/>
      <c r="YR37" s="332"/>
      <c r="YS37" s="332"/>
      <c r="YT37" s="332"/>
      <c r="YU37" s="332"/>
      <c r="YV37" s="332"/>
      <c r="YW37" s="332"/>
      <c r="YX37" s="332"/>
      <c r="YY37" s="332"/>
      <c r="YZ37" s="332"/>
      <c r="ZA37" s="332"/>
      <c r="ZB37" s="332"/>
      <c r="ZC37" s="332"/>
      <c r="ZD37" s="332"/>
      <c r="ZE37" s="332"/>
      <c r="ZF37" s="332"/>
      <c r="ZG37" s="332"/>
      <c r="ZH37" s="332"/>
      <c r="ZI37" s="332"/>
      <c r="ZJ37" s="332"/>
      <c r="ZK37" s="332"/>
      <c r="ZL37" s="332"/>
      <c r="ZM37" s="332"/>
      <c r="ZN37" s="332"/>
      <c r="ZO37" s="332"/>
      <c r="ZP37" s="332"/>
      <c r="ZQ37" s="332"/>
      <c r="ZR37" s="332"/>
      <c r="ZS37" s="332"/>
      <c r="ZT37" s="332"/>
      <c r="ZU37" s="332"/>
      <c r="ZV37" s="332"/>
      <c r="ZW37" s="332"/>
      <c r="ZX37" s="332"/>
      <c r="ZY37" s="332"/>
      <c r="ZZ37" s="332"/>
      <c r="AAA37" s="332"/>
      <c r="AAB37" s="332"/>
      <c r="AAC37" s="332"/>
      <c r="AAD37" s="332"/>
      <c r="AAE37" s="332"/>
      <c r="AAF37" s="332"/>
      <c r="AAG37" s="332"/>
      <c r="AAH37" s="332"/>
      <c r="AAI37" s="332"/>
      <c r="AAJ37" s="332"/>
      <c r="AAK37" s="332"/>
      <c r="AAL37" s="332"/>
      <c r="AAM37" s="332"/>
      <c r="AAN37" s="332"/>
      <c r="AAO37" s="332"/>
      <c r="AAP37" s="332"/>
      <c r="AAQ37" s="332"/>
      <c r="AAR37" s="332"/>
      <c r="AAS37" s="332"/>
      <c r="AAT37" s="332"/>
      <c r="AAU37" s="332"/>
      <c r="AAV37" s="332"/>
      <c r="AAW37" s="332"/>
      <c r="AAX37" s="332"/>
      <c r="AAY37" s="332"/>
      <c r="AAZ37" s="332"/>
      <c r="ABA37" s="332"/>
      <c r="ABB37" s="332"/>
      <c r="ABC37" s="332"/>
      <c r="ABD37" s="332"/>
      <c r="ABE37" s="332"/>
      <c r="ABF37" s="332"/>
      <c r="ABG37" s="332"/>
      <c r="ABH37" s="332"/>
      <c r="ABI37" s="332"/>
      <c r="ABJ37" s="332"/>
      <c r="ABK37" s="332"/>
      <c r="ABL37" s="332"/>
      <c r="ABM37" s="332"/>
      <c r="ABN37" s="332"/>
      <c r="ABO37" s="332"/>
      <c r="ABP37" s="332"/>
      <c r="ABQ37" s="332"/>
      <c r="ABR37" s="332"/>
      <c r="ABS37" s="332"/>
      <c r="ABT37" s="332"/>
      <c r="ABU37" s="332"/>
      <c r="ABV37" s="332"/>
      <c r="ABW37" s="332"/>
      <c r="ABX37" s="332"/>
      <c r="ABY37" s="332"/>
      <c r="ABZ37" s="332"/>
      <c r="ACA37" s="332"/>
      <c r="ACB37" s="332"/>
      <c r="ACC37" s="332"/>
      <c r="ACD37" s="332"/>
      <c r="ACE37" s="332"/>
      <c r="ACF37" s="332"/>
      <c r="ACG37" s="332"/>
      <c r="ACH37" s="332"/>
      <c r="ACI37" s="332"/>
      <c r="ACJ37" s="332"/>
      <c r="ACK37" s="332"/>
      <c r="ACL37" s="332"/>
      <c r="ACM37" s="332"/>
      <c r="ACN37" s="332"/>
      <c r="ACO37" s="332"/>
      <c r="ACP37" s="332"/>
      <c r="ACQ37" s="332"/>
      <c r="ACR37" s="332"/>
      <c r="ACS37" s="332"/>
      <c r="ACT37" s="332"/>
      <c r="ACU37" s="332"/>
      <c r="ACV37" s="332"/>
      <c r="ACW37" s="332"/>
      <c r="ACX37" s="332"/>
      <c r="ACY37" s="332"/>
      <c r="ACZ37" s="332"/>
      <c r="ADA37" s="332"/>
      <c r="ADB37" s="332"/>
      <c r="ADC37" s="332"/>
      <c r="ADD37" s="332"/>
      <c r="ADE37" s="332"/>
      <c r="ADF37" s="332"/>
      <c r="ADG37" s="332"/>
      <c r="ADH37" s="332"/>
      <c r="ADI37" s="332"/>
      <c r="ADJ37" s="332"/>
      <c r="ADK37" s="332"/>
      <c r="ADL37" s="332"/>
      <c r="ADM37" s="332"/>
      <c r="ADN37" s="332"/>
      <c r="ADO37" s="332"/>
      <c r="ADP37" s="332"/>
      <c r="ADQ37" s="332"/>
      <c r="ADR37" s="332"/>
      <c r="ADS37" s="332"/>
      <c r="ADT37" s="332"/>
      <c r="ADU37" s="332"/>
      <c r="ADV37" s="332"/>
      <c r="ADW37" s="332"/>
      <c r="ADX37" s="332"/>
      <c r="ADY37" s="332"/>
      <c r="ADZ37" s="332"/>
      <c r="AEA37" s="332"/>
      <c r="AEB37" s="332"/>
      <c r="AEC37" s="332"/>
      <c r="AED37" s="332"/>
      <c r="AEE37" s="332"/>
      <c r="AEF37" s="332"/>
      <c r="AEG37" s="332"/>
      <c r="AEH37" s="332"/>
      <c r="AEI37" s="332"/>
      <c r="AEJ37" s="332"/>
      <c r="AEK37" s="332"/>
      <c r="AEL37" s="332"/>
      <c r="AEM37" s="332"/>
      <c r="AEN37" s="332"/>
      <c r="AEO37" s="332"/>
      <c r="AEP37" s="332"/>
      <c r="AEQ37" s="332"/>
      <c r="AER37" s="332"/>
      <c r="AES37" s="332"/>
      <c r="AET37" s="332"/>
      <c r="AEU37" s="332"/>
      <c r="AEV37" s="332"/>
      <c r="AEW37" s="332"/>
      <c r="AEX37" s="332"/>
      <c r="AEY37" s="332"/>
      <c r="AEZ37" s="332"/>
      <c r="AFA37" s="332"/>
      <c r="AFB37" s="332"/>
      <c r="AFC37" s="332"/>
      <c r="AFD37" s="332"/>
      <c r="AFE37" s="332"/>
      <c r="AFF37" s="332"/>
      <c r="AFG37" s="332"/>
      <c r="AFH37" s="332"/>
      <c r="AFI37" s="332"/>
      <c r="AFJ37" s="332"/>
      <c r="AFK37" s="332"/>
      <c r="AFL37" s="332"/>
      <c r="AFM37" s="332"/>
      <c r="AFN37" s="332"/>
      <c r="AFO37" s="332"/>
      <c r="AFP37" s="332"/>
      <c r="AFQ37" s="332"/>
      <c r="AFR37" s="332"/>
      <c r="AFS37" s="332"/>
      <c r="AFT37" s="332"/>
      <c r="AFU37" s="332"/>
      <c r="AFV37" s="332"/>
      <c r="AFW37" s="332"/>
      <c r="AFX37" s="332"/>
      <c r="AFY37" s="332"/>
      <c r="AFZ37" s="332"/>
      <c r="AGA37" s="332"/>
      <c r="AGB37" s="332"/>
      <c r="AGC37" s="332"/>
      <c r="AGD37" s="332"/>
      <c r="AGE37" s="332"/>
      <c r="AGF37" s="332"/>
      <c r="AGG37" s="332"/>
      <c r="AGH37" s="332"/>
      <c r="AGI37" s="332"/>
      <c r="AGJ37" s="332"/>
      <c r="AGK37" s="332"/>
      <c r="AGL37" s="332"/>
      <c r="AGM37" s="332"/>
      <c r="AGN37" s="332"/>
      <c r="AGO37" s="332"/>
      <c r="AGP37" s="332"/>
      <c r="AGQ37" s="332"/>
      <c r="AGR37" s="332"/>
      <c r="AGS37" s="332"/>
      <c r="AGT37" s="332"/>
      <c r="AGU37" s="332"/>
      <c r="AGV37" s="332"/>
      <c r="AGW37" s="332"/>
      <c r="AGX37" s="332"/>
      <c r="AGY37" s="332"/>
      <c r="AGZ37" s="332"/>
      <c r="AHA37" s="332"/>
      <c r="AHB37" s="332"/>
      <c r="AHC37" s="332"/>
      <c r="AHD37" s="332"/>
      <c r="AHE37" s="332"/>
      <c r="AHF37" s="332"/>
      <c r="AHG37" s="332"/>
      <c r="AHH37" s="332"/>
      <c r="AHI37" s="332"/>
      <c r="AHJ37" s="332"/>
      <c r="AHK37" s="332"/>
      <c r="AHL37" s="332"/>
      <c r="AHM37" s="332"/>
      <c r="AHN37" s="332"/>
      <c r="AHO37" s="332"/>
      <c r="AHP37" s="332"/>
      <c r="AHQ37" s="332"/>
      <c r="AHR37" s="332"/>
      <c r="AHS37" s="332"/>
      <c r="AHT37" s="332"/>
      <c r="AHU37" s="332"/>
      <c r="AHV37" s="332"/>
      <c r="AHW37" s="332"/>
      <c r="AHX37" s="332"/>
      <c r="AHY37" s="332"/>
      <c r="AHZ37" s="332"/>
      <c r="AIA37" s="332"/>
      <c r="AIB37" s="332"/>
      <c r="AIC37" s="332"/>
      <c r="AID37" s="332"/>
      <c r="AIE37" s="332"/>
      <c r="AIF37" s="332"/>
      <c r="AIG37" s="332"/>
      <c r="AIH37" s="332"/>
      <c r="AII37" s="332"/>
      <c r="AIJ37" s="332"/>
      <c r="AIK37" s="332"/>
      <c r="AIL37" s="332"/>
      <c r="AIM37" s="332"/>
      <c r="AIN37" s="332"/>
      <c r="AIO37" s="332"/>
      <c r="AIP37" s="332"/>
      <c r="AIQ37" s="332"/>
      <c r="AIR37" s="332"/>
      <c r="AIS37" s="332"/>
      <c r="AIT37" s="332"/>
      <c r="AIU37" s="332"/>
      <c r="AIV37" s="332"/>
      <c r="AIW37" s="332"/>
      <c r="AIX37" s="332"/>
      <c r="AIY37" s="332"/>
      <c r="AIZ37" s="332"/>
      <c r="AJA37" s="332"/>
      <c r="AJB37" s="332"/>
      <c r="AJC37" s="332"/>
      <c r="AJD37" s="332"/>
      <c r="AJE37" s="332"/>
      <c r="AJF37" s="332"/>
      <c r="AJG37" s="332"/>
      <c r="AJH37" s="332"/>
      <c r="AJI37" s="332"/>
      <c r="AJJ37" s="332"/>
      <c r="AJK37" s="332"/>
      <c r="AJL37" s="332"/>
      <c r="AJM37" s="332"/>
      <c r="AJN37" s="332"/>
      <c r="AJO37" s="332"/>
      <c r="AJP37" s="332"/>
      <c r="AJQ37" s="332"/>
      <c r="AJR37" s="332"/>
      <c r="AJS37" s="332"/>
      <c r="AJT37" s="332"/>
      <c r="AJU37" s="332"/>
      <c r="AJV37" s="332"/>
      <c r="AJW37" s="332"/>
      <c r="AJX37" s="332"/>
      <c r="AJY37" s="332"/>
      <c r="AJZ37" s="332"/>
      <c r="AKA37" s="332"/>
      <c r="AKB37" s="332"/>
      <c r="AKC37" s="332"/>
      <c r="AKD37" s="332"/>
      <c r="AKE37" s="332"/>
      <c r="AKF37" s="332"/>
      <c r="AKG37" s="332"/>
      <c r="AKH37" s="332"/>
      <c r="AKI37" s="332"/>
      <c r="AKJ37" s="332"/>
      <c r="AKK37" s="332"/>
      <c r="AKL37" s="332"/>
      <c r="AKM37" s="332"/>
      <c r="AKN37" s="332"/>
      <c r="AKO37" s="332"/>
      <c r="AKP37" s="332"/>
      <c r="AKQ37" s="332"/>
      <c r="AKR37" s="332"/>
      <c r="AKS37" s="332"/>
      <c r="AKT37" s="332"/>
      <c r="AKU37" s="332"/>
      <c r="AKV37" s="332"/>
      <c r="AKW37" s="332"/>
      <c r="AKX37" s="332"/>
      <c r="AKY37" s="332"/>
      <c r="AKZ37" s="332"/>
      <c r="ALA37" s="332"/>
      <c r="ALB37" s="332"/>
      <c r="ALC37" s="332"/>
      <c r="ALD37" s="332"/>
      <c r="ALE37" s="332"/>
      <c r="ALF37" s="332"/>
      <c r="ALG37" s="332"/>
      <c r="ALH37" s="332"/>
      <c r="ALI37" s="332"/>
      <c r="ALJ37" s="332"/>
      <c r="ALK37" s="332"/>
      <c r="ALL37" s="332"/>
      <c r="ALM37" s="332"/>
      <c r="ALN37" s="332"/>
      <c r="ALO37" s="332"/>
      <c r="ALP37" s="332"/>
      <c r="ALQ37" s="332"/>
      <c r="ALR37" s="332"/>
      <c r="ALS37" s="332"/>
      <c r="ALT37" s="332"/>
      <c r="ALU37" s="332"/>
      <c r="ALV37" s="332"/>
      <c r="ALW37" s="332"/>
      <c r="ALX37" s="332"/>
      <c r="ALY37" s="332"/>
      <c r="ALZ37" s="332"/>
      <c r="AMA37" s="332"/>
      <c r="AMB37" s="332"/>
      <c r="AMC37" s="332"/>
      <c r="AMD37" s="332"/>
      <c r="AME37" s="332"/>
      <c r="AMF37" s="332"/>
      <c r="AMG37" s="332"/>
      <c r="AMH37" s="332"/>
      <c r="AMI37" s="332"/>
      <c r="AMJ37" s="332"/>
      <c r="AMK37" s="332"/>
      <c r="AML37" s="332"/>
      <c r="AMM37" s="332"/>
      <c r="AMN37" s="332"/>
      <c r="AMO37" s="332"/>
      <c r="AMP37" s="332"/>
      <c r="AMQ37" s="332"/>
      <c r="AMR37" s="332"/>
      <c r="AMS37" s="332"/>
      <c r="AMT37" s="332"/>
      <c r="AMU37" s="332"/>
      <c r="AMV37" s="332"/>
      <c r="AMW37" s="332"/>
      <c r="AMX37" s="332"/>
      <c r="AMY37" s="332"/>
      <c r="AMZ37" s="332"/>
      <c r="ANA37" s="332"/>
      <c r="ANB37" s="332"/>
      <c r="ANC37" s="332"/>
      <c r="AND37" s="332"/>
      <c r="ANE37" s="332"/>
      <c r="ANF37" s="332"/>
      <c r="ANG37" s="332"/>
      <c r="ANH37" s="332"/>
      <c r="ANI37" s="332"/>
      <c r="ANJ37" s="332"/>
      <c r="ANK37" s="332"/>
      <c r="ANL37" s="332"/>
      <c r="ANM37" s="332"/>
      <c r="ANN37" s="332"/>
      <c r="ANO37" s="332"/>
      <c r="ANP37" s="332"/>
      <c r="ANQ37" s="332"/>
      <c r="ANR37" s="332"/>
      <c r="ANS37" s="332"/>
      <c r="ANT37" s="332"/>
      <c r="ANU37" s="332"/>
      <c r="ANV37" s="332"/>
      <c r="ANW37" s="332"/>
      <c r="ANX37" s="332"/>
      <c r="ANY37" s="332"/>
      <c r="ANZ37" s="332"/>
      <c r="AOA37" s="332"/>
      <c r="AOB37" s="332"/>
      <c r="AOC37" s="332"/>
      <c r="AOD37" s="332"/>
      <c r="AOE37" s="332"/>
      <c r="AOF37" s="332"/>
      <c r="AOG37" s="332"/>
      <c r="AOH37" s="332"/>
      <c r="AOI37" s="332"/>
      <c r="AOJ37" s="332"/>
      <c r="AOK37" s="332"/>
      <c r="AOL37" s="332"/>
      <c r="AOM37" s="332"/>
      <c r="AON37" s="332"/>
      <c r="AOO37" s="332"/>
      <c r="AOP37" s="332"/>
      <c r="AOQ37" s="332"/>
      <c r="AOR37" s="332"/>
      <c r="AOS37" s="332"/>
      <c r="AOT37" s="332"/>
      <c r="AOU37" s="332"/>
      <c r="AOV37" s="332"/>
      <c r="AOW37" s="332"/>
      <c r="AOX37" s="332"/>
      <c r="AOY37" s="332"/>
      <c r="AOZ37" s="332"/>
      <c r="APA37" s="332"/>
      <c r="APB37" s="332"/>
      <c r="APC37" s="332"/>
      <c r="APD37" s="332"/>
      <c r="APE37" s="332"/>
      <c r="APF37" s="332"/>
      <c r="APG37" s="332"/>
      <c r="APH37" s="332"/>
      <c r="API37" s="332"/>
      <c r="APJ37" s="332"/>
      <c r="APK37" s="332"/>
      <c r="APL37" s="332"/>
      <c r="APM37" s="332"/>
      <c r="APN37" s="332"/>
      <c r="APO37" s="332"/>
      <c r="APP37" s="332"/>
      <c r="APQ37" s="332"/>
      <c r="APR37" s="332"/>
      <c r="APS37" s="332"/>
      <c r="APT37" s="332"/>
      <c r="APU37" s="332"/>
      <c r="APV37" s="332"/>
      <c r="APW37" s="332"/>
      <c r="APX37" s="332"/>
      <c r="APY37" s="332"/>
      <c r="APZ37" s="332"/>
      <c r="AQA37" s="332"/>
      <c r="AQB37" s="332"/>
      <c r="AQC37" s="332"/>
      <c r="AQD37" s="332"/>
      <c r="AQE37" s="332"/>
      <c r="AQF37" s="332"/>
      <c r="AQG37" s="332"/>
      <c r="AQH37" s="332"/>
      <c r="AQI37" s="332"/>
      <c r="AQJ37" s="332"/>
      <c r="AQK37" s="332"/>
      <c r="AQL37" s="332"/>
      <c r="AQM37" s="332"/>
      <c r="AQN37" s="332"/>
      <c r="AQO37" s="332"/>
      <c r="AQP37" s="332"/>
      <c r="AQQ37" s="332"/>
      <c r="AQR37" s="332"/>
      <c r="AQS37" s="332"/>
      <c r="AQT37" s="332"/>
      <c r="AQU37" s="332"/>
      <c r="AQV37" s="332"/>
      <c r="AQW37" s="332"/>
      <c r="AQX37" s="332"/>
      <c r="AQY37" s="332"/>
      <c r="AQZ37" s="332"/>
      <c r="ARA37" s="332"/>
      <c r="ARB37" s="332"/>
      <c r="ARC37" s="332"/>
      <c r="ARD37" s="332"/>
      <c r="ARE37" s="332"/>
      <c r="ARF37" s="332"/>
      <c r="ARG37" s="332"/>
      <c r="ARH37" s="332"/>
      <c r="ARI37" s="332"/>
      <c r="ARJ37" s="332"/>
      <c r="ARK37" s="332"/>
      <c r="ARL37" s="332"/>
      <c r="ARM37" s="332"/>
      <c r="ARN37" s="332"/>
      <c r="ARO37" s="332"/>
      <c r="ARP37" s="332"/>
      <c r="ARQ37" s="332"/>
      <c r="ARR37" s="332"/>
      <c r="ARS37" s="332"/>
      <c r="ART37" s="332"/>
      <c r="ARU37" s="332"/>
      <c r="ARV37" s="332"/>
      <c r="ARW37" s="332"/>
      <c r="ARX37" s="332"/>
      <c r="ARY37" s="332"/>
      <c r="ARZ37" s="332"/>
      <c r="ASA37" s="332"/>
      <c r="ASB37" s="332"/>
      <c r="ASC37" s="332"/>
      <c r="ASD37" s="332"/>
      <c r="ASE37" s="332"/>
      <c r="ASF37" s="332"/>
      <c r="ASG37" s="332"/>
      <c r="ASH37" s="332"/>
      <c r="ASI37" s="332"/>
      <c r="ASJ37" s="332"/>
      <c r="ASK37" s="332"/>
      <c r="ASL37" s="332"/>
      <c r="ASM37" s="332"/>
      <c r="ASN37" s="332"/>
      <c r="ASO37" s="332"/>
      <c r="ASP37" s="332"/>
      <c r="ASQ37" s="332"/>
      <c r="ASR37" s="332"/>
      <c r="ASS37" s="332"/>
      <c r="AST37" s="332"/>
      <c r="ASU37" s="332"/>
      <c r="ASV37" s="332"/>
      <c r="ASW37" s="332"/>
      <c r="ASX37" s="332"/>
      <c r="ASY37" s="332"/>
      <c r="ASZ37" s="332"/>
      <c r="ATA37" s="332"/>
      <c r="ATB37" s="332"/>
      <c r="ATC37" s="332"/>
      <c r="ATD37" s="332"/>
      <c r="ATE37" s="332"/>
      <c r="ATF37" s="332"/>
      <c r="ATG37" s="332"/>
      <c r="ATH37" s="332"/>
      <c r="ATI37" s="332"/>
      <c r="ATJ37" s="332"/>
      <c r="ATK37" s="332"/>
      <c r="ATL37" s="332"/>
      <c r="ATM37" s="332"/>
      <c r="ATN37" s="332"/>
      <c r="ATO37" s="332"/>
      <c r="ATP37" s="332"/>
      <c r="ATQ37" s="332"/>
      <c r="ATR37" s="332"/>
      <c r="ATS37" s="332"/>
      <c r="ATT37" s="332"/>
      <c r="ATU37" s="332"/>
      <c r="ATV37" s="332"/>
      <c r="ATW37" s="332"/>
      <c r="ATX37" s="332"/>
      <c r="ATY37" s="332"/>
      <c r="ATZ37" s="332"/>
      <c r="AUA37" s="332"/>
      <c r="AUB37" s="332"/>
      <c r="AUC37" s="332"/>
      <c r="AUD37" s="332"/>
      <c r="AUE37" s="332"/>
      <c r="AUF37" s="332"/>
      <c r="AUG37" s="332"/>
      <c r="AUH37" s="332"/>
      <c r="AUI37" s="332"/>
      <c r="AUJ37" s="332"/>
      <c r="AUK37" s="332"/>
      <c r="AUL37" s="332"/>
      <c r="AUM37" s="332"/>
      <c r="AUN37" s="332"/>
      <c r="AUO37" s="332"/>
      <c r="AUP37" s="332"/>
      <c r="AUQ37" s="332"/>
      <c r="AUR37" s="332"/>
      <c r="AUS37" s="332"/>
      <c r="AUT37" s="332"/>
      <c r="AUU37" s="332"/>
      <c r="AUV37" s="332"/>
      <c r="AUW37" s="332"/>
      <c r="AUX37" s="332"/>
      <c r="AUY37" s="332"/>
      <c r="AUZ37" s="332"/>
      <c r="AVA37" s="332"/>
      <c r="AVB37" s="332"/>
      <c r="AVC37" s="332"/>
      <c r="AVD37" s="332"/>
      <c r="AVE37" s="332"/>
      <c r="AVF37" s="332"/>
      <c r="AVG37" s="332"/>
      <c r="AVH37" s="332"/>
      <c r="AVI37" s="332"/>
      <c r="AVJ37" s="332"/>
      <c r="AVK37" s="332"/>
      <c r="AVL37" s="332"/>
      <c r="AVM37" s="332"/>
      <c r="AVN37" s="332"/>
      <c r="AVO37" s="332"/>
      <c r="AVP37" s="332"/>
      <c r="AVQ37" s="332"/>
      <c r="AVR37" s="332"/>
      <c r="AVS37" s="332"/>
      <c r="AVT37" s="332"/>
      <c r="AVU37" s="332"/>
      <c r="AVV37" s="332"/>
      <c r="AVW37" s="332"/>
      <c r="AVX37" s="332"/>
      <c r="AVY37" s="332"/>
      <c r="AVZ37" s="332"/>
      <c r="AWA37" s="332"/>
      <c r="AWB37" s="332"/>
      <c r="AWC37" s="332"/>
      <c r="AWD37" s="332"/>
      <c r="AWE37" s="332"/>
      <c r="AWF37" s="332"/>
      <c r="AWG37" s="332"/>
      <c r="AWH37" s="332"/>
      <c r="AWI37" s="332"/>
      <c r="AWJ37" s="332"/>
      <c r="AWK37" s="332"/>
      <c r="AWL37" s="332"/>
      <c r="AWM37" s="332"/>
      <c r="AWN37" s="332"/>
      <c r="AWO37" s="332"/>
      <c r="AWP37" s="332"/>
      <c r="AWQ37" s="332"/>
      <c r="AWR37" s="332"/>
      <c r="AWS37" s="332"/>
      <c r="AWT37" s="332"/>
      <c r="AWU37" s="332"/>
      <c r="AWV37" s="332"/>
      <c r="AWW37" s="332"/>
      <c r="AWX37" s="332"/>
      <c r="AWY37" s="332"/>
      <c r="AWZ37" s="332"/>
      <c r="AXA37" s="332"/>
      <c r="AXB37" s="332"/>
      <c r="AXC37" s="332"/>
      <c r="AXD37" s="332"/>
      <c r="AXE37" s="332"/>
      <c r="AXF37" s="332"/>
      <c r="AXG37" s="332"/>
      <c r="AXH37" s="332"/>
      <c r="AXI37" s="332"/>
      <c r="AXJ37" s="332"/>
      <c r="AXK37" s="332"/>
      <c r="AXL37" s="332"/>
      <c r="AXM37" s="332"/>
      <c r="AXN37" s="332"/>
      <c r="AXO37" s="332"/>
      <c r="AXP37" s="332"/>
      <c r="AXQ37" s="332"/>
      <c r="AXR37" s="332"/>
      <c r="AXS37" s="332"/>
      <c r="AXT37" s="332"/>
      <c r="AXU37" s="332"/>
      <c r="AXV37" s="332"/>
      <c r="AXW37" s="332"/>
      <c r="AXX37" s="332"/>
      <c r="AXY37" s="332"/>
      <c r="AXZ37" s="332"/>
      <c r="AYA37" s="332"/>
      <c r="AYB37" s="332"/>
      <c r="AYC37" s="332"/>
      <c r="AYD37" s="332"/>
      <c r="AYE37" s="332"/>
      <c r="AYF37" s="332"/>
      <c r="AYG37" s="332"/>
      <c r="AYH37" s="332"/>
      <c r="AYI37" s="332"/>
      <c r="AYJ37" s="332"/>
      <c r="AYK37" s="332"/>
      <c r="AYL37" s="332"/>
      <c r="AYM37" s="332"/>
      <c r="AYN37" s="332"/>
      <c r="AYO37" s="332"/>
      <c r="AYP37" s="332"/>
      <c r="AYQ37" s="332"/>
      <c r="AYR37" s="332"/>
      <c r="AYS37" s="332"/>
      <c r="AYT37" s="332"/>
      <c r="AYU37" s="332"/>
      <c r="AYV37" s="332"/>
      <c r="AYW37" s="332"/>
      <c r="AYX37" s="332"/>
      <c r="AYY37" s="332"/>
      <c r="AYZ37" s="332"/>
      <c r="AZA37" s="332"/>
      <c r="AZB37" s="332"/>
      <c r="AZC37" s="332"/>
      <c r="AZD37" s="332"/>
      <c r="AZE37" s="332"/>
      <c r="AZF37" s="332"/>
      <c r="AZG37" s="332"/>
      <c r="AZH37" s="332"/>
      <c r="AZI37" s="332"/>
      <c r="AZJ37" s="332"/>
      <c r="AZK37" s="332"/>
      <c r="AZL37" s="332"/>
      <c r="AZM37" s="332"/>
      <c r="AZN37" s="332"/>
      <c r="AZO37" s="332"/>
      <c r="AZP37" s="332"/>
      <c r="AZQ37" s="332"/>
      <c r="AZR37" s="332"/>
      <c r="AZS37" s="332"/>
      <c r="AZT37" s="332"/>
      <c r="AZU37" s="332"/>
      <c r="AZV37" s="332"/>
      <c r="AZW37" s="332"/>
      <c r="AZX37" s="332"/>
      <c r="AZY37" s="332"/>
      <c r="AZZ37" s="332"/>
      <c r="BAA37" s="332"/>
      <c r="BAB37" s="332"/>
      <c r="BAC37" s="332"/>
      <c r="BAD37" s="332"/>
      <c r="BAE37" s="332"/>
      <c r="BAF37" s="332"/>
      <c r="BAG37" s="332"/>
      <c r="BAH37" s="332"/>
      <c r="BAI37" s="332"/>
      <c r="BAJ37" s="332"/>
      <c r="BAK37" s="332"/>
      <c r="BAL37" s="332"/>
      <c r="BAM37" s="332"/>
      <c r="BAN37" s="332"/>
      <c r="BAO37" s="332"/>
      <c r="BAP37" s="332"/>
      <c r="BAQ37" s="332"/>
      <c r="BAR37" s="332"/>
      <c r="BAS37" s="332"/>
      <c r="BAT37" s="332"/>
      <c r="BAU37" s="332"/>
      <c r="BAV37" s="332"/>
      <c r="BAW37" s="332"/>
      <c r="BAX37" s="332"/>
      <c r="BAY37" s="332"/>
      <c r="BAZ37" s="332"/>
      <c r="BBA37" s="332"/>
      <c r="BBB37" s="332"/>
      <c r="BBC37" s="332"/>
      <c r="BBD37" s="332"/>
      <c r="BBE37" s="332"/>
      <c r="BBF37" s="332"/>
      <c r="BBG37" s="332"/>
      <c r="BBH37" s="332"/>
      <c r="BBI37" s="332"/>
      <c r="BBJ37" s="332"/>
      <c r="BBK37" s="332"/>
      <c r="BBL37" s="332"/>
      <c r="BBM37" s="332"/>
      <c r="BBN37" s="332"/>
      <c r="BBO37" s="332"/>
      <c r="BBP37" s="332"/>
      <c r="BBQ37" s="332"/>
      <c r="BBR37" s="332"/>
      <c r="BBS37" s="332"/>
      <c r="BBT37" s="332"/>
      <c r="BBU37" s="332"/>
      <c r="BBV37" s="332"/>
      <c r="BBW37" s="332"/>
      <c r="BBX37" s="332"/>
      <c r="BBY37" s="332"/>
      <c r="BBZ37" s="332"/>
      <c r="BCA37" s="332"/>
      <c r="BCB37" s="332"/>
      <c r="BCC37" s="332"/>
      <c r="BCD37" s="332"/>
      <c r="BCE37" s="332"/>
      <c r="BCF37" s="332"/>
      <c r="BCG37" s="332"/>
      <c r="BCH37" s="332"/>
      <c r="BCI37" s="332"/>
      <c r="BCJ37" s="332"/>
      <c r="BCK37" s="332"/>
      <c r="BCL37" s="332"/>
      <c r="BCM37" s="332"/>
      <c r="BCN37" s="332"/>
      <c r="BCO37" s="332"/>
      <c r="BCP37" s="332"/>
      <c r="BCQ37" s="332"/>
      <c r="BCR37" s="332"/>
      <c r="BCS37" s="332"/>
      <c r="BCT37" s="332"/>
      <c r="BCU37" s="332"/>
      <c r="BCV37" s="332"/>
      <c r="BCW37" s="332"/>
      <c r="BCX37" s="332"/>
      <c r="BCY37" s="332"/>
      <c r="BCZ37" s="332"/>
      <c r="BDA37" s="332"/>
      <c r="BDB37" s="332"/>
      <c r="BDC37" s="332"/>
      <c r="BDD37" s="332"/>
      <c r="BDE37" s="332"/>
      <c r="BDF37" s="332"/>
      <c r="BDG37" s="332"/>
      <c r="BDH37" s="332"/>
      <c r="BDI37" s="332"/>
      <c r="BDJ37" s="332"/>
      <c r="BDK37" s="332"/>
      <c r="BDL37" s="332"/>
      <c r="BDM37" s="332"/>
      <c r="BDN37" s="332"/>
      <c r="BDO37" s="332"/>
      <c r="BDP37" s="332"/>
      <c r="BDQ37" s="332"/>
      <c r="BDR37" s="332"/>
      <c r="BDS37" s="332"/>
      <c r="BDT37" s="332"/>
      <c r="BDU37" s="332"/>
      <c r="BDV37" s="332"/>
      <c r="BDW37" s="332"/>
      <c r="BDX37" s="332"/>
      <c r="BDY37" s="332"/>
      <c r="BDZ37" s="332"/>
      <c r="BEA37" s="332"/>
      <c r="BEB37" s="332"/>
      <c r="BEC37" s="332"/>
      <c r="BED37" s="332"/>
      <c r="BEE37" s="332"/>
      <c r="BEF37" s="332"/>
      <c r="BEG37" s="332"/>
      <c r="BEH37" s="332"/>
      <c r="BEI37" s="332"/>
      <c r="BEJ37" s="332"/>
      <c r="BEK37" s="332"/>
      <c r="BEL37" s="332"/>
      <c r="BEM37" s="332"/>
      <c r="BEN37" s="332"/>
      <c r="BEO37" s="332"/>
      <c r="BEP37" s="332"/>
      <c r="BEQ37" s="332"/>
      <c r="BER37" s="332"/>
      <c r="BES37" s="332"/>
      <c r="BET37" s="332"/>
      <c r="BEU37" s="332"/>
      <c r="BEV37" s="332"/>
      <c r="BEW37" s="332"/>
      <c r="BEX37" s="332"/>
      <c r="BEY37" s="332"/>
      <c r="BEZ37" s="332"/>
      <c r="BFA37" s="332"/>
      <c r="BFB37" s="332"/>
      <c r="BFC37" s="332"/>
      <c r="BFD37" s="332"/>
      <c r="BFE37" s="332"/>
      <c r="BFF37" s="332"/>
      <c r="BFG37" s="332"/>
      <c r="BFH37" s="332"/>
      <c r="BFI37" s="332"/>
      <c r="BFJ37" s="332"/>
      <c r="BFK37" s="332"/>
      <c r="BFL37" s="332"/>
      <c r="BFM37" s="332"/>
      <c r="BFN37" s="332"/>
      <c r="BFO37" s="332"/>
      <c r="BFP37" s="332"/>
      <c r="BFQ37" s="332"/>
      <c r="BFR37" s="332"/>
      <c r="BFS37" s="332"/>
      <c r="BFT37" s="332"/>
      <c r="BFU37" s="332"/>
      <c r="BFV37" s="332"/>
      <c r="BFW37" s="332"/>
      <c r="BFX37" s="332"/>
      <c r="BFY37" s="332"/>
      <c r="BFZ37" s="332"/>
      <c r="BGA37" s="332"/>
      <c r="BGB37" s="332"/>
      <c r="BGC37" s="332"/>
      <c r="BGD37" s="332"/>
      <c r="BGE37" s="332"/>
      <c r="BGF37" s="332"/>
      <c r="BGG37" s="332"/>
      <c r="BGH37" s="332"/>
      <c r="BGI37" s="332"/>
      <c r="BGJ37" s="332"/>
      <c r="BGK37" s="332"/>
      <c r="BGL37" s="332"/>
      <c r="BGM37" s="332"/>
      <c r="BGN37" s="332"/>
      <c r="BGO37" s="332"/>
      <c r="BGP37" s="332"/>
      <c r="BGQ37" s="332"/>
      <c r="BGR37" s="332"/>
      <c r="BGS37" s="332"/>
      <c r="BGT37" s="332"/>
      <c r="BGU37" s="332"/>
      <c r="BGV37" s="332"/>
      <c r="BGW37" s="332"/>
      <c r="BGX37" s="332"/>
      <c r="BGY37" s="332"/>
      <c r="BGZ37" s="332"/>
      <c r="BHA37" s="332"/>
      <c r="BHB37" s="332"/>
      <c r="BHC37" s="332"/>
      <c r="BHD37" s="332"/>
      <c r="BHE37" s="332"/>
      <c r="BHF37" s="332"/>
      <c r="BHG37" s="332"/>
      <c r="BHH37" s="332"/>
      <c r="BHI37" s="332"/>
      <c r="BHJ37" s="332"/>
      <c r="BHK37" s="332"/>
      <c r="BHL37" s="332"/>
      <c r="BHM37" s="332"/>
      <c r="BHN37" s="332"/>
      <c r="BHO37" s="332"/>
      <c r="BHP37" s="332"/>
      <c r="BHQ37" s="332"/>
      <c r="BHR37" s="332"/>
      <c r="BHS37" s="332"/>
      <c r="BHT37" s="332"/>
      <c r="BHU37" s="332"/>
      <c r="BHV37" s="332"/>
      <c r="BHW37" s="332"/>
      <c r="BHX37" s="332"/>
      <c r="BHY37" s="332"/>
      <c r="BHZ37" s="332"/>
      <c r="BIA37" s="332"/>
      <c r="BIB37" s="332"/>
      <c r="BIC37" s="332"/>
      <c r="BID37" s="332"/>
      <c r="BIE37" s="332"/>
      <c r="BIF37" s="332"/>
      <c r="BIG37" s="332"/>
      <c r="BIH37" s="332"/>
      <c r="BII37" s="332"/>
      <c r="BIJ37" s="332"/>
      <c r="BIK37" s="332"/>
      <c r="BIL37" s="332"/>
      <c r="BIM37" s="332"/>
      <c r="BIN37" s="332"/>
      <c r="BIO37" s="332"/>
      <c r="BIP37" s="332"/>
      <c r="BIQ37" s="332"/>
      <c r="BIR37" s="332"/>
      <c r="BIS37" s="332"/>
      <c r="BIT37" s="332"/>
      <c r="BIU37" s="332"/>
      <c r="BIV37" s="332"/>
      <c r="BIW37" s="332"/>
      <c r="BIX37" s="332"/>
      <c r="BIY37" s="332"/>
      <c r="BIZ37" s="332"/>
      <c r="BJA37" s="332"/>
      <c r="BJB37" s="332"/>
      <c r="BJC37" s="332"/>
      <c r="BJD37" s="332"/>
      <c r="BJE37" s="332"/>
      <c r="BJF37" s="332"/>
      <c r="BJG37" s="332"/>
      <c r="BJH37" s="332"/>
      <c r="BJI37" s="332"/>
      <c r="BJJ37" s="332"/>
      <c r="BJK37" s="332"/>
      <c r="BJL37" s="332"/>
      <c r="BJM37" s="332"/>
      <c r="BJN37" s="332"/>
      <c r="BJO37" s="332"/>
      <c r="BJP37" s="332"/>
      <c r="BJQ37" s="332"/>
      <c r="BJR37" s="332"/>
      <c r="BJS37" s="332"/>
      <c r="BJT37" s="332"/>
      <c r="BJU37" s="332"/>
      <c r="BJV37" s="332"/>
      <c r="BJW37" s="332"/>
      <c r="BJX37" s="332"/>
      <c r="BJY37" s="332"/>
      <c r="BJZ37" s="332"/>
      <c r="BKA37" s="332"/>
      <c r="BKB37" s="332"/>
      <c r="BKC37" s="332"/>
      <c r="BKD37" s="332"/>
      <c r="BKE37" s="332"/>
      <c r="BKF37" s="332"/>
      <c r="BKG37" s="332"/>
      <c r="BKH37" s="332"/>
      <c r="BKI37" s="332"/>
      <c r="BKJ37" s="332"/>
      <c r="BKK37" s="332"/>
      <c r="BKL37" s="332"/>
      <c r="BKM37" s="332"/>
      <c r="BKN37" s="332"/>
      <c r="BKO37" s="332"/>
      <c r="BKP37" s="332"/>
      <c r="BKQ37" s="332"/>
      <c r="BKR37" s="332"/>
      <c r="BKS37" s="332"/>
      <c r="BKT37" s="332"/>
      <c r="BKU37" s="332"/>
      <c r="BKV37" s="332"/>
      <c r="BKW37" s="332"/>
      <c r="BKX37" s="332"/>
      <c r="BKY37" s="332"/>
      <c r="BKZ37" s="332"/>
      <c r="BLA37" s="332"/>
      <c r="BLB37" s="332"/>
      <c r="BLC37" s="332"/>
      <c r="BLD37" s="332"/>
      <c r="BLE37" s="332"/>
      <c r="BLF37" s="332"/>
      <c r="BLG37" s="332"/>
      <c r="BLH37" s="332"/>
      <c r="BLI37" s="332"/>
      <c r="BLJ37" s="332"/>
      <c r="BLK37" s="332"/>
      <c r="BLL37" s="332"/>
      <c r="BLM37" s="332"/>
      <c r="BLN37" s="332"/>
      <c r="BLO37" s="332"/>
      <c r="BLP37" s="332"/>
      <c r="BLQ37" s="332"/>
      <c r="BLR37" s="332"/>
      <c r="BLS37" s="332"/>
      <c r="BLT37" s="332"/>
      <c r="BLU37" s="332"/>
      <c r="BLV37" s="332"/>
      <c r="BLW37" s="332"/>
      <c r="BLX37" s="332"/>
      <c r="BLY37" s="332"/>
      <c r="BLZ37" s="332"/>
      <c r="BMA37" s="332"/>
      <c r="BMB37" s="332"/>
      <c r="BMC37" s="332"/>
      <c r="BMD37" s="332"/>
      <c r="BME37" s="332"/>
      <c r="BMF37" s="332"/>
      <c r="BMG37" s="332"/>
      <c r="BMH37" s="332"/>
      <c r="BMI37" s="332"/>
      <c r="BMJ37" s="332"/>
      <c r="BMK37" s="332"/>
      <c r="BML37" s="332"/>
      <c r="BMM37" s="332"/>
      <c r="BMN37" s="332"/>
      <c r="BMO37" s="332"/>
      <c r="BMP37" s="332"/>
      <c r="BMQ37" s="332"/>
      <c r="BMR37" s="332"/>
      <c r="BMS37" s="332"/>
      <c r="BMT37" s="332"/>
      <c r="BMU37" s="332"/>
      <c r="BMV37" s="332"/>
      <c r="BMW37" s="332"/>
      <c r="BMX37" s="332"/>
      <c r="BMY37" s="332"/>
      <c r="BMZ37" s="332"/>
      <c r="BNA37" s="332"/>
      <c r="BNB37" s="332"/>
      <c r="BNC37" s="332"/>
      <c r="BND37" s="332"/>
      <c r="BNE37" s="332"/>
      <c r="BNF37" s="332"/>
      <c r="BNG37" s="332"/>
      <c r="BNH37" s="332"/>
      <c r="BNI37" s="332"/>
      <c r="BNJ37" s="332"/>
      <c r="BNK37" s="332"/>
      <c r="BNL37" s="332"/>
      <c r="BNM37" s="332"/>
      <c r="BNN37" s="332"/>
      <c r="BNO37" s="332"/>
      <c r="BNP37" s="332"/>
      <c r="BNQ37" s="332"/>
      <c r="BNR37" s="332"/>
      <c r="BNS37" s="332"/>
      <c r="BNT37" s="332"/>
      <c r="BNU37" s="332"/>
      <c r="BNV37" s="332"/>
      <c r="BNW37" s="332"/>
      <c r="BNX37" s="332"/>
      <c r="BNY37" s="332"/>
      <c r="BNZ37" s="332"/>
      <c r="BOA37" s="332"/>
      <c r="BOB37" s="332"/>
      <c r="BOC37" s="332"/>
      <c r="BOD37" s="332"/>
      <c r="BOE37" s="332"/>
      <c r="BOF37" s="332"/>
      <c r="BOG37" s="332"/>
      <c r="BOH37" s="332"/>
      <c r="BOI37" s="332"/>
      <c r="BOJ37" s="332"/>
      <c r="BOK37" s="332"/>
      <c r="BOL37" s="332"/>
      <c r="BOM37" s="332"/>
      <c r="BON37" s="332"/>
      <c r="BOO37" s="332"/>
      <c r="BOP37" s="332"/>
      <c r="BOQ37" s="332"/>
      <c r="BOR37" s="332"/>
      <c r="BOS37" s="332"/>
      <c r="BOT37" s="332"/>
      <c r="BOU37" s="332"/>
      <c r="BOV37" s="332"/>
      <c r="BOW37" s="332"/>
      <c r="BOX37" s="332"/>
      <c r="BOY37" s="332"/>
      <c r="BOZ37" s="332"/>
      <c r="BPA37" s="332"/>
      <c r="BPB37" s="332"/>
      <c r="BPC37" s="332"/>
      <c r="BPD37" s="332"/>
      <c r="BPE37" s="332"/>
      <c r="BPF37" s="332"/>
      <c r="BPG37" s="332"/>
      <c r="BPH37" s="332"/>
      <c r="BPI37" s="332"/>
      <c r="BPJ37" s="332"/>
      <c r="BPK37" s="332"/>
      <c r="BPL37" s="332"/>
      <c r="BPM37" s="332"/>
      <c r="BPN37" s="332"/>
      <c r="BPO37" s="332"/>
      <c r="BPP37" s="332"/>
      <c r="BPQ37" s="332"/>
      <c r="BPR37" s="332"/>
      <c r="BPS37" s="332"/>
      <c r="BPT37" s="332"/>
      <c r="BPU37" s="332"/>
      <c r="BPV37" s="332"/>
      <c r="BPW37" s="332"/>
      <c r="BPX37" s="332"/>
      <c r="BPY37" s="332"/>
      <c r="BPZ37" s="332"/>
      <c r="BQA37" s="332"/>
      <c r="BQB37" s="332"/>
      <c r="BQC37" s="332"/>
      <c r="BQD37" s="332"/>
      <c r="BQE37" s="332"/>
      <c r="BQF37" s="332"/>
      <c r="BQG37" s="332"/>
      <c r="BQH37" s="332"/>
      <c r="BQI37" s="332"/>
      <c r="BQJ37" s="332"/>
      <c r="BQK37" s="332"/>
      <c r="BQL37" s="332"/>
      <c r="BQM37" s="332"/>
      <c r="BQN37" s="332"/>
      <c r="BQO37" s="332"/>
      <c r="BQP37" s="332"/>
      <c r="BQQ37" s="332"/>
      <c r="BQR37" s="332"/>
      <c r="BQS37" s="332"/>
      <c r="BQT37" s="332"/>
      <c r="BQU37" s="332"/>
      <c r="BQV37" s="332"/>
      <c r="BQW37" s="332"/>
      <c r="BQX37" s="332"/>
      <c r="BQY37" s="332"/>
      <c r="BQZ37" s="332"/>
      <c r="BRA37" s="332"/>
      <c r="BRB37" s="332"/>
      <c r="BRC37" s="332"/>
      <c r="BRD37" s="332"/>
      <c r="BRE37" s="332"/>
      <c r="BRF37" s="332"/>
      <c r="BRG37" s="332"/>
      <c r="BRH37" s="332"/>
      <c r="BRI37" s="332"/>
      <c r="BRJ37" s="332"/>
      <c r="BRK37" s="332"/>
      <c r="BRL37" s="332"/>
      <c r="BRM37" s="332"/>
      <c r="BRN37" s="332"/>
      <c r="BRO37" s="332"/>
      <c r="BRP37" s="332"/>
      <c r="BRQ37" s="332"/>
      <c r="BRR37" s="332"/>
      <c r="BRS37" s="332"/>
      <c r="BRT37" s="332"/>
      <c r="BRU37" s="332"/>
      <c r="BRV37" s="332"/>
      <c r="BRW37" s="332"/>
      <c r="BRX37" s="332"/>
      <c r="BRY37" s="332"/>
      <c r="BRZ37" s="332"/>
      <c r="BSA37" s="332"/>
      <c r="BSB37" s="332"/>
      <c r="BSC37" s="332"/>
      <c r="BSD37" s="332"/>
      <c r="BSE37" s="332"/>
      <c r="BSF37" s="332"/>
      <c r="BSG37" s="332"/>
      <c r="BSH37" s="332"/>
      <c r="BSI37" s="332"/>
      <c r="BSJ37" s="332"/>
      <c r="BSK37" s="332"/>
      <c r="BSL37" s="332"/>
      <c r="BSM37" s="332"/>
      <c r="BSN37" s="332"/>
      <c r="BSO37" s="332"/>
      <c r="BSP37" s="332"/>
      <c r="BSQ37" s="332"/>
      <c r="BSR37" s="332"/>
      <c r="BSS37" s="332"/>
      <c r="BST37" s="332"/>
      <c r="BSU37" s="332"/>
      <c r="BSV37" s="332"/>
      <c r="BSW37" s="332"/>
      <c r="BSX37" s="332"/>
      <c r="BSY37" s="332"/>
      <c r="BSZ37" s="332"/>
      <c r="BTA37" s="332"/>
      <c r="BTB37" s="332"/>
      <c r="BTC37" s="332"/>
      <c r="BTD37" s="332"/>
      <c r="BTE37" s="332"/>
      <c r="BTF37" s="332"/>
      <c r="BTG37" s="332"/>
      <c r="BTH37" s="332"/>
      <c r="BTI37" s="332"/>
      <c r="BTJ37" s="332"/>
      <c r="BTK37" s="332"/>
      <c r="BTL37" s="332"/>
      <c r="BTM37" s="332"/>
      <c r="BTN37" s="332"/>
      <c r="BTO37" s="332"/>
      <c r="BTP37" s="332"/>
      <c r="BTQ37" s="332"/>
      <c r="BTR37" s="332"/>
      <c r="BTS37" s="332"/>
      <c r="BTT37" s="332"/>
      <c r="BTU37" s="332"/>
      <c r="BTV37" s="332"/>
      <c r="BTW37" s="332"/>
      <c r="BTX37" s="332"/>
      <c r="BTY37" s="332"/>
      <c r="BTZ37" s="332"/>
      <c r="BUA37" s="332"/>
      <c r="BUB37" s="332"/>
      <c r="BUC37" s="332"/>
      <c r="BUD37" s="332"/>
      <c r="BUE37" s="332"/>
      <c r="BUF37" s="332"/>
      <c r="BUG37" s="332"/>
      <c r="BUH37" s="332"/>
      <c r="BUI37" s="332"/>
      <c r="BUJ37" s="332"/>
      <c r="BUK37" s="332"/>
      <c r="BUL37" s="332"/>
      <c r="BUM37" s="332"/>
      <c r="BUN37" s="332"/>
      <c r="BUO37" s="332"/>
      <c r="BUP37" s="332"/>
      <c r="BUQ37" s="332"/>
      <c r="BUR37" s="332"/>
      <c r="BUS37" s="332"/>
      <c r="BUT37" s="332"/>
      <c r="BUU37" s="332"/>
      <c r="BUV37" s="332"/>
      <c r="BUW37" s="332"/>
      <c r="BUX37" s="332"/>
      <c r="BUY37" s="332"/>
      <c r="BUZ37" s="332"/>
      <c r="BVA37" s="332"/>
      <c r="BVB37" s="332"/>
      <c r="BVC37" s="332"/>
      <c r="BVD37" s="332"/>
      <c r="BVE37" s="332"/>
      <c r="BVF37" s="332"/>
      <c r="BVG37" s="332"/>
      <c r="BVH37" s="332"/>
      <c r="BVI37" s="332"/>
      <c r="BVJ37" s="332"/>
      <c r="BVK37" s="332"/>
      <c r="BVL37" s="332"/>
      <c r="BVM37" s="332"/>
      <c r="BVN37" s="332"/>
      <c r="BVO37" s="332"/>
      <c r="BVP37" s="332"/>
      <c r="BVQ37" s="332"/>
      <c r="BVR37" s="332"/>
      <c r="BVS37" s="332"/>
      <c r="BVT37" s="332"/>
      <c r="BVU37" s="332"/>
      <c r="BVV37" s="332"/>
      <c r="BVW37" s="332"/>
      <c r="BVX37" s="332"/>
      <c r="BVY37" s="332"/>
      <c r="BVZ37" s="332"/>
      <c r="BWA37" s="332"/>
      <c r="BWB37" s="332"/>
      <c r="BWC37" s="332"/>
      <c r="BWD37" s="332"/>
      <c r="BWE37" s="332"/>
      <c r="BWF37" s="332"/>
      <c r="BWG37" s="332"/>
      <c r="BWH37" s="332"/>
      <c r="BWI37" s="332"/>
      <c r="BWJ37" s="332"/>
      <c r="BWK37" s="332"/>
      <c r="BWL37" s="332"/>
      <c r="BWM37" s="332"/>
      <c r="BWN37" s="332"/>
      <c r="BWO37" s="332"/>
      <c r="BWP37" s="332"/>
      <c r="BWQ37" s="332"/>
      <c r="BWR37" s="332"/>
      <c r="BWS37" s="332"/>
      <c r="BWT37" s="332"/>
      <c r="BWU37" s="332"/>
      <c r="BWV37" s="332"/>
      <c r="BWW37" s="332"/>
      <c r="BWX37" s="332"/>
      <c r="BWY37" s="332"/>
      <c r="BWZ37" s="332"/>
      <c r="BXA37" s="332"/>
      <c r="BXB37" s="332"/>
      <c r="BXC37" s="332"/>
      <c r="BXD37" s="332"/>
      <c r="BXE37" s="332"/>
      <c r="BXF37" s="332"/>
      <c r="BXG37" s="332"/>
      <c r="BXH37" s="332"/>
      <c r="BXI37" s="332"/>
      <c r="BXJ37" s="332"/>
      <c r="BXK37" s="332"/>
      <c r="BXL37" s="332"/>
      <c r="BXM37" s="332"/>
      <c r="BXN37" s="332"/>
      <c r="BXO37" s="332"/>
      <c r="BXP37" s="332"/>
      <c r="BXQ37" s="332"/>
      <c r="BXR37" s="332"/>
      <c r="BXS37" s="332"/>
      <c r="BXT37" s="332"/>
      <c r="BXU37" s="332"/>
      <c r="BXV37" s="332"/>
      <c r="BXW37" s="332"/>
      <c r="BXX37" s="332"/>
      <c r="BXY37" s="332"/>
      <c r="BXZ37" s="332"/>
      <c r="BYA37" s="332"/>
      <c r="BYB37" s="332"/>
      <c r="BYC37" s="332"/>
      <c r="BYD37" s="332"/>
      <c r="BYE37" s="332"/>
      <c r="BYF37" s="332"/>
      <c r="BYG37" s="332"/>
      <c r="BYH37" s="332"/>
      <c r="BYI37" s="332"/>
      <c r="BYJ37" s="332"/>
      <c r="BYK37" s="332"/>
      <c r="BYL37" s="332"/>
      <c r="BYM37" s="332"/>
      <c r="BYN37" s="332"/>
      <c r="BYO37" s="332"/>
      <c r="BYP37" s="332"/>
      <c r="BYQ37" s="332"/>
      <c r="BYR37" s="332"/>
      <c r="BYS37" s="332"/>
      <c r="BYT37" s="332"/>
      <c r="BYU37" s="332"/>
      <c r="BYV37" s="332"/>
      <c r="BYW37" s="332"/>
      <c r="BYX37" s="332"/>
      <c r="BYY37" s="332"/>
      <c r="BYZ37" s="332"/>
      <c r="BZA37" s="332"/>
      <c r="BZB37" s="332"/>
      <c r="BZC37" s="332"/>
      <c r="BZD37" s="332"/>
      <c r="BZE37" s="332"/>
      <c r="BZF37" s="332"/>
      <c r="BZG37" s="332"/>
      <c r="BZH37" s="332"/>
      <c r="BZI37" s="332"/>
      <c r="BZJ37" s="332"/>
      <c r="BZK37" s="332"/>
      <c r="BZL37" s="332"/>
      <c r="BZM37" s="332"/>
      <c r="BZN37" s="332"/>
      <c r="BZO37" s="332"/>
      <c r="BZP37" s="332"/>
      <c r="BZQ37" s="332"/>
      <c r="BZR37" s="332"/>
      <c r="BZS37" s="332"/>
      <c r="BZT37" s="332"/>
      <c r="BZU37" s="332"/>
      <c r="BZV37" s="332"/>
      <c r="BZW37" s="332"/>
      <c r="BZX37" s="332"/>
      <c r="BZY37" s="332"/>
      <c r="BZZ37" s="332"/>
      <c r="CAA37" s="332"/>
      <c r="CAB37" s="332"/>
      <c r="CAC37" s="332"/>
      <c r="CAD37" s="332"/>
      <c r="CAE37" s="332"/>
      <c r="CAF37" s="332"/>
      <c r="CAG37" s="332"/>
      <c r="CAH37" s="332"/>
      <c r="CAI37" s="332"/>
      <c r="CAJ37" s="332"/>
      <c r="CAK37" s="332"/>
      <c r="CAL37" s="332"/>
      <c r="CAM37" s="332"/>
      <c r="CAN37" s="332"/>
      <c r="CAO37" s="332"/>
      <c r="CAP37" s="332"/>
      <c r="CAQ37" s="332"/>
      <c r="CAR37" s="332"/>
      <c r="CAS37" s="332"/>
      <c r="CAT37" s="332"/>
      <c r="CAU37" s="332"/>
      <c r="CAV37" s="332"/>
      <c r="CAW37" s="332"/>
      <c r="CAX37" s="332"/>
      <c r="CAY37" s="332"/>
      <c r="CAZ37" s="332"/>
      <c r="CBA37" s="332"/>
      <c r="CBB37" s="332"/>
      <c r="CBC37" s="332"/>
      <c r="CBD37" s="332"/>
      <c r="CBE37" s="332"/>
      <c r="CBF37" s="332"/>
      <c r="CBG37" s="332"/>
      <c r="CBH37" s="332"/>
      <c r="CBI37" s="332"/>
      <c r="CBJ37" s="332"/>
      <c r="CBK37" s="332"/>
      <c r="CBL37" s="332"/>
      <c r="CBM37" s="332"/>
      <c r="CBN37" s="332"/>
      <c r="CBO37" s="332"/>
      <c r="CBP37" s="332"/>
      <c r="CBQ37" s="332"/>
      <c r="CBR37" s="332"/>
      <c r="CBS37" s="332"/>
      <c r="CBT37" s="332"/>
      <c r="CBU37" s="332"/>
      <c r="CBV37" s="332"/>
      <c r="CBW37" s="332"/>
      <c r="CBX37" s="332"/>
      <c r="CBY37" s="332"/>
      <c r="CBZ37" s="332"/>
      <c r="CCA37" s="332"/>
      <c r="CCB37" s="332"/>
      <c r="CCC37" s="332"/>
      <c r="CCD37" s="332"/>
      <c r="CCE37" s="332"/>
      <c r="CCF37" s="332"/>
      <c r="CCG37" s="332"/>
      <c r="CCH37" s="332"/>
      <c r="CCI37" s="332"/>
      <c r="CCJ37" s="332"/>
      <c r="CCK37" s="332"/>
      <c r="CCL37" s="332"/>
      <c r="CCM37" s="332"/>
      <c r="CCN37" s="332"/>
      <c r="CCO37" s="332"/>
      <c r="CCP37" s="332"/>
      <c r="CCQ37" s="332"/>
      <c r="CCR37" s="332"/>
      <c r="CCS37" s="332"/>
      <c r="CCT37" s="332"/>
      <c r="CCU37" s="332"/>
      <c r="CCV37" s="332"/>
      <c r="CCW37" s="332"/>
      <c r="CCX37" s="332"/>
      <c r="CCY37" s="332"/>
      <c r="CCZ37" s="332"/>
      <c r="CDA37" s="332"/>
      <c r="CDB37" s="332"/>
      <c r="CDC37" s="332"/>
      <c r="CDD37" s="332"/>
      <c r="CDE37" s="332"/>
      <c r="CDF37" s="332"/>
      <c r="CDG37" s="332"/>
      <c r="CDH37" s="332"/>
      <c r="CDI37" s="332"/>
      <c r="CDJ37" s="332"/>
      <c r="CDK37" s="332"/>
      <c r="CDL37" s="332"/>
      <c r="CDM37" s="332"/>
      <c r="CDN37" s="332"/>
      <c r="CDO37" s="332"/>
      <c r="CDP37" s="332"/>
      <c r="CDQ37" s="332"/>
      <c r="CDR37" s="332"/>
      <c r="CDS37" s="332"/>
      <c r="CDT37" s="332"/>
      <c r="CDU37" s="332"/>
      <c r="CDV37" s="332"/>
      <c r="CDW37" s="332"/>
      <c r="CDX37" s="332"/>
      <c r="CDY37" s="332"/>
      <c r="CDZ37" s="332"/>
      <c r="CEA37" s="332"/>
      <c r="CEB37" s="332"/>
      <c r="CEC37" s="332"/>
      <c r="CED37" s="332"/>
      <c r="CEE37" s="332"/>
      <c r="CEF37" s="332"/>
      <c r="CEG37" s="332"/>
      <c r="CEH37" s="332"/>
      <c r="CEI37" s="332"/>
      <c r="CEJ37" s="332"/>
      <c r="CEK37" s="332"/>
      <c r="CEL37" s="332"/>
      <c r="CEM37" s="332"/>
      <c r="CEN37" s="332"/>
      <c r="CEO37" s="332"/>
      <c r="CEP37" s="332"/>
      <c r="CEQ37" s="332"/>
      <c r="CER37" s="332"/>
      <c r="CES37" s="332"/>
      <c r="CET37" s="332"/>
      <c r="CEU37" s="332"/>
      <c r="CEV37" s="332"/>
      <c r="CEW37" s="332"/>
      <c r="CEX37" s="332"/>
      <c r="CEY37" s="332"/>
      <c r="CEZ37" s="332"/>
      <c r="CFA37" s="332"/>
      <c r="CFB37" s="332"/>
      <c r="CFC37" s="332"/>
      <c r="CFD37" s="332"/>
      <c r="CFE37" s="332"/>
      <c r="CFF37" s="332"/>
      <c r="CFG37" s="332"/>
      <c r="CFH37" s="332"/>
      <c r="CFI37" s="332"/>
      <c r="CFJ37" s="332"/>
      <c r="CFK37" s="332"/>
      <c r="CFL37" s="332"/>
      <c r="CFM37" s="332"/>
      <c r="CFN37" s="332"/>
      <c r="CFO37" s="332"/>
      <c r="CFP37" s="332"/>
      <c r="CFQ37" s="332"/>
      <c r="CFR37" s="332"/>
      <c r="CFS37" s="332"/>
      <c r="CFT37" s="332"/>
      <c r="CFU37" s="332"/>
      <c r="CFV37" s="332"/>
      <c r="CFW37" s="332"/>
      <c r="CFX37" s="332"/>
      <c r="CFY37" s="332"/>
      <c r="CFZ37" s="332"/>
      <c r="CGA37" s="332"/>
      <c r="CGB37" s="332"/>
      <c r="CGC37" s="332"/>
      <c r="CGD37" s="332"/>
      <c r="CGE37" s="332"/>
      <c r="CGF37" s="332"/>
      <c r="CGG37" s="332"/>
      <c r="CGH37" s="332"/>
      <c r="CGI37" s="332"/>
      <c r="CGJ37" s="332"/>
      <c r="CGK37" s="332"/>
      <c r="CGL37" s="332"/>
      <c r="CGM37" s="332"/>
      <c r="CGN37" s="332"/>
      <c r="CGO37" s="332"/>
      <c r="CGP37" s="332"/>
      <c r="CGQ37" s="332"/>
      <c r="CGR37" s="332"/>
      <c r="CGS37" s="332"/>
      <c r="CGT37" s="332"/>
      <c r="CGU37" s="332"/>
      <c r="CGV37" s="332"/>
      <c r="CGW37" s="332"/>
      <c r="CGX37" s="332"/>
      <c r="CGY37" s="332"/>
      <c r="CGZ37" s="332"/>
      <c r="CHA37" s="332"/>
      <c r="CHB37" s="332"/>
      <c r="CHC37" s="332"/>
      <c r="CHD37" s="332"/>
      <c r="CHE37" s="332"/>
      <c r="CHF37" s="332"/>
      <c r="CHG37" s="332"/>
      <c r="CHH37" s="332"/>
      <c r="CHI37" s="332"/>
      <c r="CHJ37" s="332"/>
      <c r="CHK37" s="332"/>
      <c r="CHL37" s="332"/>
      <c r="CHM37" s="332"/>
      <c r="CHN37" s="332"/>
      <c r="CHO37" s="332"/>
      <c r="CHP37" s="332"/>
      <c r="CHQ37" s="332"/>
      <c r="CHR37" s="332"/>
      <c r="CHS37" s="332"/>
      <c r="CHT37" s="332"/>
      <c r="CHU37" s="332"/>
      <c r="CHV37" s="332"/>
      <c r="CHW37" s="332"/>
      <c r="CHX37" s="332"/>
      <c r="CHY37" s="332"/>
      <c r="CHZ37" s="332"/>
      <c r="CIA37" s="332"/>
      <c r="CIB37" s="332"/>
      <c r="CIC37" s="332"/>
      <c r="CID37" s="332"/>
      <c r="CIE37" s="332"/>
      <c r="CIF37" s="332"/>
      <c r="CIG37" s="332"/>
      <c r="CIH37" s="332"/>
      <c r="CII37" s="332"/>
      <c r="CIJ37" s="332"/>
      <c r="CIK37" s="332"/>
      <c r="CIL37" s="332"/>
      <c r="CIM37" s="332"/>
      <c r="CIN37" s="332"/>
      <c r="CIO37" s="332"/>
      <c r="CIP37" s="332"/>
      <c r="CIQ37" s="332"/>
      <c r="CIR37" s="332"/>
      <c r="CIS37" s="332"/>
      <c r="CIT37" s="332"/>
      <c r="CIU37" s="332"/>
      <c r="CIV37" s="332"/>
      <c r="CIW37" s="332"/>
      <c r="CIX37" s="332"/>
      <c r="CIY37" s="332"/>
      <c r="CIZ37" s="332"/>
      <c r="CJA37" s="332"/>
      <c r="CJB37" s="332"/>
      <c r="CJC37" s="332"/>
      <c r="CJD37" s="332"/>
      <c r="CJE37" s="332"/>
      <c r="CJF37" s="332"/>
      <c r="CJG37" s="332"/>
      <c r="CJH37" s="332"/>
      <c r="CJI37" s="332"/>
      <c r="CJJ37" s="332"/>
      <c r="CJK37" s="332"/>
      <c r="CJL37" s="332"/>
      <c r="CJM37" s="332"/>
      <c r="CJN37" s="332"/>
      <c r="CJO37" s="332"/>
      <c r="CJP37" s="332"/>
      <c r="CJQ37" s="332"/>
      <c r="CJR37" s="332"/>
      <c r="CJS37" s="332"/>
      <c r="CJT37" s="332"/>
      <c r="CJU37" s="332"/>
      <c r="CJV37" s="332"/>
      <c r="CJW37" s="332"/>
      <c r="CJX37" s="332"/>
      <c r="CJY37" s="332"/>
      <c r="CJZ37" s="332"/>
      <c r="CKA37" s="332"/>
      <c r="CKB37" s="332"/>
      <c r="CKC37" s="332"/>
      <c r="CKD37" s="332"/>
      <c r="CKE37" s="332"/>
      <c r="CKF37" s="332"/>
      <c r="CKG37" s="332"/>
      <c r="CKH37" s="332"/>
      <c r="CKI37" s="332"/>
      <c r="CKJ37" s="332"/>
      <c r="CKK37" s="332"/>
      <c r="CKL37" s="332"/>
      <c r="CKM37" s="332"/>
      <c r="CKN37" s="332"/>
      <c r="CKO37" s="332"/>
      <c r="CKP37" s="332"/>
      <c r="CKQ37" s="332"/>
      <c r="CKR37" s="332"/>
      <c r="CKS37" s="332"/>
      <c r="CKT37" s="332"/>
      <c r="CKU37" s="332"/>
      <c r="CKV37" s="332"/>
      <c r="CKW37" s="332"/>
      <c r="CKX37" s="332"/>
      <c r="CKY37" s="332"/>
      <c r="CKZ37" s="332"/>
      <c r="CLA37" s="332"/>
      <c r="CLB37" s="332"/>
      <c r="CLC37" s="332"/>
      <c r="CLD37" s="332"/>
      <c r="CLE37" s="332"/>
      <c r="CLF37" s="332"/>
      <c r="CLG37" s="332"/>
      <c r="CLH37" s="332"/>
      <c r="CLI37" s="332"/>
      <c r="CLJ37" s="332"/>
      <c r="CLK37" s="332"/>
      <c r="CLL37" s="332"/>
      <c r="CLM37" s="332"/>
      <c r="CLN37" s="332"/>
      <c r="CLO37" s="332"/>
      <c r="CLP37" s="332"/>
      <c r="CLQ37" s="332"/>
      <c r="CLR37" s="332"/>
      <c r="CLS37" s="332"/>
      <c r="CLT37" s="332"/>
      <c r="CLU37" s="332"/>
      <c r="CLV37" s="332"/>
      <c r="CLW37" s="332"/>
      <c r="CLX37" s="332"/>
      <c r="CLY37" s="332"/>
      <c r="CLZ37" s="332"/>
      <c r="CMA37" s="332"/>
      <c r="CMB37" s="332"/>
      <c r="CMC37" s="332"/>
      <c r="CMD37" s="332"/>
      <c r="CME37" s="332"/>
      <c r="CMF37" s="332"/>
      <c r="CMG37" s="332"/>
      <c r="CMH37" s="332"/>
      <c r="CMI37" s="332"/>
      <c r="CMJ37" s="332"/>
      <c r="CMK37" s="332"/>
      <c r="CML37" s="332"/>
      <c r="CMM37" s="332"/>
      <c r="CMN37" s="332"/>
      <c r="CMO37" s="332"/>
      <c r="CMP37" s="332"/>
      <c r="CMQ37" s="332"/>
      <c r="CMR37" s="332"/>
      <c r="CMS37" s="332"/>
      <c r="CMT37" s="332"/>
      <c r="CMU37" s="332"/>
      <c r="CMV37" s="332"/>
      <c r="CMW37" s="332"/>
      <c r="CMX37" s="332"/>
      <c r="CMY37" s="332"/>
      <c r="CMZ37" s="332"/>
      <c r="CNA37" s="332"/>
      <c r="CNB37" s="332"/>
      <c r="CNC37" s="332"/>
      <c r="CND37" s="332"/>
      <c r="CNE37" s="332"/>
      <c r="CNF37" s="332"/>
      <c r="CNG37" s="332"/>
      <c r="CNH37" s="332"/>
      <c r="CNI37" s="332"/>
      <c r="CNJ37" s="332"/>
      <c r="CNK37" s="332"/>
      <c r="CNL37" s="332"/>
      <c r="CNM37" s="332"/>
      <c r="CNN37" s="332"/>
      <c r="CNO37" s="332"/>
      <c r="CNP37" s="332"/>
      <c r="CNQ37" s="332"/>
      <c r="CNR37" s="332"/>
      <c r="CNS37" s="332"/>
      <c r="CNT37" s="332"/>
      <c r="CNU37" s="332"/>
      <c r="CNV37" s="332"/>
      <c r="CNW37" s="332"/>
      <c r="CNX37" s="332"/>
      <c r="CNY37" s="332"/>
      <c r="CNZ37" s="332"/>
      <c r="COA37" s="332"/>
      <c r="COB37" s="332"/>
      <c r="COC37" s="332"/>
      <c r="COD37" s="332"/>
      <c r="COE37" s="332"/>
      <c r="COF37" s="332"/>
      <c r="COG37" s="332"/>
      <c r="COH37" s="332"/>
      <c r="COI37" s="332"/>
      <c r="COJ37" s="332"/>
      <c r="COK37" s="332"/>
      <c r="COL37" s="332"/>
      <c r="COM37" s="332"/>
      <c r="CON37" s="332"/>
      <c r="COO37" s="332"/>
      <c r="COP37" s="332"/>
      <c r="COQ37" s="332"/>
      <c r="COR37" s="332"/>
      <c r="COS37" s="332"/>
      <c r="COT37" s="332"/>
      <c r="COU37" s="332"/>
      <c r="COV37" s="332"/>
      <c r="COW37" s="332"/>
      <c r="COX37" s="332"/>
      <c r="COY37" s="332"/>
      <c r="COZ37" s="332"/>
      <c r="CPA37" s="332"/>
      <c r="CPB37" s="332"/>
      <c r="CPC37" s="332"/>
      <c r="CPD37" s="332"/>
      <c r="CPE37" s="332"/>
      <c r="CPF37" s="332"/>
      <c r="CPG37" s="332"/>
      <c r="CPH37" s="332"/>
      <c r="CPI37" s="332"/>
      <c r="CPJ37" s="332"/>
      <c r="CPK37" s="332"/>
      <c r="CPL37" s="332"/>
      <c r="CPM37" s="332"/>
      <c r="CPN37" s="332"/>
      <c r="CPO37" s="332"/>
      <c r="CPP37" s="332"/>
      <c r="CPQ37" s="332"/>
      <c r="CPR37" s="332"/>
      <c r="CPS37" s="332"/>
      <c r="CPT37" s="332"/>
      <c r="CPU37" s="332"/>
      <c r="CPV37" s="332"/>
      <c r="CPW37" s="332"/>
      <c r="CPX37" s="332"/>
      <c r="CPY37" s="332"/>
      <c r="CPZ37" s="332"/>
      <c r="CQA37" s="332"/>
      <c r="CQB37" s="332"/>
      <c r="CQC37" s="332"/>
      <c r="CQD37" s="332"/>
      <c r="CQE37" s="332"/>
      <c r="CQF37" s="332"/>
      <c r="CQG37" s="332"/>
      <c r="CQH37" s="332"/>
      <c r="CQI37" s="332"/>
      <c r="CQJ37" s="332"/>
      <c r="CQK37" s="332"/>
      <c r="CQL37" s="332"/>
      <c r="CQM37" s="332"/>
      <c r="CQN37" s="332"/>
      <c r="CQO37" s="332"/>
      <c r="CQP37" s="332"/>
      <c r="CQQ37" s="332"/>
      <c r="CQR37" s="332"/>
      <c r="CQS37" s="332"/>
      <c r="CQT37" s="332"/>
      <c r="CQU37" s="332"/>
      <c r="CQV37" s="332"/>
      <c r="CQW37" s="332"/>
      <c r="CQX37" s="332"/>
      <c r="CQY37" s="332"/>
      <c r="CQZ37" s="332"/>
      <c r="CRA37" s="332"/>
      <c r="CRB37" s="332"/>
      <c r="CRC37" s="332"/>
      <c r="CRD37" s="332"/>
      <c r="CRE37" s="332"/>
      <c r="CRF37" s="332"/>
      <c r="CRG37" s="332"/>
      <c r="CRH37" s="332"/>
      <c r="CRI37" s="332"/>
      <c r="CRJ37" s="332"/>
      <c r="CRK37" s="332"/>
      <c r="CRL37" s="332"/>
      <c r="CRM37" s="332"/>
      <c r="CRN37" s="332"/>
      <c r="CRO37" s="332"/>
      <c r="CRP37" s="332"/>
      <c r="CRQ37" s="332"/>
      <c r="CRR37" s="332"/>
      <c r="CRS37" s="332"/>
      <c r="CRT37" s="332"/>
      <c r="CRU37" s="332"/>
      <c r="CRV37" s="332"/>
      <c r="CRW37" s="332"/>
      <c r="CRX37" s="332"/>
      <c r="CRY37" s="332"/>
      <c r="CRZ37" s="332"/>
      <c r="CSA37" s="332"/>
      <c r="CSB37" s="332"/>
      <c r="CSC37" s="332"/>
      <c r="CSD37" s="332"/>
      <c r="CSE37" s="332"/>
      <c r="CSF37" s="332"/>
      <c r="CSG37" s="332"/>
      <c r="CSH37" s="332"/>
      <c r="CSI37" s="332"/>
      <c r="CSJ37" s="332"/>
      <c r="CSK37" s="332"/>
      <c r="CSL37" s="332"/>
      <c r="CSM37" s="332"/>
      <c r="CSN37" s="332"/>
      <c r="CSO37" s="332"/>
      <c r="CSP37" s="332"/>
      <c r="CSQ37" s="332"/>
      <c r="CSR37" s="332"/>
      <c r="CSS37" s="332"/>
      <c r="CST37" s="332"/>
      <c r="CSU37" s="332"/>
      <c r="CSV37" s="332"/>
      <c r="CSW37" s="332"/>
      <c r="CSX37" s="332"/>
      <c r="CSY37" s="332"/>
      <c r="CSZ37" s="332"/>
      <c r="CTA37" s="332"/>
      <c r="CTB37" s="332"/>
      <c r="CTC37" s="332"/>
      <c r="CTD37" s="332"/>
      <c r="CTE37" s="332"/>
      <c r="CTF37" s="332"/>
      <c r="CTG37" s="332"/>
      <c r="CTH37" s="332"/>
      <c r="CTI37" s="332"/>
      <c r="CTJ37" s="332"/>
      <c r="CTK37" s="332"/>
      <c r="CTL37" s="332"/>
      <c r="CTM37" s="332"/>
      <c r="CTN37" s="332"/>
      <c r="CTO37" s="332"/>
      <c r="CTP37" s="332"/>
      <c r="CTQ37" s="332"/>
      <c r="CTR37" s="332"/>
      <c r="CTS37" s="332"/>
      <c r="CTT37" s="332"/>
      <c r="CTU37" s="332"/>
      <c r="CTV37" s="332"/>
      <c r="CTW37" s="332"/>
      <c r="CTX37" s="332"/>
      <c r="CTY37" s="332"/>
      <c r="CTZ37" s="332"/>
      <c r="CUA37" s="332"/>
      <c r="CUB37" s="332"/>
      <c r="CUC37" s="332"/>
      <c r="CUD37" s="332"/>
      <c r="CUE37" s="332"/>
      <c r="CUF37" s="332"/>
      <c r="CUG37" s="332"/>
      <c r="CUH37" s="332"/>
      <c r="CUI37" s="332"/>
      <c r="CUJ37" s="332"/>
      <c r="CUK37" s="332"/>
      <c r="CUL37" s="332"/>
      <c r="CUM37" s="332"/>
      <c r="CUN37" s="332"/>
      <c r="CUO37" s="332"/>
      <c r="CUP37" s="332"/>
      <c r="CUQ37" s="332"/>
      <c r="CUR37" s="332"/>
      <c r="CUS37" s="332"/>
      <c r="CUT37" s="332"/>
      <c r="CUU37" s="332"/>
      <c r="CUV37" s="332"/>
      <c r="CUW37" s="332"/>
      <c r="CUX37" s="332"/>
      <c r="CUY37" s="332"/>
      <c r="CUZ37" s="332"/>
      <c r="CVA37" s="332"/>
      <c r="CVB37" s="332"/>
      <c r="CVC37" s="332"/>
      <c r="CVD37" s="332"/>
      <c r="CVE37" s="332"/>
      <c r="CVF37" s="332"/>
      <c r="CVG37" s="332"/>
      <c r="CVH37" s="332"/>
      <c r="CVI37" s="332"/>
      <c r="CVJ37" s="332"/>
      <c r="CVK37" s="332"/>
      <c r="CVL37" s="332"/>
      <c r="CVM37" s="332"/>
      <c r="CVN37" s="332"/>
      <c r="CVO37" s="332"/>
      <c r="CVP37" s="332"/>
      <c r="CVQ37" s="332"/>
      <c r="CVR37" s="332"/>
      <c r="CVS37" s="332"/>
      <c r="CVT37" s="332"/>
      <c r="CVU37" s="332"/>
      <c r="CVV37" s="332"/>
      <c r="CVW37" s="332"/>
      <c r="CVX37" s="332"/>
      <c r="CVY37" s="332"/>
      <c r="CVZ37" s="332"/>
      <c r="CWA37" s="332"/>
      <c r="CWB37" s="332"/>
      <c r="CWC37" s="332"/>
      <c r="CWD37" s="332"/>
      <c r="CWE37" s="332"/>
      <c r="CWF37" s="332"/>
      <c r="CWG37" s="332"/>
      <c r="CWH37" s="332"/>
      <c r="CWI37" s="332"/>
      <c r="CWJ37" s="332"/>
      <c r="CWK37" s="332"/>
      <c r="CWL37" s="332"/>
      <c r="CWM37" s="332"/>
      <c r="CWN37" s="332"/>
      <c r="CWO37" s="332"/>
      <c r="CWP37" s="332"/>
      <c r="CWQ37" s="332"/>
      <c r="CWR37" s="332"/>
      <c r="CWS37" s="332"/>
      <c r="CWT37" s="332"/>
      <c r="CWU37" s="332"/>
      <c r="CWV37" s="332"/>
      <c r="CWW37" s="332"/>
      <c r="CWX37" s="332"/>
      <c r="CWY37" s="332"/>
      <c r="CWZ37" s="332"/>
      <c r="CXA37" s="332"/>
      <c r="CXB37" s="332"/>
      <c r="CXC37" s="332"/>
      <c r="CXD37" s="332"/>
      <c r="CXE37" s="332"/>
      <c r="CXF37" s="332"/>
      <c r="CXG37" s="332"/>
      <c r="CXH37" s="332"/>
      <c r="CXI37" s="332"/>
      <c r="CXJ37" s="332"/>
      <c r="CXK37" s="332"/>
      <c r="CXL37" s="332"/>
      <c r="CXM37" s="332"/>
      <c r="CXN37" s="332"/>
      <c r="CXO37" s="332"/>
      <c r="CXP37" s="332"/>
      <c r="CXQ37" s="332"/>
      <c r="CXR37" s="332"/>
      <c r="CXS37" s="332"/>
      <c r="CXT37" s="332"/>
      <c r="CXU37" s="332"/>
      <c r="CXV37" s="332"/>
      <c r="CXW37" s="332"/>
      <c r="CXX37" s="332"/>
      <c r="CXY37" s="332"/>
      <c r="CXZ37" s="332"/>
      <c r="CYA37" s="332"/>
      <c r="CYB37" s="332"/>
      <c r="CYC37" s="332"/>
      <c r="CYD37" s="332"/>
      <c r="CYE37" s="332"/>
      <c r="CYF37" s="332"/>
      <c r="CYG37" s="332"/>
      <c r="CYH37" s="332"/>
      <c r="CYI37" s="332"/>
      <c r="CYJ37" s="332"/>
      <c r="CYK37" s="332"/>
      <c r="CYL37" s="332"/>
      <c r="CYM37" s="332"/>
      <c r="CYN37" s="332"/>
      <c r="CYO37" s="332"/>
      <c r="CYP37" s="332"/>
      <c r="CYQ37" s="332"/>
      <c r="CYR37" s="332"/>
      <c r="CYS37" s="332"/>
      <c r="CYT37" s="332"/>
      <c r="CYU37" s="332"/>
      <c r="CYV37" s="332"/>
      <c r="CYW37" s="332"/>
      <c r="CYX37" s="332"/>
      <c r="CYY37" s="332"/>
      <c r="CYZ37" s="332"/>
      <c r="CZA37" s="332"/>
      <c r="CZB37" s="332"/>
      <c r="CZC37" s="332"/>
      <c r="CZD37" s="332"/>
      <c r="CZE37" s="332"/>
      <c r="CZF37" s="332"/>
      <c r="CZG37" s="332"/>
      <c r="CZH37" s="332"/>
      <c r="CZI37" s="332"/>
      <c r="CZJ37" s="332"/>
      <c r="CZK37" s="332"/>
      <c r="CZL37" s="332"/>
      <c r="CZM37" s="332"/>
      <c r="CZN37" s="332"/>
      <c r="CZO37" s="332"/>
      <c r="CZP37" s="332"/>
      <c r="CZQ37" s="332"/>
      <c r="CZR37" s="332"/>
      <c r="CZS37" s="332"/>
      <c r="CZT37" s="332"/>
      <c r="CZU37" s="332"/>
      <c r="CZV37" s="332"/>
      <c r="CZW37" s="332"/>
      <c r="CZX37" s="332"/>
      <c r="CZY37" s="332"/>
      <c r="CZZ37" s="332"/>
      <c r="DAA37" s="332"/>
      <c r="DAB37" s="332"/>
      <c r="DAC37" s="332"/>
      <c r="DAD37" s="332"/>
      <c r="DAE37" s="332"/>
      <c r="DAF37" s="332"/>
      <c r="DAG37" s="332"/>
      <c r="DAH37" s="332"/>
      <c r="DAI37" s="332"/>
      <c r="DAJ37" s="332"/>
      <c r="DAK37" s="332"/>
      <c r="DAL37" s="332"/>
      <c r="DAM37" s="332"/>
      <c r="DAN37" s="332"/>
      <c r="DAO37" s="332"/>
      <c r="DAP37" s="332"/>
      <c r="DAQ37" s="332"/>
      <c r="DAR37" s="332"/>
      <c r="DAS37" s="332"/>
      <c r="DAT37" s="332"/>
      <c r="DAU37" s="332"/>
      <c r="DAV37" s="332"/>
      <c r="DAW37" s="332"/>
      <c r="DAX37" s="332"/>
      <c r="DAY37" s="332"/>
      <c r="DAZ37" s="332"/>
      <c r="DBA37" s="332"/>
      <c r="DBB37" s="332"/>
      <c r="DBC37" s="332"/>
      <c r="DBD37" s="332"/>
      <c r="DBE37" s="332"/>
      <c r="DBF37" s="332"/>
      <c r="DBG37" s="332"/>
      <c r="DBH37" s="332"/>
      <c r="DBI37" s="332"/>
      <c r="DBJ37" s="332"/>
      <c r="DBK37" s="332"/>
      <c r="DBL37" s="332"/>
      <c r="DBM37" s="332"/>
      <c r="DBN37" s="332"/>
      <c r="DBO37" s="332"/>
      <c r="DBP37" s="332"/>
      <c r="DBQ37" s="332"/>
      <c r="DBR37" s="332"/>
      <c r="DBS37" s="332"/>
      <c r="DBT37" s="332"/>
      <c r="DBU37" s="332"/>
      <c r="DBV37" s="332"/>
      <c r="DBW37" s="332"/>
      <c r="DBX37" s="332"/>
      <c r="DBY37" s="332"/>
      <c r="DBZ37" s="332"/>
      <c r="DCA37" s="332"/>
      <c r="DCB37" s="332"/>
      <c r="DCC37" s="332"/>
      <c r="DCD37" s="332"/>
      <c r="DCE37" s="332"/>
      <c r="DCF37" s="332"/>
      <c r="DCG37" s="332"/>
      <c r="DCH37" s="332"/>
      <c r="DCI37" s="332"/>
      <c r="DCJ37" s="332"/>
      <c r="DCK37" s="332"/>
      <c r="DCL37" s="332"/>
      <c r="DCM37" s="332"/>
      <c r="DCN37" s="332"/>
      <c r="DCO37" s="332"/>
      <c r="DCP37" s="332"/>
      <c r="DCQ37" s="332"/>
      <c r="DCR37" s="332"/>
      <c r="DCS37" s="332"/>
      <c r="DCT37" s="332"/>
      <c r="DCU37" s="332"/>
      <c r="DCV37" s="332"/>
      <c r="DCW37" s="332"/>
      <c r="DCX37" s="332"/>
      <c r="DCY37" s="332"/>
      <c r="DCZ37" s="332"/>
      <c r="DDA37" s="332"/>
      <c r="DDB37" s="332"/>
      <c r="DDC37" s="332"/>
      <c r="DDD37" s="332"/>
      <c r="DDE37" s="332"/>
      <c r="DDF37" s="332"/>
      <c r="DDG37" s="332"/>
      <c r="DDH37" s="332"/>
      <c r="DDI37" s="332"/>
      <c r="DDJ37" s="332"/>
      <c r="DDK37" s="332"/>
      <c r="DDL37" s="332"/>
      <c r="DDM37" s="332"/>
      <c r="DDN37" s="332"/>
      <c r="DDO37" s="332"/>
      <c r="DDP37" s="332"/>
      <c r="DDQ37" s="332"/>
      <c r="DDR37" s="332"/>
      <c r="DDS37" s="332"/>
      <c r="DDT37" s="332"/>
      <c r="DDU37" s="332"/>
      <c r="DDV37" s="332"/>
      <c r="DDW37" s="332"/>
      <c r="DDX37" s="332"/>
      <c r="DDY37" s="332"/>
      <c r="DDZ37" s="332"/>
      <c r="DEA37" s="332"/>
      <c r="DEB37" s="332"/>
      <c r="DEC37" s="332"/>
      <c r="DED37" s="332"/>
      <c r="DEE37" s="332"/>
      <c r="DEF37" s="332"/>
      <c r="DEG37" s="332"/>
      <c r="DEH37" s="332"/>
      <c r="DEI37" s="332"/>
      <c r="DEJ37" s="332"/>
      <c r="DEK37" s="332"/>
      <c r="DEL37" s="332"/>
      <c r="DEM37" s="332"/>
      <c r="DEN37" s="332"/>
      <c r="DEO37" s="332"/>
      <c r="DEP37" s="332"/>
      <c r="DEQ37" s="332"/>
      <c r="DER37" s="332"/>
      <c r="DES37" s="332"/>
      <c r="DET37" s="332"/>
      <c r="DEU37" s="332"/>
      <c r="DEV37" s="332"/>
      <c r="DEW37" s="332"/>
      <c r="DEX37" s="332"/>
      <c r="DEY37" s="332"/>
      <c r="DEZ37" s="332"/>
      <c r="DFA37" s="332"/>
      <c r="DFB37" s="332"/>
      <c r="DFC37" s="332"/>
      <c r="DFD37" s="332"/>
      <c r="DFE37" s="332"/>
      <c r="DFF37" s="332"/>
      <c r="DFG37" s="332"/>
      <c r="DFH37" s="332"/>
      <c r="DFI37" s="332"/>
      <c r="DFJ37" s="332"/>
      <c r="DFK37" s="332"/>
      <c r="DFL37" s="332"/>
      <c r="DFM37" s="332"/>
      <c r="DFN37" s="332"/>
      <c r="DFO37" s="332"/>
      <c r="DFP37" s="332"/>
      <c r="DFQ37" s="332"/>
      <c r="DFR37" s="332"/>
      <c r="DFS37" s="332"/>
      <c r="DFT37" s="332"/>
      <c r="DFU37" s="332"/>
      <c r="DFV37" s="332"/>
      <c r="DFW37" s="332"/>
      <c r="DFX37" s="332"/>
      <c r="DFY37" s="332"/>
      <c r="DFZ37" s="332"/>
      <c r="DGA37" s="332"/>
      <c r="DGB37" s="332"/>
      <c r="DGC37" s="332"/>
      <c r="DGD37" s="332"/>
      <c r="DGE37" s="332"/>
      <c r="DGF37" s="332"/>
      <c r="DGG37" s="332"/>
      <c r="DGH37" s="332"/>
      <c r="DGI37" s="332"/>
      <c r="DGJ37" s="332"/>
      <c r="DGK37" s="332"/>
      <c r="DGL37" s="332"/>
      <c r="DGM37" s="332"/>
      <c r="DGN37" s="332"/>
      <c r="DGO37" s="332"/>
      <c r="DGP37" s="332"/>
      <c r="DGQ37" s="332"/>
      <c r="DGR37" s="332"/>
      <c r="DGS37" s="332"/>
      <c r="DGT37" s="332"/>
      <c r="DGU37" s="332"/>
      <c r="DGV37" s="332"/>
      <c r="DGW37" s="332"/>
      <c r="DGX37" s="332"/>
      <c r="DGY37" s="332"/>
      <c r="DGZ37" s="332"/>
      <c r="DHA37" s="332"/>
      <c r="DHB37" s="332"/>
      <c r="DHC37" s="332"/>
      <c r="DHD37" s="332"/>
      <c r="DHE37" s="332"/>
      <c r="DHF37" s="332"/>
      <c r="DHG37" s="332"/>
      <c r="DHH37" s="332"/>
      <c r="DHI37" s="332"/>
      <c r="DHJ37" s="332"/>
      <c r="DHK37" s="332"/>
      <c r="DHL37" s="332"/>
      <c r="DHM37" s="332"/>
      <c r="DHN37" s="332"/>
      <c r="DHO37" s="332"/>
      <c r="DHP37" s="332"/>
      <c r="DHQ37" s="332"/>
      <c r="DHR37" s="332"/>
      <c r="DHS37" s="332"/>
      <c r="DHT37" s="332"/>
      <c r="DHU37" s="332"/>
      <c r="DHV37" s="332"/>
      <c r="DHW37" s="332"/>
      <c r="DHX37" s="332"/>
      <c r="DHY37" s="332"/>
      <c r="DHZ37" s="332"/>
      <c r="DIA37" s="332"/>
      <c r="DIB37" s="332"/>
      <c r="DIC37" s="332"/>
      <c r="DID37" s="332"/>
      <c r="DIE37" s="332"/>
      <c r="DIF37" s="332"/>
      <c r="DIG37" s="332"/>
      <c r="DIH37" s="332"/>
      <c r="DII37" s="332"/>
      <c r="DIJ37" s="332"/>
      <c r="DIK37" s="332"/>
      <c r="DIL37" s="332"/>
      <c r="DIM37" s="332"/>
      <c r="DIN37" s="332"/>
      <c r="DIO37" s="332"/>
      <c r="DIP37" s="332"/>
      <c r="DIQ37" s="332"/>
      <c r="DIR37" s="332"/>
      <c r="DIS37" s="332"/>
      <c r="DIT37" s="332"/>
      <c r="DIU37" s="332"/>
      <c r="DIV37" s="332"/>
      <c r="DIW37" s="332"/>
      <c r="DIX37" s="332"/>
      <c r="DIY37" s="332"/>
      <c r="DIZ37" s="332"/>
      <c r="DJA37" s="332"/>
      <c r="DJB37" s="332"/>
      <c r="DJC37" s="332"/>
      <c r="DJD37" s="332"/>
      <c r="DJE37" s="332"/>
      <c r="DJF37" s="332"/>
      <c r="DJG37" s="332"/>
      <c r="DJH37" s="332"/>
      <c r="DJI37" s="332"/>
      <c r="DJJ37" s="332"/>
      <c r="DJK37" s="332"/>
      <c r="DJL37" s="332"/>
      <c r="DJM37" s="332"/>
      <c r="DJN37" s="332"/>
      <c r="DJO37" s="332"/>
      <c r="DJP37" s="332"/>
      <c r="DJQ37" s="332"/>
      <c r="DJR37" s="332"/>
      <c r="DJS37" s="332"/>
      <c r="DJT37" s="332"/>
      <c r="DJU37" s="332"/>
      <c r="DJV37" s="332"/>
      <c r="DJW37" s="332"/>
      <c r="DJX37" s="332"/>
      <c r="DJY37" s="332"/>
      <c r="DJZ37" s="332"/>
      <c r="DKA37" s="332"/>
      <c r="DKB37" s="332"/>
      <c r="DKC37" s="332"/>
      <c r="DKD37" s="332"/>
      <c r="DKE37" s="332"/>
      <c r="DKF37" s="332"/>
      <c r="DKG37" s="332"/>
      <c r="DKH37" s="332"/>
      <c r="DKI37" s="332"/>
      <c r="DKJ37" s="332"/>
      <c r="DKK37" s="332"/>
      <c r="DKL37" s="332"/>
      <c r="DKM37" s="332"/>
      <c r="DKN37" s="332"/>
      <c r="DKO37" s="332"/>
      <c r="DKP37" s="332"/>
      <c r="DKQ37" s="332"/>
      <c r="DKR37" s="332"/>
      <c r="DKS37" s="332"/>
      <c r="DKT37" s="332"/>
      <c r="DKU37" s="332"/>
      <c r="DKV37" s="332"/>
      <c r="DKW37" s="332"/>
      <c r="DKX37" s="332"/>
      <c r="DKY37" s="332"/>
      <c r="DKZ37" s="332"/>
      <c r="DLA37" s="332"/>
      <c r="DLB37" s="332"/>
      <c r="DLC37" s="332"/>
      <c r="DLD37" s="332"/>
      <c r="DLE37" s="332"/>
      <c r="DLF37" s="332"/>
      <c r="DLG37" s="332"/>
      <c r="DLH37" s="332"/>
      <c r="DLI37" s="332"/>
      <c r="DLJ37" s="332"/>
      <c r="DLK37" s="332"/>
      <c r="DLL37" s="332"/>
      <c r="DLM37" s="332"/>
      <c r="DLN37" s="332"/>
      <c r="DLO37" s="332"/>
      <c r="DLP37" s="332"/>
      <c r="DLQ37" s="332"/>
      <c r="DLR37" s="332"/>
      <c r="DLS37" s="332"/>
      <c r="DLT37" s="332"/>
      <c r="DLU37" s="332"/>
      <c r="DLV37" s="332"/>
      <c r="DLW37" s="332"/>
      <c r="DLX37" s="332"/>
      <c r="DLY37" s="332"/>
      <c r="DLZ37" s="332"/>
      <c r="DMA37" s="332"/>
      <c r="DMB37" s="332"/>
      <c r="DMC37" s="332"/>
      <c r="DMD37" s="332"/>
      <c r="DME37" s="332"/>
      <c r="DMF37" s="332"/>
      <c r="DMG37" s="332"/>
      <c r="DMH37" s="332"/>
      <c r="DMI37" s="332"/>
      <c r="DMJ37" s="332"/>
      <c r="DMK37" s="332"/>
      <c r="DML37" s="332"/>
      <c r="DMM37" s="332"/>
      <c r="DMN37" s="332"/>
      <c r="DMO37" s="332"/>
      <c r="DMP37" s="332"/>
      <c r="DMQ37" s="332"/>
      <c r="DMR37" s="332"/>
      <c r="DMS37" s="332"/>
      <c r="DMT37" s="332"/>
      <c r="DMU37" s="332"/>
      <c r="DMV37" s="332"/>
      <c r="DMW37" s="332"/>
      <c r="DMX37" s="332"/>
      <c r="DMY37" s="332"/>
      <c r="DMZ37" s="332"/>
      <c r="DNA37" s="332"/>
      <c r="DNB37" s="332"/>
      <c r="DNC37" s="332"/>
      <c r="DND37" s="332"/>
      <c r="DNE37" s="332"/>
      <c r="DNF37" s="332"/>
      <c r="DNG37" s="332"/>
      <c r="DNH37" s="332"/>
      <c r="DNI37" s="332"/>
      <c r="DNJ37" s="332"/>
      <c r="DNK37" s="332"/>
      <c r="DNL37" s="332"/>
      <c r="DNM37" s="332"/>
      <c r="DNN37" s="332"/>
      <c r="DNO37" s="332"/>
      <c r="DNP37" s="332"/>
      <c r="DNQ37" s="332"/>
      <c r="DNR37" s="332"/>
      <c r="DNS37" s="332"/>
      <c r="DNT37" s="332"/>
      <c r="DNU37" s="332"/>
      <c r="DNV37" s="332"/>
      <c r="DNW37" s="332"/>
      <c r="DNX37" s="332"/>
      <c r="DNY37" s="332"/>
      <c r="DNZ37" s="332"/>
      <c r="DOA37" s="332"/>
      <c r="DOB37" s="332"/>
      <c r="DOC37" s="332"/>
      <c r="DOD37" s="332"/>
      <c r="DOE37" s="332"/>
      <c r="DOF37" s="332"/>
      <c r="DOG37" s="332"/>
      <c r="DOH37" s="332"/>
      <c r="DOI37" s="332"/>
      <c r="DOJ37" s="332"/>
      <c r="DOK37" s="332"/>
      <c r="DOL37" s="332"/>
      <c r="DOM37" s="332"/>
      <c r="DON37" s="332"/>
      <c r="DOO37" s="332"/>
      <c r="DOP37" s="332"/>
      <c r="DOQ37" s="332"/>
      <c r="DOR37" s="332"/>
      <c r="DOS37" s="332"/>
      <c r="DOT37" s="332"/>
      <c r="DOU37" s="332"/>
      <c r="DOV37" s="332"/>
      <c r="DOW37" s="332"/>
      <c r="DOX37" s="332"/>
      <c r="DOY37" s="332"/>
      <c r="DOZ37" s="332"/>
      <c r="DPA37" s="332"/>
      <c r="DPB37" s="332"/>
      <c r="DPC37" s="332"/>
      <c r="DPD37" s="332"/>
      <c r="DPE37" s="332"/>
      <c r="DPF37" s="332"/>
      <c r="DPG37" s="332"/>
      <c r="DPH37" s="332"/>
      <c r="DPI37" s="332"/>
      <c r="DPJ37" s="332"/>
      <c r="DPK37" s="332"/>
      <c r="DPL37" s="332"/>
      <c r="DPM37" s="332"/>
      <c r="DPN37" s="332"/>
      <c r="DPO37" s="332"/>
      <c r="DPP37" s="332"/>
      <c r="DPQ37" s="332"/>
      <c r="DPR37" s="332"/>
      <c r="DPS37" s="332"/>
      <c r="DPT37" s="332"/>
      <c r="DPU37" s="332"/>
      <c r="DPV37" s="332"/>
      <c r="DPW37" s="332"/>
      <c r="DPX37" s="332"/>
      <c r="DPY37" s="332"/>
      <c r="DPZ37" s="332"/>
      <c r="DQA37" s="332"/>
      <c r="DQB37" s="332"/>
      <c r="DQC37" s="332"/>
      <c r="DQD37" s="332"/>
      <c r="DQE37" s="332"/>
      <c r="DQF37" s="332"/>
      <c r="DQG37" s="332"/>
      <c r="DQH37" s="332"/>
      <c r="DQI37" s="332"/>
      <c r="DQJ37" s="332"/>
      <c r="DQK37" s="332"/>
      <c r="DQL37" s="332"/>
      <c r="DQM37" s="332"/>
      <c r="DQN37" s="332"/>
      <c r="DQO37" s="332"/>
      <c r="DQP37" s="332"/>
      <c r="DQQ37" s="332"/>
      <c r="DQR37" s="332"/>
      <c r="DQS37" s="332"/>
      <c r="DQT37" s="332"/>
      <c r="DQU37" s="332"/>
      <c r="DQV37" s="332"/>
      <c r="DQW37" s="332"/>
      <c r="DQX37" s="332"/>
      <c r="DQY37" s="332"/>
      <c r="DQZ37" s="332"/>
      <c r="DRA37" s="332"/>
      <c r="DRB37" s="332"/>
      <c r="DRC37" s="332"/>
      <c r="DRD37" s="332"/>
      <c r="DRE37" s="332"/>
      <c r="DRF37" s="332"/>
      <c r="DRG37" s="332"/>
      <c r="DRH37" s="332"/>
      <c r="DRI37" s="332"/>
      <c r="DRJ37" s="332"/>
      <c r="DRK37" s="332"/>
      <c r="DRL37" s="332"/>
      <c r="DRM37" s="332"/>
      <c r="DRN37" s="332"/>
      <c r="DRO37" s="332"/>
      <c r="DRP37" s="332"/>
      <c r="DRQ37" s="332"/>
      <c r="DRR37" s="332"/>
      <c r="DRS37" s="332"/>
      <c r="DRT37" s="332"/>
      <c r="DRU37" s="332"/>
      <c r="DRV37" s="332"/>
      <c r="DRW37" s="332"/>
      <c r="DRX37" s="332"/>
      <c r="DRY37" s="332"/>
      <c r="DRZ37" s="332"/>
      <c r="DSA37" s="332"/>
      <c r="DSB37" s="332"/>
      <c r="DSC37" s="332"/>
      <c r="DSD37" s="332"/>
      <c r="DSE37" s="332"/>
      <c r="DSF37" s="332"/>
      <c r="DSG37" s="332"/>
      <c r="DSH37" s="332"/>
      <c r="DSI37" s="332"/>
      <c r="DSJ37" s="332"/>
      <c r="DSK37" s="332"/>
      <c r="DSL37" s="332"/>
      <c r="DSM37" s="332"/>
      <c r="DSN37" s="332"/>
      <c r="DSO37" s="332"/>
      <c r="DSP37" s="332"/>
      <c r="DSQ37" s="332"/>
      <c r="DSR37" s="332"/>
      <c r="DSS37" s="332"/>
      <c r="DST37" s="332"/>
      <c r="DSU37" s="332"/>
      <c r="DSV37" s="332"/>
      <c r="DSW37" s="332"/>
      <c r="DSX37" s="332"/>
      <c r="DSY37" s="332"/>
      <c r="DSZ37" s="332"/>
      <c r="DTA37" s="332"/>
      <c r="DTB37" s="332"/>
      <c r="DTC37" s="332"/>
      <c r="DTD37" s="332"/>
      <c r="DTE37" s="332"/>
      <c r="DTF37" s="332"/>
      <c r="DTG37" s="332"/>
      <c r="DTH37" s="332"/>
      <c r="DTI37" s="332"/>
      <c r="DTJ37" s="332"/>
      <c r="DTK37" s="332"/>
      <c r="DTL37" s="332"/>
      <c r="DTM37" s="332"/>
      <c r="DTN37" s="332"/>
      <c r="DTO37" s="332"/>
      <c r="DTP37" s="332"/>
      <c r="DTQ37" s="332"/>
      <c r="DTR37" s="332"/>
      <c r="DTS37" s="332"/>
      <c r="DTT37" s="332"/>
      <c r="DTU37" s="332"/>
      <c r="DTV37" s="332"/>
      <c r="DTW37" s="332"/>
      <c r="DTX37" s="332"/>
      <c r="DTY37" s="332"/>
      <c r="DTZ37" s="332"/>
      <c r="DUA37" s="332"/>
      <c r="DUB37" s="332"/>
      <c r="DUC37" s="332"/>
      <c r="DUD37" s="332"/>
      <c r="DUE37" s="332"/>
      <c r="DUF37" s="332"/>
      <c r="DUG37" s="332"/>
      <c r="DUH37" s="332"/>
      <c r="DUI37" s="332"/>
      <c r="DUJ37" s="332"/>
      <c r="DUK37" s="332"/>
      <c r="DUL37" s="332"/>
      <c r="DUM37" s="332"/>
      <c r="DUN37" s="332"/>
      <c r="DUO37" s="332"/>
      <c r="DUP37" s="332"/>
      <c r="DUQ37" s="332"/>
      <c r="DUR37" s="332"/>
      <c r="DUS37" s="332"/>
      <c r="DUT37" s="332"/>
      <c r="DUU37" s="332"/>
      <c r="DUV37" s="332"/>
      <c r="DUW37" s="332"/>
      <c r="DUX37" s="332"/>
      <c r="DUY37" s="332"/>
      <c r="DUZ37" s="332"/>
      <c r="DVA37" s="332"/>
      <c r="DVB37" s="332"/>
      <c r="DVC37" s="332"/>
      <c r="DVD37" s="332"/>
      <c r="DVE37" s="332"/>
      <c r="DVF37" s="332"/>
      <c r="DVG37" s="332"/>
      <c r="DVH37" s="332"/>
      <c r="DVI37" s="332"/>
      <c r="DVJ37" s="332"/>
      <c r="DVK37" s="332"/>
      <c r="DVL37" s="332"/>
      <c r="DVM37" s="332"/>
      <c r="DVN37" s="332"/>
      <c r="DVO37" s="332"/>
      <c r="DVP37" s="332"/>
      <c r="DVQ37" s="332"/>
      <c r="DVR37" s="332"/>
      <c r="DVS37" s="332"/>
      <c r="DVT37" s="332"/>
      <c r="DVU37" s="332"/>
      <c r="DVV37" s="332"/>
      <c r="DVW37" s="332"/>
      <c r="DVX37" s="332"/>
      <c r="DVY37" s="332"/>
      <c r="DVZ37" s="332"/>
      <c r="DWA37" s="332"/>
      <c r="DWB37" s="332"/>
      <c r="DWC37" s="332"/>
      <c r="DWD37" s="332"/>
      <c r="DWE37" s="332"/>
      <c r="DWF37" s="332"/>
      <c r="DWG37" s="332"/>
      <c r="DWH37" s="332"/>
      <c r="DWI37" s="332"/>
      <c r="DWJ37" s="332"/>
      <c r="DWK37" s="332"/>
      <c r="DWL37" s="332"/>
      <c r="DWM37" s="332"/>
      <c r="DWN37" s="332"/>
      <c r="DWO37" s="332"/>
      <c r="DWP37" s="332"/>
      <c r="DWQ37" s="332"/>
      <c r="DWR37" s="332"/>
      <c r="DWS37" s="332"/>
      <c r="DWT37" s="332"/>
      <c r="DWU37" s="332"/>
      <c r="DWV37" s="332"/>
      <c r="DWW37" s="332"/>
      <c r="DWX37" s="332"/>
      <c r="DWY37" s="332"/>
      <c r="DWZ37" s="332"/>
      <c r="DXA37" s="332"/>
      <c r="DXB37" s="332"/>
      <c r="DXC37" s="332"/>
      <c r="DXD37" s="332"/>
      <c r="DXE37" s="332"/>
      <c r="DXF37" s="332"/>
      <c r="DXG37" s="332"/>
      <c r="DXH37" s="332"/>
      <c r="DXI37" s="332"/>
      <c r="DXJ37" s="332"/>
      <c r="DXK37" s="332"/>
      <c r="DXL37" s="332"/>
      <c r="DXM37" s="332"/>
      <c r="DXN37" s="332"/>
      <c r="DXO37" s="332"/>
      <c r="DXP37" s="332"/>
      <c r="DXQ37" s="332"/>
      <c r="DXR37" s="332"/>
      <c r="DXS37" s="332"/>
      <c r="DXT37" s="332"/>
      <c r="DXU37" s="332"/>
      <c r="DXV37" s="332"/>
      <c r="DXW37" s="332"/>
      <c r="DXX37" s="332"/>
      <c r="DXY37" s="332"/>
      <c r="DXZ37" s="332"/>
      <c r="DYA37" s="332"/>
      <c r="DYB37" s="332"/>
      <c r="DYC37" s="332"/>
      <c r="DYD37" s="332"/>
      <c r="DYE37" s="332"/>
      <c r="DYF37" s="332"/>
      <c r="DYG37" s="332"/>
      <c r="DYH37" s="332"/>
      <c r="DYI37" s="332"/>
      <c r="DYJ37" s="332"/>
      <c r="DYK37" s="332"/>
      <c r="DYL37" s="332"/>
      <c r="DYM37" s="332"/>
      <c r="DYN37" s="332"/>
      <c r="DYO37" s="332"/>
      <c r="DYP37" s="332"/>
      <c r="DYQ37" s="332"/>
      <c r="DYR37" s="332"/>
      <c r="DYS37" s="332"/>
      <c r="DYT37" s="332"/>
      <c r="DYU37" s="332"/>
      <c r="DYV37" s="332"/>
      <c r="DYW37" s="332"/>
      <c r="DYX37" s="332"/>
      <c r="DYY37" s="332"/>
      <c r="DYZ37" s="332"/>
      <c r="DZA37" s="332"/>
      <c r="DZB37" s="332"/>
      <c r="DZC37" s="332"/>
      <c r="DZD37" s="332"/>
      <c r="DZE37" s="332"/>
      <c r="DZF37" s="332"/>
      <c r="DZG37" s="332"/>
      <c r="DZH37" s="332"/>
      <c r="DZI37" s="332"/>
      <c r="DZJ37" s="332"/>
      <c r="DZK37" s="332"/>
      <c r="DZL37" s="332"/>
      <c r="DZM37" s="332"/>
      <c r="DZN37" s="332"/>
      <c r="DZO37" s="332"/>
      <c r="DZP37" s="332"/>
      <c r="DZQ37" s="332"/>
      <c r="DZR37" s="332"/>
      <c r="DZS37" s="332"/>
      <c r="DZT37" s="332"/>
      <c r="DZU37" s="332"/>
      <c r="DZV37" s="332"/>
      <c r="DZW37" s="332"/>
      <c r="DZX37" s="332"/>
      <c r="DZY37" s="332"/>
      <c r="DZZ37" s="332"/>
      <c r="EAA37" s="332"/>
      <c r="EAB37" s="332"/>
      <c r="EAC37" s="332"/>
      <c r="EAD37" s="332"/>
      <c r="EAE37" s="332"/>
      <c r="EAF37" s="332"/>
      <c r="EAG37" s="332"/>
      <c r="EAH37" s="332"/>
      <c r="EAI37" s="332"/>
      <c r="EAJ37" s="332"/>
      <c r="EAK37" s="332"/>
      <c r="EAL37" s="332"/>
      <c r="EAM37" s="332"/>
      <c r="EAN37" s="332"/>
      <c r="EAO37" s="332"/>
      <c r="EAP37" s="332"/>
      <c r="EAQ37" s="332"/>
      <c r="EAR37" s="332"/>
      <c r="EAS37" s="332"/>
      <c r="EAT37" s="332"/>
      <c r="EAU37" s="332"/>
      <c r="EAV37" s="332"/>
      <c r="EAW37" s="332"/>
      <c r="EAX37" s="332"/>
      <c r="EAY37" s="332"/>
      <c r="EAZ37" s="332"/>
      <c r="EBA37" s="332"/>
      <c r="EBB37" s="332"/>
      <c r="EBC37" s="332"/>
      <c r="EBD37" s="332"/>
      <c r="EBE37" s="332"/>
      <c r="EBF37" s="332"/>
      <c r="EBG37" s="332"/>
      <c r="EBH37" s="332"/>
      <c r="EBI37" s="332"/>
      <c r="EBJ37" s="332"/>
      <c r="EBK37" s="332"/>
      <c r="EBL37" s="332"/>
      <c r="EBM37" s="332"/>
      <c r="EBN37" s="332"/>
      <c r="EBO37" s="332"/>
      <c r="EBP37" s="332"/>
      <c r="EBQ37" s="332"/>
      <c r="EBR37" s="332"/>
      <c r="EBS37" s="332"/>
      <c r="EBT37" s="332"/>
      <c r="EBU37" s="332"/>
      <c r="EBV37" s="332"/>
      <c r="EBW37" s="332"/>
      <c r="EBX37" s="332"/>
      <c r="EBY37" s="332"/>
      <c r="EBZ37" s="332"/>
      <c r="ECA37" s="332"/>
      <c r="ECB37" s="332"/>
      <c r="ECC37" s="332"/>
      <c r="ECD37" s="332"/>
      <c r="ECE37" s="332"/>
      <c r="ECF37" s="332"/>
      <c r="ECG37" s="332"/>
      <c r="ECH37" s="332"/>
      <c r="ECI37" s="332"/>
      <c r="ECJ37" s="332"/>
      <c r="ECK37" s="332"/>
      <c r="ECL37" s="332"/>
      <c r="ECM37" s="332"/>
      <c r="ECN37" s="332"/>
      <c r="ECO37" s="332"/>
      <c r="ECP37" s="332"/>
      <c r="ECQ37" s="332"/>
      <c r="ECR37" s="332"/>
      <c r="ECS37" s="332"/>
      <c r="ECT37" s="332"/>
      <c r="ECU37" s="332"/>
      <c r="ECV37" s="332"/>
      <c r="ECW37" s="332"/>
      <c r="ECX37" s="332"/>
      <c r="ECY37" s="332"/>
      <c r="ECZ37" s="332"/>
      <c r="EDA37" s="332"/>
      <c r="EDB37" s="332"/>
      <c r="EDC37" s="332"/>
      <c r="EDD37" s="332"/>
      <c r="EDE37" s="332"/>
      <c r="EDF37" s="332"/>
      <c r="EDG37" s="332"/>
      <c r="EDH37" s="332"/>
      <c r="EDI37" s="332"/>
      <c r="EDJ37" s="332"/>
      <c r="EDK37" s="332"/>
      <c r="EDL37" s="332"/>
      <c r="EDM37" s="332"/>
      <c r="EDN37" s="332"/>
      <c r="EDO37" s="332"/>
      <c r="EDP37" s="332"/>
      <c r="EDQ37" s="332"/>
      <c r="EDR37" s="332"/>
      <c r="EDS37" s="332"/>
      <c r="EDT37" s="332"/>
      <c r="EDU37" s="332"/>
      <c r="EDV37" s="332"/>
      <c r="EDW37" s="332"/>
      <c r="EDX37" s="332"/>
      <c r="EDY37" s="332"/>
      <c r="EDZ37" s="332"/>
      <c r="EEA37" s="332"/>
      <c r="EEB37" s="332"/>
      <c r="EEC37" s="332"/>
      <c r="EED37" s="332"/>
      <c r="EEE37" s="332"/>
      <c r="EEF37" s="332"/>
      <c r="EEG37" s="332"/>
      <c r="EEH37" s="332"/>
      <c r="EEI37" s="332"/>
      <c r="EEJ37" s="332"/>
      <c r="EEK37" s="332"/>
      <c r="EEL37" s="332"/>
      <c r="EEM37" s="332"/>
      <c r="EEN37" s="332"/>
      <c r="EEO37" s="332"/>
      <c r="EEP37" s="332"/>
      <c r="EEQ37" s="332"/>
      <c r="EER37" s="332"/>
      <c r="EES37" s="332"/>
      <c r="EET37" s="332"/>
      <c r="EEU37" s="332"/>
      <c r="EEV37" s="332"/>
      <c r="EEW37" s="332"/>
      <c r="EEX37" s="332"/>
      <c r="EEY37" s="332"/>
      <c r="EEZ37" s="332"/>
      <c r="EFA37" s="332"/>
      <c r="EFB37" s="332"/>
      <c r="EFC37" s="332"/>
      <c r="EFD37" s="332"/>
      <c r="EFE37" s="332"/>
      <c r="EFF37" s="332"/>
      <c r="EFG37" s="332"/>
      <c r="EFH37" s="332"/>
      <c r="EFI37" s="332"/>
      <c r="EFJ37" s="332"/>
      <c r="EFK37" s="332"/>
      <c r="EFL37" s="332"/>
      <c r="EFM37" s="332"/>
      <c r="EFN37" s="332"/>
      <c r="EFO37" s="332"/>
      <c r="EFP37" s="332"/>
      <c r="EFQ37" s="332"/>
      <c r="EFR37" s="332"/>
      <c r="EFS37" s="332"/>
      <c r="EFT37" s="332"/>
      <c r="EFU37" s="332"/>
      <c r="EFV37" s="332"/>
      <c r="EFW37" s="332"/>
      <c r="EFX37" s="332"/>
      <c r="EFY37" s="332"/>
      <c r="EFZ37" s="332"/>
      <c r="EGA37" s="332"/>
      <c r="EGB37" s="332"/>
      <c r="EGC37" s="332"/>
      <c r="EGD37" s="332"/>
      <c r="EGE37" s="332"/>
      <c r="EGF37" s="332"/>
      <c r="EGG37" s="332"/>
      <c r="EGH37" s="332"/>
      <c r="EGI37" s="332"/>
      <c r="EGJ37" s="332"/>
      <c r="EGK37" s="332"/>
      <c r="EGL37" s="332"/>
      <c r="EGM37" s="332"/>
      <c r="EGN37" s="332"/>
      <c r="EGO37" s="332"/>
      <c r="EGP37" s="332"/>
      <c r="EGQ37" s="332"/>
      <c r="EGR37" s="332"/>
      <c r="EGS37" s="332"/>
      <c r="EGT37" s="332"/>
      <c r="EGU37" s="332"/>
      <c r="EGV37" s="332"/>
      <c r="EGW37" s="332"/>
      <c r="EGX37" s="332"/>
      <c r="EGY37" s="332"/>
      <c r="EGZ37" s="332"/>
      <c r="EHA37" s="332"/>
      <c r="EHB37" s="332"/>
      <c r="EHC37" s="332"/>
      <c r="EHD37" s="332"/>
      <c r="EHE37" s="332"/>
      <c r="EHF37" s="332"/>
      <c r="EHG37" s="332"/>
      <c r="EHH37" s="332"/>
      <c r="EHI37" s="332"/>
      <c r="EHJ37" s="332"/>
      <c r="EHK37" s="332"/>
      <c r="EHL37" s="332"/>
      <c r="EHM37" s="332"/>
      <c r="EHN37" s="332"/>
      <c r="EHO37" s="332"/>
      <c r="EHP37" s="332"/>
      <c r="EHQ37" s="332"/>
      <c r="EHR37" s="332"/>
      <c r="EHS37" s="332"/>
      <c r="EHT37" s="332"/>
      <c r="EHU37" s="332"/>
      <c r="EHV37" s="332"/>
      <c r="EHW37" s="332"/>
      <c r="EHX37" s="332"/>
      <c r="EHY37" s="332"/>
      <c r="EHZ37" s="332"/>
      <c r="EIA37" s="332"/>
      <c r="EIB37" s="332"/>
      <c r="EIC37" s="332"/>
      <c r="EID37" s="332"/>
      <c r="EIE37" s="332"/>
      <c r="EIF37" s="332"/>
      <c r="EIG37" s="332"/>
      <c r="EIH37" s="332"/>
      <c r="EII37" s="332"/>
      <c r="EIJ37" s="332"/>
      <c r="EIK37" s="332"/>
      <c r="EIL37" s="332"/>
      <c r="EIM37" s="332"/>
      <c r="EIN37" s="332"/>
      <c r="EIO37" s="332"/>
      <c r="EIP37" s="332"/>
      <c r="EIQ37" s="332"/>
      <c r="EIR37" s="332"/>
      <c r="EIS37" s="332"/>
      <c r="EIT37" s="332"/>
      <c r="EIU37" s="332"/>
      <c r="EIV37" s="332"/>
      <c r="EIW37" s="332"/>
      <c r="EIX37" s="332"/>
      <c r="EIY37" s="332"/>
      <c r="EIZ37" s="332"/>
      <c r="EJA37" s="332"/>
      <c r="EJB37" s="332"/>
      <c r="EJC37" s="332"/>
      <c r="EJD37" s="332"/>
      <c r="EJE37" s="332"/>
      <c r="EJF37" s="332"/>
      <c r="EJG37" s="332"/>
      <c r="EJH37" s="332"/>
      <c r="EJI37" s="332"/>
      <c r="EJJ37" s="332"/>
      <c r="EJK37" s="332"/>
      <c r="EJL37" s="332"/>
      <c r="EJM37" s="332"/>
      <c r="EJN37" s="332"/>
      <c r="EJO37" s="332"/>
      <c r="EJP37" s="332"/>
      <c r="EJQ37" s="332"/>
      <c r="EJR37" s="332"/>
      <c r="EJS37" s="332"/>
      <c r="EJT37" s="332"/>
      <c r="EJU37" s="332"/>
      <c r="EJV37" s="332"/>
      <c r="EJW37" s="332"/>
      <c r="EJX37" s="332"/>
      <c r="EJY37" s="332"/>
      <c r="EJZ37" s="332"/>
      <c r="EKA37" s="332"/>
      <c r="EKB37" s="332"/>
      <c r="EKC37" s="332"/>
      <c r="EKD37" s="332"/>
      <c r="EKE37" s="332"/>
      <c r="EKF37" s="332"/>
      <c r="EKG37" s="332"/>
      <c r="EKH37" s="332"/>
      <c r="EKI37" s="332"/>
      <c r="EKJ37" s="332"/>
      <c r="EKK37" s="332"/>
      <c r="EKL37" s="332"/>
      <c r="EKM37" s="332"/>
      <c r="EKN37" s="332"/>
      <c r="EKO37" s="332"/>
      <c r="EKP37" s="332"/>
      <c r="EKQ37" s="332"/>
      <c r="EKR37" s="332"/>
      <c r="EKS37" s="332"/>
      <c r="EKT37" s="332"/>
      <c r="EKU37" s="332"/>
      <c r="EKV37" s="332"/>
      <c r="EKW37" s="332"/>
      <c r="EKX37" s="332"/>
      <c r="EKY37" s="332"/>
      <c r="EKZ37" s="332"/>
      <c r="ELA37" s="332"/>
      <c r="ELB37" s="332"/>
      <c r="ELC37" s="332"/>
      <c r="ELD37" s="332"/>
      <c r="ELE37" s="332"/>
      <c r="ELF37" s="332"/>
      <c r="ELG37" s="332"/>
      <c r="ELH37" s="332"/>
      <c r="ELI37" s="332"/>
      <c r="ELJ37" s="332"/>
      <c r="ELK37" s="332"/>
      <c r="ELL37" s="332"/>
      <c r="ELM37" s="332"/>
      <c r="ELN37" s="332"/>
      <c r="ELO37" s="332"/>
      <c r="ELP37" s="332"/>
      <c r="ELQ37" s="332"/>
      <c r="ELR37" s="332"/>
      <c r="ELS37" s="332"/>
      <c r="ELT37" s="332"/>
      <c r="ELU37" s="332"/>
      <c r="ELV37" s="332"/>
      <c r="ELW37" s="332"/>
      <c r="ELX37" s="332"/>
      <c r="ELY37" s="332"/>
      <c r="ELZ37" s="332"/>
      <c r="EMA37" s="332"/>
      <c r="EMB37" s="332"/>
      <c r="EMC37" s="332"/>
      <c r="EMD37" s="332"/>
      <c r="EME37" s="332"/>
      <c r="EMF37" s="332"/>
      <c r="EMG37" s="332"/>
      <c r="EMH37" s="332"/>
      <c r="EMI37" s="332"/>
      <c r="EMJ37" s="332"/>
      <c r="EMK37" s="332"/>
      <c r="EML37" s="332"/>
      <c r="EMM37" s="332"/>
      <c r="EMN37" s="332"/>
      <c r="EMO37" s="332"/>
      <c r="EMP37" s="332"/>
      <c r="EMQ37" s="332"/>
      <c r="EMR37" s="332"/>
      <c r="EMS37" s="332"/>
      <c r="EMT37" s="332"/>
      <c r="EMU37" s="332"/>
      <c r="EMV37" s="332"/>
      <c r="EMW37" s="332"/>
      <c r="EMX37" s="332"/>
      <c r="EMY37" s="332"/>
      <c r="EMZ37" s="332"/>
      <c r="ENA37" s="332"/>
      <c r="ENB37" s="332"/>
      <c r="ENC37" s="332"/>
      <c r="END37" s="332"/>
      <c r="ENE37" s="332"/>
      <c r="ENF37" s="332"/>
      <c r="ENG37" s="332"/>
      <c r="ENH37" s="332"/>
      <c r="ENI37" s="332"/>
      <c r="ENJ37" s="332"/>
      <c r="ENK37" s="332"/>
      <c r="ENL37" s="332"/>
      <c r="ENM37" s="332"/>
      <c r="ENN37" s="332"/>
      <c r="ENO37" s="332"/>
      <c r="ENP37" s="332"/>
      <c r="ENQ37" s="332"/>
      <c r="ENR37" s="332"/>
      <c r="ENS37" s="332"/>
      <c r="ENT37" s="332"/>
      <c r="ENU37" s="332"/>
      <c r="ENV37" s="332"/>
      <c r="ENW37" s="332"/>
      <c r="ENX37" s="332"/>
      <c r="ENY37" s="332"/>
      <c r="ENZ37" s="332"/>
      <c r="EOA37" s="332"/>
      <c r="EOB37" s="332"/>
      <c r="EOC37" s="332"/>
      <c r="EOD37" s="332"/>
      <c r="EOE37" s="332"/>
      <c r="EOF37" s="332"/>
      <c r="EOG37" s="332"/>
      <c r="EOH37" s="332"/>
      <c r="EOI37" s="332"/>
      <c r="EOJ37" s="332"/>
      <c r="EOK37" s="332"/>
      <c r="EOL37" s="332"/>
      <c r="EOM37" s="332"/>
      <c r="EON37" s="332"/>
      <c r="EOO37" s="332"/>
      <c r="EOP37" s="332"/>
      <c r="EOQ37" s="332"/>
      <c r="EOR37" s="332"/>
      <c r="EOS37" s="332"/>
      <c r="EOT37" s="332"/>
      <c r="EOU37" s="332"/>
      <c r="EOV37" s="332"/>
      <c r="EOW37" s="332"/>
      <c r="EOX37" s="332"/>
      <c r="EOY37" s="332"/>
      <c r="EOZ37" s="332"/>
      <c r="EPA37" s="332"/>
      <c r="EPB37" s="332"/>
      <c r="EPC37" s="332"/>
      <c r="EPD37" s="332"/>
      <c r="EPE37" s="332"/>
      <c r="EPF37" s="332"/>
      <c r="EPG37" s="332"/>
      <c r="EPH37" s="332"/>
      <c r="EPI37" s="332"/>
      <c r="EPJ37" s="332"/>
      <c r="EPK37" s="332"/>
      <c r="EPL37" s="332"/>
      <c r="EPM37" s="332"/>
      <c r="EPN37" s="332"/>
      <c r="EPO37" s="332"/>
      <c r="EPP37" s="332"/>
      <c r="EPQ37" s="332"/>
      <c r="EPR37" s="332"/>
      <c r="EPS37" s="332"/>
      <c r="EPT37" s="332"/>
      <c r="EPU37" s="332"/>
      <c r="EPV37" s="332"/>
      <c r="EPW37" s="332"/>
      <c r="EPX37" s="332"/>
      <c r="EPY37" s="332"/>
      <c r="EPZ37" s="332"/>
      <c r="EQA37" s="332"/>
      <c r="EQB37" s="332"/>
      <c r="EQC37" s="332"/>
      <c r="EQD37" s="332"/>
      <c r="EQE37" s="332"/>
      <c r="EQF37" s="332"/>
      <c r="EQG37" s="332"/>
      <c r="EQH37" s="332"/>
      <c r="EQI37" s="332"/>
      <c r="EQJ37" s="332"/>
      <c r="EQK37" s="332"/>
      <c r="EQL37" s="332"/>
      <c r="EQM37" s="332"/>
      <c r="EQN37" s="332"/>
      <c r="EQO37" s="332"/>
      <c r="EQP37" s="332"/>
      <c r="EQQ37" s="332"/>
      <c r="EQR37" s="332"/>
      <c r="EQS37" s="332"/>
      <c r="EQT37" s="332"/>
      <c r="EQU37" s="332"/>
      <c r="EQV37" s="332"/>
      <c r="EQW37" s="332"/>
      <c r="EQX37" s="332"/>
      <c r="EQY37" s="332"/>
      <c r="EQZ37" s="332"/>
      <c r="ERA37" s="332"/>
      <c r="ERB37" s="332"/>
      <c r="ERC37" s="332"/>
      <c r="ERD37" s="332"/>
      <c r="ERE37" s="332"/>
      <c r="ERF37" s="332"/>
      <c r="ERG37" s="332"/>
      <c r="ERH37" s="332"/>
      <c r="ERI37" s="332"/>
      <c r="ERJ37" s="332"/>
      <c r="ERK37" s="332"/>
      <c r="ERL37" s="332"/>
      <c r="ERM37" s="332"/>
      <c r="ERN37" s="332"/>
      <c r="ERO37" s="332"/>
      <c r="ERP37" s="332"/>
      <c r="ERQ37" s="332"/>
      <c r="ERR37" s="332"/>
      <c r="ERS37" s="332"/>
      <c r="ERT37" s="332"/>
      <c r="ERU37" s="332"/>
      <c r="ERV37" s="332"/>
      <c r="ERW37" s="332"/>
      <c r="ERX37" s="332"/>
      <c r="ERY37" s="332"/>
      <c r="ERZ37" s="332"/>
      <c r="ESA37" s="332"/>
      <c r="ESB37" s="332"/>
      <c r="ESC37" s="332"/>
      <c r="ESD37" s="332"/>
      <c r="ESE37" s="332"/>
      <c r="ESF37" s="332"/>
      <c r="ESG37" s="332"/>
      <c r="ESH37" s="332"/>
      <c r="ESI37" s="332"/>
      <c r="ESJ37" s="332"/>
      <c r="ESK37" s="332"/>
      <c r="ESL37" s="332"/>
      <c r="ESM37" s="332"/>
      <c r="ESN37" s="332"/>
      <c r="ESO37" s="332"/>
      <c r="ESP37" s="332"/>
      <c r="ESQ37" s="332"/>
      <c r="ESR37" s="332"/>
      <c r="ESS37" s="332"/>
      <c r="EST37" s="332"/>
      <c r="ESU37" s="332"/>
      <c r="ESV37" s="332"/>
      <c r="ESW37" s="332"/>
      <c r="ESX37" s="332"/>
      <c r="ESY37" s="332"/>
      <c r="ESZ37" s="332"/>
      <c r="ETA37" s="332"/>
      <c r="ETB37" s="332"/>
      <c r="ETC37" s="332"/>
      <c r="ETD37" s="332"/>
      <c r="ETE37" s="332"/>
      <c r="ETF37" s="332"/>
      <c r="ETG37" s="332"/>
      <c r="ETH37" s="332"/>
      <c r="ETI37" s="332"/>
      <c r="ETJ37" s="332"/>
      <c r="ETK37" s="332"/>
      <c r="ETL37" s="332"/>
      <c r="ETM37" s="332"/>
      <c r="ETN37" s="332"/>
      <c r="ETO37" s="332"/>
      <c r="ETP37" s="332"/>
      <c r="ETQ37" s="332"/>
      <c r="ETR37" s="332"/>
      <c r="ETS37" s="332"/>
      <c r="ETT37" s="332"/>
      <c r="ETU37" s="332"/>
      <c r="ETV37" s="332"/>
      <c r="ETW37" s="332"/>
      <c r="ETX37" s="332"/>
      <c r="ETY37" s="332"/>
      <c r="ETZ37" s="332"/>
      <c r="EUA37" s="332"/>
      <c r="EUB37" s="332"/>
      <c r="EUC37" s="332"/>
      <c r="EUD37" s="332"/>
      <c r="EUE37" s="332"/>
      <c r="EUF37" s="332"/>
      <c r="EUG37" s="332"/>
      <c r="EUH37" s="332"/>
      <c r="EUI37" s="332"/>
      <c r="EUJ37" s="332"/>
      <c r="EUK37" s="332"/>
      <c r="EUL37" s="332"/>
      <c r="EUM37" s="332"/>
      <c r="EUN37" s="332"/>
      <c r="EUO37" s="332"/>
      <c r="EUP37" s="332"/>
      <c r="EUQ37" s="332"/>
      <c r="EUR37" s="332"/>
      <c r="EUS37" s="332"/>
      <c r="EUT37" s="332"/>
      <c r="EUU37" s="332"/>
      <c r="EUV37" s="332"/>
      <c r="EUW37" s="332"/>
      <c r="EUX37" s="332"/>
      <c r="EUY37" s="332"/>
      <c r="EUZ37" s="332"/>
      <c r="EVA37" s="332"/>
      <c r="EVB37" s="332"/>
      <c r="EVC37" s="332"/>
      <c r="EVD37" s="332"/>
      <c r="EVE37" s="332"/>
      <c r="EVF37" s="332"/>
      <c r="EVG37" s="332"/>
      <c r="EVH37" s="332"/>
      <c r="EVI37" s="332"/>
      <c r="EVJ37" s="332"/>
      <c r="EVK37" s="332"/>
      <c r="EVL37" s="332"/>
      <c r="EVM37" s="332"/>
      <c r="EVN37" s="332"/>
      <c r="EVO37" s="332"/>
      <c r="EVP37" s="332"/>
      <c r="EVQ37" s="332"/>
      <c r="EVR37" s="332"/>
      <c r="EVS37" s="332"/>
      <c r="EVT37" s="332"/>
      <c r="EVU37" s="332"/>
      <c r="EVV37" s="332"/>
      <c r="EVW37" s="332"/>
      <c r="EVX37" s="332"/>
      <c r="EVY37" s="332"/>
      <c r="EVZ37" s="332"/>
      <c r="EWA37" s="332"/>
      <c r="EWB37" s="332"/>
      <c r="EWC37" s="332"/>
      <c r="EWD37" s="332"/>
      <c r="EWE37" s="332"/>
      <c r="EWF37" s="332"/>
      <c r="EWG37" s="332"/>
      <c r="EWH37" s="332"/>
      <c r="EWI37" s="332"/>
      <c r="EWJ37" s="332"/>
      <c r="EWK37" s="332"/>
      <c r="EWL37" s="332"/>
      <c r="EWM37" s="332"/>
      <c r="EWN37" s="332"/>
      <c r="EWO37" s="332"/>
      <c r="EWP37" s="332"/>
      <c r="EWQ37" s="332"/>
      <c r="EWR37" s="332"/>
      <c r="EWS37" s="332"/>
      <c r="EWT37" s="332"/>
      <c r="EWU37" s="332"/>
      <c r="EWV37" s="332"/>
      <c r="EWW37" s="332"/>
      <c r="EWX37" s="332"/>
      <c r="EWY37" s="332"/>
      <c r="EWZ37" s="332"/>
      <c r="EXA37" s="332"/>
      <c r="EXB37" s="332"/>
      <c r="EXC37" s="332"/>
      <c r="EXD37" s="332"/>
      <c r="EXE37" s="332"/>
      <c r="EXF37" s="332"/>
      <c r="EXG37" s="332"/>
      <c r="EXH37" s="332"/>
      <c r="EXI37" s="332"/>
      <c r="EXJ37" s="332"/>
      <c r="EXK37" s="332"/>
      <c r="EXL37" s="332"/>
      <c r="EXM37" s="332"/>
      <c r="EXN37" s="332"/>
      <c r="EXO37" s="332"/>
      <c r="EXP37" s="332"/>
      <c r="EXQ37" s="332"/>
      <c r="EXR37" s="332"/>
      <c r="EXS37" s="332"/>
      <c r="EXT37" s="332"/>
      <c r="EXU37" s="332"/>
      <c r="EXV37" s="332"/>
      <c r="EXW37" s="332"/>
      <c r="EXX37" s="332"/>
      <c r="EXY37" s="332"/>
      <c r="EXZ37" s="332"/>
      <c r="EYA37" s="332"/>
      <c r="EYB37" s="332"/>
      <c r="EYC37" s="332"/>
      <c r="EYD37" s="332"/>
      <c r="EYE37" s="332"/>
      <c r="EYF37" s="332"/>
      <c r="EYG37" s="332"/>
      <c r="EYH37" s="332"/>
      <c r="EYI37" s="332"/>
      <c r="EYJ37" s="332"/>
      <c r="EYK37" s="332"/>
      <c r="EYL37" s="332"/>
      <c r="EYM37" s="332"/>
      <c r="EYN37" s="332"/>
      <c r="EYO37" s="332"/>
      <c r="EYP37" s="332"/>
      <c r="EYQ37" s="332"/>
      <c r="EYR37" s="332"/>
      <c r="EYS37" s="332"/>
      <c r="EYT37" s="332"/>
      <c r="EYU37" s="332"/>
      <c r="EYV37" s="332"/>
      <c r="EYW37" s="332"/>
      <c r="EYX37" s="332"/>
      <c r="EYY37" s="332"/>
      <c r="EYZ37" s="332"/>
      <c r="EZA37" s="332"/>
      <c r="EZB37" s="332"/>
      <c r="EZC37" s="332"/>
      <c r="EZD37" s="332"/>
      <c r="EZE37" s="332"/>
      <c r="EZF37" s="332"/>
      <c r="EZG37" s="332"/>
      <c r="EZH37" s="332"/>
      <c r="EZI37" s="332"/>
      <c r="EZJ37" s="332"/>
      <c r="EZK37" s="332"/>
      <c r="EZL37" s="332"/>
      <c r="EZM37" s="332"/>
      <c r="EZN37" s="332"/>
      <c r="EZO37" s="332"/>
      <c r="EZP37" s="332"/>
      <c r="EZQ37" s="332"/>
      <c r="EZR37" s="332"/>
      <c r="EZS37" s="332"/>
      <c r="EZT37" s="332"/>
      <c r="EZU37" s="332"/>
      <c r="EZV37" s="332"/>
      <c r="EZW37" s="332"/>
      <c r="EZX37" s="332"/>
      <c r="EZY37" s="332"/>
      <c r="EZZ37" s="332"/>
      <c r="FAA37" s="332"/>
      <c r="FAB37" s="332"/>
      <c r="FAC37" s="332"/>
      <c r="FAD37" s="332"/>
      <c r="FAE37" s="332"/>
      <c r="FAF37" s="332"/>
      <c r="FAG37" s="332"/>
      <c r="FAH37" s="332"/>
      <c r="FAI37" s="332"/>
      <c r="FAJ37" s="332"/>
      <c r="FAK37" s="332"/>
      <c r="FAL37" s="332"/>
      <c r="FAM37" s="332"/>
      <c r="FAN37" s="332"/>
      <c r="FAO37" s="332"/>
      <c r="FAP37" s="332"/>
      <c r="FAQ37" s="332"/>
      <c r="FAR37" s="332"/>
      <c r="FAS37" s="332"/>
      <c r="FAT37" s="332"/>
      <c r="FAU37" s="332"/>
      <c r="FAV37" s="332"/>
      <c r="FAW37" s="332"/>
      <c r="FAX37" s="332"/>
      <c r="FAY37" s="332"/>
      <c r="FAZ37" s="332"/>
      <c r="FBA37" s="332"/>
      <c r="FBB37" s="332"/>
      <c r="FBC37" s="332"/>
      <c r="FBD37" s="332"/>
      <c r="FBE37" s="332"/>
      <c r="FBF37" s="332"/>
      <c r="FBG37" s="332"/>
      <c r="FBH37" s="332"/>
      <c r="FBI37" s="332"/>
      <c r="FBJ37" s="332"/>
      <c r="FBK37" s="332"/>
      <c r="FBL37" s="332"/>
      <c r="FBM37" s="332"/>
      <c r="FBN37" s="332"/>
      <c r="FBO37" s="332"/>
      <c r="FBP37" s="332"/>
      <c r="FBQ37" s="332"/>
      <c r="FBR37" s="332"/>
      <c r="FBS37" s="332"/>
      <c r="FBT37" s="332"/>
      <c r="FBU37" s="332"/>
      <c r="FBV37" s="332"/>
      <c r="FBW37" s="332"/>
      <c r="FBX37" s="332"/>
      <c r="FBY37" s="332"/>
      <c r="FBZ37" s="332"/>
      <c r="FCA37" s="332"/>
      <c r="FCB37" s="332"/>
      <c r="FCC37" s="332"/>
      <c r="FCD37" s="332"/>
      <c r="FCE37" s="332"/>
      <c r="FCF37" s="332"/>
      <c r="FCG37" s="332"/>
      <c r="FCH37" s="332"/>
      <c r="FCI37" s="332"/>
      <c r="FCJ37" s="332"/>
      <c r="FCK37" s="332"/>
      <c r="FCL37" s="332"/>
      <c r="FCM37" s="332"/>
      <c r="FCN37" s="332"/>
      <c r="FCO37" s="332"/>
      <c r="FCP37" s="332"/>
      <c r="FCQ37" s="332"/>
      <c r="FCR37" s="332"/>
      <c r="FCS37" s="332"/>
      <c r="FCT37" s="332"/>
      <c r="FCU37" s="332"/>
      <c r="FCV37" s="332"/>
      <c r="FCW37" s="332"/>
      <c r="FCX37" s="332"/>
      <c r="FCY37" s="332"/>
      <c r="FCZ37" s="332"/>
      <c r="FDA37" s="332"/>
      <c r="FDB37" s="332"/>
      <c r="FDC37" s="332"/>
      <c r="FDD37" s="332"/>
      <c r="FDE37" s="332"/>
      <c r="FDF37" s="332"/>
      <c r="FDG37" s="332"/>
      <c r="FDH37" s="332"/>
      <c r="FDI37" s="332"/>
      <c r="FDJ37" s="332"/>
      <c r="FDK37" s="332"/>
      <c r="FDL37" s="332"/>
      <c r="FDM37" s="332"/>
      <c r="FDN37" s="332"/>
      <c r="FDO37" s="332"/>
      <c r="FDP37" s="332"/>
      <c r="FDQ37" s="332"/>
      <c r="FDR37" s="332"/>
      <c r="FDS37" s="332"/>
      <c r="FDT37" s="332"/>
      <c r="FDU37" s="332"/>
      <c r="FDV37" s="332"/>
      <c r="FDW37" s="332"/>
      <c r="FDX37" s="332"/>
      <c r="FDY37" s="332"/>
      <c r="FDZ37" s="332"/>
      <c r="FEA37" s="332"/>
      <c r="FEB37" s="332"/>
      <c r="FEC37" s="332"/>
      <c r="FED37" s="332"/>
      <c r="FEE37" s="332"/>
      <c r="FEF37" s="332"/>
      <c r="FEG37" s="332"/>
      <c r="FEH37" s="332"/>
      <c r="FEI37" s="332"/>
      <c r="FEJ37" s="332"/>
      <c r="FEK37" s="332"/>
      <c r="FEL37" s="332"/>
      <c r="FEM37" s="332"/>
      <c r="FEN37" s="332"/>
      <c r="FEO37" s="332"/>
      <c r="FEP37" s="332"/>
      <c r="FEQ37" s="332"/>
      <c r="FER37" s="332"/>
      <c r="FES37" s="332"/>
      <c r="FET37" s="332"/>
      <c r="FEU37" s="332"/>
      <c r="FEV37" s="332"/>
      <c r="FEW37" s="332"/>
      <c r="FEX37" s="332"/>
      <c r="FEY37" s="332"/>
      <c r="FEZ37" s="332"/>
      <c r="FFA37" s="332"/>
      <c r="FFB37" s="332"/>
      <c r="FFC37" s="332"/>
      <c r="FFD37" s="332"/>
      <c r="FFE37" s="332"/>
      <c r="FFF37" s="332"/>
      <c r="FFG37" s="332"/>
      <c r="FFH37" s="332"/>
      <c r="FFI37" s="332"/>
      <c r="FFJ37" s="332"/>
      <c r="FFK37" s="332"/>
      <c r="FFL37" s="332"/>
      <c r="FFM37" s="332"/>
      <c r="FFN37" s="332"/>
      <c r="FFO37" s="332"/>
      <c r="FFP37" s="332"/>
      <c r="FFQ37" s="332"/>
      <c r="FFR37" s="332"/>
      <c r="FFS37" s="332"/>
      <c r="FFT37" s="332"/>
      <c r="FFU37" s="332"/>
      <c r="FFV37" s="332"/>
      <c r="FFW37" s="332"/>
      <c r="FFX37" s="332"/>
      <c r="FFY37" s="332"/>
      <c r="FFZ37" s="332"/>
      <c r="FGA37" s="332"/>
      <c r="FGB37" s="332"/>
      <c r="FGC37" s="332"/>
      <c r="FGD37" s="332"/>
      <c r="FGE37" s="332"/>
      <c r="FGF37" s="332"/>
      <c r="FGG37" s="332"/>
      <c r="FGH37" s="332"/>
      <c r="FGI37" s="332"/>
      <c r="FGJ37" s="332"/>
      <c r="FGK37" s="332"/>
      <c r="FGL37" s="332"/>
      <c r="FGM37" s="332"/>
      <c r="FGN37" s="332"/>
      <c r="FGO37" s="332"/>
      <c r="FGP37" s="332"/>
      <c r="FGQ37" s="332"/>
      <c r="FGR37" s="332"/>
      <c r="FGS37" s="332"/>
      <c r="FGT37" s="332"/>
      <c r="FGU37" s="332"/>
      <c r="FGV37" s="332"/>
      <c r="FGW37" s="332"/>
      <c r="FGX37" s="332"/>
      <c r="FGY37" s="332"/>
      <c r="FGZ37" s="332"/>
      <c r="FHA37" s="332"/>
      <c r="FHB37" s="332"/>
      <c r="FHC37" s="332"/>
      <c r="FHD37" s="332"/>
      <c r="FHE37" s="332"/>
      <c r="FHF37" s="332"/>
      <c r="FHG37" s="332"/>
      <c r="FHH37" s="332"/>
      <c r="FHI37" s="332"/>
      <c r="FHJ37" s="332"/>
      <c r="FHK37" s="332"/>
      <c r="FHL37" s="332"/>
      <c r="FHM37" s="332"/>
      <c r="FHN37" s="332"/>
      <c r="FHO37" s="332"/>
      <c r="FHP37" s="332"/>
      <c r="FHQ37" s="332"/>
      <c r="FHR37" s="332"/>
      <c r="FHS37" s="332"/>
      <c r="FHT37" s="332"/>
      <c r="FHU37" s="332"/>
      <c r="FHV37" s="332"/>
      <c r="FHW37" s="332"/>
      <c r="FHX37" s="332"/>
      <c r="FHY37" s="332"/>
      <c r="FHZ37" s="332"/>
      <c r="FIA37" s="332"/>
      <c r="FIB37" s="332"/>
      <c r="FIC37" s="332"/>
      <c r="FID37" s="332"/>
      <c r="FIE37" s="332"/>
      <c r="FIF37" s="332"/>
      <c r="FIG37" s="332"/>
      <c r="FIH37" s="332"/>
      <c r="FII37" s="332"/>
      <c r="FIJ37" s="332"/>
      <c r="FIK37" s="332"/>
      <c r="FIL37" s="332"/>
      <c r="FIM37" s="332"/>
      <c r="FIN37" s="332"/>
      <c r="FIO37" s="332"/>
      <c r="FIP37" s="332"/>
      <c r="FIQ37" s="332"/>
      <c r="FIR37" s="332"/>
      <c r="FIS37" s="332"/>
      <c r="FIT37" s="332"/>
      <c r="FIU37" s="332"/>
      <c r="FIV37" s="332"/>
      <c r="FIW37" s="332"/>
      <c r="FIX37" s="332"/>
      <c r="FIY37" s="332"/>
      <c r="FIZ37" s="332"/>
      <c r="FJA37" s="332"/>
      <c r="FJB37" s="332"/>
      <c r="FJC37" s="332"/>
      <c r="FJD37" s="332"/>
      <c r="FJE37" s="332"/>
      <c r="FJF37" s="332"/>
      <c r="FJG37" s="332"/>
      <c r="FJH37" s="332"/>
      <c r="FJI37" s="332"/>
      <c r="FJJ37" s="332"/>
      <c r="FJK37" s="332"/>
      <c r="FJL37" s="332"/>
      <c r="FJM37" s="332"/>
      <c r="FJN37" s="332"/>
      <c r="FJO37" s="332"/>
      <c r="FJP37" s="332"/>
      <c r="FJQ37" s="332"/>
      <c r="FJR37" s="332"/>
      <c r="FJS37" s="332"/>
      <c r="FJT37" s="332"/>
      <c r="FJU37" s="332"/>
      <c r="FJV37" s="332"/>
      <c r="FJW37" s="332"/>
      <c r="FJX37" s="332"/>
      <c r="FJY37" s="332"/>
      <c r="FJZ37" s="332"/>
      <c r="FKA37" s="332"/>
      <c r="FKB37" s="332"/>
      <c r="FKC37" s="332"/>
      <c r="FKD37" s="332"/>
      <c r="FKE37" s="332"/>
      <c r="FKF37" s="332"/>
      <c r="FKG37" s="332"/>
      <c r="FKH37" s="332"/>
      <c r="FKI37" s="332"/>
      <c r="FKJ37" s="332"/>
      <c r="FKK37" s="332"/>
      <c r="FKL37" s="332"/>
      <c r="FKM37" s="332"/>
      <c r="FKN37" s="332"/>
      <c r="FKO37" s="332"/>
      <c r="FKP37" s="332"/>
      <c r="FKQ37" s="332"/>
      <c r="FKR37" s="332"/>
      <c r="FKS37" s="332"/>
      <c r="FKT37" s="332"/>
      <c r="FKU37" s="332"/>
      <c r="FKV37" s="332"/>
      <c r="FKW37" s="332"/>
      <c r="FKX37" s="332"/>
      <c r="FKY37" s="332"/>
      <c r="FKZ37" s="332"/>
      <c r="FLA37" s="332"/>
      <c r="FLB37" s="332"/>
      <c r="FLC37" s="332"/>
      <c r="FLD37" s="332"/>
      <c r="FLE37" s="332"/>
      <c r="FLF37" s="332"/>
      <c r="FLG37" s="332"/>
      <c r="FLH37" s="332"/>
      <c r="FLI37" s="332"/>
      <c r="FLJ37" s="332"/>
      <c r="FLK37" s="332"/>
      <c r="FLL37" s="332"/>
      <c r="FLM37" s="332"/>
      <c r="FLN37" s="332"/>
      <c r="FLO37" s="332"/>
      <c r="FLP37" s="332"/>
      <c r="FLQ37" s="332"/>
      <c r="FLR37" s="332"/>
      <c r="FLS37" s="332"/>
      <c r="FLT37" s="332"/>
      <c r="FLU37" s="332"/>
      <c r="FLV37" s="332"/>
      <c r="FLW37" s="332"/>
      <c r="FLX37" s="332"/>
      <c r="FLY37" s="332"/>
      <c r="FLZ37" s="332"/>
      <c r="FMA37" s="332"/>
      <c r="FMB37" s="332"/>
      <c r="FMC37" s="332"/>
      <c r="FMD37" s="332"/>
      <c r="FME37" s="332"/>
      <c r="FMF37" s="332"/>
      <c r="FMG37" s="332"/>
      <c r="FMH37" s="332"/>
      <c r="FMI37" s="332"/>
      <c r="FMJ37" s="332"/>
      <c r="FMK37" s="332"/>
      <c r="FML37" s="332"/>
      <c r="FMM37" s="332"/>
      <c r="FMN37" s="332"/>
      <c r="FMO37" s="332"/>
      <c r="FMP37" s="332"/>
      <c r="FMQ37" s="332"/>
      <c r="FMR37" s="332"/>
      <c r="FMS37" s="332"/>
      <c r="FMT37" s="332"/>
      <c r="FMU37" s="332"/>
      <c r="FMV37" s="332"/>
      <c r="FMW37" s="332"/>
      <c r="FMX37" s="332"/>
      <c r="FMY37" s="332"/>
      <c r="FMZ37" s="332"/>
      <c r="FNA37" s="332"/>
      <c r="FNB37" s="332"/>
      <c r="FNC37" s="332"/>
      <c r="FND37" s="332"/>
      <c r="FNE37" s="332"/>
      <c r="FNF37" s="332"/>
      <c r="FNG37" s="332"/>
      <c r="FNH37" s="332"/>
      <c r="FNI37" s="332"/>
      <c r="FNJ37" s="332"/>
      <c r="FNK37" s="332"/>
      <c r="FNL37" s="332"/>
      <c r="FNM37" s="332"/>
      <c r="FNN37" s="332"/>
      <c r="FNO37" s="332"/>
      <c r="FNP37" s="332"/>
      <c r="FNQ37" s="332"/>
      <c r="FNR37" s="332"/>
      <c r="FNS37" s="332"/>
      <c r="FNT37" s="332"/>
      <c r="FNU37" s="332"/>
      <c r="FNV37" s="332"/>
      <c r="FNW37" s="332"/>
      <c r="FNX37" s="332"/>
      <c r="FNY37" s="332"/>
      <c r="FNZ37" s="332"/>
      <c r="FOA37" s="332"/>
      <c r="FOB37" s="332"/>
      <c r="FOC37" s="332"/>
      <c r="FOD37" s="332"/>
      <c r="FOE37" s="332"/>
      <c r="FOF37" s="332"/>
      <c r="FOG37" s="332"/>
      <c r="FOH37" s="332"/>
      <c r="FOI37" s="332"/>
      <c r="FOJ37" s="332"/>
      <c r="FOK37" s="332"/>
      <c r="FOL37" s="332"/>
      <c r="FOM37" s="332"/>
      <c r="FON37" s="332"/>
      <c r="FOO37" s="332"/>
      <c r="FOP37" s="332"/>
      <c r="FOQ37" s="332"/>
      <c r="FOR37" s="332"/>
      <c r="FOS37" s="332"/>
      <c r="FOT37" s="332"/>
      <c r="FOU37" s="332"/>
      <c r="FOV37" s="332"/>
      <c r="FOW37" s="332"/>
      <c r="FOX37" s="332"/>
      <c r="FOY37" s="332"/>
      <c r="FOZ37" s="332"/>
      <c r="FPA37" s="332"/>
      <c r="FPB37" s="332"/>
      <c r="FPC37" s="332"/>
      <c r="FPD37" s="332"/>
      <c r="FPE37" s="332"/>
      <c r="FPF37" s="332"/>
      <c r="FPG37" s="332"/>
      <c r="FPH37" s="332"/>
      <c r="FPI37" s="332"/>
      <c r="FPJ37" s="332"/>
      <c r="FPK37" s="332"/>
      <c r="FPL37" s="332"/>
      <c r="FPM37" s="332"/>
      <c r="FPN37" s="332"/>
      <c r="FPO37" s="332"/>
      <c r="FPP37" s="332"/>
      <c r="FPQ37" s="332"/>
      <c r="FPR37" s="332"/>
      <c r="FPS37" s="332"/>
      <c r="FPT37" s="332"/>
      <c r="FPU37" s="332"/>
      <c r="FPV37" s="332"/>
      <c r="FPW37" s="332"/>
      <c r="FPX37" s="332"/>
      <c r="FPY37" s="332"/>
      <c r="FPZ37" s="332"/>
      <c r="FQA37" s="332"/>
      <c r="FQB37" s="332"/>
      <c r="FQC37" s="332"/>
      <c r="FQD37" s="332"/>
      <c r="FQE37" s="332"/>
      <c r="FQF37" s="332"/>
      <c r="FQG37" s="332"/>
      <c r="FQH37" s="332"/>
      <c r="FQI37" s="332"/>
      <c r="FQJ37" s="332"/>
      <c r="FQK37" s="332"/>
      <c r="FQL37" s="332"/>
      <c r="FQM37" s="332"/>
      <c r="FQN37" s="332"/>
      <c r="FQO37" s="332"/>
      <c r="FQP37" s="332"/>
      <c r="FQQ37" s="332"/>
      <c r="FQR37" s="332"/>
      <c r="FQS37" s="332"/>
      <c r="FQT37" s="332"/>
      <c r="FQU37" s="332"/>
      <c r="FQV37" s="332"/>
      <c r="FQW37" s="332"/>
      <c r="FQX37" s="332"/>
      <c r="FQY37" s="332"/>
      <c r="FQZ37" s="332"/>
      <c r="FRA37" s="332"/>
      <c r="FRB37" s="332"/>
      <c r="FRC37" s="332"/>
      <c r="FRD37" s="332"/>
      <c r="FRE37" s="332"/>
      <c r="FRF37" s="332"/>
      <c r="FRG37" s="332"/>
      <c r="FRH37" s="332"/>
      <c r="FRI37" s="332"/>
      <c r="FRJ37" s="332"/>
      <c r="FRK37" s="332"/>
      <c r="FRL37" s="332"/>
      <c r="FRM37" s="332"/>
      <c r="FRN37" s="332"/>
      <c r="FRO37" s="332"/>
      <c r="FRP37" s="332"/>
      <c r="FRQ37" s="332"/>
      <c r="FRR37" s="332"/>
      <c r="FRS37" s="332"/>
      <c r="FRT37" s="332"/>
      <c r="FRU37" s="332"/>
      <c r="FRV37" s="332"/>
      <c r="FRW37" s="332"/>
      <c r="FRX37" s="332"/>
      <c r="FRY37" s="332"/>
      <c r="FRZ37" s="332"/>
      <c r="FSA37" s="332"/>
      <c r="FSB37" s="332"/>
      <c r="FSC37" s="332"/>
      <c r="FSD37" s="332"/>
      <c r="FSE37" s="332"/>
      <c r="FSF37" s="332"/>
      <c r="FSG37" s="332"/>
      <c r="FSH37" s="332"/>
      <c r="FSI37" s="332"/>
      <c r="FSJ37" s="332"/>
      <c r="FSK37" s="332"/>
      <c r="FSL37" s="332"/>
      <c r="FSM37" s="332"/>
      <c r="FSN37" s="332"/>
      <c r="FSO37" s="332"/>
      <c r="FSP37" s="332"/>
      <c r="FSQ37" s="332"/>
      <c r="FSR37" s="332"/>
      <c r="FSS37" s="332"/>
      <c r="FST37" s="332"/>
      <c r="FSU37" s="332"/>
      <c r="FSV37" s="332"/>
      <c r="FSW37" s="332"/>
      <c r="FSX37" s="332"/>
      <c r="FSY37" s="332"/>
      <c r="FSZ37" s="332"/>
      <c r="FTA37" s="332"/>
      <c r="FTB37" s="332"/>
      <c r="FTC37" s="332"/>
      <c r="FTD37" s="332"/>
      <c r="FTE37" s="332"/>
      <c r="FTF37" s="332"/>
      <c r="FTG37" s="332"/>
      <c r="FTH37" s="332"/>
      <c r="FTI37" s="332"/>
      <c r="FTJ37" s="332"/>
      <c r="FTK37" s="332"/>
      <c r="FTL37" s="332"/>
      <c r="FTM37" s="332"/>
      <c r="FTN37" s="332"/>
      <c r="FTO37" s="332"/>
      <c r="FTP37" s="332"/>
      <c r="FTQ37" s="332"/>
      <c r="FTR37" s="332"/>
      <c r="FTS37" s="332"/>
      <c r="FTT37" s="332"/>
      <c r="FTU37" s="332"/>
      <c r="FTV37" s="332"/>
      <c r="FTW37" s="332"/>
      <c r="FTX37" s="332"/>
      <c r="FTY37" s="332"/>
      <c r="FTZ37" s="332"/>
      <c r="FUA37" s="332"/>
      <c r="FUB37" s="332"/>
      <c r="FUC37" s="332"/>
      <c r="FUD37" s="332"/>
      <c r="FUE37" s="332"/>
      <c r="FUF37" s="332"/>
      <c r="FUG37" s="332"/>
      <c r="FUH37" s="332"/>
      <c r="FUI37" s="332"/>
      <c r="FUJ37" s="332"/>
      <c r="FUK37" s="332"/>
      <c r="FUL37" s="332"/>
      <c r="FUM37" s="332"/>
      <c r="FUN37" s="332"/>
      <c r="FUO37" s="332"/>
      <c r="FUP37" s="332"/>
      <c r="FUQ37" s="332"/>
      <c r="FUR37" s="332"/>
      <c r="FUS37" s="332"/>
      <c r="FUT37" s="332"/>
      <c r="FUU37" s="332"/>
      <c r="FUV37" s="332"/>
      <c r="FUW37" s="332"/>
      <c r="FUX37" s="332"/>
      <c r="FUY37" s="332"/>
      <c r="FUZ37" s="332"/>
      <c r="FVA37" s="332"/>
      <c r="FVB37" s="332"/>
      <c r="FVC37" s="332"/>
      <c r="FVD37" s="332"/>
      <c r="FVE37" s="332"/>
      <c r="FVF37" s="332"/>
      <c r="FVG37" s="332"/>
      <c r="FVH37" s="332"/>
      <c r="FVI37" s="332"/>
      <c r="FVJ37" s="332"/>
      <c r="FVK37" s="332"/>
      <c r="FVL37" s="332"/>
      <c r="FVM37" s="332"/>
      <c r="FVN37" s="332"/>
      <c r="FVO37" s="332"/>
      <c r="FVP37" s="332"/>
      <c r="FVQ37" s="332"/>
      <c r="FVR37" s="332"/>
      <c r="FVS37" s="332"/>
      <c r="FVT37" s="332"/>
      <c r="FVU37" s="332"/>
      <c r="FVV37" s="332"/>
      <c r="FVW37" s="332"/>
      <c r="FVX37" s="332"/>
      <c r="FVY37" s="332"/>
      <c r="FVZ37" s="332"/>
      <c r="FWA37" s="332"/>
      <c r="FWB37" s="332"/>
      <c r="FWC37" s="332"/>
      <c r="FWD37" s="332"/>
      <c r="FWE37" s="332"/>
      <c r="FWF37" s="332"/>
      <c r="FWG37" s="332"/>
      <c r="FWH37" s="332"/>
      <c r="FWI37" s="332"/>
      <c r="FWJ37" s="332"/>
      <c r="FWK37" s="332"/>
      <c r="FWL37" s="332"/>
      <c r="FWM37" s="332"/>
      <c r="FWN37" s="332"/>
      <c r="FWO37" s="332"/>
      <c r="FWP37" s="332"/>
      <c r="FWQ37" s="332"/>
      <c r="FWR37" s="332"/>
      <c r="FWS37" s="332"/>
      <c r="FWT37" s="332"/>
      <c r="FWU37" s="332"/>
      <c r="FWV37" s="332"/>
      <c r="FWW37" s="332"/>
      <c r="FWX37" s="332"/>
      <c r="FWY37" s="332"/>
      <c r="FWZ37" s="332"/>
      <c r="FXA37" s="332"/>
      <c r="FXB37" s="332"/>
      <c r="FXC37" s="332"/>
      <c r="FXD37" s="332"/>
      <c r="FXE37" s="332"/>
      <c r="FXF37" s="332"/>
      <c r="FXG37" s="332"/>
      <c r="FXH37" s="332"/>
      <c r="FXI37" s="332"/>
      <c r="FXJ37" s="332"/>
      <c r="FXK37" s="332"/>
      <c r="FXL37" s="332"/>
      <c r="FXM37" s="332"/>
      <c r="FXN37" s="332"/>
      <c r="FXO37" s="332"/>
      <c r="FXP37" s="332"/>
      <c r="FXQ37" s="332"/>
      <c r="FXR37" s="332"/>
      <c r="FXS37" s="332"/>
      <c r="FXT37" s="332"/>
      <c r="FXU37" s="332"/>
      <c r="FXV37" s="332"/>
      <c r="FXW37" s="332"/>
      <c r="FXX37" s="332"/>
      <c r="FXY37" s="332"/>
      <c r="FXZ37" s="332"/>
      <c r="FYA37" s="332"/>
      <c r="FYB37" s="332"/>
      <c r="FYC37" s="332"/>
      <c r="FYD37" s="332"/>
      <c r="FYE37" s="332"/>
      <c r="FYF37" s="332"/>
      <c r="FYG37" s="332"/>
      <c r="FYH37" s="332"/>
      <c r="FYI37" s="332"/>
      <c r="FYJ37" s="332"/>
      <c r="FYK37" s="332"/>
      <c r="FYL37" s="332"/>
      <c r="FYM37" s="332"/>
      <c r="FYN37" s="332"/>
      <c r="FYO37" s="332"/>
      <c r="FYP37" s="332"/>
      <c r="FYQ37" s="332"/>
      <c r="FYR37" s="332"/>
      <c r="FYS37" s="332"/>
      <c r="FYT37" s="332"/>
      <c r="FYU37" s="332"/>
      <c r="FYV37" s="332"/>
      <c r="FYW37" s="332"/>
      <c r="FYX37" s="332"/>
      <c r="FYY37" s="332"/>
      <c r="FYZ37" s="332"/>
      <c r="FZA37" s="332"/>
      <c r="FZB37" s="332"/>
      <c r="FZC37" s="332"/>
      <c r="FZD37" s="332"/>
      <c r="FZE37" s="332"/>
      <c r="FZF37" s="332"/>
      <c r="FZG37" s="332"/>
      <c r="FZH37" s="332"/>
      <c r="FZI37" s="332"/>
      <c r="FZJ37" s="332"/>
      <c r="FZK37" s="332"/>
      <c r="FZL37" s="332"/>
      <c r="FZM37" s="332"/>
      <c r="FZN37" s="332"/>
      <c r="FZO37" s="332"/>
      <c r="FZP37" s="332"/>
      <c r="FZQ37" s="332"/>
      <c r="FZR37" s="332"/>
      <c r="FZS37" s="332"/>
      <c r="FZT37" s="332"/>
      <c r="FZU37" s="332"/>
      <c r="FZV37" s="332"/>
      <c r="FZW37" s="332"/>
      <c r="FZX37" s="332"/>
      <c r="FZY37" s="332"/>
      <c r="FZZ37" s="332"/>
      <c r="GAA37" s="332"/>
      <c r="GAB37" s="332"/>
      <c r="GAC37" s="332"/>
      <c r="GAD37" s="332"/>
      <c r="GAE37" s="332"/>
      <c r="GAF37" s="332"/>
      <c r="GAG37" s="332"/>
      <c r="GAH37" s="332"/>
      <c r="GAI37" s="332"/>
      <c r="GAJ37" s="332"/>
      <c r="GAK37" s="332"/>
      <c r="GAL37" s="332"/>
      <c r="GAM37" s="332"/>
      <c r="GAN37" s="332"/>
      <c r="GAO37" s="332"/>
      <c r="GAP37" s="332"/>
      <c r="GAQ37" s="332"/>
      <c r="GAR37" s="332"/>
      <c r="GAS37" s="332"/>
      <c r="GAT37" s="332"/>
      <c r="GAU37" s="332"/>
      <c r="GAV37" s="332"/>
      <c r="GAW37" s="332"/>
      <c r="GAX37" s="332"/>
      <c r="GAY37" s="332"/>
      <c r="GAZ37" s="332"/>
      <c r="GBA37" s="332"/>
      <c r="GBB37" s="332"/>
      <c r="GBC37" s="332"/>
      <c r="GBD37" s="332"/>
      <c r="GBE37" s="332"/>
      <c r="GBF37" s="332"/>
      <c r="GBG37" s="332"/>
      <c r="GBH37" s="332"/>
      <c r="GBI37" s="332"/>
      <c r="GBJ37" s="332"/>
      <c r="GBK37" s="332"/>
      <c r="GBL37" s="332"/>
      <c r="GBM37" s="332"/>
      <c r="GBN37" s="332"/>
      <c r="GBO37" s="332"/>
      <c r="GBP37" s="332"/>
      <c r="GBQ37" s="332"/>
      <c r="GBR37" s="332"/>
      <c r="GBS37" s="332"/>
      <c r="GBT37" s="332"/>
      <c r="GBU37" s="332"/>
      <c r="GBV37" s="332"/>
      <c r="GBW37" s="332"/>
      <c r="GBX37" s="332"/>
      <c r="GBY37" s="332"/>
      <c r="GBZ37" s="332"/>
      <c r="GCA37" s="332"/>
      <c r="GCB37" s="332"/>
      <c r="GCC37" s="332"/>
      <c r="GCD37" s="332"/>
      <c r="GCE37" s="332"/>
      <c r="GCF37" s="332"/>
      <c r="GCG37" s="332"/>
      <c r="GCH37" s="332"/>
      <c r="GCI37" s="332"/>
      <c r="GCJ37" s="332"/>
      <c r="GCK37" s="332"/>
      <c r="GCL37" s="332"/>
      <c r="GCM37" s="332"/>
      <c r="GCN37" s="332"/>
      <c r="GCO37" s="332"/>
      <c r="GCP37" s="332"/>
      <c r="GCQ37" s="332"/>
      <c r="GCR37" s="332"/>
      <c r="GCS37" s="332"/>
      <c r="GCT37" s="332"/>
      <c r="GCU37" s="332"/>
      <c r="GCV37" s="332"/>
      <c r="GCW37" s="332"/>
      <c r="GCX37" s="332"/>
      <c r="GCY37" s="332"/>
      <c r="GCZ37" s="332"/>
      <c r="GDA37" s="332"/>
      <c r="GDB37" s="332"/>
      <c r="GDC37" s="332"/>
      <c r="GDD37" s="332"/>
      <c r="GDE37" s="332"/>
      <c r="GDF37" s="332"/>
      <c r="GDG37" s="332"/>
      <c r="GDH37" s="332"/>
      <c r="GDI37" s="332"/>
      <c r="GDJ37" s="332"/>
      <c r="GDK37" s="332"/>
      <c r="GDL37" s="332"/>
      <c r="GDM37" s="332"/>
      <c r="GDN37" s="332"/>
      <c r="GDO37" s="332"/>
      <c r="GDP37" s="332"/>
      <c r="GDQ37" s="332"/>
      <c r="GDR37" s="332"/>
      <c r="GDS37" s="332"/>
      <c r="GDT37" s="332"/>
      <c r="GDU37" s="332"/>
      <c r="GDV37" s="332"/>
      <c r="GDW37" s="332"/>
      <c r="GDX37" s="332"/>
      <c r="GDY37" s="332"/>
      <c r="GDZ37" s="332"/>
      <c r="GEA37" s="332"/>
      <c r="GEB37" s="332"/>
      <c r="GEC37" s="332"/>
      <c r="GED37" s="332"/>
      <c r="GEE37" s="332"/>
      <c r="GEF37" s="332"/>
      <c r="GEG37" s="332"/>
      <c r="GEH37" s="332"/>
      <c r="GEI37" s="332"/>
      <c r="GEJ37" s="332"/>
      <c r="GEK37" s="332"/>
      <c r="GEL37" s="332"/>
      <c r="GEM37" s="332"/>
      <c r="GEN37" s="332"/>
      <c r="GEO37" s="332"/>
      <c r="GEP37" s="332"/>
      <c r="GEQ37" s="332"/>
      <c r="GER37" s="332"/>
      <c r="GES37" s="332"/>
      <c r="GET37" s="332"/>
      <c r="GEU37" s="332"/>
      <c r="GEV37" s="332"/>
      <c r="GEW37" s="332"/>
      <c r="GEX37" s="332"/>
      <c r="GEY37" s="332"/>
      <c r="GEZ37" s="332"/>
      <c r="GFA37" s="332"/>
      <c r="GFB37" s="332"/>
      <c r="GFC37" s="332"/>
      <c r="GFD37" s="332"/>
      <c r="GFE37" s="332"/>
      <c r="GFF37" s="332"/>
      <c r="GFG37" s="332"/>
      <c r="GFH37" s="332"/>
      <c r="GFI37" s="332"/>
      <c r="GFJ37" s="332"/>
      <c r="GFK37" s="332"/>
      <c r="GFL37" s="332"/>
      <c r="GFM37" s="332"/>
      <c r="GFN37" s="332"/>
      <c r="GFO37" s="332"/>
      <c r="GFP37" s="332"/>
      <c r="GFQ37" s="332"/>
      <c r="GFR37" s="332"/>
      <c r="GFS37" s="332"/>
      <c r="GFT37" s="332"/>
      <c r="GFU37" s="332"/>
      <c r="GFV37" s="332"/>
      <c r="GFW37" s="332"/>
      <c r="GFX37" s="332"/>
      <c r="GFY37" s="332"/>
      <c r="GFZ37" s="332"/>
      <c r="GGA37" s="332"/>
      <c r="GGB37" s="332"/>
      <c r="GGC37" s="332"/>
      <c r="GGD37" s="332"/>
      <c r="GGE37" s="332"/>
      <c r="GGF37" s="332"/>
      <c r="GGG37" s="332"/>
      <c r="GGH37" s="332"/>
      <c r="GGI37" s="332"/>
      <c r="GGJ37" s="332"/>
      <c r="GGK37" s="332"/>
      <c r="GGL37" s="332"/>
      <c r="GGM37" s="332"/>
      <c r="GGN37" s="332"/>
      <c r="GGO37" s="332"/>
      <c r="GGP37" s="332"/>
      <c r="GGQ37" s="332"/>
      <c r="GGR37" s="332"/>
      <c r="GGS37" s="332"/>
      <c r="GGT37" s="332"/>
      <c r="GGU37" s="332"/>
      <c r="GGV37" s="332"/>
      <c r="GGW37" s="332"/>
      <c r="GGX37" s="332"/>
      <c r="GGY37" s="332"/>
      <c r="GGZ37" s="332"/>
      <c r="GHA37" s="332"/>
      <c r="GHB37" s="332"/>
      <c r="GHC37" s="332"/>
      <c r="GHD37" s="332"/>
      <c r="GHE37" s="332"/>
      <c r="GHF37" s="332"/>
      <c r="GHG37" s="332"/>
      <c r="GHH37" s="332"/>
      <c r="GHI37" s="332"/>
      <c r="GHJ37" s="332"/>
      <c r="GHK37" s="332"/>
      <c r="GHL37" s="332"/>
      <c r="GHM37" s="332"/>
      <c r="GHN37" s="332"/>
      <c r="GHO37" s="332"/>
      <c r="GHP37" s="332"/>
      <c r="GHQ37" s="332"/>
      <c r="GHR37" s="332"/>
      <c r="GHS37" s="332"/>
      <c r="GHT37" s="332"/>
      <c r="GHU37" s="332"/>
      <c r="GHV37" s="332"/>
      <c r="GHW37" s="332"/>
      <c r="GHX37" s="332"/>
      <c r="GHY37" s="332"/>
      <c r="GHZ37" s="332"/>
      <c r="GIA37" s="332"/>
      <c r="GIB37" s="332"/>
      <c r="GIC37" s="332"/>
      <c r="GID37" s="332"/>
      <c r="GIE37" s="332"/>
      <c r="GIF37" s="332"/>
      <c r="GIG37" s="332"/>
      <c r="GIH37" s="332"/>
      <c r="GII37" s="332"/>
      <c r="GIJ37" s="332"/>
      <c r="GIK37" s="332"/>
      <c r="GIL37" s="332"/>
      <c r="GIM37" s="332"/>
      <c r="GIN37" s="332"/>
      <c r="GIO37" s="332"/>
      <c r="GIP37" s="332"/>
      <c r="GIQ37" s="332"/>
      <c r="GIR37" s="332"/>
      <c r="GIS37" s="332"/>
      <c r="GIT37" s="332"/>
      <c r="GIU37" s="332"/>
      <c r="GIV37" s="332"/>
      <c r="GIW37" s="332"/>
      <c r="GIX37" s="332"/>
      <c r="GIY37" s="332"/>
      <c r="GIZ37" s="332"/>
      <c r="GJA37" s="332"/>
      <c r="GJB37" s="332"/>
      <c r="GJC37" s="332"/>
      <c r="GJD37" s="332"/>
      <c r="GJE37" s="332"/>
      <c r="GJF37" s="332"/>
      <c r="GJG37" s="332"/>
      <c r="GJH37" s="332"/>
      <c r="GJI37" s="332"/>
      <c r="GJJ37" s="332"/>
      <c r="GJK37" s="332"/>
      <c r="GJL37" s="332"/>
      <c r="GJM37" s="332"/>
      <c r="GJN37" s="332"/>
      <c r="GJO37" s="332"/>
      <c r="GJP37" s="332"/>
      <c r="GJQ37" s="332"/>
      <c r="GJR37" s="332"/>
      <c r="GJS37" s="332"/>
      <c r="GJT37" s="332"/>
      <c r="GJU37" s="332"/>
      <c r="GJV37" s="332"/>
      <c r="GJW37" s="332"/>
      <c r="GJX37" s="332"/>
      <c r="GJY37" s="332"/>
      <c r="GJZ37" s="332"/>
      <c r="GKA37" s="332"/>
      <c r="GKB37" s="332"/>
      <c r="GKC37" s="332"/>
      <c r="GKD37" s="332"/>
      <c r="GKE37" s="332"/>
      <c r="GKF37" s="332"/>
      <c r="GKG37" s="332"/>
      <c r="GKH37" s="332"/>
      <c r="GKI37" s="332"/>
      <c r="GKJ37" s="332"/>
      <c r="GKK37" s="332"/>
      <c r="GKL37" s="332"/>
      <c r="GKM37" s="332"/>
      <c r="GKN37" s="332"/>
      <c r="GKO37" s="332"/>
      <c r="GKP37" s="332"/>
      <c r="GKQ37" s="332"/>
      <c r="GKR37" s="332"/>
      <c r="GKS37" s="332"/>
      <c r="GKT37" s="332"/>
      <c r="GKU37" s="332"/>
      <c r="GKV37" s="332"/>
      <c r="GKW37" s="332"/>
      <c r="GKX37" s="332"/>
      <c r="GKY37" s="332"/>
      <c r="GKZ37" s="332"/>
      <c r="GLA37" s="332"/>
      <c r="GLB37" s="332"/>
      <c r="GLC37" s="332"/>
      <c r="GLD37" s="332"/>
      <c r="GLE37" s="332"/>
      <c r="GLF37" s="332"/>
      <c r="GLG37" s="332"/>
      <c r="GLH37" s="332"/>
      <c r="GLI37" s="332"/>
      <c r="GLJ37" s="332"/>
      <c r="GLK37" s="332"/>
      <c r="GLL37" s="332"/>
      <c r="GLM37" s="332"/>
      <c r="GLN37" s="332"/>
      <c r="GLO37" s="332"/>
      <c r="GLP37" s="332"/>
      <c r="GLQ37" s="332"/>
      <c r="GLR37" s="332"/>
      <c r="GLS37" s="332"/>
      <c r="GLT37" s="332"/>
      <c r="GLU37" s="332"/>
      <c r="GLV37" s="332"/>
      <c r="GLW37" s="332"/>
      <c r="GLX37" s="332"/>
      <c r="GLY37" s="332"/>
      <c r="GLZ37" s="332"/>
      <c r="GMA37" s="332"/>
      <c r="GMB37" s="332"/>
      <c r="GMC37" s="332"/>
      <c r="GMD37" s="332"/>
      <c r="GME37" s="332"/>
      <c r="GMF37" s="332"/>
      <c r="GMG37" s="332"/>
      <c r="GMH37" s="332"/>
      <c r="GMI37" s="332"/>
      <c r="GMJ37" s="332"/>
      <c r="GMK37" s="332"/>
      <c r="GML37" s="332"/>
      <c r="GMM37" s="332"/>
      <c r="GMN37" s="332"/>
      <c r="GMO37" s="332"/>
      <c r="GMP37" s="332"/>
      <c r="GMQ37" s="332"/>
      <c r="GMR37" s="332"/>
      <c r="GMS37" s="332"/>
      <c r="GMT37" s="332"/>
      <c r="GMU37" s="332"/>
      <c r="GMV37" s="332"/>
      <c r="GMW37" s="332"/>
      <c r="GMX37" s="332"/>
      <c r="GMY37" s="332"/>
      <c r="GMZ37" s="332"/>
      <c r="GNA37" s="332"/>
      <c r="GNB37" s="332"/>
      <c r="GNC37" s="332"/>
      <c r="GND37" s="332"/>
      <c r="GNE37" s="332"/>
      <c r="GNF37" s="332"/>
      <c r="GNG37" s="332"/>
      <c r="GNH37" s="332"/>
      <c r="GNI37" s="332"/>
      <c r="GNJ37" s="332"/>
      <c r="GNK37" s="332"/>
      <c r="GNL37" s="332"/>
      <c r="GNM37" s="332"/>
      <c r="GNN37" s="332"/>
      <c r="GNO37" s="332"/>
      <c r="GNP37" s="332"/>
      <c r="GNQ37" s="332"/>
      <c r="GNR37" s="332"/>
      <c r="GNS37" s="332"/>
      <c r="GNT37" s="332"/>
      <c r="GNU37" s="332"/>
      <c r="GNV37" s="332"/>
      <c r="GNW37" s="332"/>
      <c r="GNX37" s="332"/>
      <c r="GNY37" s="332"/>
      <c r="GNZ37" s="332"/>
      <c r="GOA37" s="332"/>
      <c r="GOB37" s="332"/>
      <c r="GOC37" s="332"/>
      <c r="GOD37" s="332"/>
      <c r="GOE37" s="332"/>
      <c r="GOF37" s="332"/>
      <c r="GOG37" s="332"/>
      <c r="GOH37" s="332"/>
      <c r="GOI37" s="332"/>
      <c r="GOJ37" s="332"/>
      <c r="GOK37" s="332"/>
      <c r="GOL37" s="332"/>
      <c r="GOM37" s="332"/>
      <c r="GON37" s="332"/>
      <c r="GOO37" s="332"/>
      <c r="GOP37" s="332"/>
      <c r="GOQ37" s="332"/>
      <c r="GOR37" s="332"/>
      <c r="GOS37" s="332"/>
      <c r="GOT37" s="332"/>
      <c r="GOU37" s="332"/>
      <c r="GOV37" s="332"/>
      <c r="GOW37" s="332"/>
      <c r="GOX37" s="332"/>
      <c r="GOY37" s="332"/>
      <c r="GOZ37" s="332"/>
      <c r="GPA37" s="332"/>
      <c r="GPB37" s="332"/>
      <c r="GPC37" s="332"/>
      <c r="GPD37" s="332"/>
      <c r="GPE37" s="332"/>
      <c r="GPF37" s="332"/>
      <c r="GPG37" s="332"/>
      <c r="GPH37" s="332"/>
      <c r="GPI37" s="332"/>
      <c r="GPJ37" s="332"/>
      <c r="GPK37" s="332"/>
      <c r="GPL37" s="332"/>
      <c r="GPM37" s="332"/>
      <c r="GPN37" s="332"/>
      <c r="GPO37" s="332"/>
      <c r="GPP37" s="332"/>
      <c r="GPQ37" s="332"/>
      <c r="GPR37" s="332"/>
      <c r="GPS37" s="332"/>
      <c r="GPT37" s="332"/>
      <c r="GPU37" s="332"/>
      <c r="GPV37" s="332"/>
      <c r="GPW37" s="332"/>
      <c r="GPX37" s="332"/>
      <c r="GPY37" s="332"/>
      <c r="GPZ37" s="332"/>
      <c r="GQA37" s="332"/>
      <c r="GQB37" s="332"/>
      <c r="GQC37" s="332"/>
      <c r="GQD37" s="332"/>
      <c r="GQE37" s="332"/>
      <c r="GQF37" s="332"/>
      <c r="GQG37" s="332"/>
      <c r="GQH37" s="332"/>
      <c r="GQI37" s="332"/>
      <c r="GQJ37" s="332"/>
      <c r="GQK37" s="332"/>
      <c r="GQL37" s="332"/>
      <c r="GQM37" s="332"/>
      <c r="GQN37" s="332"/>
      <c r="GQO37" s="332"/>
      <c r="GQP37" s="332"/>
      <c r="GQQ37" s="332"/>
      <c r="GQR37" s="332"/>
      <c r="GQS37" s="332"/>
      <c r="GQT37" s="332"/>
      <c r="GQU37" s="332"/>
      <c r="GQV37" s="332"/>
      <c r="GQW37" s="332"/>
      <c r="GQX37" s="332"/>
      <c r="GQY37" s="332"/>
      <c r="GQZ37" s="332"/>
      <c r="GRA37" s="332"/>
      <c r="GRB37" s="332"/>
      <c r="GRC37" s="332"/>
      <c r="GRD37" s="332"/>
      <c r="GRE37" s="332"/>
      <c r="GRF37" s="332"/>
      <c r="GRG37" s="332"/>
      <c r="GRH37" s="332"/>
      <c r="GRI37" s="332"/>
      <c r="GRJ37" s="332"/>
      <c r="GRK37" s="332"/>
      <c r="GRL37" s="332"/>
      <c r="GRM37" s="332"/>
      <c r="GRN37" s="332"/>
      <c r="GRO37" s="332"/>
      <c r="GRP37" s="332"/>
      <c r="GRQ37" s="332"/>
      <c r="GRR37" s="332"/>
      <c r="GRS37" s="332"/>
      <c r="GRT37" s="332"/>
      <c r="GRU37" s="332"/>
      <c r="GRV37" s="332"/>
      <c r="GRW37" s="332"/>
      <c r="GRX37" s="332"/>
      <c r="GRY37" s="332"/>
      <c r="GRZ37" s="332"/>
      <c r="GSA37" s="332"/>
      <c r="GSB37" s="332"/>
      <c r="GSC37" s="332"/>
      <c r="GSD37" s="332"/>
      <c r="GSE37" s="332"/>
      <c r="GSF37" s="332"/>
      <c r="GSG37" s="332"/>
      <c r="GSH37" s="332"/>
      <c r="GSI37" s="332"/>
      <c r="GSJ37" s="332"/>
      <c r="GSK37" s="332"/>
      <c r="GSL37" s="332"/>
      <c r="GSM37" s="332"/>
      <c r="GSN37" s="332"/>
      <c r="GSO37" s="332"/>
      <c r="GSP37" s="332"/>
      <c r="GSQ37" s="332"/>
      <c r="GSR37" s="332"/>
      <c r="GSS37" s="332"/>
      <c r="GST37" s="332"/>
      <c r="GSU37" s="332"/>
      <c r="GSV37" s="332"/>
      <c r="GSW37" s="332"/>
      <c r="GSX37" s="332"/>
      <c r="GSY37" s="332"/>
      <c r="GSZ37" s="332"/>
      <c r="GTA37" s="332"/>
      <c r="GTB37" s="332"/>
      <c r="GTC37" s="332"/>
      <c r="GTD37" s="332"/>
      <c r="GTE37" s="332"/>
      <c r="GTF37" s="332"/>
      <c r="GTG37" s="332"/>
      <c r="GTH37" s="332"/>
      <c r="GTI37" s="332"/>
      <c r="GTJ37" s="332"/>
      <c r="GTK37" s="332"/>
      <c r="GTL37" s="332"/>
      <c r="GTM37" s="332"/>
      <c r="GTN37" s="332"/>
      <c r="GTO37" s="332"/>
      <c r="GTP37" s="332"/>
      <c r="GTQ37" s="332"/>
      <c r="GTR37" s="332"/>
      <c r="GTS37" s="332"/>
      <c r="GTT37" s="332"/>
      <c r="GTU37" s="332"/>
      <c r="GTV37" s="332"/>
      <c r="GTW37" s="332"/>
      <c r="GTX37" s="332"/>
      <c r="GTY37" s="332"/>
      <c r="GTZ37" s="332"/>
      <c r="GUA37" s="332"/>
      <c r="GUB37" s="332"/>
      <c r="GUC37" s="332"/>
      <c r="GUD37" s="332"/>
      <c r="GUE37" s="332"/>
      <c r="GUF37" s="332"/>
      <c r="GUG37" s="332"/>
      <c r="GUH37" s="332"/>
      <c r="GUI37" s="332"/>
      <c r="GUJ37" s="332"/>
      <c r="GUK37" s="332"/>
      <c r="GUL37" s="332"/>
      <c r="GUM37" s="332"/>
      <c r="GUN37" s="332"/>
      <c r="GUO37" s="332"/>
      <c r="GUP37" s="332"/>
      <c r="GUQ37" s="332"/>
      <c r="GUR37" s="332"/>
      <c r="GUS37" s="332"/>
      <c r="GUT37" s="332"/>
      <c r="GUU37" s="332"/>
      <c r="GUV37" s="332"/>
      <c r="GUW37" s="332"/>
      <c r="GUX37" s="332"/>
      <c r="GUY37" s="332"/>
      <c r="GUZ37" s="332"/>
      <c r="GVA37" s="332"/>
      <c r="GVB37" s="332"/>
      <c r="GVC37" s="332"/>
      <c r="GVD37" s="332"/>
      <c r="GVE37" s="332"/>
      <c r="GVF37" s="332"/>
      <c r="GVG37" s="332"/>
      <c r="GVH37" s="332"/>
      <c r="GVI37" s="332"/>
      <c r="GVJ37" s="332"/>
      <c r="GVK37" s="332"/>
      <c r="GVL37" s="332"/>
      <c r="GVM37" s="332"/>
      <c r="GVN37" s="332"/>
      <c r="GVO37" s="332"/>
      <c r="GVP37" s="332"/>
      <c r="GVQ37" s="332"/>
      <c r="GVR37" s="332"/>
      <c r="GVS37" s="332"/>
      <c r="GVT37" s="332"/>
      <c r="GVU37" s="332"/>
      <c r="GVV37" s="332"/>
      <c r="GVW37" s="332"/>
      <c r="GVX37" s="332"/>
      <c r="GVY37" s="332"/>
      <c r="GVZ37" s="332"/>
      <c r="GWA37" s="332"/>
      <c r="GWB37" s="332"/>
      <c r="GWC37" s="332"/>
      <c r="GWD37" s="332"/>
      <c r="GWE37" s="332"/>
      <c r="GWF37" s="332"/>
      <c r="GWG37" s="332"/>
      <c r="GWH37" s="332"/>
      <c r="GWI37" s="332"/>
      <c r="GWJ37" s="332"/>
      <c r="GWK37" s="332"/>
      <c r="GWL37" s="332"/>
      <c r="GWM37" s="332"/>
      <c r="GWN37" s="332"/>
      <c r="GWO37" s="332"/>
      <c r="GWP37" s="332"/>
      <c r="GWQ37" s="332"/>
      <c r="GWR37" s="332"/>
      <c r="GWS37" s="332"/>
      <c r="GWT37" s="332"/>
      <c r="GWU37" s="332"/>
      <c r="GWV37" s="332"/>
      <c r="GWW37" s="332"/>
      <c r="GWX37" s="332"/>
      <c r="GWY37" s="332"/>
      <c r="GWZ37" s="332"/>
      <c r="GXA37" s="332"/>
      <c r="GXB37" s="332"/>
      <c r="GXC37" s="332"/>
      <c r="GXD37" s="332"/>
      <c r="GXE37" s="332"/>
      <c r="GXF37" s="332"/>
      <c r="GXG37" s="332"/>
      <c r="GXH37" s="332"/>
      <c r="GXI37" s="332"/>
      <c r="GXJ37" s="332"/>
      <c r="GXK37" s="332"/>
      <c r="GXL37" s="332"/>
      <c r="GXM37" s="332"/>
      <c r="GXN37" s="332"/>
      <c r="GXO37" s="332"/>
      <c r="GXP37" s="332"/>
      <c r="GXQ37" s="332"/>
      <c r="GXR37" s="332"/>
      <c r="GXS37" s="332"/>
      <c r="GXT37" s="332"/>
      <c r="GXU37" s="332"/>
      <c r="GXV37" s="332"/>
      <c r="GXW37" s="332"/>
      <c r="GXX37" s="332"/>
      <c r="GXY37" s="332"/>
      <c r="GXZ37" s="332"/>
      <c r="GYA37" s="332"/>
      <c r="GYB37" s="332"/>
      <c r="GYC37" s="332"/>
      <c r="GYD37" s="332"/>
      <c r="GYE37" s="332"/>
      <c r="GYF37" s="332"/>
      <c r="GYG37" s="332"/>
      <c r="GYH37" s="332"/>
      <c r="GYI37" s="332"/>
      <c r="GYJ37" s="332"/>
      <c r="GYK37" s="332"/>
      <c r="GYL37" s="332"/>
      <c r="GYM37" s="332"/>
      <c r="GYN37" s="332"/>
      <c r="GYO37" s="332"/>
      <c r="GYP37" s="332"/>
      <c r="GYQ37" s="332"/>
      <c r="GYR37" s="332"/>
      <c r="GYS37" s="332"/>
      <c r="GYT37" s="332"/>
      <c r="GYU37" s="332"/>
      <c r="GYV37" s="332"/>
      <c r="GYW37" s="332"/>
      <c r="GYX37" s="332"/>
      <c r="GYY37" s="332"/>
      <c r="GYZ37" s="332"/>
      <c r="GZA37" s="332"/>
      <c r="GZB37" s="332"/>
      <c r="GZC37" s="332"/>
      <c r="GZD37" s="332"/>
      <c r="GZE37" s="332"/>
      <c r="GZF37" s="332"/>
      <c r="GZG37" s="332"/>
      <c r="GZH37" s="332"/>
      <c r="GZI37" s="332"/>
      <c r="GZJ37" s="332"/>
      <c r="GZK37" s="332"/>
      <c r="GZL37" s="332"/>
      <c r="GZM37" s="332"/>
      <c r="GZN37" s="332"/>
      <c r="GZO37" s="332"/>
      <c r="GZP37" s="332"/>
      <c r="GZQ37" s="332"/>
      <c r="GZR37" s="332"/>
      <c r="GZS37" s="332"/>
      <c r="GZT37" s="332"/>
      <c r="GZU37" s="332"/>
      <c r="GZV37" s="332"/>
      <c r="GZW37" s="332"/>
      <c r="GZX37" s="332"/>
      <c r="GZY37" s="332"/>
      <c r="GZZ37" s="332"/>
      <c r="HAA37" s="332"/>
      <c r="HAB37" s="332"/>
      <c r="HAC37" s="332"/>
      <c r="HAD37" s="332"/>
      <c r="HAE37" s="332"/>
      <c r="HAF37" s="332"/>
      <c r="HAG37" s="332"/>
      <c r="HAH37" s="332"/>
      <c r="HAI37" s="332"/>
      <c r="HAJ37" s="332"/>
      <c r="HAK37" s="332"/>
      <c r="HAL37" s="332"/>
      <c r="HAM37" s="332"/>
      <c r="HAN37" s="332"/>
      <c r="HAO37" s="332"/>
      <c r="HAP37" s="332"/>
      <c r="HAQ37" s="332"/>
      <c r="HAR37" s="332"/>
      <c r="HAS37" s="332"/>
      <c r="HAT37" s="332"/>
      <c r="HAU37" s="332"/>
      <c r="HAV37" s="332"/>
      <c r="HAW37" s="332"/>
      <c r="HAX37" s="332"/>
      <c r="HAY37" s="332"/>
      <c r="HAZ37" s="332"/>
      <c r="HBA37" s="332"/>
      <c r="HBB37" s="332"/>
      <c r="HBC37" s="332"/>
      <c r="HBD37" s="332"/>
      <c r="HBE37" s="332"/>
      <c r="HBF37" s="332"/>
      <c r="HBG37" s="332"/>
      <c r="HBH37" s="332"/>
      <c r="HBI37" s="332"/>
      <c r="HBJ37" s="332"/>
      <c r="HBK37" s="332"/>
      <c r="HBL37" s="332"/>
      <c r="HBM37" s="332"/>
      <c r="HBN37" s="332"/>
      <c r="HBO37" s="332"/>
      <c r="HBP37" s="332"/>
      <c r="HBQ37" s="332"/>
      <c r="HBR37" s="332"/>
      <c r="HBS37" s="332"/>
      <c r="HBT37" s="332"/>
      <c r="HBU37" s="332"/>
      <c r="HBV37" s="332"/>
      <c r="HBW37" s="332"/>
      <c r="HBX37" s="332"/>
      <c r="HBY37" s="332"/>
      <c r="HBZ37" s="332"/>
      <c r="HCA37" s="332"/>
      <c r="HCB37" s="332"/>
      <c r="HCC37" s="332"/>
      <c r="HCD37" s="332"/>
      <c r="HCE37" s="332"/>
      <c r="HCF37" s="332"/>
      <c r="HCG37" s="332"/>
      <c r="HCH37" s="332"/>
      <c r="HCI37" s="332"/>
      <c r="HCJ37" s="332"/>
      <c r="HCK37" s="332"/>
      <c r="HCL37" s="332"/>
      <c r="HCM37" s="332"/>
      <c r="HCN37" s="332"/>
      <c r="HCO37" s="332"/>
      <c r="HCP37" s="332"/>
      <c r="HCQ37" s="332"/>
      <c r="HCR37" s="332"/>
      <c r="HCS37" s="332"/>
      <c r="HCT37" s="332"/>
      <c r="HCU37" s="332"/>
      <c r="HCV37" s="332"/>
      <c r="HCW37" s="332"/>
      <c r="HCX37" s="332"/>
      <c r="HCY37" s="332"/>
      <c r="HCZ37" s="332"/>
      <c r="HDA37" s="332"/>
      <c r="HDB37" s="332"/>
      <c r="HDC37" s="332"/>
      <c r="HDD37" s="332"/>
      <c r="HDE37" s="332"/>
      <c r="HDF37" s="332"/>
      <c r="HDG37" s="332"/>
      <c r="HDH37" s="332"/>
      <c r="HDI37" s="332"/>
      <c r="HDJ37" s="332"/>
      <c r="HDK37" s="332"/>
      <c r="HDL37" s="332"/>
      <c r="HDM37" s="332"/>
      <c r="HDN37" s="332"/>
      <c r="HDO37" s="332"/>
      <c r="HDP37" s="332"/>
      <c r="HDQ37" s="332"/>
      <c r="HDR37" s="332"/>
      <c r="HDS37" s="332"/>
      <c r="HDT37" s="332"/>
      <c r="HDU37" s="332"/>
      <c r="HDV37" s="332"/>
      <c r="HDW37" s="332"/>
      <c r="HDX37" s="332"/>
      <c r="HDY37" s="332"/>
      <c r="HDZ37" s="332"/>
      <c r="HEA37" s="332"/>
      <c r="HEB37" s="332"/>
      <c r="HEC37" s="332"/>
      <c r="HED37" s="332"/>
      <c r="HEE37" s="332"/>
      <c r="HEF37" s="332"/>
      <c r="HEG37" s="332"/>
      <c r="HEH37" s="332"/>
      <c r="HEI37" s="332"/>
      <c r="HEJ37" s="332"/>
      <c r="HEK37" s="332"/>
      <c r="HEL37" s="332"/>
      <c r="HEM37" s="332"/>
      <c r="HEN37" s="332"/>
      <c r="HEO37" s="332"/>
      <c r="HEP37" s="332"/>
      <c r="HEQ37" s="332"/>
      <c r="HER37" s="332"/>
      <c r="HES37" s="332"/>
      <c r="HET37" s="332"/>
      <c r="HEU37" s="332"/>
      <c r="HEV37" s="332"/>
      <c r="HEW37" s="332"/>
      <c r="HEX37" s="332"/>
      <c r="HEY37" s="332"/>
      <c r="HEZ37" s="332"/>
      <c r="HFA37" s="332"/>
      <c r="HFB37" s="332"/>
      <c r="HFC37" s="332"/>
      <c r="HFD37" s="332"/>
      <c r="HFE37" s="332"/>
      <c r="HFF37" s="332"/>
      <c r="HFG37" s="332"/>
      <c r="HFH37" s="332"/>
      <c r="HFI37" s="332"/>
      <c r="HFJ37" s="332"/>
      <c r="HFK37" s="332"/>
      <c r="HFL37" s="332"/>
      <c r="HFM37" s="332"/>
      <c r="HFN37" s="332"/>
      <c r="HFO37" s="332"/>
      <c r="HFP37" s="332"/>
      <c r="HFQ37" s="332"/>
      <c r="HFR37" s="332"/>
      <c r="HFS37" s="332"/>
      <c r="HFT37" s="332"/>
      <c r="HFU37" s="332"/>
      <c r="HFV37" s="332"/>
      <c r="HFW37" s="332"/>
      <c r="HFX37" s="332"/>
      <c r="HFY37" s="332"/>
      <c r="HFZ37" s="332"/>
      <c r="HGA37" s="332"/>
      <c r="HGB37" s="332"/>
      <c r="HGC37" s="332"/>
      <c r="HGD37" s="332"/>
      <c r="HGE37" s="332"/>
      <c r="HGF37" s="332"/>
      <c r="HGG37" s="332"/>
      <c r="HGH37" s="332"/>
      <c r="HGI37" s="332"/>
      <c r="HGJ37" s="332"/>
      <c r="HGK37" s="332"/>
      <c r="HGL37" s="332"/>
      <c r="HGM37" s="332"/>
      <c r="HGN37" s="332"/>
      <c r="HGO37" s="332"/>
      <c r="HGP37" s="332"/>
      <c r="HGQ37" s="332"/>
      <c r="HGR37" s="332"/>
      <c r="HGS37" s="332"/>
      <c r="HGT37" s="332"/>
      <c r="HGU37" s="332"/>
      <c r="HGV37" s="332"/>
      <c r="HGW37" s="332"/>
      <c r="HGX37" s="332"/>
      <c r="HGY37" s="332"/>
      <c r="HGZ37" s="332"/>
      <c r="HHA37" s="332"/>
      <c r="HHB37" s="332"/>
      <c r="HHC37" s="332"/>
      <c r="HHD37" s="332"/>
      <c r="HHE37" s="332"/>
      <c r="HHF37" s="332"/>
      <c r="HHG37" s="332"/>
      <c r="HHH37" s="332"/>
      <c r="HHI37" s="332"/>
      <c r="HHJ37" s="332"/>
      <c r="HHK37" s="332"/>
      <c r="HHL37" s="332"/>
      <c r="HHM37" s="332"/>
      <c r="HHN37" s="332"/>
      <c r="HHO37" s="332"/>
      <c r="HHP37" s="332"/>
      <c r="HHQ37" s="332"/>
      <c r="HHR37" s="332"/>
      <c r="HHS37" s="332"/>
      <c r="HHT37" s="332"/>
      <c r="HHU37" s="332"/>
      <c r="HHV37" s="332"/>
      <c r="HHW37" s="332"/>
      <c r="HHX37" s="332"/>
      <c r="HHY37" s="332"/>
      <c r="HHZ37" s="332"/>
      <c r="HIA37" s="332"/>
      <c r="HIB37" s="332"/>
      <c r="HIC37" s="332"/>
      <c r="HID37" s="332"/>
      <c r="HIE37" s="332"/>
      <c r="HIF37" s="332"/>
      <c r="HIG37" s="332"/>
      <c r="HIH37" s="332"/>
      <c r="HII37" s="332"/>
      <c r="HIJ37" s="332"/>
      <c r="HIK37" s="332"/>
      <c r="HIL37" s="332"/>
      <c r="HIM37" s="332"/>
      <c r="HIN37" s="332"/>
      <c r="HIO37" s="332"/>
      <c r="HIP37" s="332"/>
      <c r="HIQ37" s="332"/>
      <c r="HIR37" s="332"/>
      <c r="HIS37" s="332"/>
      <c r="HIT37" s="332"/>
      <c r="HIU37" s="332"/>
      <c r="HIV37" s="332"/>
      <c r="HIW37" s="332"/>
      <c r="HIX37" s="332"/>
      <c r="HIY37" s="332"/>
      <c r="HIZ37" s="332"/>
      <c r="HJA37" s="332"/>
      <c r="HJB37" s="332"/>
      <c r="HJC37" s="332"/>
      <c r="HJD37" s="332"/>
      <c r="HJE37" s="332"/>
      <c r="HJF37" s="332"/>
      <c r="HJG37" s="332"/>
      <c r="HJH37" s="332"/>
      <c r="HJI37" s="332"/>
      <c r="HJJ37" s="332"/>
      <c r="HJK37" s="332"/>
      <c r="HJL37" s="332"/>
      <c r="HJM37" s="332"/>
      <c r="HJN37" s="332"/>
      <c r="HJO37" s="332"/>
      <c r="HJP37" s="332"/>
      <c r="HJQ37" s="332"/>
      <c r="HJR37" s="332"/>
      <c r="HJS37" s="332"/>
      <c r="HJT37" s="332"/>
      <c r="HJU37" s="332"/>
      <c r="HJV37" s="332"/>
      <c r="HJW37" s="332"/>
      <c r="HJX37" s="332"/>
      <c r="HJY37" s="332"/>
      <c r="HJZ37" s="332"/>
      <c r="HKA37" s="332"/>
      <c r="HKB37" s="332"/>
      <c r="HKC37" s="332"/>
      <c r="HKD37" s="332"/>
      <c r="HKE37" s="332"/>
      <c r="HKF37" s="332"/>
      <c r="HKG37" s="332"/>
      <c r="HKH37" s="332"/>
      <c r="HKI37" s="332"/>
      <c r="HKJ37" s="332"/>
      <c r="HKK37" s="332"/>
      <c r="HKL37" s="332"/>
      <c r="HKM37" s="332"/>
      <c r="HKN37" s="332"/>
      <c r="HKO37" s="332"/>
      <c r="HKP37" s="332"/>
      <c r="HKQ37" s="332"/>
      <c r="HKR37" s="332"/>
      <c r="HKS37" s="332"/>
      <c r="HKT37" s="332"/>
      <c r="HKU37" s="332"/>
      <c r="HKV37" s="332"/>
      <c r="HKW37" s="332"/>
      <c r="HKX37" s="332"/>
      <c r="HKY37" s="332"/>
      <c r="HKZ37" s="332"/>
      <c r="HLA37" s="332"/>
      <c r="HLB37" s="332"/>
      <c r="HLC37" s="332"/>
      <c r="HLD37" s="332"/>
      <c r="HLE37" s="332"/>
      <c r="HLF37" s="332"/>
      <c r="HLG37" s="332"/>
      <c r="HLH37" s="332"/>
      <c r="HLI37" s="332"/>
      <c r="HLJ37" s="332"/>
      <c r="HLK37" s="332"/>
      <c r="HLL37" s="332"/>
      <c r="HLM37" s="332"/>
      <c r="HLN37" s="332"/>
      <c r="HLO37" s="332"/>
      <c r="HLP37" s="332"/>
      <c r="HLQ37" s="332"/>
      <c r="HLR37" s="332"/>
      <c r="HLS37" s="332"/>
      <c r="HLT37" s="332"/>
      <c r="HLU37" s="332"/>
      <c r="HLV37" s="332"/>
      <c r="HLW37" s="332"/>
      <c r="HLX37" s="332"/>
      <c r="HLY37" s="332"/>
      <c r="HLZ37" s="332"/>
      <c r="HMA37" s="332"/>
      <c r="HMB37" s="332"/>
      <c r="HMC37" s="332"/>
      <c r="HMD37" s="332"/>
      <c r="HME37" s="332"/>
      <c r="HMF37" s="332"/>
      <c r="HMG37" s="332"/>
      <c r="HMH37" s="332"/>
      <c r="HMI37" s="332"/>
      <c r="HMJ37" s="332"/>
      <c r="HMK37" s="332"/>
      <c r="HML37" s="332"/>
      <c r="HMM37" s="332"/>
      <c r="HMN37" s="332"/>
      <c r="HMO37" s="332"/>
      <c r="HMP37" s="332"/>
      <c r="HMQ37" s="332"/>
      <c r="HMR37" s="332"/>
      <c r="HMS37" s="332"/>
      <c r="HMT37" s="332"/>
      <c r="HMU37" s="332"/>
      <c r="HMV37" s="332"/>
      <c r="HMW37" s="332"/>
      <c r="HMX37" s="332"/>
      <c r="HMY37" s="332"/>
      <c r="HMZ37" s="332"/>
      <c r="HNA37" s="332"/>
      <c r="HNB37" s="332"/>
      <c r="HNC37" s="332"/>
      <c r="HND37" s="332"/>
      <c r="HNE37" s="332"/>
      <c r="HNF37" s="332"/>
      <c r="HNG37" s="332"/>
      <c r="HNH37" s="332"/>
      <c r="HNI37" s="332"/>
      <c r="HNJ37" s="332"/>
      <c r="HNK37" s="332"/>
      <c r="HNL37" s="332"/>
      <c r="HNM37" s="332"/>
      <c r="HNN37" s="332"/>
      <c r="HNO37" s="332"/>
      <c r="HNP37" s="332"/>
      <c r="HNQ37" s="332"/>
      <c r="HNR37" s="332"/>
      <c r="HNS37" s="332"/>
      <c r="HNT37" s="332"/>
      <c r="HNU37" s="332"/>
      <c r="HNV37" s="332"/>
      <c r="HNW37" s="332"/>
      <c r="HNX37" s="332"/>
      <c r="HNY37" s="332"/>
      <c r="HNZ37" s="332"/>
      <c r="HOA37" s="332"/>
      <c r="HOB37" s="332"/>
      <c r="HOC37" s="332"/>
      <c r="HOD37" s="332"/>
      <c r="HOE37" s="332"/>
      <c r="HOF37" s="332"/>
      <c r="HOG37" s="332"/>
      <c r="HOH37" s="332"/>
      <c r="HOI37" s="332"/>
      <c r="HOJ37" s="332"/>
      <c r="HOK37" s="332"/>
      <c r="HOL37" s="332"/>
      <c r="HOM37" s="332"/>
      <c r="HON37" s="332"/>
      <c r="HOO37" s="332"/>
      <c r="HOP37" s="332"/>
      <c r="HOQ37" s="332"/>
      <c r="HOR37" s="332"/>
      <c r="HOS37" s="332"/>
      <c r="HOT37" s="332"/>
      <c r="HOU37" s="332"/>
      <c r="HOV37" s="332"/>
      <c r="HOW37" s="332"/>
      <c r="HOX37" s="332"/>
      <c r="HOY37" s="332"/>
      <c r="HOZ37" s="332"/>
      <c r="HPA37" s="332"/>
      <c r="HPB37" s="332"/>
      <c r="HPC37" s="332"/>
      <c r="HPD37" s="332"/>
      <c r="HPE37" s="332"/>
      <c r="HPF37" s="332"/>
      <c r="HPG37" s="332"/>
      <c r="HPH37" s="332"/>
      <c r="HPI37" s="332"/>
      <c r="HPJ37" s="332"/>
      <c r="HPK37" s="332"/>
      <c r="HPL37" s="332"/>
      <c r="HPM37" s="332"/>
      <c r="HPN37" s="332"/>
      <c r="HPO37" s="332"/>
      <c r="HPP37" s="332"/>
      <c r="HPQ37" s="332"/>
      <c r="HPR37" s="332"/>
      <c r="HPS37" s="332"/>
      <c r="HPT37" s="332"/>
      <c r="HPU37" s="332"/>
      <c r="HPV37" s="332"/>
      <c r="HPW37" s="332"/>
      <c r="HPX37" s="332"/>
      <c r="HPY37" s="332"/>
      <c r="HPZ37" s="332"/>
      <c r="HQA37" s="332"/>
      <c r="HQB37" s="332"/>
      <c r="HQC37" s="332"/>
      <c r="HQD37" s="332"/>
      <c r="HQE37" s="332"/>
      <c r="HQF37" s="332"/>
      <c r="HQG37" s="332"/>
      <c r="HQH37" s="332"/>
      <c r="HQI37" s="332"/>
      <c r="HQJ37" s="332"/>
      <c r="HQK37" s="332"/>
      <c r="HQL37" s="332"/>
      <c r="HQM37" s="332"/>
      <c r="HQN37" s="332"/>
      <c r="HQO37" s="332"/>
      <c r="HQP37" s="332"/>
      <c r="HQQ37" s="332"/>
      <c r="HQR37" s="332"/>
      <c r="HQS37" s="332"/>
      <c r="HQT37" s="332"/>
      <c r="HQU37" s="332"/>
      <c r="HQV37" s="332"/>
      <c r="HQW37" s="332"/>
      <c r="HQX37" s="332"/>
      <c r="HQY37" s="332"/>
      <c r="HQZ37" s="332"/>
      <c r="HRA37" s="332"/>
      <c r="HRB37" s="332"/>
      <c r="HRC37" s="332"/>
      <c r="HRD37" s="332"/>
      <c r="HRE37" s="332"/>
      <c r="HRF37" s="332"/>
      <c r="HRG37" s="332"/>
      <c r="HRH37" s="332"/>
      <c r="HRI37" s="332"/>
      <c r="HRJ37" s="332"/>
      <c r="HRK37" s="332"/>
      <c r="HRL37" s="332"/>
      <c r="HRM37" s="332"/>
      <c r="HRN37" s="332"/>
      <c r="HRO37" s="332"/>
      <c r="HRP37" s="332"/>
      <c r="HRQ37" s="332"/>
      <c r="HRR37" s="332"/>
      <c r="HRS37" s="332"/>
      <c r="HRT37" s="332"/>
      <c r="HRU37" s="332"/>
      <c r="HRV37" s="332"/>
      <c r="HRW37" s="332"/>
      <c r="HRX37" s="332"/>
      <c r="HRY37" s="332"/>
      <c r="HRZ37" s="332"/>
      <c r="HSA37" s="332"/>
      <c r="HSB37" s="332"/>
      <c r="HSC37" s="332"/>
      <c r="HSD37" s="332"/>
      <c r="HSE37" s="332"/>
      <c r="HSF37" s="332"/>
      <c r="HSG37" s="332"/>
      <c r="HSH37" s="332"/>
      <c r="HSI37" s="332"/>
      <c r="HSJ37" s="332"/>
      <c r="HSK37" s="332"/>
      <c r="HSL37" s="332"/>
      <c r="HSM37" s="332"/>
      <c r="HSN37" s="332"/>
      <c r="HSO37" s="332"/>
      <c r="HSP37" s="332"/>
      <c r="HSQ37" s="332"/>
      <c r="HSR37" s="332"/>
      <c r="HSS37" s="332"/>
      <c r="HST37" s="332"/>
      <c r="HSU37" s="332"/>
      <c r="HSV37" s="332"/>
      <c r="HSW37" s="332"/>
      <c r="HSX37" s="332"/>
      <c r="HSY37" s="332"/>
      <c r="HSZ37" s="332"/>
      <c r="HTA37" s="332"/>
      <c r="HTB37" s="332"/>
      <c r="HTC37" s="332"/>
      <c r="HTD37" s="332"/>
      <c r="HTE37" s="332"/>
      <c r="HTF37" s="332"/>
      <c r="HTG37" s="332"/>
      <c r="HTH37" s="332"/>
      <c r="HTI37" s="332"/>
      <c r="HTJ37" s="332"/>
      <c r="HTK37" s="332"/>
      <c r="HTL37" s="332"/>
      <c r="HTM37" s="332"/>
      <c r="HTN37" s="332"/>
      <c r="HTO37" s="332"/>
      <c r="HTP37" s="332"/>
      <c r="HTQ37" s="332"/>
      <c r="HTR37" s="332"/>
      <c r="HTS37" s="332"/>
      <c r="HTT37" s="332"/>
      <c r="HTU37" s="332"/>
      <c r="HTV37" s="332"/>
      <c r="HTW37" s="332"/>
      <c r="HTX37" s="332"/>
      <c r="HTY37" s="332"/>
      <c r="HTZ37" s="332"/>
      <c r="HUA37" s="332"/>
      <c r="HUB37" s="332"/>
      <c r="HUC37" s="332"/>
      <c r="HUD37" s="332"/>
      <c r="HUE37" s="332"/>
      <c r="HUF37" s="332"/>
      <c r="HUG37" s="332"/>
      <c r="HUH37" s="332"/>
      <c r="HUI37" s="332"/>
      <c r="HUJ37" s="332"/>
      <c r="HUK37" s="332"/>
      <c r="HUL37" s="332"/>
      <c r="HUM37" s="332"/>
      <c r="HUN37" s="332"/>
      <c r="HUO37" s="332"/>
      <c r="HUP37" s="332"/>
      <c r="HUQ37" s="332"/>
      <c r="HUR37" s="332"/>
      <c r="HUS37" s="332"/>
      <c r="HUT37" s="332"/>
      <c r="HUU37" s="332"/>
      <c r="HUV37" s="332"/>
      <c r="HUW37" s="332"/>
      <c r="HUX37" s="332"/>
      <c r="HUY37" s="332"/>
      <c r="HUZ37" s="332"/>
      <c r="HVA37" s="332"/>
      <c r="HVB37" s="332"/>
      <c r="HVC37" s="332"/>
      <c r="HVD37" s="332"/>
      <c r="HVE37" s="332"/>
      <c r="HVF37" s="332"/>
      <c r="HVG37" s="332"/>
      <c r="HVH37" s="332"/>
      <c r="HVI37" s="332"/>
      <c r="HVJ37" s="332"/>
      <c r="HVK37" s="332"/>
      <c r="HVL37" s="332"/>
      <c r="HVM37" s="332"/>
      <c r="HVN37" s="332"/>
      <c r="HVO37" s="332"/>
      <c r="HVP37" s="332"/>
      <c r="HVQ37" s="332"/>
      <c r="HVR37" s="332"/>
      <c r="HVS37" s="332"/>
      <c r="HVT37" s="332"/>
      <c r="HVU37" s="332"/>
      <c r="HVV37" s="332"/>
      <c r="HVW37" s="332"/>
      <c r="HVX37" s="332"/>
      <c r="HVY37" s="332"/>
      <c r="HVZ37" s="332"/>
      <c r="HWA37" s="332"/>
      <c r="HWB37" s="332"/>
      <c r="HWC37" s="332"/>
      <c r="HWD37" s="332"/>
      <c r="HWE37" s="332"/>
      <c r="HWF37" s="332"/>
      <c r="HWG37" s="332"/>
      <c r="HWH37" s="332"/>
      <c r="HWI37" s="332"/>
      <c r="HWJ37" s="332"/>
      <c r="HWK37" s="332"/>
      <c r="HWL37" s="332"/>
      <c r="HWM37" s="332"/>
      <c r="HWN37" s="332"/>
      <c r="HWO37" s="332"/>
      <c r="HWP37" s="332"/>
      <c r="HWQ37" s="332"/>
      <c r="HWR37" s="332"/>
      <c r="HWS37" s="332"/>
      <c r="HWT37" s="332"/>
      <c r="HWU37" s="332"/>
      <c r="HWV37" s="332"/>
      <c r="HWW37" s="332"/>
      <c r="HWX37" s="332"/>
      <c r="HWY37" s="332"/>
      <c r="HWZ37" s="332"/>
      <c r="HXA37" s="332"/>
      <c r="HXB37" s="332"/>
      <c r="HXC37" s="332"/>
      <c r="HXD37" s="332"/>
      <c r="HXE37" s="332"/>
      <c r="HXF37" s="332"/>
      <c r="HXG37" s="332"/>
      <c r="HXH37" s="332"/>
      <c r="HXI37" s="332"/>
      <c r="HXJ37" s="332"/>
      <c r="HXK37" s="332"/>
      <c r="HXL37" s="332"/>
      <c r="HXM37" s="332"/>
      <c r="HXN37" s="332"/>
      <c r="HXO37" s="332"/>
      <c r="HXP37" s="332"/>
      <c r="HXQ37" s="332"/>
      <c r="HXR37" s="332"/>
      <c r="HXS37" s="332"/>
      <c r="HXT37" s="332"/>
      <c r="HXU37" s="332"/>
      <c r="HXV37" s="332"/>
      <c r="HXW37" s="332"/>
      <c r="HXX37" s="332"/>
      <c r="HXY37" s="332"/>
      <c r="HXZ37" s="332"/>
      <c r="HYA37" s="332"/>
      <c r="HYB37" s="332"/>
      <c r="HYC37" s="332"/>
      <c r="HYD37" s="332"/>
      <c r="HYE37" s="332"/>
      <c r="HYF37" s="332"/>
      <c r="HYG37" s="332"/>
      <c r="HYH37" s="332"/>
      <c r="HYI37" s="332"/>
      <c r="HYJ37" s="332"/>
      <c r="HYK37" s="332"/>
      <c r="HYL37" s="332"/>
      <c r="HYM37" s="332"/>
      <c r="HYN37" s="332"/>
      <c r="HYO37" s="332"/>
      <c r="HYP37" s="332"/>
      <c r="HYQ37" s="332"/>
      <c r="HYR37" s="332"/>
      <c r="HYS37" s="332"/>
      <c r="HYT37" s="332"/>
      <c r="HYU37" s="332"/>
      <c r="HYV37" s="332"/>
      <c r="HYW37" s="332"/>
      <c r="HYX37" s="332"/>
      <c r="HYY37" s="332"/>
      <c r="HYZ37" s="332"/>
      <c r="HZA37" s="332"/>
      <c r="HZB37" s="332"/>
      <c r="HZC37" s="332"/>
      <c r="HZD37" s="332"/>
      <c r="HZE37" s="332"/>
      <c r="HZF37" s="332"/>
      <c r="HZG37" s="332"/>
      <c r="HZH37" s="332"/>
      <c r="HZI37" s="332"/>
      <c r="HZJ37" s="332"/>
      <c r="HZK37" s="332"/>
      <c r="HZL37" s="332"/>
      <c r="HZM37" s="332"/>
      <c r="HZN37" s="332"/>
      <c r="HZO37" s="332"/>
      <c r="HZP37" s="332"/>
      <c r="HZQ37" s="332"/>
      <c r="HZR37" s="332"/>
      <c r="HZS37" s="332"/>
      <c r="HZT37" s="332"/>
      <c r="HZU37" s="332"/>
      <c r="HZV37" s="332"/>
      <c r="HZW37" s="332"/>
      <c r="HZX37" s="332"/>
      <c r="HZY37" s="332"/>
      <c r="HZZ37" s="332"/>
      <c r="IAA37" s="332"/>
      <c r="IAB37" s="332"/>
      <c r="IAC37" s="332"/>
      <c r="IAD37" s="332"/>
      <c r="IAE37" s="332"/>
      <c r="IAF37" s="332"/>
      <c r="IAG37" s="332"/>
      <c r="IAH37" s="332"/>
      <c r="IAI37" s="332"/>
      <c r="IAJ37" s="332"/>
      <c r="IAK37" s="332"/>
      <c r="IAL37" s="332"/>
      <c r="IAM37" s="332"/>
      <c r="IAN37" s="332"/>
      <c r="IAO37" s="332"/>
      <c r="IAP37" s="332"/>
      <c r="IAQ37" s="332"/>
      <c r="IAR37" s="332"/>
      <c r="IAS37" s="332"/>
      <c r="IAT37" s="332"/>
      <c r="IAU37" s="332"/>
      <c r="IAV37" s="332"/>
      <c r="IAW37" s="332"/>
      <c r="IAX37" s="332"/>
      <c r="IAY37" s="332"/>
      <c r="IAZ37" s="332"/>
      <c r="IBA37" s="332"/>
      <c r="IBB37" s="332"/>
      <c r="IBC37" s="332"/>
      <c r="IBD37" s="332"/>
      <c r="IBE37" s="332"/>
      <c r="IBF37" s="332"/>
      <c r="IBG37" s="332"/>
      <c r="IBH37" s="332"/>
      <c r="IBI37" s="332"/>
      <c r="IBJ37" s="332"/>
      <c r="IBK37" s="332"/>
      <c r="IBL37" s="332"/>
      <c r="IBM37" s="332"/>
      <c r="IBN37" s="332"/>
      <c r="IBO37" s="332"/>
      <c r="IBP37" s="332"/>
      <c r="IBQ37" s="332"/>
      <c r="IBR37" s="332"/>
      <c r="IBS37" s="332"/>
      <c r="IBT37" s="332"/>
      <c r="IBU37" s="332"/>
      <c r="IBV37" s="332"/>
      <c r="IBW37" s="332"/>
      <c r="IBX37" s="332"/>
      <c r="IBY37" s="332"/>
      <c r="IBZ37" s="332"/>
      <c r="ICA37" s="332"/>
      <c r="ICB37" s="332"/>
      <c r="ICC37" s="332"/>
      <c r="ICD37" s="332"/>
      <c r="ICE37" s="332"/>
      <c r="ICF37" s="332"/>
      <c r="ICG37" s="332"/>
      <c r="ICH37" s="332"/>
      <c r="ICI37" s="332"/>
      <c r="ICJ37" s="332"/>
      <c r="ICK37" s="332"/>
      <c r="ICL37" s="332"/>
      <c r="ICM37" s="332"/>
      <c r="ICN37" s="332"/>
      <c r="ICO37" s="332"/>
      <c r="ICP37" s="332"/>
      <c r="ICQ37" s="332"/>
      <c r="ICR37" s="332"/>
      <c r="ICS37" s="332"/>
      <c r="ICT37" s="332"/>
      <c r="ICU37" s="332"/>
      <c r="ICV37" s="332"/>
      <c r="ICW37" s="332"/>
      <c r="ICX37" s="332"/>
      <c r="ICY37" s="332"/>
      <c r="ICZ37" s="332"/>
      <c r="IDA37" s="332"/>
      <c r="IDB37" s="332"/>
      <c r="IDC37" s="332"/>
      <c r="IDD37" s="332"/>
      <c r="IDE37" s="332"/>
      <c r="IDF37" s="332"/>
      <c r="IDG37" s="332"/>
      <c r="IDH37" s="332"/>
      <c r="IDI37" s="332"/>
      <c r="IDJ37" s="332"/>
      <c r="IDK37" s="332"/>
      <c r="IDL37" s="332"/>
      <c r="IDM37" s="332"/>
      <c r="IDN37" s="332"/>
      <c r="IDO37" s="332"/>
      <c r="IDP37" s="332"/>
      <c r="IDQ37" s="332"/>
      <c r="IDR37" s="332"/>
      <c r="IDS37" s="332"/>
      <c r="IDT37" s="332"/>
      <c r="IDU37" s="332"/>
      <c r="IDV37" s="332"/>
      <c r="IDW37" s="332"/>
      <c r="IDX37" s="332"/>
      <c r="IDY37" s="332"/>
      <c r="IDZ37" s="332"/>
      <c r="IEA37" s="332"/>
      <c r="IEB37" s="332"/>
      <c r="IEC37" s="332"/>
      <c r="IED37" s="332"/>
      <c r="IEE37" s="332"/>
      <c r="IEF37" s="332"/>
      <c r="IEG37" s="332"/>
      <c r="IEH37" s="332"/>
      <c r="IEI37" s="332"/>
      <c r="IEJ37" s="332"/>
      <c r="IEK37" s="332"/>
      <c r="IEL37" s="332"/>
      <c r="IEM37" s="332"/>
      <c r="IEN37" s="332"/>
      <c r="IEO37" s="332"/>
      <c r="IEP37" s="332"/>
      <c r="IEQ37" s="332"/>
      <c r="IER37" s="332"/>
      <c r="IES37" s="332"/>
      <c r="IET37" s="332"/>
      <c r="IEU37" s="332"/>
      <c r="IEV37" s="332"/>
      <c r="IEW37" s="332"/>
      <c r="IEX37" s="332"/>
      <c r="IEY37" s="332"/>
      <c r="IEZ37" s="332"/>
      <c r="IFA37" s="332"/>
      <c r="IFB37" s="332"/>
      <c r="IFC37" s="332"/>
      <c r="IFD37" s="332"/>
      <c r="IFE37" s="332"/>
      <c r="IFF37" s="332"/>
      <c r="IFG37" s="332"/>
      <c r="IFH37" s="332"/>
      <c r="IFI37" s="332"/>
      <c r="IFJ37" s="332"/>
      <c r="IFK37" s="332"/>
      <c r="IFL37" s="332"/>
      <c r="IFM37" s="332"/>
      <c r="IFN37" s="332"/>
      <c r="IFO37" s="332"/>
      <c r="IFP37" s="332"/>
      <c r="IFQ37" s="332"/>
      <c r="IFR37" s="332"/>
      <c r="IFS37" s="332"/>
      <c r="IFT37" s="332"/>
      <c r="IFU37" s="332"/>
      <c r="IFV37" s="332"/>
      <c r="IFW37" s="332"/>
      <c r="IFX37" s="332"/>
      <c r="IFY37" s="332"/>
      <c r="IFZ37" s="332"/>
      <c r="IGA37" s="332"/>
      <c r="IGB37" s="332"/>
      <c r="IGC37" s="332"/>
      <c r="IGD37" s="332"/>
      <c r="IGE37" s="332"/>
      <c r="IGF37" s="332"/>
      <c r="IGG37" s="332"/>
      <c r="IGH37" s="332"/>
      <c r="IGI37" s="332"/>
      <c r="IGJ37" s="332"/>
      <c r="IGK37" s="332"/>
      <c r="IGL37" s="332"/>
      <c r="IGM37" s="332"/>
      <c r="IGN37" s="332"/>
      <c r="IGO37" s="332"/>
      <c r="IGP37" s="332"/>
      <c r="IGQ37" s="332"/>
      <c r="IGR37" s="332"/>
      <c r="IGS37" s="332"/>
      <c r="IGT37" s="332"/>
      <c r="IGU37" s="332"/>
      <c r="IGV37" s="332"/>
      <c r="IGW37" s="332"/>
      <c r="IGX37" s="332"/>
      <c r="IGY37" s="332"/>
      <c r="IGZ37" s="332"/>
      <c r="IHA37" s="332"/>
      <c r="IHB37" s="332"/>
      <c r="IHC37" s="332"/>
      <c r="IHD37" s="332"/>
      <c r="IHE37" s="332"/>
      <c r="IHF37" s="332"/>
      <c r="IHG37" s="332"/>
      <c r="IHH37" s="332"/>
      <c r="IHI37" s="332"/>
      <c r="IHJ37" s="332"/>
      <c r="IHK37" s="332"/>
      <c r="IHL37" s="332"/>
      <c r="IHM37" s="332"/>
      <c r="IHN37" s="332"/>
      <c r="IHO37" s="332"/>
      <c r="IHP37" s="332"/>
      <c r="IHQ37" s="332"/>
      <c r="IHR37" s="332"/>
      <c r="IHS37" s="332"/>
      <c r="IHT37" s="332"/>
      <c r="IHU37" s="332"/>
      <c r="IHV37" s="332"/>
      <c r="IHW37" s="332"/>
      <c r="IHX37" s="332"/>
      <c r="IHY37" s="332"/>
      <c r="IHZ37" s="332"/>
      <c r="IIA37" s="332"/>
      <c r="IIB37" s="332"/>
      <c r="IIC37" s="332"/>
      <c r="IID37" s="332"/>
      <c r="IIE37" s="332"/>
      <c r="IIF37" s="332"/>
      <c r="IIG37" s="332"/>
      <c r="IIH37" s="332"/>
      <c r="III37" s="332"/>
      <c r="IIJ37" s="332"/>
      <c r="IIK37" s="332"/>
      <c r="IIL37" s="332"/>
      <c r="IIM37" s="332"/>
      <c r="IIN37" s="332"/>
      <c r="IIO37" s="332"/>
      <c r="IIP37" s="332"/>
      <c r="IIQ37" s="332"/>
      <c r="IIR37" s="332"/>
      <c r="IIS37" s="332"/>
      <c r="IIT37" s="332"/>
      <c r="IIU37" s="332"/>
      <c r="IIV37" s="332"/>
      <c r="IIW37" s="332"/>
      <c r="IIX37" s="332"/>
      <c r="IIY37" s="332"/>
      <c r="IIZ37" s="332"/>
      <c r="IJA37" s="332"/>
      <c r="IJB37" s="332"/>
      <c r="IJC37" s="332"/>
      <c r="IJD37" s="332"/>
      <c r="IJE37" s="332"/>
      <c r="IJF37" s="332"/>
      <c r="IJG37" s="332"/>
      <c r="IJH37" s="332"/>
      <c r="IJI37" s="332"/>
      <c r="IJJ37" s="332"/>
      <c r="IJK37" s="332"/>
      <c r="IJL37" s="332"/>
      <c r="IJM37" s="332"/>
      <c r="IJN37" s="332"/>
      <c r="IJO37" s="332"/>
      <c r="IJP37" s="332"/>
      <c r="IJQ37" s="332"/>
      <c r="IJR37" s="332"/>
      <c r="IJS37" s="332"/>
      <c r="IJT37" s="332"/>
      <c r="IJU37" s="332"/>
      <c r="IJV37" s="332"/>
      <c r="IJW37" s="332"/>
      <c r="IJX37" s="332"/>
      <c r="IJY37" s="332"/>
      <c r="IJZ37" s="332"/>
      <c r="IKA37" s="332"/>
      <c r="IKB37" s="332"/>
      <c r="IKC37" s="332"/>
      <c r="IKD37" s="332"/>
      <c r="IKE37" s="332"/>
      <c r="IKF37" s="332"/>
      <c r="IKG37" s="332"/>
      <c r="IKH37" s="332"/>
      <c r="IKI37" s="332"/>
      <c r="IKJ37" s="332"/>
      <c r="IKK37" s="332"/>
      <c r="IKL37" s="332"/>
      <c r="IKM37" s="332"/>
      <c r="IKN37" s="332"/>
      <c r="IKO37" s="332"/>
      <c r="IKP37" s="332"/>
      <c r="IKQ37" s="332"/>
      <c r="IKR37" s="332"/>
      <c r="IKS37" s="332"/>
      <c r="IKT37" s="332"/>
      <c r="IKU37" s="332"/>
      <c r="IKV37" s="332"/>
      <c r="IKW37" s="332"/>
      <c r="IKX37" s="332"/>
      <c r="IKY37" s="332"/>
      <c r="IKZ37" s="332"/>
      <c r="ILA37" s="332"/>
      <c r="ILB37" s="332"/>
      <c r="ILC37" s="332"/>
      <c r="ILD37" s="332"/>
      <c r="ILE37" s="332"/>
      <c r="ILF37" s="332"/>
      <c r="ILG37" s="332"/>
      <c r="ILH37" s="332"/>
      <c r="ILI37" s="332"/>
      <c r="ILJ37" s="332"/>
      <c r="ILK37" s="332"/>
      <c r="ILL37" s="332"/>
      <c r="ILM37" s="332"/>
      <c r="ILN37" s="332"/>
      <c r="ILO37" s="332"/>
      <c r="ILP37" s="332"/>
      <c r="ILQ37" s="332"/>
      <c r="ILR37" s="332"/>
      <c r="ILS37" s="332"/>
      <c r="ILT37" s="332"/>
      <c r="ILU37" s="332"/>
      <c r="ILV37" s="332"/>
      <c r="ILW37" s="332"/>
      <c r="ILX37" s="332"/>
      <c r="ILY37" s="332"/>
      <c r="ILZ37" s="332"/>
      <c r="IMA37" s="332"/>
      <c r="IMB37" s="332"/>
      <c r="IMC37" s="332"/>
      <c r="IMD37" s="332"/>
      <c r="IME37" s="332"/>
      <c r="IMF37" s="332"/>
      <c r="IMG37" s="332"/>
      <c r="IMH37" s="332"/>
      <c r="IMI37" s="332"/>
      <c r="IMJ37" s="332"/>
      <c r="IMK37" s="332"/>
      <c r="IML37" s="332"/>
      <c r="IMM37" s="332"/>
      <c r="IMN37" s="332"/>
      <c r="IMO37" s="332"/>
      <c r="IMP37" s="332"/>
      <c r="IMQ37" s="332"/>
      <c r="IMR37" s="332"/>
      <c r="IMS37" s="332"/>
      <c r="IMT37" s="332"/>
      <c r="IMU37" s="332"/>
      <c r="IMV37" s="332"/>
      <c r="IMW37" s="332"/>
      <c r="IMX37" s="332"/>
      <c r="IMY37" s="332"/>
      <c r="IMZ37" s="332"/>
      <c r="INA37" s="332"/>
      <c r="INB37" s="332"/>
      <c r="INC37" s="332"/>
      <c r="IND37" s="332"/>
      <c r="INE37" s="332"/>
      <c r="INF37" s="332"/>
      <c r="ING37" s="332"/>
      <c r="INH37" s="332"/>
      <c r="INI37" s="332"/>
      <c r="INJ37" s="332"/>
      <c r="INK37" s="332"/>
      <c r="INL37" s="332"/>
      <c r="INM37" s="332"/>
      <c r="INN37" s="332"/>
      <c r="INO37" s="332"/>
      <c r="INP37" s="332"/>
      <c r="INQ37" s="332"/>
      <c r="INR37" s="332"/>
      <c r="INS37" s="332"/>
      <c r="INT37" s="332"/>
      <c r="INU37" s="332"/>
      <c r="INV37" s="332"/>
      <c r="INW37" s="332"/>
      <c r="INX37" s="332"/>
      <c r="INY37" s="332"/>
      <c r="INZ37" s="332"/>
      <c r="IOA37" s="332"/>
      <c r="IOB37" s="332"/>
      <c r="IOC37" s="332"/>
      <c r="IOD37" s="332"/>
      <c r="IOE37" s="332"/>
      <c r="IOF37" s="332"/>
      <c r="IOG37" s="332"/>
      <c r="IOH37" s="332"/>
      <c r="IOI37" s="332"/>
      <c r="IOJ37" s="332"/>
      <c r="IOK37" s="332"/>
      <c r="IOL37" s="332"/>
      <c r="IOM37" s="332"/>
      <c r="ION37" s="332"/>
      <c r="IOO37" s="332"/>
      <c r="IOP37" s="332"/>
      <c r="IOQ37" s="332"/>
      <c r="IOR37" s="332"/>
      <c r="IOS37" s="332"/>
      <c r="IOT37" s="332"/>
      <c r="IOU37" s="332"/>
      <c r="IOV37" s="332"/>
      <c r="IOW37" s="332"/>
      <c r="IOX37" s="332"/>
      <c r="IOY37" s="332"/>
      <c r="IOZ37" s="332"/>
      <c r="IPA37" s="332"/>
      <c r="IPB37" s="332"/>
      <c r="IPC37" s="332"/>
      <c r="IPD37" s="332"/>
      <c r="IPE37" s="332"/>
      <c r="IPF37" s="332"/>
      <c r="IPG37" s="332"/>
      <c r="IPH37" s="332"/>
      <c r="IPI37" s="332"/>
      <c r="IPJ37" s="332"/>
      <c r="IPK37" s="332"/>
      <c r="IPL37" s="332"/>
      <c r="IPM37" s="332"/>
      <c r="IPN37" s="332"/>
      <c r="IPO37" s="332"/>
      <c r="IPP37" s="332"/>
      <c r="IPQ37" s="332"/>
      <c r="IPR37" s="332"/>
      <c r="IPS37" s="332"/>
      <c r="IPT37" s="332"/>
      <c r="IPU37" s="332"/>
      <c r="IPV37" s="332"/>
      <c r="IPW37" s="332"/>
      <c r="IPX37" s="332"/>
      <c r="IPY37" s="332"/>
      <c r="IPZ37" s="332"/>
      <c r="IQA37" s="332"/>
      <c r="IQB37" s="332"/>
      <c r="IQC37" s="332"/>
      <c r="IQD37" s="332"/>
      <c r="IQE37" s="332"/>
      <c r="IQF37" s="332"/>
      <c r="IQG37" s="332"/>
      <c r="IQH37" s="332"/>
      <c r="IQI37" s="332"/>
      <c r="IQJ37" s="332"/>
      <c r="IQK37" s="332"/>
      <c r="IQL37" s="332"/>
      <c r="IQM37" s="332"/>
      <c r="IQN37" s="332"/>
      <c r="IQO37" s="332"/>
      <c r="IQP37" s="332"/>
      <c r="IQQ37" s="332"/>
      <c r="IQR37" s="332"/>
      <c r="IQS37" s="332"/>
      <c r="IQT37" s="332"/>
      <c r="IQU37" s="332"/>
      <c r="IQV37" s="332"/>
      <c r="IQW37" s="332"/>
      <c r="IQX37" s="332"/>
      <c r="IQY37" s="332"/>
      <c r="IQZ37" s="332"/>
      <c r="IRA37" s="332"/>
      <c r="IRB37" s="332"/>
      <c r="IRC37" s="332"/>
      <c r="IRD37" s="332"/>
      <c r="IRE37" s="332"/>
      <c r="IRF37" s="332"/>
      <c r="IRG37" s="332"/>
      <c r="IRH37" s="332"/>
      <c r="IRI37" s="332"/>
      <c r="IRJ37" s="332"/>
      <c r="IRK37" s="332"/>
      <c r="IRL37" s="332"/>
      <c r="IRM37" s="332"/>
      <c r="IRN37" s="332"/>
      <c r="IRO37" s="332"/>
      <c r="IRP37" s="332"/>
      <c r="IRQ37" s="332"/>
      <c r="IRR37" s="332"/>
      <c r="IRS37" s="332"/>
      <c r="IRT37" s="332"/>
      <c r="IRU37" s="332"/>
      <c r="IRV37" s="332"/>
      <c r="IRW37" s="332"/>
      <c r="IRX37" s="332"/>
      <c r="IRY37" s="332"/>
      <c r="IRZ37" s="332"/>
      <c r="ISA37" s="332"/>
      <c r="ISB37" s="332"/>
      <c r="ISC37" s="332"/>
      <c r="ISD37" s="332"/>
      <c r="ISE37" s="332"/>
      <c r="ISF37" s="332"/>
      <c r="ISG37" s="332"/>
      <c r="ISH37" s="332"/>
      <c r="ISI37" s="332"/>
      <c r="ISJ37" s="332"/>
      <c r="ISK37" s="332"/>
      <c r="ISL37" s="332"/>
      <c r="ISM37" s="332"/>
      <c r="ISN37" s="332"/>
      <c r="ISO37" s="332"/>
      <c r="ISP37" s="332"/>
      <c r="ISQ37" s="332"/>
      <c r="ISR37" s="332"/>
      <c r="ISS37" s="332"/>
      <c r="IST37" s="332"/>
      <c r="ISU37" s="332"/>
      <c r="ISV37" s="332"/>
      <c r="ISW37" s="332"/>
      <c r="ISX37" s="332"/>
      <c r="ISY37" s="332"/>
      <c r="ISZ37" s="332"/>
      <c r="ITA37" s="332"/>
      <c r="ITB37" s="332"/>
      <c r="ITC37" s="332"/>
      <c r="ITD37" s="332"/>
      <c r="ITE37" s="332"/>
      <c r="ITF37" s="332"/>
      <c r="ITG37" s="332"/>
      <c r="ITH37" s="332"/>
      <c r="ITI37" s="332"/>
      <c r="ITJ37" s="332"/>
      <c r="ITK37" s="332"/>
      <c r="ITL37" s="332"/>
      <c r="ITM37" s="332"/>
      <c r="ITN37" s="332"/>
      <c r="ITO37" s="332"/>
      <c r="ITP37" s="332"/>
      <c r="ITQ37" s="332"/>
      <c r="ITR37" s="332"/>
      <c r="ITS37" s="332"/>
      <c r="ITT37" s="332"/>
      <c r="ITU37" s="332"/>
      <c r="ITV37" s="332"/>
      <c r="ITW37" s="332"/>
      <c r="ITX37" s="332"/>
      <c r="ITY37" s="332"/>
      <c r="ITZ37" s="332"/>
      <c r="IUA37" s="332"/>
      <c r="IUB37" s="332"/>
      <c r="IUC37" s="332"/>
      <c r="IUD37" s="332"/>
      <c r="IUE37" s="332"/>
      <c r="IUF37" s="332"/>
      <c r="IUG37" s="332"/>
      <c r="IUH37" s="332"/>
      <c r="IUI37" s="332"/>
      <c r="IUJ37" s="332"/>
      <c r="IUK37" s="332"/>
      <c r="IUL37" s="332"/>
      <c r="IUM37" s="332"/>
      <c r="IUN37" s="332"/>
      <c r="IUO37" s="332"/>
      <c r="IUP37" s="332"/>
      <c r="IUQ37" s="332"/>
      <c r="IUR37" s="332"/>
      <c r="IUS37" s="332"/>
      <c r="IUT37" s="332"/>
      <c r="IUU37" s="332"/>
      <c r="IUV37" s="332"/>
      <c r="IUW37" s="332"/>
      <c r="IUX37" s="332"/>
      <c r="IUY37" s="332"/>
      <c r="IUZ37" s="332"/>
      <c r="IVA37" s="332"/>
      <c r="IVB37" s="332"/>
      <c r="IVC37" s="332"/>
      <c r="IVD37" s="332"/>
      <c r="IVE37" s="332"/>
      <c r="IVF37" s="332"/>
      <c r="IVG37" s="332"/>
      <c r="IVH37" s="332"/>
      <c r="IVI37" s="332"/>
      <c r="IVJ37" s="332"/>
      <c r="IVK37" s="332"/>
      <c r="IVL37" s="332"/>
      <c r="IVM37" s="332"/>
      <c r="IVN37" s="332"/>
      <c r="IVO37" s="332"/>
      <c r="IVP37" s="332"/>
      <c r="IVQ37" s="332"/>
      <c r="IVR37" s="332"/>
      <c r="IVS37" s="332"/>
      <c r="IVT37" s="332"/>
      <c r="IVU37" s="332"/>
      <c r="IVV37" s="332"/>
      <c r="IVW37" s="332"/>
      <c r="IVX37" s="332"/>
      <c r="IVY37" s="332"/>
      <c r="IVZ37" s="332"/>
      <c r="IWA37" s="332"/>
      <c r="IWB37" s="332"/>
      <c r="IWC37" s="332"/>
      <c r="IWD37" s="332"/>
      <c r="IWE37" s="332"/>
      <c r="IWF37" s="332"/>
      <c r="IWG37" s="332"/>
      <c r="IWH37" s="332"/>
      <c r="IWI37" s="332"/>
      <c r="IWJ37" s="332"/>
      <c r="IWK37" s="332"/>
      <c r="IWL37" s="332"/>
      <c r="IWM37" s="332"/>
      <c r="IWN37" s="332"/>
      <c r="IWO37" s="332"/>
      <c r="IWP37" s="332"/>
      <c r="IWQ37" s="332"/>
      <c r="IWR37" s="332"/>
      <c r="IWS37" s="332"/>
      <c r="IWT37" s="332"/>
      <c r="IWU37" s="332"/>
      <c r="IWV37" s="332"/>
      <c r="IWW37" s="332"/>
      <c r="IWX37" s="332"/>
      <c r="IWY37" s="332"/>
      <c r="IWZ37" s="332"/>
      <c r="IXA37" s="332"/>
      <c r="IXB37" s="332"/>
      <c r="IXC37" s="332"/>
      <c r="IXD37" s="332"/>
      <c r="IXE37" s="332"/>
      <c r="IXF37" s="332"/>
      <c r="IXG37" s="332"/>
      <c r="IXH37" s="332"/>
      <c r="IXI37" s="332"/>
      <c r="IXJ37" s="332"/>
      <c r="IXK37" s="332"/>
      <c r="IXL37" s="332"/>
      <c r="IXM37" s="332"/>
      <c r="IXN37" s="332"/>
      <c r="IXO37" s="332"/>
      <c r="IXP37" s="332"/>
      <c r="IXQ37" s="332"/>
      <c r="IXR37" s="332"/>
      <c r="IXS37" s="332"/>
      <c r="IXT37" s="332"/>
      <c r="IXU37" s="332"/>
      <c r="IXV37" s="332"/>
      <c r="IXW37" s="332"/>
      <c r="IXX37" s="332"/>
      <c r="IXY37" s="332"/>
      <c r="IXZ37" s="332"/>
      <c r="IYA37" s="332"/>
      <c r="IYB37" s="332"/>
      <c r="IYC37" s="332"/>
      <c r="IYD37" s="332"/>
      <c r="IYE37" s="332"/>
      <c r="IYF37" s="332"/>
      <c r="IYG37" s="332"/>
      <c r="IYH37" s="332"/>
      <c r="IYI37" s="332"/>
      <c r="IYJ37" s="332"/>
      <c r="IYK37" s="332"/>
      <c r="IYL37" s="332"/>
      <c r="IYM37" s="332"/>
      <c r="IYN37" s="332"/>
      <c r="IYO37" s="332"/>
      <c r="IYP37" s="332"/>
      <c r="IYQ37" s="332"/>
      <c r="IYR37" s="332"/>
      <c r="IYS37" s="332"/>
      <c r="IYT37" s="332"/>
      <c r="IYU37" s="332"/>
      <c r="IYV37" s="332"/>
      <c r="IYW37" s="332"/>
      <c r="IYX37" s="332"/>
      <c r="IYY37" s="332"/>
      <c r="IYZ37" s="332"/>
      <c r="IZA37" s="332"/>
      <c r="IZB37" s="332"/>
      <c r="IZC37" s="332"/>
      <c r="IZD37" s="332"/>
      <c r="IZE37" s="332"/>
      <c r="IZF37" s="332"/>
      <c r="IZG37" s="332"/>
      <c r="IZH37" s="332"/>
      <c r="IZI37" s="332"/>
      <c r="IZJ37" s="332"/>
      <c r="IZK37" s="332"/>
      <c r="IZL37" s="332"/>
      <c r="IZM37" s="332"/>
      <c r="IZN37" s="332"/>
      <c r="IZO37" s="332"/>
      <c r="IZP37" s="332"/>
      <c r="IZQ37" s="332"/>
      <c r="IZR37" s="332"/>
      <c r="IZS37" s="332"/>
      <c r="IZT37" s="332"/>
      <c r="IZU37" s="332"/>
      <c r="IZV37" s="332"/>
      <c r="IZW37" s="332"/>
      <c r="IZX37" s="332"/>
      <c r="IZY37" s="332"/>
      <c r="IZZ37" s="332"/>
      <c r="JAA37" s="332"/>
      <c r="JAB37" s="332"/>
      <c r="JAC37" s="332"/>
      <c r="JAD37" s="332"/>
      <c r="JAE37" s="332"/>
      <c r="JAF37" s="332"/>
      <c r="JAG37" s="332"/>
      <c r="JAH37" s="332"/>
      <c r="JAI37" s="332"/>
      <c r="JAJ37" s="332"/>
      <c r="JAK37" s="332"/>
      <c r="JAL37" s="332"/>
      <c r="JAM37" s="332"/>
      <c r="JAN37" s="332"/>
      <c r="JAO37" s="332"/>
      <c r="JAP37" s="332"/>
      <c r="JAQ37" s="332"/>
      <c r="JAR37" s="332"/>
      <c r="JAS37" s="332"/>
      <c r="JAT37" s="332"/>
      <c r="JAU37" s="332"/>
      <c r="JAV37" s="332"/>
      <c r="JAW37" s="332"/>
      <c r="JAX37" s="332"/>
      <c r="JAY37" s="332"/>
      <c r="JAZ37" s="332"/>
      <c r="JBA37" s="332"/>
      <c r="JBB37" s="332"/>
      <c r="JBC37" s="332"/>
      <c r="JBD37" s="332"/>
      <c r="JBE37" s="332"/>
      <c r="JBF37" s="332"/>
      <c r="JBG37" s="332"/>
      <c r="JBH37" s="332"/>
      <c r="JBI37" s="332"/>
      <c r="JBJ37" s="332"/>
      <c r="JBK37" s="332"/>
      <c r="JBL37" s="332"/>
      <c r="JBM37" s="332"/>
      <c r="JBN37" s="332"/>
      <c r="JBO37" s="332"/>
      <c r="JBP37" s="332"/>
      <c r="JBQ37" s="332"/>
      <c r="JBR37" s="332"/>
      <c r="JBS37" s="332"/>
      <c r="JBT37" s="332"/>
      <c r="JBU37" s="332"/>
      <c r="JBV37" s="332"/>
      <c r="JBW37" s="332"/>
      <c r="JBX37" s="332"/>
      <c r="JBY37" s="332"/>
      <c r="JBZ37" s="332"/>
      <c r="JCA37" s="332"/>
      <c r="JCB37" s="332"/>
      <c r="JCC37" s="332"/>
      <c r="JCD37" s="332"/>
      <c r="JCE37" s="332"/>
      <c r="JCF37" s="332"/>
      <c r="JCG37" s="332"/>
      <c r="JCH37" s="332"/>
      <c r="JCI37" s="332"/>
      <c r="JCJ37" s="332"/>
      <c r="JCK37" s="332"/>
      <c r="JCL37" s="332"/>
      <c r="JCM37" s="332"/>
      <c r="JCN37" s="332"/>
      <c r="JCO37" s="332"/>
      <c r="JCP37" s="332"/>
      <c r="JCQ37" s="332"/>
      <c r="JCR37" s="332"/>
      <c r="JCS37" s="332"/>
      <c r="JCT37" s="332"/>
      <c r="JCU37" s="332"/>
      <c r="JCV37" s="332"/>
      <c r="JCW37" s="332"/>
      <c r="JCX37" s="332"/>
      <c r="JCY37" s="332"/>
      <c r="JCZ37" s="332"/>
      <c r="JDA37" s="332"/>
      <c r="JDB37" s="332"/>
      <c r="JDC37" s="332"/>
      <c r="JDD37" s="332"/>
      <c r="JDE37" s="332"/>
      <c r="JDF37" s="332"/>
      <c r="JDG37" s="332"/>
      <c r="JDH37" s="332"/>
      <c r="JDI37" s="332"/>
      <c r="JDJ37" s="332"/>
      <c r="JDK37" s="332"/>
      <c r="JDL37" s="332"/>
      <c r="JDM37" s="332"/>
      <c r="JDN37" s="332"/>
      <c r="JDO37" s="332"/>
      <c r="JDP37" s="332"/>
      <c r="JDQ37" s="332"/>
      <c r="JDR37" s="332"/>
      <c r="JDS37" s="332"/>
      <c r="JDT37" s="332"/>
      <c r="JDU37" s="332"/>
      <c r="JDV37" s="332"/>
      <c r="JDW37" s="332"/>
      <c r="JDX37" s="332"/>
      <c r="JDY37" s="332"/>
      <c r="JDZ37" s="332"/>
      <c r="JEA37" s="332"/>
      <c r="JEB37" s="332"/>
      <c r="JEC37" s="332"/>
      <c r="JED37" s="332"/>
      <c r="JEE37" s="332"/>
      <c r="JEF37" s="332"/>
      <c r="JEG37" s="332"/>
      <c r="JEH37" s="332"/>
      <c r="JEI37" s="332"/>
      <c r="JEJ37" s="332"/>
      <c r="JEK37" s="332"/>
      <c r="JEL37" s="332"/>
      <c r="JEM37" s="332"/>
      <c r="JEN37" s="332"/>
      <c r="JEO37" s="332"/>
      <c r="JEP37" s="332"/>
      <c r="JEQ37" s="332"/>
      <c r="JER37" s="332"/>
      <c r="JES37" s="332"/>
      <c r="JET37" s="332"/>
      <c r="JEU37" s="332"/>
      <c r="JEV37" s="332"/>
      <c r="JEW37" s="332"/>
      <c r="JEX37" s="332"/>
      <c r="JEY37" s="332"/>
      <c r="JEZ37" s="332"/>
      <c r="JFA37" s="332"/>
      <c r="JFB37" s="332"/>
      <c r="JFC37" s="332"/>
      <c r="JFD37" s="332"/>
      <c r="JFE37" s="332"/>
      <c r="JFF37" s="332"/>
      <c r="JFG37" s="332"/>
      <c r="JFH37" s="332"/>
      <c r="JFI37" s="332"/>
      <c r="JFJ37" s="332"/>
      <c r="JFK37" s="332"/>
      <c r="JFL37" s="332"/>
      <c r="JFM37" s="332"/>
      <c r="JFN37" s="332"/>
      <c r="JFO37" s="332"/>
      <c r="JFP37" s="332"/>
      <c r="JFQ37" s="332"/>
      <c r="JFR37" s="332"/>
      <c r="JFS37" s="332"/>
      <c r="JFT37" s="332"/>
      <c r="JFU37" s="332"/>
      <c r="JFV37" s="332"/>
      <c r="JFW37" s="332"/>
      <c r="JFX37" s="332"/>
      <c r="JFY37" s="332"/>
      <c r="JFZ37" s="332"/>
      <c r="JGA37" s="332"/>
      <c r="JGB37" s="332"/>
      <c r="JGC37" s="332"/>
      <c r="JGD37" s="332"/>
      <c r="JGE37" s="332"/>
      <c r="JGF37" s="332"/>
      <c r="JGG37" s="332"/>
      <c r="JGH37" s="332"/>
      <c r="JGI37" s="332"/>
      <c r="JGJ37" s="332"/>
      <c r="JGK37" s="332"/>
      <c r="JGL37" s="332"/>
      <c r="JGM37" s="332"/>
      <c r="JGN37" s="332"/>
      <c r="JGO37" s="332"/>
      <c r="JGP37" s="332"/>
      <c r="JGQ37" s="332"/>
      <c r="JGR37" s="332"/>
      <c r="JGS37" s="332"/>
      <c r="JGT37" s="332"/>
      <c r="JGU37" s="332"/>
      <c r="JGV37" s="332"/>
      <c r="JGW37" s="332"/>
      <c r="JGX37" s="332"/>
      <c r="JGY37" s="332"/>
      <c r="JGZ37" s="332"/>
      <c r="JHA37" s="332"/>
      <c r="JHB37" s="332"/>
      <c r="JHC37" s="332"/>
      <c r="JHD37" s="332"/>
      <c r="JHE37" s="332"/>
      <c r="JHF37" s="332"/>
      <c r="JHG37" s="332"/>
      <c r="JHH37" s="332"/>
      <c r="JHI37" s="332"/>
      <c r="JHJ37" s="332"/>
      <c r="JHK37" s="332"/>
      <c r="JHL37" s="332"/>
      <c r="JHM37" s="332"/>
      <c r="JHN37" s="332"/>
      <c r="JHO37" s="332"/>
      <c r="JHP37" s="332"/>
      <c r="JHQ37" s="332"/>
      <c r="JHR37" s="332"/>
      <c r="JHS37" s="332"/>
      <c r="JHT37" s="332"/>
      <c r="JHU37" s="332"/>
      <c r="JHV37" s="332"/>
      <c r="JHW37" s="332"/>
      <c r="JHX37" s="332"/>
      <c r="JHY37" s="332"/>
      <c r="JHZ37" s="332"/>
      <c r="JIA37" s="332"/>
      <c r="JIB37" s="332"/>
      <c r="JIC37" s="332"/>
      <c r="JID37" s="332"/>
      <c r="JIE37" s="332"/>
      <c r="JIF37" s="332"/>
      <c r="JIG37" s="332"/>
      <c r="JIH37" s="332"/>
      <c r="JII37" s="332"/>
      <c r="JIJ37" s="332"/>
      <c r="JIK37" s="332"/>
      <c r="JIL37" s="332"/>
      <c r="JIM37" s="332"/>
      <c r="JIN37" s="332"/>
      <c r="JIO37" s="332"/>
      <c r="JIP37" s="332"/>
      <c r="JIQ37" s="332"/>
      <c r="JIR37" s="332"/>
      <c r="JIS37" s="332"/>
      <c r="JIT37" s="332"/>
      <c r="JIU37" s="332"/>
      <c r="JIV37" s="332"/>
      <c r="JIW37" s="332"/>
      <c r="JIX37" s="332"/>
      <c r="JIY37" s="332"/>
      <c r="JIZ37" s="332"/>
      <c r="JJA37" s="332"/>
      <c r="JJB37" s="332"/>
      <c r="JJC37" s="332"/>
      <c r="JJD37" s="332"/>
      <c r="JJE37" s="332"/>
      <c r="JJF37" s="332"/>
      <c r="JJG37" s="332"/>
      <c r="JJH37" s="332"/>
      <c r="JJI37" s="332"/>
      <c r="JJJ37" s="332"/>
      <c r="JJK37" s="332"/>
      <c r="JJL37" s="332"/>
      <c r="JJM37" s="332"/>
      <c r="JJN37" s="332"/>
      <c r="JJO37" s="332"/>
      <c r="JJP37" s="332"/>
      <c r="JJQ37" s="332"/>
      <c r="JJR37" s="332"/>
      <c r="JJS37" s="332"/>
      <c r="JJT37" s="332"/>
      <c r="JJU37" s="332"/>
      <c r="JJV37" s="332"/>
      <c r="JJW37" s="332"/>
      <c r="JJX37" s="332"/>
      <c r="JJY37" s="332"/>
      <c r="JJZ37" s="332"/>
      <c r="JKA37" s="332"/>
      <c r="JKB37" s="332"/>
      <c r="JKC37" s="332"/>
      <c r="JKD37" s="332"/>
      <c r="JKE37" s="332"/>
      <c r="JKF37" s="332"/>
      <c r="JKG37" s="332"/>
      <c r="JKH37" s="332"/>
      <c r="JKI37" s="332"/>
      <c r="JKJ37" s="332"/>
      <c r="JKK37" s="332"/>
      <c r="JKL37" s="332"/>
      <c r="JKM37" s="332"/>
      <c r="JKN37" s="332"/>
      <c r="JKO37" s="332"/>
      <c r="JKP37" s="332"/>
      <c r="JKQ37" s="332"/>
      <c r="JKR37" s="332"/>
      <c r="JKS37" s="332"/>
      <c r="JKT37" s="332"/>
      <c r="JKU37" s="332"/>
      <c r="JKV37" s="332"/>
      <c r="JKW37" s="332"/>
      <c r="JKX37" s="332"/>
      <c r="JKY37" s="332"/>
      <c r="JKZ37" s="332"/>
      <c r="JLA37" s="332"/>
      <c r="JLB37" s="332"/>
      <c r="JLC37" s="332"/>
      <c r="JLD37" s="332"/>
      <c r="JLE37" s="332"/>
      <c r="JLF37" s="332"/>
      <c r="JLG37" s="332"/>
      <c r="JLH37" s="332"/>
      <c r="JLI37" s="332"/>
      <c r="JLJ37" s="332"/>
      <c r="JLK37" s="332"/>
      <c r="JLL37" s="332"/>
      <c r="JLM37" s="332"/>
      <c r="JLN37" s="332"/>
      <c r="JLO37" s="332"/>
      <c r="JLP37" s="332"/>
      <c r="JLQ37" s="332"/>
      <c r="JLR37" s="332"/>
      <c r="JLS37" s="332"/>
      <c r="JLT37" s="332"/>
      <c r="JLU37" s="332"/>
      <c r="JLV37" s="332"/>
      <c r="JLW37" s="332"/>
      <c r="JLX37" s="332"/>
      <c r="JLY37" s="332"/>
      <c r="JLZ37" s="332"/>
      <c r="JMA37" s="332"/>
      <c r="JMB37" s="332"/>
      <c r="JMC37" s="332"/>
      <c r="JMD37" s="332"/>
      <c r="JME37" s="332"/>
      <c r="JMF37" s="332"/>
      <c r="JMG37" s="332"/>
      <c r="JMH37" s="332"/>
      <c r="JMI37" s="332"/>
      <c r="JMJ37" s="332"/>
      <c r="JMK37" s="332"/>
      <c r="JML37" s="332"/>
      <c r="JMM37" s="332"/>
      <c r="JMN37" s="332"/>
      <c r="JMO37" s="332"/>
      <c r="JMP37" s="332"/>
      <c r="JMQ37" s="332"/>
      <c r="JMR37" s="332"/>
      <c r="JMS37" s="332"/>
      <c r="JMT37" s="332"/>
      <c r="JMU37" s="332"/>
      <c r="JMV37" s="332"/>
      <c r="JMW37" s="332"/>
      <c r="JMX37" s="332"/>
      <c r="JMY37" s="332"/>
      <c r="JMZ37" s="332"/>
      <c r="JNA37" s="332"/>
      <c r="JNB37" s="332"/>
      <c r="JNC37" s="332"/>
      <c r="JND37" s="332"/>
      <c r="JNE37" s="332"/>
      <c r="JNF37" s="332"/>
      <c r="JNG37" s="332"/>
      <c r="JNH37" s="332"/>
      <c r="JNI37" s="332"/>
      <c r="JNJ37" s="332"/>
      <c r="JNK37" s="332"/>
      <c r="JNL37" s="332"/>
      <c r="JNM37" s="332"/>
      <c r="JNN37" s="332"/>
      <c r="JNO37" s="332"/>
      <c r="JNP37" s="332"/>
      <c r="JNQ37" s="332"/>
      <c r="JNR37" s="332"/>
      <c r="JNS37" s="332"/>
      <c r="JNT37" s="332"/>
      <c r="JNU37" s="332"/>
      <c r="JNV37" s="332"/>
      <c r="JNW37" s="332"/>
      <c r="JNX37" s="332"/>
      <c r="JNY37" s="332"/>
      <c r="JNZ37" s="332"/>
      <c r="JOA37" s="332"/>
      <c r="JOB37" s="332"/>
      <c r="JOC37" s="332"/>
      <c r="JOD37" s="332"/>
      <c r="JOE37" s="332"/>
      <c r="JOF37" s="332"/>
      <c r="JOG37" s="332"/>
      <c r="JOH37" s="332"/>
      <c r="JOI37" s="332"/>
      <c r="JOJ37" s="332"/>
      <c r="JOK37" s="332"/>
      <c r="JOL37" s="332"/>
      <c r="JOM37" s="332"/>
      <c r="JON37" s="332"/>
      <c r="JOO37" s="332"/>
      <c r="JOP37" s="332"/>
      <c r="JOQ37" s="332"/>
      <c r="JOR37" s="332"/>
      <c r="JOS37" s="332"/>
      <c r="JOT37" s="332"/>
      <c r="JOU37" s="332"/>
      <c r="JOV37" s="332"/>
      <c r="JOW37" s="332"/>
      <c r="JOX37" s="332"/>
      <c r="JOY37" s="332"/>
      <c r="JOZ37" s="332"/>
      <c r="JPA37" s="332"/>
      <c r="JPB37" s="332"/>
      <c r="JPC37" s="332"/>
      <c r="JPD37" s="332"/>
      <c r="JPE37" s="332"/>
      <c r="JPF37" s="332"/>
      <c r="JPG37" s="332"/>
      <c r="JPH37" s="332"/>
      <c r="JPI37" s="332"/>
      <c r="JPJ37" s="332"/>
      <c r="JPK37" s="332"/>
      <c r="JPL37" s="332"/>
      <c r="JPM37" s="332"/>
      <c r="JPN37" s="332"/>
      <c r="JPO37" s="332"/>
      <c r="JPP37" s="332"/>
      <c r="JPQ37" s="332"/>
      <c r="JPR37" s="332"/>
      <c r="JPS37" s="332"/>
      <c r="JPT37" s="332"/>
      <c r="JPU37" s="332"/>
      <c r="JPV37" s="332"/>
      <c r="JPW37" s="332"/>
      <c r="JPX37" s="332"/>
      <c r="JPY37" s="332"/>
      <c r="JPZ37" s="332"/>
      <c r="JQA37" s="332"/>
      <c r="JQB37" s="332"/>
      <c r="JQC37" s="332"/>
      <c r="JQD37" s="332"/>
      <c r="JQE37" s="332"/>
      <c r="JQF37" s="332"/>
      <c r="JQG37" s="332"/>
      <c r="JQH37" s="332"/>
      <c r="JQI37" s="332"/>
      <c r="JQJ37" s="332"/>
      <c r="JQK37" s="332"/>
      <c r="JQL37" s="332"/>
      <c r="JQM37" s="332"/>
      <c r="JQN37" s="332"/>
      <c r="JQO37" s="332"/>
      <c r="JQP37" s="332"/>
      <c r="JQQ37" s="332"/>
      <c r="JQR37" s="332"/>
      <c r="JQS37" s="332"/>
      <c r="JQT37" s="332"/>
      <c r="JQU37" s="332"/>
      <c r="JQV37" s="332"/>
      <c r="JQW37" s="332"/>
      <c r="JQX37" s="332"/>
      <c r="JQY37" s="332"/>
      <c r="JQZ37" s="332"/>
      <c r="JRA37" s="332"/>
      <c r="JRB37" s="332"/>
      <c r="JRC37" s="332"/>
      <c r="JRD37" s="332"/>
      <c r="JRE37" s="332"/>
      <c r="JRF37" s="332"/>
      <c r="JRG37" s="332"/>
      <c r="JRH37" s="332"/>
      <c r="JRI37" s="332"/>
      <c r="JRJ37" s="332"/>
      <c r="JRK37" s="332"/>
      <c r="JRL37" s="332"/>
      <c r="JRM37" s="332"/>
      <c r="JRN37" s="332"/>
      <c r="JRO37" s="332"/>
      <c r="JRP37" s="332"/>
      <c r="JRQ37" s="332"/>
      <c r="JRR37" s="332"/>
      <c r="JRS37" s="332"/>
      <c r="JRT37" s="332"/>
      <c r="JRU37" s="332"/>
      <c r="JRV37" s="332"/>
      <c r="JRW37" s="332"/>
      <c r="JRX37" s="332"/>
      <c r="JRY37" s="332"/>
      <c r="JRZ37" s="332"/>
      <c r="JSA37" s="332"/>
      <c r="JSB37" s="332"/>
      <c r="JSC37" s="332"/>
      <c r="JSD37" s="332"/>
      <c r="JSE37" s="332"/>
      <c r="JSF37" s="332"/>
      <c r="JSG37" s="332"/>
      <c r="JSH37" s="332"/>
      <c r="JSI37" s="332"/>
      <c r="JSJ37" s="332"/>
      <c r="JSK37" s="332"/>
      <c r="JSL37" s="332"/>
      <c r="JSM37" s="332"/>
      <c r="JSN37" s="332"/>
      <c r="JSO37" s="332"/>
      <c r="JSP37" s="332"/>
      <c r="JSQ37" s="332"/>
      <c r="JSR37" s="332"/>
      <c r="JSS37" s="332"/>
      <c r="JST37" s="332"/>
      <c r="JSU37" s="332"/>
      <c r="JSV37" s="332"/>
      <c r="JSW37" s="332"/>
      <c r="JSX37" s="332"/>
      <c r="JSY37" s="332"/>
      <c r="JSZ37" s="332"/>
      <c r="JTA37" s="332"/>
      <c r="JTB37" s="332"/>
      <c r="JTC37" s="332"/>
      <c r="JTD37" s="332"/>
      <c r="JTE37" s="332"/>
      <c r="JTF37" s="332"/>
      <c r="JTG37" s="332"/>
      <c r="JTH37" s="332"/>
      <c r="JTI37" s="332"/>
      <c r="JTJ37" s="332"/>
      <c r="JTK37" s="332"/>
      <c r="JTL37" s="332"/>
      <c r="JTM37" s="332"/>
      <c r="JTN37" s="332"/>
      <c r="JTO37" s="332"/>
      <c r="JTP37" s="332"/>
      <c r="JTQ37" s="332"/>
      <c r="JTR37" s="332"/>
      <c r="JTS37" s="332"/>
      <c r="JTT37" s="332"/>
      <c r="JTU37" s="332"/>
      <c r="JTV37" s="332"/>
      <c r="JTW37" s="332"/>
      <c r="JTX37" s="332"/>
      <c r="JTY37" s="332"/>
      <c r="JTZ37" s="332"/>
      <c r="JUA37" s="332"/>
      <c r="JUB37" s="332"/>
      <c r="JUC37" s="332"/>
      <c r="JUD37" s="332"/>
      <c r="JUE37" s="332"/>
      <c r="JUF37" s="332"/>
      <c r="JUG37" s="332"/>
      <c r="JUH37" s="332"/>
      <c r="JUI37" s="332"/>
      <c r="JUJ37" s="332"/>
      <c r="JUK37" s="332"/>
      <c r="JUL37" s="332"/>
      <c r="JUM37" s="332"/>
      <c r="JUN37" s="332"/>
      <c r="JUO37" s="332"/>
      <c r="JUP37" s="332"/>
      <c r="JUQ37" s="332"/>
      <c r="JUR37" s="332"/>
      <c r="JUS37" s="332"/>
      <c r="JUT37" s="332"/>
      <c r="JUU37" s="332"/>
      <c r="JUV37" s="332"/>
      <c r="JUW37" s="332"/>
      <c r="JUX37" s="332"/>
      <c r="JUY37" s="332"/>
      <c r="JUZ37" s="332"/>
      <c r="JVA37" s="332"/>
      <c r="JVB37" s="332"/>
      <c r="JVC37" s="332"/>
      <c r="JVD37" s="332"/>
      <c r="JVE37" s="332"/>
      <c r="JVF37" s="332"/>
      <c r="JVG37" s="332"/>
      <c r="JVH37" s="332"/>
      <c r="JVI37" s="332"/>
      <c r="JVJ37" s="332"/>
      <c r="JVK37" s="332"/>
      <c r="JVL37" s="332"/>
      <c r="JVM37" s="332"/>
      <c r="JVN37" s="332"/>
      <c r="JVO37" s="332"/>
      <c r="JVP37" s="332"/>
      <c r="JVQ37" s="332"/>
      <c r="JVR37" s="332"/>
      <c r="JVS37" s="332"/>
      <c r="JVT37" s="332"/>
      <c r="JVU37" s="332"/>
      <c r="JVV37" s="332"/>
      <c r="JVW37" s="332"/>
      <c r="JVX37" s="332"/>
      <c r="JVY37" s="332"/>
      <c r="JVZ37" s="332"/>
      <c r="JWA37" s="332"/>
      <c r="JWB37" s="332"/>
      <c r="JWC37" s="332"/>
      <c r="JWD37" s="332"/>
      <c r="JWE37" s="332"/>
      <c r="JWF37" s="332"/>
      <c r="JWG37" s="332"/>
      <c r="JWH37" s="332"/>
      <c r="JWI37" s="332"/>
      <c r="JWJ37" s="332"/>
      <c r="JWK37" s="332"/>
      <c r="JWL37" s="332"/>
      <c r="JWM37" s="332"/>
      <c r="JWN37" s="332"/>
      <c r="JWO37" s="332"/>
      <c r="JWP37" s="332"/>
      <c r="JWQ37" s="332"/>
      <c r="JWR37" s="332"/>
      <c r="JWS37" s="332"/>
      <c r="JWT37" s="332"/>
      <c r="JWU37" s="332"/>
      <c r="JWV37" s="332"/>
      <c r="JWW37" s="332"/>
      <c r="JWX37" s="332"/>
      <c r="JWY37" s="332"/>
      <c r="JWZ37" s="332"/>
      <c r="JXA37" s="332"/>
      <c r="JXB37" s="332"/>
      <c r="JXC37" s="332"/>
      <c r="JXD37" s="332"/>
      <c r="JXE37" s="332"/>
      <c r="JXF37" s="332"/>
      <c r="JXG37" s="332"/>
      <c r="JXH37" s="332"/>
      <c r="JXI37" s="332"/>
      <c r="JXJ37" s="332"/>
      <c r="JXK37" s="332"/>
      <c r="JXL37" s="332"/>
      <c r="JXM37" s="332"/>
      <c r="JXN37" s="332"/>
      <c r="JXO37" s="332"/>
      <c r="JXP37" s="332"/>
      <c r="JXQ37" s="332"/>
      <c r="JXR37" s="332"/>
      <c r="JXS37" s="332"/>
      <c r="JXT37" s="332"/>
      <c r="JXU37" s="332"/>
      <c r="JXV37" s="332"/>
      <c r="JXW37" s="332"/>
      <c r="JXX37" s="332"/>
      <c r="JXY37" s="332"/>
      <c r="JXZ37" s="332"/>
      <c r="JYA37" s="332"/>
      <c r="JYB37" s="332"/>
      <c r="JYC37" s="332"/>
      <c r="JYD37" s="332"/>
      <c r="JYE37" s="332"/>
      <c r="JYF37" s="332"/>
      <c r="JYG37" s="332"/>
      <c r="JYH37" s="332"/>
      <c r="JYI37" s="332"/>
      <c r="JYJ37" s="332"/>
      <c r="JYK37" s="332"/>
      <c r="JYL37" s="332"/>
      <c r="JYM37" s="332"/>
      <c r="JYN37" s="332"/>
      <c r="JYO37" s="332"/>
      <c r="JYP37" s="332"/>
      <c r="JYQ37" s="332"/>
      <c r="JYR37" s="332"/>
      <c r="JYS37" s="332"/>
      <c r="JYT37" s="332"/>
      <c r="JYU37" s="332"/>
      <c r="JYV37" s="332"/>
      <c r="JYW37" s="332"/>
      <c r="JYX37" s="332"/>
      <c r="JYY37" s="332"/>
      <c r="JYZ37" s="332"/>
      <c r="JZA37" s="332"/>
      <c r="JZB37" s="332"/>
      <c r="JZC37" s="332"/>
      <c r="JZD37" s="332"/>
      <c r="JZE37" s="332"/>
      <c r="JZF37" s="332"/>
      <c r="JZG37" s="332"/>
      <c r="JZH37" s="332"/>
      <c r="JZI37" s="332"/>
      <c r="JZJ37" s="332"/>
      <c r="JZK37" s="332"/>
      <c r="JZL37" s="332"/>
      <c r="JZM37" s="332"/>
      <c r="JZN37" s="332"/>
      <c r="JZO37" s="332"/>
      <c r="JZP37" s="332"/>
      <c r="JZQ37" s="332"/>
      <c r="JZR37" s="332"/>
      <c r="JZS37" s="332"/>
      <c r="JZT37" s="332"/>
      <c r="JZU37" s="332"/>
      <c r="JZV37" s="332"/>
      <c r="JZW37" s="332"/>
      <c r="JZX37" s="332"/>
      <c r="JZY37" s="332"/>
      <c r="JZZ37" s="332"/>
      <c r="KAA37" s="332"/>
      <c r="KAB37" s="332"/>
      <c r="KAC37" s="332"/>
      <c r="KAD37" s="332"/>
      <c r="KAE37" s="332"/>
      <c r="KAF37" s="332"/>
      <c r="KAG37" s="332"/>
      <c r="KAH37" s="332"/>
      <c r="KAI37" s="332"/>
      <c r="KAJ37" s="332"/>
      <c r="KAK37" s="332"/>
      <c r="KAL37" s="332"/>
      <c r="KAM37" s="332"/>
      <c r="KAN37" s="332"/>
      <c r="KAO37" s="332"/>
      <c r="KAP37" s="332"/>
      <c r="KAQ37" s="332"/>
      <c r="KAR37" s="332"/>
      <c r="KAS37" s="332"/>
      <c r="KAT37" s="332"/>
      <c r="KAU37" s="332"/>
      <c r="KAV37" s="332"/>
      <c r="KAW37" s="332"/>
      <c r="KAX37" s="332"/>
      <c r="KAY37" s="332"/>
      <c r="KAZ37" s="332"/>
      <c r="KBA37" s="332"/>
      <c r="KBB37" s="332"/>
      <c r="KBC37" s="332"/>
      <c r="KBD37" s="332"/>
      <c r="KBE37" s="332"/>
      <c r="KBF37" s="332"/>
      <c r="KBG37" s="332"/>
      <c r="KBH37" s="332"/>
      <c r="KBI37" s="332"/>
      <c r="KBJ37" s="332"/>
      <c r="KBK37" s="332"/>
      <c r="KBL37" s="332"/>
      <c r="KBM37" s="332"/>
      <c r="KBN37" s="332"/>
      <c r="KBO37" s="332"/>
      <c r="KBP37" s="332"/>
      <c r="KBQ37" s="332"/>
      <c r="KBR37" s="332"/>
      <c r="KBS37" s="332"/>
      <c r="KBT37" s="332"/>
      <c r="KBU37" s="332"/>
      <c r="KBV37" s="332"/>
      <c r="KBW37" s="332"/>
      <c r="KBX37" s="332"/>
      <c r="KBY37" s="332"/>
      <c r="KBZ37" s="332"/>
      <c r="KCA37" s="332"/>
      <c r="KCB37" s="332"/>
      <c r="KCC37" s="332"/>
      <c r="KCD37" s="332"/>
      <c r="KCE37" s="332"/>
      <c r="KCF37" s="332"/>
      <c r="KCG37" s="332"/>
      <c r="KCH37" s="332"/>
      <c r="KCI37" s="332"/>
      <c r="KCJ37" s="332"/>
      <c r="KCK37" s="332"/>
      <c r="KCL37" s="332"/>
      <c r="KCM37" s="332"/>
      <c r="KCN37" s="332"/>
      <c r="KCO37" s="332"/>
      <c r="KCP37" s="332"/>
      <c r="KCQ37" s="332"/>
      <c r="KCR37" s="332"/>
      <c r="KCS37" s="332"/>
      <c r="KCT37" s="332"/>
      <c r="KCU37" s="332"/>
      <c r="KCV37" s="332"/>
      <c r="KCW37" s="332"/>
      <c r="KCX37" s="332"/>
      <c r="KCY37" s="332"/>
      <c r="KCZ37" s="332"/>
      <c r="KDA37" s="332"/>
      <c r="KDB37" s="332"/>
      <c r="KDC37" s="332"/>
      <c r="KDD37" s="332"/>
      <c r="KDE37" s="332"/>
      <c r="KDF37" s="332"/>
      <c r="KDG37" s="332"/>
      <c r="KDH37" s="332"/>
      <c r="KDI37" s="332"/>
      <c r="KDJ37" s="332"/>
      <c r="KDK37" s="332"/>
      <c r="KDL37" s="332"/>
      <c r="KDM37" s="332"/>
      <c r="KDN37" s="332"/>
      <c r="KDO37" s="332"/>
      <c r="KDP37" s="332"/>
      <c r="KDQ37" s="332"/>
      <c r="KDR37" s="332"/>
      <c r="KDS37" s="332"/>
      <c r="KDT37" s="332"/>
      <c r="KDU37" s="332"/>
      <c r="KDV37" s="332"/>
      <c r="KDW37" s="332"/>
      <c r="KDX37" s="332"/>
      <c r="KDY37" s="332"/>
      <c r="KDZ37" s="332"/>
      <c r="KEA37" s="332"/>
      <c r="KEB37" s="332"/>
      <c r="KEC37" s="332"/>
      <c r="KED37" s="332"/>
      <c r="KEE37" s="332"/>
      <c r="KEF37" s="332"/>
      <c r="KEG37" s="332"/>
      <c r="KEH37" s="332"/>
      <c r="KEI37" s="332"/>
      <c r="KEJ37" s="332"/>
      <c r="KEK37" s="332"/>
      <c r="KEL37" s="332"/>
      <c r="KEM37" s="332"/>
      <c r="KEN37" s="332"/>
      <c r="KEO37" s="332"/>
      <c r="KEP37" s="332"/>
      <c r="KEQ37" s="332"/>
      <c r="KER37" s="332"/>
      <c r="KES37" s="332"/>
      <c r="KET37" s="332"/>
      <c r="KEU37" s="332"/>
      <c r="KEV37" s="332"/>
      <c r="KEW37" s="332"/>
      <c r="KEX37" s="332"/>
      <c r="KEY37" s="332"/>
      <c r="KEZ37" s="332"/>
      <c r="KFA37" s="332"/>
      <c r="KFB37" s="332"/>
      <c r="KFC37" s="332"/>
      <c r="KFD37" s="332"/>
      <c r="KFE37" s="332"/>
      <c r="KFF37" s="332"/>
      <c r="KFG37" s="332"/>
      <c r="KFH37" s="332"/>
      <c r="KFI37" s="332"/>
      <c r="KFJ37" s="332"/>
      <c r="KFK37" s="332"/>
      <c r="KFL37" s="332"/>
      <c r="KFM37" s="332"/>
      <c r="KFN37" s="332"/>
      <c r="KFO37" s="332"/>
      <c r="KFP37" s="332"/>
      <c r="KFQ37" s="332"/>
      <c r="KFR37" s="332"/>
      <c r="KFS37" s="332"/>
      <c r="KFT37" s="332"/>
      <c r="KFU37" s="332"/>
      <c r="KFV37" s="332"/>
      <c r="KFW37" s="332"/>
      <c r="KFX37" s="332"/>
      <c r="KFY37" s="332"/>
      <c r="KFZ37" s="332"/>
      <c r="KGA37" s="332"/>
      <c r="KGB37" s="332"/>
      <c r="KGC37" s="332"/>
      <c r="KGD37" s="332"/>
      <c r="KGE37" s="332"/>
      <c r="KGF37" s="332"/>
      <c r="KGG37" s="332"/>
      <c r="KGH37" s="332"/>
      <c r="KGI37" s="332"/>
      <c r="KGJ37" s="332"/>
      <c r="KGK37" s="332"/>
      <c r="KGL37" s="332"/>
      <c r="KGM37" s="332"/>
      <c r="KGN37" s="332"/>
      <c r="KGO37" s="332"/>
      <c r="KGP37" s="332"/>
      <c r="KGQ37" s="332"/>
      <c r="KGR37" s="332"/>
      <c r="KGS37" s="332"/>
      <c r="KGT37" s="332"/>
      <c r="KGU37" s="332"/>
      <c r="KGV37" s="332"/>
      <c r="KGW37" s="332"/>
      <c r="KGX37" s="332"/>
      <c r="KGY37" s="332"/>
      <c r="KGZ37" s="332"/>
      <c r="KHA37" s="332"/>
      <c r="KHB37" s="332"/>
      <c r="KHC37" s="332"/>
      <c r="KHD37" s="332"/>
      <c r="KHE37" s="332"/>
      <c r="KHF37" s="332"/>
      <c r="KHG37" s="332"/>
      <c r="KHH37" s="332"/>
      <c r="KHI37" s="332"/>
      <c r="KHJ37" s="332"/>
      <c r="KHK37" s="332"/>
      <c r="KHL37" s="332"/>
      <c r="KHM37" s="332"/>
      <c r="KHN37" s="332"/>
      <c r="KHO37" s="332"/>
      <c r="KHP37" s="332"/>
      <c r="KHQ37" s="332"/>
      <c r="KHR37" s="332"/>
      <c r="KHS37" s="332"/>
      <c r="KHT37" s="332"/>
      <c r="KHU37" s="332"/>
      <c r="KHV37" s="332"/>
      <c r="KHW37" s="332"/>
      <c r="KHX37" s="332"/>
      <c r="KHY37" s="332"/>
      <c r="KHZ37" s="332"/>
      <c r="KIA37" s="332"/>
      <c r="KIB37" s="332"/>
      <c r="KIC37" s="332"/>
      <c r="KID37" s="332"/>
      <c r="KIE37" s="332"/>
      <c r="KIF37" s="332"/>
      <c r="KIG37" s="332"/>
      <c r="KIH37" s="332"/>
      <c r="KII37" s="332"/>
      <c r="KIJ37" s="332"/>
      <c r="KIK37" s="332"/>
      <c r="KIL37" s="332"/>
      <c r="KIM37" s="332"/>
      <c r="KIN37" s="332"/>
      <c r="KIO37" s="332"/>
      <c r="KIP37" s="332"/>
      <c r="KIQ37" s="332"/>
      <c r="KIR37" s="332"/>
      <c r="KIS37" s="332"/>
      <c r="KIT37" s="332"/>
      <c r="KIU37" s="332"/>
      <c r="KIV37" s="332"/>
      <c r="KIW37" s="332"/>
      <c r="KIX37" s="332"/>
      <c r="KIY37" s="332"/>
      <c r="KIZ37" s="332"/>
      <c r="KJA37" s="332"/>
      <c r="KJB37" s="332"/>
      <c r="KJC37" s="332"/>
      <c r="KJD37" s="332"/>
      <c r="KJE37" s="332"/>
      <c r="KJF37" s="332"/>
      <c r="KJG37" s="332"/>
      <c r="KJH37" s="332"/>
      <c r="KJI37" s="332"/>
      <c r="KJJ37" s="332"/>
      <c r="KJK37" s="332"/>
      <c r="KJL37" s="332"/>
      <c r="KJM37" s="332"/>
      <c r="KJN37" s="332"/>
      <c r="KJO37" s="332"/>
      <c r="KJP37" s="332"/>
      <c r="KJQ37" s="332"/>
      <c r="KJR37" s="332"/>
      <c r="KJS37" s="332"/>
      <c r="KJT37" s="332"/>
      <c r="KJU37" s="332"/>
      <c r="KJV37" s="332"/>
      <c r="KJW37" s="332"/>
      <c r="KJX37" s="332"/>
      <c r="KJY37" s="332"/>
      <c r="KJZ37" s="332"/>
      <c r="KKA37" s="332"/>
      <c r="KKB37" s="332"/>
      <c r="KKC37" s="332"/>
      <c r="KKD37" s="332"/>
      <c r="KKE37" s="332"/>
      <c r="KKF37" s="332"/>
      <c r="KKG37" s="332"/>
      <c r="KKH37" s="332"/>
      <c r="KKI37" s="332"/>
      <c r="KKJ37" s="332"/>
      <c r="KKK37" s="332"/>
      <c r="KKL37" s="332"/>
      <c r="KKM37" s="332"/>
      <c r="KKN37" s="332"/>
      <c r="KKO37" s="332"/>
      <c r="KKP37" s="332"/>
      <c r="KKQ37" s="332"/>
      <c r="KKR37" s="332"/>
      <c r="KKS37" s="332"/>
      <c r="KKT37" s="332"/>
      <c r="KKU37" s="332"/>
      <c r="KKV37" s="332"/>
      <c r="KKW37" s="332"/>
      <c r="KKX37" s="332"/>
      <c r="KKY37" s="332"/>
      <c r="KKZ37" s="332"/>
      <c r="KLA37" s="332"/>
      <c r="KLB37" s="332"/>
      <c r="KLC37" s="332"/>
      <c r="KLD37" s="332"/>
      <c r="KLE37" s="332"/>
      <c r="KLF37" s="332"/>
      <c r="KLG37" s="332"/>
      <c r="KLH37" s="332"/>
      <c r="KLI37" s="332"/>
      <c r="KLJ37" s="332"/>
      <c r="KLK37" s="332"/>
      <c r="KLL37" s="332"/>
      <c r="KLM37" s="332"/>
      <c r="KLN37" s="332"/>
      <c r="KLO37" s="332"/>
      <c r="KLP37" s="332"/>
      <c r="KLQ37" s="332"/>
      <c r="KLR37" s="332"/>
      <c r="KLS37" s="332"/>
      <c r="KLT37" s="332"/>
      <c r="KLU37" s="332"/>
      <c r="KLV37" s="332"/>
      <c r="KLW37" s="332"/>
      <c r="KLX37" s="332"/>
      <c r="KLY37" s="332"/>
      <c r="KLZ37" s="332"/>
      <c r="KMA37" s="332"/>
      <c r="KMB37" s="332"/>
      <c r="KMC37" s="332"/>
      <c r="KMD37" s="332"/>
      <c r="KME37" s="332"/>
      <c r="KMF37" s="332"/>
      <c r="KMG37" s="332"/>
      <c r="KMH37" s="332"/>
      <c r="KMI37" s="332"/>
      <c r="KMJ37" s="332"/>
      <c r="KMK37" s="332"/>
      <c r="KML37" s="332"/>
      <c r="KMM37" s="332"/>
      <c r="KMN37" s="332"/>
      <c r="KMO37" s="332"/>
      <c r="KMP37" s="332"/>
      <c r="KMQ37" s="332"/>
      <c r="KMR37" s="332"/>
      <c r="KMS37" s="332"/>
      <c r="KMT37" s="332"/>
      <c r="KMU37" s="332"/>
      <c r="KMV37" s="332"/>
      <c r="KMW37" s="332"/>
      <c r="KMX37" s="332"/>
      <c r="KMY37" s="332"/>
      <c r="KMZ37" s="332"/>
      <c r="KNA37" s="332"/>
      <c r="KNB37" s="332"/>
      <c r="KNC37" s="332"/>
      <c r="KND37" s="332"/>
      <c r="KNE37" s="332"/>
      <c r="KNF37" s="332"/>
      <c r="KNG37" s="332"/>
      <c r="KNH37" s="332"/>
      <c r="KNI37" s="332"/>
      <c r="KNJ37" s="332"/>
      <c r="KNK37" s="332"/>
      <c r="KNL37" s="332"/>
      <c r="KNM37" s="332"/>
      <c r="KNN37" s="332"/>
      <c r="KNO37" s="332"/>
      <c r="KNP37" s="332"/>
      <c r="KNQ37" s="332"/>
      <c r="KNR37" s="332"/>
      <c r="KNS37" s="332"/>
      <c r="KNT37" s="332"/>
      <c r="KNU37" s="332"/>
      <c r="KNV37" s="332"/>
      <c r="KNW37" s="332"/>
      <c r="KNX37" s="332"/>
      <c r="KNY37" s="332"/>
      <c r="KNZ37" s="332"/>
      <c r="KOA37" s="332"/>
      <c r="KOB37" s="332"/>
      <c r="KOC37" s="332"/>
      <c r="KOD37" s="332"/>
      <c r="KOE37" s="332"/>
      <c r="KOF37" s="332"/>
      <c r="KOG37" s="332"/>
      <c r="KOH37" s="332"/>
      <c r="KOI37" s="332"/>
      <c r="KOJ37" s="332"/>
      <c r="KOK37" s="332"/>
      <c r="KOL37" s="332"/>
      <c r="KOM37" s="332"/>
      <c r="KON37" s="332"/>
      <c r="KOO37" s="332"/>
      <c r="KOP37" s="332"/>
      <c r="KOQ37" s="332"/>
      <c r="KOR37" s="332"/>
      <c r="KOS37" s="332"/>
      <c r="KOT37" s="332"/>
      <c r="KOU37" s="332"/>
      <c r="KOV37" s="332"/>
      <c r="KOW37" s="332"/>
      <c r="KOX37" s="332"/>
      <c r="KOY37" s="332"/>
      <c r="KOZ37" s="332"/>
      <c r="KPA37" s="332"/>
      <c r="KPB37" s="332"/>
      <c r="KPC37" s="332"/>
      <c r="KPD37" s="332"/>
      <c r="KPE37" s="332"/>
      <c r="KPF37" s="332"/>
      <c r="KPG37" s="332"/>
      <c r="KPH37" s="332"/>
      <c r="KPI37" s="332"/>
      <c r="KPJ37" s="332"/>
      <c r="KPK37" s="332"/>
      <c r="KPL37" s="332"/>
      <c r="KPM37" s="332"/>
      <c r="KPN37" s="332"/>
      <c r="KPO37" s="332"/>
      <c r="KPP37" s="332"/>
      <c r="KPQ37" s="332"/>
      <c r="KPR37" s="332"/>
      <c r="KPS37" s="332"/>
      <c r="KPT37" s="332"/>
      <c r="KPU37" s="332"/>
      <c r="KPV37" s="332"/>
      <c r="KPW37" s="332"/>
      <c r="KPX37" s="332"/>
      <c r="KPY37" s="332"/>
      <c r="KPZ37" s="332"/>
      <c r="KQA37" s="332"/>
      <c r="KQB37" s="332"/>
      <c r="KQC37" s="332"/>
      <c r="KQD37" s="332"/>
      <c r="KQE37" s="332"/>
      <c r="KQF37" s="332"/>
      <c r="KQG37" s="332"/>
      <c r="KQH37" s="332"/>
      <c r="KQI37" s="332"/>
      <c r="KQJ37" s="332"/>
      <c r="KQK37" s="332"/>
      <c r="KQL37" s="332"/>
      <c r="KQM37" s="332"/>
      <c r="KQN37" s="332"/>
      <c r="KQO37" s="332"/>
      <c r="KQP37" s="332"/>
      <c r="KQQ37" s="332"/>
      <c r="KQR37" s="332"/>
      <c r="KQS37" s="332"/>
      <c r="KQT37" s="332"/>
      <c r="KQU37" s="332"/>
      <c r="KQV37" s="332"/>
      <c r="KQW37" s="332"/>
      <c r="KQX37" s="332"/>
      <c r="KQY37" s="332"/>
      <c r="KQZ37" s="332"/>
      <c r="KRA37" s="332"/>
      <c r="KRB37" s="332"/>
      <c r="KRC37" s="332"/>
      <c r="KRD37" s="332"/>
      <c r="KRE37" s="332"/>
      <c r="KRF37" s="332"/>
      <c r="KRG37" s="332"/>
      <c r="KRH37" s="332"/>
      <c r="KRI37" s="332"/>
      <c r="KRJ37" s="332"/>
      <c r="KRK37" s="332"/>
      <c r="KRL37" s="332"/>
      <c r="KRM37" s="332"/>
      <c r="KRN37" s="332"/>
      <c r="KRO37" s="332"/>
      <c r="KRP37" s="332"/>
      <c r="KRQ37" s="332"/>
      <c r="KRR37" s="332"/>
      <c r="KRS37" s="332"/>
      <c r="KRT37" s="332"/>
      <c r="KRU37" s="332"/>
      <c r="KRV37" s="332"/>
      <c r="KRW37" s="332"/>
      <c r="KRX37" s="332"/>
      <c r="KRY37" s="332"/>
      <c r="KRZ37" s="332"/>
      <c r="KSA37" s="332"/>
      <c r="KSB37" s="332"/>
      <c r="KSC37" s="332"/>
      <c r="KSD37" s="332"/>
      <c r="KSE37" s="332"/>
      <c r="KSF37" s="332"/>
      <c r="KSG37" s="332"/>
      <c r="KSH37" s="332"/>
      <c r="KSI37" s="332"/>
      <c r="KSJ37" s="332"/>
      <c r="KSK37" s="332"/>
      <c r="KSL37" s="332"/>
      <c r="KSM37" s="332"/>
      <c r="KSN37" s="332"/>
      <c r="KSO37" s="332"/>
      <c r="KSP37" s="332"/>
      <c r="KSQ37" s="332"/>
      <c r="KSR37" s="332"/>
      <c r="KSS37" s="332"/>
      <c r="KST37" s="332"/>
      <c r="KSU37" s="332"/>
      <c r="KSV37" s="332"/>
      <c r="KSW37" s="332"/>
      <c r="KSX37" s="332"/>
      <c r="KSY37" s="332"/>
      <c r="KSZ37" s="332"/>
      <c r="KTA37" s="332"/>
      <c r="KTB37" s="332"/>
      <c r="KTC37" s="332"/>
      <c r="KTD37" s="332"/>
      <c r="KTE37" s="332"/>
      <c r="KTF37" s="332"/>
      <c r="KTG37" s="332"/>
      <c r="KTH37" s="332"/>
      <c r="KTI37" s="332"/>
      <c r="KTJ37" s="332"/>
      <c r="KTK37" s="332"/>
      <c r="KTL37" s="332"/>
      <c r="KTM37" s="332"/>
      <c r="KTN37" s="332"/>
      <c r="KTO37" s="332"/>
      <c r="KTP37" s="332"/>
      <c r="KTQ37" s="332"/>
      <c r="KTR37" s="332"/>
      <c r="KTS37" s="332"/>
      <c r="KTT37" s="332"/>
      <c r="KTU37" s="332"/>
      <c r="KTV37" s="332"/>
      <c r="KTW37" s="332"/>
      <c r="KTX37" s="332"/>
      <c r="KTY37" s="332"/>
      <c r="KTZ37" s="332"/>
      <c r="KUA37" s="332"/>
      <c r="KUB37" s="332"/>
      <c r="KUC37" s="332"/>
      <c r="KUD37" s="332"/>
      <c r="KUE37" s="332"/>
      <c r="KUF37" s="332"/>
      <c r="KUG37" s="332"/>
      <c r="KUH37" s="332"/>
      <c r="KUI37" s="332"/>
      <c r="KUJ37" s="332"/>
      <c r="KUK37" s="332"/>
      <c r="KUL37" s="332"/>
      <c r="KUM37" s="332"/>
      <c r="KUN37" s="332"/>
      <c r="KUO37" s="332"/>
      <c r="KUP37" s="332"/>
      <c r="KUQ37" s="332"/>
      <c r="KUR37" s="332"/>
      <c r="KUS37" s="332"/>
      <c r="KUT37" s="332"/>
      <c r="KUU37" s="332"/>
      <c r="KUV37" s="332"/>
      <c r="KUW37" s="332"/>
      <c r="KUX37" s="332"/>
      <c r="KUY37" s="332"/>
      <c r="KUZ37" s="332"/>
      <c r="KVA37" s="332"/>
      <c r="KVB37" s="332"/>
      <c r="KVC37" s="332"/>
      <c r="KVD37" s="332"/>
      <c r="KVE37" s="332"/>
      <c r="KVF37" s="332"/>
      <c r="KVG37" s="332"/>
      <c r="KVH37" s="332"/>
      <c r="KVI37" s="332"/>
      <c r="KVJ37" s="332"/>
      <c r="KVK37" s="332"/>
      <c r="KVL37" s="332"/>
      <c r="KVM37" s="332"/>
      <c r="KVN37" s="332"/>
      <c r="KVO37" s="332"/>
      <c r="KVP37" s="332"/>
      <c r="KVQ37" s="332"/>
      <c r="KVR37" s="332"/>
      <c r="KVS37" s="332"/>
      <c r="KVT37" s="332"/>
      <c r="KVU37" s="332"/>
      <c r="KVV37" s="332"/>
      <c r="KVW37" s="332"/>
      <c r="KVX37" s="332"/>
      <c r="KVY37" s="332"/>
      <c r="KVZ37" s="332"/>
      <c r="KWA37" s="332"/>
      <c r="KWB37" s="332"/>
      <c r="KWC37" s="332"/>
      <c r="KWD37" s="332"/>
      <c r="KWE37" s="332"/>
      <c r="KWF37" s="332"/>
      <c r="KWG37" s="332"/>
      <c r="KWH37" s="332"/>
      <c r="KWI37" s="332"/>
      <c r="KWJ37" s="332"/>
      <c r="KWK37" s="332"/>
      <c r="KWL37" s="332"/>
      <c r="KWM37" s="332"/>
      <c r="KWN37" s="332"/>
      <c r="KWO37" s="332"/>
      <c r="KWP37" s="332"/>
      <c r="KWQ37" s="332"/>
      <c r="KWR37" s="332"/>
      <c r="KWS37" s="332"/>
      <c r="KWT37" s="332"/>
      <c r="KWU37" s="332"/>
      <c r="KWV37" s="332"/>
      <c r="KWW37" s="332"/>
      <c r="KWX37" s="332"/>
      <c r="KWY37" s="332"/>
      <c r="KWZ37" s="332"/>
      <c r="KXA37" s="332"/>
      <c r="KXB37" s="332"/>
      <c r="KXC37" s="332"/>
      <c r="KXD37" s="332"/>
      <c r="KXE37" s="332"/>
      <c r="KXF37" s="332"/>
      <c r="KXG37" s="332"/>
      <c r="KXH37" s="332"/>
      <c r="KXI37" s="332"/>
      <c r="KXJ37" s="332"/>
      <c r="KXK37" s="332"/>
      <c r="KXL37" s="332"/>
      <c r="KXM37" s="332"/>
      <c r="KXN37" s="332"/>
      <c r="KXO37" s="332"/>
      <c r="KXP37" s="332"/>
      <c r="KXQ37" s="332"/>
      <c r="KXR37" s="332"/>
      <c r="KXS37" s="332"/>
      <c r="KXT37" s="332"/>
      <c r="KXU37" s="332"/>
      <c r="KXV37" s="332"/>
      <c r="KXW37" s="332"/>
      <c r="KXX37" s="332"/>
      <c r="KXY37" s="332"/>
      <c r="KXZ37" s="332"/>
      <c r="KYA37" s="332"/>
      <c r="KYB37" s="332"/>
      <c r="KYC37" s="332"/>
      <c r="KYD37" s="332"/>
      <c r="KYE37" s="332"/>
      <c r="KYF37" s="332"/>
      <c r="KYG37" s="332"/>
      <c r="KYH37" s="332"/>
      <c r="KYI37" s="332"/>
      <c r="KYJ37" s="332"/>
      <c r="KYK37" s="332"/>
      <c r="KYL37" s="332"/>
      <c r="KYM37" s="332"/>
      <c r="KYN37" s="332"/>
      <c r="KYO37" s="332"/>
      <c r="KYP37" s="332"/>
      <c r="KYQ37" s="332"/>
      <c r="KYR37" s="332"/>
      <c r="KYS37" s="332"/>
      <c r="KYT37" s="332"/>
      <c r="KYU37" s="332"/>
      <c r="KYV37" s="332"/>
      <c r="KYW37" s="332"/>
      <c r="KYX37" s="332"/>
      <c r="KYY37" s="332"/>
      <c r="KYZ37" s="332"/>
      <c r="KZA37" s="332"/>
      <c r="KZB37" s="332"/>
      <c r="KZC37" s="332"/>
      <c r="KZD37" s="332"/>
      <c r="KZE37" s="332"/>
      <c r="KZF37" s="332"/>
      <c r="KZG37" s="332"/>
      <c r="KZH37" s="332"/>
      <c r="KZI37" s="332"/>
      <c r="KZJ37" s="332"/>
      <c r="KZK37" s="332"/>
      <c r="KZL37" s="332"/>
      <c r="KZM37" s="332"/>
      <c r="KZN37" s="332"/>
      <c r="KZO37" s="332"/>
      <c r="KZP37" s="332"/>
      <c r="KZQ37" s="332"/>
      <c r="KZR37" s="332"/>
      <c r="KZS37" s="332"/>
      <c r="KZT37" s="332"/>
      <c r="KZU37" s="332"/>
      <c r="KZV37" s="332"/>
      <c r="KZW37" s="332"/>
      <c r="KZX37" s="332"/>
      <c r="KZY37" s="332"/>
      <c r="KZZ37" s="332"/>
      <c r="LAA37" s="332"/>
      <c r="LAB37" s="332"/>
      <c r="LAC37" s="332"/>
      <c r="LAD37" s="332"/>
      <c r="LAE37" s="332"/>
      <c r="LAF37" s="332"/>
      <c r="LAG37" s="332"/>
      <c r="LAH37" s="332"/>
      <c r="LAI37" s="332"/>
      <c r="LAJ37" s="332"/>
      <c r="LAK37" s="332"/>
      <c r="LAL37" s="332"/>
      <c r="LAM37" s="332"/>
      <c r="LAN37" s="332"/>
      <c r="LAO37" s="332"/>
      <c r="LAP37" s="332"/>
      <c r="LAQ37" s="332"/>
      <c r="LAR37" s="332"/>
      <c r="LAS37" s="332"/>
      <c r="LAT37" s="332"/>
      <c r="LAU37" s="332"/>
      <c r="LAV37" s="332"/>
      <c r="LAW37" s="332"/>
      <c r="LAX37" s="332"/>
      <c r="LAY37" s="332"/>
      <c r="LAZ37" s="332"/>
      <c r="LBA37" s="332"/>
      <c r="LBB37" s="332"/>
      <c r="LBC37" s="332"/>
      <c r="LBD37" s="332"/>
      <c r="LBE37" s="332"/>
      <c r="LBF37" s="332"/>
      <c r="LBG37" s="332"/>
      <c r="LBH37" s="332"/>
      <c r="LBI37" s="332"/>
      <c r="LBJ37" s="332"/>
      <c r="LBK37" s="332"/>
      <c r="LBL37" s="332"/>
      <c r="LBM37" s="332"/>
      <c r="LBN37" s="332"/>
      <c r="LBO37" s="332"/>
      <c r="LBP37" s="332"/>
      <c r="LBQ37" s="332"/>
      <c r="LBR37" s="332"/>
      <c r="LBS37" s="332"/>
      <c r="LBT37" s="332"/>
      <c r="LBU37" s="332"/>
      <c r="LBV37" s="332"/>
      <c r="LBW37" s="332"/>
      <c r="LBX37" s="332"/>
      <c r="LBY37" s="332"/>
      <c r="LBZ37" s="332"/>
      <c r="LCA37" s="332"/>
      <c r="LCB37" s="332"/>
      <c r="LCC37" s="332"/>
      <c r="LCD37" s="332"/>
      <c r="LCE37" s="332"/>
      <c r="LCF37" s="332"/>
      <c r="LCG37" s="332"/>
      <c r="LCH37" s="332"/>
      <c r="LCI37" s="332"/>
      <c r="LCJ37" s="332"/>
      <c r="LCK37" s="332"/>
      <c r="LCL37" s="332"/>
      <c r="LCM37" s="332"/>
      <c r="LCN37" s="332"/>
      <c r="LCO37" s="332"/>
      <c r="LCP37" s="332"/>
      <c r="LCQ37" s="332"/>
      <c r="LCR37" s="332"/>
      <c r="LCS37" s="332"/>
      <c r="LCT37" s="332"/>
      <c r="LCU37" s="332"/>
      <c r="LCV37" s="332"/>
      <c r="LCW37" s="332"/>
      <c r="LCX37" s="332"/>
      <c r="LCY37" s="332"/>
      <c r="LCZ37" s="332"/>
      <c r="LDA37" s="332"/>
      <c r="LDB37" s="332"/>
      <c r="LDC37" s="332"/>
      <c r="LDD37" s="332"/>
      <c r="LDE37" s="332"/>
      <c r="LDF37" s="332"/>
      <c r="LDG37" s="332"/>
      <c r="LDH37" s="332"/>
      <c r="LDI37" s="332"/>
      <c r="LDJ37" s="332"/>
      <c r="LDK37" s="332"/>
      <c r="LDL37" s="332"/>
      <c r="LDM37" s="332"/>
      <c r="LDN37" s="332"/>
      <c r="LDO37" s="332"/>
      <c r="LDP37" s="332"/>
      <c r="LDQ37" s="332"/>
      <c r="LDR37" s="332"/>
      <c r="LDS37" s="332"/>
      <c r="LDT37" s="332"/>
      <c r="LDU37" s="332"/>
      <c r="LDV37" s="332"/>
      <c r="LDW37" s="332"/>
      <c r="LDX37" s="332"/>
      <c r="LDY37" s="332"/>
      <c r="LDZ37" s="332"/>
      <c r="LEA37" s="332"/>
      <c r="LEB37" s="332"/>
      <c r="LEC37" s="332"/>
      <c r="LED37" s="332"/>
      <c r="LEE37" s="332"/>
      <c r="LEF37" s="332"/>
      <c r="LEG37" s="332"/>
      <c r="LEH37" s="332"/>
      <c r="LEI37" s="332"/>
      <c r="LEJ37" s="332"/>
      <c r="LEK37" s="332"/>
      <c r="LEL37" s="332"/>
      <c r="LEM37" s="332"/>
      <c r="LEN37" s="332"/>
      <c r="LEO37" s="332"/>
      <c r="LEP37" s="332"/>
      <c r="LEQ37" s="332"/>
      <c r="LER37" s="332"/>
      <c r="LES37" s="332"/>
      <c r="LET37" s="332"/>
      <c r="LEU37" s="332"/>
      <c r="LEV37" s="332"/>
      <c r="LEW37" s="332"/>
      <c r="LEX37" s="332"/>
      <c r="LEY37" s="332"/>
      <c r="LEZ37" s="332"/>
      <c r="LFA37" s="332"/>
      <c r="LFB37" s="332"/>
      <c r="LFC37" s="332"/>
      <c r="LFD37" s="332"/>
      <c r="LFE37" s="332"/>
      <c r="LFF37" s="332"/>
      <c r="LFG37" s="332"/>
      <c r="LFH37" s="332"/>
      <c r="LFI37" s="332"/>
      <c r="LFJ37" s="332"/>
      <c r="LFK37" s="332"/>
      <c r="LFL37" s="332"/>
      <c r="LFM37" s="332"/>
      <c r="LFN37" s="332"/>
      <c r="LFO37" s="332"/>
      <c r="LFP37" s="332"/>
      <c r="LFQ37" s="332"/>
      <c r="LFR37" s="332"/>
      <c r="LFS37" s="332"/>
      <c r="LFT37" s="332"/>
      <c r="LFU37" s="332"/>
      <c r="LFV37" s="332"/>
      <c r="LFW37" s="332"/>
      <c r="LFX37" s="332"/>
      <c r="LFY37" s="332"/>
      <c r="LFZ37" s="332"/>
      <c r="LGA37" s="332"/>
      <c r="LGB37" s="332"/>
      <c r="LGC37" s="332"/>
      <c r="LGD37" s="332"/>
      <c r="LGE37" s="332"/>
      <c r="LGF37" s="332"/>
      <c r="LGG37" s="332"/>
      <c r="LGH37" s="332"/>
      <c r="LGI37" s="332"/>
      <c r="LGJ37" s="332"/>
      <c r="LGK37" s="332"/>
      <c r="LGL37" s="332"/>
      <c r="LGM37" s="332"/>
      <c r="LGN37" s="332"/>
      <c r="LGO37" s="332"/>
      <c r="LGP37" s="332"/>
      <c r="LGQ37" s="332"/>
      <c r="LGR37" s="332"/>
      <c r="LGS37" s="332"/>
      <c r="LGT37" s="332"/>
      <c r="LGU37" s="332"/>
      <c r="LGV37" s="332"/>
      <c r="LGW37" s="332"/>
      <c r="LGX37" s="332"/>
      <c r="LGY37" s="332"/>
      <c r="LGZ37" s="332"/>
      <c r="LHA37" s="332"/>
      <c r="LHB37" s="332"/>
      <c r="LHC37" s="332"/>
      <c r="LHD37" s="332"/>
      <c r="LHE37" s="332"/>
      <c r="LHF37" s="332"/>
      <c r="LHG37" s="332"/>
      <c r="LHH37" s="332"/>
      <c r="LHI37" s="332"/>
      <c r="LHJ37" s="332"/>
      <c r="LHK37" s="332"/>
      <c r="LHL37" s="332"/>
      <c r="LHM37" s="332"/>
      <c r="LHN37" s="332"/>
      <c r="LHO37" s="332"/>
      <c r="LHP37" s="332"/>
      <c r="LHQ37" s="332"/>
      <c r="LHR37" s="332"/>
      <c r="LHS37" s="332"/>
      <c r="LHT37" s="332"/>
      <c r="LHU37" s="332"/>
      <c r="LHV37" s="332"/>
      <c r="LHW37" s="332"/>
      <c r="LHX37" s="332"/>
      <c r="LHY37" s="332"/>
      <c r="LHZ37" s="332"/>
      <c r="LIA37" s="332"/>
      <c r="LIB37" s="332"/>
      <c r="LIC37" s="332"/>
      <c r="LID37" s="332"/>
      <c r="LIE37" s="332"/>
      <c r="LIF37" s="332"/>
      <c r="LIG37" s="332"/>
      <c r="LIH37" s="332"/>
      <c r="LII37" s="332"/>
      <c r="LIJ37" s="332"/>
      <c r="LIK37" s="332"/>
      <c r="LIL37" s="332"/>
      <c r="LIM37" s="332"/>
      <c r="LIN37" s="332"/>
      <c r="LIO37" s="332"/>
      <c r="LIP37" s="332"/>
      <c r="LIQ37" s="332"/>
      <c r="LIR37" s="332"/>
      <c r="LIS37" s="332"/>
      <c r="LIT37" s="332"/>
      <c r="LIU37" s="332"/>
      <c r="LIV37" s="332"/>
      <c r="LIW37" s="332"/>
      <c r="LIX37" s="332"/>
      <c r="LIY37" s="332"/>
      <c r="LIZ37" s="332"/>
      <c r="LJA37" s="332"/>
      <c r="LJB37" s="332"/>
      <c r="LJC37" s="332"/>
      <c r="LJD37" s="332"/>
      <c r="LJE37" s="332"/>
      <c r="LJF37" s="332"/>
      <c r="LJG37" s="332"/>
      <c r="LJH37" s="332"/>
      <c r="LJI37" s="332"/>
      <c r="LJJ37" s="332"/>
      <c r="LJK37" s="332"/>
      <c r="LJL37" s="332"/>
      <c r="LJM37" s="332"/>
      <c r="LJN37" s="332"/>
      <c r="LJO37" s="332"/>
      <c r="LJP37" s="332"/>
      <c r="LJQ37" s="332"/>
      <c r="LJR37" s="332"/>
      <c r="LJS37" s="332"/>
      <c r="LJT37" s="332"/>
      <c r="LJU37" s="332"/>
      <c r="LJV37" s="332"/>
      <c r="LJW37" s="332"/>
      <c r="LJX37" s="332"/>
      <c r="LJY37" s="332"/>
      <c r="LJZ37" s="332"/>
      <c r="LKA37" s="332"/>
      <c r="LKB37" s="332"/>
      <c r="LKC37" s="332"/>
      <c r="LKD37" s="332"/>
      <c r="LKE37" s="332"/>
      <c r="LKF37" s="332"/>
      <c r="LKG37" s="332"/>
      <c r="LKH37" s="332"/>
      <c r="LKI37" s="332"/>
      <c r="LKJ37" s="332"/>
      <c r="LKK37" s="332"/>
      <c r="LKL37" s="332"/>
      <c r="LKM37" s="332"/>
      <c r="LKN37" s="332"/>
      <c r="LKO37" s="332"/>
      <c r="LKP37" s="332"/>
      <c r="LKQ37" s="332"/>
      <c r="LKR37" s="332"/>
      <c r="LKS37" s="332"/>
      <c r="LKT37" s="332"/>
      <c r="LKU37" s="332"/>
      <c r="LKV37" s="332"/>
      <c r="LKW37" s="332"/>
      <c r="LKX37" s="332"/>
      <c r="LKY37" s="332"/>
      <c r="LKZ37" s="332"/>
      <c r="LLA37" s="332"/>
      <c r="LLB37" s="332"/>
      <c r="LLC37" s="332"/>
      <c r="LLD37" s="332"/>
      <c r="LLE37" s="332"/>
      <c r="LLF37" s="332"/>
      <c r="LLG37" s="332"/>
      <c r="LLH37" s="332"/>
      <c r="LLI37" s="332"/>
      <c r="LLJ37" s="332"/>
      <c r="LLK37" s="332"/>
      <c r="LLL37" s="332"/>
      <c r="LLM37" s="332"/>
      <c r="LLN37" s="332"/>
      <c r="LLO37" s="332"/>
      <c r="LLP37" s="332"/>
      <c r="LLQ37" s="332"/>
      <c r="LLR37" s="332"/>
      <c r="LLS37" s="332"/>
      <c r="LLT37" s="332"/>
      <c r="LLU37" s="332"/>
      <c r="LLV37" s="332"/>
      <c r="LLW37" s="332"/>
      <c r="LLX37" s="332"/>
      <c r="LLY37" s="332"/>
      <c r="LLZ37" s="332"/>
      <c r="LMA37" s="332"/>
      <c r="LMB37" s="332"/>
      <c r="LMC37" s="332"/>
      <c r="LMD37" s="332"/>
      <c r="LME37" s="332"/>
      <c r="LMF37" s="332"/>
      <c r="LMG37" s="332"/>
      <c r="LMH37" s="332"/>
      <c r="LMI37" s="332"/>
      <c r="LMJ37" s="332"/>
      <c r="LMK37" s="332"/>
      <c r="LML37" s="332"/>
      <c r="LMM37" s="332"/>
      <c r="LMN37" s="332"/>
      <c r="LMO37" s="332"/>
      <c r="LMP37" s="332"/>
      <c r="LMQ37" s="332"/>
      <c r="LMR37" s="332"/>
      <c r="LMS37" s="332"/>
      <c r="LMT37" s="332"/>
      <c r="LMU37" s="332"/>
      <c r="LMV37" s="332"/>
      <c r="LMW37" s="332"/>
      <c r="LMX37" s="332"/>
      <c r="LMY37" s="332"/>
      <c r="LMZ37" s="332"/>
      <c r="LNA37" s="332"/>
      <c r="LNB37" s="332"/>
      <c r="LNC37" s="332"/>
      <c r="LND37" s="332"/>
      <c r="LNE37" s="332"/>
      <c r="LNF37" s="332"/>
      <c r="LNG37" s="332"/>
      <c r="LNH37" s="332"/>
      <c r="LNI37" s="332"/>
      <c r="LNJ37" s="332"/>
      <c r="LNK37" s="332"/>
      <c r="LNL37" s="332"/>
      <c r="LNM37" s="332"/>
      <c r="LNN37" s="332"/>
      <c r="LNO37" s="332"/>
      <c r="LNP37" s="332"/>
      <c r="LNQ37" s="332"/>
      <c r="LNR37" s="332"/>
      <c r="LNS37" s="332"/>
      <c r="LNT37" s="332"/>
      <c r="LNU37" s="332"/>
      <c r="LNV37" s="332"/>
      <c r="LNW37" s="332"/>
      <c r="LNX37" s="332"/>
      <c r="LNY37" s="332"/>
      <c r="LNZ37" s="332"/>
      <c r="LOA37" s="332"/>
      <c r="LOB37" s="332"/>
      <c r="LOC37" s="332"/>
      <c r="LOD37" s="332"/>
      <c r="LOE37" s="332"/>
      <c r="LOF37" s="332"/>
      <c r="LOG37" s="332"/>
      <c r="LOH37" s="332"/>
      <c r="LOI37" s="332"/>
      <c r="LOJ37" s="332"/>
      <c r="LOK37" s="332"/>
      <c r="LOL37" s="332"/>
      <c r="LOM37" s="332"/>
      <c r="LON37" s="332"/>
      <c r="LOO37" s="332"/>
      <c r="LOP37" s="332"/>
      <c r="LOQ37" s="332"/>
      <c r="LOR37" s="332"/>
      <c r="LOS37" s="332"/>
      <c r="LOT37" s="332"/>
      <c r="LOU37" s="332"/>
      <c r="LOV37" s="332"/>
      <c r="LOW37" s="332"/>
      <c r="LOX37" s="332"/>
      <c r="LOY37" s="332"/>
      <c r="LOZ37" s="332"/>
      <c r="LPA37" s="332"/>
      <c r="LPB37" s="332"/>
      <c r="LPC37" s="332"/>
      <c r="LPD37" s="332"/>
      <c r="LPE37" s="332"/>
      <c r="LPF37" s="332"/>
      <c r="LPG37" s="332"/>
      <c r="LPH37" s="332"/>
      <c r="LPI37" s="332"/>
      <c r="LPJ37" s="332"/>
      <c r="LPK37" s="332"/>
      <c r="LPL37" s="332"/>
      <c r="LPM37" s="332"/>
      <c r="LPN37" s="332"/>
      <c r="LPO37" s="332"/>
      <c r="LPP37" s="332"/>
      <c r="LPQ37" s="332"/>
      <c r="LPR37" s="332"/>
      <c r="LPS37" s="332"/>
      <c r="LPT37" s="332"/>
      <c r="LPU37" s="332"/>
      <c r="LPV37" s="332"/>
      <c r="LPW37" s="332"/>
      <c r="LPX37" s="332"/>
      <c r="LPY37" s="332"/>
      <c r="LPZ37" s="332"/>
      <c r="LQA37" s="332"/>
      <c r="LQB37" s="332"/>
      <c r="LQC37" s="332"/>
      <c r="LQD37" s="332"/>
      <c r="LQE37" s="332"/>
      <c r="LQF37" s="332"/>
      <c r="LQG37" s="332"/>
      <c r="LQH37" s="332"/>
      <c r="LQI37" s="332"/>
      <c r="LQJ37" s="332"/>
      <c r="LQK37" s="332"/>
      <c r="LQL37" s="332"/>
      <c r="LQM37" s="332"/>
      <c r="LQN37" s="332"/>
      <c r="LQO37" s="332"/>
      <c r="LQP37" s="332"/>
      <c r="LQQ37" s="332"/>
      <c r="LQR37" s="332"/>
      <c r="LQS37" s="332"/>
      <c r="LQT37" s="332"/>
      <c r="LQU37" s="332"/>
      <c r="LQV37" s="332"/>
      <c r="LQW37" s="332"/>
      <c r="LQX37" s="332"/>
      <c r="LQY37" s="332"/>
      <c r="LQZ37" s="332"/>
      <c r="LRA37" s="332"/>
      <c r="LRB37" s="332"/>
      <c r="LRC37" s="332"/>
      <c r="LRD37" s="332"/>
      <c r="LRE37" s="332"/>
      <c r="LRF37" s="332"/>
      <c r="LRG37" s="332"/>
      <c r="LRH37" s="332"/>
      <c r="LRI37" s="332"/>
      <c r="LRJ37" s="332"/>
      <c r="LRK37" s="332"/>
      <c r="LRL37" s="332"/>
      <c r="LRM37" s="332"/>
      <c r="LRN37" s="332"/>
      <c r="LRO37" s="332"/>
      <c r="LRP37" s="332"/>
      <c r="LRQ37" s="332"/>
      <c r="LRR37" s="332"/>
      <c r="LRS37" s="332"/>
      <c r="LRT37" s="332"/>
      <c r="LRU37" s="332"/>
      <c r="LRV37" s="332"/>
      <c r="LRW37" s="332"/>
      <c r="LRX37" s="332"/>
      <c r="LRY37" s="332"/>
      <c r="LRZ37" s="332"/>
      <c r="LSA37" s="332"/>
      <c r="LSB37" s="332"/>
      <c r="LSC37" s="332"/>
      <c r="LSD37" s="332"/>
      <c r="LSE37" s="332"/>
      <c r="LSF37" s="332"/>
      <c r="LSG37" s="332"/>
      <c r="LSH37" s="332"/>
      <c r="LSI37" s="332"/>
      <c r="LSJ37" s="332"/>
      <c r="LSK37" s="332"/>
      <c r="LSL37" s="332"/>
      <c r="LSM37" s="332"/>
      <c r="LSN37" s="332"/>
      <c r="LSO37" s="332"/>
      <c r="LSP37" s="332"/>
      <c r="LSQ37" s="332"/>
      <c r="LSR37" s="332"/>
      <c r="LSS37" s="332"/>
      <c r="LST37" s="332"/>
      <c r="LSU37" s="332"/>
      <c r="LSV37" s="332"/>
      <c r="LSW37" s="332"/>
      <c r="LSX37" s="332"/>
      <c r="LSY37" s="332"/>
      <c r="LSZ37" s="332"/>
      <c r="LTA37" s="332"/>
      <c r="LTB37" s="332"/>
      <c r="LTC37" s="332"/>
      <c r="LTD37" s="332"/>
      <c r="LTE37" s="332"/>
      <c r="LTF37" s="332"/>
      <c r="LTG37" s="332"/>
      <c r="LTH37" s="332"/>
      <c r="LTI37" s="332"/>
      <c r="LTJ37" s="332"/>
      <c r="LTK37" s="332"/>
      <c r="LTL37" s="332"/>
      <c r="LTM37" s="332"/>
      <c r="LTN37" s="332"/>
      <c r="LTO37" s="332"/>
      <c r="LTP37" s="332"/>
      <c r="LTQ37" s="332"/>
      <c r="LTR37" s="332"/>
      <c r="LTS37" s="332"/>
      <c r="LTT37" s="332"/>
      <c r="LTU37" s="332"/>
      <c r="LTV37" s="332"/>
      <c r="LTW37" s="332"/>
      <c r="LTX37" s="332"/>
      <c r="LTY37" s="332"/>
      <c r="LTZ37" s="332"/>
      <c r="LUA37" s="332"/>
      <c r="LUB37" s="332"/>
      <c r="LUC37" s="332"/>
      <c r="LUD37" s="332"/>
      <c r="LUE37" s="332"/>
      <c r="LUF37" s="332"/>
      <c r="LUG37" s="332"/>
      <c r="LUH37" s="332"/>
      <c r="LUI37" s="332"/>
      <c r="LUJ37" s="332"/>
      <c r="LUK37" s="332"/>
      <c r="LUL37" s="332"/>
      <c r="LUM37" s="332"/>
      <c r="LUN37" s="332"/>
      <c r="LUO37" s="332"/>
      <c r="LUP37" s="332"/>
      <c r="LUQ37" s="332"/>
      <c r="LUR37" s="332"/>
      <c r="LUS37" s="332"/>
      <c r="LUT37" s="332"/>
      <c r="LUU37" s="332"/>
      <c r="LUV37" s="332"/>
      <c r="LUW37" s="332"/>
      <c r="LUX37" s="332"/>
      <c r="LUY37" s="332"/>
      <c r="LUZ37" s="332"/>
      <c r="LVA37" s="332"/>
      <c r="LVB37" s="332"/>
      <c r="LVC37" s="332"/>
      <c r="LVD37" s="332"/>
      <c r="LVE37" s="332"/>
      <c r="LVF37" s="332"/>
      <c r="LVG37" s="332"/>
      <c r="LVH37" s="332"/>
      <c r="LVI37" s="332"/>
      <c r="LVJ37" s="332"/>
      <c r="LVK37" s="332"/>
      <c r="LVL37" s="332"/>
      <c r="LVM37" s="332"/>
      <c r="LVN37" s="332"/>
      <c r="LVO37" s="332"/>
      <c r="LVP37" s="332"/>
      <c r="LVQ37" s="332"/>
      <c r="LVR37" s="332"/>
      <c r="LVS37" s="332"/>
      <c r="LVT37" s="332"/>
      <c r="LVU37" s="332"/>
      <c r="LVV37" s="332"/>
      <c r="LVW37" s="332"/>
      <c r="LVX37" s="332"/>
      <c r="LVY37" s="332"/>
      <c r="LVZ37" s="332"/>
      <c r="LWA37" s="332"/>
      <c r="LWB37" s="332"/>
      <c r="LWC37" s="332"/>
      <c r="LWD37" s="332"/>
      <c r="LWE37" s="332"/>
      <c r="LWF37" s="332"/>
      <c r="LWG37" s="332"/>
      <c r="LWH37" s="332"/>
      <c r="LWI37" s="332"/>
      <c r="LWJ37" s="332"/>
      <c r="LWK37" s="332"/>
      <c r="LWL37" s="332"/>
      <c r="LWM37" s="332"/>
      <c r="LWN37" s="332"/>
      <c r="LWO37" s="332"/>
      <c r="LWP37" s="332"/>
      <c r="LWQ37" s="332"/>
      <c r="LWR37" s="332"/>
      <c r="LWS37" s="332"/>
      <c r="LWT37" s="332"/>
      <c r="LWU37" s="332"/>
      <c r="LWV37" s="332"/>
      <c r="LWW37" s="332"/>
      <c r="LWX37" s="332"/>
      <c r="LWY37" s="332"/>
      <c r="LWZ37" s="332"/>
      <c r="LXA37" s="332"/>
      <c r="LXB37" s="332"/>
      <c r="LXC37" s="332"/>
      <c r="LXD37" s="332"/>
      <c r="LXE37" s="332"/>
      <c r="LXF37" s="332"/>
      <c r="LXG37" s="332"/>
      <c r="LXH37" s="332"/>
      <c r="LXI37" s="332"/>
      <c r="LXJ37" s="332"/>
      <c r="LXK37" s="332"/>
      <c r="LXL37" s="332"/>
      <c r="LXM37" s="332"/>
      <c r="LXN37" s="332"/>
      <c r="LXO37" s="332"/>
      <c r="LXP37" s="332"/>
      <c r="LXQ37" s="332"/>
      <c r="LXR37" s="332"/>
      <c r="LXS37" s="332"/>
      <c r="LXT37" s="332"/>
      <c r="LXU37" s="332"/>
      <c r="LXV37" s="332"/>
      <c r="LXW37" s="332"/>
      <c r="LXX37" s="332"/>
      <c r="LXY37" s="332"/>
      <c r="LXZ37" s="332"/>
      <c r="LYA37" s="332"/>
      <c r="LYB37" s="332"/>
      <c r="LYC37" s="332"/>
      <c r="LYD37" s="332"/>
      <c r="LYE37" s="332"/>
      <c r="LYF37" s="332"/>
      <c r="LYG37" s="332"/>
      <c r="LYH37" s="332"/>
      <c r="LYI37" s="332"/>
      <c r="LYJ37" s="332"/>
      <c r="LYK37" s="332"/>
      <c r="LYL37" s="332"/>
      <c r="LYM37" s="332"/>
      <c r="LYN37" s="332"/>
      <c r="LYO37" s="332"/>
      <c r="LYP37" s="332"/>
      <c r="LYQ37" s="332"/>
      <c r="LYR37" s="332"/>
      <c r="LYS37" s="332"/>
      <c r="LYT37" s="332"/>
      <c r="LYU37" s="332"/>
      <c r="LYV37" s="332"/>
      <c r="LYW37" s="332"/>
      <c r="LYX37" s="332"/>
      <c r="LYY37" s="332"/>
      <c r="LYZ37" s="332"/>
      <c r="LZA37" s="332"/>
      <c r="LZB37" s="332"/>
      <c r="LZC37" s="332"/>
      <c r="LZD37" s="332"/>
      <c r="LZE37" s="332"/>
      <c r="LZF37" s="332"/>
      <c r="LZG37" s="332"/>
      <c r="LZH37" s="332"/>
      <c r="LZI37" s="332"/>
      <c r="LZJ37" s="332"/>
      <c r="LZK37" s="332"/>
      <c r="LZL37" s="332"/>
      <c r="LZM37" s="332"/>
      <c r="LZN37" s="332"/>
      <c r="LZO37" s="332"/>
      <c r="LZP37" s="332"/>
      <c r="LZQ37" s="332"/>
      <c r="LZR37" s="332"/>
      <c r="LZS37" s="332"/>
      <c r="LZT37" s="332"/>
      <c r="LZU37" s="332"/>
      <c r="LZV37" s="332"/>
      <c r="LZW37" s="332"/>
      <c r="LZX37" s="332"/>
      <c r="LZY37" s="332"/>
      <c r="LZZ37" s="332"/>
      <c r="MAA37" s="332"/>
      <c r="MAB37" s="332"/>
      <c r="MAC37" s="332"/>
      <c r="MAD37" s="332"/>
      <c r="MAE37" s="332"/>
      <c r="MAF37" s="332"/>
      <c r="MAG37" s="332"/>
      <c r="MAH37" s="332"/>
      <c r="MAI37" s="332"/>
      <c r="MAJ37" s="332"/>
      <c r="MAK37" s="332"/>
      <c r="MAL37" s="332"/>
      <c r="MAM37" s="332"/>
      <c r="MAN37" s="332"/>
      <c r="MAO37" s="332"/>
      <c r="MAP37" s="332"/>
      <c r="MAQ37" s="332"/>
      <c r="MAR37" s="332"/>
      <c r="MAS37" s="332"/>
      <c r="MAT37" s="332"/>
      <c r="MAU37" s="332"/>
      <c r="MAV37" s="332"/>
      <c r="MAW37" s="332"/>
      <c r="MAX37" s="332"/>
      <c r="MAY37" s="332"/>
      <c r="MAZ37" s="332"/>
      <c r="MBA37" s="332"/>
      <c r="MBB37" s="332"/>
      <c r="MBC37" s="332"/>
      <c r="MBD37" s="332"/>
      <c r="MBE37" s="332"/>
      <c r="MBF37" s="332"/>
      <c r="MBG37" s="332"/>
      <c r="MBH37" s="332"/>
      <c r="MBI37" s="332"/>
      <c r="MBJ37" s="332"/>
      <c r="MBK37" s="332"/>
      <c r="MBL37" s="332"/>
      <c r="MBM37" s="332"/>
      <c r="MBN37" s="332"/>
      <c r="MBO37" s="332"/>
      <c r="MBP37" s="332"/>
      <c r="MBQ37" s="332"/>
      <c r="MBR37" s="332"/>
      <c r="MBS37" s="332"/>
      <c r="MBT37" s="332"/>
      <c r="MBU37" s="332"/>
      <c r="MBV37" s="332"/>
      <c r="MBW37" s="332"/>
      <c r="MBX37" s="332"/>
      <c r="MBY37" s="332"/>
      <c r="MBZ37" s="332"/>
      <c r="MCA37" s="332"/>
      <c r="MCB37" s="332"/>
      <c r="MCC37" s="332"/>
      <c r="MCD37" s="332"/>
      <c r="MCE37" s="332"/>
      <c r="MCF37" s="332"/>
      <c r="MCG37" s="332"/>
      <c r="MCH37" s="332"/>
      <c r="MCI37" s="332"/>
      <c r="MCJ37" s="332"/>
      <c r="MCK37" s="332"/>
      <c r="MCL37" s="332"/>
      <c r="MCM37" s="332"/>
      <c r="MCN37" s="332"/>
      <c r="MCO37" s="332"/>
      <c r="MCP37" s="332"/>
      <c r="MCQ37" s="332"/>
      <c r="MCR37" s="332"/>
      <c r="MCS37" s="332"/>
      <c r="MCT37" s="332"/>
      <c r="MCU37" s="332"/>
      <c r="MCV37" s="332"/>
      <c r="MCW37" s="332"/>
      <c r="MCX37" s="332"/>
      <c r="MCY37" s="332"/>
      <c r="MCZ37" s="332"/>
      <c r="MDA37" s="332"/>
      <c r="MDB37" s="332"/>
      <c r="MDC37" s="332"/>
      <c r="MDD37" s="332"/>
      <c r="MDE37" s="332"/>
      <c r="MDF37" s="332"/>
      <c r="MDG37" s="332"/>
      <c r="MDH37" s="332"/>
      <c r="MDI37" s="332"/>
      <c r="MDJ37" s="332"/>
      <c r="MDK37" s="332"/>
      <c r="MDL37" s="332"/>
      <c r="MDM37" s="332"/>
      <c r="MDN37" s="332"/>
      <c r="MDO37" s="332"/>
      <c r="MDP37" s="332"/>
      <c r="MDQ37" s="332"/>
      <c r="MDR37" s="332"/>
      <c r="MDS37" s="332"/>
      <c r="MDT37" s="332"/>
      <c r="MDU37" s="332"/>
      <c r="MDV37" s="332"/>
      <c r="MDW37" s="332"/>
      <c r="MDX37" s="332"/>
      <c r="MDY37" s="332"/>
      <c r="MDZ37" s="332"/>
      <c r="MEA37" s="332"/>
      <c r="MEB37" s="332"/>
      <c r="MEC37" s="332"/>
      <c r="MED37" s="332"/>
      <c r="MEE37" s="332"/>
      <c r="MEF37" s="332"/>
      <c r="MEG37" s="332"/>
      <c r="MEH37" s="332"/>
      <c r="MEI37" s="332"/>
      <c r="MEJ37" s="332"/>
      <c r="MEK37" s="332"/>
      <c r="MEL37" s="332"/>
      <c r="MEM37" s="332"/>
      <c r="MEN37" s="332"/>
      <c r="MEO37" s="332"/>
      <c r="MEP37" s="332"/>
      <c r="MEQ37" s="332"/>
      <c r="MER37" s="332"/>
      <c r="MES37" s="332"/>
      <c r="MET37" s="332"/>
      <c r="MEU37" s="332"/>
      <c r="MEV37" s="332"/>
      <c r="MEW37" s="332"/>
      <c r="MEX37" s="332"/>
      <c r="MEY37" s="332"/>
      <c r="MEZ37" s="332"/>
      <c r="MFA37" s="332"/>
      <c r="MFB37" s="332"/>
      <c r="MFC37" s="332"/>
      <c r="MFD37" s="332"/>
      <c r="MFE37" s="332"/>
      <c r="MFF37" s="332"/>
      <c r="MFG37" s="332"/>
      <c r="MFH37" s="332"/>
      <c r="MFI37" s="332"/>
      <c r="MFJ37" s="332"/>
      <c r="MFK37" s="332"/>
      <c r="MFL37" s="332"/>
      <c r="MFM37" s="332"/>
      <c r="MFN37" s="332"/>
      <c r="MFO37" s="332"/>
      <c r="MFP37" s="332"/>
      <c r="MFQ37" s="332"/>
      <c r="MFR37" s="332"/>
      <c r="MFS37" s="332"/>
      <c r="MFT37" s="332"/>
      <c r="MFU37" s="332"/>
      <c r="MFV37" s="332"/>
      <c r="MFW37" s="332"/>
      <c r="MFX37" s="332"/>
      <c r="MFY37" s="332"/>
      <c r="MFZ37" s="332"/>
      <c r="MGA37" s="332"/>
      <c r="MGB37" s="332"/>
      <c r="MGC37" s="332"/>
      <c r="MGD37" s="332"/>
      <c r="MGE37" s="332"/>
      <c r="MGF37" s="332"/>
      <c r="MGG37" s="332"/>
      <c r="MGH37" s="332"/>
      <c r="MGI37" s="332"/>
      <c r="MGJ37" s="332"/>
      <c r="MGK37" s="332"/>
      <c r="MGL37" s="332"/>
      <c r="MGM37" s="332"/>
      <c r="MGN37" s="332"/>
      <c r="MGO37" s="332"/>
      <c r="MGP37" s="332"/>
      <c r="MGQ37" s="332"/>
      <c r="MGR37" s="332"/>
      <c r="MGS37" s="332"/>
      <c r="MGT37" s="332"/>
      <c r="MGU37" s="332"/>
      <c r="MGV37" s="332"/>
      <c r="MGW37" s="332"/>
      <c r="MGX37" s="332"/>
      <c r="MGY37" s="332"/>
      <c r="MGZ37" s="332"/>
      <c r="MHA37" s="332"/>
      <c r="MHB37" s="332"/>
      <c r="MHC37" s="332"/>
      <c r="MHD37" s="332"/>
      <c r="MHE37" s="332"/>
      <c r="MHF37" s="332"/>
      <c r="MHG37" s="332"/>
      <c r="MHH37" s="332"/>
      <c r="MHI37" s="332"/>
      <c r="MHJ37" s="332"/>
      <c r="MHK37" s="332"/>
      <c r="MHL37" s="332"/>
      <c r="MHM37" s="332"/>
      <c r="MHN37" s="332"/>
      <c r="MHO37" s="332"/>
      <c r="MHP37" s="332"/>
      <c r="MHQ37" s="332"/>
      <c r="MHR37" s="332"/>
      <c r="MHS37" s="332"/>
      <c r="MHT37" s="332"/>
      <c r="MHU37" s="332"/>
      <c r="MHV37" s="332"/>
      <c r="MHW37" s="332"/>
      <c r="MHX37" s="332"/>
      <c r="MHY37" s="332"/>
      <c r="MHZ37" s="332"/>
      <c r="MIA37" s="332"/>
      <c r="MIB37" s="332"/>
      <c r="MIC37" s="332"/>
      <c r="MID37" s="332"/>
      <c r="MIE37" s="332"/>
      <c r="MIF37" s="332"/>
      <c r="MIG37" s="332"/>
      <c r="MIH37" s="332"/>
      <c r="MII37" s="332"/>
      <c r="MIJ37" s="332"/>
      <c r="MIK37" s="332"/>
      <c r="MIL37" s="332"/>
      <c r="MIM37" s="332"/>
      <c r="MIN37" s="332"/>
      <c r="MIO37" s="332"/>
      <c r="MIP37" s="332"/>
      <c r="MIQ37" s="332"/>
      <c r="MIR37" s="332"/>
      <c r="MIS37" s="332"/>
      <c r="MIT37" s="332"/>
      <c r="MIU37" s="332"/>
      <c r="MIV37" s="332"/>
      <c r="MIW37" s="332"/>
      <c r="MIX37" s="332"/>
      <c r="MIY37" s="332"/>
      <c r="MIZ37" s="332"/>
      <c r="MJA37" s="332"/>
      <c r="MJB37" s="332"/>
      <c r="MJC37" s="332"/>
      <c r="MJD37" s="332"/>
      <c r="MJE37" s="332"/>
      <c r="MJF37" s="332"/>
      <c r="MJG37" s="332"/>
      <c r="MJH37" s="332"/>
      <c r="MJI37" s="332"/>
      <c r="MJJ37" s="332"/>
      <c r="MJK37" s="332"/>
      <c r="MJL37" s="332"/>
      <c r="MJM37" s="332"/>
      <c r="MJN37" s="332"/>
      <c r="MJO37" s="332"/>
      <c r="MJP37" s="332"/>
      <c r="MJQ37" s="332"/>
      <c r="MJR37" s="332"/>
      <c r="MJS37" s="332"/>
      <c r="MJT37" s="332"/>
      <c r="MJU37" s="332"/>
      <c r="MJV37" s="332"/>
      <c r="MJW37" s="332"/>
      <c r="MJX37" s="332"/>
      <c r="MJY37" s="332"/>
      <c r="MJZ37" s="332"/>
      <c r="MKA37" s="332"/>
      <c r="MKB37" s="332"/>
      <c r="MKC37" s="332"/>
      <c r="MKD37" s="332"/>
      <c r="MKE37" s="332"/>
      <c r="MKF37" s="332"/>
      <c r="MKG37" s="332"/>
      <c r="MKH37" s="332"/>
      <c r="MKI37" s="332"/>
      <c r="MKJ37" s="332"/>
      <c r="MKK37" s="332"/>
      <c r="MKL37" s="332"/>
      <c r="MKM37" s="332"/>
      <c r="MKN37" s="332"/>
      <c r="MKO37" s="332"/>
      <c r="MKP37" s="332"/>
      <c r="MKQ37" s="332"/>
      <c r="MKR37" s="332"/>
      <c r="MKS37" s="332"/>
      <c r="MKT37" s="332"/>
      <c r="MKU37" s="332"/>
      <c r="MKV37" s="332"/>
      <c r="MKW37" s="332"/>
      <c r="MKX37" s="332"/>
      <c r="MKY37" s="332"/>
      <c r="MKZ37" s="332"/>
      <c r="MLA37" s="332"/>
      <c r="MLB37" s="332"/>
      <c r="MLC37" s="332"/>
      <c r="MLD37" s="332"/>
      <c r="MLE37" s="332"/>
      <c r="MLF37" s="332"/>
      <c r="MLG37" s="332"/>
      <c r="MLH37" s="332"/>
      <c r="MLI37" s="332"/>
      <c r="MLJ37" s="332"/>
      <c r="MLK37" s="332"/>
      <c r="MLL37" s="332"/>
      <c r="MLM37" s="332"/>
      <c r="MLN37" s="332"/>
      <c r="MLO37" s="332"/>
      <c r="MLP37" s="332"/>
      <c r="MLQ37" s="332"/>
      <c r="MLR37" s="332"/>
      <c r="MLS37" s="332"/>
      <c r="MLT37" s="332"/>
      <c r="MLU37" s="332"/>
      <c r="MLV37" s="332"/>
      <c r="MLW37" s="332"/>
      <c r="MLX37" s="332"/>
      <c r="MLY37" s="332"/>
      <c r="MLZ37" s="332"/>
      <c r="MMA37" s="332"/>
      <c r="MMB37" s="332"/>
      <c r="MMC37" s="332"/>
      <c r="MMD37" s="332"/>
      <c r="MME37" s="332"/>
      <c r="MMF37" s="332"/>
      <c r="MMG37" s="332"/>
      <c r="MMH37" s="332"/>
      <c r="MMI37" s="332"/>
      <c r="MMJ37" s="332"/>
      <c r="MMK37" s="332"/>
      <c r="MML37" s="332"/>
      <c r="MMM37" s="332"/>
      <c r="MMN37" s="332"/>
      <c r="MMO37" s="332"/>
      <c r="MMP37" s="332"/>
      <c r="MMQ37" s="332"/>
      <c r="MMR37" s="332"/>
      <c r="MMS37" s="332"/>
      <c r="MMT37" s="332"/>
      <c r="MMU37" s="332"/>
      <c r="MMV37" s="332"/>
      <c r="MMW37" s="332"/>
      <c r="MMX37" s="332"/>
      <c r="MMY37" s="332"/>
      <c r="MMZ37" s="332"/>
      <c r="MNA37" s="332"/>
      <c r="MNB37" s="332"/>
      <c r="MNC37" s="332"/>
      <c r="MND37" s="332"/>
      <c r="MNE37" s="332"/>
      <c r="MNF37" s="332"/>
      <c r="MNG37" s="332"/>
      <c r="MNH37" s="332"/>
      <c r="MNI37" s="332"/>
      <c r="MNJ37" s="332"/>
      <c r="MNK37" s="332"/>
      <c r="MNL37" s="332"/>
      <c r="MNM37" s="332"/>
      <c r="MNN37" s="332"/>
      <c r="MNO37" s="332"/>
      <c r="MNP37" s="332"/>
      <c r="MNQ37" s="332"/>
      <c r="MNR37" s="332"/>
      <c r="MNS37" s="332"/>
      <c r="MNT37" s="332"/>
      <c r="MNU37" s="332"/>
      <c r="MNV37" s="332"/>
      <c r="MNW37" s="332"/>
      <c r="MNX37" s="332"/>
      <c r="MNY37" s="332"/>
      <c r="MNZ37" s="332"/>
      <c r="MOA37" s="332"/>
      <c r="MOB37" s="332"/>
      <c r="MOC37" s="332"/>
      <c r="MOD37" s="332"/>
      <c r="MOE37" s="332"/>
      <c r="MOF37" s="332"/>
      <c r="MOG37" s="332"/>
      <c r="MOH37" s="332"/>
      <c r="MOI37" s="332"/>
      <c r="MOJ37" s="332"/>
      <c r="MOK37" s="332"/>
      <c r="MOL37" s="332"/>
      <c r="MOM37" s="332"/>
      <c r="MON37" s="332"/>
      <c r="MOO37" s="332"/>
      <c r="MOP37" s="332"/>
      <c r="MOQ37" s="332"/>
      <c r="MOR37" s="332"/>
      <c r="MOS37" s="332"/>
      <c r="MOT37" s="332"/>
      <c r="MOU37" s="332"/>
      <c r="MOV37" s="332"/>
      <c r="MOW37" s="332"/>
      <c r="MOX37" s="332"/>
      <c r="MOY37" s="332"/>
      <c r="MOZ37" s="332"/>
      <c r="MPA37" s="332"/>
      <c r="MPB37" s="332"/>
      <c r="MPC37" s="332"/>
      <c r="MPD37" s="332"/>
      <c r="MPE37" s="332"/>
      <c r="MPF37" s="332"/>
      <c r="MPG37" s="332"/>
      <c r="MPH37" s="332"/>
      <c r="MPI37" s="332"/>
      <c r="MPJ37" s="332"/>
      <c r="MPK37" s="332"/>
      <c r="MPL37" s="332"/>
      <c r="MPM37" s="332"/>
      <c r="MPN37" s="332"/>
      <c r="MPO37" s="332"/>
      <c r="MPP37" s="332"/>
      <c r="MPQ37" s="332"/>
      <c r="MPR37" s="332"/>
      <c r="MPS37" s="332"/>
      <c r="MPT37" s="332"/>
      <c r="MPU37" s="332"/>
      <c r="MPV37" s="332"/>
      <c r="MPW37" s="332"/>
      <c r="MPX37" s="332"/>
      <c r="MPY37" s="332"/>
      <c r="MPZ37" s="332"/>
      <c r="MQA37" s="332"/>
      <c r="MQB37" s="332"/>
      <c r="MQC37" s="332"/>
      <c r="MQD37" s="332"/>
      <c r="MQE37" s="332"/>
      <c r="MQF37" s="332"/>
      <c r="MQG37" s="332"/>
      <c r="MQH37" s="332"/>
      <c r="MQI37" s="332"/>
      <c r="MQJ37" s="332"/>
      <c r="MQK37" s="332"/>
      <c r="MQL37" s="332"/>
      <c r="MQM37" s="332"/>
      <c r="MQN37" s="332"/>
      <c r="MQO37" s="332"/>
      <c r="MQP37" s="332"/>
      <c r="MQQ37" s="332"/>
      <c r="MQR37" s="332"/>
      <c r="MQS37" s="332"/>
      <c r="MQT37" s="332"/>
      <c r="MQU37" s="332"/>
      <c r="MQV37" s="332"/>
      <c r="MQW37" s="332"/>
      <c r="MQX37" s="332"/>
      <c r="MQY37" s="332"/>
      <c r="MQZ37" s="332"/>
      <c r="MRA37" s="332"/>
      <c r="MRB37" s="332"/>
      <c r="MRC37" s="332"/>
      <c r="MRD37" s="332"/>
      <c r="MRE37" s="332"/>
      <c r="MRF37" s="332"/>
      <c r="MRG37" s="332"/>
      <c r="MRH37" s="332"/>
      <c r="MRI37" s="332"/>
      <c r="MRJ37" s="332"/>
      <c r="MRK37" s="332"/>
      <c r="MRL37" s="332"/>
      <c r="MRM37" s="332"/>
      <c r="MRN37" s="332"/>
      <c r="MRO37" s="332"/>
      <c r="MRP37" s="332"/>
      <c r="MRQ37" s="332"/>
      <c r="MRR37" s="332"/>
      <c r="MRS37" s="332"/>
      <c r="MRT37" s="332"/>
      <c r="MRU37" s="332"/>
      <c r="MRV37" s="332"/>
      <c r="MRW37" s="332"/>
      <c r="MRX37" s="332"/>
      <c r="MRY37" s="332"/>
      <c r="MRZ37" s="332"/>
      <c r="MSA37" s="332"/>
      <c r="MSB37" s="332"/>
      <c r="MSC37" s="332"/>
      <c r="MSD37" s="332"/>
      <c r="MSE37" s="332"/>
      <c r="MSF37" s="332"/>
      <c r="MSG37" s="332"/>
      <c r="MSH37" s="332"/>
      <c r="MSI37" s="332"/>
      <c r="MSJ37" s="332"/>
      <c r="MSK37" s="332"/>
      <c r="MSL37" s="332"/>
      <c r="MSM37" s="332"/>
      <c r="MSN37" s="332"/>
      <c r="MSO37" s="332"/>
      <c r="MSP37" s="332"/>
      <c r="MSQ37" s="332"/>
      <c r="MSR37" s="332"/>
      <c r="MSS37" s="332"/>
      <c r="MST37" s="332"/>
      <c r="MSU37" s="332"/>
      <c r="MSV37" s="332"/>
      <c r="MSW37" s="332"/>
      <c r="MSX37" s="332"/>
      <c r="MSY37" s="332"/>
      <c r="MSZ37" s="332"/>
      <c r="MTA37" s="332"/>
      <c r="MTB37" s="332"/>
      <c r="MTC37" s="332"/>
      <c r="MTD37" s="332"/>
      <c r="MTE37" s="332"/>
      <c r="MTF37" s="332"/>
      <c r="MTG37" s="332"/>
      <c r="MTH37" s="332"/>
      <c r="MTI37" s="332"/>
      <c r="MTJ37" s="332"/>
      <c r="MTK37" s="332"/>
      <c r="MTL37" s="332"/>
      <c r="MTM37" s="332"/>
      <c r="MTN37" s="332"/>
      <c r="MTO37" s="332"/>
      <c r="MTP37" s="332"/>
      <c r="MTQ37" s="332"/>
      <c r="MTR37" s="332"/>
      <c r="MTS37" s="332"/>
      <c r="MTT37" s="332"/>
      <c r="MTU37" s="332"/>
      <c r="MTV37" s="332"/>
      <c r="MTW37" s="332"/>
      <c r="MTX37" s="332"/>
      <c r="MTY37" s="332"/>
      <c r="MTZ37" s="332"/>
      <c r="MUA37" s="332"/>
      <c r="MUB37" s="332"/>
      <c r="MUC37" s="332"/>
      <c r="MUD37" s="332"/>
      <c r="MUE37" s="332"/>
      <c r="MUF37" s="332"/>
      <c r="MUG37" s="332"/>
      <c r="MUH37" s="332"/>
      <c r="MUI37" s="332"/>
      <c r="MUJ37" s="332"/>
      <c r="MUK37" s="332"/>
      <c r="MUL37" s="332"/>
      <c r="MUM37" s="332"/>
      <c r="MUN37" s="332"/>
      <c r="MUO37" s="332"/>
      <c r="MUP37" s="332"/>
      <c r="MUQ37" s="332"/>
      <c r="MUR37" s="332"/>
      <c r="MUS37" s="332"/>
      <c r="MUT37" s="332"/>
      <c r="MUU37" s="332"/>
      <c r="MUV37" s="332"/>
      <c r="MUW37" s="332"/>
      <c r="MUX37" s="332"/>
      <c r="MUY37" s="332"/>
      <c r="MUZ37" s="332"/>
      <c r="MVA37" s="332"/>
      <c r="MVB37" s="332"/>
      <c r="MVC37" s="332"/>
      <c r="MVD37" s="332"/>
      <c r="MVE37" s="332"/>
      <c r="MVF37" s="332"/>
      <c r="MVG37" s="332"/>
      <c r="MVH37" s="332"/>
      <c r="MVI37" s="332"/>
      <c r="MVJ37" s="332"/>
      <c r="MVK37" s="332"/>
      <c r="MVL37" s="332"/>
      <c r="MVM37" s="332"/>
      <c r="MVN37" s="332"/>
      <c r="MVO37" s="332"/>
      <c r="MVP37" s="332"/>
      <c r="MVQ37" s="332"/>
      <c r="MVR37" s="332"/>
      <c r="MVS37" s="332"/>
      <c r="MVT37" s="332"/>
      <c r="MVU37" s="332"/>
      <c r="MVV37" s="332"/>
      <c r="MVW37" s="332"/>
      <c r="MVX37" s="332"/>
      <c r="MVY37" s="332"/>
      <c r="MVZ37" s="332"/>
      <c r="MWA37" s="332"/>
      <c r="MWB37" s="332"/>
      <c r="MWC37" s="332"/>
      <c r="MWD37" s="332"/>
      <c r="MWE37" s="332"/>
      <c r="MWF37" s="332"/>
      <c r="MWG37" s="332"/>
      <c r="MWH37" s="332"/>
      <c r="MWI37" s="332"/>
      <c r="MWJ37" s="332"/>
      <c r="MWK37" s="332"/>
      <c r="MWL37" s="332"/>
      <c r="MWM37" s="332"/>
      <c r="MWN37" s="332"/>
      <c r="MWO37" s="332"/>
      <c r="MWP37" s="332"/>
      <c r="MWQ37" s="332"/>
      <c r="MWR37" s="332"/>
      <c r="MWS37" s="332"/>
      <c r="MWT37" s="332"/>
      <c r="MWU37" s="332"/>
      <c r="MWV37" s="332"/>
      <c r="MWW37" s="332"/>
      <c r="MWX37" s="332"/>
      <c r="MWY37" s="332"/>
      <c r="MWZ37" s="332"/>
      <c r="MXA37" s="332"/>
      <c r="MXB37" s="332"/>
      <c r="MXC37" s="332"/>
      <c r="MXD37" s="332"/>
      <c r="MXE37" s="332"/>
      <c r="MXF37" s="332"/>
      <c r="MXG37" s="332"/>
      <c r="MXH37" s="332"/>
      <c r="MXI37" s="332"/>
      <c r="MXJ37" s="332"/>
      <c r="MXK37" s="332"/>
      <c r="MXL37" s="332"/>
      <c r="MXM37" s="332"/>
      <c r="MXN37" s="332"/>
      <c r="MXO37" s="332"/>
      <c r="MXP37" s="332"/>
      <c r="MXQ37" s="332"/>
      <c r="MXR37" s="332"/>
      <c r="MXS37" s="332"/>
      <c r="MXT37" s="332"/>
      <c r="MXU37" s="332"/>
      <c r="MXV37" s="332"/>
      <c r="MXW37" s="332"/>
      <c r="MXX37" s="332"/>
      <c r="MXY37" s="332"/>
      <c r="MXZ37" s="332"/>
      <c r="MYA37" s="332"/>
      <c r="MYB37" s="332"/>
      <c r="MYC37" s="332"/>
      <c r="MYD37" s="332"/>
      <c r="MYE37" s="332"/>
      <c r="MYF37" s="332"/>
      <c r="MYG37" s="332"/>
      <c r="MYH37" s="332"/>
      <c r="MYI37" s="332"/>
      <c r="MYJ37" s="332"/>
      <c r="MYK37" s="332"/>
      <c r="MYL37" s="332"/>
      <c r="MYM37" s="332"/>
      <c r="MYN37" s="332"/>
      <c r="MYO37" s="332"/>
      <c r="MYP37" s="332"/>
      <c r="MYQ37" s="332"/>
      <c r="MYR37" s="332"/>
      <c r="MYS37" s="332"/>
      <c r="MYT37" s="332"/>
      <c r="MYU37" s="332"/>
      <c r="MYV37" s="332"/>
      <c r="MYW37" s="332"/>
      <c r="MYX37" s="332"/>
      <c r="MYY37" s="332"/>
      <c r="MYZ37" s="332"/>
      <c r="MZA37" s="332"/>
      <c r="MZB37" s="332"/>
      <c r="MZC37" s="332"/>
      <c r="MZD37" s="332"/>
      <c r="MZE37" s="332"/>
      <c r="MZF37" s="332"/>
      <c r="MZG37" s="332"/>
      <c r="MZH37" s="332"/>
      <c r="MZI37" s="332"/>
      <c r="MZJ37" s="332"/>
      <c r="MZK37" s="332"/>
      <c r="MZL37" s="332"/>
      <c r="MZM37" s="332"/>
      <c r="MZN37" s="332"/>
      <c r="MZO37" s="332"/>
      <c r="MZP37" s="332"/>
      <c r="MZQ37" s="332"/>
      <c r="MZR37" s="332"/>
      <c r="MZS37" s="332"/>
      <c r="MZT37" s="332"/>
      <c r="MZU37" s="332"/>
      <c r="MZV37" s="332"/>
      <c r="MZW37" s="332"/>
      <c r="MZX37" s="332"/>
      <c r="MZY37" s="332"/>
      <c r="MZZ37" s="332"/>
      <c r="NAA37" s="332"/>
      <c r="NAB37" s="332"/>
      <c r="NAC37" s="332"/>
      <c r="NAD37" s="332"/>
      <c r="NAE37" s="332"/>
      <c r="NAF37" s="332"/>
      <c r="NAG37" s="332"/>
      <c r="NAH37" s="332"/>
      <c r="NAI37" s="332"/>
      <c r="NAJ37" s="332"/>
      <c r="NAK37" s="332"/>
      <c r="NAL37" s="332"/>
      <c r="NAM37" s="332"/>
      <c r="NAN37" s="332"/>
      <c r="NAO37" s="332"/>
      <c r="NAP37" s="332"/>
      <c r="NAQ37" s="332"/>
      <c r="NAR37" s="332"/>
      <c r="NAS37" s="332"/>
      <c r="NAT37" s="332"/>
      <c r="NAU37" s="332"/>
      <c r="NAV37" s="332"/>
      <c r="NAW37" s="332"/>
      <c r="NAX37" s="332"/>
      <c r="NAY37" s="332"/>
      <c r="NAZ37" s="332"/>
      <c r="NBA37" s="332"/>
      <c r="NBB37" s="332"/>
      <c r="NBC37" s="332"/>
      <c r="NBD37" s="332"/>
      <c r="NBE37" s="332"/>
      <c r="NBF37" s="332"/>
      <c r="NBG37" s="332"/>
      <c r="NBH37" s="332"/>
      <c r="NBI37" s="332"/>
      <c r="NBJ37" s="332"/>
      <c r="NBK37" s="332"/>
      <c r="NBL37" s="332"/>
      <c r="NBM37" s="332"/>
      <c r="NBN37" s="332"/>
      <c r="NBO37" s="332"/>
      <c r="NBP37" s="332"/>
      <c r="NBQ37" s="332"/>
      <c r="NBR37" s="332"/>
      <c r="NBS37" s="332"/>
      <c r="NBT37" s="332"/>
      <c r="NBU37" s="332"/>
      <c r="NBV37" s="332"/>
      <c r="NBW37" s="332"/>
      <c r="NBX37" s="332"/>
      <c r="NBY37" s="332"/>
      <c r="NBZ37" s="332"/>
      <c r="NCA37" s="332"/>
      <c r="NCB37" s="332"/>
      <c r="NCC37" s="332"/>
      <c r="NCD37" s="332"/>
      <c r="NCE37" s="332"/>
      <c r="NCF37" s="332"/>
      <c r="NCG37" s="332"/>
      <c r="NCH37" s="332"/>
      <c r="NCI37" s="332"/>
      <c r="NCJ37" s="332"/>
      <c r="NCK37" s="332"/>
      <c r="NCL37" s="332"/>
      <c r="NCM37" s="332"/>
      <c r="NCN37" s="332"/>
      <c r="NCO37" s="332"/>
      <c r="NCP37" s="332"/>
      <c r="NCQ37" s="332"/>
      <c r="NCR37" s="332"/>
      <c r="NCS37" s="332"/>
      <c r="NCT37" s="332"/>
      <c r="NCU37" s="332"/>
      <c r="NCV37" s="332"/>
      <c r="NCW37" s="332"/>
      <c r="NCX37" s="332"/>
      <c r="NCY37" s="332"/>
      <c r="NCZ37" s="332"/>
      <c r="NDA37" s="332"/>
      <c r="NDB37" s="332"/>
      <c r="NDC37" s="332"/>
      <c r="NDD37" s="332"/>
      <c r="NDE37" s="332"/>
      <c r="NDF37" s="332"/>
      <c r="NDG37" s="332"/>
      <c r="NDH37" s="332"/>
      <c r="NDI37" s="332"/>
      <c r="NDJ37" s="332"/>
      <c r="NDK37" s="332"/>
      <c r="NDL37" s="332"/>
      <c r="NDM37" s="332"/>
      <c r="NDN37" s="332"/>
      <c r="NDO37" s="332"/>
      <c r="NDP37" s="332"/>
      <c r="NDQ37" s="332"/>
      <c r="NDR37" s="332"/>
      <c r="NDS37" s="332"/>
      <c r="NDT37" s="332"/>
      <c r="NDU37" s="332"/>
      <c r="NDV37" s="332"/>
      <c r="NDW37" s="332"/>
      <c r="NDX37" s="332"/>
      <c r="NDY37" s="332"/>
      <c r="NDZ37" s="332"/>
      <c r="NEA37" s="332"/>
      <c r="NEB37" s="332"/>
      <c r="NEC37" s="332"/>
      <c r="NED37" s="332"/>
      <c r="NEE37" s="332"/>
      <c r="NEF37" s="332"/>
      <c r="NEG37" s="332"/>
      <c r="NEH37" s="332"/>
      <c r="NEI37" s="332"/>
      <c r="NEJ37" s="332"/>
      <c r="NEK37" s="332"/>
      <c r="NEL37" s="332"/>
      <c r="NEM37" s="332"/>
      <c r="NEN37" s="332"/>
      <c r="NEO37" s="332"/>
      <c r="NEP37" s="332"/>
      <c r="NEQ37" s="332"/>
      <c r="NER37" s="332"/>
      <c r="NES37" s="332"/>
      <c r="NET37" s="332"/>
      <c r="NEU37" s="332"/>
      <c r="NEV37" s="332"/>
      <c r="NEW37" s="332"/>
      <c r="NEX37" s="332"/>
      <c r="NEY37" s="332"/>
      <c r="NEZ37" s="332"/>
      <c r="NFA37" s="332"/>
      <c r="NFB37" s="332"/>
      <c r="NFC37" s="332"/>
      <c r="NFD37" s="332"/>
      <c r="NFE37" s="332"/>
      <c r="NFF37" s="332"/>
      <c r="NFG37" s="332"/>
      <c r="NFH37" s="332"/>
      <c r="NFI37" s="332"/>
      <c r="NFJ37" s="332"/>
      <c r="NFK37" s="332"/>
      <c r="NFL37" s="332"/>
      <c r="NFM37" s="332"/>
      <c r="NFN37" s="332"/>
      <c r="NFO37" s="332"/>
      <c r="NFP37" s="332"/>
      <c r="NFQ37" s="332"/>
      <c r="NFR37" s="332"/>
      <c r="NFS37" s="332"/>
      <c r="NFT37" s="332"/>
      <c r="NFU37" s="332"/>
      <c r="NFV37" s="332"/>
      <c r="NFW37" s="332"/>
      <c r="NFX37" s="332"/>
      <c r="NFY37" s="332"/>
      <c r="NFZ37" s="332"/>
      <c r="NGA37" s="332"/>
      <c r="NGB37" s="332"/>
      <c r="NGC37" s="332"/>
      <c r="NGD37" s="332"/>
      <c r="NGE37" s="332"/>
      <c r="NGF37" s="332"/>
      <c r="NGG37" s="332"/>
      <c r="NGH37" s="332"/>
      <c r="NGI37" s="332"/>
      <c r="NGJ37" s="332"/>
      <c r="NGK37" s="332"/>
      <c r="NGL37" s="332"/>
      <c r="NGM37" s="332"/>
      <c r="NGN37" s="332"/>
      <c r="NGO37" s="332"/>
      <c r="NGP37" s="332"/>
      <c r="NGQ37" s="332"/>
      <c r="NGR37" s="332"/>
      <c r="NGS37" s="332"/>
      <c r="NGT37" s="332"/>
      <c r="NGU37" s="332"/>
      <c r="NGV37" s="332"/>
      <c r="NGW37" s="332"/>
      <c r="NGX37" s="332"/>
      <c r="NGY37" s="332"/>
      <c r="NGZ37" s="332"/>
      <c r="NHA37" s="332"/>
      <c r="NHB37" s="332"/>
      <c r="NHC37" s="332"/>
      <c r="NHD37" s="332"/>
      <c r="NHE37" s="332"/>
      <c r="NHF37" s="332"/>
      <c r="NHG37" s="332"/>
      <c r="NHH37" s="332"/>
      <c r="NHI37" s="332"/>
      <c r="NHJ37" s="332"/>
      <c r="NHK37" s="332"/>
      <c r="NHL37" s="332"/>
      <c r="NHM37" s="332"/>
      <c r="NHN37" s="332"/>
      <c r="NHO37" s="332"/>
      <c r="NHP37" s="332"/>
      <c r="NHQ37" s="332"/>
      <c r="NHR37" s="332"/>
      <c r="NHS37" s="332"/>
      <c r="NHT37" s="332"/>
      <c r="NHU37" s="332"/>
      <c r="NHV37" s="332"/>
      <c r="NHW37" s="332"/>
      <c r="NHX37" s="332"/>
      <c r="NHY37" s="332"/>
      <c r="NHZ37" s="332"/>
      <c r="NIA37" s="332"/>
      <c r="NIB37" s="332"/>
      <c r="NIC37" s="332"/>
      <c r="NID37" s="332"/>
      <c r="NIE37" s="332"/>
      <c r="NIF37" s="332"/>
      <c r="NIG37" s="332"/>
      <c r="NIH37" s="332"/>
      <c r="NII37" s="332"/>
      <c r="NIJ37" s="332"/>
      <c r="NIK37" s="332"/>
      <c r="NIL37" s="332"/>
      <c r="NIM37" s="332"/>
      <c r="NIN37" s="332"/>
      <c r="NIO37" s="332"/>
      <c r="NIP37" s="332"/>
      <c r="NIQ37" s="332"/>
      <c r="NIR37" s="332"/>
      <c r="NIS37" s="332"/>
      <c r="NIT37" s="332"/>
      <c r="NIU37" s="332"/>
      <c r="NIV37" s="332"/>
      <c r="NIW37" s="332"/>
      <c r="NIX37" s="332"/>
      <c r="NIY37" s="332"/>
      <c r="NIZ37" s="332"/>
      <c r="NJA37" s="332"/>
      <c r="NJB37" s="332"/>
      <c r="NJC37" s="332"/>
      <c r="NJD37" s="332"/>
      <c r="NJE37" s="332"/>
      <c r="NJF37" s="332"/>
      <c r="NJG37" s="332"/>
      <c r="NJH37" s="332"/>
      <c r="NJI37" s="332"/>
      <c r="NJJ37" s="332"/>
      <c r="NJK37" s="332"/>
      <c r="NJL37" s="332"/>
      <c r="NJM37" s="332"/>
      <c r="NJN37" s="332"/>
      <c r="NJO37" s="332"/>
      <c r="NJP37" s="332"/>
      <c r="NJQ37" s="332"/>
      <c r="NJR37" s="332"/>
      <c r="NJS37" s="332"/>
      <c r="NJT37" s="332"/>
      <c r="NJU37" s="332"/>
      <c r="NJV37" s="332"/>
      <c r="NJW37" s="332"/>
      <c r="NJX37" s="332"/>
      <c r="NJY37" s="332"/>
      <c r="NJZ37" s="332"/>
      <c r="NKA37" s="332"/>
      <c r="NKB37" s="332"/>
      <c r="NKC37" s="332"/>
      <c r="NKD37" s="332"/>
      <c r="NKE37" s="332"/>
      <c r="NKF37" s="332"/>
      <c r="NKG37" s="332"/>
      <c r="NKH37" s="332"/>
      <c r="NKI37" s="332"/>
      <c r="NKJ37" s="332"/>
      <c r="NKK37" s="332"/>
      <c r="NKL37" s="332"/>
      <c r="NKM37" s="332"/>
      <c r="NKN37" s="332"/>
      <c r="NKO37" s="332"/>
      <c r="NKP37" s="332"/>
      <c r="NKQ37" s="332"/>
      <c r="NKR37" s="332"/>
      <c r="NKS37" s="332"/>
      <c r="NKT37" s="332"/>
      <c r="NKU37" s="332"/>
      <c r="NKV37" s="332"/>
      <c r="NKW37" s="332"/>
      <c r="NKX37" s="332"/>
      <c r="NKY37" s="332"/>
      <c r="NKZ37" s="332"/>
      <c r="NLA37" s="332"/>
      <c r="NLB37" s="332"/>
      <c r="NLC37" s="332"/>
      <c r="NLD37" s="332"/>
      <c r="NLE37" s="332"/>
      <c r="NLF37" s="332"/>
      <c r="NLG37" s="332"/>
      <c r="NLH37" s="332"/>
      <c r="NLI37" s="332"/>
      <c r="NLJ37" s="332"/>
      <c r="NLK37" s="332"/>
      <c r="NLL37" s="332"/>
      <c r="NLM37" s="332"/>
      <c r="NLN37" s="332"/>
      <c r="NLO37" s="332"/>
      <c r="NLP37" s="332"/>
      <c r="NLQ37" s="332"/>
      <c r="NLR37" s="332"/>
      <c r="NLS37" s="332"/>
      <c r="NLT37" s="332"/>
      <c r="NLU37" s="332"/>
      <c r="NLV37" s="332"/>
      <c r="NLW37" s="332"/>
      <c r="NLX37" s="332"/>
      <c r="NLY37" s="332"/>
      <c r="NLZ37" s="332"/>
      <c r="NMA37" s="332"/>
      <c r="NMB37" s="332"/>
      <c r="NMC37" s="332"/>
      <c r="NMD37" s="332"/>
      <c r="NME37" s="332"/>
      <c r="NMF37" s="332"/>
      <c r="NMG37" s="332"/>
      <c r="NMH37" s="332"/>
      <c r="NMI37" s="332"/>
      <c r="NMJ37" s="332"/>
      <c r="NMK37" s="332"/>
      <c r="NML37" s="332"/>
      <c r="NMM37" s="332"/>
      <c r="NMN37" s="332"/>
      <c r="NMO37" s="332"/>
      <c r="NMP37" s="332"/>
      <c r="NMQ37" s="332"/>
      <c r="NMR37" s="332"/>
      <c r="NMS37" s="332"/>
      <c r="NMT37" s="332"/>
      <c r="NMU37" s="332"/>
      <c r="NMV37" s="332"/>
      <c r="NMW37" s="332"/>
      <c r="NMX37" s="332"/>
      <c r="NMY37" s="332"/>
      <c r="NMZ37" s="332"/>
      <c r="NNA37" s="332"/>
      <c r="NNB37" s="332"/>
      <c r="NNC37" s="332"/>
      <c r="NND37" s="332"/>
      <c r="NNE37" s="332"/>
      <c r="NNF37" s="332"/>
      <c r="NNG37" s="332"/>
      <c r="NNH37" s="332"/>
      <c r="NNI37" s="332"/>
      <c r="NNJ37" s="332"/>
      <c r="NNK37" s="332"/>
      <c r="NNL37" s="332"/>
      <c r="NNM37" s="332"/>
      <c r="NNN37" s="332"/>
      <c r="NNO37" s="332"/>
      <c r="NNP37" s="332"/>
      <c r="NNQ37" s="332"/>
      <c r="NNR37" s="332"/>
      <c r="NNS37" s="332"/>
      <c r="NNT37" s="332"/>
      <c r="NNU37" s="332"/>
      <c r="NNV37" s="332"/>
      <c r="NNW37" s="332"/>
      <c r="NNX37" s="332"/>
      <c r="NNY37" s="332"/>
      <c r="NNZ37" s="332"/>
      <c r="NOA37" s="332"/>
      <c r="NOB37" s="332"/>
      <c r="NOC37" s="332"/>
      <c r="NOD37" s="332"/>
      <c r="NOE37" s="332"/>
      <c r="NOF37" s="332"/>
      <c r="NOG37" s="332"/>
      <c r="NOH37" s="332"/>
      <c r="NOI37" s="332"/>
      <c r="NOJ37" s="332"/>
      <c r="NOK37" s="332"/>
      <c r="NOL37" s="332"/>
      <c r="NOM37" s="332"/>
      <c r="NON37" s="332"/>
      <c r="NOO37" s="332"/>
      <c r="NOP37" s="332"/>
      <c r="NOQ37" s="332"/>
      <c r="NOR37" s="332"/>
      <c r="NOS37" s="332"/>
      <c r="NOT37" s="332"/>
      <c r="NOU37" s="332"/>
      <c r="NOV37" s="332"/>
      <c r="NOW37" s="332"/>
      <c r="NOX37" s="332"/>
      <c r="NOY37" s="332"/>
      <c r="NOZ37" s="332"/>
      <c r="NPA37" s="332"/>
      <c r="NPB37" s="332"/>
      <c r="NPC37" s="332"/>
      <c r="NPD37" s="332"/>
      <c r="NPE37" s="332"/>
      <c r="NPF37" s="332"/>
      <c r="NPG37" s="332"/>
      <c r="NPH37" s="332"/>
      <c r="NPI37" s="332"/>
      <c r="NPJ37" s="332"/>
      <c r="NPK37" s="332"/>
      <c r="NPL37" s="332"/>
      <c r="NPM37" s="332"/>
      <c r="NPN37" s="332"/>
      <c r="NPO37" s="332"/>
      <c r="NPP37" s="332"/>
      <c r="NPQ37" s="332"/>
      <c r="NPR37" s="332"/>
      <c r="NPS37" s="332"/>
      <c r="NPT37" s="332"/>
      <c r="NPU37" s="332"/>
      <c r="NPV37" s="332"/>
      <c r="NPW37" s="332"/>
      <c r="NPX37" s="332"/>
      <c r="NPY37" s="332"/>
      <c r="NPZ37" s="332"/>
      <c r="NQA37" s="332"/>
      <c r="NQB37" s="332"/>
      <c r="NQC37" s="332"/>
      <c r="NQD37" s="332"/>
      <c r="NQE37" s="332"/>
      <c r="NQF37" s="332"/>
      <c r="NQG37" s="332"/>
      <c r="NQH37" s="332"/>
      <c r="NQI37" s="332"/>
      <c r="NQJ37" s="332"/>
      <c r="NQK37" s="332"/>
      <c r="NQL37" s="332"/>
      <c r="NQM37" s="332"/>
      <c r="NQN37" s="332"/>
      <c r="NQO37" s="332"/>
      <c r="NQP37" s="332"/>
      <c r="NQQ37" s="332"/>
      <c r="NQR37" s="332"/>
      <c r="NQS37" s="332"/>
      <c r="NQT37" s="332"/>
      <c r="NQU37" s="332"/>
      <c r="NQV37" s="332"/>
      <c r="NQW37" s="332"/>
      <c r="NQX37" s="332"/>
      <c r="NQY37" s="332"/>
      <c r="NQZ37" s="332"/>
      <c r="NRA37" s="332"/>
      <c r="NRB37" s="332"/>
      <c r="NRC37" s="332"/>
      <c r="NRD37" s="332"/>
      <c r="NRE37" s="332"/>
      <c r="NRF37" s="332"/>
      <c r="NRG37" s="332"/>
      <c r="NRH37" s="332"/>
      <c r="NRI37" s="332"/>
      <c r="NRJ37" s="332"/>
      <c r="NRK37" s="332"/>
      <c r="NRL37" s="332"/>
      <c r="NRM37" s="332"/>
      <c r="NRN37" s="332"/>
      <c r="NRO37" s="332"/>
      <c r="NRP37" s="332"/>
      <c r="NRQ37" s="332"/>
      <c r="NRR37" s="332"/>
      <c r="NRS37" s="332"/>
      <c r="NRT37" s="332"/>
      <c r="NRU37" s="332"/>
      <c r="NRV37" s="332"/>
      <c r="NRW37" s="332"/>
      <c r="NRX37" s="332"/>
      <c r="NRY37" s="332"/>
      <c r="NRZ37" s="332"/>
      <c r="NSA37" s="332"/>
      <c r="NSB37" s="332"/>
      <c r="NSC37" s="332"/>
      <c r="NSD37" s="332"/>
      <c r="NSE37" s="332"/>
      <c r="NSF37" s="332"/>
      <c r="NSG37" s="332"/>
      <c r="NSH37" s="332"/>
      <c r="NSI37" s="332"/>
      <c r="NSJ37" s="332"/>
      <c r="NSK37" s="332"/>
      <c r="NSL37" s="332"/>
      <c r="NSM37" s="332"/>
      <c r="NSN37" s="332"/>
      <c r="NSO37" s="332"/>
      <c r="NSP37" s="332"/>
      <c r="NSQ37" s="332"/>
      <c r="NSR37" s="332"/>
      <c r="NSS37" s="332"/>
      <c r="NST37" s="332"/>
      <c r="NSU37" s="332"/>
      <c r="NSV37" s="332"/>
      <c r="NSW37" s="332"/>
      <c r="NSX37" s="332"/>
      <c r="NSY37" s="332"/>
      <c r="NSZ37" s="332"/>
      <c r="NTA37" s="332"/>
      <c r="NTB37" s="332"/>
      <c r="NTC37" s="332"/>
      <c r="NTD37" s="332"/>
      <c r="NTE37" s="332"/>
      <c r="NTF37" s="332"/>
      <c r="NTG37" s="332"/>
      <c r="NTH37" s="332"/>
      <c r="NTI37" s="332"/>
      <c r="NTJ37" s="332"/>
      <c r="NTK37" s="332"/>
      <c r="NTL37" s="332"/>
      <c r="NTM37" s="332"/>
      <c r="NTN37" s="332"/>
      <c r="NTO37" s="332"/>
      <c r="NTP37" s="332"/>
      <c r="NTQ37" s="332"/>
      <c r="NTR37" s="332"/>
      <c r="NTS37" s="332"/>
      <c r="NTT37" s="332"/>
      <c r="NTU37" s="332"/>
      <c r="NTV37" s="332"/>
      <c r="NTW37" s="332"/>
      <c r="NTX37" s="332"/>
      <c r="NTY37" s="332"/>
      <c r="NTZ37" s="332"/>
      <c r="NUA37" s="332"/>
      <c r="NUB37" s="332"/>
      <c r="NUC37" s="332"/>
      <c r="NUD37" s="332"/>
      <c r="NUE37" s="332"/>
      <c r="NUF37" s="332"/>
      <c r="NUG37" s="332"/>
      <c r="NUH37" s="332"/>
      <c r="NUI37" s="332"/>
      <c r="NUJ37" s="332"/>
      <c r="NUK37" s="332"/>
      <c r="NUL37" s="332"/>
      <c r="NUM37" s="332"/>
      <c r="NUN37" s="332"/>
      <c r="NUO37" s="332"/>
      <c r="NUP37" s="332"/>
      <c r="NUQ37" s="332"/>
      <c r="NUR37" s="332"/>
      <c r="NUS37" s="332"/>
      <c r="NUT37" s="332"/>
      <c r="NUU37" s="332"/>
      <c r="NUV37" s="332"/>
      <c r="NUW37" s="332"/>
      <c r="NUX37" s="332"/>
      <c r="NUY37" s="332"/>
      <c r="NUZ37" s="332"/>
      <c r="NVA37" s="332"/>
      <c r="NVB37" s="332"/>
      <c r="NVC37" s="332"/>
      <c r="NVD37" s="332"/>
      <c r="NVE37" s="332"/>
      <c r="NVF37" s="332"/>
      <c r="NVG37" s="332"/>
      <c r="NVH37" s="332"/>
      <c r="NVI37" s="332"/>
      <c r="NVJ37" s="332"/>
      <c r="NVK37" s="332"/>
      <c r="NVL37" s="332"/>
      <c r="NVM37" s="332"/>
      <c r="NVN37" s="332"/>
      <c r="NVO37" s="332"/>
      <c r="NVP37" s="332"/>
      <c r="NVQ37" s="332"/>
      <c r="NVR37" s="332"/>
      <c r="NVS37" s="332"/>
      <c r="NVT37" s="332"/>
      <c r="NVU37" s="332"/>
      <c r="NVV37" s="332"/>
      <c r="NVW37" s="332"/>
      <c r="NVX37" s="332"/>
      <c r="NVY37" s="332"/>
      <c r="NVZ37" s="332"/>
      <c r="NWA37" s="332"/>
      <c r="NWB37" s="332"/>
      <c r="NWC37" s="332"/>
      <c r="NWD37" s="332"/>
      <c r="NWE37" s="332"/>
      <c r="NWF37" s="332"/>
      <c r="NWG37" s="332"/>
      <c r="NWH37" s="332"/>
      <c r="NWI37" s="332"/>
      <c r="NWJ37" s="332"/>
      <c r="NWK37" s="332"/>
      <c r="NWL37" s="332"/>
      <c r="NWM37" s="332"/>
      <c r="NWN37" s="332"/>
      <c r="NWO37" s="332"/>
      <c r="NWP37" s="332"/>
      <c r="NWQ37" s="332"/>
      <c r="NWR37" s="332"/>
      <c r="NWS37" s="332"/>
      <c r="NWT37" s="332"/>
      <c r="NWU37" s="332"/>
      <c r="NWV37" s="332"/>
      <c r="NWW37" s="332"/>
      <c r="NWX37" s="332"/>
      <c r="NWY37" s="332"/>
      <c r="NWZ37" s="332"/>
      <c r="NXA37" s="332"/>
      <c r="NXB37" s="332"/>
      <c r="NXC37" s="332"/>
      <c r="NXD37" s="332"/>
      <c r="NXE37" s="332"/>
      <c r="NXF37" s="332"/>
      <c r="NXG37" s="332"/>
      <c r="NXH37" s="332"/>
      <c r="NXI37" s="332"/>
      <c r="NXJ37" s="332"/>
      <c r="NXK37" s="332"/>
      <c r="NXL37" s="332"/>
      <c r="NXM37" s="332"/>
      <c r="NXN37" s="332"/>
      <c r="NXO37" s="332"/>
      <c r="NXP37" s="332"/>
      <c r="NXQ37" s="332"/>
      <c r="NXR37" s="332"/>
      <c r="NXS37" s="332"/>
      <c r="NXT37" s="332"/>
      <c r="NXU37" s="332"/>
      <c r="NXV37" s="332"/>
      <c r="NXW37" s="332"/>
      <c r="NXX37" s="332"/>
      <c r="NXY37" s="332"/>
      <c r="NXZ37" s="332"/>
      <c r="NYA37" s="332"/>
      <c r="NYB37" s="332"/>
      <c r="NYC37" s="332"/>
      <c r="NYD37" s="332"/>
      <c r="NYE37" s="332"/>
      <c r="NYF37" s="332"/>
      <c r="NYG37" s="332"/>
      <c r="NYH37" s="332"/>
      <c r="NYI37" s="332"/>
      <c r="NYJ37" s="332"/>
      <c r="NYK37" s="332"/>
      <c r="NYL37" s="332"/>
      <c r="NYM37" s="332"/>
      <c r="NYN37" s="332"/>
      <c r="NYO37" s="332"/>
      <c r="NYP37" s="332"/>
      <c r="NYQ37" s="332"/>
      <c r="NYR37" s="332"/>
      <c r="NYS37" s="332"/>
      <c r="NYT37" s="332"/>
      <c r="NYU37" s="332"/>
      <c r="NYV37" s="332"/>
      <c r="NYW37" s="332"/>
      <c r="NYX37" s="332"/>
      <c r="NYY37" s="332"/>
      <c r="NYZ37" s="332"/>
      <c r="NZA37" s="332"/>
      <c r="NZB37" s="332"/>
      <c r="NZC37" s="332"/>
      <c r="NZD37" s="332"/>
      <c r="NZE37" s="332"/>
      <c r="NZF37" s="332"/>
      <c r="NZG37" s="332"/>
      <c r="NZH37" s="332"/>
      <c r="NZI37" s="332"/>
      <c r="NZJ37" s="332"/>
      <c r="NZK37" s="332"/>
      <c r="NZL37" s="332"/>
      <c r="NZM37" s="332"/>
      <c r="NZN37" s="332"/>
      <c r="NZO37" s="332"/>
      <c r="NZP37" s="332"/>
      <c r="NZQ37" s="332"/>
      <c r="NZR37" s="332"/>
      <c r="NZS37" s="332"/>
      <c r="NZT37" s="332"/>
      <c r="NZU37" s="332"/>
      <c r="NZV37" s="332"/>
      <c r="NZW37" s="332"/>
      <c r="NZX37" s="332"/>
      <c r="NZY37" s="332"/>
      <c r="NZZ37" s="332"/>
      <c r="OAA37" s="332"/>
      <c r="OAB37" s="332"/>
      <c r="OAC37" s="332"/>
      <c r="OAD37" s="332"/>
      <c r="OAE37" s="332"/>
      <c r="OAF37" s="332"/>
      <c r="OAG37" s="332"/>
      <c r="OAH37" s="332"/>
      <c r="OAI37" s="332"/>
      <c r="OAJ37" s="332"/>
      <c r="OAK37" s="332"/>
      <c r="OAL37" s="332"/>
      <c r="OAM37" s="332"/>
      <c r="OAN37" s="332"/>
      <c r="OAO37" s="332"/>
      <c r="OAP37" s="332"/>
      <c r="OAQ37" s="332"/>
      <c r="OAR37" s="332"/>
      <c r="OAS37" s="332"/>
      <c r="OAT37" s="332"/>
      <c r="OAU37" s="332"/>
      <c r="OAV37" s="332"/>
      <c r="OAW37" s="332"/>
      <c r="OAX37" s="332"/>
      <c r="OAY37" s="332"/>
      <c r="OAZ37" s="332"/>
      <c r="OBA37" s="332"/>
      <c r="OBB37" s="332"/>
      <c r="OBC37" s="332"/>
      <c r="OBD37" s="332"/>
      <c r="OBE37" s="332"/>
      <c r="OBF37" s="332"/>
      <c r="OBG37" s="332"/>
      <c r="OBH37" s="332"/>
      <c r="OBI37" s="332"/>
      <c r="OBJ37" s="332"/>
      <c r="OBK37" s="332"/>
      <c r="OBL37" s="332"/>
      <c r="OBM37" s="332"/>
      <c r="OBN37" s="332"/>
      <c r="OBO37" s="332"/>
      <c r="OBP37" s="332"/>
      <c r="OBQ37" s="332"/>
      <c r="OBR37" s="332"/>
      <c r="OBS37" s="332"/>
      <c r="OBT37" s="332"/>
      <c r="OBU37" s="332"/>
      <c r="OBV37" s="332"/>
      <c r="OBW37" s="332"/>
      <c r="OBX37" s="332"/>
      <c r="OBY37" s="332"/>
      <c r="OBZ37" s="332"/>
      <c r="OCA37" s="332"/>
      <c r="OCB37" s="332"/>
      <c r="OCC37" s="332"/>
      <c r="OCD37" s="332"/>
      <c r="OCE37" s="332"/>
      <c r="OCF37" s="332"/>
      <c r="OCG37" s="332"/>
      <c r="OCH37" s="332"/>
      <c r="OCI37" s="332"/>
      <c r="OCJ37" s="332"/>
      <c r="OCK37" s="332"/>
      <c r="OCL37" s="332"/>
      <c r="OCM37" s="332"/>
      <c r="OCN37" s="332"/>
      <c r="OCO37" s="332"/>
      <c r="OCP37" s="332"/>
      <c r="OCQ37" s="332"/>
      <c r="OCR37" s="332"/>
      <c r="OCS37" s="332"/>
      <c r="OCT37" s="332"/>
      <c r="OCU37" s="332"/>
      <c r="OCV37" s="332"/>
      <c r="OCW37" s="332"/>
      <c r="OCX37" s="332"/>
      <c r="OCY37" s="332"/>
      <c r="OCZ37" s="332"/>
      <c r="ODA37" s="332"/>
      <c r="ODB37" s="332"/>
      <c r="ODC37" s="332"/>
      <c r="ODD37" s="332"/>
      <c r="ODE37" s="332"/>
      <c r="ODF37" s="332"/>
      <c r="ODG37" s="332"/>
      <c r="ODH37" s="332"/>
      <c r="ODI37" s="332"/>
      <c r="ODJ37" s="332"/>
      <c r="ODK37" s="332"/>
      <c r="ODL37" s="332"/>
      <c r="ODM37" s="332"/>
      <c r="ODN37" s="332"/>
      <c r="ODO37" s="332"/>
      <c r="ODP37" s="332"/>
      <c r="ODQ37" s="332"/>
      <c r="ODR37" s="332"/>
      <c r="ODS37" s="332"/>
      <c r="ODT37" s="332"/>
      <c r="ODU37" s="332"/>
      <c r="ODV37" s="332"/>
      <c r="ODW37" s="332"/>
      <c r="ODX37" s="332"/>
      <c r="ODY37" s="332"/>
      <c r="ODZ37" s="332"/>
      <c r="OEA37" s="332"/>
      <c r="OEB37" s="332"/>
      <c r="OEC37" s="332"/>
      <c r="OED37" s="332"/>
      <c r="OEE37" s="332"/>
      <c r="OEF37" s="332"/>
      <c r="OEG37" s="332"/>
      <c r="OEH37" s="332"/>
      <c r="OEI37" s="332"/>
      <c r="OEJ37" s="332"/>
      <c r="OEK37" s="332"/>
      <c r="OEL37" s="332"/>
      <c r="OEM37" s="332"/>
      <c r="OEN37" s="332"/>
      <c r="OEO37" s="332"/>
      <c r="OEP37" s="332"/>
      <c r="OEQ37" s="332"/>
      <c r="OER37" s="332"/>
      <c r="OES37" s="332"/>
      <c r="OET37" s="332"/>
      <c r="OEU37" s="332"/>
      <c r="OEV37" s="332"/>
      <c r="OEW37" s="332"/>
      <c r="OEX37" s="332"/>
      <c r="OEY37" s="332"/>
      <c r="OEZ37" s="332"/>
      <c r="OFA37" s="332"/>
      <c r="OFB37" s="332"/>
      <c r="OFC37" s="332"/>
      <c r="OFD37" s="332"/>
      <c r="OFE37" s="332"/>
      <c r="OFF37" s="332"/>
      <c r="OFG37" s="332"/>
      <c r="OFH37" s="332"/>
      <c r="OFI37" s="332"/>
      <c r="OFJ37" s="332"/>
      <c r="OFK37" s="332"/>
      <c r="OFL37" s="332"/>
      <c r="OFM37" s="332"/>
      <c r="OFN37" s="332"/>
      <c r="OFO37" s="332"/>
      <c r="OFP37" s="332"/>
      <c r="OFQ37" s="332"/>
      <c r="OFR37" s="332"/>
      <c r="OFS37" s="332"/>
      <c r="OFT37" s="332"/>
      <c r="OFU37" s="332"/>
      <c r="OFV37" s="332"/>
      <c r="OFW37" s="332"/>
      <c r="OFX37" s="332"/>
      <c r="OFY37" s="332"/>
      <c r="OFZ37" s="332"/>
      <c r="OGA37" s="332"/>
      <c r="OGB37" s="332"/>
      <c r="OGC37" s="332"/>
      <c r="OGD37" s="332"/>
      <c r="OGE37" s="332"/>
      <c r="OGF37" s="332"/>
      <c r="OGG37" s="332"/>
      <c r="OGH37" s="332"/>
      <c r="OGI37" s="332"/>
      <c r="OGJ37" s="332"/>
      <c r="OGK37" s="332"/>
      <c r="OGL37" s="332"/>
      <c r="OGM37" s="332"/>
      <c r="OGN37" s="332"/>
      <c r="OGO37" s="332"/>
      <c r="OGP37" s="332"/>
      <c r="OGQ37" s="332"/>
      <c r="OGR37" s="332"/>
      <c r="OGS37" s="332"/>
      <c r="OGT37" s="332"/>
      <c r="OGU37" s="332"/>
      <c r="OGV37" s="332"/>
      <c r="OGW37" s="332"/>
      <c r="OGX37" s="332"/>
      <c r="OGY37" s="332"/>
      <c r="OGZ37" s="332"/>
      <c r="OHA37" s="332"/>
      <c r="OHB37" s="332"/>
      <c r="OHC37" s="332"/>
      <c r="OHD37" s="332"/>
      <c r="OHE37" s="332"/>
      <c r="OHF37" s="332"/>
      <c r="OHG37" s="332"/>
      <c r="OHH37" s="332"/>
      <c r="OHI37" s="332"/>
      <c r="OHJ37" s="332"/>
      <c r="OHK37" s="332"/>
      <c r="OHL37" s="332"/>
      <c r="OHM37" s="332"/>
      <c r="OHN37" s="332"/>
      <c r="OHO37" s="332"/>
      <c r="OHP37" s="332"/>
      <c r="OHQ37" s="332"/>
      <c r="OHR37" s="332"/>
      <c r="OHS37" s="332"/>
      <c r="OHT37" s="332"/>
      <c r="OHU37" s="332"/>
      <c r="OHV37" s="332"/>
      <c r="OHW37" s="332"/>
      <c r="OHX37" s="332"/>
      <c r="OHY37" s="332"/>
      <c r="OHZ37" s="332"/>
      <c r="OIA37" s="332"/>
      <c r="OIB37" s="332"/>
      <c r="OIC37" s="332"/>
      <c r="OID37" s="332"/>
      <c r="OIE37" s="332"/>
      <c r="OIF37" s="332"/>
      <c r="OIG37" s="332"/>
      <c r="OIH37" s="332"/>
      <c r="OII37" s="332"/>
      <c r="OIJ37" s="332"/>
      <c r="OIK37" s="332"/>
      <c r="OIL37" s="332"/>
      <c r="OIM37" s="332"/>
      <c r="OIN37" s="332"/>
      <c r="OIO37" s="332"/>
      <c r="OIP37" s="332"/>
      <c r="OIQ37" s="332"/>
      <c r="OIR37" s="332"/>
      <c r="OIS37" s="332"/>
      <c r="OIT37" s="332"/>
      <c r="OIU37" s="332"/>
      <c r="OIV37" s="332"/>
      <c r="OIW37" s="332"/>
      <c r="OIX37" s="332"/>
      <c r="OIY37" s="332"/>
      <c r="OIZ37" s="332"/>
      <c r="OJA37" s="332"/>
      <c r="OJB37" s="332"/>
      <c r="OJC37" s="332"/>
      <c r="OJD37" s="332"/>
      <c r="OJE37" s="332"/>
      <c r="OJF37" s="332"/>
      <c r="OJG37" s="332"/>
      <c r="OJH37" s="332"/>
      <c r="OJI37" s="332"/>
      <c r="OJJ37" s="332"/>
      <c r="OJK37" s="332"/>
      <c r="OJL37" s="332"/>
      <c r="OJM37" s="332"/>
      <c r="OJN37" s="332"/>
      <c r="OJO37" s="332"/>
      <c r="OJP37" s="332"/>
      <c r="OJQ37" s="332"/>
      <c r="OJR37" s="332"/>
      <c r="OJS37" s="332"/>
      <c r="OJT37" s="332"/>
      <c r="OJU37" s="332"/>
      <c r="OJV37" s="332"/>
      <c r="OJW37" s="332"/>
      <c r="OJX37" s="332"/>
      <c r="OJY37" s="332"/>
      <c r="OJZ37" s="332"/>
      <c r="OKA37" s="332"/>
      <c r="OKB37" s="332"/>
      <c r="OKC37" s="332"/>
      <c r="OKD37" s="332"/>
      <c r="OKE37" s="332"/>
      <c r="OKF37" s="332"/>
      <c r="OKG37" s="332"/>
      <c r="OKH37" s="332"/>
      <c r="OKI37" s="332"/>
      <c r="OKJ37" s="332"/>
      <c r="OKK37" s="332"/>
      <c r="OKL37" s="332"/>
      <c r="OKM37" s="332"/>
      <c r="OKN37" s="332"/>
      <c r="OKO37" s="332"/>
      <c r="OKP37" s="332"/>
      <c r="OKQ37" s="332"/>
      <c r="OKR37" s="332"/>
      <c r="OKS37" s="332"/>
      <c r="OKT37" s="332"/>
      <c r="OKU37" s="332"/>
      <c r="OKV37" s="332"/>
      <c r="OKW37" s="332"/>
      <c r="OKX37" s="332"/>
      <c r="OKY37" s="332"/>
      <c r="OKZ37" s="332"/>
      <c r="OLA37" s="332"/>
      <c r="OLB37" s="332"/>
      <c r="OLC37" s="332"/>
      <c r="OLD37" s="332"/>
      <c r="OLE37" s="332"/>
      <c r="OLF37" s="332"/>
      <c r="OLG37" s="332"/>
      <c r="OLH37" s="332"/>
      <c r="OLI37" s="332"/>
      <c r="OLJ37" s="332"/>
      <c r="OLK37" s="332"/>
      <c r="OLL37" s="332"/>
      <c r="OLM37" s="332"/>
      <c r="OLN37" s="332"/>
      <c r="OLO37" s="332"/>
      <c r="OLP37" s="332"/>
      <c r="OLQ37" s="332"/>
      <c r="OLR37" s="332"/>
      <c r="OLS37" s="332"/>
      <c r="OLT37" s="332"/>
      <c r="OLU37" s="332"/>
      <c r="OLV37" s="332"/>
      <c r="OLW37" s="332"/>
      <c r="OLX37" s="332"/>
      <c r="OLY37" s="332"/>
      <c r="OLZ37" s="332"/>
      <c r="OMA37" s="332"/>
      <c r="OMB37" s="332"/>
      <c r="OMC37" s="332"/>
      <c r="OMD37" s="332"/>
      <c r="OME37" s="332"/>
      <c r="OMF37" s="332"/>
      <c r="OMG37" s="332"/>
      <c r="OMH37" s="332"/>
      <c r="OMI37" s="332"/>
      <c r="OMJ37" s="332"/>
      <c r="OMK37" s="332"/>
      <c r="OML37" s="332"/>
      <c r="OMM37" s="332"/>
      <c r="OMN37" s="332"/>
      <c r="OMO37" s="332"/>
      <c r="OMP37" s="332"/>
      <c r="OMQ37" s="332"/>
      <c r="OMR37" s="332"/>
      <c r="OMS37" s="332"/>
      <c r="OMT37" s="332"/>
      <c r="OMU37" s="332"/>
      <c r="OMV37" s="332"/>
      <c r="OMW37" s="332"/>
      <c r="OMX37" s="332"/>
      <c r="OMY37" s="332"/>
      <c r="OMZ37" s="332"/>
      <c r="ONA37" s="332"/>
      <c r="ONB37" s="332"/>
      <c r="ONC37" s="332"/>
      <c r="OND37" s="332"/>
      <c r="ONE37" s="332"/>
      <c r="ONF37" s="332"/>
      <c r="ONG37" s="332"/>
      <c r="ONH37" s="332"/>
      <c r="ONI37" s="332"/>
      <c r="ONJ37" s="332"/>
      <c r="ONK37" s="332"/>
      <c r="ONL37" s="332"/>
      <c r="ONM37" s="332"/>
      <c r="ONN37" s="332"/>
      <c r="ONO37" s="332"/>
      <c r="ONP37" s="332"/>
      <c r="ONQ37" s="332"/>
      <c r="ONR37" s="332"/>
      <c r="ONS37" s="332"/>
      <c r="ONT37" s="332"/>
      <c r="ONU37" s="332"/>
      <c r="ONV37" s="332"/>
      <c r="ONW37" s="332"/>
      <c r="ONX37" s="332"/>
      <c r="ONY37" s="332"/>
      <c r="ONZ37" s="332"/>
      <c r="OOA37" s="332"/>
      <c r="OOB37" s="332"/>
      <c r="OOC37" s="332"/>
      <c r="OOD37" s="332"/>
      <c r="OOE37" s="332"/>
      <c r="OOF37" s="332"/>
      <c r="OOG37" s="332"/>
      <c r="OOH37" s="332"/>
      <c r="OOI37" s="332"/>
      <c r="OOJ37" s="332"/>
      <c r="OOK37" s="332"/>
      <c r="OOL37" s="332"/>
      <c r="OOM37" s="332"/>
      <c r="OON37" s="332"/>
      <c r="OOO37" s="332"/>
      <c r="OOP37" s="332"/>
      <c r="OOQ37" s="332"/>
      <c r="OOR37" s="332"/>
      <c r="OOS37" s="332"/>
      <c r="OOT37" s="332"/>
      <c r="OOU37" s="332"/>
      <c r="OOV37" s="332"/>
      <c r="OOW37" s="332"/>
      <c r="OOX37" s="332"/>
      <c r="OOY37" s="332"/>
      <c r="OOZ37" s="332"/>
      <c r="OPA37" s="332"/>
      <c r="OPB37" s="332"/>
      <c r="OPC37" s="332"/>
      <c r="OPD37" s="332"/>
      <c r="OPE37" s="332"/>
      <c r="OPF37" s="332"/>
      <c r="OPG37" s="332"/>
      <c r="OPH37" s="332"/>
      <c r="OPI37" s="332"/>
      <c r="OPJ37" s="332"/>
      <c r="OPK37" s="332"/>
      <c r="OPL37" s="332"/>
      <c r="OPM37" s="332"/>
      <c r="OPN37" s="332"/>
      <c r="OPO37" s="332"/>
      <c r="OPP37" s="332"/>
      <c r="OPQ37" s="332"/>
      <c r="OPR37" s="332"/>
      <c r="OPS37" s="332"/>
      <c r="OPT37" s="332"/>
      <c r="OPU37" s="332"/>
      <c r="OPV37" s="332"/>
      <c r="OPW37" s="332"/>
      <c r="OPX37" s="332"/>
      <c r="OPY37" s="332"/>
      <c r="OPZ37" s="332"/>
      <c r="OQA37" s="332"/>
      <c r="OQB37" s="332"/>
      <c r="OQC37" s="332"/>
      <c r="OQD37" s="332"/>
      <c r="OQE37" s="332"/>
      <c r="OQF37" s="332"/>
      <c r="OQG37" s="332"/>
      <c r="OQH37" s="332"/>
      <c r="OQI37" s="332"/>
      <c r="OQJ37" s="332"/>
      <c r="OQK37" s="332"/>
      <c r="OQL37" s="332"/>
      <c r="OQM37" s="332"/>
      <c r="OQN37" s="332"/>
      <c r="OQO37" s="332"/>
      <c r="OQP37" s="332"/>
      <c r="OQQ37" s="332"/>
      <c r="OQR37" s="332"/>
      <c r="OQS37" s="332"/>
      <c r="OQT37" s="332"/>
      <c r="OQU37" s="332"/>
      <c r="OQV37" s="332"/>
      <c r="OQW37" s="332"/>
      <c r="OQX37" s="332"/>
      <c r="OQY37" s="332"/>
      <c r="OQZ37" s="332"/>
      <c r="ORA37" s="332"/>
      <c r="ORB37" s="332"/>
      <c r="ORC37" s="332"/>
      <c r="ORD37" s="332"/>
      <c r="ORE37" s="332"/>
      <c r="ORF37" s="332"/>
      <c r="ORG37" s="332"/>
      <c r="ORH37" s="332"/>
      <c r="ORI37" s="332"/>
      <c r="ORJ37" s="332"/>
      <c r="ORK37" s="332"/>
      <c r="ORL37" s="332"/>
      <c r="ORM37" s="332"/>
      <c r="ORN37" s="332"/>
      <c r="ORO37" s="332"/>
      <c r="ORP37" s="332"/>
      <c r="ORQ37" s="332"/>
      <c r="ORR37" s="332"/>
      <c r="ORS37" s="332"/>
      <c r="ORT37" s="332"/>
      <c r="ORU37" s="332"/>
      <c r="ORV37" s="332"/>
      <c r="ORW37" s="332"/>
      <c r="ORX37" s="332"/>
      <c r="ORY37" s="332"/>
      <c r="ORZ37" s="332"/>
      <c r="OSA37" s="332"/>
      <c r="OSB37" s="332"/>
      <c r="OSC37" s="332"/>
      <c r="OSD37" s="332"/>
      <c r="OSE37" s="332"/>
      <c r="OSF37" s="332"/>
      <c r="OSG37" s="332"/>
      <c r="OSH37" s="332"/>
      <c r="OSI37" s="332"/>
      <c r="OSJ37" s="332"/>
      <c r="OSK37" s="332"/>
      <c r="OSL37" s="332"/>
      <c r="OSM37" s="332"/>
      <c r="OSN37" s="332"/>
      <c r="OSO37" s="332"/>
      <c r="OSP37" s="332"/>
      <c r="OSQ37" s="332"/>
      <c r="OSR37" s="332"/>
      <c r="OSS37" s="332"/>
      <c r="OST37" s="332"/>
      <c r="OSU37" s="332"/>
      <c r="OSV37" s="332"/>
      <c r="OSW37" s="332"/>
      <c r="OSX37" s="332"/>
      <c r="OSY37" s="332"/>
      <c r="OSZ37" s="332"/>
      <c r="OTA37" s="332"/>
      <c r="OTB37" s="332"/>
      <c r="OTC37" s="332"/>
      <c r="OTD37" s="332"/>
      <c r="OTE37" s="332"/>
      <c r="OTF37" s="332"/>
      <c r="OTG37" s="332"/>
      <c r="OTH37" s="332"/>
      <c r="OTI37" s="332"/>
      <c r="OTJ37" s="332"/>
      <c r="OTK37" s="332"/>
      <c r="OTL37" s="332"/>
      <c r="OTM37" s="332"/>
      <c r="OTN37" s="332"/>
      <c r="OTO37" s="332"/>
      <c r="OTP37" s="332"/>
      <c r="OTQ37" s="332"/>
      <c r="OTR37" s="332"/>
      <c r="OTS37" s="332"/>
      <c r="OTT37" s="332"/>
      <c r="OTU37" s="332"/>
      <c r="OTV37" s="332"/>
      <c r="OTW37" s="332"/>
      <c r="OTX37" s="332"/>
      <c r="OTY37" s="332"/>
      <c r="OTZ37" s="332"/>
      <c r="OUA37" s="332"/>
      <c r="OUB37" s="332"/>
      <c r="OUC37" s="332"/>
      <c r="OUD37" s="332"/>
      <c r="OUE37" s="332"/>
      <c r="OUF37" s="332"/>
      <c r="OUG37" s="332"/>
      <c r="OUH37" s="332"/>
      <c r="OUI37" s="332"/>
      <c r="OUJ37" s="332"/>
      <c r="OUK37" s="332"/>
      <c r="OUL37" s="332"/>
      <c r="OUM37" s="332"/>
      <c r="OUN37" s="332"/>
      <c r="OUO37" s="332"/>
      <c r="OUP37" s="332"/>
      <c r="OUQ37" s="332"/>
      <c r="OUR37" s="332"/>
      <c r="OUS37" s="332"/>
      <c r="OUT37" s="332"/>
      <c r="OUU37" s="332"/>
      <c r="OUV37" s="332"/>
      <c r="OUW37" s="332"/>
      <c r="OUX37" s="332"/>
      <c r="OUY37" s="332"/>
      <c r="OUZ37" s="332"/>
      <c r="OVA37" s="332"/>
      <c r="OVB37" s="332"/>
      <c r="OVC37" s="332"/>
      <c r="OVD37" s="332"/>
      <c r="OVE37" s="332"/>
      <c r="OVF37" s="332"/>
      <c r="OVG37" s="332"/>
      <c r="OVH37" s="332"/>
      <c r="OVI37" s="332"/>
      <c r="OVJ37" s="332"/>
      <c r="OVK37" s="332"/>
      <c r="OVL37" s="332"/>
      <c r="OVM37" s="332"/>
      <c r="OVN37" s="332"/>
      <c r="OVO37" s="332"/>
      <c r="OVP37" s="332"/>
      <c r="OVQ37" s="332"/>
      <c r="OVR37" s="332"/>
      <c r="OVS37" s="332"/>
      <c r="OVT37" s="332"/>
      <c r="OVU37" s="332"/>
      <c r="OVV37" s="332"/>
      <c r="OVW37" s="332"/>
      <c r="OVX37" s="332"/>
      <c r="OVY37" s="332"/>
      <c r="OVZ37" s="332"/>
      <c r="OWA37" s="332"/>
      <c r="OWB37" s="332"/>
      <c r="OWC37" s="332"/>
      <c r="OWD37" s="332"/>
      <c r="OWE37" s="332"/>
      <c r="OWF37" s="332"/>
      <c r="OWG37" s="332"/>
      <c r="OWH37" s="332"/>
      <c r="OWI37" s="332"/>
      <c r="OWJ37" s="332"/>
      <c r="OWK37" s="332"/>
      <c r="OWL37" s="332"/>
      <c r="OWM37" s="332"/>
      <c r="OWN37" s="332"/>
      <c r="OWO37" s="332"/>
      <c r="OWP37" s="332"/>
      <c r="OWQ37" s="332"/>
      <c r="OWR37" s="332"/>
      <c r="OWS37" s="332"/>
      <c r="OWT37" s="332"/>
      <c r="OWU37" s="332"/>
      <c r="OWV37" s="332"/>
      <c r="OWW37" s="332"/>
      <c r="OWX37" s="332"/>
      <c r="OWY37" s="332"/>
      <c r="OWZ37" s="332"/>
      <c r="OXA37" s="332"/>
      <c r="OXB37" s="332"/>
      <c r="OXC37" s="332"/>
      <c r="OXD37" s="332"/>
      <c r="OXE37" s="332"/>
      <c r="OXF37" s="332"/>
      <c r="OXG37" s="332"/>
      <c r="OXH37" s="332"/>
      <c r="OXI37" s="332"/>
      <c r="OXJ37" s="332"/>
      <c r="OXK37" s="332"/>
      <c r="OXL37" s="332"/>
      <c r="OXM37" s="332"/>
      <c r="OXN37" s="332"/>
      <c r="OXO37" s="332"/>
      <c r="OXP37" s="332"/>
      <c r="OXQ37" s="332"/>
      <c r="OXR37" s="332"/>
      <c r="OXS37" s="332"/>
      <c r="OXT37" s="332"/>
      <c r="OXU37" s="332"/>
      <c r="OXV37" s="332"/>
      <c r="OXW37" s="332"/>
      <c r="OXX37" s="332"/>
      <c r="OXY37" s="332"/>
      <c r="OXZ37" s="332"/>
      <c r="OYA37" s="332"/>
      <c r="OYB37" s="332"/>
      <c r="OYC37" s="332"/>
      <c r="OYD37" s="332"/>
      <c r="OYE37" s="332"/>
      <c r="OYF37" s="332"/>
      <c r="OYG37" s="332"/>
      <c r="OYH37" s="332"/>
      <c r="OYI37" s="332"/>
      <c r="OYJ37" s="332"/>
      <c r="OYK37" s="332"/>
      <c r="OYL37" s="332"/>
      <c r="OYM37" s="332"/>
      <c r="OYN37" s="332"/>
      <c r="OYO37" s="332"/>
      <c r="OYP37" s="332"/>
      <c r="OYQ37" s="332"/>
      <c r="OYR37" s="332"/>
      <c r="OYS37" s="332"/>
      <c r="OYT37" s="332"/>
      <c r="OYU37" s="332"/>
      <c r="OYV37" s="332"/>
      <c r="OYW37" s="332"/>
      <c r="OYX37" s="332"/>
      <c r="OYY37" s="332"/>
      <c r="OYZ37" s="332"/>
      <c r="OZA37" s="332"/>
      <c r="OZB37" s="332"/>
      <c r="OZC37" s="332"/>
      <c r="OZD37" s="332"/>
      <c r="OZE37" s="332"/>
      <c r="OZF37" s="332"/>
      <c r="OZG37" s="332"/>
      <c r="OZH37" s="332"/>
      <c r="OZI37" s="332"/>
      <c r="OZJ37" s="332"/>
      <c r="OZK37" s="332"/>
      <c r="OZL37" s="332"/>
      <c r="OZM37" s="332"/>
      <c r="OZN37" s="332"/>
      <c r="OZO37" s="332"/>
      <c r="OZP37" s="332"/>
      <c r="OZQ37" s="332"/>
      <c r="OZR37" s="332"/>
      <c r="OZS37" s="332"/>
      <c r="OZT37" s="332"/>
      <c r="OZU37" s="332"/>
      <c r="OZV37" s="332"/>
      <c r="OZW37" s="332"/>
      <c r="OZX37" s="332"/>
      <c r="OZY37" s="332"/>
      <c r="OZZ37" s="332"/>
      <c r="PAA37" s="332"/>
      <c r="PAB37" s="332"/>
      <c r="PAC37" s="332"/>
      <c r="PAD37" s="332"/>
      <c r="PAE37" s="332"/>
      <c r="PAF37" s="332"/>
      <c r="PAG37" s="332"/>
      <c r="PAH37" s="332"/>
      <c r="PAI37" s="332"/>
      <c r="PAJ37" s="332"/>
      <c r="PAK37" s="332"/>
      <c r="PAL37" s="332"/>
      <c r="PAM37" s="332"/>
      <c r="PAN37" s="332"/>
      <c r="PAO37" s="332"/>
      <c r="PAP37" s="332"/>
      <c r="PAQ37" s="332"/>
      <c r="PAR37" s="332"/>
      <c r="PAS37" s="332"/>
      <c r="PAT37" s="332"/>
      <c r="PAU37" s="332"/>
      <c r="PAV37" s="332"/>
      <c r="PAW37" s="332"/>
      <c r="PAX37" s="332"/>
      <c r="PAY37" s="332"/>
      <c r="PAZ37" s="332"/>
      <c r="PBA37" s="332"/>
      <c r="PBB37" s="332"/>
      <c r="PBC37" s="332"/>
      <c r="PBD37" s="332"/>
      <c r="PBE37" s="332"/>
      <c r="PBF37" s="332"/>
      <c r="PBG37" s="332"/>
      <c r="PBH37" s="332"/>
      <c r="PBI37" s="332"/>
      <c r="PBJ37" s="332"/>
      <c r="PBK37" s="332"/>
      <c r="PBL37" s="332"/>
      <c r="PBM37" s="332"/>
      <c r="PBN37" s="332"/>
      <c r="PBO37" s="332"/>
      <c r="PBP37" s="332"/>
      <c r="PBQ37" s="332"/>
      <c r="PBR37" s="332"/>
      <c r="PBS37" s="332"/>
      <c r="PBT37" s="332"/>
      <c r="PBU37" s="332"/>
      <c r="PBV37" s="332"/>
      <c r="PBW37" s="332"/>
      <c r="PBX37" s="332"/>
      <c r="PBY37" s="332"/>
      <c r="PBZ37" s="332"/>
      <c r="PCA37" s="332"/>
      <c r="PCB37" s="332"/>
      <c r="PCC37" s="332"/>
      <c r="PCD37" s="332"/>
      <c r="PCE37" s="332"/>
      <c r="PCF37" s="332"/>
      <c r="PCG37" s="332"/>
      <c r="PCH37" s="332"/>
      <c r="PCI37" s="332"/>
      <c r="PCJ37" s="332"/>
      <c r="PCK37" s="332"/>
      <c r="PCL37" s="332"/>
      <c r="PCM37" s="332"/>
      <c r="PCN37" s="332"/>
      <c r="PCO37" s="332"/>
      <c r="PCP37" s="332"/>
      <c r="PCQ37" s="332"/>
      <c r="PCR37" s="332"/>
      <c r="PCS37" s="332"/>
      <c r="PCT37" s="332"/>
      <c r="PCU37" s="332"/>
      <c r="PCV37" s="332"/>
      <c r="PCW37" s="332"/>
      <c r="PCX37" s="332"/>
      <c r="PCY37" s="332"/>
      <c r="PCZ37" s="332"/>
      <c r="PDA37" s="332"/>
      <c r="PDB37" s="332"/>
      <c r="PDC37" s="332"/>
      <c r="PDD37" s="332"/>
      <c r="PDE37" s="332"/>
      <c r="PDF37" s="332"/>
      <c r="PDG37" s="332"/>
      <c r="PDH37" s="332"/>
      <c r="PDI37" s="332"/>
      <c r="PDJ37" s="332"/>
      <c r="PDK37" s="332"/>
      <c r="PDL37" s="332"/>
      <c r="PDM37" s="332"/>
      <c r="PDN37" s="332"/>
      <c r="PDO37" s="332"/>
      <c r="PDP37" s="332"/>
      <c r="PDQ37" s="332"/>
      <c r="PDR37" s="332"/>
      <c r="PDS37" s="332"/>
      <c r="PDT37" s="332"/>
      <c r="PDU37" s="332"/>
      <c r="PDV37" s="332"/>
      <c r="PDW37" s="332"/>
      <c r="PDX37" s="332"/>
      <c r="PDY37" s="332"/>
      <c r="PDZ37" s="332"/>
      <c r="PEA37" s="332"/>
      <c r="PEB37" s="332"/>
      <c r="PEC37" s="332"/>
      <c r="PED37" s="332"/>
      <c r="PEE37" s="332"/>
      <c r="PEF37" s="332"/>
      <c r="PEG37" s="332"/>
      <c r="PEH37" s="332"/>
      <c r="PEI37" s="332"/>
      <c r="PEJ37" s="332"/>
      <c r="PEK37" s="332"/>
      <c r="PEL37" s="332"/>
      <c r="PEM37" s="332"/>
      <c r="PEN37" s="332"/>
      <c r="PEO37" s="332"/>
      <c r="PEP37" s="332"/>
      <c r="PEQ37" s="332"/>
      <c r="PER37" s="332"/>
      <c r="PES37" s="332"/>
      <c r="PET37" s="332"/>
      <c r="PEU37" s="332"/>
      <c r="PEV37" s="332"/>
      <c r="PEW37" s="332"/>
      <c r="PEX37" s="332"/>
      <c r="PEY37" s="332"/>
      <c r="PEZ37" s="332"/>
      <c r="PFA37" s="332"/>
      <c r="PFB37" s="332"/>
      <c r="PFC37" s="332"/>
      <c r="PFD37" s="332"/>
      <c r="PFE37" s="332"/>
      <c r="PFF37" s="332"/>
      <c r="PFG37" s="332"/>
      <c r="PFH37" s="332"/>
      <c r="PFI37" s="332"/>
      <c r="PFJ37" s="332"/>
      <c r="PFK37" s="332"/>
      <c r="PFL37" s="332"/>
      <c r="PFM37" s="332"/>
      <c r="PFN37" s="332"/>
      <c r="PFO37" s="332"/>
      <c r="PFP37" s="332"/>
      <c r="PFQ37" s="332"/>
      <c r="PFR37" s="332"/>
      <c r="PFS37" s="332"/>
      <c r="PFT37" s="332"/>
      <c r="PFU37" s="332"/>
      <c r="PFV37" s="332"/>
      <c r="PFW37" s="332"/>
      <c r="PFX37" s="332"/>
      <c r="PFY37" s="332"/>
      <c r="PFZ37" s="332"/>
      <c r="PGA37" s="332"/>
      <c r="PGB37" s="332"/>
      <c r="PGC37" s="332"/>
      <c r="PGD37" s="332"/>
      <c r="PGE37" s="332"/>
      <c r="PGF37" s="332"/>
      <c r="PGG37" s="332"/>
      <c r="PGH37" s="332"/>
      <c r="PGI37" s="332"/>
      <c r="PGJ37" s="332"/>
      <c r="PGK37" s="332"/>
      <c r="PGL37" s="332"/>
      <c r="PGM37" s="332"/>
      <c r="PGN37" s="332"/>
      <c r="PGO37" s="332"/>
      <c r="PGP37" s="332"/>
      <c r="PGQ37" s="332"/>
      <c r="PGR37" s="332"/>
      <c r="PGS37" s="332"/>
      <c r="PGT37" s="332"/>
      <c r="PGU37" s="332"/>
      <c r="PGV37" s="332"/>
      <c r="PGW37" s="332"/>
      <c r="PGX37" s="332"/>
      <c r="PGY37" s="332"/>
      <c r="PGZ37" s="332"/>
      <c r="PHA37" s="332"/>
      <c r="PHB37" s="332"/>
      <c r="PHC37" s="332"/>
      <c r="PHD37" s="332"/>
      <c r="PHE37" s="332"/>
      <c r="PHF37" s="332"/>
      <c r="PHG37" s="332"/>
      <c r="PHH37" s="332"/>
      <c r="PHI37" s="332"/>
      <c r="PHJ37" s="332"/>
      <c r="PHK37" s="332"/>
      <c r="PHL37" s="332"/>
      <c r="PHM37" s="332"/>
      <c r="PHN37" s="332"/>
      <c r="PHO37" s="332"/>
      <c r="PHP37" s="332"/>
      <c r="PHQ37" s="332"/>
      <c r="PHR37" s="332"/>
      <c r="PHS37" s="332"/>
      <c r="PHT37" s="332"/>
      <c r="PHU37" s="332"/>
      <c r="PHV37" s="332"/>
      <c r="PHW37" s="332"/>
      <c r="PHX37" s="332"/>
      <c r="PHY37" s="332"/>
      <c r="PHZ37" s="332"/>
      <c r="PIA37" s="332"/>
      <c r="PIB37" s="332"/>
      <c r="PIC37" s="332"/>
      <c r="PID37" s="332"/>
      <c r="PIE37" s="332"/>
      <c r="PIF37" s="332"/>
      <c r="PIG37" s="332"/>
      <c r="PIH37" s="332"/>
      <c r="PII37" s="332"/>
      <c r="PIJ37" s="332"/>
      <c r="PIK37" s="332"/>
      <c r="PIL37" s="332"/>
      <c r="PIM37" s="332"/>
      <c r="PIN37" s="332"/>
      <c r="PIO37" s="332"/>
      <c r="PIP37" s="332"/>
      <c r="PIQ37" s="332"/>
      <c r="PIR37" s="332"/>
      <c r="PIS37" s="332"/>
      <c r="PIT37" s="332"/>
      <c r="PIU37" s="332"/>
      <c r="PIV37" s="332"/>
      <c r="PIW37" s="332"/>
      <c r="PIX37" s="332"/>
      <c r="PIY37" s="332"/>
      <c r="PIZ37" s="332"/>
      <c r="PJA37" s="332"/>
      <c r="PJB37" s="332"/>
      <c r="PJC37" s="332"/>
      <c r="PJD37" s="332"/>
      <c r="PJE37" s="332"/>
      <c r="PJF37" s="332"/>
      <c r="PJG37" s="332"/>
      <c r="PJH37" s="332"/>
      <c r="PJI37" s="332"/>
      <c r="PJJ37" s="332"/>
      <c r="PJK37" s="332"/>
      <c r="PJL37" s="332"/>
      <c r="PJM37" s="332"/>
      <c r="PJN37" s="332"/>
      <c r="PJO37" s="332"/>
      <c r="PJP37" s="332"/>
      <c r="PJQ37" s="332"/>
      <c r="PJR37" s="332"/>
      <c r="PJS37" s="332"/>
      <c r="PJT37" s="332"/>
      <c r="PJU37" s="332"/>
      <c r="PJV37" s="332"/>
      <c r="PJW37" s="332"/>
      <c r="PJX37" s="332"/>
      <c r="PJY37" s="332"/>
      <c r="PJZ37" s="332"/>
      <c r="PKA37" s="332"/>
      <c r="PKB37" s="332"/>
      <c r="PKC37" s="332"/>
      <c r="PKD37" s="332"/>
      <c r="PKE37" s="332"/>
      <c r="PKF37" s="332"/>
      <c r="PKG37" s="332"/>
      <c r="PKH37" s="332"/>
      <c r="PKI37" s="332"/>
      <c r="PKJ37" s="332"/>
      <c r="PKK37" s="332"/>
      <c r="PKL37" s="332"/>
      <c r="PKM37" s="332"/>
      <c r="PKN37" s="332"/>
      <c r="PKO37" s="332"/>
      <c r="PKP37" s="332"/>
      <c r="PKQ37" s="332"/>
      <c r="PKR37" s="332"/>
      <c r="PKS37" s="332"/>
      <c r="PKT37" s="332"/>
      <c r="PKU37" s="332"/>
      <c r="PKV37" s="332"/>
      <c r="PKW37" s="332"/>
      <c r="PKX37" s="332"/>
      <c r="PKY37" s="332"/>
      <c r="PKZ37" s="332"/>
      <c r="PLA37" s="332"/>
      <c r="PLB37" s="332"/>
      <c r="PLC37" s="332"/>
      <c r="PLD37" s="332"/>
      <c r="PLE37" s="332"/>
      <c r="PLF37" s="332"/>
      <c r="PLG37" s="332"/>
      <c r="PLH37" s="332"/>
      <c r="PLI37" s="332"/>
      <c r="PLJ37" s="332"/>
      <c r="PLK37" s="332"/>
      <c r="PLL37" s="332"/>
      <c r="PLM37" s="332"/>
      <c r="PLN37" s="332"/>
      <c r="PLO37" s="332"/>
      <c r="PLP37" s="332"/>
      <c r="PLQ37" s="332"/>
      <c r="PLR37" s="332"/>
      <c r="PLS37" s="332"/>
      <c r="PLT37" s="332"/>
      <c r="PLU37" s="332"/>
      <c r="PLV37" s="332"/>
      <c r="PLW37" s="332"/>
      <c r="PLX37" s="332"/>
      <c r="PLY37" s="332"/>
      <c r="PLZ37" s="332"/>
      <c r="PMA37" s="332"/>
      <c r="PMB37" s="332"/>
      <c r="PMC37" s="332"/>
      <c r="PMD37" s="332"/>
      <c r="PME37" s="332"/>
      <c r="PMF37" s="332"/>
      <c r="PMG37" s="332"/>
      <c r="PMH37" s="332"/>
      <c r="PMI37" s="332"/>
      <c r="PMJ37" s="332"/>
      <c r="PMK37" s="332"/>
      <c r="PML37" s="332"/>
      <c r="PMM37" s="332"/>
      <c r="PMN37" s="332"/>
      <c r="PMO37" s="332"/>
      <c r="PMP37" s="332"/>
      <c r="PMQ37" s="332"/>
      <c r="PMR37" s="332"/>
      <c r="PMS37" s="332"/>
      <c r="PMT37" s="332"/>
      <c r="PMU37" s="332"/>
      <c r="PMV37" s="332"/>
      <c r="PMW37" s="332"/>
      <c r="PMX37" s="332"/>
      <c r="PMY37" s="332"/>
      <c r="PMZ37" s="332"/>
      <c r="PNA37" s="332"/>
      <c r="PNB37" s="332"/>
      <c r="PNC37" s="332"/>
      <c r="PND37" s="332"/>
      <c r="PNE37" s="332"/>
      <c r="PNF37" s="332"/>
      <c r="PNG37" s="332"/>
      <c r="PNH37" s="332"/>
      <c r="PNI37" s="332"/>
      <c r="PNJ37" s="332"/>
      <c r="PNK37" s="332"/>
      <c r="PNL37" s="332"/>
      <c r="PNM37" s="332"/>
      <c r="PNN37" s="332"/>
      <c r="PNO37" s="332"/>
      <c r="PNP37" s="332"/>
      <c r="PNQ37" s="332"/>
      <c r="PNR37" s="332"/>
      <c r="PNS37" s="332"/>
      <c r="PNT37" s="332"/>
      <c r="PNU37" s="332"/>
      <c r="PNV37" s="332"/>
      <c r="PNW37" s="332"/>
      <c r="PNX37" s="332"/>
      <c r="PNY37" s="332"/>
      <c r="PNZ37" s="332"/>
      <c r="POA37" s="332"/>
      <c r="POB37" s="332"/>
      <c r="POC37" s="332"/>
      <c r="POD37" s="332"/>
      <c r="POE37" s="332"/>
      <c r="POF37" s="332"/>
      <c r="POG37" s="332"/>
      <c r="POH37" s="332"/>
      <c r="POI37" s="332"/>
      <c r="POJ37" s="332"/>
      <c r="POK37" s="332"/>
      <c r="POL37" s="332"/>
      <c r="POM37" s="332"/>
      <c r="PON37" s="332"/>
      <c r="POO37" s="332"/>
      <c r="POP37" s="332"/>
      <c r="POQ37" s="332"/>
      <c r="POR37" s="332"/>
      <c r="POS37" s="332"/>
      <c r="POT37" s="332"/>
      <c r="POU37" s="332"/>
      <c r="POV37" s="332"/>
      <c r="POW37" s="332"/>
      <c r="POX37" s="332"/>
      <c r="POY37" s="332"/>
      <c r="POZ37" s="332"/>
      <c r="PPA37" s="332"/>
      <c r="PPB37" s="332"/>
      <c r="PPC37" s="332"/>
      <c r="PPD37" s="332"/>
      <c r="PPE37" s="332"/>
      <c r="PPF37" s="332"/>
      <c r="PPG37" s="332"/>
      <c r="PPH37" s="332"/>
      <c r="PPI37" s="332"/>
      <c r="PPJ37" s="332"/>
      <c r="PPK37" s="332"/>
      <c r="PPL37" s="332"/>
      <c r="PPM37" s="332"/>
      <c r="PPN37" s="332"/>
      <c r="PPO37" s="332"/>
      <c r="PPP37" s="332"/>
      <c r="PPQ37" s="332"/>
      <c r="PPR37" s="332"/>
      <c r="PPS37" s="332"/>
      <c r="PPT37" s="332"/>
      <c r="PPU37" s="332"/>
      <c r="PPV37" s="332"/>
      <c r="PPW37" s="332"/>
      <c r="PPX37" s="332"/>
      <c r="PPY37" s="332"/>
      <c r="PPZ37" s="332"/>
      <c r="PQA37" s="332"/>
      <c r="PQB37" s="332"/>
      <c r="PQC37" s="332"/>
      <c r="PQD37" s="332"/>
      <c r="PQE37" s="332"/>
      <c r="PQF37" s="332"/>
      <c r="PQG37" s="332"/>
      <c r="PQH37" s="332"/>
      <c r="PQI37" s="332"/>
      <c r="PQJ37" s="332"/>
      <c r="PQK37" s="332"/>
      <c r="PQL37" s="332"/>
      <c r="PQM37" s="332"/>
      <c r="PQN37" s="332"/>
      <c r="PQO37" s="332"/>
      <c r="PQP37" s="332"/>
      <c r="PQQ37" s="332"/>
      <c r="PQR37" s="332"/>
      <c r="PQS37" s="332"/>
      <c r="PQT37" s="332"/>
      <c r="PQU37" s="332"/>
      <c r="PQV37" s="332"/>
      <c r="PQW37" s="332"/>
      <c r="PQX37" s="332"/>
      <c r="PQY37" s="332"/>
      <c r="PQZ37" s="332"/>
      <c r="PRA37" s="332"/>
      <c r="PRB37" s="332"/>
      <c r="PRC37" s="332"/>
      <c r="PRD37" s="332"/>
      <c r="PRE37" s="332"/>
      <c r="PRF37" s="332"/>
      <c r="PRG37" s="332"/>
      <c r="PRH37" s="332"/>
      <c r="PRI37" s="332"/>
      <c r="PRJ37" s="332"/>
      <c r="PRK37" s="332"/>
      <c r="PRL37" s="332"/>
      <c r="PRM37" s="332"/>
      <c r="PRN37" s="332"/>
      <c r="PRO37" s="332"/>
      <c r="PRP37" s="332"/>
      <c r="PRQ37" s="332"/>
      <c r="PRR37" s="332"/>
      <c r="PRS37" s="332"/>
      <c r="PRT37" s="332"/>
      <c r="PRU37" s="332"/>
      <c r="PRV37" s="332"/>
      <c r="PRW37" s="332"/>
      <c r="PRX37" s="332"/>
      <c r="PRY37" s="332"/>
      <c r="PRZ37" s="332"/>
      <c r="PSA37" s="332"/>
      <c r="PSB37" s="332"/>
      <c r="PSC37" s="332"/>
      <c r="PSD37" s="332"/>
      <c r="PSE37" s="332"/>
      <c r="PSF37" s="332"/>
      <c r="PSG37" s="332"/>
      <c r="PSH37" s="332"/>
      <c r="PSI37" s="332"/>
      <c r="PSJ37" s="332"/>
      <c r="PSK37" s="332"/>
      <c r="PSL37" s="332"/>
      <c r="PSM37" s="332"/>
      <c r="PSN37" s="332"/>
      <c r="PSO37" s="332"/>
      <c r="PSP37" s="332"/>
      <c r="PSQ37" s="332"/>
      <c r="PSR37" s="332"/>
      <c r="PSS37" s="332"/>
      <c r="PST37" s="332"/>
      <c r="PSU37" s="332"/>
      <c r="PSV37" s="332"/>
      <c r="PSW37" s="332"/>
      <c r="PSX37" s="332"/>
      <c r="PSY37" s="332"/>
      <c r="PSZ37" s="332"/>
      <c r="PTA37" s="332"/>
      <c r="PTB37" s="332"/>
      <c r="PTC37" s="332"/>
      <c r="PTD37" s="332"/>
      <c r="PTE37" s="332"/>
      <c r="PTF37" s="332"/>
      <c r="PTG37" s="332"/>
      <c r="PTH37" s="332"/>
      <c r="PTI37" s="332"/>
      <c r="PTJ37" s="332"/>
      <c r="PTK37" s="332"/>
      <c r="PTL37" s="332"/>
      <c r="PTM37" s="332"/>
      <c r="PTN37" s="332"/>
      <c r="PTO37" s="332"/>
      <c r="PTP37" s="332"/>
      <c r="PTQ37" s="332"/>
      <c r="PTR37" s="332"/>
      <c r="PTS37" s="332"/>
      <c r="PTT37" s="332"/>
      <c r="PTU37" s="332"/>
      <c r="PTV37" s="332"/>
      <c r="PTW37" s="332"/>
      <c r="PTX37" s="332"/>
      <c r="PTY37" s="332"/>
      <c r="PTZ37" s="332"/>
      <c r="PUA37" s="332"/>
      <c r="PUB37" s="332"/>
      <c r="PUC37" s="332"/>
      <c r="PUD37" s="332"/>
      <c r="PUE37" s="332"/>
      <c r="PUF37" s="332"/>
      <c r="PUG37" s="332"/>
      <c r="PUH37" s="332"/>
      <c r="PUI37" s="332"/>
      <c r="PUJ37" s="332"/>
      <c r="PUK37" s="332"/>
      <c r="PUL37" s="332"/>
      <c r="PUM37" s="332"/>
      <c r="PUN37" s="332"/>
      <c r="PUO37" s="332"/>
      <c r="PUP37" s="332"/>
      <c r="PUQ37" s="332"/>
      <c r="PUR37" s="332"/>
      <c r="PUS37" s="332"/>
      <c r="PUT37" s="332"/>
      <c r="PUU37" s="332"/>
      <c r="PUV37" s="332"/>
      <c r="PUW37" s="332"/>
      <c r="PUX37" s="332"/>
      <c r="PUY37" s="332"/>
      <c r="PUZ37" s="332"/>
      <c r="PVA37" s="332"/>
      <c r="PVB37" s="332"/>
      <c r="PVC37" s="332"/>
      <c r="PVD37" s="332"/>
      <c r="PVE37" s="332"/>
      <c r="PVF37" s="332"/>
      <c r="PVG37" s="332"/>
      <c r="PVH37" s="332"/>
      <c r="PVI37" s="332"/>
      <c r="PVJ37" s="332"/>
      <c r="PVK37" s="332"/>
      <c r="PVL37" s="332"/>
      <c r="PVM37" s="332"/>
      <c r="PVN37" s="332"/>
      <c r="PVO37" s="332"/>
      <c r="PVP37" s="332"/>
      <c r="PVQ37" s="332"/>
      <c r="PVR37" s="332"/>
      <c r="PVS37" s="332"/>
      <c r="PVT37" s="332"/>
      <c r="PVU37" s="332"/>
      <c r="PVV37" s="332"/>
      <c r="PVW37" s="332"/>
      <c r="PVX37" s="332"/>
      <c r="PVY37" s="332"/>
      <c r="PVZ37" s="332"/>
      <c r="PWA37" s="332"/>
      <c r="PWB37" s="332"/>
      <c r="PWC37" s="332"/>
      <c r="PWD37" s="332"/>
      <c r="PWE37" s="332"/>
      <c r="PWF37" s="332"/>
      <c r="PWG37" s="332"/>
      <c r="PWH37" s="332"/>
      <c r="PWI37" s="332"/>
      <c r="PWJ37" s="332"/>
      <c r="PWK37" s="332"/>
      <c r="PWL37" s="332"/>
      <c r="PWM37" s="332"/>
      <c r="PWN37" s="332"/>
      <c r="PWO37" s="332"/>
      <c r="PWP37" s="332"/>
      <c r="PWQ37" s="332"/>
      <c r="PWR37" s="332"/>
      <c r="PWS37" s="332"/>
      <c r="PWT37" s="332"/>
      <c r="PWU37" s="332"/>
      <c r="PWV37" s="332"/>
      <c r="PWW37" s="332"/>
      <c r="PWX37" s="332"/>
      <c r="PWY37" s="332"/>
      <c r="PWZ37" s="332"/>
      <c r="PXA37" s="332"/>
      <c r="PXB37" s="332"/>
      <c r="PXC37" s="332"/>
      <c r="PXD37" s="332"/>
      <c r="PXE37" s="332"/>
      <c r="PXF37" s="332"/>
      <c r="PXG37" s="332"/>
      <c r="PXH37" s="332"/>
      <c r="PXI37" s="332"/>
      <c r="PXJ37" s="332"/>
      <c r="PXK37" s="332"/>
      <c r="PXL37" s="332"/>
      <c r="PXM37" s="332"/>
      <c r="PXN37" s="332"/>
      <c r="PXO37" s="332"/>
      <c r="PXP37" s="332"/>
      <c r="PXQ37" s="332"/>
      <c r="PXR37" s="332"/>
      <c r="PXS37" s="332"/>
      <c r="PXT37" s="332"/>
      <c r="PXU37" s="332"/>
      <c r="PXV37" s="332"/>
      <c r="PXW37" s="332"/>
      <c r="PXX37" s="332"/>
      <c r="PXY37" s="332"/>
      <c r="PXZ37" s="332"/>
      <c r="PYA37" s="332"/>
      <c r="PYB37" s="332"/>
      <c r="PYC37" s="332"/>
      <c r="PYD37" s="332"/>
      <c r="PYE37" s="332"/>
      <c r="PYF37" s="332"/>
      <c r="PYG37" s="332"/>
      <c r="PYH37" s="332"/>
      <c r="PYI37" s="332"/>
      <c r="PYJ37" s="332"/>
      <c r="PYK37" s="332"/>
      <c r="PYL37" s="332"/>
      <c r="PYM37" s="332"/>
      <c r="PYN37" s="332"/>
      <c r="PYO37" s="332"/>
      <c r="PYP37" s="332"/>
      <c r="PYQ37" s="332"/>
      <c r="PYR37" s="332"/>
      <c r="PYS37" s="332"/>
      <c r="PYT37" s="332"/>
      <c r="PYU37" s="332"/>
      <c r="PYV37" s="332"/>
      <c r="PYW37" s="332"/>
      <c r="PYX37" s="332"/>
      <c r="PYY37" s="332"/>
      <c r="PYZ37" s="332"/>
      <c r="PZA37" s="332"/>
      <c r="PZB37" s="332"/>
      <c r="PZC37" s="332"/>
      <c r="PZD37" s="332"/>
      <c r="PZE37" s="332"/>
      <c r="PZF37" s="332"/>
      <c r="PZG37" s="332"/>
      <c r="PZH37" s="332"/>
      <c r="PZI37" s="332"/>
      <c r="PZJ37" s="332"/>
      <c r="PZK37" s="332"/>
      <c r="PZL37" s="332"/>
      <c r="PZM37" s="332"/>
      <c r="PZN37" s="332"/>
      <c r="PZO37" s="332"/>
      <c r="PZP37" s="332"/>
      <c r="PZQ37" s="332"/>
      <c r="PZR37" s="332"/>
      <c r="PZS37" s="332"/>
      <c r="PZT37" s="332"/>
      <c r="PZU37" s="332"/>
      <c r="PZV37" s="332"/>
      <c r="PZW37" s="332"/>
      <c r="PZX37" s="332"/>
      <c r="PZY37" s="332"/>
      <c r="PZZ37" s="332"/>
      <c r="QAA37" s="332"/>
      <c r="QAB37" s="332"/>
      <c r="QAC37" s="332"/>
      <c r="QAD37" s="332"/>
      <c r="QAE37" s="332"/>
      <c r="QAF37" s="332"/>
      <c r="QAG37" s="332"/>
      <c r="QAH37" s="332"/>
      <c r="QAI37" s="332"/>
      <c r="QAJ37" s="332"/>
      <c r="QAK37" s="332"/>
      <c r="QAL37" s="332"/>
      <c r="QAM37" s="332"/>
      <c r="QAN37" s="332"/>
      <c r="QAO37" s="332"/>
      <c r="QAP37" s="332"/>
      <c r="QAQ37" s="332"/>
      <c r="QAR37" s="332"/>
      <c r="QAS37" s="332"/>
      <c r="QAT37" s="332"/>
      <c r="QAU37" s="332"/>
      <c r="QAV37" s="332"/>
      <c r="QAW37" s="332"/>
      <c r="QAX37" s="332"/>
      <c r="QAY37" s="332"/>
      <c r="QAZ37" s="332"/>
      <c r="QBA37" s="332"/>
      <c r="QBB37" s="332"/>
      <c r="QBC37" s="332"/>
      <c r="QBD37" s="332"/>
      <c r="QBE37" s="332"/>
      <c r="QBF37" s="332"/>
      <c r="QBG37" s="332"/>
      <c r="QBH37" s="332"/>
      <c r="QBI37" s="332"/>
      <c r="QBJ37" s="332"/>
      <c r="QBK37" s="332"/>
      <c r="QBL37" s="332"/>
      <c r="QBM37" s="332"/>
      <c r="QBN37" s="332"/>
      <c r="QBO37" s="332"/>
      <c r="QBP37" s="332"/>
      <c r="QBQ37" s="332"/>
      <c r="QBR37" s="332"/>
      <c r="QBS37" s="332"/>
      <c r="QBT37" s="332"/>
      <c r="QBU37" s="332"/>
      <c r="QBV37" s="332"/>
      <c r="QBW37" s="332"/>
      <c r="QBX37" s="332"/>
      <c r="QBY37" s="332"/>
      <c r="QBZ37" s="332"/>
      <c r="QCA37" s="332"/>
      <c r="QCB37" s="332"/>
      <c r="QCC37" s="332"/>
      <c r="QCD37" s="332"/>
      <c r="QCE37" s="332"/>
      <c r="QCF37" s="332"/>
      <c r="QCG37" s="332"/>
      <c r="QCH37" s="332"/>
      <c r="QCI37" s="332"/>
      <c r="QCJ37" s="332"/>
      <c r="QCK37" s="332"/>
      <c r="QCL37" s="332"/>
      <c r="QCM37" s="332"/>
      <c r="QCN37" s="332"/>
      <c r="QCO37" s="332"/>
      <c r="QCP37" s="332"/>
      <c r="QCQ37" s="332"/>
      <c r="QCR37" s="332"/>
      <c r="QCS37" s="332"/>
      <c r="QCT37" s="332"/>
      <c r="QCU37" s="332"/>
      <c r="QCV37" s="332"/>
      <c r="QCW37" s="332"/>
      <c r="QCX37" s="332"/>
      <c r="QCY37" s="332"/>
      <c r="QCZ37" s="332"/>
      <c r="QDA37" s="332"/>
      <c r="QDB37" s="332"/>
      <c r="QDC37" s="332"/>
      <c r="QDD37" s="332"/>
      <c r="QDE37" s="332"/>
      <c r="QDF37" s="332"/>
      <c r="QDG37" s="332"/>
      <c r="QDH37" s="332"/>
      <c r="QDI37" s="332"/>
      <c r="QDJ37" s="332"/>
      <c r="QDK37" s="332"/>
      <c r="QDL37" s="332"/>
      <c r="QDM37" s="332"/>
      <c r="QDN37" s="332"/>
      <c r="QDO37" s="332"/>
      <c r="QDP37" s="332"/>
      <c r="QDQ37" s="332"/>
      <c r="QDR37" s="332"/>
      <c r="QDS37" s="332"/>
      <c r="QDT37" s="332"/>
      <c r="QDU37" s="332"/>
      <c r="QDV37" s="332"/>
      <c r="QDW37" s="332"/>
      <c r="QDX37" s="332"/>
      <c r="QDY37" s="332"/>
      <c r="QDZ37" s="332"/>
      <c r="QEA37" s="332"/>
      <c r="QEB37" s="332"/>
      <c r="QEC37" s="332"/>
      <c r="QED37" s="332"/>
      <c r="QEE37" s="332"/>
      <c r="QEF37" s="332"/>
      <c r="QEG37" s="332"/>
      <c r="QEH37" s="332"/>
      <c r="QEI37" s="332"/>
      <c r="QEJ37" s="332"/>
      <c r="QEK37" s="332"/>
      <c r="QEL37" s="332"/>
      <c r="QEM37" s="332"/>
      <c r="QEN37" s="332"/>
      <c r="QEO37" s="332"/>
      <c r="QEP37" s="332"/>
      <c r="QEQ37" s="332"/>
      <c r="QER37" s="332"/>
      <c r="QES37" s="332"/>
      <c r="QET37" s="332"/>
      <c r="QEU37" s="332"/>
      <c r="QEV37" s="332"/>
      <c r="QEW37" s="332"/>
      <c r="QEX37" s="332"/>
      <c r="QEY37" s="332"/>
      <c r="QEZ37" s="332"/>
      <c r="QFA37" s="332"/>
      <c r="QFB37" s="332"/>
      <c r="QFC37" s="332"/>
      <c r="QFD37" s="332"/>
      <c r="QFE37" s="332"/>
      <c r="QFF37" s="332"/>
      <c r="QFG37" s="332"/>
      <c r="QFH37" s="332"/>
      <c r="QFI37" s="332"/>
      <c r="QFJ37" s="332"/>
      <c r="QFK37" s="332"/>
      <c r="QFL37" s="332"/>
      <c r="QFM37" s="332"/>
      <c r="QFN37" s="332"/>
      <c r="QFO37" s="332"/>
      <c r="QFP37" s="332"/>
      <c r="QFQ37" s="332"/>
      <c r="QFR37" s="332"/>
      <c r="QFS37" s="332"/>
      <c r="QFT37" s="332"/>
      <c r="QFU37" s="332"/>
      <c r="QFV37" s="332"/>
      <c r="QFW37" s="332"/>
      <c r="QFX37" s="332"/>
      <c r="QFY37" s="332"/>
      <c r="QFZ37" s="332"/>
      <c r="QGA37" s="332"/>
      <c r="QGB37" s="332"/>
      <c r="QGC37" s="332"/>
      <c r="QGD37" s="332"/>
      <c r="QGE37" s="332"/>
      <c r="QGF37" s="332"/>
      <c r="QGG37" s="332"/>
      <c r="QGH37" s="332"/>
      <c r="QGI37" s="332"/>
      <c r="QGJ37" s="332"/>
      <c r="QGK37" s="332"/>
      <c r="QGL37" s="332"/>
      <c r="QGM37" s="332"/>
      <c r="QGN37" s="332"/>
      <c r="QGO37" s="332"/>
      <c r="QGP37" s="332"/>
      <c r="QGQ37" s="332"/>
      <c r="QGR37" s="332"/>
      <c r="QGS37" s="332"/>
      <c r="QGT37" s="332"/>
      <c r="QGU37" s="332"/>
      <c r="QGV37" s="332"/>
      <c r="QGW37" s="332"/>
      <c r="QGX37" s="332"/>
      <c r="QGY37" s="332"/>
      <c r="QGZ37" s="332"/>
      <c r="QHA37" s="332"/>
      <c r="QHB37" s="332"/>
      <c r="QHC37" s="332"/>
      <c r="QHD37" s="332"/>
      <c r="QHE37" s="332"/>
      <c r="QHF37" s="332"/>
      <c r="QHG37" s="332"/>
      <c r="QHH37" s="332"/>
      <c r="QHI37" s="332"/>
      <c r="QHJ37" s="332"/>
      <c r="QHK37" s="332"/>
      <c r="QHL37" s="332"/>
      <c r="QHM37" s="332"/>
      <c r="QHN37" s="332"/>
      <c r="QHO37" s="332"/>
      <c r="QHP37" s="332"/>
      <c r="QHQ37" s="332"/>
      <c r="QHR37" s="332"/>
      <c r="QHS37" s="332"/>
      <c r="QHT37" s="332"/>
      <c r="QHU37" s="332"/>
      <c r="QHV37" s="332"/>
      <c r="QHW37" s="332"/>
      <c r="QHX37" s="332"/>
      <c r="QHY37" s="332"/>
      <c r="QHZ37" s="332"/>
      <c r="QIA37" s="332"/>
      <c r="QIB37" s="332"/>
      <c r="QIC37" s="332"/>
      <c r="QID37" s="332"/>
      <c r="QIE37" s="332"/>
      <c r="QIF37" s="332"/>
      <c r="QIG37" s="332"/>
      <c r="QIH37" s="332"/>
      <c r="QII37" s="332"/>
      <c r="QIJ37" s="332"/>
      <c r="QIK37" s="332"/>
      <c r="QIL37" s="332"/>
      <c r="QIM37" s="332"/>
      <c r="QIN37" s="332"/>
      <c r="QIO37" s="332"/>
      <c r="QIP37" s="332"/>
      <c r="QIQ37" s="332"/>
      <c r="QIR37" s="332"/>
      <c r="QIS37" s="332"/>
      <c r="QIT37" s="332"/>
      <c r="QIU37" s="332"/>
      <c r="QIV37" s="332"/>
      <c r="QIW37" s="332"/>
      <c r="QIX37" s="332"/>
      <c r="QIY37" s="332"/>
      <c r="QIZ37" s="332"/>
      <c r="QJA37" s="332"/>
      <c r="QJB37" s="332"/>
      <c r="QJC37" s="332"/>
      <c r="QJD37" s="332"/>
      <c r="QJE37" s="332"/>
      <c r="QJF37" s="332"/>
      <c r="QJG37" s="332"/>
      <c r="QJH37" s="332"/>
      <c r="QJI37" s="332"/>
      <c r="QJJ37" s="332"/>
      <c r="QJK37" s="332"/>
      <c r="QJL37" s="332"/>
      <c r="QJM37" s="332"/>
      <c r="QJN37" s="332"/>
      <c r="QJO37" s="332"/>
      <c r="QJP37" s="332"/>
      <c r="QJQ37" s="332"/>
      <c r="QJR37" s="332"/>
      <c r="QJS37" s="332"/>
      <c r="QJT37" s="332"/>
      <c r="QJU37" s="332"/>
      <c r="QJV37" s="332"/>
      <c r="QJW37" s="332"/>
      <c r="QJX37" s="332"/>
      <c r="QJY37" s="332"/>
      <c r="QJZ37" s="332"/>
      <c r="QKA37" s="332"/>
      <c r="QKB37" s="332"/>
      <c r="QKC37" s="332"/>
      <c r="QKD37" s="332"/>
      <c r="QKE37" s="332"/>
      <c r="QKF37" s="332"/>
      <c r="QKG37" s="332"/>
      <c r="QKH37" s="332"/>
      <c r="QKI37" s="332"/>
      <c r="QKJ37" s="332"/>
      <c r="QKK37" s="332"/>
      <c r="QKL37" s="332"/>
      <c r="QKM37" s="332"/>
      <c r="QKN37" s="332"/>
      <c r="QKO37" s="332"/>
      <c r="QKP37" s="332"/>
      <c r="QKQ37" s="332"/>
      <c r="QKR37" s="332"/>
      <c r="QKS37" s="332"/>
      <c r="QKT37" s="332"/>
      <c r="QKU37" s="332"/>
      <c r="QKV37" s="332"/>
      <c r="QKW37" s="332"/>
      <c r="QKX37" s="332"/>
      <c r="QKY37" s="332"/>
      <c r="QKZ37" s="332"/>
      <c r="QLA37" s="332"/>
      <c r="QLB37" s="332"/>
      <c r="QLC37" s="332"/>
      <c r="QLD37" s="332"/>
      <c r="QLE37" s="332"/>
      <c r="QLF37" s="332"/>
      <c r="QLG37" s="332"/>
      <c r="QLH37" s="332"/>
      <c r="QLI37" s="332"/>
      <c r="QLJ37" s="332"/>
      <c r="QLK37" s="332"/>
      <c r="QLL37" s="332"/>
      <c r="QLM37" s="332"/>
      <c r="QLN37" s="332"/>
      <c r="QLO37" s="332"/>
      <c r="QLP37" s="332"/>
      <c r="QLQ37" s="332"/>
      <c r="QLR37" s="332"/>
      <c r="QLS37" s="332"/>
      <c r="QLT37" s="332"/>
      <c r="QLU37" s="332"/>
      <c r="QLV37" s="332"/>
      <c r="QLW37" s="332"/>
      <c r="QLX37" s="332"/>
      <c r="QLY37" s="332"/>
      <c r="QLZ37" s="332"/>
      <c r="QMA37" s="332"/>
      <c r="QMB37" s="332"/>
      <c r="QMC37" s="332"/>
      <c r="QMD37" s="332"/>
      <c r="QME37" s="332"/>
      <c r="QMF37" s="332"/>
      <c r="QMG37" s="332"/>
      <c r="QMH37" s="332"/>
      <c r="QMI37" s="332"/>
      <c r="QMJ37" s="332"/>
      <c r="QMK37" s="332"/>
      <c r="QML37" s="332"/>
      <c r="QMM37" s="332"/>
      <c r="QMN37" s="332"/>
      <c r="QMO37" s="332"/>
      <c r="QMP37" s="332"/>
      <c r="QMQ37" s="332"/>
      <c r="QMR37" s="332"/>
      <c r="QMS37" s="332"/>
      <c r="QMT37" s="332"/>
      <c r="QMU37" s="332"/>
      <c r="QMV37" s="332"/>
      <c r="QMW37" s="332"/>
      <c r="QMX37" s="332"/>
      <c r="QMY37" s="332"/>
      <c r="QMZ37" s="332"/>
      <c r="QNA37" s="332"/>
      <c r="QNB37" s="332"/>
      <c r="QNC37" s="332"/>
      <c r="QND37" s="332"/>
      <c r="QNE37" s="332"/>
      <c r="QNF37" s="332"/>
      <c r="QNG37" s="332"/>
      <c r="QNH37" s="332"/>
      <c r="QNI37" s="332"/>
      <c r="QNJ37" s="332"/>
      <c r="QNK37" s="332"/>
      <c r="QNL37" s="332"/>
      <c r="QNM37" s="332"/>
      <c r="QNN37" s="332"/>
      <c r="QNO37" s="332"/>
      <c r="QNP37" s="332"/>
      <c r="QNQ37" s="332"/>
      <c r="QNR37" s="332"/>
      <c r="QNS37" s="332"/>
      <c r="QNT37" s="332"/>
      <c r="QNU37" s="332"/>
      <c r="QNV37" s="332"/>
      <c r="QNW37" s="332"/>
      <c r="QNX37" s="332"/>
      <c r="QNY37" s="332"/>
      <c r="QNZ37" s="332"/>
      <c r="QOA37" s="332"/>
      <c r="QOB37" s="332"/>
      <c r="QOC37" s="332"/>
      <c r="QOD37" s="332"/>
      <c r="QOE37" s="332"/>
      <c r="QOF37" s="332"/>
      <c r="QOG37" s="332"/>
      <c r="QOH37" s="332"/>
      <c r="QOI37" s="332"/>
      <c r="QOJ37" s="332"/>
      <c r="QOK37" s="332"/>
      <c r="QOL37" s="332"/>
      <c r="QOM37" s="332"/>
      <c r="QON37" s="332"/>
      <c r="QOO37" s="332"/>
      <c r="QOP37" s="332"/>
      <c r="QOQ37" s="332"/>
      <c r="QOR37" s="332"/>
      <c r="QOS37" s="332"/>
      <c r="QOT37" s="332"/>
      <c r="QOU37" s="332"/>
      <c r="QOV37" s="332"/>
      <c r="QOW37" s="332"/>
      <c r="QOX37" s="332"/>
      <c r="QOY37" s="332"/>
      <c r="QOZ37" s="332"/>
      <c r="QPA37" s="332"/>
      <c r="QPB37" s="332"/>
      <c r="QPC37" s="332"/>
      <c r="QPD37" s="332"/>
      <c r="QPE37" s="332"/>
      <c r="QPF37" s="332"/>
      <c r="QPG37" s="332"/>
      <c r="QPH37" s="332"/>
      <c r="QPI37" s="332"/>
      <c r="QPJ37" s="332"/>
      <c r="QPK37" s="332"/>
      <c r="QPL37" s="332"/>
      <c r="QPM37" s="332"/>
      <c r="QPN37" s="332"/>
      <c r="QPO37" s="332"/>
      <c r="QPP37" s="332"/>
      <c r="QPQ37" s="332"/>
      <c r="QPR37" s="332"/>
      <c r="QPS37" s="332"/>
      <c r="QPT37" s="332"/>
      <c r="QPU37" s="332"/>
      <c r="QPV37" s="332"/>
      <c r="QPW37" s="332"/>
      <c r="QPX37" s="332"/>
      <c r="QPY37" s="332"/>
      <c r="QPZ37" s="332"/>
      <c r="QQA37" s="332"/>
      <c r="QQB37" s="332"/>
      <c r="QQC37" s="332"/>
      <c r="QQD37" s="332"/>
      <c r="QQE37" s="332"/>
      <c r="QQF37" s="332"/>
      <c r="QQG37" s="332"/>
      <c r="QQH37" s="332"/>
      <c r="QQI37" s="332"/>
      <c r="QQJ37" s="332"/>
      <c r="QQK37" s="332"/>
      <c r="QQL37" s="332"/>
      <c r="QQM37" s="332"/>
      <c r="QQN37" s="332"/>
      <c r="QQO37" s="332"/>
      <c r="QQP37" s="332"/>
      <c r="QQQ37" s="332"/>
      <c r="QQR37" s="332"/>
      <c r="QQS37" s="332"/>
      <c r="QQT37" s="332"/>
      <c r="QQU37" s="332"/>
      <c r="QQV37" s="332"/>
      <c r="QQW37" s="332"/>
      <c r="QQX37" s="332"/>
      <c r="QQY37" s="332"/>
      <c r="QQZ37" s="332"/>
      <c r="QRA37" s="332"/>
      <c r="QRB37" s="332"/>
      <c r="QRC37" s="332"/>
      <c r="QRD37" s="332"/>
      <c r="QRE37" s="332"/>
      <c r="QRF37" s="332"/>
      <c r="QRG37" s="332"/>
      <c r="QRH37" s="332"/>
      <c r="QRI37" s="332"/>
      <c r="QRJ37" s="332"/>
      <c r="QRK37" s="332"/>
      <c r="QRL37" s="332"/>
      <c r="QRM37" s="332"/>
      <c r="QRN37" s="332"/>
      <c r="QRO37" s="332"/>
      <c r="QRP37" s="332"/>
      <c r="QRQ37" s="332"/>
      <c r="QRR37" s="332"/>
      <c r="QRS37" s="332"/>
      <c r="QRT37" s="332"/>
      <c r="QRU37" s="332"/>
      <c r="QRV37" s="332"/>
      <c r="QRW37" s="332"/>
      <c r="QRX37" s="332"/>
      <c r="QRY37" s="332"/>
      <c r="QRZ37" s="332"/>
      <c r="QSA37" s="332"/>
      <c r="QSB37" s="332"/>
      <c r="QSC37" s="332"/>
      <c r="QSD37" s="332"/>
      <c r="QSE37" s="332"/>
      <c r="QSF37" s="332"/>
      <c r="QSG37" s="332"/>
      <c r="QSH37" s="332"/>
      <c r="QSI37" s="332"/>
      <c r="QSJ37" s="332"/>
      <c r="QSK37" s="332"/>
      <c r="QSL37" s="332"/>
      <c r="QSM37" s="332"/>
      <c r="QSN37" s="332"/>
      <c r="QSO37" s="332"/>
      <c r="QSP37" s="332"/>
      <c r="QSQ37" s="332"/>
      <c r="QSR37" s="332"/>
      <c r="QSS37" s="332"/>
      <c r="QST37" s="332"/>
      <c r="QSU37" s="332"/>
      <c r="QSV37" s="332"/>
      <c r="QSW37" s="332"/>
      <c r="QSX37" s="332"/>
      <c r="QSY37" s="332"/>
      <c r="QSZ37" s="332"/>
      <c r="QTA37" s="332"/>
      <c r="QTB37" s="332"/>
      <c r="QTC37" s="332"/>
      <c r="QTD37" s="332"/>
      <c r="QTE37" s="332"/>
      <c r="QTF37" s="332"/>
      <c r="QTG37" s="332"/>
      <c r="QTH37" s="332"/>
      <c r="QTI37" s="332"/>
      <c r="QTJ37" s="332"/>
      <c r="QTK37" s="332"/>
      <c r="QTL37" s="332"/>
      <c r="QTM37" s="332"/>
      <c r="QTN37" s="332"/>
      <c r="QTO37" s="332"/>
      <c r="QTP37" s="332"/>
      <c r="QTQ37" s="332"/>
      <c r="QTR37" s="332"/>
      <c r="QTS37" s="332"/>
      <c r="QTT37" s="332"/>
      <c r="QTU37" s="332"/>
      <c r="QTV37" s="332"/>
      <c r="QTW37" s="332"/>
      <c r="QTX37" s="332"/>
      <c r="QTY37" s="332"/>
      <c r="QTZ37" s="332"/>
      <c r="QUA37" s="332"/>
      <c r="QUB37" s="332"/>
      <c r="QUC37" s="332"/>
      <c r="QUD37" s="332"/>
      <c r="QUE37" s="332"/>
      <c r="QUF37" s="332"/>
      <c r="QUG37" s="332"/>
      <c r="QUH37" s="332"/>
      <c r="QUI37" s="332"/>
      <c r="QUJ37" s="332"/>
      <c r="QUK37" s="332"/>
      <c r="QUL37" s="332"/>
      <c r="QUM37" s="332"/>
      <c r="QUN37" s="332"/>
      <c r="QUO37" s="332"/>
      <c r="QUP37" s="332"/>
      <c r="QUQ37" s="332"/>
      <c r="QUR37" s="332"/>
      <c r="QUS37" s="332"/>
      <c r="QUT37" s="332"/>
      <c r="QUU37" s="332"/>
      <c r="QUV37" s="332"/>
      <c r="QUW37" s="332"/>
      <c r="QUX37" s="332"/>
      <c r="QUY37" s="332"/>
      <c r="QUZ37" s="332"/>
      <c r="QVA37" s="332"/>
      <c r="QVB37" s="332"/>
      <c r="QVC37" s="332"/>
      <c r="QVD37" s="332"/>
      <c r="QVE37" s="332"/>
      <c r="QVF37" s="332"/>
      <c r="QVG37" s="332"/>
      <c r="QVH37" s="332"/>
      <c r="QVI37" s="332"/>
      <c r="QVJ37" s="332"/>
      <c r="QVK37" s="332"/>
      <c r="QVL37" s="332"/>
      <c r="QVM37" s="332"/>
      <c r="QVN37" s="332"/>
      <c r="QVO37" s="332"/>
      <c r="QVP37" s="332"/>
      <c r="QVQ37" s="332"/>
      <c r="QVR37" s="332"/>
      <c r="QVS37" s="332"/>
      <c r="QVT37" s="332"/>
      <c r="QVU37" s="332"/>
      <c r="QVV37" s="332"/>
      <c r="QVW37" s="332"/>
      <c r="QVX37" s="332"/>
      <c r="QVY37" s="332"/>
      <c r="QVZ37" s="332"/>
      <c r="QWA37" s="332"/>
      <c r="QWB37" s="332"/>
      <c r="QWC37" s="332"/>
      <c r="QWD37" s="332"/>
      <c r="QWE37" s="332"/>
      <c r="QWF37" s="332"/>
      <c r="QWG37" s="332"/>
      <c r="QWH37" s="332"/>
      <c r="QWI37" s="332"/>
      <c r="QWJ37" s="332"/>
      <c r="QWK37" s="332"/>
      <c r="QWL37" s="332"/>
      <c r="QWM37" s="332"/>
      <c r="QWN37" s="332"/>
      <c r="QWO37" s="332"/>
      <c r="QWP37" s="332"/>
      <c r="QWQ37" s="332"/>
      <c r="QWR37" s="332"/>
      <c r="QWS37" s="332"/>
      <c r="QWT37" s="332"/>
      <c r="QWU37" s="332"/>
      <c r="QWV37" s="332"/>
      <c r="QWW37" s="332"/>
      <c r="QWX37" s="332"/>
      <c r="QWY37" s="332"/>
      <c r="QWZ37" s="332"/>
      <c r="QXA37" s="332"/>
      <c r="QXB37" s="332"/>
      <c r="QXC37" s="332"/>
      <c r="QXD37" s="332"/>
      <c r="QXE37" s="332"/>
      <c r="QXF37" s="332"/>
      <c r="QXG37" s="332"/>
      <c r="QXH37" s="332"/>
      <c r="QXI37" s="332"/>
      <c r="QXJ37" s="332"/>
      <c r="QXK37" s="332"/>
      <c r="QXL37" s="332"/>
      <c r="QXM37" s="332"/>
      <c r="QXN37" s="332"/>
      <c r="QXO37" s="332"/>
      <c r="QXP37" s="332"/>
      <c r="QXQ37" s="332"/>
      <c r="QXR37" s="332"/>
      <c r="QXS37" s="332"/>
      <c r="QXT37" s="332"/>
      <c r="QXU37" s="332"/>
      <c r="QXV37" s="332"/>
      <c r="QXW37" s="332"/>
      <c r="QXX37" s="332"/>
      <c r="QXY37" s="332"/>
      <c r="QXZ37" s="332"/>
      <c r="QYA37" s="332"/>
      <c r="QYB37" s="332"/>
      <c r="QYC37" s="332"/>
      <c r="QYD37" s="332"/>
      <c r="QYE37" s="332"/>
      <c r="QYF37" s="332"/>
      <c r="QYG37" s="332"/>
      <c r="QYH37" s="332"/>
      <c r="QYI37" s="332"/>
      <c r="QYJ37" s="332"/>
      <c r="QYK37" s="332"/>
      <c r="QYL37" s="332"/>
      <c r="QYM37" s="332"/>
      <c r="QYN37" s="332"/>
      <c r="QYO37" s="332"/>
      <c r="QYP37" s="332"/>
      <c r="QYQ37" s="332"/>
      <c r="QYR37" s="332"/>
      <c r="QYS37" s="332"/>
      <c r="QYT37" s="332"/>
      <c r="QYU37" s="332"/>
      <c r="QYV37" s="332"/>
      <c r="QYW37" s="332"/>
      <c r="QYX37" s="332"/>
      <c r="QYY37" s="332"/>
      <c r="QYZ37" s="332"/>
      <c r="QZA37" s="332"/>
      <c r="QZB37" s="332"/>
      <c r="QZC37" s="332"/>
      <c r="QZD37" s="332"/>
      <c r="QZE37" s="332"/>
      <c r="QZF37" s="332"/>
      <c r="QZG37" s="332"/>
      <c r="QZH37" s="332"/>
      <c r="QZI37" s="332"/>
      <c r="QZJ37" s="332"/>
      <c r="QZK37" s="332"/>
      <c r="QZL37" s="332"/>
      <c r="QZM37" s="332"/>
      <c r="QZN37" s="332"/>
      <c r="QZO37" s="332"/>
      <c r="QZP37" s="332"/>
      <c r="QZQ37" s="332"/>
      <c r="QZR37" s="332"/>
      <c r="QZS37" s="332"/>
      <c r="QZT37" s="332"/>
      <c r="QZU37" s="332"/>
      <c r="QZV37" s="332"/>
      <c r="QZW37" s="332"/>
      <c r="QZX37" s="332"/>
      <c r="QZY37" s="332"/>
      <c r="QZZ37" s="332"/>
      <c r="RAA37" s="332"/>
      <c r="RAB37" s="332"/>
      <c r="RAC37" s="332"/>
      <c r="RAD37" s="332"/>
      <c r="RAE37" s="332"/>
      <c r="RAF37" s="332"/>
      <c r="RAG37" s="332"/>
      <c r="RAH37" s="332"/>
      <c r="RAI37" s="332"/>
      <c r="RAJ37" s="332"/>
      <c r="RAK37" s="332"/>
      <c r="RAL37" s="332"/>
      <c r="RAM37" s="332"/>
      <c r="RAN37" s="332"/>
      <c r="RAO37" s="332"/>
      <c r="RAP37" s="332"/>
      <c r="RAQ37" s="332"/>
      <c r="RAR37" s="332"/>
      <c r="RAS37" s="332"/>
      <c r="RAT37" s="332"/>
      <c r="RAU37" s="332"/>
      <c r="RAV37" s="332"/>
      <c r="RAW37" s="332"/>
      <c r="RAX37" s="332"/>
      <c r="RAY37" s="332"/>
      <c r="RAZ37" s="332"/>
      <c r="RBA37" s="332"/>
      <c r="RBB37" s="332"/>
      <c r="RBC37" s="332"/>
      <c r="RBD37" s="332"/>
      <c r="RBE37" s="332"/>
      <c r="RBF37" s="332"/>
      <c r="RBG37" s="332"/>
      <c r="RBH37" s="332"/>
      <c r="RBI37" s="332"/>
      <c r="RBJ37" s="332"/>
      <c r="RBK37" s="332"/>
      <c r="RBL37" s="332"/>
      <c r="RBM37" s="332"/>
      <c r="RBN37" s="332"/>
      <c r="RBO37" s="332"/>
      <c r="RBP37" s="332"/>
      <c r="RBQ37" s="332"/>
      <c r="RBR37" s="332"/>
      <c r="RBS37" s="332"/>
      <c r="RBT37" s="332"/>
      <c r="RBU37" s="332"/>
      <c r="RBV37" s="332"/>
      <c r="RBW37" s="332"/>
      <c r="RBX37" s="332"/>
      <c r="RBY37" s="332"/>
      <c r="RBZ37" s="332"/>
      <c r="RCA37" s="332"/>
      <c r="RCB37" s="332"/>
      <c r="RCC37" s="332"/>
      <c r="RCD37" s="332"/>
      <c r="RCE37" s="332"/>
      <c r="RCF37" s="332"/>
      <c r="RCG37" s="332"/>
      <c r="RCH37" s="332"/>
      <c r="RCI37" s="332"/>
      <c r="RCJ37" s="332"/>
      <c r="RCK37" s="332"/>
      <c r="RCL37" s="332"/>
      <c r="RCM37" s="332"/>
      <c r="RCN37" s="332"/>
      <c r="RCO37" s="332"/>
      <c r="RCP37" s="332"/>
      <c r="RCQ37" s="332"/>
      <c r="RCR37" s="332"/>
      <c r="RCS37" s="332"/>
      <c r="RCT37" s="332"/>
      <c r="RCU37" s="332"/>
      <c r="RCV37" s="332"/>
      <c r="RCW37" s="332"/>
      <c r="RCX37" s="332"/>
      <c r="RCY37" s="332"/>
      <c r="RCZ37" s="332"/>
      <c r="RDA37" s="332"/>
      <c r="RDB37" s="332"/>
      <c r="RDC37" s="332"/>
      <c r="RDD37" s="332"/>
      <c r="RDE37" s="332"/>
      <c r="RDF37" s="332"/>
      <c r="RDG37" s="332"/>
      <c r="RDH37" s="332"/>
      <c r="RDI37" s="332"/>
      <c r="RDJ37" s="332"/>
      <c r="RDK37" s="332"/>
      <c r="RDL37" s="332"/>
      <c r="RDM37" s="332"/>
      <c r="RDN37" s="332"/>
      <c r="RDO37" s="332"/>
      <c r="RDP37" s="332"/>
      <c r="RDQ37" s="332"/>
      <c r="RDR37" s="332"/>
      <c r="RDS37" s="332"/>
      <c r="RDT37" s="332"/>
      <c r="RDU37" s="332"/>
      <c r="RDV37" s="332"/>
      <c r="RDW37" s="332"/>
      <c r="RDX37" s="332"/>
      <c r="RDY37" s="332"/>
      <c r="RDZ37" s="332"/>
      <c r="REA37" s="332"/>
      <c r="REB37" s="332"/>
      <c r="REC37" s="332"/>
      <c r="RED37" s="332"/>
      <c r="REE37" s="332"/>
      <c r="REF37" s="332"/>
      <c r="REG37" s="332"/>
      <c r="REH37" s="332"/>
      <c r="REI37" s="332"/>
      <c r="REJ37" s="332"/>
      <c r="REK37" s="332"/>
      <c r="REL37" s="332"/>
      <c r="REM37" s="332"/>
      <c r="REN37" s="332"/>
      <c r="REO37" s="332"/>
      <c r="REP37" s="332"/>
      <c r="REQ37" s="332"/>
      <c r="RER37" s="332"/>
      <c r="RES37" s="332"/>
      <c r="RET37" s="332"/>
      <c r="REU37" s="332"/>
      <c r="REV37" s="332"/>
      <c r="REW37" s="332"/>
      <c r="REX37" s="332"/>
      <c r="REY37" s="332"/>
      <c r="REZ37" s="332"/>
      <c r="RFA37" s="332"/>
      <c r="RFB37" s="332"/>
      <c r="RFC37" s="332"/>
      <c r="RFD37" s="332"/>
      <c r="RFE37" s="332"/>
      <c r="RFF37" s="332"/>
      <c r="RFG37" s="332"/>
      <c r="RFH37" s="332"/>
      <c r="RFI37" s="332"/>
      <c r="RFJ37" s="332"/>
      <c r="RFK37" s="332"/>
      <c r="RFL37" s="332"/>
      <c r="RFM37" s="332"/>
      <c r="RFN37" s="332"/>
      <c r="RFO37" s="332"/>
      <c r="RFP37" s="332"/>
      <c r="RFQ37" s="332"/>
      <c r="RFR37" s="332"/>
      <c r="RFS37" s="332"/>
      <c r="RFT37" s="332"/>
      <c r="RFU37" s="332"/>
      <c r="RFV37" s="332"/>
      <c r="RFW37" s="332"/>
      <c r="RFX37" s="332"/>
      <c r="RFY37" s="332"/>
      <c r="RFZ37" s="332"/>
      <c r="RGA37" s="332"/>
      <c r="RGB37" s="332"/>
      <c r="RGC37" s="332"/>
      <c r="RGD37" s="332"/>
      <c r="RGE37" s="332"/>
      <c r="RGF37" s="332"/>
      <c r="RGG37" s="332"/>
      <c r="RGH37" s="332"/>
      <c r="RGI37" s="332"/>
      <c r="RGJ37" s="332"/>
      <c r="RGK37" s="332"/>
      <c r="RGL37" s="332"/>
      <c r="RGM37" s="332"/>
      <c r="RGN37" s="332"/>
      <c r="RGO37" s="332"/>
      <c r="RGP37" s="332"/>
      <c r="RGQ37" s="332"/>
      <c r="RGR37" s="332"/>
      <c r="RGS37" s="332"/>
      <c r="RGT37" s="332"/>
      <c r="RGU37" s="332"/>
      <c r="RGV37" s="332"/>
      <c r="RGW37" s="332"/>
      <c r="RGX37" s="332"/>
      <c r="RGY37" s="332"/>
      <c r="RGZ37" s="332"/>
      <c r="RHA37" s="332"/>
      <c r="RHB37" s="332"/>
      <c r="RHC37" s="332"/>
      <c r="RHD37" s="332"/>
      <c r="RHE37" s="332"/>
      <c r="RHF37" s="332"/>
      <c r="RHG37" s="332"/>
      <c r="RHH37" s="332"/>
      <c r="RHI37" s="332"/>
      <c r="RHJ37" s="332"/>
      <c r="RHK37" s="332"/>
      <c r="RHL37" s="332"/>
      <c r="RHM37" s="332"/>
      <c r="RHN37" s="332"/>
      <c r="RHO37" s="332"/>
      <c r="RHP37" s="332"/>
      <c r="RHQ37" s="332"/>
      <c r="RHR37" s="332"/>
      <c r="RHS37" s="332"/>
      <c r="RHT37" s="332"/>
      <c r="RHU37" s="332"/>
      <c r="RHV37" s="332"/>
      <c r="RHW37" s="332"/>
      <c r="RHX37" s="332"/>
      <c r="RHY37" s="332"/>
      <c r="RHZ37" s="332"/>
      <c r="RIA37" s="332"/>
      <c r="RIB37" s="332"/>
      <c r="RIC37" s="332"/>
      <c r="RID37" s="332"/>
      <c r="RIE37" s="332"/>
      <c r="RIF37" s="332"/>
      <c r="RIG37" s="332"/>
      <c r="RIH37" s="332"/>
      <c r="RII37" s="332"/>
      <c r="RIJ37" s="332"/>
      <c r="RIK37" s="332"/>
      <c r="RIL37" s="332"/>
      <c r="RIM37" s="332"/>
      <c r="RIN37" s="332"/>
      <c r="RIO37" s="332"/>
      <c r="RIP37" s="332"/>
      <c r="RIQ37" s="332"/>
      <c r="RIR37" s="332"/>
      <c r="RIS37" s="332"/>
      <c r="RIT37" s="332"/>
      <c r="RIU37" s="332"/>
      <c r="RIV37" s="332"/>
      <c r="RIW37" s="332"/>
      <c r="RIX37" s="332"/>
      <c r="RIY37" s="332"/>
      <c r="RIZ37" s="332"/>
      <c r="RJA37" s="332"/>
      <c r="RJB37" s="332"/>
      <c r="RJC37" s="332"/>
      <c r="RJD37" s="332"/>
      <c r="RJE37" s="332"/>
      <c r="RJF37" s="332"/>
      <c r="RJG37" s="332"/>
      <c r="RJH37" s="332"/>
      <c r="RJI37" s="332"/>
      <c r="RJJ37" s="332"/>
      <c r="RJK37" s="332"/>
      <c r="RJL37" s="332"/>
      <c r="RJM37" s="332"/>
      <c r="RJN37" s="332"/>
      <c r="RJO37" s="332"/>
      <c r="RJP37" s="332"/>
      <c r="RJQ37" s="332"/>
      <c r="RJR37" s="332"/>
      <c r="RJS37" s="332"/>
      <c r="RJT37" s="332"/>
      <c r="RJU37" s="332"/>
      <c r="RJV37" s="332"/>
      <c r="RJW37" s="332"/>
      <c r="RJX37" s="332"/>
      <c r="RJY37" s="332"/>
      <c r="RJZ37" s="332"/>
      <c r="RKA37" s="332"/>
      <c r="RKB37" s="332"/>
      <c r="RKC37" s="332"/>
      <c r="RKD37" s="332"/>
      <c r="RKE37" s="332"/>
      <c r="RKF37" s="332"/>
      <c r="RKG37" s="332"/>
      <c r="RKH37" s="332"/>
      <c r="RKI37" s="332"/>
      <c r="RKJ37" s="332"/>
      <c r="RKK37" s="332"/>
      <c r="RKL37" s="332"/>
      <c r="RKM37" s="332"/>
      <c r="RKN37" s="332"/>
      <c r="RKO37" s="332"/>
      <c r="RKP37" s="332"/>
      <c r="RKQ37" s="332"/>
      <c r="RKR37" s="332"/>
      <c r="RKS37" s="332"/>
      <c r="RKT37" s="332"/>
      <c r="RKU37" s="332"/>
      <c r="RKV37" s="332"/>
      <c r="RKW37" s="332"/>
      <c r="RKX37" s="332"/>
      <c r="RKY37" s="332"/>
      <c r="RKZ37" s="332"/>
      <c r="RLA37" s="332"/>
      <c r="RLB37" s="332"/>
      <c r="RLC37" s="332"/>
      <c r="RLD37" s="332"/>
      <c r="RLE37" s="332"/>
      <c r="RLF37" s="332"/>
      <c r="RLG37" s="332"/>
      <c r="RLH37" s="332"/>
      <c r="RLI37" s="332"/>
      <c r="RLJ37" s="332"/>
      <c r="RLK37" s="332"/>
      <c r="RLL37" s="332"/>
      <c r="RLM37" s="332"/>
      <c r="RLN37" s="332"/>
      <c r="RLO37" s="332"/>
      <c r="RLP37" s="332"/>
      <c r="RLQ37" s="332"/>
      <c r="RLR37" s="332"/>
      <c r="RLS37" s="332"/>
      <c r="RLT37" s="332"/>
      <c r="RLU37" s="332"/>
      <c r="RLV37" s="332"/>
      <c r="RLW37" s="332"/>
      <c r="RLX37" s="332"/>
      <c r="RLY37" s="332"/>
      <c r="RLZ37" s="332"/>
      <c r="RMA37" s="332"/>
      <c r="RMB37" s="332"/>
      <c r="RMC37" s="332"/>
      <c r="RMD37" s="332"/>
      <c r="RME37" s="332"/>
      <c r="RMF37" s="332"/>
      <c r="RMG37" s="332"/>
      <c r="RMH37" s="332"/>
      <c r="RMI37" s="332"/>
      <c r="RMJ37" s="332"/>
      <c r="RMK37" s="332"/>
      <c r="RML37" s="332"/>
      <c r="RMM37" s="332"/>
      <c r="RMN37" s="332"/>
      <c r="RMO37" s="332"/>
      <c r="RMP37" s="332"/>
      <c r="RMQ37" s="332"/>
      <c r="RMR37" s="332"/>
      <c r="RMS37" s="332"/>
      <c r="RMT37" s="332"/>
      <c r="RMU37" s="332"/>
      <c r="RMV37" s="332"/>
      <c r="RMW37" s="332"/>
      <c r="RMX37" s="332"/>
      <c r="RMY37" s="332"/>
      <c r="RMZ37" s="332"/>
      <c r="RNA37" s="332"/>
      <c r="RNB37" s="332"/>
      <c r="RNC37" s="332"/>
      <c r="RND37" s="332"/>
      <c r="RNE37" s="332"/>
      <c r="RNF37" s="332"/>
      <c r="RNG37" s="332"/>
      <c r="RNH37" s="332"/>
      <c r="RNI37" s="332"/>
      <c r="RNJ37" s="332"/>
      <c r="RNK37" s="332"/>
      <c r="RNL37" s="332"/>
      <c r="RNM37" s="332"/>
      <c r="RNN37" s="332"/>
      <c r="RNO37" s="332"/>
      <c r="RNP37" s="332"/>
      <c r="RNQ37" s="332"/>
      <c r="RNR37" s="332"/>
      <c r="RNS37" s="332"/>
      <c r="RNT37" s="332"/>
      <c r="RNU37" s="332"/>
      <c r="RNV37" s="332"/>
      <c r="RNW37" s="332"/>
      <c r="RNX37" s="332"/>
      <c r="RNY37" s="332"/>
      <c r="RNZ37" s="332"/>
      <c r="ROA37" s="332"/>
      <c r="ROB37" s="332"/>
      <c r="ROC37" s="332"/>
      <c r="ROD37" s="332"/>
      <c r="ROE37" s="332"/>
      <c r="ROF37" s="332"/>
      <c r="ROG37" s="332"/>
      <c r="ROH37" s="332"/>
      <c r="ROI37" s="332"/>
      <c r="ROJ37" s="332"/>
      <c r="ROK37" s="332"/>
      <c r="ROL37" s="332"/>
      <c r="ROM37" s="332"/>
      <c r="RON37" s="332"/>
      <c r="ROO37" s="332"/>
      <c r="ROP37" s="332"/>
      <c r="ROQ37" s="332"/>
      <c r="ROR37" s="332"/>
      <c r="ROS37" s="332"/>
      <c r="ROT37" s="332"/>
      <c r="ROU37" s="332"/>
      <c r="ROV37" s="332"/>
      <c r="ROW37" s="332"/>
      <c r="ROX37" s="332"/>
      <c r="ROY37" s="332"/>
      <c r="ROZ37" s="332"/>
      <c r="RPA37" s="332"/>
      <c r="RPB37" s="332"/>
      <c r="RPC37" s="332"/>
      <c r="RPD37" s="332"/>
      <c r="RPE37" s="332"/>
      <c r="RPF37" s="332"/>
      <c r="RPG37" s="332"/>
      <c r="RPH37" s="332"/>
      <c r="RPI37" s="332"/>
      <c r="RPJ37" s="332"/>
      <c r="RPK37" s="332"/>
      <c r="RPL37" s="332"/>
      <c r="RPM37" s="332"/>
      <c r="RPN37" s="332"/>
      <c r="RPO37" s="332"/>
      <c r="RPP37" s="332"/>
      <c r="RPQ37" s="332"/>
      <c r="RPR37" s="332"/>
      <c r="RPS37" s="332"/>
      <c r="RPT37" s="332"/>
      <c r="RPU37" s="332"/>
      <c r="RPV37" s="332"/>
      <c r="RPW37" s="332"/>
      <c r="RPX37" s="332"/>
      <c r="RPY37" s="332"/>
      <c r="RPZ37" s="332"/>
      <c r="RQA37" s="332"/>
      <c r="RQB37" s="332"/>
      <c r="RQC37" s="332"/>
      <c r="RQD37" s="332"/>
      <c r="RQE37" s="332"/>
      <c r="RQF37" s="332"/>
      <c r="RQG37" s="332"/>
      <c r="RQH37" s="332"/>
      <c r="RQI37" s="332"/>
      <c r="RQJ37" s="332"/>
      <c r="RQK37" s="332"/>
      <c r="RQL37" s="332"/>
      <c r="RQM37" s="332"/>
      <c r="RQN37" s="332"/>
      <c r="RQO37" s="332"/>
      <c r="RQP37" s="332"/>
      <c r="RQQ37" s="332"/>
      <c r="RQR37" s="332"/>
      <c r="RQS37" s="332"/>
      <c r="RQT37" s="332"/>
      <c r="RQU37" s="332"/>
      <c r="RQV37" s="332"/>
      <c r="RQW37" s="332"/>
      <c r="RQX37" s="332"/>
      <c r="RQY37" s="332"/>
      <c r="RQZ37" s="332"/>
      <c r="RRA37" s="332"/>
      <c r="RRB37" s="332"/>
      <c r="RRC37" s="332"/>
      <c r="RRD37" s="332"/>
      <c r="RRE37" s="332"/>
      <c r="RRF37" s="332"/>
      <c r="RRG37" s="332"/>
      <c r="RRH37" s="332"/>
      <c r="RRI37" s="332"/>
      <c r="RRJ37" s="332"/>
      <c r="RRK37" s="332"/>
      <c r="RRL37" s="332"/>
      <c r="RRM37" s="332"/>
      <c r="RRN37" s="332"/>
      <c r="RRO37" s="332"/>
      <c r="RRP37" s="332"/>
      <c r="RRQ37" s="332"/>
      <c r="RRR37" s="332"/>
      <c r="RRS37" s="332"/>
      <c r="RRT37" s="332"/>
      <c r="RRU37" s="332"/>
      <c r="RRV37" s="332"/>
      <c r="RRW37" s="332"/>
      <c r="RRX37" s="332"/>
      <c r="RRY37" s="332"/>
      <c r="RRZ37" s="332"/>
      <c r="RSA37" s="332"/>
      <c r="RSB37" s="332"/>
      <c r="RSC37" s="332"/>
      <c r="RSD37" s="332"/>
      <c r="RSE37" s="332"/>
      <c r="RSF37" s="332"/>
      <c r="RSG37" s="332"/>
      <c r="RSH37" s="332"/>
      <c r="RSI37" s="332"/>
      <c r="RSJ37" s="332"/>
      <c r="RSK37" s="332"/>
      <c r="RSL37" s="332"/>
      <c r="RSM37" s="332"/>
      <c r="RSN37" s="332"/>
      <c r="RSO37" s="332"/>
      <c r="RSP37" s="332"/>
      <c r="RSQ37" s="332"/>
      <c r="RSR37" s="332"/>
      <c r="RSS37" s="332"/>
      <c r="RST37" s="332"/>
      <c r="RSU37" s="332"/>
      <c r="RSV37" s="332"/>
      <c r="RSW37" s="332"/>
      <c r="RSX37" s="332"/>
      <c r="RSY37" s="332"/>
      <c r="RSZ37" s="332"/>
      <c r="RTA37" s="332"/>
      <c r="RTB37" s="332"/>
      <c r="RTC37" s="332"/>
      <c r="RTD37" s="332"/>
      <c r="RTE37" s="332"/>
      <c r="RTF37" s="332"/>
      <c r="RTG37" s="332"/>
      <c r="RTH37" s="332"/>
      <c r="RTI37" s="332"/>
      <c r="RTJ37" s="332"/>
      <c r="RTK37" s="332"/>
      <c r="RTL37" s="332"/>
      <c r="RTM37" s="332"/>
      <c r="RTN37" s="332"/>
      <c r="RTO37" s="332"/>
      <c r="RTP37" s="332"/>
      <c r="RTQ37" s="332"/>
      <c r="RTR37" s="332"/>
      <c r="RTS37" s="332"/>
      <c r="RTT37" s="332"/>
      <c r="RTU37" s="332"/>
      <c r="RTV37" s="332"/>
      <c r="RTW37" s="332"/>
      <c r="RTX37" s="332"/>
      <c r="RTY37" s="332"/>
      <c r="RTZ37" s="332"/>
      <c r="RUA37" s="332"/>
      <c r="RUB37" s="332"/>
      <c r="RUC37" s="332"/>
      <c r="RUD37" s="332"/>
      <c r="RUE37" s="332"/>
      <c r="RUF37" s="332"/>
      <c r="RUG37" s="332"/>
      <c r="RUH37" s="332"/>
      <c r="RUI37" s="332"/>
      <c r="RUJ37" s="332"/>
      <c r="RUK37" s="332"/>
      <c r="RUL37" s="332"/>
      <c r="RUM37" s="332"/>
      <c r="RUN37" s="332"/>
      <c r="RUO37" s="332"/>
      <c r="RUP37" s="332"/>
      <c r="RUQ37" s="332"/>
      <c r="RUR37" s="332"/>
      <c r="RUS37" s="332"/>
      <c r="RUT37" s="332"/>
      <c r="RUU37" s="332"/>
      <c r="RUV37" s="332"/>
      <c r="RUW37" s="332"/>
      <c r="RUX37" s="332"/>
      <c r="RUY37" s="332"/>
      <c r="RUZ37" s="332"/>
      <c r="RVA37" s="332"/>
      <c r="RVB37" s="332"/>
      <c r="RVC37" s="332"/>
      <c r="RVD37" s="332"/>
      <c r="RVE37" s="332"/>
      <c r="RVF37" s="332"/>
      <c r="RVG37" s="332"/>
      <c r="RVH37" s="332"/>
      <c r="RVI37" s="332"/>
      <c r="RVJ37" s="332"/>
      <c r="RVK37" s="332"/>
      <c r="RVL37" s="332"/>
      <c r="RVM37" s="332"/>
      <c r="RVN37" s="332"/>
      <c r="RVO37" s="332"/>
      <c r="RVP37" s="332"/>
      <c r="RVQ37" s="332"/>
      <c r="RVR37" s="332"/>
      <c r="RVS37" s="332"/>
      <c r="RVT37" s="332"/>
      <c r="RVU37" s="332"/>
      <c r="RVV37" s="332"/>
      <c r="RVW37" s="332"/>
      <c r="RVX37" s="332"/>
      <c r="RVY37" s="332"/>
      <c r="RVZ37" s="332"/>
      <c r="RWA37" s="332"/>
      <c r="RWB37" s="332"/>
      <c r="RWC37" s="332"/>
      <c r="RWD37" s="332"/>
      <c r="RWE37" s="332"/>
      <c r="RWF37" s="332"/>
      <c r="RWG37" s="332"/>
      <c r="RWH37" s="332"/>
      <c r="RWI37" s="332"/>
      <c r="RWJ37" s="332"/>
      <c r="RWK37" s="332"/>
      <c r="RWL37" s="332"/>
      <c r="RWM37" s="332"/>
      <c r="RWN37" s="332"/>
      <c r="RWO37" s="332"/>
      <c r="RWP37" s="332"/>
      <c r="RWQ37" s="332"/>
      <c r="RWR37" s="332"/>
      <c r="RWS37" s="332"/>
      <c r="RWT37" s="332"/>
      <c r="RWU37" s="332"/>
      <c r="RWV37" s="332"/>
      <c r="RWW37" s="332"/>
      <c r="RWX37" s="332"/>
      <c r="RWY37" s="332"/>
      <c r="RWZ37" s="332"/>
      <c r="RXA37" s="332"/>
      <c r="RXB37" s="332"/>
      <c r="RXC37" s="332"/>
      <c r="RXD37" s="332"/>
      <c r="RXE37" s="332"/>
      <c r="RXF37" s="332"/>
      <c r="RXG37" s="332"/>
      <c r="RXH37" s="332"/>
      <c r="RXI37" s="332"/>
      <c r="RXJ37" s="332"/>
      <c r="RXK37" s="332"/>
      <c r="RXL37" s="332"/>
      <c r="RXM37" s="332"/>
      <c r="RXN37" s="332"/>
      <c r="RXO37" s="332"/>
      <c r="RXP37" s="332"/>
      <c r="RXQ37" s="332"/>
      <c r="RXR37" s="332"/>
      <c r="RXS37" s="332"/>
      <c r="RXT37" s="332"/>
      <c r="RXU37" s="332"/>
      <c r="RXV37" s="332"/>
      <c r="RXW37" s="332"/>
      <c r="RXX37" s="332"/>
      <c r="RXY37" s="332"/>
      <c r="RXZ37" s="332"/>
      <c r="RYA37" s="332"/>
      <c r="RYB37" s="332"/>
      <c r="RYC37" s="332"/>
      <c r="RYD37" s="332"/>
      <c r="RYE37" s="332"/>
      <c r="RYF37" s="332"/>
      <c r="RYG37" s="332"/>
      <c r="RYH37" s="332"/>
      <c r="RYI37" s="332"/>
      <c r="RYJ37" s="332"/>
      <c r="RYK37" s="332"/>
      <c r="RYL37" s="332"/>
      <c r="RYM37" s="332"/>
      <c r="RYN37" s="332"/>
      <c r="RYO37" s="332"/>
      <c r="RYP37" s="332"/>
      <c r="RYQ37" s="332"/>
      <c r="RYR37" s="332"/>
      <c r="RYS37" s="332"/>
      <c r="RYT37" s="332"/>
      <c r="RYU37" s="332"/>
      <c r="RYV37" s="332"/>
      <c r="RYW37" s="332"/>
      <c r="RYX37" s="332"/>
      <c r="RYY37" s="332"/>
      <c r="RYZ37" s="332"/>
      <c r="RZA37" s="332"/>
      <c r="RZB37" s="332"/>
      <c r="RZC37" s="332"/>
      <c r="RZD37" s="332"/>
      <c r="RZE37" s="332"/>
      <c r="RZF37" s="332"/>
      <c r="RZG37" s="332"/>
      <c r="RZH37" s="332"/>
      <c r="RZI37" s="332"/>
      <c r="RZJ37" s="332"/>
      <c r="RZK37" s="332"/>
      <c r="RZL37" s="332"/>
      <c r="RZM37" s="332"/>
      <c r="RZN37" s="332"/>
      <c r="RZO37" s="332"/>
      <c r="RZP37" s="332"/>
      <c r="RZQ37" s="332"/>
      <c r="RZR37" s="332"/>
      <c r="RZS37" s="332"/>
      <c r="RZT37" s="332"/>
      <c r="RZU37" s="332"/>
      <c r="RZV37" s="332"/>
      <c r="RZW37" s="332"/>
      <c r="RZX37" s="332"/>
      <c r="RZY37" s="332"/>
      <c r="RZZ37" s="332"/>
      <c r="SAA37" s="332"/>
      <c r="SAB37" s="332"/>
      <c r="SAC37" s="332"/>
      <c r="SAD37" s="332"/>
      <c r="SAE37" s="332"/>
      <c r="SAF37" s="332"/>
      <c r="SAG37" s="332"/>
      <c r="SAH37" s="332"/>
      <c r="SAI37" s="332"/>
      <c r="SAJ37" s="332"/>
      <c r="SAK37" s="332"/>
      <c r="SAL37" s="332"/>
      <c r="SAM37" s="332"/>
      <c r="SAN37" s="332"/>
      <c r="SAO37" s="332"/>
      <c r="SAP37" s="332"/>
      <c r="SAQ37" s="332"/>
      <c r="SAR37" s="332"/>
      <c r="SAS37" s="332"/>
      <c r="SAT37" s="332"/>
      <c r="SAU37" s="332"/>
      <c r="SAV37" s="332"/>
      <c r="SAW37" s="332"/>
      <c r="SAX37" s="332"/>
      <c r="SAY37" s="332"/>
      <c r="SAZ37" s="332"/>
      <c r="SBA37" s="332"/>
      <c r="SBB37" s="332"/>
      <c r="SBC37" s="332"/>
      <c r="SBD37" s="332"/>
      <c r="SBE37" s="332"/>
      <c r="SBF37" s="332"/>
      <c r="SBG37" s="332"/>
      <c r="SBH37" s="332"/>
      <c r="SBI37" s="332"/>
      <c r="SBJ37" s="332"/>
      <c r="SBK37" s="332"/>
      <c r="SBL37" s="332"/>
      <c r="SBM37" s="332"/>
      <c r="SBN37" s="332"/>
      <c r="SBO37" s="332"/>
      <c r="SBP37" s="332"/>
      <c r="SBQ37" s="332"/>
      <c r="SBR37" s="332"/>
      <c r="SBS37" s="332"/>
      <c r="SBT37" s="332"/>
      <c r="SBU37" s="332"/>
      <c r="SBV37" s="332"/>
      <c r="SBW37" s="332"/>
      <c r="SBX37" s="332"/>
      <c r="SBY37" s="332"/>
      <c r="SBZ37" s="332"/>
      <c r="SCA37" s="332"/>
      <c r="SCB37" s="332"/>
      <c r="SCC37" s="332"/>
      <c r="SCD37" s="332"/>
      <c r="SCE37" s="332"/>
      <c r="SCF37" s="332"/>
      <c r="SCG37" s="332"/>
      <c r="SCH37" s="332"/>
      <c r="SCI37" s="332"/>
      <c r="SCJ37" s="332"/>
      <c r="SCK37" s="332"/>
      <c r="SCL37" s="332"/>
      <c r="SCM37" s="332"/>
      <c r="SCN37" s="332"/>
      <c r="SCO37" s="332"/>
      <c r="SCP37" s="332"/>
      <c r="SCQ37" s="332"/>
      <c r="SCR37" s="332"/>
      <c r="SCS37" s="332"/>
      <c r="SCT37" s="332"/>
      <c r="SCU37" s="332"/>
      <c r="SCV37" s="332"/>
      <c r="SCW37" s="332"/>
      <c r="SCX37" s="332"/>
      <c r="SCY37" s="332"/>
      <c r="SCZ37" s="332"/>
      <c r="SDA37" s="332"/>
      <c r="SDB37" s="332"/>
      <c r="SDC37" s="332"/>
      <c r="SDD37" s="332"/>
      <c r="SDE37" s="332"/>
      <c r="SDF37" s="332"/>
      <c r="SDG37" s="332"/>
      <c r="SDH37" s="332"/>
      <c r="SDI37" s="332"/>
      <c r="SDJ37" s="332"/>
      <c r="SDK37" s="332"/>
      <c r="SDL37" s="332"/>
      <c r="SDM37" s="332"/>
      <c r="SDN37" s="332"/>
      <c r="SDO37" s="332"/>
      <c r="SDP37" s="332"/>
      <c r="SDQ37" s="332"/>
      <c r="SDR37" s="332"/>
      <c r="SDS37" s="332"/>
      <c r="SDT37" s="332"/>
      <c r="SDU37" s="332"/>
      <c r="SDV37" s="332"/>
      <c r="SDW37" s="332"/>
      <c r="SDX37" s="332"/>
      <c r="SDY37" s="332"/>
      <c r="SDZ37" s="332"/>
      <c r="SEA37" s="332"/>
      <c r="SEB37" s="332"/>
      <c r="SEC37" s="332"/>
      <c r="SED37" s="332"/>
      <c r="SEE37" s="332"/>
      <c r="SEF37" s="332"/>
      <c r="SEG37" s="332"/>
      <c r="SEH37" s="332"/>
      <c r="SEI37" s="332"/>
      <c r="SEJ37" s="332"/>
      <c r="SEK37" s="332"/>
      <c r="SEL37" s="332"/>
      <c r="SEM37" s="332"/>
      <c r="SEN37" s="332"/>
      <c r="SEO37" s="332"/>
      <c r="SEP37" s="332"/>
      <c r="SEQ37" s="332"/>
      <c r="SER37" s="332"/>
      <c r="SES37" s="332"/>
      <c r="SET37" s="332"/>
      <c r="SEU37" s="332"/>
      <c r="SEV37" s="332"/>
      <c r="SEW37" s="332"/>
      <c r="SEX37" s="332"/>
      <c r="SEY37" s="332"/>
      <c r="SEZ37" s="332"/>
      <c r="SFA37" s="332"/>
      <c r="SFB37" s="332"/>
      <c r="SFC37" s="332"/>
      <c r="SFD37" s="332"/>
      <c r="SFE37" s="332"/>
      <c r="SFF37" s="332"/>
      <c r="SFG37" s="332"/>
      <c r="SFH37" s="332"/>
      <c r="SFI37" s="332"/>
      <c r="SFJ37" s="332"/>
      <c r="SFK37" s="332"/>
      <c r="SFL37" s="332"/>
      <c r="SFM37" s="332"/>
      <c r="SFN37" s="332"/>
      <c r="SFO37" s="332"/>
      <c r="SFP37" s="332"/>
      <c r="SFQ37" s="332"/>
      <c r="SFR37" s="332"/>
      <c r="SFS37" s="332"/>
      <c r="SFT37" s="332"/>
      <c r="SFU37" s="332"/>
      <c r="SFV37" s="332"/>
      <c r="SFW37" s="332"/>
      <c r="SFX37" s="332"/>
      <c r="SFY37" s="332"/>
      <c r="SFZ37" s="332"/>
      <c r="SGA37" s="332"/>
      <c r="SGB37" s="332"/>
      <c r="SGC37" s="332"/>
      <c r="SGD37" s="332"/>
      <c r="SGE37" s="332"/>
      <c r="SGF37" s="332"/>
      <c r="SGG37" s="332"/>
      <c r="SGH37" s="332"/>
      <c r="SGI37" s="332"/>
      <c r="SGJ37" s="332"/>
      <c r="SGK37" s="332"/>
      <c r="SGL37" s="332"/>
      <c r="SGM37" s="332"/>
      <c r="SGN37" s="332"/>
      <c r="SGO37" s="332"/>
      <c r="SGP37" s="332"/>
      <c r="SGQ37" s="332"/>
      <c r="SGR37" s="332"/>
      <c r="SGS37" s="332"/>
      <c r="SGT37" s="332"/>
      <c r="SGU37" s="332"/>
      <c r="SGV37" s="332"/>
      <c r="SGW37" s="332"/>
      <c r="SGX37" s="332"/>
      <c r="SGY37" s="332"/>
      <c r="SGZ37" s="332"/>
      <c r="SHA37" s="332"/>
      <c r="SHB37" s="332"/>
      <c r="SHC37" s="332"/>
      <c r="SHD37" s="332"/>
      <c r="SHE37" s="332"/>
      <c r="SHF37" s="332"/>
      <c r="SHG37" s="332"/>
      <c r="SHH37" s="332"/>
      <c r="SHI37" s="332"/>
      <c r="SHJ37" s="332"/>
      <c r="SHK37" s="332"/>
      <c r="SHL37" s="332"/>
      <c r="SHM37" s="332"/>
      <c r="SHN37" s="332"/>
      <c r="SHO37" s="332"/>
      <c r="SHP37" s="332"/>
      <c r="SHQ37" s="332"/>
      <c r="SHR37" s="332"/>
      <c r="SHS37" s="332"/>
      <c r="SHT37" s="332"/>
      <c r="SHU37" s="332"/>
      <c r="SHV37" s="332"/>
      <c r="SHW37" s="332"/>
      <c r="SHX37" s="332"/>
      <c r="SHY37" s="332"/>
      <c r="SHZ37" s="332"/>
      <c r="SIA37" s="332"/>
      <c r="SIB37" s="332"/>
      <c r="SIC37" s="332"/>
      <c r="SID37" s="332"/>
      <c r="SIE37" s="332"/>
      <c r="SIF37" s="332"/>
      <c r="SIG37" s="332"/>
      <c r="SIH37" s="332"/>
      <c r="SII37" s="332"/>
      <c r="SIJ37" s="332"/>
      <c r="SIK37" s="332"/>
      <c r="SIL37" s="332"/>
      <c r="SIM37" s="332"/>
      <c r="SIN37" s="332"/>
      <c r="SIO37" s="332"/>
      <c r="SIP37" s="332"/>
      <c r="SIQ37" s="332"/>
      <c r="SIR37" s="332"/>
      <c r="SIS37" s="332"/>
      <c r="SIT37" s="332"/>
      <c r="SIU37" s="332"/>
      <c r="SIV37" s="332"/>
      <c r="SIW37" s="332"/>
      <c r="SIX37" s="332"/>
      <c r="SIY37" s="332"/>
      <c r="SIZ37" s="332"/>
      <c r="SJA37" s="332"/>
      <c r="SJB37" s="332"/>
      <c r="SJC37" s="332"/>
      <c r="SJD37" s="332"/>
      <c r="SJE37" s="332"/>
      <c r="SJF37" s="332"/>
      <c r="SJG37" s="332"/>
      <c r="SJH37" s="332"/>
      <c r="SJI37" s="332"/>
      <c r="SJJ37" s="332"/>
      <c r="SJK37" s="332"/>
      <c r="SJL37" s="332"/>
      <c r="SJM37" s="332"/>
      <c r="SJN37" s="332"/>
      <c r="SJO37" s="332"/>
      <c r="SJP37" s="332"/>
      <c r="SJQ37" s="332"/>
      <c r="SJR37" s="332"/>
      <c r="SJS37" s="332"/>
      <c r="SJT37" s="332"/>
      <c r="SJU37" s="332"/>
      <c r="SJV37" s="332"/>
      <c r="SJW37" s="332"/>
      <c r="SJX37" s="332"/>
      <c r="SJY37" s="332"/>
      <c r="SJZ37" s="332"/>
      <c r="SKA37" s="332"/>
      <c r="SKB37" s="332"/>
      <c r="SKC37" s="332"/>
      <c r="SKD37" s="332"/>
      <c r="SKE37" s="332"/>
      <c r="SKF37" s="332"/>
      <c r="SKG37" s="332"/>
      <c r="SKH37" s="332"/>
      <c r="SKI37" s="332"/>
      <c r="SKJ37" s="332"/>
      <c r="SKK37" s="332"/>
      <c r="SKL37" s="332"/>
      <c r="SKM37" s="332"/>
      <c r="SKN37" s="332"/>
      <c r="SKO37" s="332"/>
      <c r="SKP37" s="332"/>
      <c r="SKQ37" s="332"/>
      <c r="SKR37" s="332"/>
      <c r="SKS37" s="332"/>
      <c r="SKT37" s="332"/>
      <c r="SKU37" s="332"/>
      <c r="SKV37" s="332"/>
      <c r="SKW37" s="332"/>
      <c r="SKX37" s="332"/>
      <c r="SKY37" s="332"/>
      <c r="SKZ37" s="332"/>
      <c r="SLA37" s="332"/>
      <c r="SLB37" s="332"/>
      <c r="SLC37" s="332"/>
      <c r="SLD37" s="332"/>
      <c r="SLE37" s="332"/>
      <c r="SLF37" s="332"/>
      <c r="SLG37" s="332"/>
      <c r="SLH37" s="332"/>
      <c r="SLI37" s="332"/>
      <c r="SLJ37" s="332"/>
      <c r="SLK37" s="332"/>
      <c r="SLL37" s="332"/>
      <c r="SLM37" s="332"/>
      <c r="SLN37" s="332"/>
      <c r="SLO37" s="332"/>
      <c r="SLP37" s="332"/>
      <c r="SLQ37" s="332"/>
      <c r="SLR37" s="332"/>
      <c r="SLS37" s="332"/>
      <c r="SLT37" s="332"/>
      <c r="SLU37" s="332"/>
      <c r="SLV37" s="332"/>
      <c r="SLW37" s="332"/>
      <c r="SLX37" s="332"/>
      <c r="SLY37" s="332"/>
      <c r="SLZ37" s="332"/>
      <c r="SMA37" s="332"/>
      <c r="SMB37" s="332"/>
      <c r="SMC37" s="332"/>
      <c r="SMD37" s="332"/>
      <c r="SME37" s="332"/>
      <c r="SMF37" s="332"/>
      <c r="SMG37" s="332"/>
      <c r="SMH37" s="332"/>
      <c r="SMI37" s="332"/>
      <c r="SMJ37" s="332"/>
      <c r="SMK37" s="332"/>
      <c r="SML37" s="332"/>
      <c r="SMM37" s="332"/>
      <c r="SMN37" s="332"/>
      <c r="SMO37" s="332"/>
      <c r="SMP37" s="332"/>
      <c r="SMQ37" s="332"/>
      <c r="SMR37" s="332"/>
      <c r="SMS37" s="332"/>
      <c r="SMT37" s="332"/>
      <c r="SMU37" s="332"/>
      <c r="SMV37" s="332"/>
      <c r="SMW37" s="332"/>
      <c r="SMX37" s="332"/>
      <c r="SMY37" s="332"/>
      <c r="SMZ37" s="332"/>
      <c r="SNA37" s="332"/>
      <c r="SNB37" s="332"/>
      <c r="SNC37" s="332"/>
      <c r="SND37" s="332"/>
      <c r="SNE37" s="332"/>
      <c r="SNF37" s="332"/>
      <c r="SNG37" s="332"/>
      <c r="SNH37" s="332"/>
      <c r="SNI37" s="332"/>
      <c r="SNJ37" s="332"/>
      <c r="SNK37" s="332"/>
      <c r="SNL37" s="332"/>
      <c r="SNM37" s="332"/>
      <c r="SNN37" s="332"/>
      <c r="SNO37" s="332"/>
      <c r="SNP37" s="332"/>
      <c r="SNQ37" s="332"/>
      <c r="SNR37" s="332"/>
      <c r="SNS37" s="332"/>
      <c r="SNT37" s="332"/>
      <c r="SNU37" s="332"/>
      <c r="SNV37" s="332"/>
      <c r="SNW37" s="332"/>
      <c r="SNX37" s="332"/>
      <c r="SNY37" s="332"/>
      <c r="SNZ37" s="332"/>
      <c r="SOA37" s="332"/>
      <c r="SOB37" s="332"/>
      <c r="SOC37" s="332"/>
      <c r="SOD37" s="332"/>
      <c r="SOE37" s="332"/>
      <c r="SOF37" s="332"/>
      <c r="SOG37" s="332"/>
      <c r="SOH37" s="332"/>
      <c r="SOI37" s="332"/>
      <c r="SOJ37" s="332"/>
      <c r="SOK37" s="332"/>
      <c r="SOL37" s="332"/>
      <c r="SOM37" s="332"/>
      <c r="SON37" s="332"/>
      <c r="SOO37" s="332"/>
      <c r="SOP37" s="332"/>
      <c r="SOQ37" s="332"/>
      <c r="SOR37" s="332"/>
      <c r="SOS37" s="332"/>
      <c r="SOT37" s="332"/>
      <c r="SOU37" s="332"/>
      <c r="SOV37" s="332"/>
      <c r="SOW37" s="332"/>
      <c r="SOX37" s="332"/>
      <c r="SOY37" s="332"/>
      <c r="SOZ37" s="332"/>
      <c r="SPA37" s="332"/>
      <c r="SPB37" s="332"/>
      <c r="SPC37" s="332"/>
      <c r="SPD37" s="332"/>
      <c r="SPE37" s="332"/>
      <c r="SPF37" s="332"/>
      <c r="SPG37" s="332"/>
      <c r="SPH37" s="332"/>
      <c r="SPI37" s="332"/>
      <c r="SPJ37" s="332"/>
      <c r="SPK37" s="332"/>
      <c r="SPL37" s="332"/>
      <c r="SPM37" s="332"/>
      <c r="SPN37" s="332"/>
      <c r="SPO37" s="332"/>
      <c r="SPP37" s="332"/>
      <c r="SPQ37" s="332"/>
      <c r="SPR37" s="332"/>
      <c r="SPS37" s="332"/>
      <c r="SPT37" s="332"/>
      <c r="SPU37" s="332"/>
      <c r="SPV37" s="332"/>
      <c r="SPW37" s="332"/>
      <c r="SPX37" s="332"/>
      <c r="SPY37" s="332"/>
      <c r="SPZ37" s="332"/>
      <c r="SQA37" s="332"/>
      <c r="SQB37" s="332"/>
      <c r="SQC37" s="332"/>
      <c r="SQD37" s="332"/>
      <c r="SQE37" s="332"/>
      <c r="SQF37" s="332"/>
      <c r="SQG37" s="332"/>
      <c r="SQH37" s="332"/>
      <c r="SQI37" s="332"/>
      <c r="SQJ37" s="332"/>
      <c r="SQK37" s="332"/>
      <c r="SQL37" s="332"/>
      <c r="SQM37" s="332"/>
      <c r="SQN37" s="332"/>
      <c r="SQO37" s="332"/>
      <c r="SQP37" s="332"/>
      <c r="SQQ37" s="332"/>
      <c r="SQR37" s="332"/>
      <c r="SQS37" s="332"/>
      <c r="SQT37" s="332"/>
      <c r="SQU37" s="332"/>
      <c r="SQV37" s="332"/>
      <c r="SQW37" s="332"/>
      <c r="SQX37" s="332"/>
      <c r="SQY37" s="332"/>
      <c r="SQZ37" s="332"/>
      <c r="SRA37" s="332"/>
      <c r="SRB37" s="332"/>
      <c r="SRC37" s="332"/>
      <c r="SRD37" s="332"/>
      <c r="SRE37" s="332"/>
      <c r="SRF37" s="332"/>
      <c r="SRG37" s="332"/>
      <c r="SRH37" s="332"/>
      <c r="SRI37" s="332"/>
      <c r="SRJ37" s="332"/>
      <c r="SRK37" s="332"/>
      <c r="SRL37" s="332"/>
      <c r="SRM37" s="332"/>
      <c r="SRN37" s="332"/>
      <c r="SRO37" s="332"/>
      <c r="SRP37" s="332"/>
      <c r="SRQ37" s="332"/>
      <c r="SRR37" s="332"/>
      <c r="SRS37" s="332"/>
      <c r="SRT37" s="332"/>
      <c r="SRU37" s="332"/>
      <c r="SRV37" s="332"/>
      <c r="SRW37" s="332"/>
      <c r="SRX37" s="332"/>
      <c r="SRY37" s="332"/>
      <c r="SRZ37" s="332"/>
      <c r="SSA37" s="332"/>
      <c r="SSB37" s="332"/>
      <c r="SSC37" s="332"/>
      <c r="SSD37" s="332"/>
      <c r="SSE37" s="332"/>
      <c r="SSF37" s="332"/>
      <c r="SSG37" s="332"/>
      <c r="SSH37" s="332"/>
      <c r="SSI37" s="332"/>
      <c r="SSJ37" s="332"/>
      <c r="SSK37" s="332"/>
      <c r="SSL37" s="332"/>
      <c r="SSM37" s="332"/>
      <c r="SSN37" s="332"/>
      <c r="SSO37" s="332"/>
      <c r="SSP37" s="332"/>
      <c r="SSQ37" s="332"/>
      <c r="SSR37" s="332"/>
      <c r="SSS37" s="332"/>
      <c r="SST37" s="332"/>
      <c r="SSU37" s="332"/>
      <c r="SSV37" s="332"/>
      <c r="SSW37" s="332"/>
      <c r="SSX37" s="332"/>
      <c r="SSY37" s="332"/>
      <c r="SSZ37" s="332"/>
      <c r="STA37" s="332"/>
      <c r="STB37" s="332"/>
      <c r="STC37" s="332"/>
      <c r="STD37" s="332"/>
      <c r="STE37" s="332"/>
      <c r="STF37" s="332"/>
      <c r="STG37" s="332"/>
      <c r="STH37" s="332"/>
      <c r="STI37" s="332"/>
      <c r="STJ37" s="332"/>
      <c r="STK37" s="332"/>
      <c r="STL37" s="332"/>
      <c r="STM37" s="332"/>
      <c r="STN37" s="332"/>
      <c r="STO37" s="332"/>
      <c r="STP37" s="332"/>
      <c r="STQ37" s="332"/>
      <c r="STR37" s="332"/>
      <c r="STS37" s="332"/>
      <c r="STT37" s="332"/>
      <c r="STU37" s="332"/>
      <c r="STV37" s="332"/>
      <c r="STW37" s="332"/>
      <c r="STX37" s="332"/>
      <c r="STY37" s="332"/>
      <c r="STZ37" s="332"/>
      <c r="SUA37" s="332"/>
      <c r="SUB37" s="332"/>
      <c r="SUC37" s="332"/>
      <c r="SUD37" s="332"/>
      <c r="SUE37" s="332"/>
      <c r="SUF37" s="332"/>
      <c r="SUG37" s="332"/>
      <c r="SUH37" s="332"/>
      <c r="SUI37" s="332"/>
      <c r="SUJ37" s="332"/>
      <c r="SUK37" s="332"/>
      <c r="SUL37" s="332"/>
      <c r="SUM37" s="332"/>
      <c r="SUN37" s="332"/>
      <c r="SUO37" s="332"/>
      <c r="SUP37" s="332"/>
      <c r="SUQ37" s="332"/>
      <c r="SUR37" s="332"/>
      <c r="SUS37" s="332"/>
      <c r="SUT37" s="332"/>
      <c r="SUU37" s="332"/>
      <c r="SUV37" s="332"/>
      <c r="SUW37" s="332"/>
      <c r="SUX37" s="332"/>
      <c r="SUY37" s="332"/>
      <c r="SUZ37" s="332"/>
      <c r="SVA37" s="332"/>
      <c r="SVB37" s="332"/>
      <c r="SVC37" s="332"/>
      <c r="SVD37" s="332"/>
      <c r="SVE37" s="332"/>
      <c r="SVF37" s="332"/>
      <c r="SVG37" s="332"/>
      <c r="SVH37" s="332"/>
      <c r="SVI37" s="332"/>
      <c r="SVJ37" s="332"/>
      <c r="SVK37" s="332"/>
      <c r="SVL37" s="332"/>
      <c r="SVM37" s="332"/>
      <c r="SVN37" s="332"/>
      <c r="SVO37" s="332"/>
      <c r="SVP37" s="332"/>
      <c r="SVQ37" s="332"/>
      <c r="SVR37" s="332"/>
      <c r="SVS37" s="332"/>
      <c r="SVT37" s="332"/>
      <c r="SVU37" s="332"/>
      <c r="SVV37" s="332"/>
      <c r="SVW37" s="332"/>
      <c r="SVX37" s="332"/>
      <c r="SVY37" s="332"/>
      <c r="SVZ37" s="332"/>
      <c r="SWA37" s="332"/>
      <c r="SWB37" s="332"/>
      <c r="SWC37" s="332"/>
      <c r="SWD37" s="332"/>
      <c r="SWE37" s="332"/>
      <c r="SWF37" s="332"/>
      <c r="SWG37" s="332"/>
      <c r="SWH37" s="332"/>
      <c r="SWI37" s="332"/>
      <c r="SWJ37" s="332"/>
      <c r="SWK37" s="332"/>
      <c r="SWL37" s="332"/>
      <c r="SWM37" s="332"/>
      <c r="SWN37" s="332"/>
      <c r="SWO37" s="332"/>
      <c r="SWP37" s="332"/>
      <c r="SWQ37" s="332"/>
      <c r="SWR37" s="332"/>
      <c r="SWS37" s="332"/>
      <c r="SWT37" s="332"/>
      <c r="SWU37" s="332"/>
      <c r="SWV37" s="332"/>
      <c r="SWW37" s="332"/>
      <c r="SWX37" s="332"/>
      <c r="SWY37" s="332"/>
      <c r="SWZ37" s="332"/>
      <c r="SXA37" s="332"/>
      <c r="SXB37" s="332"/>
      <c r="SXC37" s="332"/>
      <c r="SXD37" s="332"/>
      <c r="SXE37" s="332"/>
      <c r="SXF37" s="332"/>
      <c r="SXG37" s="332"/>
      <c r="SXH37" s="332"/>
      <c r="SXI37" s="332"/>
      <c r="SXJ37" s="332"/>
      <c r="SXK37" s="332"/>
      <c r="SXL37" s="332"/>
      <c r="SXM37" s="332"/>
      <c r="SXN37" s="332"/>
      <c r="SXO37" s="332"/>
      <c r="SXP37" s="332"/>
      <c r="SXQ37" s="332"/>
      <c r="SXR37" s="332"/>
      <c r="SXS37" s="332"/>
      <c r="SXT37" s="332"/>
      <c r="SXU37" s="332"/>
      <c r="SXV37" s="332"/>
      <c r="SXW37" s="332"/>
      <c r="SXX37" s="332"/>
      <c r="SXY37" s="332"/>
      <c r="SXZ37" s="332"/>
      <c r="SYA37" s="332"/>
      <c r="SYB37" s="332"/>
      <c r="SYC37" s="332"/>
      <c r="SYD37" s="332"/>
      <c r="SYE37" s="332"/>
      <c r="SYF37" s="332"/>
      <c r="SYG37" s="332"/>
      <c r="SYH37" s="332"/>
      <c r="SYI37" s="332"/>
      <c r="SYJ37" s="332"/>
      <c r="SYK37" s="332"/>
      <c r="SYL37" s="332"/>
      <c r="SYM37" s="332"/>
      <c r="SYN37" s="332"/>
      <c r="SYO37" s="332"/>
      <c r="SYP37" s="332"/>
      <c r="SYQ37" s="332"/>
      <c r="SYR37" s="332"/>
      <c r="SYS37" s="332"/>
      <c r="SYT37" s="332"/>
      <c r="SYU37" s="332"/>
      <c r="SYV37" s="332"/>
      <c r="SYW37" s="332"/>
      <c r="SYX37" s="332"/>
      <c r="SYY37" s="332"/>
      <c r="SYZ37" s="332"/>
      <c r="SZA37" s="332"/>
      <c r="SZB37" s="332"/>
      <c r="SZC37" s="332"/>
      <c r="SZD37" s="332"/>
      <c r="SZE37" s="332"/>
      <c r="SZF37" s="332"/>
      <c r="SZG37" s="332"/>
      <c r="SZH37" s="332"/>
      <c r="SZI37" s="332"/>
      <c r="SZJ37" s="332"/>
      <c r="SZK37" s="332"/>
      <c r="SZL37" s="332"/>
      <c r="SZM37" s="332"/>
      <c r="SZN37" s="332"/>
      <c r="SZO37" s="332"/>
      <c r="SZP37" s="332"/>
      <c r="SZQ37" s="332"/>
      <c r="SZR37" s="332"/>
      <c r="SZS37" s="332"/>
      <c r="SZT37" s="332"/>
      <c r="SZU37" s="332"/>
      <c r="SZV37" s="332"/>
      <c r="SZW37" s="332"/>
      <c r="SZX37" s="332"/>
      <c r="SZY37" s="332"/>
      <c r="SZZ37" s="332"/>
      <c r="TAA37" s="332"/>
      <c r="TAB37" s="332"/>
      <c r="TAC37" s="332"/>
      <c r="TAD37" s="332"/>
      <c r="TAE37" s="332"/>
      <c r="TAF37" s="332"/>
      <c r="TAG37" s="332"/>
      <c r="TAH37" s="332"/>
      <c r="TAI37" s="332"/>
      <c r="TAJ37" s="332"/>
      <c r="TAK37" s="332"/>
      <c r="TAL37" s="332"/>
      <c r="TAM37" s="332"/>
      <c r="TAN37" s="332"/>
      <c r="TAO37" s="332"/>
      <c r="TAP37" s="332"/>
      <c r="TAQ37" s="332"/>
      <c r="TAR37" s="332"/>
      <c r="TAS37" s="332"/>
      <c r="TAT37" s="332"/>
      <c r="TAU37" s="332"/>
      <c r="TAV37" s="332"/>
      <c r="TAW37" s="332"/>
      <c r="TAX37" s="332"/>
      <c r="TAY37" s="332"/>
      <c r="TAZ37" s="332"/>
      <c r="TBA37" s="332"/>
      <c r="TBB37" s="332"/>
      <c r="TBC37" s="332"/>
      <c r="TBD37" s="332"/>
      <c r="TBE37" s="332"/>
      <c r="TBF37" s="332"/>
      <c r="TBG37" s="332"/>
      <c r="TBH37" s="332"/>
      <c r="TBI37" s="332"/>
      <c r="TBJ37" s="332"/>
      <c r="TBK37" s="332"/>
      <c r="TBL37" s="332"/>
      <c r="TBM37" s="332"/>
      <c r="TBN37" s="332"/>
      <c r="TBO37" s="332"/>
      <c r="TBP37" s="332"/>
      <c r="TBQ37" s="332"/>
      <c r="TBR37" s="332"/>
      <c r="TBS37" s="332"/>
      <c r="TBT37" s="332"/>
      <c r="TBU37" s="332"/>
      <c r="TBV37" s="332"/>
      <c r="TBW37" s="332"/>
      <c r="TBX37" s="332"/>
      <c r="TBY37" s="332"/>
      <c r="TBZ37" s="332"/>
      <c r="TCA37" s="332"/>
      <c r="TCB37" s="332"/>
      <c r="TCC37" s="332"/>
      <c r="TCD37" s="332"/>
      <c r="TCE37" s="332"/>
      <c r="TCF37" s="332"/>
      <c r="TCG37" s="332"/>
      <c r="TCH37" s="332"/>
      <c r="TCI37" s="332"/>
      <c r="TCJ37" s="332"/>
      <c r="TCK37" s="332"/>
      <c r="TCL37" s="332"/>
      <c r="TCM37" s="332"/>
      <c r="TCN37" s="332"/>
      <c r="TCO37" s="332"/>
      <c r="TCP37" s="332"/>
      <c r="TCQ37" s="332"/>
      <c r="TCR37" s="332"/>
      <c r="TCS37" s="332"/>
      <c r="TCT37" s="332"/>
      <c r="TCU37" s="332"/>
      <c r="TCV37" s="332"/>
      <c r="TCW37" s="332"/>
      <c r="TCX37" s="332"/>
      <c r="TCY37" s="332"/>
      <c r="TCZ37" s="332"/>
      <c r="TDA37" s="332"/>
      <c r="TDB37" s="332"/>
      <c r="TDC37" s="332"/>
      <c r="TDD37" s="332"/>
      <c r="TDE37" s="332"/>
      <c r="TDF37" s="332"/>
      <c r="TDG37" s="332"/>
      <c r="TDH37" s="332"/>
      <c r="TDI37" s="332"/>
      <c r="TDJ37" s="332"/>
      <c r="TDK37" s="332"/>
      <c r="TDL37" s="332"/>
      <c r="TDM37" s="332"/>
      <c r="TDN37" s="332"/>
      <c r="TDO37" s="332"/>
      <c r="TDP37" s="332"/>
      <c r="TDQ37" s="332"/>
      <c r="TDR37" s="332"/>
      <c r="TDS37" s="332"/>
      <c r="TDT37" s="332"/>
      <c r="TDU37" s="332"/>
      <c r="TDV37" s="332"/>
      <c r="TDW37" s="332"/>
      <c r="TDX37" s="332"/>
      <c r="TDY37" s="332"/>
      <c r="TDZ37" s="332"/>
      <c r="TEA37" s="332"/>
      <c r="TEB37" s="332"/>
      <c r="TEC37" s="332"/>
      <c r="TED37" s="332"/>
      <c r="TEE37" s="332"/>
      <c r="TEF37" s="332"/>
      <c r="TEG37" s="332"/>
      <c r="TEH37" s="332"/>
      <c r="TEI37" s="332"/>
      <c r="TEJ37" s="332"/>
      <c r="TEK37" s="332"/>
      <c r="TEL37" s="332"/>
      <c r="TEM37" s="332"/>
      <c r="TEN37" s="332"/>
      <c r="TEO37" s="332"/>
      <c r="TEP37" s="332"/>
      <c r="TEQ37" s="332"/>
      <c r="TER37" s="332"/>
      <c r="TES37" s="332"/>
      <c r="TET37" s="332"/>
      <c r="TEU37" s="332"/>
      <c r="TEV37" s="332"/>
      <c r="TEW37" s="332"/>
      <c r="TEX37" s="332"/>
      <c r="TEY37" s="332"/>
      <c r="TEZ37" s="332"/>
      <c r="TFA37" s="332"/>
      <c r="TFB37" s="332"/>
      <c r="TFC37" s="332"/>
      <c r="TFD37" s="332"/>
      <c r="TFE37" s="332"/>
      <c r="TFF37" s="332"/>
      <c r="TFG37" s="332"/>
      <c r="TFH37" s="332"/>
      <c r="TFI37" s="332"/>
      <c r="TFJ37" s="332"/>
      <c r="TFK37" s="332"/>
      <c r="TFL37" s="332"/>
      <c r="TFM37" s="332"/>
      <c r="TFN37" s="332"/>
      <c r="TFO37" s="332"/>
      <c r="TFP37" s="332"/>
      <c r="TFQ37" s="332"/>
      <c r="TFR37" s="332"/>
      <c r="TFS37" s="332"/>
      <c r="TFT37" s="332"/>
      <c r="TFU37" s="332"/>
      <c r="TFV37" s="332"/>
      <c r="TFW37" s="332"/>
      <c r="TFX37" s="332"/>
      <c r="TFY37" s="332"/>
      <c r="TFZ37" s="332"/>
      <c r="TGA37" s="332"/>
      <c r="TGB37" s="332"/>
      <c r="TGC37" s="332"/>
      <c r="TGD37" s="332"/>
      <c r="TGE37" s="332"/>
      <c r="TGF37" s="332"/>
      <c r="TGG37" s="332"/>
      <c r="TGH37" s="332"/>
      <c r="TGI37" s="332"/>
      <c r="TGJ37" s="332"/>
      <c r="TGK37" s="332"/>
      <c r="TGL37" s="332"/>
      <c r="TGM37" s="332"/>
      <c r="TGN37" s="332"/>
      <c r="TGO37" s="332"/>
      <c r="TGP37" s="332"/>
      <c r="TGQ37" s="332"/>
      <c r="TGR37" s="332"/>
      <c r="TGS37" s="332"/>
      <c r="TGT37" s="332"/>
      <c r="TGU37" s="332"/>
      <c r="TGV37" s="332"/>
      <c r="TGW37" s="332"/>
      <c r="TGX37" s="332"/>
      <c r="TGY37" s="332"/>
      <c r="TGZ37" s="332"/>
      <c r="THA37" s="332"/>
      <c r="THB37" s="332"/>
      <c r="THC37" s="332"/>
      <c r="THD37" s="332"/>
      <c r="THE37" s="332"/>
      <c r="THF37" s="332"/>
      <c r="THG37" s="332"/>
      <c r="THH37" s="332"/>
      <c r="THI37" s="332"/>
      <c r="THJ37" s="332"/>
      <c r="THK37" s="332"/>
      <c r="THL37" s="332"/>
      <c r="THM37" s="332"/>
      <c r="THN37" s="332"/>
      <c r="THO37" s="332"/>
      <c r="THP37" s="332"/>
      <c r="THQ37" s="332"/>
      <c r="THR37" s="332"/>
      <c r="THS37" s="332"/>
      <c r="THT37" s="332"/>
      <c r="THU37" s="332"/>
      <c r="THV37" s="332"/>
      <c r="THW37" s="332"/>
      <c r="THX37" s="332"/>
      <c r="THY37" s="332"/>
      <c r="THZ37" s="332"/>
      <c r="TIA37" s="332"/>
      <c r="TIB37" s="332"/>
      <c r="TIC37" s="332"/>
      <c r="TID37" s="332"/>
      <c r="TIE37" s="332"/>
      <c r="TIF37" s="332"/>
      <c r="TIG37" s="332"/>
      <c r="TIH37" s="332"/>
      <c r="TII37" s="332"/>
      <c r="TIJ37" s="332"/>
      <c r="TIK37" s="332"/>
      <c r="TIL37" s="332"/>
      <c r="TIM37" s="332"/>
      <c r="TIN37" s="332"/>
      <c r="TIO37" s="332"/>
      <c r="TIP37" s="332"/>
      <c r="TIQ37" s="332"/>
      <c r="TIR37" s="332"/>
      <c r="TIS37" s="332"/>
      <c r="TIT37" s="332"/>
      <c r="TIU37" s="332"/>
      <c r="TIV37" s="332"/>
      <c r="TIW37" s="332"/>
      <c r="TIX37" s="332"/>
      <c r="TIY37" s="332"/>
      <c r="TIZ37" s="332"/>
      <c r="TJA37" s="332"/>
      <c r="TJB37" s="332"/>
      <c r="TJC37" s="332"/>
      <c r="TJD37" s="332"/>
      <c r="TJE37" s="332"/>
      <c r="TJF37" s="332"/>
      <c r="TJG37" s="332"/>
      <c r="TJH37" s="332"/>
      <c r="TJI37" s="332"/>
      <c r="TJJ37" s="332"/>
      <c r="TJK37" s="332"/>
      <c r="TJL37" s="332"/>
      <c r="TJM37" s="332"/>
      <c r="TJN37" s="332"/>
      <c r="TJO37" s="332"/>
      <c r="TJP37" s="332"/>
      <c r="TJQ37" s="332"/>
      <c r="TJR37" s="332"/>
      <c r="TJS37" s="332"/>
      <c r="TJT37" s="332"/>
      <c r="TJU37" s="332"/>
      <c r="TJV37" s="332"/>
      <c r="TJW37" s="332"/>
      <c r="TJX37" s="332"/>
      <c r="TJY37" s="332"/>
      <c r="TJZ37" s="332"/>
      <c r="TKA37" s="332"/>
      <c r="TKB37" s="332"/>
      <c r="TKC37" s="332"/>
      <c r="TKD37" s="332"/>
      <c r="TKE37" s="332"/>
      <c r="TKF37" s="332"/>
      <c r="TKG37" s="332"/>
      <c r="TKH37" s="332"/>
      <c r="TKI37" s="332"/>
      <c r="TKJ37" s="332"/>
      <c r="TKK37" s="332"/>
      <c r="TKL37" s="332"/>
      <c r="TKM37" s="332"/>
      <c r="TKN37" s="332"/>
      <c r="TKO37" s="332"/>
      <c r="TKP37" s="332"/>
      <c r="TKQ37" s="332"/>
      <c r="TKR37" s="332"/>
      <c r="TKS37" s="332"/>
      <c r="TKT37" s="332"/>
      <c r="TKU37" s="332"/>
      <c r="TKV37" s="332"/>
      <c r="TKW37" s="332"/>
      <c r="TKX37" s="332"/>
      <c r="TKY37" s="332"/>
      <c r="TKZ37" s="332"/>
      <c r="TLA37" s="332"/>
      <c r="TLB37" s="332"/>
      <c r="TLC37" s="332"/>
      <c r="TLD37" s="332"/>
      <c r="TLE37" s="332"/>
      <c r="TLF37" s="332"/>
      <c r="TLG37" s="332"/>
      <c r="TLH37" s="332"/>
      <c r="TLI37" s="332"/>
      <c r="TLJ37" s="332"/>
      <c r="TLK37" s="332"/>
      <c r="TLL37" s="332"/>
      <c r="TLM37" s="332"/>
      <c r="TLN37" s="332"/>
      <c r="TLO37" s="332"/>
      <c r="TLP37" s="332"/>
      <c r="TLQ37" s="332"/>
      <c r="TLR37" s="332"/>
      <c r="TLS37" s="332"/>
      <c r="TLT37" s="332"/>
      <c r="TLU37" s="332"/>
      <c r="TLV37" s="332"/>
      <c r="TLW37" s="332"/>
      <c r="TLX37" s="332"/>
      <c r="TLY37" s="332"/>
      <c r="TLZ37" s="332"/>
      <c r="TMA37" s="332"/>
      <c r="TMB37" s="332"/>
      <c r="TMC37" s="332"/>
      <c r="TMD37" s="332"/>
      <c r="TME37" s="332"/>
      <c r="TMF37" s="332"/>
      <c r="TMG37" s="332"/>
      <c r="TMH37" s="332"/>
      <c r="TMI37" s="332"/>
      <c r="TMJ37" s="332"/>
      <c r="TMK37" s="332"/>
      <c r="TML37" s="332"/>
      <c r="TMM37" s="332"/>
      <c r="TMN37" s="332"/>
      <c r="TMO37" s="332"/>
      <c r="TMP37" s="332"/>
      <c r="TMQ37" s="332"/>
      <c r="TMR37" s="332"/>
      <c r="TMS37" s="332"/>
      <c r="TMT37" s="332"/>
      <c r="TMU37" s="332"/>
      <c r="TMV37" s="332"/>
      <c r="TMW37" s="332"/>
      <c r="TMX37" s="332"/>
      <c r="TMY37" s="332"/>
      <c r="TMZ37" s="332"/>
      <c r="TNA37" s="332"/>
      <c r="TNB37" s="332"/>
      <c r="TNC37" s="332"/>
      <c r="TND37" s="332"/>
      <c r="TNE37" s="332"/>
      <c r="TNF37" s="332"/>
      <c r="TNG37" s="332"/>
      <c r="TNH37" s="332"/>
      <c r="TNI37" s="332"/>
      <c r="TNJ37" s="332"/>
      <c r="TNK37" s="332"/>
      <c r="TNL37" s="332"/>
      <c r="TNM37" s="332"/>
      <c r="TNN37" s="332"/>
      <c r="TNO37" s="332"/>
      <c r="TNP37" s="332"/>
      <c r="TNQ37" s="332"/>
      <c r="TNR37" s="332"/>
      <c r="TNS37" s="332"/>
      <c r="TNT37" s="332"/>
      <c r="TNU37" s="332"/>
      <c r="TNV37" s="332"/>
      <c r="TNW37" s="332"/>
      <c r="TNX37" s="332"/>
      <c r="TNY37" s="332"/>
      <c r="TNZ37" s="332"/>
      <c r="TOA37" s="332"/>
      <c r="TOB37" s="332"/>
      <c r="TOC37" s="332"/>
      <c r="TOD37" s="332"/>
      <c r="TOE37" s="332"/>
      <c r="TOF37" s="332"/>
      <c r="TOG37" s="332"/>
      <c r="TOH37" s="332"/>
      <c r="TOI37" s="332"/>
      <c r="TOJ37" s="332"/>
      <c r="TOK37" s="332"/>
      <c r="TOL37" s="332"/>
      <c r="TOM37" s="332"/>
      <c r="TON37" s="332"/>
      <c r="TOO37" s="332"/>
      <c r="TOP37" s="332"/>
      <c r="TOQ37" s="332"/>
      <c r="TOR37" s="332"/>
      <c r="TOS37" s="332"/>
      <c r="TOT37" s="332"/>
      <c r="TOU37" s="332"/>
      <c r="TOV37" s="332"/>
      <c r="TOW37" s="332"/>
      <c r="TOX37" s="332"/>
      <c r="TOY37" s="332"/>
      <c r="TOZ37" s="332"/>
      <c r="TPA37" s="332"/>
      <c r="TPB37" s="332"/>
      <c r="TPC37" s="332"/>
      <c r="TPD37" s="332"/>
      <c r="TPE37" s="332"/>
      <c r="TPF37" s="332"/>
      <c r="TPG37" s="332"/>
      <c r="TPH37" s="332"/>
      <c r="TPI37" s="332"/>
      <c r="TPJ37" s="332"/>
      <c r="TPK37" s="332"/>
      <c r="TPL37" s="332"/>
      <c r="TPM37" s="332"/>
      <c r="TPN37" s="332"/>
      <c r="TPO37" s="332"/>
      <c r="TPP37" s="332"/>
      <c r="TPQ37" s="332"/>
      <c r="TPR37" s="332"/>
      <c r="TPS37" s="332"/>
      <c r="TPT37" s="332"/>
      <c r="TPU37" s="332"/>
      <c r="TPV37" s="332"/>
      <c r="TPW37" s="332"/>
      <c r="TPX37" s="332"/>
      <c r="TPY37" s="332"/>
      <c r="TPZ37" s="332"/>
      <c r="TQA37" s="332"/>
      <c r="TQB37" s="332"/>
      <c r="TQC37" s="332"/>
      <c r="TQD37" s="332"/>
      <c r="TQE37" s="332"/>
      <c r="TQF37" s="332"/>
      <c r="TQG37" s="332"/>
      <c r="TQH37" s="332"/>
      <c r="TQI37" s="332"/>
      <c r="TQJ37" s="332"/>
      <c r="TQK37" s="332"/>
      <c r="TQL37" s="332"/>
      <c r="TQM37" s="332"/>
      <c r="TQN37" s="332"/>
      <c r="TQO37" s="332"/>
      <c r="TQP37" s="332"/>
      <c r="TQQ37" s="332"/>
      <c r="TQR37" s="332"/>
      <c r="TQS37" s="332"/>
      <c r="TQT37" s="332"/>
      <c r="TQU37" s="332"/>
      <c r="TQV37" s="332"/>
      <c r="TQW37" s="332"/>
      <c r="TQX37" s="332"/>
      <c r="TQY37" s="332"/>
      <c r="TQZ37" s="332"/>
      <c r="TRA37" s="332"/>
      <c r="TRB37" s="332"/>
      <c r="TRC37" s="332"/>
      <c r="TRD37" s="332"/>
      <c r="TRE37" s="332"/>
      <c r="TRF37" s="332"/>
      <c r="TRG37" s="332"/>
      <c r="TRH37" s="332"/>
      <c r="TRI37" s="332"/>
      <c r="TRJ37" s="332"/>
      <c r="TRK37" s="332"/>
      <c r="TRL37" s="332"/>
      <c r="TRM37" s="332"/>
      <c r="TRN37" s="332"/>
      <c r="TRO37" s="332"/>
      <c r="TRP37" s="332"/>
      <c r="TRQ37" s="332"/>
      <c r="TRR37" s="332"/>
      <c r="TRS37" s="332"/>
      <c r="TRT37" s="332"/>
      <c r="TRU37" s="332"/>
      <c r="TRV37" s="332"/>
      <c r="TRW37" s="332"/>
      <c r="TRX37" s="332"/>
      <c r="TRY37" s="332"/>
      <c r="TRZ37" s="332"/>
      <c r="TSA37" s="332"/>
      <c r="TSB37" s="332"/>
      <c r="TSC37" s="332"/>
      <c r="TSD37" s="332"/>
      <c r="TSE37" s="332"/>
      <c r="TSF37" s="332"/>
      <c r="TSG37" s="332"/>
      <c r="TSH37" s="332"/>
      <c r="TSI37" s="332"/>
      <c r="TSJ37" s="332"/>
      <c r="TSK37" s="332"/>
      <c r="TSL37" s="332"/>
      <c r="TSM37" s="332"/>
      <c r="TSN37" s="332"/>
      <c r="TSO37" s="332"/>
      <c r="TSP37" s="332"/>
      <c r="TSQ37" s="332"/>
      <c r="TSR37" s="332"/>
      <c r="TSS37" s="332"/>
      <c r="TST37" s="332"/>
      <c r="TSU37" s="332"/>
      <c r="TSV37" s="332"/>
      <c r="TSW37" s="332"/>
      <c r="TSX37" s="332"/>
      <c r="TSY37" s="332"/>
      <c r="TSZ37" s="332"/>
      <c r="TTA37" s="332"/>
      <c r="TTB37" s="332"/>
      <c r="TTC37" s="332"/>
      <c r="TTD37" s="332"/>
      <c r="TTE37" s="332"/>
      <c r="TTF37" s="332"/>
      <c r="TTG37" s="332"/>
      <c r="TTH37" s="332"/>
      <c r="TTI37" s="332"/>
      <c r="TTJ37" s="332"/>
      <c r="TTK37" s="332"/>
      <c r="TTL37" s="332"/>
      <c r="TTM37" s="332"/>
      <c r="TTN37" s="332"/>
      <c r="TTO37" s="332"/>
      <c r="TTP37" s="332"/>
      <c r="TTQ37" s="332"/>
      <c r="TTR37" s="332"/>
      <c r="TTS37" s="332"/>
      <c r="TTT37" s="332"/>
      <c r="TTU37" s="332"/>
      <c r="TTV37" s="332"/>
      <c r="TTW37" s="332"/>
      <c r="TTX37" s="332"/>
      <c r="TTY37" s="332"/>
      <c r="TTZ37" s="332"/>
      <c r="TUA37" s="332"/>
      <c r="TUB37" s="332"/>
      <c r="TUC37" s="332"/>
      <c r="TUD37" s="332"/>
      <c r="TUE37" s="332"/>
      <c r="TUF37" s="332"/>
      <c r="TUG37" s="332"/>
      <c r="TUH37" s="332"/>
      <c r="TUI37" s="332"/>
      <c r="TUJ37" s="332"/>
      <c r="TUK37" s="332"/>
      <c r="TUL37" s="332"/>
      <c r="TUM37" s="332"/>
      <c r="TUN37" s="332"/>
      <c r="TUO37" s="332"/>
      <c r="TUP37" s="332"/>
      <c r="TUQ37" s="332"/>
      <c r="TUR37" s="332"/>
      <c r="TUS37" s="332"/>
      <c r="TUT37" s="332"/>
      <c r="TUU37" s="332"/>
      <c r="TUV37" s="332"/>
      <c r="TUW37" s="332"/>
      <c r="TUX37" s="332"/>
      <c r="TUY37" s="332"/>
      <c r="TUZ37" s="332"/>
      <c r="TVA37" s="332"/>
      <c r="TVB37" s="332"/>
      <c r="TVC37" s="332"/>
      <c r="TVD37" s="332"/>
      <c r="TVE37" s="332"/>
      <c r="TVF37" s="332"/>
      <c r="TVG37" s="332"/>
      <c r="TVH37" s="332"/>
      <c r="TVI37" s="332"/>
      <c r="TVJ37" s="332"/>
      <c r="TVK37" s="332"/>
      <c r="TVL37" s="332"/>
      <c r="TVM37" s="332"/>
      <c r="TVN37" s="332"/>
      <c r="TVO37" s="332"/>
      <c r="TVP37" s="332"/>
      <c r="TVQ37" s="332"/>
      <c r="TVR37" s="332"/>
      <c r="TVS37" s="332"/>
      <c r="TVT37" s="332"/>
      <c r="TVU37" s="332"/>
      <c r="TVV37" s="332"/>
      <c r="TVW37" s="332"/>
      <c r="TVX37" s="332"/>
      <c r="TVY37" s="332"/>
      <c r="TVZ37" s="332"/>
      <c r="TWA37" s="332"/>
      <c r="TWB37" s="332"/>
      <c r="TWC37" s="332"/>
      <c r="TWD37" s="332"/>
      <c r="TWE37" s="332"/>
      <c r="TWF37" s="332"/>
      <c r="TWG37" s="332"/>
      <c r="TWH37" s="332"/>
      <c r="TWI37" s="332"/>
      <c r="TWJ37" s="332"/>
      <c r="TWK37" s="332"/>
      <c r="TWL37" s="332"/>
      <c r="TWM37" s="332"/>
      <c r="TWN37" s="332"/>
      <c r="TWO37" s="332"/>
      <c r="TWP37" s="332"/>
      <c r="TWQ37" s="332"/>
      <c r="TWR37" s="332"/>
      <c r="TWS37" s="332"/>
      <c r="TWT37" s="332"/>
      <c r="TWU37" s="332"/>
      <c r="TWV37" s="332"/>
      <c r="TWW37" s="332"/>
      <c r="TWX37" s="332"/>
      <c r="TWY37" s="332"/>
      <c r="TWZ37" s="332"/>
      <c r="TXA37" s="332"/>
      <c r="TXB37" s="332"/>
      <c r="TXC37" s="332"/>
      <c r="TXD37" s="332"/>
      <c r="TXE37" s="332"/>
      <c r="TXF37" s="332"/>
      <c r="TXG37" s="332"/>
      <c r="TXH37" s="332"/>
      <c r="TXI37" s="332"/>
      <c r="TXJ37" s="332"/>
      <c r="TXK37" s="332"/>
      <c r="TXL37" s="332"/>
      <c r="TXM37" s="332"/>
      <c r="TXN37" s="332"/>
      <c r="TXO37" s="332"/>
      <c r="TXP37" s="332"/>
      <c r="TXQ37" s="332"/>
      <c r="TXR37" s="332"/>
      <c r="TXS37" s="332"/>
      <c r="TXT37" s="332"/>
      <c r="TXU37" s="332"/>
      <c r="TXV37" s="332"/>
      <c r="TXW37" s="332"/>
      <c r="TXX37" s="332"/>
      <c r="TXY37" s="332"/>
      <c r="TXZ37" s="332"/>
      <c r="TYA37" s="332"/>
      <c r="TYB37" s="332"/>
      <c r="TYC37" s="332"/>
      <c r="TYD37" s="332"/>
      <c r="TYE37" s="332"/>
      <c r="TYF37" s="332"/>
      <c r="TYG37" s="332"/>
      <c r="TYH37" s="332"/>
      <c r="TYI37" s="332"/>
      <c r="TYJ37" s="332"/>
      <c r="TYK37" s="332"/>
      <c r="TYL37" s="332"/>
      <c r="TYM37" s="332"/>
      <c r="TYN37" s="332"/>
      <c r="TYO37" s="332"/>
      <c r="TYP37" s="332"/>
      <c r="TYQ37" s="332"/>
      <c r="TYR37" s="332"/>
      <c r="TYS37" s="332"/>
      <c r="TYT37" s="332"/>
      <c r="TYU37" s="332"/>
      <c r="TYV37" s="332"/>
      <c r="TYW37" s="332"/>
      <c r="TYX37" s="332"/>
      <c r="TYY37" s="332"/>
      <c r="TYZ37" s="332"/>
      <c r="TZA37" s="332"/>
      <c r="TZB37" s="332"/>
      <c r="TZC37" s="332"/>
      <c r="TZD37" s="332"/>
      <c r="TZE37" s="332"/>
      <c r="TZF37" s="332"/>
      <c r="TZG37" s="332"/>
      <c r="TZH37" s="332"/>
      <c r="TZI37" s="332"/>
      <c r="TZJ37" s="332"/>
      <c r="TZK37" s="332"/>
      <c r="TZL37" s="332"/>
      <c r="TZM37" s="332"/>
      <c r="TZN37" s="332"/>
      <c r="TZO37" s="332"/>
      <c r="TZP37" s="332"/>
      <c r="TZQ37" s="332"/>
      <c r="TZR37" s="332"/>
      <c r="TZS37" s="332"/>
      <c r="TZT37" s="332"/>
      <c r="TZU37" s="332"/>
      <c r="TZV37" s="332"/>
      <c r="TZW37" s="332"/>
      <c r="TZX37" s="332"/>
      <c r="TZY37" s="332"/>
      <c r="TZZ37" s="332"/>
      <c r="UAA37" s="332"/>
      <c r="UAB37" s="332"/>
      <c r="UAC37" s="332"/>
      <c r="UAD37" s="332"/>
      <c r="UAE37" s="332"/>
      <c r="UAF37" s="332"/>
      <c r="UAG37" s="332"/>
      <c r="UAH37" s="332"/>
      <c r="UAI37" s="332"/>
      <c r="UAJ37" s="332"/>
      <c r="UAK37" s="332"/>
      <c r="UAL37" s="332"/>
      <c r="UAM37" s="332"/>
      <c r="UAN37" s="332"/>
      <c r="UAO37" s="332"/>
      <c r="UAP37" s="332"/>
      <c r="UAQ37" s="332"/>
      <c r="UAR37" s="332"/>
      <c r="UAS37" s="332"/>
      <c r="UAT37" s="332"/>
      <c r="UAU37" s="332"/>
      <c r="UAV37" s="332"/>
      <c r="UAW37" s="332"/>
      <c r="UAX37" s="332"/>
      <c r="UAY37" s="332"/>
      <c r="UAZ37" s="332"/>
      <c r="UBA37" s="332"/>
      <c r="UBB37" s="332"/>
      <c r="UBC37" s="332"/>
      <c r="UBD37" s="332"/>
      <c r="UBE37" s="332"/>
      <c r="UBF37" s="332"/>
      <c r="UBG37" s="332"/>
      <c r="UBH37" s="332"/>
      <c r="UBI37" s="332"/>
      <c r="UBJ37" s="332"/>
      <c r="UBK37" s="332"/>
      <c r="UBL37" s="332"/>
      <c r="UBM37" s="332"/>
      <c r="UBN37" s="332"/>
      <c r="UBO37" s="332"/>
      <c r="UBP37" s="332"/>
      <c r="UBQ37" s="332"/>
      <c r="UBR37" s="332"/>
      <c r="UBS37" s="332"/>
      <c r="UBT37" s="332"/>
      <c r="UBU37" s="332"/>
      <c r="UBV37" s="332"/>
      <c r="UBW37" s="332"/>
      <c r="UBX37" s="332"/>
      <c r="UBY37" s="332"/>
      <c r="UBZ37" s="332"/>
      <c r="UCA37" s="332"/>
      <c r="UCB37" s="332"/>
      <c r="UCC37" s="332"/>
      <c r="UCD37" s="332"/>
      <c r="UCE37" s="332"/>
      <c r="UCF37" s="332"/>
      <c r="UCG37" s="332"/>
      <c r="UCH37" s="332"/>
      <c r="UCI37" s="332"/>
      <c r="UCJ37" s="332"/>
      <c r="UCK37" s="332"/>
      <c r="UCL37" s="332"/>
      <c r="UCM37" s="332"/>
      <c r="UCN37" s="332"/>
      <c r="UCO37" s="332"/>
      <c r="UCP37" s="332"/>
      <c r="UCQ37" s="332"/>
      <c r="UCR37" s="332"/>
      <c r="UCS37" s="332"/>
      <c r="UCT37" s="332"/>
      <c r="UCU37" s="332"/>
      <c r="UCV37" s="332"/>
      <c r="UCW37" s="332"/>
      <c r="UCX37" s="332"/>
      <c r="UCY37" s="332"/>
      <c r="UCZ37" s="332"/>
      <c r="UDA37" s="332"/>
      <c r="UDB37" s="332"/>
      <c r="UDC37" s="332"/>
      <c r="UDD37" s="332"/>
      <c r="UDE37" s="332"/>
      <c r="UDF37" s="332"/>
      <c r="UDG37" s="332"/>
      <c r="UDH37" s="332"/>
      <c r="UDI37" s="332"/>
      <c r="UDJ37" s="332"/>
      <c r="UDK37" s="332"/>
      <c r="UDL37" s="332"/>
      <c r="UDM37" s="332"/>
      <c r="UDN37" s="332"/>
      <c r="UDO37" s="332"/>
      <c r="UDP37" s="332"/>
      <c r="UDQ37" s="332"/>
      <c r="UDR37" s="332"/>
      <c r="UDS37" s="332"/>
      <c r="UDT37" s="332"/>
      <c r="UDU37" s="332"/>
      <c r="UDV37" s="332"/>
      <c r="UDW37" s="332"/>
      <c r="UDX37" s="332"/>
      <c r="UDY37" s="332"/>
      <c r="UDZ37" s="332"/>
      <c r="UEA37" s="332"/>
      <c r="UEB37" s="332"/>
      <c r="UEC37" s="332"/>
      <c r="UED37" s="332"/>
      <c r="UEE37" s="332"/>
      <c r="UEF37" s="332"/>
      <c r="UEG37" s="332"/>
      <c r="UEH37" s="332"/>
      <c r="UEI37" s="332"/>
      <c r="UEJ37" s="332"/>
      <c r="UEK37" s="332"/>
      <c r="UEL37" s="332"/>
      <c r="UEM37" s="332"/>
      <c r="UEN37" s="332"/>
      <c r="UEO37" s="332"/>
      <c r="UEP37" s="332"/>
      <c r="UEQ37" s="332"/>
      <c r="UER37" s="332"/>
      <c r="UES37" s="332"/>
      <c r="UET37" s="332"/>
      <c r="UEU37" s="332"/>
      <c r="UEV37" s="332"/>
      <c r="UEW37" s="332"/>
      <c r="UEX37" s="332"/>
      <c r="UEY37" s="332"/>
      <c r="UEZ37" s="332"/>
      <c r="UFA37" s="332"/>
      <c r="UFB37" s="332"/>
      <c r="UFC37" s="332"/>
      <c r="UFD37" s="332"/>
      <c r="UFE37" s="332"/>
      <c r="UFF37" s="332"/>
      <c r="UFG37" s="332"/>
      <c r="UFH37" s="332"/>
      <c r="UFI37" s="332"/>
      <c r="UFJ37" s="332"/>
      <c r="UFK37" s="332"/>
      <c r="UFL37" s="332"/>
      <c r="UFM37" s="332"/>
      <c r="UFN37" s="332"/>
      <c r="UFO37" s="332"/>
      <c r="UFP37" s="332"/>
      <c r="UFQ37" s="332"/>
      <c r="UFR37" s="332"/>
      <c r="UFS37" s="332"/>
      <c r="UFT37" s="332"/>
      <c r="UFU37" s="332"/>
      <c r="UFV37" s="332"/>
      <c r="UFW37" s="332"/>
      <c r="UFX37" s="332"/>
      <c r="UFY37" s="332"/>
      <c r="UFZ37" s="332"/>
      <c r="UGA37" s="332"/>
      <c r="UGB37" s="332"/>
      <c r="UGC37" s="332"/>
      <c r="UGD37" s="332"/>
      <c r="UGE37" s="332"/>
      <c r="UGF37" s="332"/>
      <c r="UGG37" s="332"/>
      <c r="UGH37" s="332"/>
      <c r="UGI37" s="332"/>
      <c r="UGJ37" s="332"/>
      <c r="UGK37" s="332"/>
      <c r="UGL37" s="332"/>
      <c r="UGM37" s="332"/>
      <c r="UGN37" s="332"/>
      <c r="UGO37" s="332"/>
      <c r="UGP37" s="332"/>
      <c r="UGQ37" s="332"/>
      <c r="UGR37" s="332"/>
      <c r="UGS37" s="332"/>
      <c r="UGT37" s="332"/>
      <c r="UGU37" s="332"/>
      <c r="UGV37" s="332"/>
      <c r="UGW37" s="332"/>
      <c r="UGX37" s="332"/>
      <c r="UGY37" s="332"/>
      <c r="UGZ37" s="332"/>
      <c r="UHA37" s="332"/>
      <c r="UHB37" s="332"/>
      <c r="UHC37" s="332"/>
      <c r="UHD37" s="332"/>
      <c r="UHE37" s="332"/>
      <c r="UHF37" s="332"/>
      <c r="UHG37" s="332"/>
      <c r="UHH37" s="332"/>
      <c r="UHI37" s="332"/>
      <c r="UHJ37" s="332"/>
      <c r="UHK37" s="332"/>
      <c r="UHL37" s="332"/>
      <c r="UHM37" s="332"/>
      <c r="UHN37" s="332"/>
      <c r="UHO37" s="332"/>
      <c r="UHP37" s="332"/>
      <c r="UHQ37" s="332"/>
      <c r="UHR37" s="332"/>
      <c r="UHS37" s="332"/>
      <c r="UHT37" s="332"/>
      <c r="UHU37" s="332"/>
      <c r="UHV37" s="332"/>
      <c r="UHW37" s="332"/>
      <c r="UHX37" s="332"/>
      <c r="UHY37" s="332"/>
      <c r="UHZ37" s="332"/>
      <c r="UIA37" s="332"/>
      <c r="UIB37" s="332"/>
      <c r="UIC37" s="332"/>
      <c r="UID37" s="332"/>
      <c r="UIE37" s="332"/>
      <c r="UIF37" s="332"/>
      <c r="UIG37" s="332"/>
      <c r="UIH37" s="332"/>
      <c r="UII37" s="332"/>
      <c r="UIJ37" s="332"/>
      <c r="UIK37" s="332"/>
      <c r="UIL37" s="332"/>
      <c r="UIM37" s="332"/>
      <c r="UIN37" s="332"/>
      <c r="UIO37" s="332"/>
      <c r="UIP37" s="332"/>
      <c r="UIQ37" s="332"/>
      <c r="UIR37" s="332"/>
      <c r="UIS37" s="332"/>
      <c r="UIT37" s="332"/>
      <c r="UIU37" s="332"/>
      <c r="UIV37" s="332"/>
      <c r="UIW37" s="332"/>
      <c r="UIX37" s="332"/>
      <c r="UIY37" s="332"/>
      <c r="UIZ37" s="332"/>
      <c r="UJA37" s="332"/>
      <c r="UJB37" s="332"/>
      <c r="UJC37" s="332"/>
      <c r="UJD37" s="332"/>
      <c r="UJE37" s="332"/>
      <c r="UJF37" s="332"/>
      <c r="UJG37" s="332"/>
      <c r="UJH37" s="332"/>
      <c r="UJI37" s="332"/>
      <c r="UJJ37" s="332"/>
      <c r="UJK37" s="332"/>
      <c r="UJL37" s="332"/>
      <c r="UJM37" s="332"/>
      <c r="UJN37" s="332"/>
      <c r="UJO37" s="332"/>
      <c r="UJP37" s="332"/>
      <c r="UJQ37" s="332"/>
      <c r="UJR37" s="332"/>
      <c r="UJS37" s="332"/>
      <c r="UJT37" s="332"/>
      <c r="UJU37" s="332"/>
      <c r="UJV37" s="332"/>
      <c r="UJW37" s="332"/>
      <c r="UJX37" s="332"/>
      <c r="UJY37" s="332"/>
      <c r="UJZ37" s="332"/>
      <c r="UKA37" s="332"/>
      <c r="UKB37" s="332"/>
      <c r="UKC37" s="332"/>
      <c r="UKD37" s="332"/>
      <c r="UKE37" s="332"/>
      <c r="UKF37" s="332"/>
      <c r="UKG37" s="332"/>
      <c r="UKH37" s="332"/>
      <c r="UKI37" s="332"/>
      <c r="UKJ37" s="332"/>
      <c r="UKK37" s="332"/>
      <c r="UKL37" s="332"/>
      <c r="UKM37" s="332"/>
      <c r="UKN37" s="332"/>
      <c r="UKO37" s="332"/>
      <c r="UKP37" s="332"/>
      <c r="UKQ37" s="332"/>
      <c r="UKR37" s="332"/>
      <c r="UKS37" s="332"/>
      <c r="UKT37" s="332"/>
      <c r="UKU37" s="332"/>
      <c r="UKV37" s="332"/>
      <c r="UKW37" s="332"/>
      <c r="UKX37" s="332"/>
      <c r="UKY37" s="332"/>
      <c r="UKZ37" s="332"/>
      <c r="ULA37" s="332"/>
      <c r="ULB37" s="332"/>
      <c r="ULC37" s="332"/>
      <c r="ULD37" s="332"/>
      <c r="ULE37" s="332"/>
      <c r="ULF37" s="332"/>
      <c r="ULG37" s="332"/>
      <c r="ULH37" s="332"/>
      <c r="ULI37" s="332"/>
      <c r="ULJ37" s="332"/>
      <c r="ULK37" s="332"/>
      <c r="ULL37" s="332"/>
      <c r="ULM37" s="332"/>
      <c r="ULN37" s="332"/>
      <c r="ULO37" s="332"/>
      <c r="ULP37" s="332"/>
      <c r="ULQ37" s="332"/>
      <c r="ULR37" s="332"/>
      <c r="ULS37" s="332"/>
      <c r="ULT37" s="332"/>
      <c r="ULU37" s="332"/>
      <c r="ULV37" s="332"/>
      <c r="ULW37" s="332"/>
      <c r="ULX37" s="332"/>
      <c r="ULY37" s="332"/>
      <c r="ULZ37" s="332"/>
      <c r="UMA37" s="332"/>
      <c r="UMB37" s="332"/>
      <c r="UMC37" s="332"/>
      <c r="UMD37" s="332"/>
      <c r="UME37" s="332"/>
      <c r="UMF37" s="332"/>
      <c r="UMG37" s="332"/>
      <c r="UMH37" s="332"/>
      <c r="UMI37" s="332"/>
      <c r="UMJ37" s="332"/>
      <c r="UMK37" s="332"/>
      <c r="UML37" s="332"/>
      <c r="UMM37" s="332"/>
      <c r="UMN37" s="332"/>
      <c r="UMO37" s="332"/>
      <c r="UMP37" s="332"/>
      <c r="UMQ37" s="332"/>
      <c r="UMR37" s="332"/>
      <c r="UMS37" s="332"/>
      <c r="UMT37" s="332"/>
      <c r="UMU37" s="332"/>
      <c r="UMV37" s="332"/>
      <c r="UMW37" s="332"/>
      <c r="UMX37" s="332"/>
      <c r="UMY37" s="332"/>
      <c r="UMZ37" s="332"/>
      <c r="UNA37" s="332"/>
      <c r="UNB37" s="332"/>
      <c r="UNC37" s="332"/>
      <c r="UND37" s="332"/>
      <c r="UNE37" s="332"/>
      <c r="UNF37" s="332"/>
      <c r="UNG37" s="332"/>
      <c r="UNH37" s="332"/>
      <c r="UNI37" s="332"/>
      <c r="UNJ37" s="332"/>
      <c r="UNK37" s="332"/>
      <c r="UNL37" s="332"/>
      <c r="UNM37" s="332"/>
      <c r="UNN37" s="332"/>
      <c r="UNO37" s="332"/>
      <c r="UNP37" s="332"/>
      <c r="UNQ37" s="332"/>
      <c r="UNR37" s="332"/>
      <c r="UNS37" s="332"/>
      <c r="UNT37" s="332"/>
      <c r="UNU37" s="332"/>
      <c r="UNV37" s="332"/>
      <c r="UNW37" s="332"/>
      <c r="UNX37" s="332"/>
      <c r="UNY37" s="332"/>
      <c r="UNZ37" s="332"/>
      <c r="UOA37" s="332"/>
      <c r="UOB37" s="332"/>
      <c r="UOC37" s="332"/>
      <c r="UOD37" s="332"/>
      <c r="UOE37" s="332"/>
      <c r="UOF37" s="332"/>
      <c r="UOG37" s="332"/>
      <c r="UOH37" s="332"/>
      <c r="UOI37" s="332"/>
      <c r="UOJ37" s="332"/>
      <c r="UOK37" s="332"/>
      <c r="UOL37" s="332"/>
      <c r="UOM37" s="332"/>
      <c r="UON37" s="332"/>
      <c r="UOO37" s="332"/>
      <c r="UOP37" s="332"/>
      <c r="UOQ37" s="332"/>
      <c r="UOR37" s="332"/>
      <c r="UOS37" s="332"/>
      <c r="UOT37" s="332"/>
      <c r="UOU37" s="332"/>
      <c r="UOV37" s="332"/>
      <c r="UOW37" s="332"/>
      <c r="UOX37" s="332"/>
      <c r="UOY37" s="332"/>
      <c r="UOZ37" s="332"/>
      <c r="UPA37" s="332"/>
      <c r="UPB37" s="332"/>
      <c r="UPC37" s="332"/>
      <c r="UPD37" s="332"/>
      <c r="UPE37" s="332"/>
      <c r="UPF37" s="332"/>
      <c r="UPG37" s="332"/>
      <c r="UPH37" s="332"/>
      <c r="UPI37" s="332"/>
      <c r="UPJ37" s="332"/>
      <c r="UPK37" s="332"/>
      <c r="UPL37" s="332"/>
      <c r="UPM37" s="332"/>
      <c r="UPN37" s="332"/>
      <c r="UPO37" s="332"/>
      <c r="UPP37" s="332"/>
      <c r="UPQ37" s="332"/>
      <c r="UPR37" s="332"/>
      <c r="UPS37" s="332"/>
      <c r="UPT37" s="332"/>
      <c r="UPU37" s="332"/>
      <c r="UPV37" s="332"/>
      <c r="UPW37" s="332"/>
      <c r="UPX37" s="332"/>
      <c r="UPY37" s="332"/>
      <c r="UPZ37" s="332"/>
      <c r="UQA37" s="332"/>
      <c r="UQB37" s="332"/>
      <c r="UQC37" s="332"/>
      <c r="UQD37" s="332"/>
      <c r="UQE37" s="332"/>
      <c r="UQF37" s="332"/>
      <c r="UQG37" s="332"/>
      <c r="UQH37" s="332"/>
      <c r="UQI37" s="332"/>
      <c r="UQJ37" s="332"/>
      <c r="UQK37" s="332"/>
      <c r="UQL37" s="332"/>
      <c r="UQM37" s="332"/>
      <c r="UQN37" s="332"/>
      <c r="UQO37" s="332"/>
      <c r="UQP37" s="332"/>
      <c r="UQQ37" s="332"/>
      <c r="UQR37" s="332"/>
      <c r="UQS37" s="332"/>
      <c r="UQT37" s="332"/>
      <c r="UQU37" s="332"/>
      <c r="UQV37" s="332"/>
      <c r="UQW37" s="332"/>
      <c r="UQX37" s="332"/>
      <c r="UQY37" s="332"/>
      <c r="UQZ37" s="332"/>
      <c r="URA37" s="332"/>
      <c r="URB37" s="332"/>
      <c r="URC37" s="332"/>
      <c r="URD37" s="332"/>
      <c r="URE37" s="332"/>
      <c r="URF37" s="332"/>
      <c r="URG37" s="332"/>
      <c r="URH37" s="332"/>
      <c r="URI37" s="332"/>
      <c r="URJ37" s="332"/>
      <c r="URK37" s="332"/>
      <c r="URL37" s="332"/>
      <c r="URM37" s="332"/>
      <c r="URN37" s="332"/>
      <c r="URO37" s="332"/>
      <c r="URP37" s="332"/>
      <c r="URQ37" s="332"/>
      <c r="URR37" s="332"/>
      <c r="URS37" s="332"/>
      <c r="URT37" s="332"/>
      <c r="URU37" s="332"/>
      <c r="URV37" s="332"/>
      <c r="URW37" s="332"/>
      <c r="URX37" s="332"/>
      <c r="URY37" s="332"/>
      <c r="URZ37" s="332"/>
      <c r="USA37" s="332"/>
      <c r="USB37" s="332"/>
      <c r="USC37" s="332"/>
      <c r="USD37" s="332"/>
      <c r="USE37" s="332"/>
      <c r="USF37" s="332"/>
      <c r="USG37" s="332"/>
      <c r="USH37" s="332"/>
      <c r="USI37" s="332"/>
      <c r="USJ37" s="332"/>
      <c r="USK37" s="332"/>
      <c r="USL37" s="332"/>
      <c r="USM37" s="332"/>
      <c r="USN37" s="332"/>
      <c r="USO37" s="332"/>
      <c r="USP37" s="332"/>
      <c r="USQ37" s="332"/>
      <c r="USR37" s="332"/>
      <c r="USS37" s="332"/>
      <c r="UST37" s="332"/>
      <c r="USU37" s="332"/>
      <c r="USV37" s="332"/>
      <c r="USW37" s="332"/>
      <c r="USX37" s="332"/>
      <c r="USY37" s="332"/>
      <c r="USZ37" s="332"/>
      <c r="UTA37" s="332"/>
      <c r="UTB37" s="332"/>
      <c r="UTC37" s="332"/>
      <c r="UTD37" s="332"/>
      <c r="UTE37" s="332"/>
      <c r="UTF37" s="332"/>
      <c r="UTG37" s="332"/>
      <c r="UTH37" s="332"/>
      <c r="UTI37" s="332"/>
      <c r="UTJ37" s="332"/>
      <c r="UTK37" s="332"/>
      <c r="UTL37" s="332"/>
      <c r="UTM37" s="332"/>
      <c r="UTN37" s="332"/>
      <c r="UTO37" s="332"/>
      <c r="UTP37" s="332"/>
      <c r="UTQ37" s="332"/>
      <c r="UTR37" s="332"/>
      <c r="UTS37" s="332"/>
      <c r="UTT37" s="332"/>
      <c r="UTU37" s="332"/>
      <c r="UTV37" s="332"/>
      <c r="UTW37" s="332"/>
      <c r="UTX37" s="332"/>
      <c r="UTY37" s="332"/>
      <c r="UTZ37" s="332"/>
      <c r="UUA37" s="332"/>
      <c r="UUB37" s="332"/>
      <c r="UUC37" s="332"/>
      <c r="UUD37" s="332"/>
      <c r="UUE37" s="332"/>
      <c r="UUF37" s="332"/>
      <c r="UUG37" s="332"/>
      <c r="UUH37" s="332"/>
      <c r="UUI37" s="332"/>
      <c r="UUJ37" s="332"/>
      <c r="UUK37" s="332"/>
      <c r="UUL37" s="332"/>
      <c r="UUM37" s="332"/>
      <c r="UUN37" s="332"/>
      <c r="UUO37" s="332"/>
      <c r="UUP37" s="332"/>
      <c r="UUQ37" s="332"/>
      <c r="UUR37" s="332"/>
      <c r="UUS37" s="332"/>
      <c r="UUT37" s="332"/>
      <c r="UUU37" s="332"/>
      <c r="UUV37" s="332"/>
      <c r="UUW37" s="332"/>
      <c r="UUX37" s="332"/>
      <c r="UUY37" s="332"/>
      <c r="UUZ37" s="332"/>
      <c r="UVA37" s="332"/>
      <c r="UVB37" s="332"/>
      <c r="UVC37" s="332"/>
      <c r="UVD37" s="332"/>
      <c r="UVE37" s="332"/>
      <c r="UVF37" s="332"/>
      <c r="UVG37" s="332"/>
      <c r="UVH37" s="332"/>
      <c r="UVI37" s="332"/>
      <c r="UVJ37" s="332"/>
      <c r="UVK37" s="332"/>
      <c r="UVL37" s="332"/>
      <c r="UVM37" s="332"/>
      <c r="UVN37" s="332"/>
      <c r="UVO37" s="332"/>
      <c r="UVP37" s="332"/>
      <c r="UVQ37" s="332"/>
      <c r="UVR37" s="332"/>
      <c r="UVS37" s="332"/>
      <c r="UVT37" s="332"/>
      <c r="UVU37" s="332"/>
      <c r="UVV37" s="332"/>
      <c r="UVW37" s="332"/>
      <c r="UVX37" s="332"/>
      <c r="UVY37" s="332"/>
      <c r="UVZ37" s="332"/>
      <c r="UWA37" s="332"/>
      <c r="UWB37" s="332"/>
      <c r="UWC37" s="332"/>
      <c r="UWD37" s="332"/>
      <c r="UWE37" s="332"/>
      <c r="UWF37" s="332"/>
      <c r="UWG37" s="332"/>
      <c r="UWH37" s="332"/>
      <c r="UWI37" s="332"/>
      <c r="UWJ37" s="332"/>
      <c r="UWK37" s="332"/>
      <c r="UWL37" s="332"/>
      <c r="UWM37" s="332"/>
      <c r="UWN37" s="332"/>
      <c r="UWO37" s="332"/>
      <c r="UWP37" s="332"/>
      <c r="UWQ37" s="332"/>
      <c r="UWR37" s="332"/>
      <c r="UWS37" s="332"/>
      <c r="UWT37" s="332"/>
      <c r="UWU37" s="332"/>
      <c r="UWV37" s="332"/>
      <c r="UWW37" s="332"/>
      <c r="UWX37" s="332"/>
      <c r="UWY37" s="332"/>
      <c r="UWZ37" s="332"/>
      <c r="UXA37" s="332"/>
      <c r="UXB37" s="332"/>
      <c r="UXC37" s="332"/>
      <c r="UXD37" s="332"/>
      <c r="UXE37" s="332"/>
      <c r="UXF37" s="332"/>
      <c r="UXG37" s="332"/>
      <c r="UXH37" s="332"/>
      <c r="UXI37" s="332"/>
      <c r="UXJ37" s="332"/>
      <c r="UXK37" s="332"/>
      <c r="UXL37" s="332"/>
      <c r="UXM37" s="332"/>
      <c r="UXN37" s="332"/>
      <c r="UXO37" s="332"/>
      <c r="UXP37" s="332"/>
      <c r="UXQ37" s="332"/>
      <c r="UXR37" s="332"/>
      <c r="UXS37" s="332"/>
      <c r="UXT37" s="332"/>
      <c r="UXU37" s="332"/>
      <c r="UXV37" s="332"/>
      <c r="UXW37" s="332"/>
      <c r="UXX37" s="332"/>
      <c r="UXY37" s="332"/>
      <c r="UXZ37" s="332"/>
      <c r="UYA37" s="332"/>
      <c r="UYB37" s="332"/>
      <c r="UYC37" s="332"/>
      <c r="UYD37" s="332"/>
      <c r="UYE37" s="332"/>
      <c r="UYF37" s="332"/>
      <c r="UYG37" s="332"/>
      <c r="UYH37" s="332"/>
      <c r="UYI37" s="332"/>
      <c r="UYJ37" s="332"/>
      <c r="UYK37" s="332"/>
      <c r="UYL37" s="332"/>
      <c r="UYM37" s="332"/>
      <c r="UYN37" s="332"/>
      <c r="UYO37" s="332"/>
      <c r="UYP37" s="332"/>
      <c r="UYQ37" s="332"/>
      <c r="UYR37" s="332"/>
      <c r="UYS37" s="332"/>
      <c r="UYT37" s="332"/>
      <c r="UYU37" s="332"/>
      <c r="UYV37" s="332"/>
      <c r="UYW37" s="332"/>
      <c r="UYX37" s="332"/>
      <c r="UYY37" s="332"/>
      <c r="UYZ37" s="332"/>
      <c r="UZA37" s="332"/>
      <c r="UZB37" s="332"/>
      <c r="UZC37" s="332"/>
      <c r="UZD37" s="332"/>
      <c r="UZE37" s="332"/>
      <c r="UZF37" s="332"/>
      <c r="UZG37" s="332"/>
      <c r="UZH37" s="332"/>
      <c r="UZI37" s="332"/>
      <c r="UZJ37" s="332"/>
      <c r="UZK37" s="332"/>
      <c r="UZL37" s="332"/>
      <c r="UZM37" s="332"/>
      <c r="UZN37" s="332"/>
      <c r="UZO37" s="332"/>
      <c r="UZP37" s="332"/>
      <c r="UZQ37" s="332"/>
      <c r="UZR37" s="332"/>
      <c r="UZS37" s="332"/>
      <c r="UZT37" s="332"/>
      <c r="UZU37" s="332"/>
      <c r="UZV37" s="332"/>
      <c r="UZW37" s="332"/>
      <c r="UZX37" s="332"/>
      <c r="UZY37" s="332"/>
      <c r="UZZ37" s="332"/>
      <c r="VAA37" s="332"/>
      <c r="VAB37" s="332"/>
      <c r="VAC37" s="332"/>
      <c r="VAD37" s="332"/>
      <c r="VAE37" s="332"/>
      <c r="VAF37" s="332"/>
      <c r="VAG37" s="332"/>
      <c r="VAH37" s="332"/>
      <c r="VAI37" s="332"/>
      <c r="VAJ37" s="332"/>
      <c r="VAK37" s="332"/>
      <c r="VAL37" s="332"/>
      <c r="VAM37" s="332"/>
      <c r="VAN37" s="332"/>
      <c r="VAO37" s="332"/>
      <c r="VAP37" s="332"/>
      <c r="VAQ37" s="332"/>
      <c r="VAR37" s="332"/>
      <c r="VAS37" s="332"/>
      <c r="VAT37" s="332"/>
      <c r="VAU37" s="332"/>
      <c r="VAV37" s="332"/>
      <c r="VAW37" s="332"/>
      <c r="VAX37" s="332"/>
      <c r="VAY37" s="332"/>
      <c r="VAZ37" s="332"/>
      <c r="VBA37" s="332"/>
      <c r="VBB37" s="332"/>
      <c r="VBC37" s="332"/>
      <c r="VBD37" s="332"/>
      <c r="VBE37" s="332"/>
      <c r="VBF37" s="332"/>
      <c r="VBG37" s="332"/>
      <c r="VBH37" s="332"/>
      <c r="VBI37" s="332"/>
      <c r="VBJ37" s="332"/>
      <c r="VBK37" s="332"/>
      <c r="VBL37" s="332"/>
      <c r="VBM37" s="332"/>
      <c r="VBN37" s="332"/>
      <c r="VBO37" s="332"/>
      <c r="VBP37" s="332"/>
      <c r="VBQ37" s="332"/>
      <c r="VBR37" s="332"/>
      <c r="VBS37" s="332"/>
      <c r="VBT37" s="332"/>
      <c r="VBU37" s="332"/>
      <c r="VBV37" s="332"/>
      <c r="VBW37" s="332"/>
      <c r="VBX37" s="332"/>
      <c r="VBY37" s="332"/>
      <c r="VBZ37" s="332"/>
      <c r="VCA37" s="332"/>
      <c r="VCB37" s="332"/>
      <c r="VCC37" s="332"/>
      <c r="VCD37" s="332"/>
      <c r="VCE37" s="332"/>
      <c r="VCF37" s="332"/>
      <c r="VCG37" s="332"/>
      <c r="VCH37" s="332"/>
      <c r="VCI37" s="332"/>
      <c r="VCJ37" s="332"/>
      <c r="VCK37" s="332"/>
      <c r="VCL37" s="332"/>
      <c r="VCM37" s="332"/>
      <c r="VCN37" s="332"/>
      <c r="VCO37" s="332"/>
      <c r="VCP37" s="332"/>
      <c r="VCQ37" s="332"/>
      <c r="VCR37" s="332"/>
      <c r="VCS37" s="332"/>
      <c r="VCT37" s="332"/>
      <c r="VCU37" s="332"/>
      <c r="VCV37" s="332"/>
      <c r="VCW37" s="332"/>
      <c r="VCX37" s="332"/>
      <c r="VCY37" s="332"/>
      <c r="VCZ37" s="332"/>
      <c r="VDA37" s="332"/>
      <c r="VDB37" s="332"/>
      <c r="VDC37" s="332"/>
      <c r="VDD37" s="332"/>
      <c r="VDE37" s="332"/>
      <c r="VDF37" s="332"/>
      <c r="VDG37" s="332"/>
      <c r="VDH37" s="332"/>
      <c r="VDI37" s="332"/>
      <c r="VDJ37" s="332"/>
      <c r="VDK37" s="332"/>
      <c r="VDL37" s="332"/>
      <c r="VDM37" s="332"/>
      <c r="VDN37" s="332"/>
      <c r="VDO37" s="332"/>
      <c r="VDP37" s="332"/>
      <c r="VDQ37" s="332"/>
      <c r="VDR37" s="332"/>
      <c r="VDS37" s="332"/>
      <c r="VDT37" s="332"/>
      <c r="VDU37" s="332"/>
      <c r="VDV37" s="332"/>
      <c r="VDW37" s="332"/>
      <c r="VDX37" s="332"/>
      <c r="VDY37" s="332"/>
      <c r="VDZ37" s="332"/>
      <c r="VEA37" s="332"/>
      <c r="VEB37" s="332"/>
      <c r="VEC37" s="332"/>
      <c r="VED37" s="332"/>
      <c r="VEE37" s="332"/>
      <c r="VEF37" s="332"/>
      <c r="VEG37" s="332"/>
      <c r="VEH37" s="332"/>
      <c r="VEI37" s="332"/>
      <c r="VEJ37" s="332"/>
      <c r="VEK37" s="332"/>
      <c r="VEL37" s="332"/>
      <c r="VEM37" s="332"/>
      <c r="VEN37" s="332"/>
      <c r="VEO37" s="332"/>
      <c r="VEP37" s="332"/>
      <c r="VEQ37" s="332"/>
      <c r="VER37" s="332"/>
      <c r="VES37" s="332"/>
      <c r="VET37" s="332"/>
      <c r="VEU37" s="332"/>
      <c r="VEV37" s="332"/>
      <c r="VEW37" s="332"/>
      <c r="VEX37" s="332"/>
      <c r="VEY37" s="332"/>
      <c r="VEZ37" s="332"/>
      <c r="VFA37" s="332"/>
      <c r="VFB37" s="332"/>
      <c r="VFC37" s="332"/>
      <c r="VFD37" s="332"/>
      <c r="VFE37" s="332"/>
      <c r="VFF37" s="332"/>
      <c r="VFG37" s="332"/>
      <c r="VFH37" s="332"/>
      <c r="VFI37" s="332"/>
      <c r="VFJ37" s="332"/>
      <c r="VFK37" s="332"/>
      <c r="VFL37" s="332"/>
      <c r="VFM37" s="332"/>
      <c r="VFN37" s="332"/>
      <c r="VFO37" s="332"/>
      <c r="VFP37" s="332"/>
      <c r="VFQ37" s="332"/>
      <c r="VFR37" s="332"/>
      <c r="VFS37" s="332"/>
      <c r="VFT37" s="332"/>
      <c r="VFU37" s="332"/>
      <c r="VFV37" s="332"/>
      <c r="VFW37" s="332"/>
      <c r="VFX37" s="332"/>
      <c r="VFY37" s="332"/>
      <c r="VFZ37" s="332"/>
      <c r="VGA37" s="332"/>
      <c r="VGB37" s="332"/>
      <c r="VGC37" s="332"/>
      <c r="VGD37" s="332"/>
      <c r="VGE37" s="332"/>
      <c r="VGF37" s="332"/>
      <c r="VGG37" s="332"/>
      <c r="VGH37" s="332"/>
      <c r="VGI37" s="332"/>
      <c r="VGJ37" s="332"/>
      <c r="VGK37" s="332"/>
      <c r="VGL37" s="332"/>
      <c r="VGM37" s="332"/>
      <c r="VGN37" s="332"/>
      <c r="VGO37" s="332"/>
      <c r="VGP37" s="332"/>
      <c r="VGQ37" s="332"/>
      <c r="VGR37" s="332"/>
      <c r="VGS37" s="332"/>
      <c r="VGT37" s="332"/>
      <c r="VGU37" s="332"/>
      <c r="VGV37" s="332"/>
      <c r="VGW37" s="332"/>
      <c r="VGX37" s="332"/>
      <c r="VGY37" s="332"/>
      <c r="VGZ37" s="332"/>
      <c r="VHA37" s="332"/>
      <c r="VHB37" s="332"/>
      <c r="VHC37" s="332"/>
      <c r="VHD37" s="332"/>
      <c r="VHE37" s="332"/>
      <c r="VHF37" s="332"/>
      <c r="VHG37" s="332"/>
      <c r="VHH37" s="332"/>
      <c r="VHI37" s="332"/>
      <c r="VHJ37" s="332"/>
      <c r="VHK37" s="332"/>
      <c r="VHL37" s="332"/>
      <c r="VHM37" s="332"/>
      <c r="VHN37" s="332"/>
      <c r="VHO37" s="332"/>
      <c r="VHP37" s="332"/>
      <c r="VHQ37" s="332"/>
      <c r="VHR37" s="332"/>
      <c r="VHS37" s="332"/>
      <c r="VHT37" s="332"/>
      <c r="VHU37" s="332"/>
      <c r="VHV37" s="332"/>
      <c r="VHW37" s="332"/>
      <c r="VHX37" s="332"/>
      <c r="VHY37" s="332"/>
      <c r="VHZ37" s="332"/>
      <c r="VIA37" s="332"/>
      <c r="VIB37" s="332"/>
      <c r="VIC37" s="332"/>
      <c r="VID37" s="332"/>
      <c r="VIE37" s="332"/>
      <c r="VIF37" s="332"/>
      <c r="VIG37" s="332"/>
      <c r="VIH37" s="332"/>
      <c r="VII37" s="332"/>
      <c r="VIJ37" s="332"/>
      <c r="VIK37" s="332"/>
      <c r="VIL37" s="332"/>
      <c r="VIM37" s="332"/>
      <c r="VIN37" s="332"/>
      <c r="VIO37" s="332"/>
      <c r="VIP37" s="332"/>
      <c r="VIQ37" s="332"/>
      <c r="VIR37" s="332"/>
      <c r="VIS37" s="332"/>
      <c r="VIT37" s="332"/>
      <c r="VIU37" s="332"/>
      <c r="VIV37" s="332"/>
      <c r="VIW37" s="332"/>
      <c r="VIX37" s="332"/>
      <c r="VIY37" s="332"/>
      <c r="VIZ37" s="332"/>
      <c r="VJA37" s="332"/>
      <c r="VJB37" s="332"/>
      <c r="VJC37" s="332"/>
      <c r="VJD37" s="332"/>
      <c r="VJE37" s="332"/>
      <c r="VJF37" s="332"/>
      <c r="VJG37" s="332"/>
      <c r="VJH37" s="332"/>
      <c r="VJI37" s="332"/>
      <c r="VJJ37" s="332"/>
      <c r="VJK37" s="332"/>
      <c r="VJL37" s="332"/>
      <c r="VJM37" s="332"/>
      <c r="VJN37" s="332"/>
      <c r="VJO37" s="332"/>
      <c r="VJP37" s="332"/>
      <c r="VJQ37" s="332"/>
      <c r="VJR37" s="332"/>
      <c r="VJS37" s="332"/>
      <c r="VJT37" s="332"/>
      <c r="VJU37" s="332"/>
      <c r="VJV37" s="332"/>
      <c r="VJW37" s="332"/>
      <c r="VJX37" s="332"/>
      <c r="VJY37" s="332"/>
      <c r="VJZ37" s="332"/>
      <c r="VKA37" s="332"/>
      <c r="VKB37" s="332"/>
      <c r="VKC37" s="332"/>
      <c r="VKD37" s="332"/>
      <c r="VKE37" s="332"/>
      <c r="VKF37" s="332"/>
      <c r="VKG37" s="332"/>
      <c r="VKH37" s="332"/>
      <c r="VKI37" s="332"/>
      <c r="VKJ37" s="332"/>
      <c r="VKK37" s="332"/>
      <c r="VKL37" s="332"/>
      <c r="VKM37" s="332"/>
      <c r="VKN37" s="332"/>
      <c r="VKO37" s="332"/>
      <c r="VKP37" s="332"/>
      <c r="VKQ37" s="332"/>
      <c r="VKR37" s="332"/>
      <c r="VKS37" s="332"/>
      <c r="VKT37" s="332"/>
      <c r="VKU37" s="332"/>
      <c r="VKV37" s="332"/>
      <c r="VKW37" s="332"/>
      <c r="VKX37" s="332"/>
      <c r="VKY37" s="332"/>
      <c r="VKZ37" s="332"/>
      <c r="VLA37" s="332"/>
      <c r="VLB37" s="332"/>
      <c r="VLC37" s="332"/>
      <c r="VLD37" s="332"/>
      <c r="VLE37" s="332"/>
      <c r="VLF37" s="332"/>
      <c r="VLG37" s="332"/>
      <c r="VLH37" s="332"/>
      <c r="VLI37" s="332"/>
      <c r="VLJ37" s="332"/>
      <c r="VLK37" s="332"/>
      <c r="VLL37" s="332"/>
      <c r="VLM37" s="332"/>
      <c r="VLN37" s="332"/>
      <c r="VLO37" s="332"/>
      <c r="VLP37" s="332"/>
      <c r="VLQ37" s="332"/>
      <c r="VLR37" s="332"/>
      <c r="VLS37" s="332"/>
      <c r="VLT37" s="332"/>
      <c r="VLU37" s="332"/>
      <c r="VLV37" s="332"/>
      <c r="VLW37" s="332"/>
      <c r="VLX37" s="332"/>
      <c r="VLY37" s="332"/>
      <c r="VLZ37" s="332"/>
      <c r="VMA37" s="332"/>
      <c r="VMB37" s="332"/>
      <c r="VMC37" s="332"/>
      <c r="VMD37" s="332"/>
      <c r="VME37" s="332"/>
      <c r="VMF37" s="332"/>
      <c r="VMG37" s="332"/>
      <c r="VMH37" s="332"/>
      <c r="VMI37" s="332"/>
      <c r="VMJ37" s="332"/>
      <c r="VMK37" s="332"/>
      <c r="VML37" s="332"/>
      <c r="VMM37" s="332"/>
      <c r="VMN37" s="332"/>
      <c r="VMO37" s="332"/>
      <c r="VMP37" s="332"/>
      <c r="VMQ37" s="332"/>
      <c r="VMR37" s="332"/>
      <c r="VMS37" s="332"/>
      <c r="VMT37" s="332"/>
      <c r="VMU37" s="332"/>
      <c r="VMV37" s="332"/>
      <c r="VMW37" s="332"/>
      <c r="VMX37" s="332"/>
      <c r="VMY37" s="332"/>
      <c r="VMZ37" s="332"/>
      <c r="VNA37" s="332"/>
      <c r="VNB37" s="332"/>
      <c r="VNC37" s="332"/>
      <c r="VND37" s="332"/>
      <c r="VNE37" s="332"/>
      <c r="VNF37" s="332"/>
      <c r="VNG37" s="332"/>
      <c r="VNH37" s="332"/>
      <c r="VNI37" s="332"/>
      <c r="VNJ37" s="332"/>
      <c r="VNK37" s="332"/>
      <c r="VNL37" s="332"/>
      <c r="VNM37" s="332"/>
      <c r="VNN37" s="332"/>
      <c r="VNO37" s="332"/>
      <c r="VNP37" s="332"/>
      <c r="VNQ37" s="332"/>
      <c r="VNR37" s="332"/>
      <c r="VNS37" s="332"/>
      <c r="VNT37" s="332"/>
      <c r="VNU37" s="332"/>
      <c r="VNV37" s="332"/>
      <c r="VNW37" s="332"/>
      <c r="VNX37" s="332"/>
      <c r="VNY37" s="332"/>
      <c r="VNZ37" s="332"/>
      <c r="VOA37" s="332"/>
      <c r="VOB37" s="332"/>
      <c r="VOC37" s="332"/>
      <c r="VOD37" s="332"/>
      <c r="VOE37" s="332"/>
      <c r="VOF37" s="332"/>
      <c r="VOG37" s="332"/>
      <c r="VOH37" s="332"/>
      <c r="VOI37" s="332"/>
      <c r="VOJ37" s="332"/>
      <c r="VOK37" s="332"/>
      <c r="VOL37" s="332"/>
      <c r="VOM37" s="332"/>
      <c r="VON37" s="332"/>
      <c r="VOO37" s="332"/>
      <c r="VOP37" s="332"/>
      <c r="VOQ37" s="332"/>
      <c r="VOR37" s="332"/>
      <c r="VOS37" s="332"/>
      <c r="VOT37" s="332"/>
      <c r="VOU37" s="332"/>
      <c r="VOV37" s="332"/>
      <c r="VOW37" s="332"/>
      <c r="VOX37" s="332"/>
      <c r="VOY37" s="332"/>
      <c r="VOZ37" s="332"/>
      <c r="VPA37" s="332"/>
      <c r="VPB37" s="332"/>
      <c r="VPC37" s="332"/>
      <c r="VPD37" s="332"/>
      <c r="VPE37" s="332"/>
      <c r="VPF37" s="332"/>
      <c r="VPG37" s="332"/>
      <c r="VPH37" s="332"/>
      <c r="VPI37" s="332"/>
      <c r="VPJ37" s="332"/>
      <c r="VPK37" s="332"/>
      <c r="VPL37" s="332"/>
      <c r="VPM37" s="332"/>
      <c r="VPN37" s="332"/>
      <c r="VPO37" s="332"/>
      <c r="VPP37" s="332"/>
      <c r="VPQ37" s="332"/>
      <c r="VPR37" s="332"/>
      <c r="VPS37" s="332"/>
      <c r="VPT37" s="332"/>
      <c r="VPU37" s="332"/>
      <c r="VPV37" s="332"/>
      <c r="VPW37" s="332"/>
      <c r="VPX37" s="332"/>
      <c r="VPY37" s="332"/>
      <c r="VPZ37" s="332"/>
      <c r="VQA37" s="332"/>
      <c r="VQB37" s="332"/>
      <c r="VQC37" s="332"/>
      <c r="VQD37" s="332"/>
      <c r="VQE37" s="332"/>
      <c r="VQF37" s="332"/>
      <c r="VQG37" s="332"/>
      <c r="VQH37" s="332"/>
      <c r="VQI37" s="332"/>
      <c r="VQJ37" s="332"/>
      <c r="VQK37" s="332"/>
      <c r="VQL37" s="332"/>
      <c r="VQM37" s="332"/>
      <c r="VQN37" s="332"/>
      <c r="VQO37" s="332"/>
      <c r="VQP37" s="332"/>
      <c r="VQQ37" s="332"/>
      <c r="VQR37" s="332"/>
      <c r="VQS37" s="332"/>
      <c r="VQT37" s="332"/>
      <c r="VQU37" s="332"/>
      <c r="VQV37" s="332"/>
      <c r="VQW37" s="332"/>
      <c r="VQX37" s="332"/>
      <c r="VQY37" s="332"/>
      <c r="VQZ37" s="332"/>
      <c r="VRA37" s="332"/>
      <c r="VRB37" s="332"/>
      <c r="VRC37" s="332"/>
      <c r="VRD37" s="332"/>
      <c r="VRE37" s="332"/>
      <c r="VRF37" s="332"/>
      <c r="VRG37" s="332"/>
      <c r="VRH37" s="332"/>
      <c r="VRI37" s="332"/>
      <c r="VRJ37" s="332"/>
      <c r="VRK37" s="332"/>
      <c r="VRL37" s="332"/>
      <c r="VRM37" s="332"/>
      <c r="VRN37" s="332"/>
      <c r="VRO37" s="332"/>
      <c r="VRP37" s="332"/>
      <c r="VRQ37" s="332"/>
      <c r="VRR37" s="332"/>
      <c r="VRS37" s="332"/>
      <c r="VRT37" s="332"/>
      <c r="VRU37" s="332"/>
      <c r="VRV37" s="332"/>
      <c r="VRW37" s="332"/>
      <c r="VRX37" s="332"/>
      <c r="VRY37" s="332"/>
      <c r="VRZ37" s="332"/>
      <c r="VSA37" s="332"/>
      <c r="VSB37" s="332"/>
      <c r="VSC37" s="332"/>
      <c r="VSD37" s="332"/>
      <c r="VSE37" s="332"/>
      <c r="VSF37" s="332"/>
      <c r="VSG37" s="332"/>
      <c r="VSH37" s="332"/>
      <c r="VSI37" s="332"/>
      <c r="VSJ37" s="332"/>
      <c r="VSK37" s="332"/>
      <c r="VSL37" s="332"/>
      <c r="VSM37" s="332"/>
      <c r="VSN37" s="332"/>
      <c r="VSO37" s="332"/>
      <c r="VSP37" s="332"/>
      <c r="VSQ37" s="332"/>
      <c r="VSR37" s="332"/>
      <c r="VSS37" s="332"/>
      <c r="VST37" s="332"/>
      <c r="VSU37" s="332"/>
      <c r="VSV37" s="332"/>
      <c r="VSW37" s="332"/>
      <c r="VSX37" s="332"/>
      <c r="VSY37" s="332"/>
      <c r="VSZ37" s="332"/>
      <c r="VTA37" s="332"/>
      <c r="VTB37" s="332"/>
      <c r="VTC37" s="332"/>
      <c r="VTD37" s="332"/>
      <c r="VTE37" s="332"/>
      <c r="VTF37" s="332"/>
      <c r="VTG37" s="332"/>
      <c r="VTH37" s="332"/>
      <c r="VTI37" s="332"/>
      <c r="VTJ37" s="332"/>
      <c r="VTK37" s="332"/>
      <c r="VTL37" s="332"/>
      <c r="VTM37" s="332"/>
      <c r="VTN37" s="332"/>
      <c r="VTO37" s="332"/>
      <c r="VTP37" s="332"/>
      <c r="VTQ37" s="332"/>
      <c r="VTR37" s="332"/>
      <c r="VTS37" s="332"/>
      <c r="VTT37" s="332"/>
      <c r="VTU37" s="332"/>
      <c r="VTV37" s="332"/>
      <c r="VTW37" s="332"/>
      <c r="VTX37" s="332"/>
      <c r="VTY37" s="332"/>
      <c r="VTZ37" s="332"/>
      <c r="VUA37" s="332"/>
      <c r="VUB37" s="332"/>
      <c r="VUC37" s="332"/>
      <c r="VUD37" s="332"/>
      <c r="VUE37" s="332"/>
      <c r="VUF37" s="332"/>
      <c r="VUG37" s="332"/>
      <c r="VUH37" s="332"/>
      <c r="VUI37" s="332"/>
      <c r="VUJ37" s="332"/>
      <c r="VUK37" s="332"/>
      <c r="VUL37" s="332"/>
      <c r="VUM37" s="332"/>
      <c r="VUN37" s="332"/>
      <c r="VUO37" s="332"/>
      <c r="VUP37" s="332"/>
      <c r="VUQ37" s="332"/>
      <c r="VUR37" s="332"/>
      <c r="VUS37" s="332"/>
      <c r="VUT37" s="332"/>
      <c r="VUU37" s="332"/>
      <c r="VUV37" s="332"/>
      <c r="VUW37" s="332"/>
      <c r="VUX37" s="332"/>
      <c r="VUY37" s="332"/>
      <c r="VUZ37" s="332"/>
      <c r="VVA37" s="332"/>
      <c r="VVB37" s="332"/>
      <c r="VVC37" s="332"/>
      <c r="VVD37" s="332"/>
      <c r="VVE37" s="332"/>
      <c r="VVF37" s="332"/>
      <c r="VVG37" s="332"/>
      <c r="VVH37" s="332"/>
      <c r="VVI37" s="332"/>
      <c r="VVJ37" s="332"/>
      <c r="VVK37" s="332"/>
      <c r="VVL37" s="332"/>
      <c r="VVM37" s="332"/>
      <c r="VVN37" s="332"/>
      <c r="VVO37" s="332"/>
      <c r="VVP37" s="332"/>
      <c r="VVQ37" s="332"/>
      <c r="VVR37" s="332"/>
      <c r="VVS37" s="332"/>
      <c r="VVT37" s="332"/>
      <c r="VVU37" s="332"/>
      <c r="VVV37" s="332"/>
      <c r="VVW37" s="332"/>
      <c r="VVX37" s="332"/>
      <c r="VVY37" s="332"/>
      <c r="VVZ37" s="332"/>
      <c r="VWA37" s="332"/>
      <c r="VWB37" s="332"/>
      <c r="VWC37" s="332"/>
      <c r="VWD37" s="332"/>
      <c r="VWE37" s="332"/>
      <c r="VWF37" s="332"/>
      <c r="VWG37" s="332"/>
      <c r="VWH37" s="332"/>
      <c r="VWI37" s="332"/>
      <c r="VWJ37" s="332"/>
      <c r="VWK37" s="332"/>
      <c r="VWL37" s="332"/>
      <c r="VWM37" s="332"/>
      <c r="VWN37" s="332"/>
      <c r="VWO37" s="332"/>
      <c r="VWP37" s="332"/>
      <c r="VWQ37" s="332"/>
      <c r="VWR37" s="332"/>
      <c r="VWS37" s="332"/>
      <c r="VWT37" s="332"/>
      <c r="VWU37" s="332"/>
      <c r="VWV37" s="332"/>
      <c r="VWW37" s="332"/>
      <c r="VWX37" s="332"/>
      <c r="VWY37" s="332"/>
      <c r="VWZ37" s="332"/>
      <c r="VXA37" s="332"/>
      <c r="VXB37" s="332"/>
      <c r="VXC37" s="332"/>
      <c r="VXD37" s="332"/>
      <c r="VXE37" s="332"/>
      <c r="VXF37" s="332"/>
      <c r="VXG37" s="332"/>
      <c r="VXH37" s="332"/>
      <c r="VXI37" s="332"/>
      <c r="VXJ37" s="332"/>
      <c r="VXK37" s="332"/>
      <c r="VXL37" s="332"/>
      <c r="VXM37" s="332"/>
      <c r="VXN37" s="332"/>
      <c r="VXO37" s="332"/>
      <c r="VXP37" s="332"/>
      <c r="VXQ37" s="332"/>
      <c r="VXR37" s="332"/>
      <c r="VXS37" s="332"/>
      <c r="VXT37" s="332"/>
      <c r="VXU37" s="332"/>
      <c r="VXV37" s="332"/>
      <c r="VXW37" s="332"/>
      <c r="VXX37" s="332"/>
      <c r="VXY37" s="332"/>
      <c r="VXZ37" s="332"/>
      <c r="VYA37" s="332"/>
      <c r="VYB37" s="332"/>
      <c r="VYC37" s="332"/>
      <c r="VYD37" s="332"/>
      <c r="VYE37" s="332"/>
      <c r="VYF37" s="332"/>
      <c r="VYG37" s="332"/>
      <c r="VYH37" s="332"/>
      <c r="VYI37" s="332"/>
      <c r="VYJ37" s="332"/>
      <c r="VYK37" s="332"/>
      <c r="VYL37" s="332"/>
      <c r="VYM37" s="332"/>
      <c r="VYN37" s="332"/>
      <c r="VYO37" s="332"/>
      <c r="VYP37" s="332"/>
      <c r="VYQ37" s="332"/>
      <c r="VYR37" s="332"/>
      <c r="VYS37" s="332"/>
      <c r="VYT37" s="332"/>
      <c r="VYU37" s="332"/>
      <c r="VYV37" s="332"/>
      <c r="VYW37" s="332"/>
      <c r="VYX37" s="332"/>
      <c r="VYY37" s="332"/>
      <c r="VYZ37" s="332"/>
      <c r="VZA37" s="332"/>
      <c r="VZB37" s="332"/>
      <c r="VZC37" s="332"/>
      <c r="VZD37" s="332"/>
      <c r="VZE37" s="332"/>
      <c r="VZF37" s="332"/>
      <c r="VZG37" s="332"/>
      <c r="VZH37" s="332"/>
      <c r="VZI37" s="332"/>
      <c r="VZJ37" s="332"/>
      <c r="VZK37" s="332"/>
      <c r="VZL37" s="332"/>
      <c r="VZM37" s="332"/>
      <c r="VZN37" s="332"/>
      <c r="VZO37" s="332"/>
      <c r="VZP37" s="332"/>
      <c r="VZQ37" s="332"/>
      <c r="VZR37" s="332"/>
      <c r="VZS37" s="332"/>
      <c r="VZT37" s="332"/>
      <c r="VZU37" s="332"/>
      <c r="VZV37" s="332"/>
      <c r="VZW37" s="332"/>
      <c r="VZX37" s="332"/>
      <c r="VZY37" s="332"/>
      <c r="VZZ37" s="332"/>
      <c r="WAA37" s="332"/>
      <c r="WAB37" s="332"/>
      <c r="WAC37" s="332"/>
      <c r="WAD37" s="332"/>
      <c r="WAE37" s="332"/>
      <c r="WAF37" s="332"/>
      <c r="WAG37" s="332"/>
      <c r="WAH37" s="332"/>
      <c r="WAI37" s="332"/>
      <c r="WAJ37" s="332"/>
      <c r="WAK37" s="332"/>
      <c r="WAL37" s="332"/>
      <c r="WAM37" s="332"/>
      <c r="WAN37" s="332"/>
      <c r="WAO37" s="332"/>
      <c r="WAP37" s="332"/>
      <c r="WAQ37" s="332"/>
      <c r="WAR37" s="332"/>
      <c r="WAS37" s="332"/>
      <c r="WAT37" s="332"/>
      <c r="WAU37" s="332"/>
      <c r="WAV37" s="332"/>
      <c r="WAW37" s="332"/>
      <c r="WAX37" s="332"/>
      <c r="WAY37" s="332"/>
      <c r="WAZ37" s="332"/>
      <c r="WBA37" s="332"/>
      <c r="WBB37" s="332"/>
      <c r="WBC37" s="332"/>
      <c r="WBD37" s="332"/>
      <c r="WBE37" s="332"/>
      <c r="WBF37" s="332"/>
      <c r="WBG37" s="332"/>
      <c r="WBH37" s="332"/>
      <c r="WBI37" s="332"/>
      <c r="WBJ37" s="332"/>
      <c r="WBK37" s="332"/>
      <c r="WBL37" s="332"/>
      <c r="WBM37" s="332"/>
      <c r="WBN37" s="332"/>
      <c r="WBO37" s="332"/>
      <c r="WBP37" s="332"/>
      <c r="WBQ37" s="332"/>
      <c r="WBR37" s="332"/>
      <c r="WBS37" s="332"/>
      <c r="WBT37" s="332"/>
      <c r="WBU37" s="332"/>
      <c r="WBV37" s="332"/>
      <c r="WBW37" s="332"/>
      <c r="WBX37" s="332"/>
      <c r="WBY37" s="332"/>
      <c r="WBZ37" s="332"/>
      <c r="WCA37" s="332"/>
      <c r="WCB37" s="332"/>
      <c r="WCC37" s="332"/>
      <c r="WCD37" s="332"/>
      <c r="WCE37" s="332"/>
      <c r="WCF37" s="332"/>
      <c r="WCG37" s="332"/>
      <c r="WCH37" s="332"/>
      <c r="WCI37" s="332"/>
      <c r="WCJ37" s="332"/>
      <c r="WCK37" s="332"/>
      <c r="WCL37" s="332"/>
      <c r="WCM37" s="332"/>
      <c r="WCN37" s="332"/>
      <c r="WCO37" s="332"/>
      <c r="WCP37" s="332"/>
      <c r="WCQ37" s="332"/>
      <c r="WCR37" s="332"/>
      <c r="WCS37" s="332"/>
      <c r="WCT37" s="332"/>
      <c r="WCU37" s="332"/>
      <c r="WCV37" s="332"/>
      <c r="WCW37" s="332"/>
      <c r="WCX37" s="332"/>
      <c r="WCY37" s="332"/>
      <c r="WCZ37" s="332"/>
      <c r="WDA37" s="332"/>
      <c r="WDB37" s="332"/>
      <c r="WDC37" s="332"/>
      <c r="WDD37" s="332"/>
      <c r="WDE37" s="332"/>
      <c r="WDF37" s="332"/>
      <c r="WDG37" s="332"/>
      <c r="WDH37" s="332"/>
      <c r="WDI37" s="332"/>
      <c r="WDJ37" s="332"/>
      <c r="WDK37" s="332"/>
      <c r="WDL37" s="332"/>
      <c r="WDM37" s="332"/>
      <c r="WDN37" s="332"/>
      <c r="WDO37" s="332"/>
      <c r="WDP37" s="332"/>
      <c r="WDQ37" s="332"/>
      <c r="WDR37" s="332"/>
      <c r="WDS37" s="332"/>
      <c r="WDT37" s="332"/>
      <c r="WDU37" s="332"/>
      <c r="WDV37" s="332"/>
      <c r="WDW37" s="332"/>
      <c r="WDX37" s="332"/>
      <c r="WDY37" s="332"/>
      <c r="WDZ37" s="332"/>
      <c r="WEA37" s="332"/>
      <c r="WEB37" s="332"/>
      <c r="WEC37" s="332"/>
      <c r="WED37" s="332"/>
      <c r="WEE37" s="332"/>
      <c r="WEF37" s="332"/>
      <c r="WEG37" s="332"/>
      <c r="WEH37" s="332"/>
      <c r="WEI37" s="332"/>
      <c r="WEJ37" s="332"/>
      <c r="WEK37" s="332"/>
      <c r="WEL37" s="332"/>
      <c r="WEM37" s="332"/>
      <c r="WEN37" s="332"/>
      <c r="WEO37" s="332"/>
      <c r="WEP37" s="332"/>
      <c r="WEQ37" s="332"/>
      <c r="WER37" s="332"/>
      <c r="WES37" s="332"/>
      <c r="WET37" s="332"/>
      <c r="WEU37" s="332"/>
      <c r="WEV37" s="332"/>
      <c r="WEW37" s="332"/>
      <c r="WEX37" s="332"/>
      <c r="WEY37" s="332"/>
      <c r="WEZ37" s="332"/>
      <c r="WFA37" s="332"/>
      <c r="WFB37" s="332"/>
      <c r="WFC37" s="332"/>
      <c r="WFD37" s="332"/>
      <c r="WFE37" s="332"/>
      <c r="WFF37" s="332"/>
      <c r="WFG37" s="332"/>
      <c r="WFH37" s="332"/>
      <c r="WFI37" s="332"/>
      <c r="WFJ37" s="332"/>
      <c r="WFK37" s="332"/>
      <c r="WFL37" s="332"/>
      <c r="WFM37" s="332"/>
      <c r="WFN37" s="332"/>
      <c r="WFO37" s="332"/>
      <c r="WFP37" s="332"/>
      <c r="WFQ37" s="332"/>
      <c r="WFR37" s="332"/>
      <c r="WFS37" s="332"/>
      <c r="WFT37" s="332"/>
      <c r="WFU37" s="332"/>
      <c r="WFV37" s="332"/>
      <c r="WFW37" s="332"/>
      <c r="WFX37" s="332"/>
      <c r="WFY37" s="332"/>
      <c r="WFZ37" s="332"/>
      <c r="WGA37" s="332"/>
      <c r="WGB37" s="332"/>
      <c r="WGC37" s="332"/>
      <c r="WGD37" s="332"/>
      <c r="WGE37" s="332"/>
      <c r="WGF37" s="332"/>
      <c r="WGG37" s="332"/>
      <c r="WGH37" s="332"/>
      <c r="WGI37" s="332"/>
      <c r="WGJ37" s="332"/>
      <c r="WGK37" s="332"/>
      <c r="WGL37" s="332"/>
      <c r="WGM37" s="332"/>
      <c r="WGN37" s="332"/>
      <c r="WGO37" s="332"/>
      <c r="WGP37" s="332"/>
      <c r="WGQ37" s="332"/>
      <c r="WGR37" s="332"/>
      <c r="WGS37" s="332"/>
      <c r="WGT37" s="332"/>
      <c r="WGU37" s="332"/>
      <c r="WGV37" s="332"/>
      <c r="WGW37" s="332"/>
      <c r="WGX37" s="332"/>
      <c r="WGY37" s="332"/>
      <c r="WGZ37" s="332"/>
      <c r="WHA37" s="332"/>
      <c r="WHB37" s="332"/>
      <c r="WHC37" s="332"/>
      <c r="WHD37" s="332"/>
      <c r="WHE37" s="332"/>
      <c r="WHF37" s="332"/>
      <c r="WHG37" s="332"/>
      <c r="WHH37" s="332"/>
      <c r="WHI37" s="332"/>
      <c r="WHJ37" s="332"/>
      <c r="WHK37" s="332"/>
      <c r="WHL37" s="332"/>
      <c r="WHM37" s="332"/>
      <c r="WHN37" s="332"/>
      <c r="WHO37" s="332"/>
      <c r="WHP37" s="332"/>
      <c r="WHQ37" s="332"/>
      <c r="WHR37" s="332"/>
      <c r="WHS37" s="332"/>
      <c r="WHT37" s="332"/>
      <c r="WHU37" s="332"/>
      <c r="WHV37" s="332"/>
      <c r="WHW37" s="332"/>
      <c r="WHX37" s="332"/>
      <c r="WHY37" s="332"/>
      <c r="WHZ37" s="332"/>
      <c r="WIA37" s="332"/>
      <c r="WIB37" s="332"/>
      <c r="WIC37" s="332"/>
      <c r="WID37" s="332"/>
      <c r="WIE37" s="332"/>
      <c r="WIF37" s="332"/>
      <c r="WIG37" s="332"/>
      <c r="WIH37" s="332"/>
      <c r="WII37" s="332"/>
      <c r="WIJ37" s="332"/>
      <c r="WIK37" s="332"/>
      <c r="WIL37" s="332"/>
      <c r="WIM37" s="332"/>
      <c r="WIN37" s="332"/>
      <c r="WIO37" s="332"/>
      <c r="WIP37" s="332"/>
      <c r="WIQ37" s="332"/>
      <c r="WIR37" s="332"/>
      <c r="WIS37" s="332"/>
      <c r="WIT37" s="332"/>
      <c r="WIU37" s="332"/>
      <c r="WIV37" s="332"/>
      <c r="WIW37" s="332"/>
      <c r="WIX37" s="332"/>
      <c r="WIY37" s="332"/>
      <c r="WIZ37" s="332"/>
      <c r="WJA37" s="332"/>
      <c r="WJB37" s="332"/>
      <c r="WJC37" s="332"/>
      <c r="WJD37" s="332"/>
      <c r="WJE37" s="332"/>
      <c r="WJF37" s="332"/>
      <c r="WJG37" s="332"/>
      <c r="WJH37" s="332"/>
      <c r="WJI37" s="332"/>
      <c r="WJJ37" s="332"/>
      <c r="WJK37" s="332"/>
      <c r="WJL37" s="332"/>
      <c r="WJM37" s="332"/>
      <c r="WJN37" s="332"/>
      <c r="WJO37" s="332"/>
      <c r="WJP37" s="332"/>
      <c r="WJQ37" s="332"/>
      <c r="WJR37" s="332"/>
      <c r="WJS37" s="332"/>
      <c r="WJT37" s="332"/>
      <c r="WJU37" s="332"/>
      <c r="WJV37" s="332"/>
      <c r="WJW37" s="332"/>
      <c r="WJX37" s="332"/>
      <c r="WJY37" s="332"/>
      <c r="WJZ37" s="332"/>
      <c r="WKA37" s="332"/>
      <c r="WKB37" s="332"/>
      <c r="WKC37" s="332"/>
      <c r="WKD37" s="332"/>
      <c r="WKE37" s="332"/>
      <c r="WKF37" s="332"/>
      <c r="WKG37" s="332"/>
      <c r="WKH37" s="332"/>
      <c r="WKI37" s="332"/>
      <c r="WKJ37" s="332"/>
      <c r="WKK37" s="332"/>
      <c r="WKL37" s="332"/>
      <c r="WKM37" s="332"/>
      <c r="WKN37" s="332"/>
      <c r="WKO37" s="332"/>
      <c r="WKP37" s="332"/>
      <c r="WKQ37" s="332"/>
      <c r="WKR37" s="332"/>
      <c r="WKS37" s="332"/>
      <c r="WKT37" s="332"/>
      <c r="WKU37" s="332"/>
      <c r="WKV37" s="332"/>
      <c r="WKW37" s="332"/>
      <c r="WKX37" s="332"/>
      <c r="WKY37" s="332"/>
      <c r="WKZ37" s="332"/>
      <c r="WLA37" s="332"/>
      <c r="WLB37" s="332"/>
      <c r="WLC37" s="332"/>
      <c r="WLD37" s="332"/>
      <c r="WLE37" s="332"/>
      <c r="WLF37" s="332"/>
      <c r="WLG37" s="332"/>
      <c r="WLH37" s="332"/>
      <c r="WLI37" s="332"/>
      <c r="WLJ37" s="332"/>
      <c r="WLK37" s="332"/>
      <c r="WLL37" s="332"/>
      <c r="WLM37" s="332"/>
      <c r="WLN37" s="332"/>
      <c r="WLO37" s="332"/>
      <c r="WLP37" s="332"/>
      <c r="WLQ37" s="332"/>
      <c r="WLR37" s="332"/>
      <c r="WLS37" s="332"/>
      <c r="WLT37" s="332"/>
      <c r="WLU37" s="332"/>
      <c r="WLV37" s="332"/>
      <c r="WLW37" s="332"/>
      <c r="WLX37" s="332"/>
      <c r="WLY37" s="332"/>
      <c r="WLZ37" s="332"/>
      <c r="WMA37" s="332"/>
      <c r="WMB37" s="332"/>
      <c r="WMC37" s="332"/>
      <c r="WMD37" s="332"/>
      <c r="WME37" s="332"/>
      <c r="WMF37" s="332"/>
      <c r="WMG37" s="332"/>
      <c r="WMH37" s="332"/>
      <c r="WMI37" s="332"/>
      <c r="WMJ37" s="332"/>
      <c r="WMK37" s="332"/>
      <c r="WML37" s="332"/>
      <c r="WMM37" s="332"/>
      <c r="WMN37" s="332"/>
      <c r="WMO37" s="332"/>
      <c r="WMP37" s="332"/>
      <c r="WMQ37" s="332"/>
      <c r="WMR37" s="332"/>
      <c r="WMS37" s="332"/>
      <c r="WMT37" s="332"/>
      <c r="WMU37" s="332"/>
      <c r="WMV37" s="332"/>
      <c r="WMW37" s="332"/>
      <c r="WMX37" s="332"/>
      <c r="WMY37" s="332"/>
      <c r="WMZ37" s="332"/>
      <c r="WNA37" s="332"/>
      <c r="WNB37" s="332"/>
      <c r="WNC37" s="332"/>
      <c r="WND37" s="332"/>
      <c r="WNE37" s="332"/>
      <c r="WNF37" s="332"/>
      <c r="WNG37" s="332"/>
      <c r="WNH37" s="332"/>
      <c r="WNI37" s="332"/>
      <c r="WNJ37" s="332"/>
      <c r="WNK37" s="332"/>
      <c r="WNL37" s="332"/>
      <c r="WNM37" s="332"/>
      <c r="WNN37" s="332"/>
      <c r="WNO37" s="332"/>
      <c r="WNP37" s="332"/>
      <c r="WNQ37" s="332"/>
      <c r="WNR37" s="332"/>
      <c r="WNS37" s="332"/>
      <c r="WNT37" s="332"/>
      <c r="WNU37" s="332"/>
      <c r="WNV37" s="332"/>
      <c r="WNW37" s="332"/>
      <c r="WNX37" s="332"/>
      <c r="WNY37" s="332"/>
      <c r="WNZ37" s="332"/>
      <c r="WOA37" s="332"/>
      <c r="WOB37" s="332"/>
      <c r="WOC37" s="332"/>
      <c r="WOD37" s="332"/>
      <c r="WOE37" s="332"/>
      <c r="WOF37" s="332"/>
      <c r="WOG37" s="332"/>
      <c r="WOH37" s="332"/>
      <c r="WOI37" s="332"/>
      <c r="WOJ37" s="332"/>
      <c r="WOK37" s="332"/>
      <c r="WOL37" s="332"/>
      <c r="WOM37" s="332"/>
      <c r="WON37" s="332"/>
      <c r="WOO37" s="332"/>
      <c r="WOP37" s="332"/>
      <c r="WOQ37" s="332"/>
      <c r="WOR37" s="332"/>
      <c r="WOS37" s="332"/>
      <c r="WOT37" s="332"/>
      <c r="WOU37" s="332"/>
      <c r="WOV37" s="332"/>
      <c r="WOW37" s="332"/>
      <c r="WOX37" s="332"/>
      <c r="WOY37" s="332"/>
      <c r="WOZ37" s="332"/>
      <c r="WPA37" s="332"/>
      <c r="WPB37" s="332"/>
      <c r="WPC37" s="332"/>
      <c r="WPD37" s="332"/>
      <c r="WPE37" s="332"/>
      <c r="WPF37" s="332"/>
      <c r="WPG37" s="332"/>
      <c r="WPH37" s="332"/>
      <c r="WPI37" s="332"/>
      <c r="WPJ37" s="332"/>
      <c r="WPK37" s="332"/>
      <c r="WPL37" s="332"/>
      <c r="WPM37" s="332"/>
      <c r="WPN37" s="332"/>
      <c r="WPO37" s="332"/>
      <c r="WPP37" s="332"/>
      <c r="WPQ37" s="332"/>
      <c r="WPR37" s="332"/>
      <c r="WPS37" s="332"/>
      <c r="WPT37" s="332"/>
      <c r="WPU37" s="332"/>
      <c r="WPV37" s="332"/>
      <c r="WPW37" s="332"/>
      <c r="WPX37" s="332"/>
      <c r="WPY37" s="332"/>
      <c r="WPZ37" s="332"/>
      <c r="WQA37" s="332"/>
      <c r="WQB37" s="332"/>
      <c r="WQC37" s="332"/>
      <c r="WQD37" s="332"/>
      <c r="WQE37" s="332"/>
      <c r="WQF37" s="332"/>
      <c r="WQG37" s="332"/>
      <c r="WQH37" s="332"/>
      <c r="WQI37" s="332"/>
      <c r="WQJ37" s="332"/>
      <c r="WQK37" s="332"/>
      <c r="WQL37" s="332"/>
      <c r="WQM37" s="332"/>
      <c r="WQN37" s="332"/>
      <c r="WQO37" s="332"/>
      <c r="WQP37" s="332"/>
      <c r="WQQ37" s="332"/>
      <c r="WQR37" s="332"/>
      <c r="WQS37" s="332"/>
      <c r="WQT37" s="332"/>
      <c r="WQU37" s="332"/>
      <c r="WQV37" s="332"/>
      <c r="WQW37" s="332"/>
      <c r="WQX37" s="332"/>
      <c r="WQY37" s="332"/>
      <c r="WQZ37" s="332"/>
      <c r="WRA37" s="332"/>
      <c r="WRB37" s="332"/>
      <c r="WRC37" s="332"/>
      <c r="WRD37" s="332"/>
      <c r="WRE37" s="332"/>
      <c r="WRF37" s="332"/>
      <c r="WRG37" s="332"/>
      <c r="WRH37" s="332"/>
      <c r="WRI37" s="332"/>
      <c r="WRJ37" s="332"/>
      <c r="WRK37" s="332"/>
      <c r="WRL37" s="332"/>
      <c r="WRM37" s="332"/>
      <c r="WRN37" s="332"/>
      <c r="WRO37" s="332"/>
      <c r="WRP37" s="332"/>
      <c r="WRQ37" s="332"/>
      <c r="WRR37" s="332"/>
      <c r="WRS37" s="332"/>
      <c r="WRT37" s="332"/>
      <c r="WRU37" s="332"/>
      <c r="WRV37" s="332"/>
      <c r="WRW37" s="332"/>
      <c r="WRX37" s="332"/>
      <c r="WRY37" s="332"/>
      <c r="WRZ37" s="332"/>
      <c r="WSA37" s="332"/>
      <c r="WSB37" s="332"/>
      <c r="WSC37" s="332"/>
      <c r="WSD37" s="332"/>
      <c r="WSE37" s="332"/>
      <c r="WSF37" s="332"/>
      <c r="WSG37" s="332"/>
      <c r="WSH37" s="332"/>
      <c r="WSI37" s="332"/>
      <c r="WSJ37" s="332"/>
      <c r="WSK37" s="332"/>
      <c r="WSL37" s="332"/>
      <c r="WSM37" s="332"/>
      <c r="WSN37" s="332"/>
      <c r="WSO37" s="332"/>
      <c r="WSP37" s="332"/>
      <c r="WSQ37" s="332"/>
      <c r="WSR37" s="332"/>
      <c r="WSS37" s="332"/>
      <c r="WST37" s="332"/>
      <c r="WSU37" s="332"/>
      <c r="WSV37" s="332"/>
      <c r="WSW37" s="332"/>
      <c r="WSX37" s="332"/>
      <c r="WSY37" s="332"/>
      <c r="WSZ37" s="332"/>
      <c r="WTA37" s="332"/>
      <c r="WTB37" s="332"/>
      <c r="WTC37" s="332"/>
      <c r="WTD37" s="332"/>
      <c r="WTE37" s="332"/>
      <c r="WTF37" s="332"/>
      <c r="WTG37" s="332"/>
      <c r="WTH37" s="332"/>
      <c r="WTI37" s="332"/>
      <c r="WTJ37" s="332"/>
      <c r="WTK37" s="332"/>
      <c r="WTL37" s="332"/>
      <c r="WTM37" s="332"/>
      <c r="WTN37" s="332"/>
      <c r="WTO37" s="332"/>
      <c r="WTP37" s="332"/>
      <c r="WTQ37" s="332"/>
      <c r="WTR37" s="332"/>
      <c r="WTS37" s="332"/>
      <c r="WTT37" s="332"/>
      <c r="WTU37" s="332"/>
      <c r="WTV37" s="332"/>
      <c r="WTW37" s="332"/>
      <c r="WTX37" s="332"/>
      <c r="WTY37" s="332"/>
      <c r="WTZ37" s="332"/>
      <c r="WUA37" s="332"/>
      <c r="WUB37" s="332"/>
      <c r="WUC37" s="332"/>
      <c r="WUD37" s="332"/>
      <c r="WUE37" s="332"/>
      <c r="WUF37" s="332"/>
      <c r="WUG37" s="332"/>
      <c r="WUH37" s="332"/>
      <c r="WUI37" s="332"/>
      <c r="WUJ37" s="332"/>
      <c r="WUK37" s="332"/>
      <c r="WUL37" s="332"/>
      <c r="WUM37" s="332"/>
      <c r="WUN37" s="332"/>
      <c r="WUO37" s="332"/>
      <c r="WUP37" s="332"/>
      <c r="WUQ37" s="332"/>
      <c r="WUR37" s="332"/>
      <c r="WUS37" s="332"/>
      <c r="WUT37" s="332"/>
      <c r="WUU37" s="332"/>
      <c r="WUV37" s="332"/>
      <c r="WUW37" s="332"/>
      <c r="WUX37" s="332"/>
      <c r="WUY37" s="332"/>
      <c r="WUZ37" s="332"/>
      <c r="WVA37" s="332"/>
      <c r="WVB37" s="332"/>
      <c r="WVC37" s="332"/>
      <c r="WVD37" s="332"/>
      <c r="WVE37" s="332"/>
      <c r="WVF37" s="332"/>
      <c r="WVG37" s="332"/>
      <c r="WVH37" s="332"/>
      <c r="WVI37" s="332"/>
      <c r="WVJ37" s="332"/>
      <c r="WVK37" s="332"/>
      <c r="WVL37" s="332"/>
      <c r="WVM37" s="332"/>
      <c r="WVN37" s="332"/>
      <c r="WVO37" s="332"/>
      <c r="WVP37" s="332"/>
      <c r="WVQ37" s="332"/>
      <c r="WVR37" s="332"/>
      <c r="WVS37" s="332"/>
      <c r="WVT37" s="332"/>
      <c r="WVU37" s="332"/>
      <c r="WVV37" s="332"/>
      <c r="WVW37" s="332"/>
      <c r="WVX37" s="332"/>
      <c r="WVY37" s="332"/>
      <c r="WVZ37" s="332"/>
      <c r="WWA37" s="332"/>
      <c r="WWB37" s="332"/>
      <c r="WWC37" s="332"/>
      <c r="WWD37" s="332"/>
      <c r="WWE37" s="332"/>
      <c r="WWF37" s="332"/>
      <c r="WWG37" s="332"/>
      <c r="WWH37" s="332"/>
      <c r="WWI37" s="332"/>
      <c r="WWJ37" s="332"/>
      <c r="WWK37" s="332"/>
      <c r="WWL37" s="332"/>
      <c r="WWM37" s="332"/>
      <c r="WWN37" s="332"/>
      <c r="WWO37" s="332"/>
      <c r="WWP37" s="332"/>
      <c r="WWQ37" s="332"/>
      <c r="WWR37" s="332"/>
      <c r="WWS37" s="332"/>
      <c r="WWT37" s="332"/>
      <c r="WWU37" s="332"/>
      <c r="WWV37" s="332"/>
      <c r="WWW37" s="332"/>
      <c r="WWX37" s="332"/>
      <c r="WWY37" s="332"/>
      <c r="WWZ37" s="332"/>
      <c r="WXA37" s="332"/>
      <c r="WXB37" s="332"/>
      <c r="WXC37" s="332"/>
      <c r="WXD37" s="332"/>
      <c r="WXE37" s="332"/>
      <c r="WXF37" s="332"/>
      <c r="WXG37" s="332"/>
      <c r="WXH37" s="332"/>
      <c r="WXI37" s="332"/>
      <c r="WXJ37" s="332"/>
      <c r="WXK37" s="332"/>
      <c r="WXL37" s="332"/>
      <c r="WXM37" s="332"/>
      <c r="WXN37" s="332"/>
      <c r="WXO37" s="332"/>
      <c r="WXP37" s="332"/>
      <c r="WXQ37" s="332"/>
      <c r="WXR37" s="332"/>
      <c r="WXS37" s="332"/>
      <c r="WXT37" s="332"/>
      <c r="WXU37" s="332"/>
      <c r="WXV37" s="332"/>
      <c r="WXW37" s="332"/>
      <c r="WXX37" s="332"/>
      <c r="WXY37" s="332"/>
      <c r="WXZ37" s="332"/>
      <c r="WYA37" s="332"/>
      <c r="WYB37" s="332"/>
      <c r="WYC37" s="332"/>
      <c r="WYD37" s="332"/>
      <c r="WYE37" s="332"/>
      <c r="WYF37" s="332"/>
      <c r="WYG37" s="332"/>
      <c r="WYH37" s="332"/>
      <c r="WYI37" s="332"/>
      <c r="WYJ37" s="332"/>
      <c r="WYK37" s="332"/>
      <c r="WYL37" s="332"/>
      <c r="WYM37" s="332"/>
      <c r="WYN37" s="332"/>
      <c r="WYO37" s="332"/>
      <c r="WYP37" s="332"/>
      <c r="WYQ37" s="332"/>
      <c r="WYR37" s="332"/>
      <c r="WYS37" s="332"/>
      <c r="WYT37" s="332"/>
      <c r="WYU37" s="332"/>
      <c r="WYV37" s="332"/>
      <c r="WYW37" s="332"/>
      <c r="WYX37" s="332"/>
      <c r="WYY37" s="332"/>
      <c r="WYZ37" s="332"/>
      <c r="WZA37" s="332"/>
      <c r="WZB37" s="332"/>
      <c r="WZC37" s="332"/>
      <c r="WZD37" s="332"/>
      <c r="WZE37" s="332"/>
      <c r="WZF37" s="332"/>
      <c r="WZG37" s="332"/>
      <c r="WZH37" s="332"/>
      <c r="WZI37" s="332"/>
      <c r="WZJ37" s="332"/>
      <c r="WZK37" s="332"/>
      <c r="WZL37" s="332"/>
      <c r="WZM37" s="332"/>
      <c r="WZN37" s="332"/>
      <c r="WZO37" s="332"/>
      <c r="WZP37" s="332"/>
      <c r="WZQ37" s="332"/>
      <c r="WZR37" s="332"/>
      <c r="WZS37" s="332"/>
      <c r="WZT37" s="332"/>
      <c r="WZU37" s="332"/>
      <c r="WZV37" s="332"/>
      <c r="WZW37" s="332"/>
      <c r="WZX37" s="332"/>
      <c r="WZY37" s="332"/>
      <c r="WZZ37" s="332"/>
      <c r="XAA37" s="332"/>
      <c r="XAB37" s="332"/>
      <c r="XAC37" s="332"/>
      <c r="XAD37" s="332"/>
      <c r="XAE37" s="332"/>
      <c r="XAF37" s="332"/>
      <c r="XAG37" s="332"/>
      <c r="XAH37" s="332"/>
      <c r="XAI37" s="332"/>
      <c r="XAJ37" s="332"/>
      <c r="XAK37" s="332"/>
      <c r="XAL37" s="332"/>
      <c r="XAM37" s="332"/>
      <c r="XAN37" s="332"/>
      <c r="XAO37" s="332"/>
      <c r="XAP37" s="332"/>
      <c r="XAQ37" s="332"/>
      <c r="XAR37" s="332"/>
      <c r="XAS37" s="332"/>
      <c r="XAT37" s="332"/>
      <c r="XAU37" s="332"/>
      <c r="XAV37" s="332"/>
      <c r="XAW37" s="332"/>
      <c r="XAX37" s="332"/>
      <c r="XAY37" s="332"/>
      <c r="XAZ37" s="332"/>
      <c r="XBA37" s="332"/>
      <c r="XBB37" s="332"/>
      <c r="XBC37" s="332"/>
      <c r="XBD37" s="332"/>
      <c r="XBE37" s="332"/>
      <c r="XBF37" s="332"/>
      <c r="XBG37" s="332"/>
      <c r="XBH37" s="332"/>
      <c r="XBI37" s="332"/>
      <c r="XBJ37" s="332"/>
      <c r="XBK37" s="332"/>
      <c r="XBL37" s="332"/>
      <c r="XBM37" s="332"/>
      <c r="XBN37" s="332"/>
      <c r="XBO37" s="332"/>
      <c r="XBP37" s="332"/>
      <c r="XBQ37" s="332"/>
      <c r="XBR37" s="332"/>
      <c r="XBS37" s="332"/>
      <c r="XBT37" s="332"/>
      <c r="XBU37" s="332"/>
      <c r="XBV37" s="332"/>
      <c r="XBW37" s="332"/>
      <c r="XBX37" s="332"/>
      <c r="XBY37" s="332"/>
      <c r="XBZ37" s="332"/>
      <c r="XCA37" s="332"/>
      <c r="XCB37" s="332"/>
      <c r="XCC37" s="332"/>
      <c r="XCD37" s="332"/>
      <c r="XCE37" s="332"/>
      <c r="XCF37" s="332"/>
      <c r="XCG37" s="332"/>
      <c r="XCH37" s="332"/>
      <c r="XCI37" s="332"/>
      <c r="XCJ37" s="332"/>
      <c r="XCK37" s="332"/>
      <c r="XCL37" s="332"/>
      <c r="XCM37" s="332"/>
      <c r="XCN37" s="332"/>
      <c r="XCO37" s="332"/>
      <c r="XCP37" s="332"/>
      <c r="XCQ37" s="332"/>
      <c r="XCR37" s="332"/>
      <c r="XCS37" s="332"/>
      <c r="XCT37" s="332"/>
      <c r="XCU37" s="332"/>
      <c r="XCV37" s="332"/>
      <c r="XCW37" s="332"/>
      <c r="XCX37" s="332"/>
      <c r="XCY37" s="332"/>
      <c r="XCZ37" s="332"/>
      <c r="XDA37" s="332"/>
      <c r="XDB37" s="332"/>
      <c r="XDC37" s="332"/>
      <c r="XDD37" s="332"/>
      <c r="XDE37" s="332"/>
      <c r="XDF37" s="332"/>
      <c r="XDG37" s="332"/>
      <c r="XDH37" s="332"/>
      <c r="XDI37" s="332"/>
      <c r="XDJ37" s="332"/>
      <c r="XDK37" s="332"/>
      <c r="XDL37" s="332"/>
      <c r="XDM37" s="332"/>
      <c r="XDN37" s="332"/>
      <c r="XDO37" s="332"/>
      <c r="XDP37" s="332"/>
      <c r="XDQ37" s="332"/>
      <c r="XDR37" s="332"/>
      <c r="XDS37" s="332"/>
      <c r="XDT37" s="332"/>
      <c r="XDU37" s="332"/>
      <c r="XDV37" s="332"/>
      <c r="XDW37" s="332"/>
      <c r="XDX37" s="332"/>
      <c r="XDY37" s="332"/>
      <c r="XDZ37" s="332"/>
      <c r="XEA37" s="332"/>
      <c r="XEB37" s="332"/>
      <c r="XEC37" s="332"/>
      <c r="XED37" s="332"/>
      <c r="XEE37" s="332"/>
      <c r="XEF37" s="332"/>
      <c r="XEG37" s="332"/>
      <c r="XEH37" s="332"/>
      <c r="XEI37" s="332"/>
      <c r="XEJ37" s="332"/>
      <c r="XEK37" s="332"/>
      <c r="XEL37" s="332"/>
      <c r="XEM37" s="332"/>
      <c r="XEN37" s="332"/>
      <c r="XEO37" s="332"/>
      <c r="XEP37" s="332"/>
      <c r="XEQ37" s="332"/>
      <c r="XER37" s="332"/>
      <c r="XES37" s="332"/>
      <c r="XET37" s="332"/>
      <c r="XEU37" s="332"/>
      <c r="XEV37" s="332"/>
      <c r="XEW37" s="332"/>
      <c r="XEX37" s="332"/>
      <c r="XEY37" s="332"/>
      <c r="XEZ37" s="332"/>
      <c r="XFA37" s="332"/>
      <c r="XFB37" s="332"/>
      <c r="XFC37" s="332"/>
      <c r="XFD37" s="332"/>
    </row>
    <row r="38" spans="1:16384" ht="21" customHeight="1">
      <c r="A38" s="348" t="s">
        <v>842</v>
      </c>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c r="AL38" s="348"/>
      <c r="AM38" s="348"/>
      <c r="AN38" s="348"/>
      <c r="AO38" s="348"/>
      <c r="AP38" s="348"/>
      <c r="AQ38" s="348"/>
      <c r="AR38" s="348"/>
      <c r="AS38" s="348"/>
      <c r="AT38" s="348"/>
      <c r="AU38" s="348"/>
      <c r="AV38" s="348"/>
      <c r="AW38" s="348"/>
      <c r="AX38" s="348"/>
      <c r="AY38" s="348"/>
      <c r="AZ38" s="348"/>
      <c r="BA38" s="348"/>
      <c r="BB38" s="348"/>
      <c r="BC38" s="348"/>
      <c r="BD38" s="348"/>
      <c r="BE38" s="348"/>
      <c r="BF38" s="348"/>
      <c r="BG38" s="348"/>
      <c r="BH38" s="348"/>
      <c r="BI38" s="348"/>
      <c r="BJ38" s="348"/>
      <c r="BK38" s="348"/>
      <c r="BL38" s="348"/>
      <c r="BM38" s="348"/>
      <c r="BN38" s="348"/>
      <c r="BO38" s="348"/>
      <c r="BP38" s="348"/>
      <c r="BQ38" s="348"/>
      <c r="BR38" s="348"/>
      <c r="BS38" s="348"/>
      <c r="BT38" s="348"/>
      <c r="BU38" s="348"/>
      <c r="BV38" s="348"/>
      <c r="BW38" s="348"/>
      <c r="BX38" s="348"/>
      <c r="BY38" s="348"/>
      <c r="BZ38" s="348"/>
      <c r="CA38" s="348"/>
      <c r="CB38" s="348"/>
      <c r="CC38" s="348"/>
      <c r="CD38" s="348"/>
      <c r="CE38" s="348"/>
      <c r="CF38" s="348"/>
      <c r="CG38" s="348"/>
      <c r="CH38" s="348"/>
      <c r="CI38" s="348"/>
      <c r="CJ38" s="348"/>
      <c r="CK38" s="348"/>
      <c r="CL38" s="348"/>
      <c r="CM38" s="348"/>
      <c r="CN38" s="348"/>
      <c r="CO38" s="348"/>
      <c r="CP38" s="348"/>
    </row>
    <row r="39" spans="1:16384" ht="123.75" customHeight="1">
      <c r="A39" s="332" t="s">
        <v>843</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c r="AZ39" s="332"/>
      <c r="BA39" s="332"/>
      <c r="BB39" s="332"/>
      <c r="BC39" s="332"/>
      <c r="BD39" s="332"/>
      <c r="BE39" s="332"/>
      <c r="BF39" s="332"/>
      <c r="BG39" s="332"/>
      <c r="BH39" s="332"/>
      <c r="BI39" s="332"/>
      <c r="BJ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row>
    <row r="40" spans="1:16384" ht="21" customHeight="1">
      <c r="A40" s="348" t="s">
        <v>844</v>
      </c>
      <c r="B40" s="348"/>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48"/>
      <c r="AA40" s="348"/>
      <c r="AB40" s="348"/>
      <c r="AC40" s="348"/>
      <c r="AD40" s="348"/>
      <c r="AE40" s="348"/>
      <c r="AF40" s="348"/>
      <c r="AG40" s="348"/>
      <c r="AH40" s="348"/>
      <c r="AI40" s="348"/>
      <c r="AJ40" s="348"/>
      <c r="AK40" s="348"/>
      <c r="AL40" s="348"/>
      <c r="AM40" s="348"/>
      <c r="AN40" s="348"/>
      <c r="AO40" s="348"/>
      <c r="AP40" s="348"/>
      <c r="AQ40" s="348"/>
      <c r="AR40" s="348"/>
      <c r="AS40" s="348"/>
      <c r="AT40" s="348"/>
      <c r="AU40" s="348"/>
      <c r="AV40" s="348"/>
      <c r="AW40" s="348"/>
      <c r="AX40" s="348"/>
      <c r="AY40" s="348"/>
      <c r="AZ40" s="348"/>
      <c r="BA40" s="348"/>
      <c r="BB40" s="348"/>
      <c r="BC40" s="348"/>
      <c r="BD40" s="348"/>
      <c r="BE40" s="348"/>
      <c r="BF40" s="348"/>
      <c r="BG40" s="348"/>
      <c r="BH40" s="348"/>
      <c r="BI40" s="348"/>
      <c r="BJ40" s="348"/>
      <c r="BK40" s="348"/>
      <c r="BL40" s="348"/>
      <c r="BM40" s="348"/>
      <c r="BN40" s="348"/>
      <c r="BO40" s="348"/>
      <c r="BP40" s="348"/>
      <c r="BQ40" s="348"/>
      <c r="BR40" s="348"/>
      <c r="BS40" s="348"/>
      <c r="BT40" s="348"/>
      <c r="BU40" s="348"/>
      <c r="BV40" s="348"/>
      <c r="BW40" s="348"/>
      <c r="BX40" s="348"/>
      <c r="BY40" s="348"/>
      <c r="BZ40" s="348"/>
      <c r="CA40" s="348"/>
      <c r="CB40" s="348"/>
      <c r="CC40" s="348"/>
      <c r="CD40" s="348"/>
      <c r="CE40" s="348"/>
      <c r="CF40" s="348"/>
      <c r="CG40" s="348"/>
      <c r="CH40" s="348"/>
      <c r="CI40" s="348"/>
      <c r="CJ40" s="348"/>
      <c r="CK40" s="348"/>
      <c r="CL40" s="348"/>
      <c r="CM40" s="348"/>
      <c r="CN40" s="348"/>
      <c r="CO40" s="348"/>
      <c r="CP40" s="348"/>
    </row>
    <row r="41" spans="1:16384" ht="291.75" customHeight="1">
      <c r="A41" s="332" t="s">
        <v>845</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row>
    <row r="42" spans="1:16384" ht="21" customHeight="1">
      <c r="A42" s="348" t="s">
        <v>846</v>
      </c>
      <c r="B42" s="348"/>
      <c r="C42" s="348"/>
      <c r="D42" s="348"/>
      <c r="E42" s="348"/>
      <c r="F42" s="348"/>
      <c r="G42" s="348"/>
      <c r="H42" s="348"/>
      <c r="I42" s="348"/>
      <c r="J42" s="348"/>
      <c r="K42" s="348"/>
      <c r="L42" s="348"/>
      <c r="M42" s="348"/>
      <c r="N42" s="348"/>
      <c r="O42" s="348"/>
      <c r="P42" s="348"/>
      <c r="Q42" s="348"/>
      <c r="R42" s="348"/>
      <c r="S42" s="348"/>
      <c r="T42" s="348"/>
      <c r="U42" s="348"/>
      <c r="V42" s="348"/>
      <c r="W42" s="348"/>
      <c r="X42" s="348"/>
      <c r="Y42" s="348"/>
      <c r="Z42" s="348"/>
      <c r="AA42" s="348"/>
      <c r="AB42" s="348"/>
      <c r="AC42" s="348"/>
      <c r="AD42" s="348"/>
      <c r="AE42" s="348"/>
      <c r="AF42" s="348"/>
      <c r="AG42" s="348"/>
      <c r="AH42" s="348"/>
      <c r="AI42" s="348"/>
      <c r="AJ42" s="348"/>
      <c r="AK42" s="348"/>
      <c r="AL42" s="348"/>
      <c r="AM42" s="348"/>
      <c r="AN42" s="348"/>
      <c r="AO42" s="348"/>
      <c r="AP42" s="348"/>
      <c r="AQ42" s="348"/>
      <c r="AR42" s="348"/>
      <c r="AS42" s="348"/>
      <c r="AT42" s="348"/>
      <c r="AU42" s="348"/>
      <c r="AV42" s="348"/>
      <c r="AW42" s="348"/>
      <c r="AX42" s="348"/>
      <c r="AY42" s="348"/>
      <c r="AZ42" s="348"/>
      <c r="BA42" s="348"/>
      <c r="BB42" s="348"/>
      <c r="BC42" s="348"/>
      <c r="BD42" s="348"/>
      <c r="BE42" s="348"/>
      <c r="BF42" s="348"/>
      <c r="BG42" s="348"/>
      <c r="BH42" s="348"/>
      <c r="BI42" s="348"/>
      <c r="BJ42" s="348"/>
      <c r="BK42" s="348"/>
      <c r="BL42" s="348"/>
      <c r="BM42" s="348"/>
      <c r="BN42" s="348"/>
      <c r="BO42" s="348"/>
      <c r="BP42" s="348"/>
      <c r="BQ42" s="348"/>
      <c r="BR42" s="348"/>
      <c r="BS42" s="348"/>
      <c r="BT42" s="348"/>
      <c r="BU42" s="348"/>
      <c r="BV42" s="348"/>
      <c r="BW42" s="348"/>
      <c r="BX42" s="348"/>
      <c r="BY42" s="348"/>
      <c r="BZ42" s="348"/>
      <c r="CA42" s="348"/>
      <c r="CB42" s="348"/>
      <c r="CC42" s="348"/>
      <c r="CD42" s="348"/>
      <c r="CE42" s="348"/>
      <c r="CF42" s="348"/>
      <c r="CG42" s="348"/>
      <c r="CH42" s="348"/>
      <c r="CI42" s="348"/>
      <c r="CJ42" s="348"/>
      <c r="CK42" s="348"/>
      <c r="CL42" s="348"/>
      <c r="CM42" s="348"/>
      <c r="CN42" s="348"/>
      <c r="CO42" s="348"/>
      <c r="CP42" s="348"/>
    </row>
    <row r="43" spans="1:16384" ht="90.75" customHeight="1">
      <c r="A43" s="332" t="s">
        <v>847</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row>
    <row r="44" spans="1:16384" ht="21" customHeight="1">
      <c r="A44" s="348" t="s">
        <v>848</v>
      </c>
      <c r="B44" s="348"/>
      <c r="C44" s="348"/>
      <c r="D44" s="348"/>
      <c r="E44" s="348"/>
      <c r="F44" s="348"/>
      <c r="G44" s="348"/>
      <c r="H44" s="348"/>
      <c r="I44" s="348"/>
      <c r="J44" s="348"/>
      <c r="K44" s="348"/>
      <c r="L44" s="348"/>
      <c r="M44" s="348"/>
      <c r="N44" s="348"/>
      <c r="O44" s="348"/>
      <c r="P44" s="348"/>
      <c r="Q44" s="348"/>
      <c r="R44" s="348"/>
      <c r="S44" s="348"/>
      <c r="T44" s="348"/>
      <c r="U44" s="348"/>
      <c r="V44" s="348"/>
      <c r="W44" s="348"/>
      <c r="X44" s="348"/>
      <c r="Y44" s="348"/>
      <c r="Z44" s="348"/>
      <c r="AA44" s="348"/>
      <c r="AB44" s="348"/>
      <c r="AC44" s="348"/>
      <c r="AD44" s="348"/>
      <c r="AE44" s="348"/>
      <c r="AF44" s="348"/>
      <c r="AG44" s="348"/>
      <c r="AH44" s="348"/>
      <c r="AI44" s="348"/>
      <c r="AJ44" s="348"/>
      <c r="AK44" s="348"/>
      <c r="AL44" s="348"/>
      <c r="AM44" s="348"/>
      <c r="AN44" s="348"/>
      <c r="AO44" s="348"/>
      <c r="AP44" s="348"/>
      <c r="AQ44" s="348"/>
      <c r="AR44" s="348"/>
      <c r="AS44" s="348"/>
      <c r="AT44" s="348"/>
      <c r="AU44" s="348"/>
      <c r="AV44" s="348"/>
      <c r="AW44" s="348"/>
      <c r="AX44" s="348"/>
      <c r="AY44" s="348"/>
      <c r="AZ44" s="348"/>
      <c r="BA44" s="348"/>
      <c r="BB44" s="348"/>
      <c r="BC44" s="348"/>
      <c r="BD44" s="348"/>
      <c r="BE44" s="348"/>
      <c r="BF44" s="348"/>
      <c r="BG44" s="348"/>
      <c r="BH44" s="348"/>
      <c r="BI44" s="348"/>
      <c r="BJ44" s="348"/>
      <c r="BK44" s="348"/>
      <c r="BL44" s="348"/>
      <c r="BM44" s="348"/>
      <c r="BN44" s="348"/>
      <c r="BO44" s="348"/>
      <c r="BP44" s="348"/>
      <c r="BQ44" s="348"/>
      <c r="BR44" s="348"/>
      <c r="BS44" s="348"/>
      <c r="BT44" s="348"/>
      <c r="BU44" s="348"/>
      <c r="BV44" s="348"/>
      <c r="BW44" s="348"/>
      <c r="BX44" s="348"/>
      <c r="BY44" s="348"/>
      <c r="BZ44" s="348"/>
      <c r="CA44" s="348"/>
      <c r="CB44" s="348"/>
      <c r="CC44" s="348"/>
      <c r="CD44" s="348"/>
      <c r="CE44" s="348"/>
      <c r="CF44" s="348"/>
      <c r="CG44" s="348"/>
      <c r="CH44" s="348"/>
      <c r="CI44" s="348"/>
      <c r="CJ44" s="348"/>
      <c r="CK44" s="348"/>
      <c r="CL44" s="348"/>
      <c r="CM44" s="348"/>
      <c r="CN44" s="348"/>
      <c r="CO44" s="348"/>
      <c r="CP44" s="348"/>
    </row>
    <row r="45" spans="1:16384" ht="57.75" customHeight="1">
      <c r="A45" s="332" t="s">
        <v>849</v>
      </c>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row>
    <row r="46" spans="1:16384" ht="21" customHeight="1">
      <c r="A46" s="348" t="s">
        <v>850</v>
      </c>
      <c r="B46" s="348"/>
      <c r="C46" s="348"/>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c r="AX46" s="348"/>
      <c r="AY46" s="348"/>
      <c r="AZ46" s="348"/>
      <c r="BA46" s="348"/>
      <c r="BB46" s="348"/>
      <c r="BC46" s="348"/>
      <c r="BD46" s="348"/>
      <c r="BE46" s="348"/>
      <c r="BF46" s="348"/>
      <c r="BG46" s="348"/>
      <c r="BH46" s="348"/>
      <c r="BI46" s="348"/>
      <c r="BJ46" s="348"/>
      <c r="BK46" s="348"/>
      <c r="BL46" s="348"/>
      <c r="BM46" s="348"/>
      <c r="BN46" s="348"/>
      <c r="BO46" s="348"/>
      <c r="BP46" s="348"/>
      <c r="BQ46" s="348"/>
      <c r="BR46" s="348"/>
      <c r="BS46" s="348"/>
      <c r="BT46" s="348"/>
      <c r="BU46" s="348"/>
      <c r="BV46" s="348"/>
      <c r="BW46" s="348"/>
      <c r="BX46" s="348"/>
      <c r="BY46" s="348"/>
      <c r="BZ46" s="348"/>
      <c r="CA46" s="348"/>
      <c r="CB46" s="348"/>
      <c r="CC46" s="348"/>
      <c r="CD46" s="348"/>
      <c r="CE46" s="348"/>
      <c r="CF46" s="348"/>
      <c r="CG46" s="348"/>
      <c r="CH46" s="348"/>
      <c r="CI46" s="348"/>
      <c r="CJ46" s="348"/>
      <c r="CK46" s="348"/>
      <c r="CL46" s="348"/>
      <c r="CM46" s="348"/>
      <c r="CN46" s="348"/>
      <c r="CO46" s="348"/>
      <c r="CP46" s="348"/>
    </row>
    <row r="47" spans="1:16384" ht="138" customHeight="1">
      <c r="A47" s="332" t="s">
        <v>851</v>
      </c>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row>
    <row r="48" spans="1:16384" ht="21.75" customHeight="1">
      <c r="A48" s="348" t="s">
        <v>852</v>
      </c>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W48" s="348"/>
      <c r="AX48" s="348"/>
      <c r="AY48" s="348"/>
      <c r="AZ48" s="348"/>
      <c r="BA48" s="348"/>
      <c r="BB48" s="348"/>
      <c r="BC48" s="348"/>
      <c r="BD48" s="348"/>
      <c r="BE48" s="348"/>
      <c r="BF48" s="348"/>
      <c r="BG48" s="348"/>
      <c r="BH48" s="348"/>
      <c r="BI48" s="348"/>
      <c r="BJ48" s="348"/>
      <c r="BK48" s="348"/>
      <c r="BL48" s="348"/>
      <c r="BM48" s="348"/>
      <c r="BN48" s="348"/>
      <c r="BO48" s="348"/>
      <c r="BP48" s="348"/>
      <c r="BQ48" s="348"/>
      <c r="BR48" s="348"/>
      <c r="BS48" s="348"/>
      <c r="BT48" s="348"/>
      <c r="BU48" s="348"/>
      <c r="BV48" s="348"/>
      <c r="BW48" s="348"/>
      <c r="BX48" s="348"/>
      <c r="BY48" s="348"/>
      <c r="BZ48" s="348"/>
      <c r="CA48" s="348"/>
      <c r="CB48" s="348"/>
      <c r="CC48" s="348"/>
      <c r="CD48" s="348"/>
      <c r="CE48" s="348"/>
      <c r="CF48" s="348"/>
      <c r="CG48" s="348"/>
      <c r="CH48" s="348"/>
      <c r="CI48" s="348"/>
      <c r="CJ48" s="348"/>
      <c r="CK48" s="348"/>
      <c r="CL48" s="348"/>
      <c r="CM48" s="348"/>
      <c r="CN48" s="348"/>
      <c r="CO48" s="348"/>
      <c r="CP48" s="348"/>
    </row>
    <row r="49" spans="1:94" ht="36" customHeight="1">
      <c r="A49" s="332" t="s">
        <v>853</v>
      </c>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row>
    <row r="50" spans="1:94" ht="21" customHeight="1">
      <c r="A50" s="347" t="s">
        <v>854</v>
      </c>
      <c r="B50" s="347"/>
      <c r="C50" s="347"/>
      <c r="D50" s="347"/>
      <c r="E50" s="347"/>
      <c r="F50" s="347"/>
      <c r="G50" s="347"/>
      <c r="H50" s="347"/>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347"/>
      <c r="AH50" s="347"/>
      <c r="AI50" s="347"/>
      <c r="AJ50" s="347"/>
      <c r="AK50" s="347"/>
      <c r="AL50" s="347"/>
      <c r="AM50" s="347"/>
      <c r="AN50" s="347"/>
      <c r="AO50" s="347"/>
      <c r="AP50" s="347"/>
      <c r="AQ50" s="347"/>
      <c r="AR50" s="347"/>
      <c r="AS50" s="347"/>
      <c r="AT50" s="347"/>
      <c r="AU50" s="347"/>
      <c r="AV50" s="347"/>
      <c r="AW50" s="347"/>
      <c r="AX50" s="347"/>
      <c r="AY50" s="347"/>
      <c r="AZ50" s="347"/>
      <c r="BA50" s="347"/>
      <c r="BB50" s="347"/>
      <c r="BC50" s="347"/>
      <c r="BD50" s="347"/>
      <c r="BE50" s="347"/>
      <c r="BF50" s="347"/>
      <c r="BG50" s="347"/>
      <c r="BH50" s="347"/>
      <c r="BI50" s="347"/>
      <c r="BJ50" s="347"/>
      <c r="BK50" s="347"/>
      <c r="BL50" s="347"/>
      <c r="BM50" s="347"/>
      <c r="BN50" s="347"/>
      <c r="BO50" s="347"/>
      <c r="BP50" s="347"/>
      <c r="BQ50" s="347"/>
      <c r="BR50" s="347"/>
      <c r="BS50" s="347"/>
      <c r="BT50" s="347"/>
      <c r="BU50" s="347"/>
      <c r="BV50" s="347"/>
      <c r="BW50" s="347"/>
      <c r="BX50" s="347"/>
      <c r="BY50" s="347"/>
      <c r="BZ50" s="347"/>
      <c r="CA50" s="347"/>
      <c r="CB50" s="347"/>
      <c r="CC50" s="347"/>
      <c r="CD50" s="347"/>
      <c r="CE50" s="347"/>
      <c r="CF50" s="347"/>
      <c r="CG50" s="347"/>
      <c r="CH50" s="347"/>
      <c r="CI50" s="347"/>
      <c r="CJ50" s="347"/>
      <c r="CK50" s="347"/>
      <c r="CL50" s="347"/>
      <c r="CM50" s="347"/>
      <c r="CN50" s="347"/>
      <c r="CO50" s="347"/>
      <c r="CP50" s="347"/>
    </row>
    <row r="51" spans="1:94" ht="81" customHeight="1">
      <c r="A51" s="332" t="s">
        <v>855</v>
      </c>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row>
    <row r="52" spans="1:94" ht="21" customHeight="1">
      <c r="A52" s="347" t="s">
        <v>856</v>
      </c>
      <c r="B52" s="347"/>
      <c r="C52" s="347"/>
      <c r="D52" s="347"/>
      <c r="E52" s="347"/>
      <c r="F52" s="347"/>
      <c r="G52" s="347"/>
      <c r="H52" s="347"/>
      <c r="I52" s="347"/>
      <c r="J52" s="347"/>
      <c r="K52" s="347"/>
      <c r="L52" s="347"/>
      <c r="M52" s="347"/>
      <c r="N52" s="347"/>
      <c r="O52" s="347"/>
      <c r="P52" s="347"/>
      <c r="Q52" s="347"/>
      <c r="R52" s="347"/>
      <c r="S52" s="347"/>
      <c r="T52" s="347"/>
      <c r="U52" s="347"/>
      <c r="V52" s="347"/>
      <c r="W52" s="347"/>
      <c r="X52" s="347"/>
      <c r="Y52" s="347"/>
      <c r="Z52" s="347"/>
      <c r="AA52" s="347"/>
      <c r="AB52" s="347"/>
      <c r="AC52" s="347"/>
      <c r="AD52" s="347"/>
      <c r="AE52" s="347"/>
      <c r="AF52" s="347"/>
      <c r="AG52" s="347"/>
      <c r="AH52" s="347"/>
      <c r="AI52" s="347"/>
      <c r="AJ52" s="347"/>
      <c r="AK52" s="347"/>
      <c r="AL52" s="347"/>
      <c r="AM52" s="347"/>
      <c r="AN52" s="347"/>
      <c r="AO52" s="347"/>
      <c r="AP52" s="347"/>
      <c r="AQ52" s="347"/>
      <c r="AR52" s="347"/>
      <c r="AS52" s="347"/>
      <c r="AT52" s="347"/>
      <c r="AU52" s="347"/>
      <c r="AV52" s="347"/>
      <c r="AW52" s="347"/>
      <c r="AX52" s="347"/>
      <c r="AY52" s="347"/>
      <c r="AZ52" s="347"/>
      <c r="BA52" s="347"/>
      <c r="BB52" s="347"/>
      <c r="BC52" s="347"/>
      <c r="BD52" s="347"/>
      <c r="BE52" s="347"/>
      <c r="BF52" s="347"/>
      <c r="BG52" s="347"/>
      <c r="BH52" s="347"/>
      <c r="BI52" s="347"/>
      <c r="BJ52" s="347"/>
      <c r="BK52" s="347"/>
      <c r="BL52" s="347"/>
      <c r="BM52" s="347"/>
      <c r="BN52" s="347"/>
      <c r="BO52" s="347"/>
      <c r="BP52" s="347"/>
      <c r="BQ52" s="347"/>
      <c r="BR52" s="347"/>
      <c r="BS52" s="347"/>
      <c r="BT52" s="347"/>
      <c r="BU52" s="347"/>
      <c r="BV52" s="347"/>
      <c r="BW52" s="347"/>
      <c r="BX52" s="347"/>
      <c r="BY52" s="347"/>
      <c r="BZ52" s="347"/>
      <c r="CA52" s="347"/>
      <c r="CB52" s="347"/>
      <c r="CC52" s="347"/>
      <c r="CD52" s="347"/>
      <c r="CE52" s="347"/>
      <c r="CF52" s="347"/>
      <c r="CG52" s="347"/>
      <c r="CH52" s="347"/>
      <c r="CI52" s="347"/>
      <c r="CJ52" s="347"/>
      <c r="CK52" s="347"/>
      <c r="CL52" s="347"/>
      <c r="CM52" s="347"/>
      <c r="CN52" s="347"/>
      <c r="CO52" s="347"/>
      <c r="CP52" s="347"/>
    </row>
    <row r="53" spans="1:94" ht="318.75" customHeight="1">
      <c r="A53" s="332" t="s">
        <v>857</v>
      </c>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row>
    <row r="54" spans="1:94" ht="21" customHeight="1">
      <c r="A54" s="347" t="s">
        <v>858</v>
      </c>
      <c r="B54" s="347"/>
      <c r="C54" s="347"/>
      <c r="D54" s="347"/>
      <c r="E54" s="347"/>
      <c r="F54" s="347"/>
      <c r="G54" s="347"/>
      <c r="H54" s="347"/>
      <c r="I54" s="347"/>
      <c r="J54" s="347"/>
      <c r="K54" s="347"/>
      <c r="L54" s="347"/>
      <c r="M54" s="347"/>
      <c r="N54" s="347"/>
      <c r="O54" s="347"/>
      <c r="P54" s="347"/>
      <c r="Q54" s="347"/>
      <c r="R54" s="347"/>
      <c r="S54" s="347"/>
      <c r="T54" s="347"/>
      <c r="U54" s="347"/>
      <c r="V54" s="347"/>
      <c r="W54" s="347"/>
      <c r="X54" s="347"/>
      <c r="Y54" s="347"/>
      <c r="Z54" s="347"/>
      <c r="AA54" s="347"/>
      <c r="AB54" s="347"/>
      <c r="AC54" s="347"/>
      <c r="AD54" s="347"/>
      <c r="AE54" s="347"/>
      <c r="AF54" s="347"/>
      <c r="AG54" s="347"/>
      <c r="AH54" s="347"/>
      <c r="AI54" s="347"/>
      <c r="AJ54" s="347"/>
      <c r="AK54" s="347"/>
      <c r="AL54" s="347"/>
      <c r="AM54" s="347"/>
      <c r="AN54" s="347"/>
      <c r="AO54" s="347"/>
      <c r="AP54" s="347"/>
      <c r="AQ54" s="347"/>
      <c r="AR54" s="347"/>
      <c r="AS54" s="347"/>
      <c r="AT54" s="347"/>
      <c r="AU54" s="347"/>
      <c r="AV54" s="347"/>
      <c r="AW54" s="347"/>
      <c r="AX54" s="347"/>
      <c r="AY54" s="347"/>
      <c r="AZ54" s="347"/>
      <c r="BA54" s="347"/>
      <c r="BB54" s="347"/>
      <c r="BC54" s="347"/>
      <c r="BD54" s="347"/>
      <c r="BE54" s="347"/>
      <c r="BF54" s="347"/>
      <c r="BG54" s="347"/>
      <c r="BH54" s="347"/>
      <c r="BI54" s="347"/>
      <c r="BJ54" s="347"/>
      <c r="BK54" s="347"/>
      <c r="BL54" s="347"/>
      <c r="BM54" s="347"/>
      <c r="BN54" s="347"/>
      <c r="BO54" s="347"/>
      <c r="BP54" s="347"/>
      <c r="BQ54" s="347"/>
      <c r="BR54" s="347"/>
      <c r="BS54" s="347"/>
      <c r="BT54" s="347"/>
      <c r="BU54" s="347"/>
      <c r="BV54" s="347"/>
      <c r="BW54" s="347"/>
      <c r="BX54" s="347"/>
      <c r="BY54" s="347"/>
      <c r="BZ54" s="347"/>
      <c r="CA54" s="347"/>
      <c r="CB54" s="347"/>
      <c r="CC54" s="347"/>
      <c r="CD54" s="347"/>
      <c r="CE54" s="347"/>
      <c r="CF54" s="347"/>
      <c r="CG54" s="347"/>
      <c r="CH54" s="347"/>
      <c r="CI54" s="347"/>
      <c r="CJ54" s="347"/>
      <c r="CK54" s="347"/>
      <c r="CL54" s="347"/>
      <c r="CM54" s="347"/>
      <c r="CN54" s="347"/>
      <c r="CO54" s="347"/>
      <c r="CP54" s="347"/>
    </row>
    <row r="55" spans="1:94" ht="339.75" customHeight="1">
      <c r="A55" s="332" t="s">
        <v>1019</v>
      </c>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row>
    <row r="56" spans="1:94" ht="21.75" customHeight="1">
      <c r="A56" s="319" t="s">
        <v>982</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c r="AS56" s="319"/>
      <c r="AT56" s="341">
        <v>42735</v>
      </c>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1">
        <v>42370</v>
      </c>
      <c r="BV56" s="344"/>
      <c r="BW56" s="344"/>
      <c r="BX56" s="344"/>
      <c r="BY56" s="344"/>
      <c r="BZ56" s="344"/>
      <c r="CA56" s="344"/>
      <c r="CB56" s="344"/>
      <c r="CC56" s="344"/>
      <c r="CD56" s="344"/>
      <c r="CE56" s="344"/>
      <c r="CF56" s="344"/>
      <c r="CG56" s="344"/>
      <c r="CH56" s="344"/>
      <c r="CI56" s="344"/>
      <c r="CJ56" s="344"/>
      <c r="CK56" s="344"/>
      <c r="CL56" s="344"/>
      <c r="CM56" s="344"/>
      <c r="CN56" s="344"/>
    </row>
    <row r="57" spans="1:94" ht="26.25" customHeight="1">
      <c r="A57" s="332" t="s">
        <v>396</v>
      </c>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c r="AR57" s="332"/>
      <c r="AS57" s="332"/>
      <c r="AT57" s="339">
        <v>997389</v>
      </c>
      <c r="AU57" s="339"/>
      <c r="AV57" s="339"/>
      <c r="AW57" s="339"/>
      <c r="AX57" s="339"/>
      <c r="AY57" s="339"/>
      <c r="AZ57" s="339"/>
      <c r="BA57" s="339"/>
      <c r="BB57" s="339"/>
      <c r="BC57" s="339"/>
      <c r="BD57" s="339"/>
      <c r="BE57" s="339"/>
      <c r="BF57" s="339"/>
      <c r="BG57" s="339"/>
      <c r="BH57" s="339"/>
      <c r="BI57" s="339"/>
      <c r="BJ57" s="339"/>
      <c r="BK57" s="339"/>
      <c r="BL57" s="339"/>
      <c r="BM57" s="339"/>
      <c r="BN57" s="339"/>
      <c r="BO57" s="339"/>
      <c r="BP57" s="339"/>
      <c r="BQ57" s="339"/>
      <c r="BR57" s="339"/>
      <c r="BS57" s="339"/>
      <c r="BT57" s="339"/>
      <c r="BU57" s="339">
        <v>5438659</v>
      </c>
      <c r="BV57" s="339"/>
      <c r="BW57" s="339"/>
      <c r="BX57" s="339"/>
      <c r="BY57" s="339"/>
      <c r="BZ57" s="339"/>
      <c r="CA57" s="339"/>
      <c r="CB57" s="339"/>
      <c r="CC57" s="339"/>
      <c r="CD57" s="339"/>
      <c r="CE57" s="339"/>
      <c r="CF57" s="339"/>
      <c r="CG57" s="339"/>
      <c r="CH57" s="339"/>
      <c r="CI57" s="339"/>
      <c r="CJ57" s="339"/>
      <c r="CK57" s="339"/>
      <c r="CL57" s="339"/>
      <c r="CM57" s="339"/>
      <c r="CN57" s="339"/>
    </row>
    <row r="58" spans="1:94" ht="22.5" customHeight="1">
      <c r="A58" s="349" t="s">
        <v>859</v>
      </c>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9">
        <f>40319982+5966367</f>
        <v>46286349</v>
      </c>
      <c r="AU58" s="339"/>
      <c r="AV58" s="339"/>
      <c r="AW58" s="339"/>
      <c r="AX58" s="339"/>
      <c r="AY58" s="339"/>
      <c r="AZ58" s="339"/>
      <c r="BA58" s="339"/>
      <c r="BB58" s="339"/>
      <c r="BC58" s="339"/>
      <c r="BD58" s="339"/>
      <c r="BE58" s="339"/>
      <c r="BF58" s="339"/>
      <c r="BG58" s="339"/>
      <c r="BH58" s="339"/>
      <c r="BI58" s="339"/>
      <c r="BJ58" s="339"/>
      <c r="BK58" s="339"/>
      <c r="BL58" s="339"/>
      <c r="BM58" s="339"/>
      <c r="BN58" s="339"/>
      <c r="BO58" s="339"/>
      <c r="BP58" s="339"/>
      <c r="BQ58" s="339"/>
      <c r="BR58" s="339"/>
      <c r="BS58" s="339"/>
      <c r="BT58" s="339"/>
      <c r="BU58" s="339">
        <v>31620792</v>
      </c>
      <c r="BV58" s="339"/>
      <c r="BW58" s="339"/>
      <c r="BX58" s="339"/>
      <c r="BY58" s="339"/>
      <c r="BZ58" s="339"/>
      <c r="CA58" s="339"/>
      <c r="CB58" s="339"/>
      <c r="CC58" s="339"/>
      <c r="CD58" s="339"/>
      <c r="CE58" s="339"/>
      <c r="CF58" s="339"/>
      <c r="CG58" s="339"/>
      <c r="CH58" s="339"/>
      <c r="CI58" s="339"/>
      <c r="CJ58" s="339"/>
      <c r="CK58" s="339"/>
      <c r="CL58" s="339"/>
      <c r="CM58" s="339"/>
      <c r="CN58" s="339"/>
    </row>
    <row r="59" spans="1:94" ht="30" customHeight="1">
      <c r="A59" s="349" t="s">
        <v>860</v>
      </c>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9">
        <v>0</v>
      </c>
      <c r="AU59" s="339"/>
      <c r="AV59" s="339"/>
      <c r="AW59" s="339"/>
      <c r="AX59" s="339"/>
      <c r="AY59" s="339"/>
      <c r="AZ59" s="339"/>
      <c r="BA59" s="339"/>
      <c r="BB59" s="339"/>
      <c r="BC59" s="339"/>
      <c r="BD59" s="339"/>
      <c r="BE59" s="339"/>
      <c r="BF59" s="339"/>
      <c r="BG59" s="339"/>
      <c r="BH59" s="339"/>
      <c r="BI59" s="339"/>
      <c r="BJ59" s="339"/>
      <c r="BK59" s="339"/>
      <c r="BL59" s="339"/>
      <c r="BM59" s="339"/>
      <c r="BN59" s="339"/>
      <c r="BO59" s="339"/>
      <c r="BP59" s="339"/>
      <c r="BQ59" s="339"/>
      <c r="BR59" s="339"/>
      <c r="BS59" s="339"/>
      <c r="BT59" s="339"/>
      <c r="BU59" s="339">
        <v>29900000000</v>
      </c>
      <c r="BV59" s="339"/>
      <c r="BW59" s="339"/>
      <c r="BX59" s="339"/>
      <c r="BY59" s="339"/>
      <c r="BZ59" s="339"/>
      <c r="CA59" s="339"/>
      <c r="CB59" s="339"/>
      <c r="CC59" s="339"/>
      <c r="CD59" s="339"/>
      <c r="CE59" s="339"/>
      <c r="CF59" s="339"/>
      <c r="CG59" s="339"/>
      <c r="CH59" s="339"/>
      <c r="CI59" s="339"/>
      <c r="CJ59" s="339"/>
      <c r="CK59" s="339"/>
      <c r="CL59" s="339"/>
      <c r="CM59" s="339"/>
      <c r="CN59" s="339"/>
    </row>
    <row r="60" spans="1:94" ht="15.75" customHeight="1">
      <c r="A60" s="335" t="s">
        <v>206</v>
      </c>
      <c r="B60" s="335"/>
      <c r="C60" s="335"/>
      <c r="D60" s="335"/>
      <c r="E60" s="335"/>
      <c r="F60" s="335"/>
      <c r="G60" s="335"/>
      <c r="H60" s="335"/>
      <c r="I60" s="335"/>
      <c r="J60" s="335"/>
      <c r="K60" s="335"/>
      <c r="L60" s="335"/>
      <c r="M60" s="335"/>
      <c r="N60" s="335"/>
      <c r="O60" s="335"/>
      <c r="P60" s="335"/>
      <c r="Q60" s="335"/>
      <c r="R60" s="335"/>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40">
        <f>AT57+AT58+AT59</f>
        <v>47283738</v>
      </c>
      <c r="AU60" s="340"/>
      <c r="AV60" s="340"/>
      <c r="AW60" s="340"/>
      <c r="AX60" s="340"/>
      <c r="AY60" s="340"/>
      <c r="AZ60" s="340"/>
      <c r="BA60" s="340"/>
      <c r="BB60" s="340"/>
      <c r="BC60" s="340"/>
      <c r="BD60" s="340"/>
      <c r="BE60" s="340"/>
      <c r="BF60" s="340"/>
      <c r="BG60" s="340"/>
      <c r="BH60" s="340"/>
      <c r="BI60" s="340"/>
      <c r="BJ60" s="340"/>
      <c r="BK60" s="340"/>
      <c r="BL60" s="340"/>
      <c r="BM60" s="340"/>
      <c r="BN60" s="340"/>
      <c r="BO60" s="340"/>
      <c r="BP60" s="340"/>
      <c r="BQ60" s="340"/>
      <c r="BR60" s="340"/>
      <c r="BS60" s="340"/>
      <c r="BT60" s="340"/>
      <c r="BU60" s="340">
        <f>BU57+BU58+BU59</f>
        <v>29937059451</v>
      </c>
      <c r="BV60" s="340"/>
      <c r="BW60" s="340"/>
      <c r="BX60" s="340"/>
      <c r="BY60" s="340"/>
      <c r="BZ60" s="340"/>
      <c r="CA60" s="340"/>
      <c r="CB60" s="340"/>
      <c r="CC60" s="340"/>
      <c r="CD60" s="340"/>
      <c r="CE60" s="340"/>
      <c r="CF60" s="340"/>
      <c r="CG60" s="340"/>
      <c r="CH60" s="340"/>
      <c r="CI60" s="340"/>
      <c r="CJ60" s="340"/>
      <c r="CK60" s="340"/>
      <c r="CL60" s="340"/>
      <c r="CM60" s="340"/>
      <c r="CN60" s="340"/>
    </row>
    <row r="61" spans="1:94" ht="27" customHeight="1">
      <c r="A61" s="90"/>
    </row>
    <row r="62" spans="1:94" ht="31.5" customHeight="1">
      <c r="A62" s="319" t="s">
        <v>983</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c r="AI62" s="319"/>
      <c r="AJ62" s="319"/>
      <c r="AK62" s="319"/>
      <c r="AL62" s="319"/>
      <c r="AM62" s="319"/>
      <c r="AN62" s="319"/>
      <c r="AO62" s="319"/>
      <c r="AP62" s="319"/>
      <c r="AQ62" s="319"/>
      <c r="AR62" s="319"/>
      <c r="AS62" s="319"/>
    </row>
    <row r="63" spans="1:94" ht="15.75" customHeight="1">
      <c r="A63" s="336" t="s">
        <v>201</v>
      </c>
      <c r="B63" s="336"/>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59"/>
      <c r="AO63" s="360" t="s">
        <v>861</v>
      </c>
      <c r="AP63" s="337"/>
      <c r="AQ63" s="337"/>
      <c r="AR63" s="337"/>
      <c r="AS63" s="337"/>
      <c r="AT63" s="337"/>
      <c r="AU63" s="337"/>
      <c r="AV63" s="337"/>
      <c r="AW63" s="337"/>
      <c r="AX63" s="337"/>
      <c r="AY63" s="337"/>
      <c r="AZ63" s="337"/>
      <c r="BA63" s="337"/>
      <c r="BB63" s="337"/>
      <c r="BC63" s="337"/>
      <c r="BD63" s="337"/>
      <c r="BE63" s="337"/>
      <c r="BF63" s="337"/>
      <c r="BG63" s="337"/>
      <c r="BH63" s="337"/>
      <c r="BI63" s="337"/>
      <c r="BJ63" s="337"/>
      <c r="BK63" s="337"/>
      <c r="BL63" s="337"/>
      <c r="BM63" s="337"/>
      <c r="BN63" s="337"/>
      <c r="BO63" s="337"/>
      <c r="BP63" s="337"/>
      <c r="BQ63" s="337"/>
      <c r="BR63" s="337"/>
      <c r="BS63" s="338" t="s">
        <v>862</v>
      </c>
      <c r="BT63" s="338"/>
      <c r="BU63" s="338"/>
      <c r="BV63" s="338"/>
      <c r="BW63" s="338"/>
      <c r="BX63" s="338"/>
      <c r="BY63" s="338"/>
      <c r="BZ63" s="338"/>
      <c r="CA63" s="338"/>
      <c r="CB63" s="338"/>
      <c r="CC63" s="338"/>
      <c r="CD63" s="338"/>
      <c r="CE63" s="338"/>
      <c r="CF63" s="338"/>
      <c r="CG63" s="338"/>
      <c r="CH63" s="338"/>
      <c r="CI63" s="338"/>
      <c r="CJ63" s="338"/>
      <c r="CK63" s="338"/>
    </row>
    <row r="64" spans="1:94" ht="23.25" customHeight="1">
      <c r="A64" s="336"/>
      <c r="B64" s="336"/>
      <c r="C64" s="336"/>
      <c r="D64" s="336"/>
      <c r="E64" s="336"/>
      <c r="F64" s="336"/>
      <c r="G64" s="336"/>
      <c r="H64" s="336"/>
      <c r="I64" s="336"/>
      <c r="J64" s="336"/>
      <c r="K64" s="336"/>
      <c r="L64" s="336"/>
      <c r="M64" s="336"/>
      <c r="N64" s="336"/>
      <c r="O64" s="336"/>
      <c r="P64" s="336"/>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59"/>
      <c r="AO64" s="360"/>
      <c r="AP64" s="337"/>
      <c r="AQ64" s="337"/>
      <c r="AR64" s="337"/>
      <c r="AS64" s="337"/>
      <c r="AT64" s="337"/>
      <c r="AU64" s="337"/>
      <c r="AV64" s="337"/>
      <c r="AW64" s="337"/>
      <c r="AX64" s="337"/>
      <c r="AY64" s="337"/>
      <c r="AZ64" s="337"/>
      <c r="BA64" s="337"/>
      <c r="BB64" s="337"/>
      <c r="BC64" s="337"/>
      <c r="BD64" s="337"/>
      <c r="BE64" s="337"/>
      <c r="BF64" s="337"/>
      <c r="BG64" s="337"/>
      <c r="BH64" s="337"/>
      <c r="BI64" s="337"/>
      <c r="BJ64" s="337"/>
      <c r="BK64" s="337"/>
      <c r="BL64" s="337"/>
      <c r="BM64" s="337"/>
      <c r="BN64" s="337"/>
      <c r="BO64" s="337"/>
      <c r="BP64" s="337"/>
      <c r="BQ64" s="337"/>
      <c r="BR64" s="337"/>
      <c r="BS64" s="338"/>
      <c r="BT64" s="338"/>
      <c r="BU64" s="338"/>
      <c r="BV64" s="338"/>
      <c r="BW64" s="338"/>
      <c r="BX64" s="338"/>
      <c r="BY64" s="338"/>
      <c r="BZ64" s="338"/>
      <c r="CA64" s="338"/>
      <c r="CB64" s="338"/>
      <c r="CC64" s="338"/>
      <c r="CD64" s="338"/>
      <c r="CE64" s="338"/>
      <c r="CF64" s="338"/>
      <c r="CG64" s="338"/>
      <c r="CH64" s="338"/>
      <c r="CI64" s="338"/>
      <c r="CJ64" s="338"/>
      <c r="CK64" s="338"/>
    </row>
    <row r="65" spans="1:16384" ht="15.75" customHeight="1">
      <c r="A65" s="351" t="s">
        <v>487</v>
      </c>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2"/>
      <c r="AO65" s="353">
        <v>0</v>
      </c>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6">
        <v>0</v>
      </c>
      <c r="BT65" s="326"/>
      <c r="BU65" s="326"/>
      <c r="BV65" s="326"/>
      <c r="BW65" s="326"/>
      <c r="BX65" s="326"/>
      <c r="BY65" s="326"/>
      <c r="BZ65" s="326"/>
      <c r="CA65" s="326"/>
      <c r="CB65" s="326"/>
      <c r="CC65" s="326"/>
      <c r="CD65" s="326"/>
      <c r="CE65" s="326"/>
      <c r="CF65" s="326"/>
      <c r="CG65" s="326"/>
      <c r="CH65" s="326"/>
      <c r="CI65" s="326"/>
      <c r="CJ65" s="326"/>
      <c r="CK65" s="326"/>
    </row>
    <row r="66" spans="1:16384" ht="15.75" customHeight="1">
      <c r="A66" s="323" t="s">
        <v>488</v>
      </c>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50"/>
      <c r="AO66" s="354">
        <v>0</v>
      </c>
      <c r="AP66" s="312"/>
      <c r="AQ66" s="312"/>
      <c r="AR66" s="312"/>
      <c r="AS66" s="312"/>
      <c r="AT66" s="312"/>
      <c r="AU66" s="312"/>
      <c r="AV66" s="312"/>
      <c r="AW66" s="312"/>
      <c r="AX66" s="312"/>
      <c r="AY66" s="312"/>
      <c r="AZ66" s="312"/>
      <c r="BA66" s="312"/>
      <c r="BB66" s="312"/>
      <c r="BC66" s="312"/>
      <c r="BD66" s="312"/>
      <c r="BE66" s="312"/>
      <c r="BF66" s="312"/>
      <c r="BG66" s="312"/>
      <c r="BH66" s="312"/>
      <c r="BI66" s="312"/>
      <c r="BJ66" s="312"/>
      <c r="BK66" s="312"/>
      <c r="BL66" s="312"/>
      <c r="BM66" s="312"/>
      <c r="BN66" s="312"/>
      <c r="BO66" s="312"/>
      <c r="BP66" s="312"/>
      <c r="BQ66" s="312"/>
      <c r="BR66" s="312"/>
      <c r="BS66" s="318"/>
      <c r="BT66" s="318"/>
      <c r="BU66" s="318"/>
      <c r="BV66" s="318"/>
      <c r="BW66" s="318"/>
      <c r="BX66" s="318"/>
      <c r="BY66" s="318"/>
      <c r="BZ66" s="318"/>
      <c r="CA66" s="318"/>
      <c r="CB66" s="318"/>
      <c r="CC66" s="318"/>
      <c r="CD66" s="318"/>
      <c r="CE66" s="318"/>
      <c r="CF66" s="318"/>
      <c r="CG66" s="318"/>
      <c r="CH66" s="318"/>
      <c r="CI66" s="318"/>
      <c r="CJ66" s="318"/>
      <c r="CK66" s="318"/>
    </row>
    <row r="67" spans="1:16384" ht="15.75" customHeight="1">
      <c r="A67" s="323" t="s">
        <v>489</v>
      </c>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50"/>
      <c r="AO67" s="354">
        <v>0</v>
      </c>
      <c r="AP67" s="312"/>
      <c r="AQ67" s="312"/>
      <c r="AR67" s="312"/>
      <c r="AS67" s="312"/>
      <c r="AT67" s="312"/>
      <c r="AU67" s="312"/>
      <c r="AV67" s="312"/>
      <c r="AW67" s="312"/>
      <c r="AX67" s="312"/>
      <c r="AY67" s="312"/>
      <c r="AZ67" s="312"/>
      <c r="BA67" s="312"/>
      <c r="BB67" s="312"/>
      <c r="BC67" s="312"/>
      <c r="BD67" s="312"/>
      <c r="BE67" s="312"/>
      <c r="BF67" s="312"/>
      <c r="BG67" s="312"/>
      <c r="BH67" s="312"/>
      <c r="BI67" s="312"/>
      <c r="BJ67" s="312"/>
      <c r="BK67" s="312"/>
      <c r="BL67" s="312"/>
      <c r="BM67" s="312"/>
      <c r="BN67" s="312"/>
      <c r="BO67" s="312"/>
      <c r="BP67" s="312"/>
      <c r="BQ67" s="312"/>
      <c r="BR67" s="312"/>
      <c r="BS67" s="318">
        <v>0</v>
      </c>
      <c r="BT67" s="318"/>
      <c r="BU67" s="318"/>
      <c r="BV67" s="318"/>
      <c r="BW67" s="318"/>
      <c r="BX67" s="318"/>
      <c r="BY67" s="318"/>
      <c r="BZ67" s="318"/>
      <c r="CA67" s="318"/>
      <c r="CB67" s="318"/>
      <c r="CC67" s="318"/>
      <c r="CD67" s="318"/>
      <c r="CE67" s="318"/>
      <c r="CF67" s="318"/>
      <c r="CG67" s="318"/>
      <c r="CH67" s="318"/>
      <c r="CI67" s="318"/>
      <c r="CJ67" s="318"/>
      <c r="CK67" s="318"/>
    </row>
    <row r="68" spans="1:16384" ht="15.75" customHeight="1">
      <c r="A68" s="351" t="s">
        <v>206</v>
      </c>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2"/>
      <c r="AO68" s="353">
        <v>0</v>
      </c>
      <c r="AP68" s="325"/>
      <c r="AQ68" s="325"/>
      <c r="AR68" s="325"/>
      <c r="AS68" s="325"/>
      <c r="AT68" s="325"/>
      <c r="AU68" s="325"/>
      <c r="AV68" s="325"/>
      <c r="AW68" s="325"/>
      <c r="AX68" s="325"/>
      <c r="AY68" s="325"/>
      <c r="AZ68" s="325"/>
      <c r="BA68" s="325"/>
      <c r="BB68" s="325"/>
      <c r="BC68" s="325"/>
      <c r="BD68" s="325"/>
      <c r="BE68" s="325"/>
      <c r="BF68" s="325"/>
      <c r="BG68" s="325"/>
      <c r="BH68" s="325"/>
      <c r="BI68" s="325"/>
      <c r="BJ68" s="325"/>
      <c r="BK68" s="325"/>
      <c r="BL68" s="325"/>
      <c r="BM68" s="325"/>
      <c r="BN68" s="325"/>
      <c r="BO68" s="325"/>
      <c r="BP68" s="325"/>
      <c r="BQ68" s="325"/>
      <c r="BR68" s="325"/>
      <c r="BS68" s="326"/>
      <c r="BT68" s="326"/>
      <c r="BU68" s="326"/>
      <c r="BV68" s="326"/>
      <c r="BW68" s="326"/>
      <c r="BX68" s="326"/>
      <c r="BY68" s="326"/>
      <c r="BZ68" s="326"/>
      <c r="CA68" s="326"/>
      <c r="CB68" s="326"/>
      <c r="CC68" s="326"/>
      <c r="CD68" s="326"/>
      <c r="CE68" s="326"/>
      <c r="CF68" s="326"/>
      <c r="CG68" s="326"/>
      <c r="CH68" s="326"/>
      <c r="CI68" s="326"/>
      <c r="CJ68" s="326"/>
      <c r="CK68" s="326"/>
    </row>
    <row r="69" spans="1:16384" ht="15.75" customHeight="1">
      <c r="A69" s="351" t="s">
        <v>397</v>
      </c>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2"/>
      <c r="AO69" s="353">
        <v>0</v>
      </c>
      <c r="AP69" s="325"/>
      <c r="AQ69" s="325"/>
      <c r="AR69" s="325"/>
      <c r="AS69" s="325"/>
      <c r="AT69" s="325"/>
      <c r="AU69" s="325"/>
      <c r="AV69" s="325"/>
      <c r="AW69" s="325"/>
      <c r="AX69" s="325"/>
      <c r="AY69" s="325"/>
      <c r="AZ69" s="325"/>
      <c r="BA69" s="325"/>
      <c r="BB69" s="325"/>
      <c r="BC69" s="325"/>
      <c r="BD69" s="325"/>
      <c r="BE69" s="325"/>
      <c r="BF69" s="325"/>
      <c r="BG69" s="325"/>
      <c r="BH69" s="325"/>
      <c r="BI69" s="325"/>
      <c r="BJ69" s="325"/>
      <c r="BK69" s="325"/>
      <c r="BL69" s="325"/>
      <c r="BM69" s="325"/>
      <c r="BN69" s="325"/>
      <c r="BO69" s="325"/>
      <c r="BP69" s="325"/>
      <c r="BQ69" s="325"/>
      <c r="BR69" s="325"/>
      <c r="BS69" s="326">
        <v>0</v>
      </c>
      <c r="BT69" s="326"/>
      <c r="BU69" s="326"/>
      <c r="BV69" s="326"/>
      <c r="BW69" s="326"/>
      <c r="BX69" s="326"/>
      <c r="BY69" s="326"/>
      <c r="BZ69" s="326"/>
      <c r="CA69" s="326"/>
      <c r="CB69" s="326"/>
      <c r="CC69" s="326"/>
      <c r="CD69" s="326"/>
      <c r="CE69" s="326"/>
      <c r="CF69" s="326"/>
      <c r="CG69" s="326"/>
      <c r="CH69" s="326"/>
      <c r="CI69" s="326"/>
      <c r="CJ69" s="326"/>
      <c r="CK69" s="326"/>
    </row>
    <row r="70" spans="1:16384" ht="15.75" customHeight="1">
      <c r="A70" s="323" t="s">
        <v>488</v>
      </c>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50"/>
      <c r="AO70" s="354">
        <v>207970886</v>
      </c>
      <c r="AP70" s="312"/>
      <c r="AQ70" s="312"/>
      <c r="AR70" s="312"/>
      <c r="AS70" s="312"/>
      <c r="AT70" s="312"/>
      <c r="AU70" s="312"/>
      <c r="AV70" s="312"/>
      <c r="AW70" s="312"/>
      <c r="AX70" s="312"/>
      <c r="AY70" s="312"/>
      <c r="AZ70" s="312"/>
      <c r="BA70" s="312"/>
      <c r="BB70" s="312"/>
      <c r="BC70" s="312"/>
      <c r="BD70" s="312"/>
      <c r="BE70" s="312"/>
      <c r="BF70" s="312"/>
      <c r="BG70" s="312"/>
      <c r="BH70" s="312"/>
      <c r="BI70" s="312"/>
      <c r="BJ70" s="312"/>
      <c r="BK70" s="312"/>
      <c r="BL70" s="312"/>
      <c r="BM70" s="312"/>
      <c r="BN70" s="312"/>
      <c r="BO70" s="312"/>
      <c r="BP70" s="312"/>
      <c r="BQ70" s="312"/>
      <c r="BR70" s="312"/>
      <c r="BS70" s="318">
        <v>2202985911200</v>
      </c>
      <c r="BT70" s="318"/>
      <c r="BU70" s="318"/>
      <c r="BV70" s="318"/>
      <c r="BW70" s="318"/>
      <c r="BX70" s="318"/>
      <c r="BY70" s="318"/>
      <c r="BZ70" s="318"/>
      <c r="CA70" s="318"/>
      <c r="CB70" s="318"/>
      <c r="CC70" s="318"/>
      <c r="CD70" s="318"/>
      <c r="CE70" s="318"/>
      <c r="CF70" s="318"/>
      <c r="CG70" s="318"/>
      <c r="CH70" s="318"/>
      <c r="CI70" s="318"/>
      <c r="CJ70" s="318"/>
      <c r="CK70" s="318"/>
    </row>
    <row r="71" spans="1:16384" ht="15.75" customHeight="1">
      <c r="A71" s="323" t="s">
        <v>489</v>
      </c>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50"/>
      <c r="AO71" s="354">
        <v>0</v>
      </c>
      <c r="AP71" s="312"/>
      <c r="AQ71" s="312"/>
      <c r="AR71" s="312"/>
      <c r="AS71" s="312"/>
      <c r="AT71" s="312"/>
      <c r="AU71" s="312"/>
      <c r="AV71" s="312"/>
      <c r="AW71" s="312"/>
      <c r="AX71" s="312"/>
      <c r="AY71" s="312"/>
      <c r="AZ71" s="312"/>
      <c r="BA71" s="312"/>
      <c r="BB71" s="312"/>
      <c r="BC71" s="312"/>
      <c r="BD71" s="312"/>
      <c r="BE71" s="312"/>
      <c r="BF71" s="312"/>
      <c r="BG71" s="312"/>
      <c r="BH71" s="312"/>
      <c r="BI71" s="312"/>
      <c r="BJ71" s="312"/>
      <c r="BK71" s="312"/>
      <c r="BL71" s="312"/>
      <c r="BM71" s="312"/>
      <c r="BN71" s="312"/>
      <c r="BO71" s="312"/>
      <c r="BP71" s="312"/>
      <c r="BQ71" s="312"/>
      <c r="BR71" s="312"/>
      <c r="BS71" s="318">
        <v>0</v>
      </c>
      <c r="BT71" s="318"/>
      <c r="BU71" s="318"/>
      <c r="BV71" s="318"/>
      <c r="BW71" s="318"/>
      <c r="BX71" s="318"/>
      <c r="BY71" s="318"/>
      <c r="BZ71" s="318"/>
      <c r="CA71" s="318"/>
      <c r="CB71" s="318"/>
      <c r="CC71" s="318"/>
      <c r="CD71" s="318"/>
      <c r="CE71" s="318"/>
      <c r="CF71" s="318"/>
      <c r="CG71" s="318"/>
      <c r="CH71" s="318"/>
      <c r="CI71" s="318"/>
      <c r="CJ71" s="318"/>
      <c r="CK71" s="318"/>
    </row>
    <row r="72" spans="1:16384" ht="15.75" customHeight="1">
      <c r="A72" s="362" t="s">
        <v>206</v>
      </c>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3"/>
      <c r="AO72" s="361">
        <f>SUM(AO70:BR71)</f>
        <v>207970886</v>
      </c>
      <c r="AP72" s="330"/>
      <c r="AQ72" s="330"/>
      <c r="AR72" s="330"/>
      <c r="AS72" s="330"/>
      <c r="AT72" s="330"/>
      <c r="AU72" s="330"/>
      <c r="AV72" s="330"/>
      <c r="AW72" s="330"/>
      <c r="AX72" s="330"/>
      <c r="AY72" s="330"/>
      <c r="AZ72" s="330"/>
      <c r="BA72" s="330"/>
      <c r="BB72" s="330"/>
      <c r="BC72" s="330"/>
      <c r="BD72" s="330"/>
      <c r="BE72" s="330"/>
      <c r="BF72" s="330"/>
      <c r="BG72" s="330"/>
      <c r="BH72" s="330"/>
      <c r="BI72" s="330"/>
      <c r="BJ72" s="330"/>
      <c r="BK72" s="330"/>
      <c r="BL72" s="330"/>
      <c r="BM72" s="330"/>
      <c r="BN72" s="330"/>
      <c r="BO72" s="330"/>
      <c r="BP72" s="330"/>
      <c r="BQ72" s="330"/>
      <c r="BR72" s="330"/>
      <c r="BS72" s="331">
        <f>SUM(BS70:CK71)</f>
        <v>2202985911200</v>
      </c>
      <c r="BT72" s="331"/>
      <c r="BU72" s="331"/>
      <c r="BV72" s="331"/>
      <c r="BW72" s="331"/>
      <c r="BX72" s="331"/>
      <c r="BY72" s="331"/>
      <c r="BZ72" s="331"/>
      <c r="CA72" s="331"/>
      <c r="CB72" s="331"/>
      <c r="CC72" s="331"/>
      <c r="CD72" s="331"/>
      <c r="CE72" s="331"/>
      <c r="CF72" s="331"/>
      <c r="CG72" s="331"/>
      <c r="CH72" s="331"/>
      <c r="CI72" s="331"/>
      <c r="CJ72" s="331"/>
      <c r="CK72" s="331"/>
    </row>
    <row r="73" spans="1:16384" ht="15.75" customHeight="1">
      <c r="A73" s="90"/>
      <c r="B73" s="90"/>
    </row>
    <row r="74" spans="1:16384" ht="15.75" customHeight="1">
      <c r="A74" s="319" t="s">
        <v>984</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c r="AH74" s="319"/>
      <c r="AI74" s="319"/>
      <c r="AJ74" s="319"/>
      <c r="AK74" s="319"/>
      <c r="AL74" s="319"/>
      <c r="AM74" s="319"/>
      <c r="AN74" s="319"/>
      <c r="AO74" s="319"/>
      <c r="AP74" s="319"/>
      <c r="AQ74" s="319"/>
      <c r="AR74" s="319"/>
      <c r="AS74" s="319"/>
      <c r="AT74" s="319"/>
      <c r="AU74" s="319"/>
      <c r="AV74" s="319"/>
      <c r="AW74" s="319"/>
      <c r="AX74" s="319"/>
      <c r="AY74" s="319"/>
      <c r="AZ74" s="319"/>
      <c r="BA74" s="319"/>
      <c r="BB74" s="319"/>
      <c r="BC74" s="319"/>
      <c r="BD74" s="319"/>
      <c r="BE74" s="319"/>
      <c r="BF74" s="319"/>
      <c r="BG74" s="319"/>
      <c r="BH74" s="319"/>
      <c r="BI74" s="319"/>
      <c r="BJ74" s="319"/>
      <c r="BK74" s="319"/>
      <c r="BL74" s="319"/>
      <c r="BM74" s="319"/>
      <c r="BN74" s="319"/>
      <c r="BO74" s="319"/>
      <c r="BP74" s="319"/>
      <c r="BQ74" s="319"/>
      <c r="BR74" s="319"/>
      <c r="BS74" s="319"/>
      <c r="BT74" s="319"/>
      <c r="BU74" s="319"/>
      <c r="BV74" s="319"/>
      <c r="BW74" s="319"/>
      <c r="BX74" s="319"/>
      <c r="BY74" s="319"/>
      <c r="BZ74" s="319"/>
      <c r="CA74" s="319"/>
      <c r="CB74" s="319"/>
      <c r="CC74" s="319"/>
      <c r="CD74" s="319"/>
      <c r="CE74" s="319"/>
      <c r="CF74" s="319"/>
      <c r="CG74" s="319"/>
      <c r="CH74" s="319"/>
      <c r="CI74" s="319"/>
      <c r="CJ74" s="319"/>
      <c r="CK74" s="319"/>
      <c r="CL74" s="319"/>
      <c r="CM74" s="319"/>
      <c r="CN74" s="319"/>
      <c r="CO74" s="319"/>
      <c r="CP74" s="319"/>
      <c r="CQ74" s="319"/>
      <c r="CR74" s="319"/>
      <c r="CS74" s="319"/>
      <c r="CT74" s="319"/>
      <c r="CU74" s="319"/>
      <c r="CV74" s="319"/>
      <c r="CW74" s="319"/>
      <c r="CX74" s="319"/>
      <c r="CY74" s="319"/>
      <c r="CZ74" s="319"/>
      <c r="DA74" s="319"/>
      <c r="DB74" s="319"/>
      <c r="DC74" s="319"/>
      <c r="DD74" s="319"/>
      <c r="DE74" s="319"/>
      <c r="DF74" s="319"/>
      <c r="DG74" s="319"/>
      <c r="DH74" s="319"/>
      <c r="DI74" s="319"/>
      <c r="DJ74" s="319"/>
      <c r="DK74" s="319"/>
      <c r="DL74" s="319"/>
      <c r="DM74" s="319"/>
      <c r="DN74" s="319"/>
      <c r="DO74" s="319"/>
      <c r="DP74" s="319"/>
      <c r="DQ74" s="319"/>
      <c r="DR74" s="319"/>
      <c r="DS74" s="319"/>
      <c r="DT74" s="319"/>
      <c r="DU74" s="319"/>
      <c r="DV74" s="319"/>
      <c r="DW74" s="319"/>
      <c r="DX74" s="319"/>
      <c r="DY74" s="319"/>
      <c r="DZ74" s="319"/>
      <c r="EA74" s="319"/>
      <c r="EB74" s="319"/>
      <c r="EC74" s="319"/>
      <c r="ED74" s="319"/>
      <c r="EE74" s="319"/>
      <c r="EF74" s="319"/>
      <c r="EG74" s="319"/>
      <c r="EH74" s="319"/>
      <c r="EI74" s="319"/>
      <c r="EJ74" s="319"/>
      <c r="EK74" s="319"/>
      <c r="EL74" s="319"/>
      <c r="EM74" s="319"/>
      <c r="EN74" s="319"/>
      <c r="EO74" s="319"/>
      <c r="EP74" s="319"/>
      <c r="EQ74" s="319"/>
      <c r="ER74" s="319"/>
      <c r="ES74" s="319"/>
      <c r="ET74" s="319"/>
      <c r="EU74" s="319"/>
      <c r="EV74" s="319"/>
      <c r="EW74" s="319"/>
      <c r="EX74" s="319"/>
      <c r="EY74" s="319"/>
      <c r="EZ74" s="319"/>
      <c r="FA74" s="319"/>
      <c r="FB74" s="319"/>
      <c r="FC74" s="319"/>
      <c r="FD74" s="319"/>
      <c r="FE74" s="319"/>
      <c r="FF74" s="319"/>
      <c r="FG74" s="319"/>
      <c r="FH74" s="319"/>
      <c r="FI74" s="319"/>
      <c r="FJ74" s="319"/>
      <c r="FK74" s="319"/>
      <c r="FL74" s="319"/>
      <c r="FM74" s="319"/>
      <c r="FN74" s="319"/>
      <c r="FO74" s="319"/>
      <c r="FP74" s="319"/>
      <c r="FQ74" s="319"/>
      <c r="FR74" s="319"/>
      <c r="FS74" s="319"/>
      <c r="FT74" s="319"/>
      <c r="FU74" s="319"/>
      <c r="FV74" s="319"/>
      <c r="FW74" s="319"/>
      <c r="FX74" s="319"/>
      <c r="FY74" s="319"/>
      <c r="FZ74" s="319"/>
      <c r="GA74" s="319"/>
      <c r="GB74" s="319"/>
      <c r="GC74" s="319"/>
      <c r="GD74" s="319"/>
      <c r="GE74" s="319"/>
      <c r="GF74" s="319"/>
      <c r="GG74" s="319"/>
      <c r="GH74" s="319"/>
      <c r="GI74" s="319"/>
      <c r="GJ74" s="319"/>
      <c r="GK74" s="319"/>
      <c r="GL74" s="319"/>
      <c r="GM74" s="319"/>
      <c r="GN74" s="319"/>
      <c r="GO74" s="319"/>
      <c r="GP74" s="319"/>
      <c r="GQ74" s="319"/>
      <c r="GR74" s="319"/>
      <c r="GS74" s="319"/>
      <c r="GT74" s="319"/>
      <c r="GU74" s="319"/>
      <c r="GV74" s="319"/>
      <c r="GW74" s="319"/>
      <c r="GX74" s="319"/>
      <c r="GY74" s="319"/>
      <c r="GZ74" s="319"/>
      <c r="HA74" s="319"/>
      <c r="HB74" s="319"/>
      <c r="HC74" s="319"/>
      <c r="HD74" s="319"/>
      <c r="HE74" s="319"/>
      <c r="HF74" s="319"/>
      <c r="HG74" s="319"/>
      <c r="HH74" s="319"/>
      <c r="HI74" s="319"/>
      <c r="HJ74" s="319"/>
      <c r="HK74" s="319"/>
      <c r="HL74" s="319"/>
      <c r="HM74" s="319"/>
      <c r="HN74" s="319"/>
      <c r="HO74" s="319"/>
      <c r="HP74" s="319"/>
      <c r="HQ74" s="319"/>
      <c r="HR74" s="319"/>
      <c r="HS74" s="319"/>
      <c r="HT74" s="319"/>
      <c r="HU74" s="319"/>
      <c r="HV74" s="319"/>
      <c r="HW74" s="319"/>
      <c r="HX74" s="319"/>
      <c r="HY74" s="319"/>
      <c r="HZ74" s="319"/>
      <c r="IA74" s="319"/>
      <c r="IB74" s="319"/>
      <c r="IC74" s="319"/>
      <c r="ID74" s="319"/>
      <c r="IE74" s="319"/>
      <c r="IF74" s="319"/>
      <c r="IG74" s="319"/>
      <c r="IH74" s="319"/>
      <c r="II74" s="319"/>
      <c r="IJ74" s="319"/>
      <c r="IK74" s="319"/>
      <c r="IL74" s="319"/>
      <c r="IM74" s="319"/>
      <c r="IN74" s="319"/>
      <c r="IO74" s="319"/>
      <c r="IP74" s="319"/>
      <c r="IQ74" s="319"/>
      <c r="IR74" s="319"/>
      <c r="IS74" s="319"/>
      <c r="IT74" s="319"/>
      <c r="IU74" s="319"/>
      <c r="IV74" s="319"/>
      <c r="IW74" s="319"/>
      <c r="IX74" s="319"/>
      <c r="IY74" s="319"/>
      <c r="IZ74" s="319"/>
      <c r="JA74" s="319"/>
      <c r="JB74" s="319"/>
      <c r="JC74" s="319"/>
      <c r="JD74" s="319"/>
      <c r="JE74" s="319"/>
      <c r="JF74" s="319"/>
      <c r="JG74" s="319"/>
      <c r="JH74" s="319"/>
      <c r="JI74" s="319"/>
      <c r="JJ74" s="319"/>
      <c r="JK74" s="319"/>
      <c r="JL74" s="319"/>
      <c r="JM74" s="319"/>
      <c r="JN74" s="319"/>
      <c r="JO74" s="319"/>
      <c r="JP74" s="319"/>
      <c r="JQ74" s="319"/>
      <c r="JR74" s="319"/>
      <c r="JS74" s="319"/>
      <c r="JT74" s="319"/>
      <c r="JU74" s="319"/>
      <c r="JV74" s="319"/>
      <c r="JW74" s="319"/>
      <c r="JX74" s="319"/>
      <c r="JY74" s="319"/>
      <c r="JZ74" s="319"/>
      <c r="KA74" s="319"/>
      <c r="KB74" s="319"/>
      <c r="KC74" s="319"/>
      <c r="KD74" s="319"/>
      <c r="KE74" s="319"/>
      <c r="KF74" s="319"/>
      <c r="KG74" s="319"/>
      <c r="KH74" s="319"/>
      <c r="KI74" s="319"/>
      <c r="KJ74" s="319"/>
      <c r="KK74" s="319"/>
      <c r="KL74" s="319"/>
      <c r="KM74" s="319"/>
      <c r="KN74" s="319"/>
      <c r="KO74" s="319"/>
      <c r="KP74" s="319"/>
      <c r="KQ74" s="319"/>
      <c r="KR74" s="319"/>
      <c r="KS74" s="319"/>
      <c r="KT74" s="319"/>
      <c r="KU74" s="319"/>
      <c r="KV74" s="319"/>
      <c r="KW74" s="319"/>
      <c r="KX74" s="319"/>
      <c r="KY74" s="319"/>
      <c r="KZ74" s="319"/>
      <c r="LA74" s="319"/>
      <c r="LB74" s="319"/>
      <c r="LC74" s="319"/>
      <c r="LD74" s="319"/>
      <c r="LE74" s="319"/>
      <c r="LF74" s="319"/>
      <c r="LG74" s="319"/>
      <c r="LH74" s="319"/>
      <c r="LI74" s="319"/>
      <c r="LJ74" s="319"/>
      <c r="LK74" s="319"/>
      <c r="LL74" s="319"/>
      <c r="LM74" s="319"/>
      <c r="LN74" s="319"/>
      <c r="LO74" s="319"/>
      <c r="LP74" s="319"/>
      <c r="LQ74" s="319"/>
      <c r="LR74" s="319"/>
      <c r="LS74" s="319"/>
      <c r="LT74" s="319"/>
      <c r="LU74" s="319"/>
      <c r="LV74" s="319"/>
      <c r="LW74" s="319"/>
      <c r="LX74" s="319"/>
      <c r="LY74" s="319"/>
      <c r="LZ74" s="319"/>
      <c r="MA74" s="319"/>
      <c r="MB74" s="319"/>
      <c r="MC74" s="319"/>
      <c r="MD74" s="319"/>
      <c r="ME74" s="319"/>
      <c r="MF74" s="319"/>
      <c r="MG74" s="319"/>
      <c r="MH74" s="319"/>
      <c r="MI74" s="319"/>
      <c r="MJ74" s="319"/>
      <c r="MK74" s="319"/>
      <c r="ML74" s="319"/>
      <c r="MM74" s="319"/>
      <c r="MN74" s="319"/>
      <c r="MO74" s="319"/>
      <c r="MP74" s="319"/>
      <c r="MQ74" s="319"/>
      <c r="MR74" s="319"/>
      <c r="MS74" s="319"/>
      <c r="MT74" s="319"/>
      <c r="MU74" s="319"/>
      <c r="MV74" s="319"/>
      <c r="MW74" s="319"/>
      <c r="MX74" s="319"/>
      <c r="MY74" s="319"/>
      <c r="MZ74" s="319"/>
      <c r="NA74" s="319"/>
      <c r="NB74" s="319"/>
      <c r="NC74" s="319"/>
      <c r="ND74" s="319"/>
      <c r="NE74" s="319"/>
      <c r="NF74" s="319"/>
      <c r="NG74" s="319"/>
      <c r="NH74" s="319"/>
      <c r="NI74" s="319"/>
      <c r="NJ74" s="319"/>
      <c r="NK74" s="319"/>
      <c r="NL74" s="319"/>
      <c r="NM74" s="319"/>
      <c r="NN74" s="319"/>
      <c r="NO74" s="319"/>
      <c r="NP74" s="319"/>
      <c r="NQ74" s="319"/>
      <c r="NR74" s="319"/>
      <c r="NS74" s="319"/>
      <c r="NT74" s="319"/>
      <c r="NU74" s="319"/>
      <c r="NV74" s="319"/>
      <c r="NW74" s="319"/>
      <c r="NX74" s="319"/>
      <c r="NY74" s="319"/>
      <c r="NZ74" s="319"/>
      <c r="OA74" s="319"/>
      <c r="OB74" s="319"/>
      <c r="OC74" s="319"/>
      <c r="OD74" s="319"/>
      <c r="OE74" s="319"/>
      <c r="OF74" s="319"/>
      <c r="OG74" s="319"/>
      <c r="OH74" s="319"/>
      <c r="OI74" s="319"/>
      <c r="OJ74" s="319"/>
      <c r="OK74" s="319"/>
      <c r="OL74" s="319"/>
      <c r="OM74" s="319"/>
      <c r="ON74" s="319"/>
      <c r="OO74" s="319"/>
      <c r="OP74" s="319"/>
      <c r="OQ74" s="319"/>
      <c r="OR74" s="319"/>
      <c r="OS74" s="319"/>
      <c r="OT74" s="319"/>
      <c r="OU74" s="319"/>
      <c r="OV74" s="319"/>
      <c r="OW74" s="319"/>
      <c r="OX74" s="319"/>
      <c r="OY74" s="319"/>
      <c r="OZ74" s="319"/>
      <c r="PA74" s="319"/>
      <c r="PB74" s="319"/>
      <c r="PC74" s="319"/>
      <c r="PD74" s="319"/>
      <c r="PE74" s="319"/>
      <c r="PF74" s="319"/>
      <c r="PG74" s="319"/>
      <c r="PH74" s="319"/>
      <c r="PI74" s="319"/>
      <c r="PJ74" s="319"/>
      <c r="PK74" s="319"/>
      <c r="PL74" s="319"/>
      <c r="PM74" s="319"/>
      <c r="PN74" s="319"/>
      <c r="PO74" s="319"/>
      <c r="PP74" s="319"/>
      <c r="PQ74" s="319"/>
      <c r="PR74" s="319"/>
      <c r="PS74" s="319"/>
      <c r="PT74" s="319"/>
      <c r="PU74" s="319"/>
      <c r="PV74" s="319"/>
      <c r="PW74" s="319"/>
      <c r="PX74" s="319"/>
      <c r="PY74" s="319"/>
      <c r="PZ74" s="319"/>
      <c r="QA74" s="319"/>
      <c r="QB74" s="319"/>
      <c r="QC74" s="319"/>
      <c r="QD74" s="319"/>
      <c r="QE74" s="319"/>
      <c r="QF74" s="319"/>
      <c r="QG74" s="319"/>
      <c r="QH74" s="319"/>
      <c r="QI74" s="319"/>
      <c r="QJ74" s="319"/>
      <c r="QK74" s="319"/>
      <c r="QL74" s="319"/>
      <c r="QM74" s="319"/>
      <c r="QN74" s="319"/>
      <c r="QO74" s="319"/>
      <c r="QP74" s="319"/>
      <c r="QQ74" s="319"/>
      <c r="QR74" s="319"/>
      <c r="QS74" s="319"/>
      <c r="QT74" s="319"/>
      <c r="QU74" s="319"/>
      <c r="QV74" s="319"/>
      <c r="QW74" s="319"/>
      <c r="QX74" s="319"/>
      <c r="QY74" s="319"/>
      <c r="QZ74" s="319"/>
      <c r="RA74" s="319"/>
      <c r="RB74" s="319"/>
      <c r="RC74" s="319"/>
      <c r="RD74" s="319"/>
      <c r="RE74" s="319"/>
      <c r="RF74" s="319"/>
      <c r="RG74" s="319"/>
      <c r="RH74" s="319"/>
      <c r="RI74" s="319"/>
      <c r="RJ74" s="319"/>
      <c r="RK74" s="319"/>
      <c r="RL74" s="319"/>
      <c r="RM74" s="319"/>
      <c r="RN74" s="319"/>
      <c r="RO74" s="319"/>
      <c r="RP74" s="319"/>
      <c r="RQ74" s="319"/>
      <c r="RR74" s="319"/>
      <c r="RS74" s="319"/>
      <c r="RT74" s="319"/>
      <c r="RU74" s="319"/>
      <c r="RV74" s="319"/>
      <c r="RW74" s="319"/>
      <c r="RX74" s="319"/>
      <c r="RY74" s="319"/>
      <c r="RZ74" s="319"/>
      <c r="SA74" s="319"/>
      <c r="SB74" s="319"/>
      <c r="SC74" s="319"/>
      <c r="SD74" s="319"/>
      <c r="SE74" s="319"/>
      <c r="SF74" s="319"/>
      <c r="SG74" s="319"/>
      <c r="SH74" s="319"/>
      <c r="SI74" s="319"/>
      <c r="SJ74" s="319"/>
      <c r="SK74" s="319"/>
      <c r="SL74" s="319"/>
      <c r="SM74" s="319"/>
      <c r="SN74" s="319"/>
      <c r="SO74" s="319"/>
      <c r="SP74" s="319"/>
      <c r="SQ74" s="319"/>
      <c r="SR74" s="319"/>
      <c r="SS74" s="319"/>
      <c r="ST74" s="319"/>
      <c r="SU74" s="319"/>
      <c r="SV74" s="319"/>
      <c r="SW74" s="319"/>
      <c r="SX74" s="319"/>
      <c r="SY74" s="319"/>
      <c r="SZ74" s="319"/>
      <c r="TA74" s="319"/>
      <c r="TB74" s="319"/>
      <c r="TC74" s="319"/>
      <c r="TD74" s="319"/>
      <c r="TE74" s="319"/>
      <c r="TF74" s="319"/>
      <c r="TG74" s="319"/>
      <c r="TH74" s="319"/>
      <c r="TI74" s="319"/>
      <c r="TJ74" s="319"/>
      <c r="TK74" s="319"/>
      <c r="TL74" s="319"/>
      <c r="TM74" s="319"/>
      <c r="TN74" s="319"/>
      <c r="TO74" s="319"/>
      <c r="TP74" s="319"/>
      <c r="TQ74" s="319"/>
      <c r="TR74" s="319"/>
      <c r="TS74" s="319"/>
      <c r="TT74" s="319"/>
      <c r="TU74" s="319"/>
      <c r="TV74" s="319"/>
      <c r="TW74" s="319"/>
      <c r="TX74" s="319"/>
      <c r="TY74" s="319"/>
      <c r="TZ74" s="319"/>
      <c r="UA74" s="319"/>
      <c r="UB74" s="319"/>
      <c r="UC74" s="319"/>
      <c r="UD74" s="319"/>
      <c r="UE74" s="319"/>
      <c r="UF74" s="319"/>
      <c r="UG74" s="319"/>
      <c r="UH74" s="319"/>
      <c r="UI74" s="319"/>
      <c r="UJ74" s="319"/>
      <c r="UK74" s="319"/>
      <c r="UL74" s="319"/>
      <c r="UM74" s="319"/>
      <c r="UN74" s="319"/>
      <c r="UO74" s="319"/>
      <c r="UP74" s="319"/>
      <c r="UQ74" s="319"/>
      <c r="UR74" s="319"/>
      <c r="US74" s="319"/>
      <c r="UT74" s="319"/>
      <c r="UU74" s="319"/>
      <c r="UV74" s="319"/>
      <c r="UW74" s="319"/>
      <c r="UX74" s="319"/>
      <c r="UY74" s="319"/>
      <c r="UZ74" s="319"/>
      <c r="VA74" s="319"/>
      <c r="VB74" s="319"/>
      <c r="VC74" s="319"/>
      <c r="VD74" s="319"/>
      <c r="VE74" s="319"/>
      <c r="VF74" s="319"/>
      <c r="VG74" s="319"/>
      <c r="VH74" s="319"/>
      <c r="VI74" s="319"/>
      <c r="VJ74" s="319"/>
      <c r="VK74" s="319"/>
      <c r="VL74" s="319"/>
      <c r="VM74" s="319"/>
      <c r="VN74" s="319"/>
      <c r="VO74" s="319"/>
      <c r="VP74" s="319"/>
      <c r="VQ74" s="319"/>
      <c r="VR74" s="319"/>
      <c r="VS74" s="319"/>
      <c r="VT74" s="319"/>
      <c r="VU74" s="319"/>
      <c r="VV74" s="319"/>
      <c r="VW74" s="319"/>
      <c r="VX74" s="319"/>
      <c r="VY74" s="319"/>
      <c r="VZ74" s="319"/>
      <c r="WA74" s="319"/>
      <c r="WB74" s="319"/>
      <c r="WC74" s="319"/>
      <c r="WD74" s="319"/>
      <c r="WE74" s="319"/>
      <c r="WF74" s="319"/>
      <c r="WG74" s="319"/>
      <c r="WH74" s="319"/>
      <c r="WI74" s="319"/>
      <c r="WJ74" s="319"/>
      <c r="WK74" s="319"/>
      <c r="WL74" s="319"/>
      <c r="WM74" s="319"/>
      <c r="WN74" s="319"/>
      <c r="WO74" s="319"/>
      <c r="WP74" s="319"/>
      <c r="WQ74" s="319"/>
      <c r="WR74" s="319"/>
      <c r="WS74" s="319"/>
      <c r="WT74" s="319"/>
      <c r="WU74" s="319"/>
      <c r="WV74" s="319"/>
      <c r="WW74" s="319"/>
      <c r="WX74" s="319"/>
      <c r="WY74" s="319"/>
      <c r="WZ74" s="319"/>
      <c r="XA74" s="319"/>
      <c r="XB74" s="319"/>
      <c r="XC74" s="319"/>
      <c r="XD74" s="319"/>
      <c r="XE74" s="319"/>
      <c r="XF74" s="319"/>
      <c r="XG74" s="319"/>
      <c r="XH74" s="319"/>
      <c r="XI74" s="319"/>
      <c r="XJ74" s="319"/>
      <c r="XK74" s="319"/>
      <c r="XL74" s="319"/>
      <c r="XM74" s="319"/>
      <c r="XN74" s="319"/>
      <c r="XO74" s="319"/>
      <c r="XP74" s="319"/>
      <c r="XQ74" s="319"/>
      <c r="XR74" s="319"/>
      <c r="XS74" s="319"/>
      <c r="XT74" s="319"/>
      <c r="XU74" s="319"/>
      <c r="XV74" s="319"/>
      <c r="XW74" s="319"/>
      <c r="XX74" s="319"/>
      <c r="XY74" s="319"/>
      <c r="XZ74" s="319"/>
      <c r="YA74" s="319"/>
      <c r="YB74" s="319"/>
      <c r="YC74" s="319"/>
      <c r="YD74" s="319"/>
      <c r="YE74" s="319"/>
      <c r="YF74" s="319"/>
      <c r="YG74" s="319"/>
      <c r="YH74" s="319"/>
      <c r="YI74" s="319"/>
      <c r="YJ74" s="319"/>
      <c r="YK74" s="319"/>
      <c r="YL74" s="319"/>
      <c r="YM74" s="319"/>
      <c r="YN74" s="319"/>
      <c r="YO74" s="319"/>
      <c r="YP74" s="319"/>
      <c r="YQ74" s="319"/>
      <c r="YR74" s="319"/>
      <c r="YS74" s="319"/>
      <c r="YT74" s="319"/>
      <c r="YU74" s="319"/>
      <c r="YV74" s="319"/>
      <c r="YW74" s="319"/>
      <c r="YX74" s="319"/>
      <c r="YY74" s="319"/>
      <c r="YZ74" s="319"/>
      <c r="ZA74" s="319"/>
      <c r="ZB74" s="319"/>
      <c r="ZC74" s="319"/>
      <c r="ZD74" s="319"/>
      <c r="ZE74" s="319"/>
      <c r="ZF74" s="319"/>
      <c r="ZG74" s="319"/>
      <c r="ZH74" s="319"/>
      <c r="ZI74" s="319"/>
      <c r="ZJ74" s="319"/>
      <c r="ZK74" s="319"/>
      <c r="ZL74" s="319"/>
      <c r="ZM74" s="319"/>
      <c r="ZN74" s="319"/>
      <c r="ZO74" s="319"/>
      <c r="ZP74" s="319"/>
      <c r="ZQ74" s="319"/>
      <c r="ZR74" s="319"/>
      <c r="ZS74" s="319"/>
      <c r="ZT74" s="319"/>
      <c r="ZU74" s="319"/>
      <c r="ZV74" s="319"/>
      <c r="ZW74" s="319"/>
      <c r="ZX74" s="319"/>
      <c r="ZY74" s="319"/>
      <c r="ZZ74" s="319"/>
      <c r="AAA74" s="319"/>
      <c r="AAB74" s="319"/>
      <c r="AAC74" s="319"/>
      <c r="AAD74" s="319"/>
      <c r="AAE74" s="319"/>
      <c r="AAF74" s="319"/>
      <c r="AAG74" s="319"/>
      <c r="AAH74" s="319"/>
      <c r="AAI74" s="319"/>
      <c r="AAJ74" s="319"/>
      <c r="AAK74" s="319"/>
      <c r="AAL74" s="319"/>
      <c r="AAM74" s="319"/>
      <c r="AAN74" s="319"/>
      <c r="AAO74" s="319"/>
      <c r="AAP74" s="319"/>
      <c r="AAQ74" s="319"/>
      <c r="AAR74" s="319"/>
      <c r="AAS74" s="319"/>
      <c r="AAT74" s="319"/>
      <c r="AAU74" s="319"/>
      <c r="AAV74" s="319"/>
      <c r="AAW74" s="319"/>
      <c r="AAX74" s="319"/>
      <c r="AAY74" s="319"/>
      <c r="AAZ74" s="319"/>
      <c r="ABA74" s="319"/>
      <c r="ABB74" s="319"/>
      <c r="ABC74" s="319"/>
      <c r="ABD74" s="319"/>
      <c r="ABE74" s="319"/>
      <c r="ABF74" s="319"/>
      <c r="ABG74" s="319"/>
      <c r="ABH74" s="319"/>
      <c r="ABI74" s="319"/>
      <c r="ABJ74" s="319"/>
      <c r="ABK74" s="319"/>
      <c r="ABL74" s="319"/>
      <c r="ABM74" s="319"/>
      <c r="ABN74" s="319"/>
      <c r="ABO74" s="319"/>
      <c r="ABP74" s="319"/>
      <c r="ABQ74" s="319"/>
      <c r="ABR74" s="319"/>
      <c r="ABS74" s="319"/>
      <c r="ABT74" s="319"/>
      <c r="ABU74" s="319"/>
      <c r="ABV74" s="319"/>
      <c r="ABW74" s="319"/>
      <c r="ABX74" s="319"/>
      <c r="ABY74" s="319"/>
      <c r="ABZ74" s="319"/>
      <c r="ACA74" s="319"/>
      <c r="ACB74" s="319"/>
      <c r="ACC74" s="319"/>
      <c r="ACD74" s="319"/>
      <c r="ACE74" s="319"/>
      <c r="ACF74" s="319"/>
      <c r="ACG74" s="319"/>
      <c r="ACH74" s="319"/>
      <c r="ACI74" s="319"/>
      <c r="ACJ74" s="319"/>
      <c r="ACK74" s="319"/>
      <c r="ACL74" s="319"/>
      <c r="ACM74" s="319"/>
      <c r="ACN74" s="319"/>
      <c r="ACO74" s="319"/>
      <c r="ACP74" s="319"/>
      <c r="ACQ74" s="319"/>
      <c r="ACR74" s="319"/>
      <c r="ACS74" s="319"/>
      <c r="ACT74" s="319"/>
      <c r="ACU74" s="319"/>
      <c r="ACV74" s="319"/>
      <c r="ACW74" s="319"/>
      <c r="ACX74" s="319"/>
      <c r="ACY74" s="319"/>
      <c r="ACZ74" s="319"/>
      <c r="ADA74" s="319"/>
      <c r="ADB74" s="319"/>
      <c r="ADC74" s="319"/>
      <c r="ADD74" s="319"/>
      <c r="ADE74" s="319"/>
      <c r="ADF74" s="319"/>
      <c r="ADG74" s="319"/>
      <c r="ADH74" s="319"/>
      <c r="ADI74" s="319"/>
      <c r="ADJ74" s="319"/>
      <c r="ADK74" s="319"/>
      <c r="ADL74" s="319"/>
      <c r="ADM74" s="319"/>
      <c r="ADN74" s="319"/>
      <c r="ADO74" s="319"/>
      <c r="ADP74" s="319"/>
      <c r="ADQ74" s="319"/>
      <c r="ADR74" s="319"/>
      <c r="ADS74" s="319"/>
      <c r="ADT74" s="319"/>
      <c r="ADU74" s="319"/>
      <c r="ADV74" s="319"/>
      <c r="ADW74" s="319"/>
      <c r="ADX74" s="319"/>
      <c r="ADY74" s="319"/>
      <c r="ADZ74" s="319"/>
      <c r="AEA74" s="319"/>
      <c r="AEB74" s="319"/>
      <c r="AEC74" s="319"/>
      <c r="AED74" s="319"/>
      <c r="AEE74" s="319"/>
      <c r="AEF74" s="319"/>
      <c r="AEG74" s="319"/>
      <c r="AEH74" s="319"/>
      <c r="AEI74" s="319"/>
      <c r="AEJ74" s="319"/>
      <c r="AEK74" s="319"/>
      <c r="AEL74" s="319"/>
      <c r="AEM74" s="319"/>
      <c r="AEN74" s="319"/>
      <c r="AEO74" s="319"/>
      <c r="AEP74" s="319"/>
      <c r="AEQ74" s="319"/>
      <c r="AER74" s="319"/>
      <c r="AES74" s="319"/>
      <c r="AET74" s="319"/>
      <c r="AEU74" s="319"/>
      <c r="AEV74" s="319"/>
      <c r="AEW74" s="319"/>
      <c r="AEX74" s="319"/>
      <c r="AEY74" s="319"/>
      <c r="AEZ74" s="319"/>
      <c r="AFA74" s="319"/>
      <c r="AFB74" s="319"/>
      <c r="AFC74" s="319"/>
      <c r="AFD74" s="319"/>
      <c r="AFE74" s="319"/>
      <c r="AFF74" s="319"/>
      <c r="AFG74" s="319"/>
      <c r="AFH74" s="319"/>
      <c r="AFI74" s="319"/>
      <c r="AFJ74" s="319"/>
      <c r="AFK74" s="319"/>
      <c r="AFL74" s="319"/>
      <c r="AFM74" s="319"/>
      <c r="AFN74" s="319"/>
      <c r="AFO74" s="319"/>
      <c r="AFP74" s="319"/>
      <c r="AFQ74" s="319"/>
      <c r="AFR74" s="319"/>
      <c r="AFS74" s="319"/>
      <c r="AFT74" s="319"/>
      <c r="AFU74" s="319"/>
      <c r="AFV74" s="319"/>
      <c r="AFW74" s="319"/>
      <c r="AFX74" s="319"/>
      <c r="AFY74" s="319"/>
      <c r="AFZ74" s="319"/>
      <c r="AGA74" s="319"/>
      <c r="AGB74" s="319"/>
      <c r="AGC74" s="319"/>
      <c r="AGD74" s="319"/>
      <c r="AGE74" s="319"/>
      <c r="AGF74" s="319"/>
      <c r="AGG74" s="319"/>
      <c r="AGH74" s="319"/>
      <c r="AGI74" s="319"/>
      <c r="AGJ74" s="319"/>
      <c r="AGK74" s="319"/>
      <c r="AGL74" s="319"/>
      <c r="AGM74" s="319"/>
      <c r="AGN74" s="319"/>
      <c r="AGO74" s="319"/>
      <c r="AGP74" s="319"/>
      <c r="AGQ74" s="319"/>
      <c r="AGR74" s="319"/>
      <c r="AGS74" s="319"/>
      <c r="AGT74" s="319"/>
      <c r="AGU74" s="319"/>
      <c r="AGV74" s="319"/>
      <c r="AGW74" s="319"/>
      <c r="AGX74" s="319"/>
      <c r="AGY74" s="319"/>
      <c r="AGZ74" s="319"/>
      <c r="AHA74" s="319"/>
      <c r="AHB74" s="319"/>
      <c r="AHC74" s="319"/>
      <c r="AHD74" s="319"/>
      <c r="AHE74" s="319"/>
      <c r="AHF74" s="319"/>
      <c r="AHG74" s="319"/>
      <c r="AHH74" s="319"/>
      <c r="AHI74" s="319"/>
      <c r="AHJ74" s="319"/>
      <c r="AHK74" s="319"/>
      <c r="AHL74" s="319"/>
      <c r="AHM74" s="319"/>
      <c r="AHN74" s="319"/>
      <c r="AHO74" s="319"/>
      <c r="AHP74" s="319"/>
      <c r="AHQ74" s="319"/>
      <c r="AHR74" s="319"/>
      <c r="AHS74" s="319"/>
      <c r="AHT74" s="319"/>
      <c r="AHU74" s="319"/>
      <c r="AHV74" s="319"/>
      <c r="AHW74" s="319"/>
      <c r="AHX74" s="319"/>
      <c r="AHY74" s="319"/>
      <c r="AHZ74" s="319"/>
      <c r="AIA74" s="319"/>
      <c r="AIB74" s="319"/>
      <c r="AIC74" s="319"/>
      <c r="AID74" s="319"/>
      <c r="AIE74" s="319"/>
      <c r="AIF74" s="319"/>
      <c r="AIG74" s="319"/>
      <c r="AIH74" s="319"/>
      <c r="AII74" s="319"/>
      <c r="AIJ74" s="319"/>
      <c r="AIK74" s="319"/>
      <c r="AIL74" s="319"/>
      <c r="AIM74" s="319"/>
      <c r="AIN74" s="319"/>
      <c r="AIO74" s="319"/>
      <c r="AIP74" s="319"/>
      <c r="AIQ74" s="319"/>
      <c r="AIR74" s="319"/>
      <c r="AIS74" s="319"/>
      <c r="AIT74" s="319"/>
      <c r="AIU74" s="319"/>
      <c r="AIV74" s="319"/>
      <c r="AIW74" s="319"/>
      <c r="AIX74" s="319"/>
      <c r="AIY74" s="319"/>
      <c r="AIZ74" s="319"/>
      <c r="AJA74" s="319"/>
      <c r="AJB74" s="319"/>
      <c r="AJC74" s="319"/>
      <c r="AJD74" s="319"/>
      <c r="AJE74" s="319"/>
      <c r="AJF74" s="319"/>
      <c r="AJG74" s="319"/>
      <c r="AJH74" s="319"/>
      <c r="AJI74" s="319"/>
      <c r="AJJ74" s="319"/>
      <c r="AJK74" s="319"/>
      <c r="AJL74" s="319"/>
      <c r="AJM74" s="319"/>
      <c r="AJN74" s="319"/>
      <c r="AJO74" s="319"/>
      <c r="AJP74" s="319"/>
      <c r="AJQ74" s="319"/>
      <c r="AJR74" s="319"/>
      <c r="AJS74" s="319"/>
      <c r="AJT74" s="319"/>
      <c r="AJU74" s="319"/>
      <c r="AJV74" s="319"/>
      <c r="AJW74" s="319"/>
      <c r="AJX74" s="319"/>
      <c r="AJY74" s="319"/>
      <c r="AJZ74" s="319"/>
      <c r="AKA74" s="319"/>
      <c r="AKB74" s="319"/>
      <c r="AKC74" s="319"/>
      <c r="AKD74" s="319"/>
      <c r="AKE74" s="319"/>
      <c r="AKF74" s="319"/>
      <c r="AKG74" s="319"/>
      <c r="AKH74" s="319"/>
      <c r="AKI74" s="319"/>
      <c r="AKJ74" s="319"/>
      <c r="AKK74" s="319"/>
      <c r="AKL74" s="319"/>
      <c r="AKM74" s="319"/>
      <c r="AKN74" s="319"/>
      <c r="AKO74" s="319"/>
      <c r="AKP74" s="319"/>
      <c r="AKQ74" s="319"/>
      <c r="AKR74" s="319"/>
      <c r="AKS74" s="319"/>
      <c r="AKT74" s="319"/>
      <c r="AKU74" s="319"/>
      <c r="AKV74" s="319"/>
      <c r="AKW74" s="319"/>
      <c r="AKX74" s="319"/>
      <c r="AKY74" s="319"/>
      <c r="AKZ74" s="319"/>
      <c r="ALA74" s="319"/>
      <c r="ALB74" s="319"/>
      <c r="ALC74" s="319"/>
      <c r="ALD74" s="319"/>
      <c r="ALE74" s="319"/>
      <c r="ALF74" s="319"/>
      <c r="ALG74" s="319"/>
      <c r="ALH74" s="319"/>
      <c r="ALI74" s="319"/>
      <c r="ALJ74" s="319"/>
      <c r="ALK74" s="319"/>
      <c r="ALL74" s="319"/>
      <c r="ALM74" s="319"/>
      <c r="ALN74" s="319"/>
      <c r="ALO74" s="319"/>
      <c r="ALP74" s="319"/>
      <c r="ALQ74" s="319"/>
      <c r="ALR74" s="319"/>
      <c r="ALS74" s="319"/>
      <c r="ALT74" s="319"/>
      <c r="ALU74" s="319"/>
      <c r="ALV74" s="319"/>
      <c r="ALW74" s="319"/>
      <c r="ALX74" s="319"/>
      <c r="ALY74" s="319"/>
      <c r="ALZ74" s="319"/>
      <c r="AMA74" s="319"/>
      <c r="AMB74" s="319"/>
      <c r="AMC74" s="319"/>
      <c r="AMD74" s="319"/>
      <c r="AME74" s="319"/>
      <c r="AMF74" s="319"/>
      <c r="AMG74" s="319"/>
      <c r="AMH74" s="319"/>
      <c r="AMI74" s="319"/>
      <c r="AMJ74" s="319"/>
      <c r="AMK74" s="319"/>
      <c r="AML74" s="319"/>
      <c r="AMM74" s="319"/>
      <c r="AMN74" s="319"/>
      <c r="AMO74" s="319"/>
      <c r="AMP74" s="319"/>
      <c r="AMQ74" s="319"/>
      <c r="AMR74" s="319"/>
      <c r="AMS74" s="319"/>
      <c r="AMT74" s="319"/>
      <c r="AMU74" s="319"/>
      <c r="AMV74" s="319"/>
      <c r="AMW74" s="319"/>
      <c r="AMX74" s="319"/>
      <c r="AMY74" s="319"/>
      <c r="AMZ74" s="319"/>
      <c r="ANA74" s="319"/>
      <c r="ANB74" s="319"/>
      <c r="ANC74" s="319"/>
      <c r="AND74" s="319"/>
      <c r="ANE74" s="319"/>
      <c r="ANF74" s="319"/>
      <c r="ANG74" s="319"/>
      <c r="ANH74" s="319"/>
      <c r="ANI74" s="319"/>
      <c r="ANJ74" s="319"/>
      <c r="ANK74" s="319"/>
      <c r="ANL74" s="319"/>
      <c r="ANM74" s="319"/>
      <c r="ANN74" s="319"/>
      <c r="ANO74" s="319"/>
      <c r="ANP74" s="319"/>
      <c r="ANQ74" s="319"/>
      <c r="ANR74" s="319"/>
      <c r="ANS74" s="319"/>
      <c r="ANT74" s="319"/>
      <c r="ANU74" s="319"/>
      <c r="ANV74" s="319"/>
      <c r="ANW74" s="319"/>
      <c r="ANX74" s="319"/>
      <c r="ANY74" s="319"/>
      <c r="ANZ74" s="319"/>
      <c r="AOA74" s="319"/>
      <c r="AOB74" s="319"/>
      <c r="AOC74" s="319"/>
      <c r="AOD74" s="319"/>
      <c r="AOE74" s="319"/>
      <c r="AOF74" s="319"/>
      <c r="AOG74" s="319"/>
      <c r="AOH74" s="319"/>
      <c r="AOI74" s="319"/>
      <c r="AOJ74" s="319"/>
      <c r="AOK74" s="319"/>
      <c r="AOL74" s="319"/>
      <c r="AOM74" s="319"/>
      <c r="AON74" s="319"/>
      <c r="AOO74" s="319"/>
      <c r="AOP74" s="319"/>
      <c r="AOQ74" s="319"/>
      <c r="AOR74" s="319"/>
      <c r="AOS74" s="319"/>
      <c r="AOT74" s="319"/>
      <c r="AOU74" s="319"/>
      <c r="AOV74" s="319"/>
      <c r="AOW74" s="319"/>
      <c r="AOX74" s="319"/>
      <c r="AOY74" s="319"/>
      <c r="AOZ74" s="319"/>
      <c r="APA74" s="319"/>
      <c r="APB74" s="319"/>
      <c r="APC74" s="319"/>
      <c r="APD74" s="319"/>
      <c r="APE74" s="319"/>
      <c r="APF74" s="319"/>
      <c r="APG74" s="319"/>
      <c r="APH74" s="319"/>
      <c r="API74" s="319"/>
      <c r="APJ74" s="319"/>
      <c r="APK74" s="319"/>
      <c r="APL74" s="319"/>
      <c r="APM74" s="319"/>
      <c r="APN74" s="319"/>
      <c r="APO74" s="319"/>
      <c r="APP74" s="319"/>
      <c r="APQ74" s="319"/>
      <c r="APR74" s="319"/>
      <c r="APS74" s="319"/>
      <c r="APT74" s="319"/>
      <c r="APU74" s="319"/>
      <c r="APV74" s="319"/>
      <c r="APW74" s="319"/>
      <c r="APX74" s="319"/>
      <c r="APY74" s="319"/>
      <c r="APZ74" s="319"/>
      <c r="AQA74" s="319"/>
      <c r="AQB74" s="319"/>
      <c r="AQC74" s="319"/>
      <c r="AQD74" s="319"/>
      <c r="AQE74" s="319"/>
      <c r="AQF74" s="319"/>
      <c r="AQG74" s="319"/>
      <c r="AQH74" s="319"/>
      <c r="AQI74" s="319"/>
      <c r="AQJ74" s="319"/>
      <c r="AQK74" s="319"/>
      <c r="AQL74" s="319"/>
      <c r="AQM74" s="319"/>
      <c r="AQN74" s="319"/>
      <c r="AQO74" s="319"/>
      <c r="AQP74" s="319"/>
      <c r="AQQ74" s="319"/>
      <c r="AQR74" s="319"/>
      <c r="AQS74" s="319"/>
      <c r="AQT74" s="319"/>
      <c r="AQU74" s="319"/>
      <c r="AQV74" s="319"/>
      <c r="AQW74" s="319"/>
      <c r="AQX74" s="319"/>
      <c r="AQY74" s="319"/>
      <c r="AQZ74" s="319"/>
      <c r="ARA74" s="319"/>
      <c r="ARB74" s="319"/>
      <c r="ARC74" s="319"/>
      <c r="ARD74" s="319"/>
      <c r="ARE74" s="319"/>
      <c r="ARF74" s="319"/>
      <c r="ARG74" s="319"/>
      <c r="ARH74" s="319"/>
      <c r="ARI74" s="319"/>
      <c r="ARJ74" s="319"/>
      <c r="ARK74" s="319"/>
      <c r="ARL74" s="319"/>
      <c r="ARM74" s="319"/>
      <c r="ARN74" s="319"/>
      <c r="ARO74" s="319"/>
      <c r="ARP74" s="319"/>
      <c r="ARQ74" s="319"/>
      <c r="ARR74" s="319"/>
      <c r="ARS74" s="319"/>
      <c r="ART74" s="319"/>
      <c r="ARU74" s="319"/>
      <c r="ARV74" s="319"/>
      <c r="ARW74" s="319"/>
      <c r="ARX74" s="319"/>
      <c r="ARY74" s="319"/>
      <c r="ARZ74" s="319"/>
      <c r="ASA74" s="319"/>
      <c r="ASB74" s="319"/>
      <c r="ASC74" s="319"/>
      <c r="ASD74" s="319"/>
      <c r="ASE74" s="319"/>
      <c r="ASF74" s="319"/>
      <c r="ASG74" s="319"/>
      <c r="ASH74" s="319"/>
      <c r="ASI74" s="319"/>
      <c r="ASJ74" s="319"/>
      <c r="ASK74" s="319"/>
      <c r="ASL74" s="319"/>
      <c r="ASM74" s="319"/>
      <c r="ASN74" s="319"/>
      <c r="ASO74" s="319"/>
      <c r="ASP74" s="319"/>
      <c r="ASQ74" s="319"/>
      <c r="ASR74" s="319"/>
      <c r="ASS74" s="319"/>
      <c r="AST74" s="319"/>
      <c r="ASU74" s="319"/>
      <c r="ASV74" s="319"/>
      <c r="ASW74" s="319"/>
      <c r="ASX74" s="319"/>
      <c r="ASY74" s="319"/>
      <c r="ASZ74" s="319"/>
      <c r="ATA74" s="319"/>
      <c r="ATB74" s="319"/>
      <c r="ATC74" s="319"/>
      <c r="ATD74" s="319"/>
      <c r="ATE74" s="319"/>
      <c r="ATF74" s="319"/>
      <c r="ATG74" s="319"/>
      <c r="ATH74" s="319"/>
      <c r="ATI74" s="319"/>
      <c r="ATJ74" s="319"/>
      <c r="ATK74" s="319"/>
      <c r="ATL74" s="319"/>
      <c r="ATM74" s="319"/>
      <c r="ATN74" s="319"/>
      <c r="ATO74" s="319"/>
      <c r="ATP74" s="319"/>
      <c r="ATQ74" s="319"/>
      <c r="ATR74" s="319"/>
      <c r="ATS74" s="319"/>
      <c r="ATT74" s="319"/>
      <c r="ATU74" s="319"/>
      <c r="ATV74" s="319"/>
      <c r="ATW74" s="319"/>
      <c r="ATX74" s="319"/>
      <c r="ATY74" s="319"/>
      <c r="ATZ74" s="319"/>
      <c r="AUA74" s="319"/>
      <c r="AUB74" s="319"/>
      <c r="AUC74" s="319"/>
      <c r="AUD74" s="319"/>
      <c r="AUE74" s="319"/>
      <c r="AUF74" s="319"/>
      <c r="AUG74" s="319"/>
      <c r="AUH74" s="319"/>
      <c r="AUI74" s="319"/>
      <c r="AUJ74" s="319"/>
      <c r="AUK74" s="319"/>
      <c r="AUL74" s="319"/>
      <c r="AUM74" s="319"/>
      <c r="AUN74" s="319"/>
      <c r="AUO74" s="319"/>
      <c r="AUP74" s="319"/>
      <c r="AUQ74" s="319"/>
      <c r="AUR74" s="319"/>
      <c r="AUS74" s="319"/>
      <c r="AUT74" s="319"/>
      <c r="AUU74" s="319"/>
      <c r="AUV74" s="319"/>
      <c r="AUW74" s="319"/>
      <c r="AUX74" s="319"/>
      <c r="AUY74" s="319"/>
      <c r="AUZ74" s="319"/>
      <c r="AVA74" s="319"/>
      <c r="AVB74" s="319"/>
      <c r="AVC74" s="319"/>
      <c r="AVD74" s="319"/>
      <c r="AVE74" s="319"/>
      <c r="AVF74" s="319"/>
      <c r="AVG74" s="319"/>
      <c r="AVH74" s="319"/>
      <c r="AVI74" s="319"/>
      <c r="AVJ74" s="319"/>
      <c r="AVK74" s="319"/>
      <c r="AVL74" s="319"/>
      <c r="AVM74" s="319"/>
      <c r="AVN74" s="319"/>
      <c r="AVO74" s="319"/>
      <c r="AVP74" s="319"/>
      <c r="AVQ74" s="319"/>
      <c r="AVR74" s="319"/>
      <c r="AVS74" s="319"/>
      <c r="AVT74" s="319"/>
      <c r="AVU74" s="319"/>
      <c r="AVV74" s="319"/>
      <c r="AVW74" s="319"/>
      <c r="AVX74" s="319"/>
      <c r="AVY74" s="319"/>
      <c r="AVZ74" s="319"/>
      <c r="AWA74" s="319"/>
      <c r="AWB74" s="319"/>
      <c r="AWC74" s="319"/>
      <c r="AWD74" s="319"/>
      <c r="AWE74" s="319"/>
      <c r="AWF74" s="319"/>
      <c r="AWG74" s="319"/>
      <c r="AWH74" s="319"/>
      <c r="AWI74" s="319"/>
      <c r="AWJ74" s="319"/>
      <c r="AWK74" s="319"/>
      <c r="AWL74" s="319"/>
      <c r="AWM74" s="319"/>
      <c r="AWN74" s="319"/>
      <c r="AWO74" s="319"/>
      <c r="AWP74" s="319"/>
      <c r="AWQ74" s="319"/>
      <c r="AWR74" s="319"/>
      <c r="AWS74" s="319"/>
      <c r="AWT74" s="319"/>
      <c r="AWU74" s="319"/>
      <c r="AWV74" s="319"/>
      <c r="AWW74" s="319"/>
      <c r="AWX74" s="319"/>
      <c r="AWY74" s="319"/>
      <c r="AWZ74" s="319"/>
      <c r="AXA74" s="319"/>
      <c r="AXB74" s="319"/>
      <c r="AXC74" s="319"/>
      <c r="AXD74" s="319"/>
      <c r="AXE74" s="319"/>
      <c r="AXF74" s="319"/>
      <c r="AXG74" s="319"/>
      <c r="AXH74" s="319"/>
      <c r="AXI74" s="319"/>
      <c r="AXJ74" s="319"/>
      <c r="AXK74" s="319"/>
      <c r="AXL74" s="319"/>
      <c r="AXM74" s="319"/>
      <c r="AXN74" s="319"/>
      <c r="AXO74" s="319"/>
      <c r="AXP74" s="319"/>
      <c r="AXQ74" s="319"/>
      <c r="AXR74" s="319"/>
      <c r="AXS74" s="319"/>
      <c r="AXT74" s="319"/>
      <c r="AXU74" s="319"/>
      <c r="AXV74" s="319"/>
      <c r="AXW74" s="319"/>
      <c r="AXX74" s="319"/>
      <c r="AXY74" s="319"/>
      <c r="AXZ74" s="319"/>
      <c r="AYA74" s="319"/>
      <c r="AYB74" s="319"/>
      <c r="AYC74" s="319"/>
      <c r="AYD74" s="319"/>
      <c r="AYE74" s="319"/>
      <c r="AYF74" s="319"/>
      <c r="AYG74" s="319"/>
      <c r="AYH74" s="319"/>
      <c r="AYI74" s="319"/>
      <c r="AYJ74" s="319"/>
      <c r="AYK74" s="319"/>
      <c r="AYL74" s="319"/>
      <c r="AYM74" s="319"/>
      <c r="AYN74" s="319"/>
      <c r="AYO74" s="319"/>
      <c r="AYP74" s="319"/>
      <c r="AYQ74" s="319"/>
      <c r="AYR74" s="319"/>
      <c r="AYS74" s="319"/>
      <c r="AYT74" s="319"/>
      <c r="AYU74" s="319"/>
      <c r="AYV74" s="319"/>
      <c r="AYW74" s="319"/>
      <c r="AYX74" s="319"/>
      <c r="AYY74" s="319"/>
      <c r="AYZ74" s="319"/>
      <c r="AZA74" s="319"/>
      <c r="AZB74" s="319"/>
      <c r="AZC74" s="319"/>
      <c r="AZD74" s="319"/>
      <c r="AZE74" s="319"/>
      <c r="AZF74" s="319"/>
      <c r="AZG74" s="319"/>
      <c r="AZH74" s="319"/>
      <c r="AZI74" s="319"/>
      <c r="AZJ74" s="319"/>
      <c r="AZK74" s="319"/>
      <c r="AZL74" s="319"/>
      <c r="AZM74" s="319"/>
      <c r="AZN74" s="319"/>
      <c r="AZO74" s="319"/>
      <c r="AZP74" s="319"/>
      <c r="AZQ74" s="319"/>
      <c r="AZR74" s="319"/>
      <c r="AZS74" s="319"/>
      <c r="AZT74" s="319"/>
      <c r="AZU74" s="319"/>
      <c r="AZV74" s="319"/>
      <c r="AZW74" s="319"/>
      <c r="AZX74" s="319"/>
      <c r="AZY74" s="319"/>
      <c r="AZZ74" s="319"/>
      <c r="BAA74" s="319"/>
      <c r="BAB74" s="319"/>
      <c r="BAC74" s="319"/>
      <c r="BAD74" s="319"/>
      <c r="BAE74" s="319"/>
      <c r="BAF74" s="319"/>
      <c r="BAG74" s="319"/>
      <c r="BAH74" s="319"/>
      <c r="BAI74" s="319"/>
      <c r="BAJ74" s="319"/>
      <c r="BAK74" s="319"/>
      <c r="BAL74" s="319"/>
      <c r="BAM74" s="319"/>
      <c r="BAN74" s="319"/>
      <c r="BAO74" s="319"/>
      <c r="BAP74" s="319"/>
      <c r="BAQ74" s="319"/>
      <c r="BAR74" s="319"/>
      <c r="BAS74" s="319"/>
      <c r="BAT74" s="319"/>
      <c r="BAU74" s="319"/>
      <c r="BAV74" s="319"/>
      <c r="BAW74" s="319"/>
      <c r="BAX74" s="319"/>
      <c r="BAY74" s="319"/>
      <c r="BAZ74" s="319"/>
      <c r="BBA74" s="319"/>
      <c r="BBB74" s="319"/>
      <c r="BBC74" s="319"/>
      <c r="BBD74" s="319"/>
      <c r="BBE74" s="319"/>
      <c r="BBF74" s="319"/>
      <c r="BBG74" s="319"/>
      <c r="BBH74" s="319"/>
      <c r="BBI74" s="319"/>
      <c r="BBJ74" s="319"/>
      <c r="BBK74" s="319"/>
      <c r="BBL74" s="319"/>
      <c r="BBM74" s="319"/>
      <c r="BBN74" s="319"/>
      <c r="BBO74" s="319"/>
      <c r="BBP74" s="319"/>
      <c r="BBQ74" s="319"/>
      <c r="BBR74" s="319"/>
      <c r="BBS74" s="319"/>
      <c r="BBT74" s="319"/>
      <c r="BBU74" s="319"/>
      <c r="BBV74" s="319"/>
      <c r="BBW74" s="319"/>
      <c r="BBX74" s="319"/>
      <c r="BBY74" s="319"/>
      <c r="BBZ74" s="319"/>
      <c r="BCA74" s="319"/>
      <c r="BCB74" s="319"/>
      <c r="BCC74" s="319"/>
      <c r="BCD74" s="319"/>
      <c r="BCE74" s="319"/>
      <c r="BCF74" s="319"/>
      <c r="BCG74" s="319"/>
      <c r="BCH74" s="319"/>
      <c r="BCI74" s="319"/>
      <c r="BCJ74" s="319"/>
      <c r="BCK74" s="319"/>
      <c r="BCL74" s="319"/>
      <c r="BCM74" s="319"/>
      <c r="BCN74" s="319"/>
      <c r="BCO74" s="319"/>
      <c r="BCP74" s="319"/>
      <c r="BCQ74" s="319"/>
      <c r="BCR74" s="319"/>
      <c r="BCS74" s="319"/>
      <c r="BCT74" s="319"/>
      <c r="BCU74" s="319"/>
      <c r="BCV74" s="319"/>
      <c r="BCW74" s="319"/>
      <c r="BCX74" s="319"/>
      <c r="BCY74" s="319"/>
      <c r="BCZ74" s="319"/>
      <c r="BDA74" s="319"/>
      <c r="BDB74" s="319"/>
      <c r="BDC74" s="319"/>
      <c r="BDD74" s="319"/>
      <c r="BDE74" s="319"/>
      <c r="BDF74" s="319"/>
      <c r="BDG74" s="319"/>
      <c r="BDH74" s="319"/>
      <c r="BDI74" s="319"/>
      <c r="BDJ74" s="319"/>
      <c r="BDK74" s="319"/>
      <c r="BDL74" s="319"/>
      <c r="BDM74" s="319"/>
      <c r="BDN74" s="319"/>
      <c r="BDO74" s="319"/>
      <c r="BDP74" s="319"/>
      <c r="BDQ74" s="319"/>
      <c r="BDR74" s="319"/>
      <c r="BDS74" s="319"/>
      <c r="BDT74" s="319"/>
      <c r="BDU74" s="319"/>
      <c r="BDV74" s="319"/>
      <c r="BDW74" s="319"/>
      <c r="BDX74" s="319"/>
      <c r="BDY74" s="319"/>
      <c r="BDZ74" s="319"/>
      <c r="BEA74" s="319"/>
      <c r="BEB74" s="319"/>
      <c r="BEC74" s="319"/>
      <c r="BED74" s="319"/>
      <c r="BEE74" s="319"/>
      <c r="BEF74" s="319"/>
      <c r="BEG74" s="319"/>
      <c r="BEH74" s="319"/>
      <c r="BEI74" s="319"/>
      <c r="BEJ74" s="319"/>
      <c r="BEK74" s="319"/>
      <c r="BEL74" s="319"/>
      <c r="BEM74" s="319"/>
      <c r="BEN74" s="319"/>
      <c r="BEO74" s="319"/>
      <c r="BEP74" s="319"/>
      <c r="BEQ74" s="319"/>
      <c r="BER74" s="319"/>
      <c r="BES74" s="319"/>
      <c r="BET74" s="319"/>
      <c r="BEU74" s="319"/>
      <c r="BEV74" s="319"/>
      <c r="BEW74" s="319"/>
      <c r="BEX74" s="319"/>
      <c r="BEY74" s="319"/>
      <c r="BEZ74" s="319"/>
      <c r="BFA74" s="319"/>
      <c r="BFB74" s="319"/>
      <c r="BFC74" s="319"/>
      <c r="BFD74" s="319"/>
      <c r="BFE74" s="319"/>
      <c r="BFF74" s="319"/>
      <c r="BFG74" s="319"/>
      <c r="BFH74" s="319"/>
      <c r="BFI74" s="319"/>
      <c r="BFJ74" s="319"/>
      <c r="BFK74" s="319"/>
      <c r="BFL74" s="319"/>
      <c r="BFM74" s="319"/>
      <c r="BFN74" s="319"/>
      <c r="BFO74" s="319"/>
      <c r="BFP74" s="319"/>
      <c r="BFQ74" s="319"/>
      <c r="BFR74" s="319"/>
      <c r="BFS74" s="319"/>
      <c r="BFT74" s="319"/>
      <c r="BFU74" s="319"/>
      <c r="BFV74" s="319"/>
      <c r="BFW74" s="319"/>
      <c r="BFX74" s="319"/>
      <c r="BFY74" s="319"/>
      <c r="BFZ74" s="319"/>
      <c r="BGA74" s="319"/>
      <c r="BGB74" s="319"/>
      <c r="BGC74" s="319"/>
      <c r="BGD74" s="319"/>
      <c r="BGE74" s="319"/>
      <c r="BGF74" s="319"/>
      <c r="BGG74" s="319"/>
      <c r="BGH74" s="319"/>
      <c r="BGI74" s="319"/>
      <c r="BGJ74" s="319"/>
      <c r="BGK74" s="319"/>
      <c r="BGL74" s="319"/>
      <c r="BGM74" s="319"/>
      <c r="BGN74" s="319"/>
      <c r="BGO74" s="319"/>
      <c r="BGP74" s="319"/>
      <c r="BGQ74" s="319"/>
      <c r="BGR74" s="319"/>
      <c r="BGS74" s="319"/>
      <c r="BGT74" s="319"/>
      <c r="BGU74" s="319"/>
      <c r="BGV74" s="319"/>
      <c r="BGW74" s="319"/>
      <c r="BGX74" s="319"/>
      <c r="BGY74" s="319"/>
      <c r="BGZ74" s="319"/>
      <c r="BHA74" s="319"/>
      <c r="BHB74" s="319"/>
      <c r="BHC74" s="319"/>
      <c r="BHD74" s="319"/>
      <c r="BHE74" s="319"/>
      <c r="BHF74" s="319"/>
      <c r="BHG74" s="319"/>
      <c r="BHH74" s="319"/>
      <c r="BHI74" s="319"/>
      <c r="BHJ74" s="319"/>
      <c r="BHK74" s="319"/>
      <c r="BHL74" s="319"/>
      <c r="BHM74" s="319"/>
      <c r="BHN74" s="319"/>
      <c r="BHO74" s="319"/>
      <c r="BHP74" s="319"/>
      <c r="BHQ74" s="319"/>
      <c r="BHR74" s="319"/>
      <c r="BHS74" s="319"/>
      <c r="BHT74" s="319"/>
      <c r="BHU74" s="319"/>
      <c r="BHV74" s="319"/>
      <c r="BHW74" s="319"/>
      <c r="BHX74" s="319"/>
      <c r="BHY74" s="319"/>
      <c r="BHZ74" s="319"/>
      <c r="BIA74" s="319"/>
      <c r="BIB74" s="319"/>
      <c r="BIC74" s="319"/>
      <c r="BID74" s="319"/>
      <c r="BIE74" s="319"/>
      <c r="BIF74" s="319"/>
      <c r="BIG74" s="319"/>
      <c r="BIH74" s="319"/>
      <c r="BII74" s="319"/>
      <c r="BIJ74" s="319"/>
      <c r="BIK74" s="319"/>
      <c r="BIL74" s="319"/>
      <c r="BIM74" s="319"/>
      <c r="BIN74" s="319"/>
      <c r="BIO74" s="319"/>
      <c r="BIP74" s="319"/>
      <c r="BIQ74" s="319"/>
      <c r="BIR74" s="319"/>
      <c r="BIS74" s="319"/>
      <c r="BIT74" s="319"/>
      <c r="BIU74" s="319"/>
      <c r="BIV74" s="319"/>
      <c r="BIW74" s="319"/>
      <c r="BIX74" s="319"/>
      <c r="BIY74" s="319"/>
      <c r="BIZ74" s="319"/>
      <c r="BJA74" s="319"/>
      <c r="BJB74" s="319"/>
      <c r="BJC74" s="319"/>
      <c r="BJD74" s="319"/>
      <c r="BJE74" s="319"/>
      <c r="BJF74" s="319"/>
      <c r="BJG74" s="319"/>
      <c r="BJH74" s="319"/>
      <c r="BJI74" s="319"/>
      <c r="BJJ74" s="319"/>
      <c r="BJK74" s="319"/>
      <c r="BJL74" s="319"/>
      <c r="BJM74" s="319"/>
      <c r="BJN74" s="319"/>
      <c r="BJO74" s="319"/>
      <c r="BJP74" s="319"/>
      <c r="BJQ74" s="319"/>
      <c r="BJR74" s="319"/>
      <c r="BJS74" s="319"/>
      <c r="BJT74" s="319"/>
      <c r="BJU74" s="319"/>
      <c r="BJV74" s="319"/>
      <c r="BJW74" s="319"/>
      <c r="BJX74" s="319"/>
      <c r="BJY74" s="319"/>
      <c r="BJZ74" s="319"/>
      <c r="BKA74" s="319"/>
      <c r="BKB74" s="319"/>
      <c r="BKC74" s="319"/>
      <c r="BKD74" s="319"/>
      <c r="BKE74" s="319"/>
      <c r="BKF74" s="319"/>
      <c r="BKG74" s="319"/>
      <c r="BKH74" s="319"/>
      <c r="BKI74" s="319"/>
      <c r="BKJ74" s="319"/>
      <c r="BKK74" s="319"/>
      <c r="BKL74" s="319"/>
      <c r="BKM74" s="319"/>
      <c r="BKN74" s="319"/>
      <c r="BKO74" s="319"/>
      <c r="BKP74" s="319"/>
      <c r="BKQ74" s="319"/>
      <c r="BKR74" s="319"/>
      <c r="BKS74" s="319"/>
      <c r="BKT74" s="319"/>
      <c r="BKU74" s="319"/>
      <c r="BKV74" s="319"/>
      <c r="BKW74" s="319"/>
      <c r="BKX74" s="319"/>
      <c r="BKY74" s="319"/>
      <c r="BKZ74" s="319"/>
      <c r="BLA74" s="319"/>
      <c r="BLB74" s="319"/>
      <c r="BLC74" s="319"/>
      <c r="BLD74" s="319"/>
      <c r="BLE74" s="319"/>
      <c r="BLF74" s="319"/>
      <c r="BLG74" s="319"/>
      <c r="BLH74" s="319"/>
      <c r="BLI74" s="319"/>
      <c r="BLJ74" s="319"/>
      <c r="BLK74" s="319"/>
      <c r="BLL74" s="319"/>
      <c r="BLM74" s="319"/>
      <c r="BLN74" s="319"/>
      <c r="BLO74" s="319"/>
      <c r="BLP74" s="319"/>
      <c r="BLQ74" s="319"/>
      <c r="BLR74" s="319"/>
      <c r="BLS74" s="319"/>
      <c r="BLT74" s="319"/>
      <c r="BLU74" s="319"/>
      <c r="BLV74" s="319"/>
      <c r="BLW74" s="319"/>
      <c r="BLX74" s="319"/>
      <c r="BLY74" s="319"/>
      <c r="BLZ74" s="319"/>
      <c r="BMA74" s="319"/>
      <c r="BMB74" s="319"/>
      <c r="BMC74" s="319"/>
      <c r="BMD74" s="319"/>
      <c r="BME74" s="319"/>
      <c r="BMF74" s="319"/>
      <c r="BMG74" s="319"/>
      <c r="BMH74" s="319"/>
      <c r="BMI74" s="319"/>
      <c r="BMJ74" s="319"/>
      <c r="BMK74" s="319"/>
      <c r="BML74" s="319"/>
      <c r="BMM74" s="319"/>
      <c r="BMN74" s="319"/>
      <c r="BMO74" s="319"/>
      <c r="BMP74" s="319"/>
      <c r="BMQ74" s="319"/>
      <c r="BMR74" s="319"/>
      <c r="BMS74" s="319"/>
      <c r="BMT74" s="319"/>
      <c r="BMU74" s="319"/>
      <c r="BMV74" s="319"/>
      <c r="BMW74" s="319"/>
      <c r="BMX74" s="319"/>
      <c r="BMY74" s="319"/>
      <c r="BMZ74" s="319"/>
      <c r="BNA74" s="319"/>
      <c r="BNB74" s="319"/>
      <c r="BNC74" s="319"/>
      <c r="BND74" s="319"/>
      <c r="BNE74" s="319"/>
      <c r="BNF74" s="319"/>
      <c r="BNG74" s="319"/>
      <c r="BNH74" s="319"/>
      <c r="BNI74" s="319"/>
      <c r="BNJ74" s="319"/>
      <c r="BNK74" s="319"/>
      <c r="BNL74" s="319"/>
      <c r="BNM74" s="319"/>
      <c r="BNN74" s="319"/>
      <c r="BNO74" s="319"/>
      <c r="BNP74" s="319"/>
      <c r="BNQ74" s="319"/>
      <c r="BNR74" s="319"/>
      <c r="BNS74" s="319"/>
      <c r="BNT74" s="319"/>
      <c r="BNU74" s="319"/>
      <c r="BNV74" s="319"/>
      <c r="BNW74" s="319"/>
      <c r="BNX74" s="319"/>
      <c r="BNY74" s="319"/>
      <c r="BNZ74" s="319"/>
      <c r="BOA74" s="319"/>
      <c r="BOB74" s="319"/>
      <c r="BOC74" s="319"/>
      <c r="BOD74" s="319"/>
      <c r="BOE74" s="319"/>
      <c r="BOF74" s="319"/>
      <c r="BOG74" s="319"/>
      <c r="BOH74" s="319"/>
      <c r="BOI74" s="319"/>
      <c r="BOJ74" s="319"/>
      <c r="BOK74" s="319"/>
      <c r="BOL74" s="319"/>
      <c r="BOM74" s="319"/>
      <c r="BON74" s="319"/>
      <c r="BOO74" s="319"/>
      <c r="BOP74" s="319"/>
      <c r="BOQ74" s="319"/>
      <c r="BOR74" s="319"/>
      <c r="BOS74" s="319"/>
      <c r="BOT74" s="319"/>
      <c r="BOU74" s="319"/>
      <c r="BOV74" s="319"/>
      <c r="BOW74" s="319"/>
      <c r="BOX74" s="319"/>
      <c r="BOY74" s="319"/>
      <c r="BOZ74" s="319"/>
      <c r="BPA74" s="319"/>
      <c r="BPB74" s="319"/>
      <c r="BPC74" s="319"/>
      <c r="BPD74" s="319"/>
      <c r="BPE74" s="319"/>
      <c r="BPF74" s="319"/>
      <c r="BPG74" s="319"/>
      <c r="BPH74" s="319"/>
      <c r="BPI74" s="319"/>
      <c r="BPJ74" s="319"/>
      <c r="BPK74" s="319"/>
      <c r="BPL74" s="319"/>
      <c r="BPM74" s="319"/>
      <c r="BPN74" s="319"/>
      <c r="BPO74" s="319"/>
      <c r="BPP74" s="319"/>
      <c r="BPQ74" s="319"/>
      <c r="BPR74" s="319"/>
      <c r="BPS74" s="319"/>
      <c r="BPT74" s="319"/>
      <c r="BPU74" s="319"/>
      <c r="BPV74" s="319"/>
      <c r="BPW74" s="319"/>
      <c r="BPX74" s="319"/>
      <c r="BPY74" s="319"/>
      <c r="BPZ74" s="319"/>
      <c r="BQA74" s="319"/>
      <c r="BQB74" s="319"/>
      <c r="BQC74" s="319"/>
      <c r="BQD74" s="319"/>
      <c r="BQE74" s="319"/>
      <c r="BQF74" s="319"/>
      <c r="BQG74" s="319"/>
      <c r="BQH74" s="319"/>
      <c r="BQI74" s="319"/>
      <c r="BQJ74" s="319"/>
      <c r="BQK74" s="319"/>
      <c r="BQL74" s="319"/>
      <c r="BQM74" s="319"/>
      <c r="BQN74" s="319"/>
      <c r="BQO74" s="319"/>
      <c r="BQP74" s="319"/>
      <c r="BQQ74" s="319"/>
      <c r="BQR74" s="319"/>
      <c r="BQS74" s="319"/>
      <c r="BQT74" s="319"/>
      <c r="BQU74" s="319"/>
      <c r="BQV74" s="319"/>
      <c r="BQW74" s="319"/>
      <c r="BQX74" s="319"/>
      <c r="BQY74" s="319"/>
      <c r="BQZ74" s="319"/>
      <c r="BRA74" s="319"/>
      <c r="BRB74" s="319"/>
      <c r="BRC74" s="319"/>
      <c r="BRD74" s="319"/>
      <c r="BRE74" s="319"/>
      <c r="BRF74" s="319"/>
      <c r="BRG74" s="319"/>
      <c r="BRH74" s="319"/>
      <c r="BRI74" s="319"/>
      <c r="BRJ74" s="319"/>
      <c r="BRK74" s="319"/>
      <c r="BRL74" s="319"/>
      <c r="BRM74" s="319"/>
      <c r="BRN74" s="319"/>
      <c r="BRO74" s="319"/>
      <c r="BRP74" s="319"/>
      <c r="BRQ74" s="319"/>
      <c r="BRR74" s="319"/>
      <c r="BRS74" s="319"/>
      <c r="BRT74" s="319"/>
      <c r="BRU74" s="319"/>
      <c r="BRV74" s="319"/>
      <c r="BRW74" s="319"/>
      <c r="BRX74" s="319"/>
      <c r="BRY74" s="319"/>
      <c r="BRZ74" s="319"/>
      <c r="BSA74" s="319"/>
      <c r="BSB74" s="319"/>
      <c r="BSC74" s="319"/>
      <c r="BSD74" s="319"/>
      <c r="BSE74" s="319"/>
      <c r="BSF74" s="319"/>
      <c r="BSG74" s="319"/>
      <c r="BSH74" s="319"/>
      <c r="BSI74" s="319"/>
      <c r="BSJ74" s="319"/>
      <c r="BSK74" s="319"/>
      <c r="BSL74" s="319"/>
      <c r="BSM74" s="319"/>
      <c r="BSN74" s="319"/>
      <c r="BSO74" s="319"/>
      <c r="BSP74" s="319"/>
      <c r="BSQ74" s="319"/>
      <c r="BSR74" s="319"/>
      <c r="BSS74" s="319"/>
      <c r="BST74" s="319"/>
      <c r="BSU74" s="319"/>
      <c r="BSV74" s="319"/>
      <c r="BSW74" s="319"/>
      <c r="BSX74" s="319"/>
      <c r="BSY74" s="319"/>
      <c r="BSZ74" s="319"/>
      <c r="BTA74" s="319"/>
      <c r="BTB74" s="319"/>
      <c r="BTC74" s="319"/>
      <c r="BTD74" s="319"/>
      <c r="BTE74" s="319"/>
      <c r="BTF74" s="319"/>
      <c r="BTG74" s="319"/>
      <c r="BTH74" s="319"/>
      <c r="BTI74" s="319"/>
      <c r="BTJ74" s="319"/>
      <c r="BTK74" s="319"/>
      <c r="BTL74" s="319"/>
      <c r="BTM74" s="319"/>
      <c r="BTN74" s="319"/>
      <c r="BTO74" s="319"/>
      <c r="BTP74" s="319"/>
      <c r="BTQ74" s="319"/>
      <c r="BTR74" s="319"/>
      <c r="BTS74" s="319"/>
      <c r="BTT74" s="319"/>
      <c r="BTU74" s="319"/>
      <c r="BTV74" s="319"/>
      <c r="BTW74" s="319"/>
      <c r="BTX74" s="319"/>
      <c r="BTY74" s="319"/>
      <c r="BTZ74" s="319"/>
      <c r="BUA74" s="319"/>
      <c r="BUB74" s="319"/>
      <c r="BUC74" s="319"/>
      <c r="BUD74" s="319"/>
      <c r="BUE74" s="319"/>
      <c r="BUF74" s="319"/>
      <c r="BUG74" s="319"/>
      <c r="BUH74" s="319"/>
      <c r="BUI74" s="319"/>
      <c r="BUJ74" s="319"/>
      <c r="BUK74" s="319"/>
      <c r="BUL74" s="319"/>
      <c r="BUM74" s="319"/>
      <c r="BUN74" s="319"/>
      <c r="BUO74" s="319"/>
      <c r="BUP74" s="319"/>
      <c r="BUQ74" s="319"/>
      <c r="BUR74" s="319"/>
      <c r="BUS74" s="319"/>
      <c r="BUT74" s="319"/>
      <c r="BUU74" s="319"/>
      <c r="BUV74" s="319"/>
      <c r="BUW74" s="319"/>
      <c r="BUX74" s="319"/>
      <c r="BUY74" s="319"/>
      <c r="BUZ74" s="319"/>
      <c r="BVA74" s="319"/>
      <c r="BVB74" s="319"/>
      <c r="BVC74" s="319"/>
      <c r="BVD74" s="319"/>
      <c r="BVE74" s="319"/>
      <c r="BVF74" s="319"/>
      <c r="BVG74" s="319"/>
      <c r="BVH74" s="319"/>
      <c r="BVI74" s="319"/>
      <c r="BVJ74" s="319"/>
      <c r="BVK74" s="319"/>
      <c r="BVL74" s="319"/>
      <c r="BVM74" s="319"/>
      <c r="BVN74" s="319"/>
      <c r="BVO74" s="319"/>
      <c r="BVP74" s="319"/>
      <c r="BVQ74" s="319"/>
      <c r="BVR74" s="319"/>
      <c r="BVS74" s="319"/>
      <c r="BVT74" s="319"/>
      <c r="BVU74" s="319"/>
      <c r="BVV74" s="319"/>
      <c r="BVW74" s="319"/>
      <c r="BVX74" s="319"/>
      <c r="BVY74" s="319"/>
      <c r="BVZ74" s="319"/>
      <c r="BWA74" s="319"/>
      <c r="BWB74" s="319"/>
      <c r="BWC74" s="319"/>
      <c r="BWD74" s="319"/>
      <c r="BWE74" s="319"/>
      <c r="BWF74" s="319"/>
      <c r="BWG74" s="319"/>
      <c r="BWH74" s="319"/>
      <c r="BWI74" s="319"/>
      <c r="BWJ74" s="319"/>
      <c r="BWK74" s="319"/>
      <c r="BWL74" s="319"/>
      <c r="BWM74" s="319"/>
      <c r="BWN74" s="319"/>
      <c r="BWO74" s="319"/>
      <c r="BWP74" s="319"/>
      <c r="BWQ74" s="319"/>
      <c r="BWR74" s="319"/>
      <c r="BWS74" s="319"/>
      <c r="BWT74" s="319"/>
      <c r="BWU74" s="319"/>
      <c r="BWV74" s="319"/>
      <c r="BWW74" s="319"/>
      <c r="BWX74" s="319"/>
      <c r="BWY74" s="319"/>
      <c r="BWZ74" s="319"/>
      <c r="BXA74" s="319"/>
      <c r="BXB74" s="319"/>
      <c r="BXC74" s="319"/>
      <c r="BXD74" s="319"/>
      <c r="BXE74" s="319"/>
      <c r="BXF74" s="319"/>
      <c r="BXG74" s="319"/>
      <c r="BXH74" s="319"/>
      <c r="BXI74" s="319"/>
      <c r="BXJ74" s="319"/>
      <c r="BXK74" s="319"/>
      <c r="BXL74" s="319"/>
      <c r="BXM74" s="319"/>
      <c r="BXN74" s="319"/>
      <c r="BXO74" s="319"/>
      <c r="BXP74" s="319"/>
      <c r="BXQ74" s="319"/>
      <c r="BXR74" s="319"/>
      <c r="BXS74" s="319"/>
      <c r="BXT74" s="319"/>
      <c r="BXU74" s="319"/>
      <c r="BXV74" s="319"/>
      <c r="BXW74" s="319"/>
      <c r="BXX74" s="319"/>
      <c r="BXY74" s="319"/>
      <c r="BXZ74" s="319"/>
      <c r="BYA74" s="319"/>
      <c r="BYB74" s="319"/>
      <c r="BYC74" s="319"/>
      <c r="BYD74" s="319"/>
      <c r="BYE74" s="319"/>
      <c r="BYF74" s="319"/>
      <c r="BYG74" s="319"/>
      <c r="BYH74" s="319"/>
      <c r="BYI74" s="319"/>
      <c r="BYJ74" s="319"/>
      <c r="BYK74" s="319"/>
      <c r="BYL74" s="319"/>
      <c r="BYM74" s="319"/>
      <c r="BYN74" s="319"/>
      <c r="BYO74" s="319"/>
      <c r="BYP74" s="319"/>
      <c r="BYQ74" s="319"/>
      <c r="BYR74" s="319"/>
      <c r="BYS74" s="319"/>
      <c r="BYT74" s="319"/>
      <c r="BYU74" s="319"/>
      <c r="BYV74" s="319"/>
      <c r="BYW74" s="319"/>
      <c r="BYX74" s="319"/>
      <c r="BYY74" s="319"/>
      <c r="BYZ74" s="319"/>
      <c r="BZA74" s="319"/>
      <c r="BZB74" s="319"/>
      <c r="BZC74" s="319"/>
      <c r="BZD74" s="319"/>
      <c r="BZE74" s="319"/>
      <c r="BZF74" s="319"/>
      <c r="BZG74" s="319"/>
      <c r="BZH74" s="319"/>
      <c r="BZI74" s="319"/>
      <c r="BZJ74" s="319"/>
      <c r="BZK74" s="319"/>
      <c r="BZL74" s="319"/>
      <c r="BZM74" s="319"/>
      <c r="BZN74" s="319"/>
      <c r="BZO74" s="319"/>
      <c r="BZP74" s="319"/>
      <c r="BZQ74" s="319"/>
      <c r="BZR74" s="319"/>
      <c r="BZS74" s="319"/>
      <c r="BZT74" s="319"/>
      <c r="BZU74" s="319"/>
      <c r="BZV74" s="319"/>
      <c r="BZW74" s="319"/>
      <c r="BZX74" s="319"/>
      <c r="BZY74" s="319"/>
      <c r="BZZ74" s="319"/>
      <c r="CAA74" s="319"/>
      <c r="CAB74" s="319"/>
      <c r="CAC74" s="319"/>
      <c r="CAD74" s="319"/>
      <c r="CAE74" s="319"/>
      <c r="CAF74" s="319"/>
      <c r="CAG74" s="319"/>
      <c r="CAH74" s="319"/>
      <c r="CAI74" s="319"/>
      <c r="CAJ74" s="319"/>
      <c r="CAK74" s="319"/>
      <c r="CAL74" s="319"/>
      <c r="CAM74" s="319"/>
      <c r="CAN74" s="319"/>
      <c r="CAO74" s="319"/>
      <c r="CAP74" s="319"/>
      <c r="CAQ74" s="319"/>
      <c r="CAR74" s="319"/>
      <c r="CAS74" s="319"/>
      <c r="CAT74" s="319"/>
      <c r="CAU74" s="319"/>
      <c r="CAV74" s="319"/>
      <c r="CAW74" s="319"/>
      <c r="CAX74" s="319"/>
      <c r="CAY74" s="319"/>
      <c r="CAZ74" s="319"/>
      <c r="CBA74" s="319"/>
      <c r="CBB74" s="319"/>
      <c r="CBC74" s="319"/>
      <c r="CBD74" s="319"/>
      <c r="CBE74" s="319"/>
      <c r="CBF74" s="319"/>
      <c r="CBG74" s="319"/>
      <c r="CBH74" s="319"/>
      <c r="CBI74" s="319"/>
      <c r="CBJ74" s="319"/>
      <c r="CBK74" s="319"/>
      <c r="CBL74" s="319"/>
      <c r="CBM74" s="319"/>
      <c r="CBN74" s="319"/>
      <c r="CBO74" s="319"/>
      <c r="CBP74" s="319"/>
      <c r="CBQ74" s="319"/>
      <c r="CBR74" s="319"/>
      <c r="CBS74" s="319"/>
      <c r="CBT74" s="319"/>
      <c r="CBU74" s="319"/>
      <c r="CBV74" s="319"/>
      <c r="CBW74" s="319"/>
      <c r="CBX74" s="319"/>
      <c r="CBY74" s="319"/>
      <c r="CBZ74" s="319"/>
      <c r="CCA74" s="319"/>
      <c r="CCB74" s="319"/>
      <c r="CCC74" s="319"/>
      <c r="CCD74" s="319"/>
      <c r="CCE74" s="319"/>
      <c r="CCF74" s="319"/>
      <c r="CCG74" s="319"/>
      <c r="CCH74" s="319"/>
      <c r="CCI74" s="319"/>
      <c r="CCJ74" s="319"/>
      <c r="CCK74" s="319"/>
      <c r="CCL74" s="319"/>
      <c r="CCM74" s="319"/>
      <c r="CCN74" s="319"/>
      <c r="CCO74" s="319"/>
      <c r="CCP74" s="319"/>
      <c r="CCQ74" s="319"/>
      <c r="CCR74" s="319"/>
      <c r="CCS74" s="319"/>
      <c r="CCT74" s="319"/>
      <c r="CCU74" s="319"/>
      <c r="CCV74" s="319"/>
      <c r="CCW74" s="319"/>
      <c r="CCX74" s="319"/>
      <c r="CCY74" s="319"/>
      <c r="CCZ74" s="319"/>
      <c r="CDA74" s="319"/>
      <c r="CDB74" s="319"/>
      <c r="CDC74" s="319"/>
      <c r="CDD74" s="319"/>
      <c r="CDE74" s="319"/>
      <c r="CDF74" s="319"/>
      <c r="CDG74" s="319"/>
      <c r="CDH74" s="319"/>
      <c r="CDI74" s="319"/>
      <c r="CDJ74" s="319"/>
      <c r="CDK74" s="319"/>
      <c r="CDL74" s="319"/>
      <c r="CDM74" s="319"/>
      <c r="CDN74" s="319"/>
      <c r="CDO74" s="319"/>
      <c r="CDP74" s="319"/>
      <c r="CDQ74" s="319"/>
      <c r="CDR74" s="319"/>
      <c r="CDS74" s="319"/>
      <c r="CDT74" s="319"/>
      <c r="CDU74" s="319"/>
      <c r="CDV74" s="319"/>
      <c r="CDW74" s="319"/>
      <c r="CDX74" s="319"/>
      <c r="CDY74" s="319"/>
      <c r="CDZ74" s="319"/>
      <c r="CEA74" s="319"/>
      <c r="CEB74" s="319"/>
      <c r="CEC74" s="319"/>
      <c r="CED74" s="319"/>
      <c r="CEE74" s="319"/>
      <c r="CEF74" s="319"/>
      <c r="CEG74" s="319"/>
      <c r="CEH74" s="319"/>
      <c r="CEI74" s="319"/>
      <c r="CEJ74" s="319"/>
      <c r="CEK74" s="319"/>
      <c r="CEL74" s="319"/>
      <c r="CEM74" s="319"/>
      <c r="CEN74" s="319"/>
      <c r="CEO74" s="319"/>
      <c r="CEP74" s="319"/>
      <c r="CEQ74" s="319"/>
      <c r="CER74" s="319"/>
      <c r="CES74" s="319"/>
      <c r="CET74" s="319"/>
      <c r="CEU74" s="319"/>
      <c r="CEV74" s="319"/>
      <c r="CEW74" s="319"/>
      <c r="CEX74" s="319"/>
      <c r="CEY74" s="319"/>
      <c r="CEZ74" s="319"/>
      <c r="CFA74" s="319"/>
      <c r="CFB74" s="319"/>
      <c r="CFC74" s="319"/>
      <c r="CFD74" s="319"/>
      <c r="CFE74" s="319"/>
      <c r="CFF74" s="319"/>
      <c r="CFG74" s="319"/>
      <c r="CFH74" s="319"/>
      <c r="CFI74" s="319"/>
      <c r="CFJ74" s="319"/>
      <c r="CFK74" s="319"/>
      <c r="CFL74" s="319"/>
      <c r="CFM74" s="319"/>
      <c r="CFN74" s="319"/>
      <c r="CFO74" s="319"/>
      <c r="CFP74" s="319"/>
      <c r="CFQ74" s="319"/>
      <c r="CFR74" s="319"/>
      <c r="CFS74" s="319"/>
      <c r="CFT74" s="319"/>
      <c r="CFU74" s="319"/>
      <c r="CFV74" s="319"/>
      <c r="CFW74" s="319"/>
      <c r="CFX74" s="319"/>
      <c r="CFY74" s="319"/>
      <c r="CFZ74" s="319"/>
      <c r="CGA74" s="319"/>
      <c r="CGB74" s="319"/>
      <c r="CGC74" s="319"/>
      <c r="CGD74" s="319"/>
      <c r="CGE74" s="319"/>
      <c r="CGF74" s="319"/>
      <c r="CGG74" s="319"/>
      <c r="CGH74" s="319"/>
      <c r="CGI74" s="319"/>
      <c r="CGJ74" s="319"/>
      <c r="CGK74" s="319"/>
      <c r="CGL74" s="319"/>
      <c r="CGM74" s="319"/>
      <c r="CGN74" s="319"/>
      <c r="CGO74" s="319"/>
      <c r="CGP74" s="319"/>
      <c r="CGQ74" s="319"/>
      <c r="CGR74" s="319"/>
      <c r="CGS74" s="319"/>
      <c r="CGT74" s="319"/>
      <c r="CGU74" s="319"/>
      <c r="CGV74" s="319"/>
      <c r="CGW74" s="319"/>
      <c r="CGX74" s="319"/>
      <c r="CGY74" s="319"/>
      <c r="CGZ74" s="319"/>
      <c r="CHA74" s="319"/>
      <c r="CHB74" s="319"/>
      <c r="CHC74" s="319"/>
      <c r="CHD74" s="319"/>
      <c r="CHE74" s="319"/>
      <c r="CHF74" s="319"/>
      <c r="CHG74" s="319"/>
      <c r="CHH74" s="319"/>
      <c r="CHI74" s="319"/>
      <c r="CHJ74" s="319"/>
      <c r="CHK74" s="319"/>
      <c r="CHL74" s="319"/>
      <c r="CHM74" s="319"/>
      <c r="CHN74" s="319"/>
      <c r="CHO74" s="319"/>
      <c r="CHP74" s="319"/>
      <c r="CHQ74" s="319"/>
      <c r="CHR74" s="319"/>
      <c r="CHS74" s="319"/>
      <c r="CHT74" s="319"/>
      <c r="CHU74" s="319"/>
      <c r="CHV74" s="319"/>
      <c r="CHW74" s="319"/>
      <c r="CHX74" s="319"/>
      <c r="CHY74" s="319"/>
      <c r="CHZ74" s="319"/>
      <c r="CIA74" s="319"/>
      <c r="CIB74" s="319"/>
      <c r="CIC74" s="319"/>
      <c r="CID74" s="319"/>
      <c r="CIE74" s="319"/>
      <c r="CIF74" s="319"/>
      <c r="CIG74" s="319"/>
      <c r="CIH74" s="319"/>
      <c r="CII74" s="319"/>
      <c r="CIJ74" s="319"/>
      <c r="CIK74" s="319"/>
      <c r="CIL74" s="319"/>
      <c r="CIM74" s="319"/>
      <c r="CIN74" s="319"/>
      <c r="CIO74" s="319"/>
      <c r="CIP74" s="319"/>
      <c r="CIQ74" s="319"/>
      <c r="CIR74" s="319"/>
      <c r="CIS74" s="319"/>
      <c r="CIT74" s="319"/>
      <c r="CIU74" s="319"/>
      <c r="CIV74" s="319"/>
      <c r="CIW74" s="319"/>
      <c r="CIX74" s="319"/>
      <c r="CIY74" s="319"/>
      <c r="CIZ74" s="319"/>
      <c r="CJA74" s="319"/>
      <c r="CJB74" s="319"/>
      <c r="CJC74" s="319"/>
      <c r="CJD74" s="319"/>
      <c r="CJE74" s="319"/>
      <c r="CJF74" s="319"/>
      <c r="CJG74" s="319"/>
      <c r="CJH74" s="319"/>
      <c r="CJI74" s="319"/>
      <c r="CJJ74" s="319"/>
      <c r="CJK74" s="319"/>
      <c r="CJL74" s="319"/>
      <c r="CJM74" s="319"/>
      <c r="CJN74" s="319"/>
      <c r="CJO74" s="319"/>
      <c r="CJP74" s="319"/>
      <c r="CJQ74" s="319"/>
      <c r="CJR74" s="319"/>
      <c r="CJS74" s="319"/>
      <c r="CJT74" s="319"/>
      <c r="CJU74" s="319"/>
      <c r="CJV74" s="319"/>
      <c r="CJW74" s="319"/>
      <c r="CJX74" s="319"/>
      <c r="CJY74" s="319"/>
      <c r="CJZ74" s="319"/>
      <c r="CKA74" s="319"/>
      <c r="CKB74" s="319"/>
      <c r="CKC74" s="319"/>
      <c r="CKD74" s="319"/>
      <c r="CKE74" s="319"/>
      <c r="CKF74" s="319"/>
      <c r="CKG74" s="319"/>
      <c r="CKH74" s="319"/>
      <c r="CKI74" s="319"/>
      <c r="CKJ74" s="319"/>
      <c r="CKK74" s="319"/>
      <c r="CKL74" s="319"/>
      <c r="CKM74" s="319"/>
      <c r="CKN74" s="319"/>
      <c r="CKO74" s="319"/>
      <c r="CKP74" s="319"/>
      <c r="CKQ74" s="319"/>
      <c r="CKR74" s="319"/>
      <c r="CKS74" s="319"/>
      <c r="CKT74" s="319"/>
      <c r="CKU74" s="319"/>
      <c r="CKV74" s="319"/>
      <c r="CKW74" s="319"/>
      <c r="CKX74" s="319"/>
      <c r="CKY74" s="319"/>
      <c r="CKZ74" s="319"/>
      <c r="CLA74" s="319"/>
      <c r="CLB74" s="319"/>
      <c r="CLC74" s="319"/>
      <c r="CLD74" s="319"/>
      <c r="CLE74" s="319"/>
      <c r="CLF74" s="319"/>
      <c r="CLG74" s="319"/>
      <c r="CLH74" s="319"/>
      <c r="CLI74" s="319"/>
      <c r="CLJ74" s="319"/>
      <c r="CLK74" s="319"/>
      <c r="CLL74" s="319"/>
      <c r="CLM74" s="319"/>
      <c r="CLN74" s="319"/>
      <c r="CLO74" s="319"/>
      <c r="CLP74" s="319"/>
      <c r="CLQ74" s="319"/>
      <c r="CLR74" s="319"/>
      <c r="CLS74" s="319"/>
      <c r="CLT74" s="319"/>
      <c r="CLU74" s="319"/>
      <c r="CLV74" s="319"/>
      <c r="CLW74" s="319"/>
      <c r="CLX74" s="319"/>
      <c r="CLY74" s="319"/>
      <c r="CLZ74" s="319"/>
      <c r="CMA74" s="319"/>
      <c r="CMB74" s="319"/>
      <c r="CMC74" s="319"/>
      <c r="CMD74" s="319"/>
      <c r="CME74" s="319"/>
      <c r="CMF74" s="319"/>
      <c r="CMG74" s="319"/>
      <c r="CMH74" s="319"/>
      <c r="CMI74" s="319"/>
      <c r="CMJ74" s="319"/>
      <c r="CMK74" s="319"/>
      <c r="CML74" s="319"/>
      <c r="CMM74" s="319"/>
      <c r="CMN74" s="319"/>
      <c r="CMO74" s="319"/>
      <c r="CMP74" s="319"/>
      <c r="CMQ74" s="319"/>
      <c r="CMR74" s="319"/>
      <c r="CMS74" s="319"/>
      <c r="CMT74" s="319"/>
      <c r="CMU74" s="319"/>
      <c r="CMV74" s="319"/>
      <c r="CMW74" s="319"/>
      <c r="CMX74" s="319"/>
      <c r="CMY74" s="319"/>
      <c r="CMZ74" s="319"/>
      <c r="CNA74" s="319"/>
      <c r="CNB74" s="319"/>
      <c r="CNC74" s="319"/>
      <c r="CND74" s="319"/>
      <c r="CNE74" s="319"/>
      <c r="CNF74" s="319"/>
      <c r="CNG74" s="319"/>
      <c r="CNH74" s="319"/>
      <c r="CNI74" s="319"/>
      <c r="CNJ74" s="319"/>
      <c r="CNK74" s="319"/>
      <c r="CNL74" s="319"/>
      <c r="CNM74" s="319"/>
      <c r="CNN74" s="319"/>
      <c r="CNO74" s="319"/>
      <c r="CNP74" s="319"/>
      <c r="CNQ74" s="319"/>
      <c r="CNR74" s="319"/>
      <c r="CNS74" s="319"/>
      <c r="CNT74" s="319"/>
      <c r="CNU74" s="319"/>
      <c r="CNV74" s="319"/>
      <c r="CNW74" s="319"/>
      <c r="CNX74" s="319"/>
      <c r="CNY74" s="319"/>
      <c r="CNZ74" s="319"/>
      <c r="COA74" s="319"/>
      <c r="COB74" s="319"/>
      <c r="COC74" s="319"/>
      <c r="COD74" s="319"/>
      <c r="COE74" s="319"/>
      <c r="COF74" s="319"/>
      <c r="COG74" s="319"/>
      <c r="COH74" s="319"/>
      <c r="COI74" s="319"/>
      <c r="COJ74" s="319"/>
      <c r="COK74" s="319"/>
      <c r="COL74" s="319"/>
      <c r="COM74" s="319"/>
      <c r="CON74" s="319"/>
      <c r="COO74" s="319"/>
      <c r="COP74" s="319"/>
      <c r="COQ74" s="319"/>
      <c r="COR74" s="319"/>
      <c r="COS74" s="319"/>
      <c r="COT74" s="319"/>
      <c r="COU74" s="319"/>
      <c r="COV74" s="319"/>
      <c r="COW74" s="319"/>
      <c r="COX74" s="319"/>
      <c r="COY74" s="319"/>
      <c r="COZ74" s="319"/>
      <c r="CPA74" s="319"/>
      <c r="CPB74" s="319"/>
      <c r="CPC74" s="319"/>
      <c r="CPD74" s="319"/>
      <c r="CPE74" s="319"/>
      <c r="CPF74" s="319"/>
      <c r="CPG74" s="319"/>
      <c r="CPH74" s="319"/>
      <c r="CPI74" s="319"/>
      <c r="CPJ74" s="319"/>
      <c r="CPK74" s="319"/>
      <c r="CPL74" s="319"/>
      <c r="CPM74" s="319"/>
      <c r="CPN74" s="319"/>
      <c r="CPO74" s="319"/>
      <c r="CPP74" s="319"/>
      <c r="CPQ74" s="319"/>
      <c r="CPR74" s="319"/>
      <c r="CPS74" s="319"/>
      <c r="CPT74" s="319"/>
      <c r="CPU74" s="319"/>
      <c r="CPV74" s="319"/>
      <c r="CPW74" s="319"/>
      <c r="CPX74" s="319"/>
      <c r="CPY74" s="319"/>
      <c r="CPZ74" s="319"/>
      <c r="CQA74" s="319"/>
      <c r="CQB74" s="319"/>
      <c r="CQC74" s="319"/>
      <c r="CQD74" s="319"/>
      <c r="CQE74" s="319"/>
      <c r="CQF74" s="319"/>
      <c r="CQG74" s="319"/>
      <c r="CQH74" s="319"/>
      <c r="CQI74" s="319"/>
      <c r="CQJ74" s="319"/>
      <c r="CQK74" s="319"/>
      <c r="CQL74" s="319"/>
      <c r="CQM74" s="319"/>
      <c r="CQN74" s="319"/>
      <c r="CQO74" s="319"/>
      <c r="CQP74" s="319"/>
      <c r="CQQ74" s="319"/>
      <c r="CQR74" s="319"/>
      <c r="CQS74" s="319"/>
      <c r="CQT74" s="319"/>
      <c r="CQU74" s="319"/>
      <c r="CQV74" s="319"/>
      <c r="CQW74" s="319"/>
      <c r="CQX74" s="319"/>
      <c r="CQY74" s="319"/>
      <c r="CQZ74" s="319"/>
      <c r="CRA74" s="319"/>
      <c r="CRB74" s="319"/>
      <c r="CRC74" s="319"/>
      <c r="CRD74" s="319"/>
      <c r="CRE74" s="319"/>
      <c r="CRF74" s="319"/>
      <c r="CRG74" s="319"/>
      <c r="CRH74" s="319"/>
      <c r="CRI74" s="319"/>
      <c r="CRJ74" s="319"/>
      <c r="CRK74" s="319"/>
      <c r="CRL74" s="319"/>
      <c r="CRM74" s="319"/>
      <c r="CRN74" s="319"/>
      <c r="CRO74" s="319"/>
      <c r="CRP74" s="319"/>
      <c r="CRQ74" s="319"/>
      <c r="CRR74" s="319"/>
      <c r="CRS74" s="319"/>
      <c r="CRT74" s="319"/>
      <c r="CRU74" s="319"/>
      <c r="CRV74" s="319"/>
      <c r="CRW74" s="319"/>
      <c r="CRX74" s="319"/>
      <c r="CRY74" s="319"/>
      <c r="CRZ74" s="319"/>
      <c r="CSA74" s="319"/>
      <c r="CSB74" s="319"/>
      <c r="CSC74" s="319"/>
      <c r="CSD74" s="319"/>
      <c r="CSE74" s="319"/>
      <c r="CSF74" s="319"/>
      <c r="CSG74" s="319"/>
      <c r="CSH74" s="319"/>
      <c r="CSI74" s="319"/>
      <c r="CSJ74" s="319"/>
      <c r="CSK74" s="319"/>
      <c r="CSL74" s="319"/>
      <c r="CSM74" s="319"/>
      <c r="CSN74" s="319"/>
      <c r="CSO74" s="319"/>
      <c r="CSP74" s="319"/>
      <c r="CSQ74" s="319"/>
      <c r="CSR74" s="319"/>
      <c r="CSS74" s="319"/>
      <c r="CST74" s="319"/>
      <c r="CSU74" s="319"/>
      <c r="CSV74" s="319"/>
      <c r="CSW74" s="319"/>
      <c r="CSX74" s="319"/>
      <c r="CSY74" s="319"/>
      <c r="CSZ74" s="319"/>
      <c r="CTA74" s="319"/>
      <c r="CTB74" s="319"/>
      <c r="CTC74" s="319"/>
      <c r="CTD74" s="319"/>
      <c r="CTE74" s="319"/>
      <c r="CTF74" s="319"/>
      <c r="CTG74" s="319"/>
      <c r="CTH74" s="319"/>
      <c r="CTI74" s="319"/>
      <c r="CTJ74" s="319"/>
      <c r="CTK74" s="319"/>
      <c r="CTL74" s="319"/>
      <c r="CTM74" s="319"/>
      <c r="CTN74" s="319"/>
      <c r="CTO74" s="319"/>
      <c r="CTP74" s="319"/>
      <c r="CTQ74" s="319"/>
      <c r="CTR74" s="319"/>
      <c r="CTS74" s="319"/>
      <c r="CTT74" s="319"/>
      <c r="CTU74" s="319"/>
      <c r="CTV74" s="319"/>
      <c r="CTW74" s="319"/>
      <c r="CTX74" s="319"/>
      <c r="CTY74" s="319"/>
      <c r="CTZ74" s="319"/>
      <c r="CUA74" s="319"/>
      <c r="CUB74" s="319"/>
      <c r="CUC74" s="319"/>
      <c r="CUD74" s="319"/>
      <c r="CUE74" s="319"/>
      <c r="CUF74" s="319"/>
      <c r="CUG74" s="319"/>
      <c r="CUH74" s="319"/>
      <c r="CUI74" s="319"/>
      <c r="CUJ74" s="319"/>
      <c r="CUK74" s="319"/>
      <c r="CUL74" s="319"/>
      <c r="CUM74" s="319"/>
      <c r="CUN74" s="319"/>
      <c r="CUO74" s="319"/>
      <c r="CUP74" s="319"/>
      <c r="CUQ74" s="319"/>
      <c r="CUR74" s="319"/>
      <c r="CUS74" s="319"/>
      <c r="CUT74" s="319"/>
      <c r="CUU74" s="319"/>
      <c r="CUV74" s="319"/>
      <c r="CUW74" s="319"/>
      <c r="CUX74" s="319"/>
      <c r="CUY74" s="319"/>
      <c r="CUZ74" s="319"/>
      <c r="CVA74" s="319"/>
      <c r="CVB74" s="319"/>
      <c r="CVC74" s="319"/>
      <c r="CVD74" s="319"/>
      <c r="CVE74" s="319"/>
      <c r="CVF74" s="319"/>
      <c r="CVG74" s="319"/>
      <c r="CVH74" s="319"/>
      <c r="CVI74" s="319"/>
      <c r="CVJ74" s="319"/>
      <c r="CVK74" s="319"/>
      <c r="CVL74" s="319"/>
      <c r="CVM74" s="319"/>
      <c r="CVN74" s="319"/>
      <c r="CVO74" s="319"/>
      <c r="CVP74" s="319"/>
      <c r="CVQ74" s="319"/>
      <c r="CVR74" s="319"/>
      <c r="CVS74" s="319"/>
      <c r="CVT74" s="319"/>
      <c r="CVU74" s="319"/>
      <c r="CVV74" s="319"/>
      <c r="CVW74" s="319"/>
      <c r="CVX74" s="319"/>
      <c r="CVY74" s="319"/>
      <c r="CVZ74" s="319"/>
      <c r="CWA74" s="319"/>
      <c r="CWB74" s="319"/>
      <c r="CWC74" s="319"/>
      <c r="CWD74" s="319"/>
      <c r="CWE74" s="319"/>
      <c r="CWF74" s="319"/>
      <c r="CWG74" s="319"/>
      <c r="CWH74" s="319"/>
      <c r="CWI74" s="319"/>
      <c r="CWJ74" s="319"/>
      <c r="CWK74" s="319"/>
      <c r="CWL74" s="319"/>
      <c r="CWM74" s="319"/>
      <c r="CWN74" s="319"/>
      <c r="CWO74" s="319"/>
      <c r="CWP74" s="319"/>
      <c r="CWQ74" s="319"/>
      <c r="CWR74" s="319"/>
      <c r="CWS74" s="319"/>
      <c r="CWT74" s="319"/>
      <c r="CWU74" s="319"/>
      <c r="CWV74" s="319"/>
      <c r="CWW74" s="319"/>
      <c r="CWX74" s="319"/>
      <c r="CWY74" s="319"/>
      <c r="CWZ74" s="319"/>
      <c r="CXA74" s="319"/>
      <c r="CXB74" s="319"/>
      <c r="CXC74" s="319"/>
      <c r="CXD74" s="319"/>
      <c r="CXE74" s="319"/>
      <c r="CXF74" s="319"/>
      <c r="CXG74" s="319"/>
      <c r="CXH74" s="319"/>
      <c r="CXI74" s="319"/>
      <c r="CXJ74" s="319"/>
      <c r="CXK74" s="319"/>
      <c r="CXL74" s="319"/>
      <c r="CXM74" s="319"/>
      <c r="CXN74" s="319"/>
      <c r="CXO74" s="319"/>
      <c r="CXP74" s="319"/>
      <c r="CXQ74" s="319"/>
      <c r="CXR74" s="319"/>
      <c r="CXS74" s="319"/>
      <c r="CXT74" s="319"/>
      <c r="CXU74" s="319"/>
      <c r="CXV74" s="319"/>
      <c r="CXW74" s="319"/>
      <c r="CXX74" s="319"/>
      <c r="CXY74" s="319"/>
      <c r="CXZ74" s="319"/>
      <c r="CYA74" s="319"/>
      <c r="CYB74" s="319"/>
      <c r="CYC74" s="319"/>
      <c r="CYD74" s="319"/>
      <c r="CYE74" s="319"/>
      <c r="CYF74" s="319"/>
      <c r="CYG74" s="319"/>
      <c r="CYH74" s="319"/>
      <c r="CYI74" s="319"/>
      <c r="CYJ74" s="319"/>
      <c r="CYK74" s="319"/>
      <c r="CYL74" s="319"/>
      <c r="CYM74" s="319"/>
      <c r="CYN74" s="319"/>
      <c r="CYO74" s="319"/>
      <c r="CYP74" s="319"/>
      <c r="CYQ74" s="319"/>
      <c r="CYR74" s="319"/>
      <c r="CYS74" s="319"/>
      <c r="CYT74" s="319"/>
      <c r="CYU74" s="319"/>
      <c r="CYV74" s="319"/>
      <c r="CYW74" s="319"/>
      <c r="CYX74" s="319"/>
      <c r="CYY74" s="319"/>
      <c r="CYZ74" s="319"/>
      <c r="CZA74" s="319"/>
      <c r="CZB74" s="319"/>
      <c r="CZC74" s="319"/>
      <c r="CZD74" s="319"/>
      <c r="CZE74" s="319"/>
      <c r="CZF74" s="319"/>
      <c r="CZG74" s="319"/>
      <c r="CZH74" s="319"/>
      <c r="CZI74" s="319"/>
      <c r="CZJ74" s="319"/>
      <c r="CZK74" s="319"/>
      <c r="CZL74" s="319"/>
      <c r="CZM74" s="319"/>
      <c r="CZN74" s="319"/>
      <c r="CZO74" s="319"/>
      <c r="CZP74" s="319"/>
      <c r="CZQ74" s="319"/>
      <c r="CZR74" s="319"/>
      <c r="CZS74" s="319"/>
      <c r="CZT74" s="319"/>
      <c r="CZU74" s="319"/>
      <c r="CZV74" s="319"/>
      <c r="CZW74" s="319"/>
      <c r="CZX74" s="319"/>
      <c r="CZY74" s="319"/>
      <c r="CZZ74" s="319"/>
      <c r="DAA74" s="319"/>
      <c r="DAB74" s="319"/>
      <c r="DAC74" s="319"/>
      <c r="DAD74" s="319"/>
      <c r="DAE74" s="319"/>
      <c r="DAF74" s="319"/>
      <c r="DAG74" s="319"/>
      <c r="DAH74" s="319"/>
      <c r="DAI74" s="319"/>
      <c r="DAJ74" s="319"/>
      <c r="DAK74" s="319"/>
      <c r="DAL74" s="319"/>
      <c r="DAM74" s="319"/>
      <c r="DAN74" s="319"/>
      <c r="DAO74" s="319"/>
      <c r="DAP74" s="319"/>
      <c r="DAQ74" s="319"/>
      <c r="DAR74" s="319"/>
      <c r="DAS74" s="319"/>
      <c r="DAT74" s="319"/>
      <c r="DAU74" s="319"/>
      <c r="DAV74" s="319"/>
      <c r="DAW74" s="319"/>
      <c r="DAX74" s="319"/>
      <c r="DAY74" s="319"/>
      <c r="DAZ74" s="319"/>
      <c r="DBA74" s="319"/>
      <c r="DBB74" s="319"/>
      <c r="DBC74" s="319"/>
      <c r="DBD74" s="319"/>
      <c r="DBE74" s="319"/>
      <c r="DBF74" s="319"/>
      <c r="DBG74" s="319"/>
      <c r="DBH74" s="319"/>
      <c r="DBI74" s="319"/>
      <c r="DBJ74" s="319"/>
      <c r="DBK74" s="319"/>
      <c r="DBL74" s="319"/>
      <c r="DBM74" s="319"/>
      <c r="DBN74" s="319"/>
      <c r="DBO74" s="319"/>
      <c r="DBP74" s="319"/>
      <c r="DBQ74" s="319"/>
      <c r="DBR74" s="319"/>
      <c r="DBS74" s="319"/>
      <c r="DBT74" s="319"/>
      <c r="DBU74" s="319"/>
      <c r="DBV74" s="319"/>
      <c r="DBW74" s="319"/>
      <c r="DBX74" s="319"/>
      <c r="DBY74" s="319"/>
      <c r="DBZ74" s="319"/>
      <c r="DCA74" s="319"/>
      <c r="DCB74" s="319"/>
      <c r="DCC74" s="319"/>
      <c r="DCD74" s="319"/>
      <c r="DCE74" s="319"/>
      <c r="DCF74" s="319"/>
      <c r="DCG74" s="319"/>
      <c r="DCH74" s="319"/>
      <c r="DCI74" s="319"/>
      <c r="DCJ74" s="319"/>
      <c r="DCK74" s="319"/>
      <c r="DCL74" s="319"/>
      <c r="DCM74" s="319"/>
      <c r="DCN74" s="319"/>
      <c r="DCO74" s="319"/>
      <c r="DCP74" s="319"/>
      <c r="DCQ74" s="319"/>
      <c r="DCR74" s="319"/>
      <c r="DCS74" s="319"/>
      <c r="DCT74" s="319"/>
      <c r="DCU74" s="319"/>
      <c r="DCV74" s="319"/>
      <c r="DCW74" s="319"/>
      <c r="DCX74" s="319"/>
      <c r="DCY74" s="319"/>
      <c r="DCZ74" s="319"/>
      <c r="DDA74" s="319"/>
      <c r="DDB74" s="319"/>
      <c r="DDC74" s="319"/>
      <c r="DDD74" s="319"/>
      <c r="DDE74" s="319"/>
      <c r="DDF74" s="319"/>
      <c r="DDG74" s="319"/>
      <c r="DDH74" s="319"/>
      <c r="DDI74" s="319"/>
      <c r="DDJ74" s="319"/>
      <c r="DDK74" s="319"/>
      <c r="DDL74" s="319"/>
      <c r="DDM74" s="319"/>
      <c r="DDN74" s="319"/>
      <c r="DDO74" s="319"/>
      <c r="DDP74" s="319"/>
      <c r="DDQ74" s="319"/>
      <c r="DDR74" s="319"/>
      <c r="DDS74" s="319"/>
      <c r="DDT74" s="319"/>
      <c r="DDU74" s="319"/>
      <c r="DDV74" s="319"/>
      <c r="DDW74" s="319"/>
      <c r="DDX74" s="319"/>
      <c r="DDY74" s="319"/>
      <c r="DDZ74" s="319"/>
      <c r="DEA74" s="319"/>
      <c r="DEB74" s="319"/>
      <c r="DEC74" s="319"/>
      <c r="DED74" s="319"/>
      <c r="DEE74" s="319"/>
      <c r="DEF74" s="319"/>
      <c r="DEG74" s="319"/>
      <c r="DEH74" s="319"/>
      <c r="DEI74" s="319"/>
      <c r="DEJ74" s="319"/>
      <c r="DEK74" s="319"/>
      <c r="DEL74" s="319"/>
      <c r="DEM74" s="319"/>
      <c r="DEN74" s="319"/>
      <c r="DEO74" s="319"/>
      <c r="DEP74" s="319"/>
      <c r="DEQ74" s="319"/>
      <c r="DER74" s="319"/>
      <c r="DES74" s="319"/>
      <c r="DET74" s="319"/>
      <c r="DEU74" s="319"/>
      <c r="DEV74" s="319"/>
      <c r="DEW74" s="319"/>
      <c r="DEX74" s="319"/>
      <c r="DEY74" s="319"/>
      <c r="DEZ74" s="319"/>
      <c r="DFA74" s="319"/>
      <c r="DFB74" s="319"/>
      <c r="DFC74" s="319"/>
      <c r="DFD74" s="319"/>
      <c r="DFE74" s="319"/>
      <c r="DFF74" s="319"/>
      <c r="DFG74" s="319"/>
      <c r="DFH74" s="319"/>
      <c r="DFI74" s="319"/>
      <c r="DFJ74" s="319"/>
      <c r="DFK74" s="319"/>
      <c r="DFL74" s="319"/>
      <c r="DFM74" s="319"/>
      <c r="DFN74" s="319"/>
      <c r="DFO74" s="319"/>
      <c r="DFP74" s="319"/>
      <c r="DFQ74" s="319"/>
      <c r="DFR74" s="319"/>
      <c r="DFS74" s="319"/>
      <c r="DFT74" s="319"/>
      <c r="DFU74" s="319"/>
      <c r="DFV74" s="319"/>
      <c r="DFW74" s="319"/>
      <c r="DFX74" s="319"/>
      <c r="DFY74" s="319"/>
      <c r="DFZ74" s="319"/>
      <c r="DGA74" s="319"/>
      <c r="DGB74" s="319"/>
      <c r="DGC74" s="319"/>
      <c r="DGD74" s="319"/>
      <c r="DGE74" s="319"/>
      <c r="DGF74" s="319"/>
      <c r="DGG74" s="319"/>
      <c r="DGH74" s="319"/>
      <c r="DGI74" s="319"/>
      <c r="DGJ74" s="319"/>
      <c r="DGK74" s="319"/>
      <c r="DGL74" s="319"/>
      <c r="DGM74" s="319"/>
      <c r="DGN74" s="319"/>
      <c r="DGO74" s="319"/>
      <c r="DGP74" s="319"/>
      <c r="DGQ74" s="319"/>
      <c r="DGR74" s="319"/>
      <c r="DGS74" s="319"/>
      <c r="DGT74" s="319"/>
      <c r="DGU74" s="319"/>
      <c r="DGV74" s="319"/>
      <c r="DGW74" s="319"/>
      <c r="DGX74" s="319"/>
      <c r="DGY74" s="319"/>
      <c r="DGZ74" s="319"/>
      <c r="DHA74" s="319"/>
      <c r="DHB74" s="319"/>
      <c r="DHC74" s="319"/>
      <c r="DHD74" s="319"/>
      <c r="DHE74" s="319"/>
      <c r="DHF74" s="319"/>
      <c r="DHG74" s="319"/>
      <c r="DHH74" s="319"/>
      <c r="DHI74" s="319"/>
      <c r="DHJ74" s="319"/>
      <c r="DHK74" s="319"/>
      <c r="DHL74" s="319"/>
      <c r="DHM74" s="319"/>
      <c r="DHN74" s="319"/>
      <c r="DHO74" s="319"/>
      <c r="DHP74" s="319"/>
      <c r="DHQ74" s="319"/>
      <c r="DHR74" s="319"/>
      <c r="DHS74" s="319"/>
      <c r="DHT74" s="319"/>
      <c r="DHU74" s="319"/>
      <c r="DHV74" s="319"/>
      <c r="DHW74" s="319"/>
      <c r="DHX74" s="319"/>
      <c r="DHY74" s="319"/>
      <c r="DHZ74" s="319"/>
      <c r="DIA74" s="319"/>
      <c r="DIB74" s="319"/>
      <c r="DIC74" s="319"/>
      <c r="DID74" s="319"/>
      <c r="DIE74" s="319"/>
      <c r="DIF74" s="319"/>
      <c r="DIG74" s="319"/>
      <c r="DIH74" s="319"/>
      <c r="DII74" s="319"/>
      <c r="DIJ74" s="319"/>
      <c r="DIK74" s="319"/>
      <c r="DIL74" s="319"/>
      <c r="DIM74" s="319"/>
      <c r="DIN74" s="319"/>
      <c r="DIO74" s="319"/>
      <c r="DIP74" s="319"/>
      <c r="DIQ74" s="319"/>
      <c r="DIR74" s="319"/>
      <c r="DIS74" s="319"/>
      <c r="DIT74" s="319"/>
      <c r="DIU74" s="319"/>
      <c r="DIV74" s="319"/>
      <c r="DIW74" s="319"/>
      <c r="DIX74" s="319"/>
      <c r="DIY74" s="319"/>
      <c r="DIZ74" s="319"/>
      <c r="DJA74" s="319"/>
      <c r="DJB74" s="319"/>
      <c r="DJC74" s="319"/>
      <c r="DJD74" s="319"/>
      <c r="DJE74" s="319"/>
      <c r="DJF74" s="319"/>
      <c r="DJG74" s="319"/>
      <c r="DJH74" s="319"/>
      <c r="DJI74" s="319"/>
      <c r="DJJ74" s="319"/>
      <c r="DJK74" s="319"/>
      <c r="DJL74" s="319"/>
      <c r="DJM74" s="319"/>
      <c r="DJN74" s="319"/>
      <c r="DJO74" s="319"/>
      <c r="DJP74" s="319"/>
      <c r="DJQ74" s="319"/>
      <c r="DJR74" s="319"/>
      <c r="DJS74" s="319"/>
      <c r="DJT74" s="319"/>
      <c r="DJU74" s="319"/>
      <c r="DJV74" s="319"/>
      <c r="DJW74" s="319"/>
      <c r="DJX74" s="319"/>
      <c r="DJY74" s="319"/>
      <c r="DJZ74" s="319"/>
      <c r="DKA74" s="319"/>
      <c r="DKB74" s="319"/>
      <c r="DKC74" s="319"/>
      <c r="DKD74" s="319"/>
      <c r="DKE74" s="319"/>
      <c r="DKF74" s="319"/>
      <c r="DKG74" s="319"/>
      <c r="DKH74" s="319"/>
      <c r="DKI74" s="319"/>
      <c r="DKJ74" s="319"/>
      <c r="DKK74" s="319"/>
      <c r="DKL74" s="319"/>
      <c r="DKM74" s="319"/>
      <c r="DKN74" s="319"/>
      <c r="DKO74" s="319"/>
      <c r="DKP74" s="319"/>
      <c r="DKQ74" s="319"/>
      <c r="DKR74" s="319"/>
      <c r="DKS74" s="319"/>
      <c r="DKT74" s="319"/>
      <c r="DKU74" s="319"/>
      <c r="DKV74" s="319"/>
      <c r="DKW74" s="319"/>
      <c r="DKX74" s="319"/>
      <c r="DKY74" s="319"/>
      <c r="DKZ74" s="319"/>
      <c r="DLA74" s="319"/>
      <c r="DLB74" s="319"/>
      <c r="DLC74" s="319"/>
      <c r="DLD74" s="319"/>
      <c r="DLE74" s="319"/>
      <c r="DLF74" s="319"/>
      <c r="DLG74" s="319"/>
      <c r="DLH74" s="319"/>
      <c r="DLI74" s="319"/>
      <c r="DLJ74" s="319"/>
      <c r="DLK74" s="319"/>
      <c r="DLL74" s="319"/>
      <c r="DLM74" s="319"/>
      <c r="DLN74" s="319"/>
      <c r="DLO74" s="319"/>
      <c r="DLP74" s="319"/>
      <c r="DLQ74" s="319"/>
      <c r="DLR74" s="319"/>
      <c r="DLS74" s="319"/>
      <c r="DLT74" s="319"/>
      <c r="DLU74" s="319"/>
      <c r="DLV74" s="319"/>
      <c r="DLW74" s="319"/>
      <c r="DLX74" s="319"/>
      <c r="DLY74" s="319"/>
      <c r="DLZ74" s="319"/>
      <c r="DMA74" s="319"/>
      <c r="DMB74" s="319"/>
      <c r="DMC74" s="319"/>
      <c r="DMD74" s="319"/>
      <c r="DME74" s="319"/>
      <c r="DMF74" s="319"/>
      <c r="DMG74" s="319"/>
      <c r="DMH74" s="319"/>
      <c r="DMI74" s="319"/>
      <c r="DMJ74" s="319"/>
      <c r="DMK74" s="319"/>
      <c r="DML74" s="319"/>
      <c r="DMM74" s="319"/>
      <c r="DMN74" s="319"/>
      <c r="DMO74" s="319"/>
      <c r="DMP74" s="319"/>
      <c r="DMQ74" s="319"/>
      <c r="DMR74" s="319"/>
      <c r="DMS74" s="319"/>
      <c r="DMT74" s="319"/>
      <c r="DMU74" s="319"/>
      <c r="DMV74" s="319"/>
      <c r="DMW74" s="319"/>
      <c r="DMX74" s="319"/>
      <c r="DMY74" s="319"/>
      <c r="DMZ74" s="319"/>
      <c r="DNA74" s="319"/>
      <c r="DNB74" s="319"/>
      <c r="DNC74" s="319"/>
      <c r="DND74" s="319"/>
      <c r="DNE74" s="319"/>
      <c r="DNF74" s="319"/>
      <c r="DNG74" s="319"/>
      <c r="DNH74" s="319"/>
      <c r="DNI74" s="319"/>
      <c r="DNJ74" s="319"/>
      <c r="DNK74" s="319"/>
      <c r="DNL74" s="319"/>
      <c r="DNM74" s="319"/>
      <c r="DNN74" s="319"/>
      <c r="DNO74" s="319"/>
      <c r="DNP74" s="319"/>
      <c r="DNQ74" s="319"/>
      <c r="DNR74" s="319"/>
      <c r="DNS74" s="319"/>
      <c r="DNT74" s="319"/>
      <c r="DNU74" s="319"/>
      <c r="DNV74" s="319"/>
      <c r="DNW74" s="319"/>
      <c r="DNX74" s="319"/>
      <c r="DNY74" s="319"/>
      <c r="DNZ74" s="319"/>
      <c r="DOA74" s="319"/>
      <c r="DOB74" s="319"/>
      <c r="DOC74" s="319"/>
      <c r="DOD74" s="319"/>
      <c r="DOE74" s="319"/>
      <c r="DOF74" s="319"/>
      <c r="DOG74" s="319"/>
      <c r="DOH74" s="319"/>
      <c r="DOI74" s="319"/>
      <c r="DOJ74" s="319"/>
      <c r="DOK74" s="319"/>
      <c r="DOL74" s="319"/>
      <c r="DOM74" s="319"/>
      <c r="DON74" s="319"/>
      <c r="DOO74" s="319"/>
      <c r="DOP74" s="319"/>
      <c r="DOQ74" s="319"/>
      <c r="DOR74" s="319"/>
      <c r="DOS74" s="319"/>
      <c r="DOT74" s="319"/>
      <c r="DOU74" s="319"/>
      <c r="DOV74" s="319"/>
      <c r="DOW74" s="319"/>
      <c r="DOX74" s="319"/>
      <c r="DOY74" s="319"/>
      <c r="DOZ74" s="319"/>
      <c r="DPA74" s="319"/>
      <c r="DPB74" s="319"/>
      <c r="DPC74" s="319"/>
      <c r="DPD74" s="319"/>
      <c r="DPE74" s="319"/>
      <c r="DPF74" s="319"/>
      <c r="DPG74" s="319"/>
      <c r="DPH74" s="319"/>
      <c r="DPI74" s="319"/>
      <c r="DPJ74" s="319"/>
      <c r="DPK74" s="319"/>
      <c r="DPL74" s="319"/>
      <c r="DPM74" s="319"/>
      <c r="DPN74" s="319"/>
      <c r="DPO74" s="319"/>
      <c r="DPP74" s="319"/>
      <c r="DPQ74" s="319"/>
      <c r="DPR74" s="319"/>
      <c r="DPS74" s="319"/>
      <c r="DPT74" s="319"/>
      <c r="DPU74" s="319"/>
      <c r="DPV74" s="319"/>
      <c r="DPW74" s="319"/>
      <c r="DPX74" s="319"/>
      <c r="DPY74" s="319"/>
      <c r="DPZ74" s="319"/>
      <c r="DQA74" s="319"/>
      <c r="DQB74" s="319"/>
      <c r="DQC74" s="319"/>
      <c r="DQD74" s="319"/>
      <c r="DQE74" s="319"/>
      <c r="DQF74" s="319"/>
      <c r="DQG74" s="319"/>
      <c r="DQH74" s="319"/>
      <c r="DQI74" s="319"/>
      <c r="DQJ74" s="319"/>
      <c r="DQK74" s="319"/>
      <c r="DQL74" s="319"/>
      <c r="DQM74" s="319"/>
      <c r="DQN74" s="319"/>
      <c r="DQO74" s="319"/>
      <c r="DQP74" s="319"/>
      <c r="DQQ74" s="319"/>
      <c r="DQR74" s="319"/>
      <c r="DQS74" s="319"/>
      <c r="DQT74" s="319"/>
      <c r="DQU74" s="319"/>
      <c r="DQV74" s="319"/>
      <c r="DQW74" s="319"/>
      <c r="DQX74" s="319"/>
      <c r="DQY74" s="319"/>
      <c r="DQZ74" s="319"/>
      <c r="DRA74" s="319"/>
      <c r="DRB74" s="319"/>
      <c r="DRC74" s="319"/>
      <c r="DRD74" s="319"/>
      <c r="DRE74" s="319"/>
      <c r="DRF74" s="319"/>
      <c r="DRG74" s="319"/>
      <c r="DRH74" s="319"/>
      <c r="DRI74" s="319"/>
      <c r="DRJ74" s="319"/>
      <c r="DRK74" s="319"/>
      <c r="DRL74" s="319"/>
      <c r="DRM74" s="319"/>
      <c r="DRN74" s="319"/>
      <c r="DRO74" s="319"/>
      <c r="DRP74" s="319"/>
      <c r="DRQ74" s="319"/>
      <c r="DRR74" s="319"/>
      <c r="DRS74" s="319"/>
      <c r="DRT74" s="319"/>
      <c r="DRU74" s="319"/>
      <c r="DRV74" s="319"/>
      <c r="DRW74" s="319"/>
      <c r="DRX74" s="319"/>
      <c r="DRY74" s="319"/>
      <c r="DRZ74" s="319"/>
      <c r="DSA74" s="319"/>
      <c r="DSB74" s="319"/>
      <c r="DSC74" s="319"/>
      <c r="DSD74" s="319"/>
      <c r="DSE74" s="319"/>
      <c r="DSF74" s="319"/>
      <c r="DSG74" s="319"/>
      <c r="DSH74" s="319"/>
      <c r="DSI74" s="319"/>
      <c r="DSJ74" s="319"/>
      <c r="DSK74" s="319"/>
      <c r="DSL74" s="319"/>
      <c r="DSM74" s="319"/>
      <c r="DSN74" s="319"/>
      <c r="DSO74" s="319"/>
      <c r="DSP74" s="319"/>
      <c r="DSQ74" s="319"/>
      <c r="DSR74" s="319"/>
      <c r="DSS74" s="319"/>
      <c r="DST74" s="319"/>
      <c r="DSU74" s="319"/>
      <c r="DSV74" s="319"/>
      <c r="DSW74" s="319"/>
      <c r="DSX74" s="319"/>
      <c r="DSY74" s="319"/>
      <c r="DSZ74" s="319"/>
      <c r="DTA74" s="319"/>
      <c r="DTB74" s="319"/>
      <c r="DTC74" s="319"/>
      <c r="DTD74" s="319"/>
      <c r="DTE74" s="319"/>
      <c r="DTF74" s="319"/>
      <c r="DTG74" s="319"/>
      <c r="DTH74" s="319"/>
      <c r="DTI74" s="319"/>
      <c r="DTJ74" s="319"/>
      <c r="DTK74" s="319"/>
      <c r="DTL74" s="319"/>
      <c r="DTM74" s="319"/>
      <c r="DTN74" s="319"/>
      <c r="DTO74" s="319"/>
      <c r="DTP74" s="319"/>
      <c r="DTQ74" s="319"/>
      <c r="DTR74" s="319"/>
      <c r="DTS74" s="319"/>
      <c r="DTT74" s="319"/>
      <c r="DTU74" s="319"/>
      <c r="DTV74" s="319"/>
      <c r="DTW74" s="319"/>
      <c r="DTX74" s="319"/>
      <c r="DTY74" s="319"/>
      <c r="DTZ74" s="319"/>
      <c r="DUA74" s="319"/>
      <c r="DUB74" s="319"/>
      <c r="DUC74" s="319"/>
      <c r="DUD74" s="319"/>
      <c r="DUE74" s="319"/>
      <c r="DUF74" s="319"/>
      <c r="DUG74" s="319"/>
      <c r="DUH74" s="319"/>
      <c r="DUI74" s="319"/>
      <c r="DUJ74" s="319"/>
      <c r="DUK74" s="319"/>
      <c r="DUL74" s="319"/>
      <c r="DUM74" s="319"/>
      <c r="DUN74" s="319"/>
      <c r="DUO74" s="319"/>
      <c r="DUP74" s="319"/>
      <c r="DUQ74" s="319"/>
      <c r="DUR74" s="319"/>
      <c r="DUS74" s="319"/>
      <c r="DUT74" s="319"/>
      <c r="DUU74" s="319"/>
      <c r="DUV74" s="319"/>
      <c r="DUW74" s="319"/>
      <c r="DUX74" s="319"/>
      <c r="DUY74" s="319"/>
      <c r="DUZ74" s="319"/>
      <c r="DVA74" s="319"/>
      <c r="DVB74" s="319"/>
      <c r="DVC74" s="319"/>
      <c r="DVD74" s="319"/>
      <c r="DVE74" s="319"/>
      <c r="DVF74" s="319"/>
      <c r="DVG74" s="319"/>
      <c r="DVH74" s="319"/>
      <c r="DVI74" s="319"/>
      <c r="DVJ74" s="319"/>
      <c r="DVK74" s="319"/>
      <c r="DVL74" s="319"/>
      <c r="DVM74" s="319"/>
      <c r="DVN74" s="319"/>
      <c r="DVO74" s="319"/>
      <c r="DVP74" s="319"/>
      <c r="DVQ74" s="319"/>
      <c r="DVR74" s="319"/>
      <c r="DVS74" s="319"/>
      <c r="DVT74" s="319"/>
      <c r="DVU74" s="319"/>
      <c r="DVV74" s="319"/>
      <c r="DVW74" s="319"/>
      <c r="DVX74" s="319"/>
      <c r="DVY74" s="319"/>
      <c r="DVZ74" s="319"/>
      <c r="DWA74" s="319"/>
      <c r="DWB74" s="319"/>
      <c r="DWC74" s="319"/>
      <c r="DWD74" s="319"/>
      <c r="DWE74" s="319"/>
      <c r="DWF74" s="319"/>
      <c r="DWG74" s="319"/>
      <c r="DWH74" s="319"/>
      <c r="DWI74" s="319"/>
      <c r="DWJ74" s="319"/>
      <c r="DWK74" s="319"/>
      <c r="DWL74" s="319"/>
      <c r="DWM74" s="319"/>
      <c r="DWN74" s="319"/>
      <c r="DWO74" s="319"/>
      <c r="DWP74" s="319"/>
      <c r="DWQ74" s="319"/>
      <c r="DWR74" s="319"/>
      <c r="DWS74" s="319"/>
      <c r="DWT74" s="319"/>
      <c r="DWU74" s="319"/>
      <c r="DWV74" s="319"/>
      <c r="DWW74" s="319"/>
      <c r="DWX74" s="319"/>
      <c r="DWY74" s="319"/>
      <c r="DWZ74" s="319"/>
      <c r="DXA74" s="319"/>
      <c r="DXB74" s="319"/>
      <c r="DXC74" s="319"/>
      <c r="DXD74" s="319"/>
      <c r="DXE74" s="319"/>
      <c r="DXF74" s="319"/>
      <c r="DXG74" s="319"/>
      <c r="DXH74" s="319"/>
      <c r="DXI74" s="319"/>
      <c r="DXJ74" s="319"/>
      <c r="DXK74" s="319"/>
      <c r="DXL74" s="319"/>
      <c r="DXM74" s="319"/>
      <c r="DXN74" s="319"/>
      <c r="DXO74" s="319"/>
      <c r="DXP74" s="319"/>
      <c r="DXQ74" s="319"/>
      <c r="DXR74" s="319"/>
      <c r="DXS74" s="319"/>
      <c r="DXT74" s="319"/>
      <c r="DXU74" s="319"/>
      <c r="DXV74" s="319"/>
      <c r="DXW74" s="319"/>
      <c r="DXX74" s="319"/>
      <c r="DXY74" s="319"/>
      <c r="DXZ74" s="319"/>
      <c r="DYA74" s="319"/>
      <c r="DYB74" s="319"/>
      <c r="DYC74" s="319"/>
      <c r="DYD74" s="319"/>
      <c r="DYE74" s="319"/>
      <c r="DYF74" s="319"/>
      <c r="DYG74" s="319"/>
      <c r="DYH74" s="319"/>
      <c r="DYI74" s="319"/>
      <c r="DYJ74" s="319"/>
      <c r="DYK74" s="319"/>
      <c r="DYL74" s="319"/>
      <c r="DYM74" s="319"/>
      <c r="DYN74" s="319"/>
      <c r="DYO74" s="319"/>
      <c r="DYP74" s="319"/>
      <c r="DYQ74" s="319"/>
      <c r="DYR74" s="319"/>
      <c r="DYS74" s="319"/>
      <c r="DYT74" s="319"/>
      <c r="DYU74" s="319"/>
      <c r="DYV74" s="319"/>
      <c r="DYW74" s="319"/>
      <c r="DYX74" s="319"/>
      <c r="DYY74" s="319"/>
      <c r="DYZ74" s="319"/>
      <c r="DZA74" s="319"/>
      <c r="DZB74" s="319"/>
      <c r="DZC74" s="319"/>
      <c r="DZD74" s="319"/>
      <c r="DZE74" s="319"/>
      <c r="DZF74" s="319"/>
      <c r="DZG74" s="319"/>
      <c r="DZH74" s="319"/>
      <c r="DZI74" s="319"/>
      <c r="DZJ74" s="319"/>
      <c r="DZK74" s="319"/>
      <c r="DZL74" s="319"/>
      <c r="DZM74" s="319"/>
      <c r="DZN74" s="319"/>
      <c r="DZO74" s="319"/>
      <c r="DZP74" s="319"/>
      <c r="DZQ74" s="319"/>
      <c r="DZR74" s="319"/>
      <c r="DZS74" s="319"/>
      <c r="DZT74" s="319"/>
      <c r="DZU74" s="319"/>
      <c r="DZV74" s="319"/>
      <c r="DZW74" s="319"/>
      <c r="DZX74" s="319"/>
      <c r="DZY74" s="319"/>
      <c r="DZZ74" s="319"/>
      <c r="EAA74" s="319"/>
      <c r="EAB74" s="319"/>
      <c r="EAC74" s="319"/>
      <c r="EAD74" s="319"/>
      <c r="EAE74" s="319"/>
      <c r="EAF74" s="319"/>
      <c r="EAG74" s="319"/>
      <c r="EAH74" s="319"/>
      <c r="EAI74" s="319"/>
      <c r="EAJ74" s="319"/>
      <c r="EAK74" s="319"/>
      <c r="EAL74" s="319"/>
      <c r="EAM74" s="319"/>
      <c r="EAN74" s="319"/>
      <c r="EAO74" s="319"/>
      <c r="EAP74" s="319"/>
      <c r="EAQ74" s="319"/>
      <c r="EAR74" s="319"/>
      <c r="EAS74" s="319"/>
      <c r="EAT74" s="319"/>
      <c r="EAU74" s="319"/>
      <c r="EAV74" s="319"/>
      <c r="EAW74" s="319"/>
      <c r="EAX74" s="319"/>
      <c r="EAY74" s="319"/>
      <c r="EAZ74" s="319"/>
      <c r="EBA74" s="319"/>
      <c r="EBB74" s="319"/>
      <c r="EBC74" s="319"/>
      <c r="EBD74" s="319"/>
      <c r="EBE74" s="319"/>
      <c r="EBF74" s="319"/>
      <c r="EBG74" s="319"/>
      <c r="EBH74" s="319"/>
      <c r="EBI74" s="319"/>
      <c r="EBJ74" s="319"/>
      <c r="EBK74" s="319"/>
      <c r="EBL74" s="319"/>
      <c r="EBM74" s="319"/>
      <c r="EBN74" s="319"/>
      <c r="EBO74" s="319"/>
      <c r="EBP74" s="319"/>
      <c r="EBQ74" s="319"/>
      <c r="EBR74" s="319"/>
      <c r="EBS74" s="319"/>
      <c r="EBT74" s="319"/>
      <c r="EBU74" s="319"/>
      <c r="EBV74" s="319"/>
      <c r="EBW74" s="319"/>
      <c r="EBX74" s="319"/>
      <c r="EBY74" s="319"/>
      <c r="EBZ74" s="319"/>
      <c r="ECA74" s="319"/>
      <c r="ECB74" s="319"/>
      <c r="ECC74" s="319"/>
      <c r="ECD74" s="319"/>
      <c r="ECE74" s="319"/>
      <c r="ECF74" s="319"/>
      <c r="ECG74" s="319"/>
      <c r="ECH74" s="319"/>
      <c r="ECI74" s="319"/>
      <c r="ECJ74" s="319"/>
      <c r="ECK74" s="319"/>
      <c r="ECL74" s="319"/>
      <c r="ECM74" s="319"/>
      <c r="ECN74" s="319"/>
      <c r="ECO74" s="319"/>
      <c r="ECP74" s="319"/>
      <c r="ECQ74" s="319"/>
      <c r="ECR74" s="319"/>
      <c r="ECS74" s="319"/>
      <c r="ECT74" s="319"/>
      <c r="ECU74" s="319"/>
      <c r="ECV74" s="319"/>
      <c r="ECW74" s="319"/>
      <c r="ECX74" s="319"/>
      <c r="ECY74" s="319"/>
      <c r="ECZ74" s="319"/>
      <c r="EDA74" s="319"/>
      <c r="EDB74" s="319"/>
      <c r="EDC74" s="319"/>
      <c r="EDD74" s="319"/>
      <c r="EDE74" s="319"/>
      <c r="EDF74" s="319"/>
      <c r="EDG74" s="319"/>
      <c r="EDH74" s="319"/>
      <c r="EDI74" s="319"/>
      <c r="EDJ74" s="319"/>
      <c r="EDK74" s="319"/>
      <c r="EDL74" s="319"/>
      <c r="EDM74" s="319"/>
      <c r="EDN74" s="319"/>
      <c r="EDO74" s="319"/>
      <c r="EDP74" s="319"/>
      <c r="EDQ74" s="319"/>
      <c r="EDR74" s="319"/>
      <c r="EDS74" s="319"/>
      <c r="EDT74" s="319"/>
      <c r="EDU74" s="319"/>
      <c r="EDV74" s="319"/>
      <c r="EDW74" s="319"/>
      <c r="EDX74" s="319"/>
      <c r="EDY74" s="319"/>
      <c r="EDZ74" s="319"/>
      <c r="EEA74" s="319"/>
      <c r="EEB74" s="319"/>
      <c r="EEC74" s="319"/>
      <c r="EED74" s="319"/>
      <c r="EEE74" s="319"/>
      <c r="EEF74" s="319"/>
      <c r="EEG74" s="319"/>
      <c r="EEH74" s="319"/>
      <c r="EEI74" s="319"/>
      <c r="EEJ74" s="319"/>
      <c r="EEK74" s="319"/>
      <c r="EEL74" s="319"/>
      <c r="EEM74" s="319"/>
      <c r="EEN74" s="319"/>
      <c r="EEO74" s="319"/>
      <c r="EEP74" s="319"/>
      <c r="EEQ74" s="319"/>
      <c r="EER74" s="319"/>
      <c r="EES74" s="319"/>
      <c r="EET74" s="319"/>
      <c r="EEU74" s="319"/>
      <c r="EEV74" s="319"/>
      <c r="EEW74" s="319"/>
      <c r="EEX74" s="319"/>
      <c r="EEY74" s="319"/>
      <c r="EEZ74" s="319"/>
      <c r="EFA74" s="319"/>
      <c r="EFB74" s="319"/>
      <c r="EFC74" s="319"/>
      <c r="EFD74" s="319"/>
      <c r="EFE74" s="319"/>
      <c r="EFF74" s="319"/>
      <c r="EFG74" s="319"/>
      <c r="EFH74" s="319"/>
      <c r="EFI74" s="319"/>
      <c r="EFJ74" s="319"/>
      <c r="EFK74" s="319"/>
      <c r="EFL74" s="319"/>
      <c r="EFM74" s="319"/>
      <c r="EFN74" s="319"/>
      <c r="EFO74" s="319"/>
      <c r="EFP74" s="319"/>
      <c r="EFQ74" s="319"/>
      <c r="EFR74" s="319"/>
      <c r="EFS74" s="319"/>
      <c r="EFT74" s="319"/>
      <c r="EFU74" s="319"/>
      <c r="EFV74" s="319"/>
      <c r="EFW74" s="319"/>
      <c r="EFX74" s="319"/>
      <c r="EFY74" s="319"/>
      <c r="EFZ74" s="319"/>
      <c r="EGA74" s="319"/>
      <c r="EGB74" s="319"/>
      <c r="EGC74" s="319"/>
      <c r="EGD74" s="319"/>
      <c r="EGE74" s="319"/>
      <c r="EGF74" s="319"/>
      <c r="EGG74" s="319"/>
      <c r="EGH74" s="319"/>
      <c r="EGI74" s="319"/>
      <c r="EGJ74" s="319"/>
      <c r="EGK74" s="319"/>
      <c r="EGL74" s="319"/>
      <c r="EGM74" s="319"/>
      <c r="EGN74" s="319"/>
      <c r="EGO74" s="319"/>
      <c r="EGP74" s="319"/>
      <c r="EGQ74" s="319"/>
      <c r="EGR74" s="319"/>
      <c r="EGS74" s="319"/>
      <c r="EGT74" s="319"/>
      <c r="EGU74" s="319"/>
      <c r="EGV74" s="319"/>
      <c r="EGW74" s="319"/>
      <c r="EGX74" s="319"/>
      <c r="EGY74" s="319"/>
      <c r="EGZ74" s="319"/>
      <c r="EHA74" s="319"/>
      <c r="EHB74" s="319"/>
      <c r="EHC74" s="319"/>
      <c r="EHD74" s="319"/>
      <c r="EHE74" s="319"/>
      <c r="EHF74" s="319"/>
      <c r="EHG74" s="319"/>
      <c r="EHH74" s="319"/>
      <c r="EHI74" s="319"/>
      <c r="EHJ74" s="319"/>
      <c r="EHK74" s="319"/>
      <c r="EHL74" s="319"/>
      <c r="EHM74" s="319"/>
      <c r="EHN74" s="319"/>
      <c r="EHO74" s="319"/>
      <c r="EHP74" s="319"/>
      <c r="EHQ74" s="319"/>
      <c r="EHR74" s="319"/>
      <c r="EHS74" s="319"/>
      <c r="EHT74" s="319"/>
      <c r="EHU74" s="319"/>
      <c r="EHV74" s="319"/>
      <c r="EHW74" s="319"/>
      <c r="EHX74" s="319"/>
      <c r="EHY74" s="319"/>
      <c r="EHZ74" s="319"/>
      <c r="EIA74" s="319"/>
      <c r="EIB74" s="319"/>
      <c r="EIC74" s="319"/>
      <c r="EID74" s="319"/>
      <c r="EIE74" s="319"/>
      <c r="EIF74" s="319"/>
      <c r="EIG74" s="319"/>
      <c r="EIH74" s="319"/>
      <c r="EII74" s="319"/>
      <c r="EIJ74" s="319"/>
      <c r="EIK74" s="319"/>
      <c r="EIL74" s="319"/>
      <c r="EIM74" s="319"/>
      <c r="EIN74" s="319"/>
      <c r="EIO74" s="319"/>
      <c r="EIP74" s="319"/>
      <c r="EIQ74" s="319"/>
      <c r="EIR74" s="319"/>
      <c r="EIS74" s="319"/>
      <c r="EIT74" s="319"/>
      <c r="EIU74" s="319"/>
      <c r="EIV74" s="319"/>
      <c r="EIW74" s="319"/>
      <c r="EIX74" s="319"/>
      <c r="EIY74" s="319"/>
      <c r="EIZ74" s="319"/>
      <c r="EJA74" s="319"/>
      <c r="EJB74" s="319"/>
      <c r="EJC74" s="319"/>
      <c r="EJD74" s="319"/>
      <c r="EJE74" s="319"/>
      <c r="EJF74" s="319"/>
      <c r="EJG74" s="319"/>
      <c r="EJH74" s="319"/>
      <c r="EJI74" s="319"/>
      <c r="EJJ74" s="319"/>
      <c r="EJK74" s="319"/>
      <c r="EJL74" s="319"/>
      <c r="EJM74" s="319"/>
      <c r="EJN74" s="319"/>
      <c r="EJO74" s="319"/>
      <c r="EJP74" s="319"/>
      <c r="EJQ74" s="319"/>
      <c r="EJR74" s="319"/>
      <c r="EJS74" s="319"/>
      <c r="EJT74" s="319"/>
      <c r="EJU74" s="319"/>
      <c r="EJV74" s="319"/>
      <c r="EJW74" s="319"/>
      <c r="EJX74" s="319"/>
      <c r="EJY74" s="319"/>
      <c r="EJZ74" s="319"/>
      <c r="EKA74" s="319"/>
      <c r="EKB74" s="319"/>
      <c r="EKC74" s="319"/>
      <c r="EKD74" s="319"/>
      <c r="EKE74" s="319"/>
      <c r="EKF74" s="319"/>
      <c r="EKG74" s="319"/>
      <c r="EKH74" s="319"/>
      <c r="EKI74" s="319"/>
      <c r="EKJ74" s="319"/>
      <c r="EKK74" s="319"/>
      <c r="EKL74" s="319"/>
      <c r="EKM74" s="319"/>
      <c r="EKN74" s="319"/>
      <c r="EKO74" s="319"/>
      <c r="EKP74" s="319"/>
      <c r="EKQ74" s="319"/>
      <c r="EKR74" s="319"/>
      <c r="EKS74" s="319"/>
      <c r="EKT74" s="319"/>
      <c r="EKU74" s="319"/>
      <c r="EKV74" s="319"/>
      <c r="EKW74" s="319"/>
      <c r="EKX74" s="319"/>
      <c r="EKY74" s="319"/>
      <c r="EKZ74" s="319"/>
      <c r="ELA74" s="319"/>
      <c r="ELB74" s="319"/>
      <c r="ELC74" s="319"/>
      <c r="ELD74" s="319"/>
      <c r="ELE74" s="319"/>
      <c r="ELF74" s="319"/>
      <c r="ELG74" s="319"/>
      <c r="ELH74" s="319"/>
      <c r="ELI74" s="319"/>
      <c r="ELJ74" s="319"/>
      <c r="ELK74" s="319"/>
      <c r="ELL74" s="319"/>
      <c r="ELM74" s="319"/>
      <c r="ELN74" s="319"/>
      <c r="ELO74" s="319"/>
      <c r="ELP74" s="319"/>
      <c r="ELQ74" s="319"/>
      <c r="ELR74" s="319"/>
      <c r="ELS74" s="319"/>
      <c r="ELT74" s="319"/>
      <c r="ELU74" s="319"/>
      <c r="ELV74" s="319"/>
      <c r="ELW74" s="319"/>
      <c r="ELX74" s="319"/>
      <c r="ELY74" s="319"/>
      <c r="ELZ74" s="319"/>
      <c r="EMA74" s="319"/>
      <c r="EMB74" s="319"/>
      <c r="EMC74" s="319"/>
      <c r="EMD74" s="319"/>
      <c r="EME74" s="319"/>
      <c r="EMF74" s="319"/>
      <c r="EMG74" s="319"/>
      <c r="EMH74" s="319"/>
      <c r="EMI74" s="319"/>
      <c r="EMJ74" s="319"/>
      <c r="EMK74" s="319"/>
      <c r="EML74" s="319"/>
      <c r="EMM74" s="319"/>
      <c r="EMN74" s="319"/>
      <c r="EMO74" s="319"/>
      <c r="EMP74" s="319"/>
      <c r="EMQ74" s="319"/>
      <c r="EMR74" s="319"/>
      <c r="EMS74" s="319"/>
      <c r="EMT74" s="319"/>
      <c r="EMU74" s="319"/>
      <c r="EMV74" s="319"/>
      <c r="EMW74" s="319"/>
      <c r="EMX74" s="319"/>
      <c r="EMY74" s="319"/>
      <c r="EMZ74" s="319"/>
      <c r="ENA74" s="319"/>
      <c r="ENB74" s="319"/>
      <c r="ENC74" s="319"/>
      <c r="END74" s="319"/>
      <c r="ENE74" s="319"/>
      <c r="ENF74" s="319"/>
      <c r="ENG74" s="319"/>
      <c r="ENH74" s="319"/>
      <c r="ENI74" s="319"/>
      <c r="ENJ74" s="319"/>
      <c r="ENK74" s="319"/>
      <c r="ENL74" s="319"/>
      <c r="ENM74" s="319"/>
      <c r="ENN74" s="319"/>
      <c r="ENO74" s="319"/>
      <c r="ENP74" s="319"/>
      <c r="ENQ74" s="319"/>
      <c r="ENR74" s="319"/>
      <c r="ENS74" s="319"/>
      <c r="ENT74" s="319"/>
      <c r="ENU74" s="319"/>
      <c r="ENV74" s="319"/>
      <c r="ENW74" s="319"/>
      <c r="ENX74" s="319"/>
      <c r="ENY74" s="319"/>
      <c r="ENZ74" s="319"/>
      <c r="EOA74" s="319"/>
      <c r="EOB74" s="319"/>
      <c r="EOC74" s="319"/>
      <c r="EOD74" s="319"/>
      <c r="EOE74" s="319"/>
      <c r="EOF74" s="319"/>
      <c r="EOG74" s="319"/>
      <c r="EOH74" s="319"/>
      <c r="EOI74" s="319"/>
      <c r="EOJ74" s="319"/>
      <c r="EOK74" s="319"/>
      <c r="EOL74" s="319"/>
      <c r="EOM74" s="319"/>
      <c r="EON74" s="319"/>
      <c r="EOO74" s="319"/>
      <c r="EOP74" s="319"/>
      <c r="EOQ74" s="319"/>
      <c r="EOR74" s="319"/>
      <c r="EOS74" s="319"/>
      <c r="EOT74" s="319"/>
      <c r="EOU74" s="319"/>
      <c r="EOV74" s="319"/>
      <c r="EOW74" s="319"/>
      <c r="EOX74" s="319"/>
      <c r="EOY74" s="319"/>
      <c r="EOZ74" s="319"/>
      <c r="EPA74" s="319"/>
      <c r="EPB74" s="319"/>
      <c r="EPC74" s="319"/>
      <c r="EPD74" s="319"/>
      <c r="EPE74" s="319"/>
      <c r="EPF74" s="319"/>
      <c r="EPG74" s="319"/>
      <c r="EPH74" s="319"/>
      <c r="EPI74" s="319"/>
      <c r="EPJ74" s="319"/>
      <c r="EPK74" s="319"/>
      <c r="EPL74" s="319"/>
      <c r="EPM74" s="319"/>
      <c r="EPN74" s="319"/>
      <c r="EPO74" s="319"/>
      <c r="EPP74" s="319"/>
      <c r="EPQ74" s="319"/>
      <c r="EPR74" s="319"/>
      <c r="EPS74" s="319"/>
      <c r="EPT74" s="319"/>
      <c r="EPU74" s="319"/>
      <c r="EPV74" s="319"/>
      <c r="EPW74" s="319"/>
      <c r="EPX74" s="319"/>
      <c r="EPY74" s="319"/>
      <c r="EPZ74" s="319"/>
      <c r="EQA74" s="319"/>
      <c r="EQB74" s="319"/>
      <c r="EQC74" s="319"/>
      <c r="EQD74" s="319"/>
      <c r="EQE74" s="319"/>
      <c r="EQF74" s="319"/>
      <c r="EQG74" s="319"/>
      <c r="EQH74" s="319"/>
      <c r="EQI74" s="319"/>
      <c r="EQJ74" s="319"/>
      <c r="EQK74" s="319"/>
      <c r="EQL74" s="319"/>
      <c r="EQM74" s="319"/>
      <c r="EQN74" s="319"/>
      <c r="EQO74" s="319"/>
      <c r="EQP74" s="319"/>
      <c r="EQQ74" s="319"/>
      <c r="EQR74" s="319"/>
      <c r="EQS74" s="319"/>
      <c r="EQT74" s="319"/>
      <c r="EQU74" s="319"/>
      <c r="EQV74" s="319"/>
      <c r="EQW74" s="319"/>
      <c r="EQX74" s="319"/>
      <c r="EQY74" s="319"/>
      <c r="EQZ74" s="319"/>
      <c r="ERA74" s="319"/>
      <c r="ERB74" s="319"/>
      <c r="ERC74" s="319"/>
      <c r="ERD74" s="319"/>
      <c r="ERE74" s="319"/>
      <c r="ERF74" s="319"/>
      <c r="ERG74" s="319"/>
      <c r="ERH74" s="319"/>
      <c r="ERI74" s="319"/>
      <c r="ERJ74" s="319"/>
      <c r="ERK74" s="319"/>
      <c r="ERL74" s="319"/>
      <c r="ERM74" s="319"/>
      <c r="ERN74" s="319"/>
      <c r="ERO74" s="319"/>
      <c r="ERP74" s="319"/>
      <c r="ERQ74" s="319"/>
      <c r="ERR74" s="319"/>
      <c r="ERS74" s="319"/>
      <c r="ERT74" s="319"/>
      <c r="ERU74" s="319"/>
      <c r="ERV74" s="319"/>
      <c r="ERW74" s="319"/>
      <c r="ERX74" s="319"/>
      <c r="ERY74" s="319"/>
      <c r="ERZ74" s="319"/>
      <c r="ESA74" s="319"/>
      <c r="ESB74" s="319"/>
      <c r="ESC74" s="319"/>
      <c r="ESD74" s="319"/>
      <c r="ESE74" s="319"/>
      <c r="ESF74" s="319"/>
      <c r="ESG74" s="319"/>
      <c r="ESH74" s="319"/>
      <c r="ESI74" s="319"/>
      <c r="ESJ74" s="319"/>
      <c r="ESK74" s="319"/>
      <c r="ESL74" s="319"/>
      <c r="ESM74" s="319"/>
      <c r="ESN74" s="319"/>
      <c r="ESO74" s="319"/>
      <c r="ESP74" s="319"/>
      <c r="ESQ74" s="319"/>
      <c r="ESR74" s="319"/>
      <c r="ESS74" s="319"/>
      <c r="EST74" s="319"/>
      <c r="ESU74" s="319"/>
      <c r="ESV74" s="319"/>
      <c r="ESW74" s="319"/>
      <c r="ESX74" s="319"/>
      <c r="ESY74" s="319"/>
      <c r="ESZ74" s="319"/>
      <c r="ETA74" s="319"/>
      <c r="ETB74" s="319"/>
      <c r="ETC74" s="319"/>
      <c r="ETD74" s="319"/>
      <c r="ETE74" s="319"/>
      <c r="ETF74" s="319"/>
      <c r="ETG74" s="319"/>
      <c r="ETH74" s="319"/>
      <c r="ETI74" s="319"/>
      <c r="ETJ74" s="319"/>
      <c r="ETK74" s="319"/>
      <c r="ETL74" s="319"/>
      <c r="ETM74" s="319"/>
      <c r="ETN74" s="319"/>
      <c r="ETO74" s="319"/>
      <c r="ETP74" s="319"/>
      <c r="ETQ74" s="319"/>
      <c r="ETR74" s="319"/>
      <c r="ETS74" s="319"/>
      <c r="ETT74" s="319"/>
      <c r="ETU74" s="319"/>
      <c r="ETV74" s="319"/>
      <c r="ETW74" s="319"/>
      <c r="ETX74" s="319"/>
      <c r="ETY74" s="319"/>
      <c r="ETZ74" s="319"/>
      <c r="EUA74" s="319"/>
      <c r="EUB74" s="319"/>
      <c r="EUC74" s="319"/>
      <c r="EUD74" s="319"/>
      <c r="EUE74" s="319"/>
      <c r="EUF74" s="319"/>
      <c r="EUG74" s="319"/>
      <c r="EUH74" s="319"/>
      <c r="EUI74" s="319"/>
      <c r="EUJ74" s="319"/>
      <c r="EUK74" s="319"/>
      <c r="EUL74" s="319"/>
      <c r="EUM74" s="319"/>
      <c r="EUN74" s="319"/>
      <c r="EUO74" s="319"/>
      <c r="EUP74" s="319"/>
      <c r="EUQ74" s="319"/>
      <c r="EUR74" s="319"/>
      <c r="EUS74" s="319"/>
      <c r="EUT74" s="319"/>
      <c r="EUU74" s="319"/>
      <c r="EUV74" s="319"/>
      <c r="EUW74" s="319"/>
      <c r="EUX74" s="319"/>
      <c r="EUY74" s="319"/>
      <c r="EUZ74" s="319"/>
      <c r="EVA74" s="319"/>
      <c r="EVB74" s="319"/>
      <c r="EVC74" s="319"/>
      <c r="EVD74" s="319"/>
      <c r="EVE74" s="319"/>
      <c r="EVF74" s="319"/>
      <c r="EVG74" s="319"/>
      <c r="EVH74" s="319"/>
      <c r="EVI74" s="319"/>
      <c r="EVJ74" s="319"/>
      <c r="EVK74" s="319"/>
      <c r="EVL74" s="319"/>
      <c r="EVM74" s="319"/>
      <c r="EVN74" s="319"/>
      <c r="EVO74" s="319"/>
      <c r="EVP74" s="319"/>
      <c r="EVQ74" s="319"/>
      <c r="EVR74" s="319"/>
      <c r="EVS74" s="319"/>
      <c r="EVT74" s="319"/>
      <c r="EVU74" s="319"/>
      <c r="EVV74" s="319"/>
      <c r="EVW74" s="319"/>
      <c r="EVX74" s="319"/>
      <c r="EVY74" s="319"/>
      <c r="EVZ74" s="319"/>
      <c r="EWA74" s="319"/>
      <c r="EWB74" s="319"/>
      <c r="EWC74" s="319"/>
      <c r="EWD74" s="319"/>
      <c r="EWE74" s="319"/>
      <c r="EWF74" s="319"/>
      <c r="EWG74" s="319"/>
      <c r="EWH74" s="319"/>
      <c r="EWI74" s="319"/>
      <c r="EWJ74" s="319"/>
      <c r="EWK74" s="319"/>
      <c r="EWL74" s="319"/>
      <c r="EWM74" s="319"/>
      <c r="EWN74" s="319"/>
      <c r="EWO74" s="319"/>
      <c r="EWP74" s="319"/>
      <c r="EWQ74" s="319"/>
      <c r="EWR74" s="319"/>
      <c r="EWS74" s="319"/>
      <c r="EWT74" s="319"/>
      <c r="EWU74" s="319"/>
      <c r="EWV74" s="319"/>
      <c r="EWW74" s="319"/>
      <c r="EWX74" s="319"/>
      <c r="EWY74" s="319"/>
      <c r="EWZ74" s="319"/>
      <c r="EXA74" s="319"/>
      <c r="EXB74" s="319"/>
      <c r="EXC74" s="319"/>
      <c r="EXD74" s="319"/>
      <c r="EXE74" s="319"/>
      <c r="EXF74" s="319"/>
      <c r="EXG74" s="319"/>
      <c r="EXH74" s="319"/>
      <c r="EXI74" s="319"/>
      <c r="EXJ74" s="319"/>
      <c r="EXK74" s="319"/>
      <c r="EXL74" s="319"/>
      <c r="EXM74" s="319"/>
      <c r="EXN74" s="319"/>
      <c r="EXO74" s="319"/>
      <c r="EXP74" s="319"/>
      <c r="EXQ74" s="319"/>
      <c r="EXR74" s="319"/>
      <c r="EXS74" s="319"/>
      <c r="EXT74" s="319"/>
      <c r="EXU74" s="319"/>
      <c r="EXV74" s="319"/>
      <c r="EXW74" s="319"/>
      <c r="EXX74" s="319"/>
      <c r="EXY74" s="319"/>
      <c r="EXZ74" s="319"/>
      <c r="EYA74" s="319"/>
      <c r="EYB74" s="319"/>
      <c r="EYC74" s="319"/>
      <c r="EYD74" s="319"/>
      <c r="EYE74" s="319"/>
      <c r="EYF74" s="319"/>
      <c r="EYG74" s="319"/>
      <c r="EYH74" s="319"/>
      <c r="EYI74" s="319"/>
      <c r="EYJ74" s="319"/>
      <c r="EYK74" s="319"/>
      <c r="EYL74" s="319"/>
      <c r="EYM74" s="319"/>
      <c r="EYN74" s="319"/>
      <c r="EYO74" s="319"/>
      <c r="EYP74" s="319"/>
      <c r="EYQ74" s="319"/>
      <c r="EYR74" s="319"/>
      <c r="EYS74" s="319"/>
      <c r="EYT74" s="319"/>
      <c r="EYU74" s="319"/>
      <c r="EYV74" s="319"/>
      <c r="EYW74" s="319"/>
      <c r="EYX74" s="319"/>
      <c r="EYY74" s="319"/>
      <c r="EYZ74" s="319"/>
      <c r="EZA74" s="319"/>
      <c r="EZB74" s="319"/>
      <c r="EZC74" s="319"/>
      <c r="EZD74" s="319"/>
      <c r="EZE74" s="319"/>
      <c r="EZF74" s="319"/>
      <c r="EZG74" s="319"/>
      <c r="EZH74" s="319"/>
      <c r="EZI74" s="319"/>
      <c r="EZJ74" s="319"/>
      <c r="EZK74" s="319"/>
      <c r="EZL74" s="319"/>
      <c r="EZM74" s="319"/>
      <c r="EZN74" s="319"/>
      <c r="EZO74" s="319"/>
      <c r="EZP74" s="319"/>
      <c r="EZQ74" s="319"/>
      <c r="EZR74" s="319"/>
      <c r="EZS74" s="319"/>
      <c r="EZT74" s="319"/>
      <c r="EZU74" s="319"/>
      <c r="EZV74" s="319"/>
      <c r="EZW74" s="319"/>
      <c r="EZX74" s="319"/>
      <c r="EZY74" s="319"/>
      <c r="EZZ74" s="319"/>
      <c r="FAA74" s="319"/>
      <c r="FAB74" s="319"/>
      <c r="FAC74" s="319"/>
      <c r="FAD74" s="319"/>
      <c r="FAE74" s="319"/>
      <c r="FAF74" s="319"/>
      <c r="FAG74" s="319"/>
      <c r="FAH74" s="319"/>
      <c r="FAI74" s="319"/>
      <c r="FAJ74" s="319"/>
      <c r="FAK74" s="319"/>
      <c r="FAL74" s="319"/>
      <c r="FAM74" s="319"/>
      <c r="FAN74" s="319"/>
      <c r="FAO74" s="319"/>
      <c r="FAP74" s="319"/>
      <c r="FAQ74" s="319"/>
      <c r="FAR74" s="319"/>
      <c r="FAS74" s="319"/>
      <c r="FAT74" s="319"/>
      <c r="FAU74" s="319"/>
      <c r="FAV74" s="319"/>
      <c r="FAW74" s="319"/>
      <c r="FAX74" s="319"/>
      <c r="FAY74" s="319"/>
      <c r="FAZ74" s="319"/>
      <c r="FBA74" s="319"/>
      <c r="FBB74" s="319"/>
      <c r="FBC74" s="319"/>
      <c r="FBD74" s="319"/>
      <c r="FBE74" s="319"/>
      <c r="FBF74" s="319"/>
      <c r="FBG74" s="319"/>
      <c r="FBH74" s="319"/>
      <c r="FBI74" s="319"/>
      <c r="FBJ74" s="319"/>
      <c r="FBK74" s="319"/>
      <c r="FBL74" s="319"/>
      <c r="FBM74" s="319"/>
      <c r="FBN74" s="319"/>
      <c r="FBO74" s="319"/>
      <c r="FBP74" s="319"/>
      <c r="FBQ74" s="319"/>
      <c r="FBR74" s="319"/>
      <c r="FBS74" s="319"/>
      <c r="FBT74" s="319"/>
      <c r="FBU74" s="319"/>
      <c r="FBV74" s="319"/>
      <c r="FBW74" s="319"/>
      <c r="FBX74" s="319"/>
      <c r="FBY74" s="319"/>
      <c r="FBZ74" s="319"/>
      <c r="FCA74" s="319"/>
      <c r="FCB74" s="319"/>
      <c r="FCC74" s="319"/>
      <c r="FCD74" s="319"/>
      <c r="FCE74" s="319"/>
      <c r="FCF74" s="319"/>
      <c r="FCG74" s="319"/>
      <c r="FCH74" s="319"/>
      <c r="FCI74" s="319"/>
      <c r="FCJ74" s="319"/>
      <c r="FCK74" s="319"/>
      <c r="FCL74" s="319"/>
      <c r="FCM74" s="319"/>
      <c r="FCN74" s="319"/>
      <c r="FCO74" s="319"/>
      <c r="FCP74" s="319"/>
      <c r="FCQ74" s="319"/>
      <c r="FCR74" s="319"/>
      <c r="FCS74" s="319"/>
      <c r="FCT74" s="319"/>
      <c r="FCU74" s="319"/>
      <c r="FCV74" s="319"/>
      <c r="FCW74" s="319"/>
      <c r="FCX74" s="319"/>
      <c r="FCY74" s="319"/>
      <c r="FCZ74" s="319"/>
      <c r="FDA74" s="319"/>
      <c r="FDB74" s="319"/>
      <c r="FDC74" s="319"/>
      <c r="FDD74" s="319"/>
      <c r="FDE74" s="319"/>
      <c r="FDF74" s="319"/>
      <c r="FDG74" s="319"/>
      <c r="FDH74" s="319"/>
      <c r="FDI74" s="319"/>
      <c r="FDJ74" s="319"/>
      <c r="FDK74" s="319"/>
      <c r="FDL74" s="319"/>
      <c r="FDM74" s="319"/>
      <c r="FDN74" s="319"/>
      <c r="FDO74" s="319"/>
      <c r="FDP74" s="319"/>
      <c r="FDQ74" s="319"/>
      <c r="FDR74" s="319"/>
      <c r="FDS74" s="319"/>
      <c r="FDT74" s="319"/>
      <c r="FDU74" s="319"/>
      <c r="FDV74" s="319"/>
      <c r="FDW74" s="319"/>
      <c r="FDX74" s="319"/>
      <c r="FDY74" s="319"/>
      <c r="FDZ74" s="319"/>
      <c r="FEA74" s="319"/>
      <c r="FEB74" s="319"/>
      <c r="FEC74" s="319"/>
      <c r="FED74" s="319"/>
      <c r="FEE74" s="319"/>
      <c r="FEF74" s="319"/>
      <c r="FEG74" s="319"/>
      <c r="FEH74" s="319"/>
      <c r="FEI74" s="319"/>
      <c r="FEJ74" s="319"/>
      <c r="FEK74" s="319"/>
      <c r="FEL74" s="319"/>
      <c r="FEM74" s="319"/>
      <c r="FEN74" s="319"/>
      <c r="FEO74" s="319"/>
      <c r="FEP74" s="319"/>
      <c r="FEQ74" s="319"/>
      <c r="FER74" s="319"/>
      <c r="FES74" s="319"/>
      <c r="FET74" s="319"/>
      <c r="FEU74" s="319"/>
      <c r="FEV74" s="319"/>
      <c r="FEW74" s="319"/>
      <c r="FEX74" s="319"/>
      <c r="FEY74" s="319"/>
      <c r="FEZ74" s="319"/>
      <c r="FFA74" s="319"/>
      <c r="FFB74" s="319"/>
      <c r="FFC74" s="319"/>
      <c r="FFD74" s="319"/>
      <c r="FFE74" s="319"/>
      <c r="FFF74" s="319"/>
      <c r="FFG74" s="319"/>
      <c r="FFH74" s="319"/>
      <c r="FFI74" s="319"/>
      <c r="FFJ74" s="319"/>
      <c r="FFK74" s="319"/>
      <c r="FFL74" s="319"/>
      <c r="FFM74" s="319"/>
      <c r="FFN74" s="319"/>
      <c r="FFO74" s="319"/>
      <c r="FFP74" s="319"/>
      <c r="FFQ74" s="319"/>
      <c r="FFR74" s="319"/>
      <c r="FFS74" s="319"/>
      <c r="FFT74" s="319"/>
      <c r="FFU74" s="319"/>
      <c r="FFV74" s="319"/>
      <c r="FFW74" s="319"/>
      <c r="FFX74" s="319"/>
      <c r="FFY74" s="319"/>
      <c r="FFZ74" s="319"/>
      <c r="FGA74" s="319"/>
      <c r="FGB74" s="319"/>
      <c r="FGC74" s="319"/>
      <c r="FGD74" s="319"/>
      <c r="FGE74" s="319"/>
      <c r="FGF74" s="319"/>
      <c r="FGG74" s="319"/>
      <c r="FGH74" s="319"/>
      <c r="FGI74" s="319"/>
      <c r="FGJ74" s="319"/>
      <c r="FGK74" s="319"/>
      <c r="FGL74" s="319"/>
      <c r="FGM74" s="319"/>
      <c r="FGN74" s="319"/>
      <c r="FGO74" s="319"/>
      <c r="FGP74" s="319"/>
      <c r="FGQ74" s="319"/>
      <c r="FGR74" s="319"/>
      <c r="FGS74" s="319"/>
      <c r="FGT74" s="319"/>
      <c r="FGU74" s="319"/>
      <c r="FGV74" s="319"/>
      <c r="FGW74" s="319"/>
      <c r="FGX74" s="319"/>
      <c r="FGY74" s="319"/>
      <c r="FGZ74" s="319"/>
      <c r="FHA74" s="319"/>
      <c r="FHB74" s="319"/>
      <c r="FHC74" s="319"/>
      <c r="FHD74" s="319"/>
      <c r="FHE74" s="319"/>
      <c r="FHF74" s="319"/>
      <c r="FHG74" s="319"/>
      <c r="FHH74" s="319"/>
      <c r="FHI74" s="319"/>
      <c r="FHJ74" s="319"/>
      <c r="FHK74" s="319"/>
      <c r="FHL74" s="319"/>
      <c r="FHM74" s="319"/>
      <c r="FHN74" s="319"/>
      <c r="FHO74" s="319"/>
      <c r="FHP74" s="319"/>
      <c r="FHQ74" s="319"/>
      <c r="FHR74" s="319"/>
      <c r="FHS74" s="319"/>
      <c r="FHT74" s="319"/>
      <c r="FHU74" s="319"/>
      <c r="FHV74" s="319"/>
      <c r="FHW74" s="319"/>
      <c r="FHX74" s="319"/>
      <c r="FHY74" s="319"/>
      <c r="FHZ74" s="319"/>
      <c r="FIA74" s="319"/>
      <c r="FIB74" s="319"/>
      <c r="FIC74" s="319"/>
      <c r="FID74" s="319"/>
      <c r="FIE74" s="319"/>
      <c r="FIF74" s="319"/>
      <c r="FIG74" s="319"/>
      <c r="FIH74" s="319"/>
      <c r="FII74" s="319"/>
      <c r="FIJ74" s="319"/>
      <c r="FIK74" s="319"/>
      <c r="FIL74" s="319"/>
      <c r="FIM74" s="319"/>
      <c r="FIN74" s="319"/>
      <c r="FIO74" s="319"/>
      <c r="FIP74" s="319"/>
      <c r="FIQ74" s="319"/>
      <c r="FIR74" s="319"/>
      <c r="FIS74" s="319"/>
      <c r="FIT74" s="319"/>
      <c r="FIU74" s="319"/>
      <c r="FIV74" s="319"/>
      <c r="FIW74" s="319"/>
      <c r="FIX74" s="319"/>
      <c r="FIY74" s="319"/>
      <c r="FIZ74" s="319"/>
      <c r="FJA74" s="319"/>
      <c r="FJB74" s="319"/>
      <c r="FJC74" s="319"/>
      <c r="FJD74" s="319"/>
      <c r="FJE74" s="319"/>
      <c r="FJF74" s="319"/>
      <c r="FJG74" s="319"/>
      <c r="FJH74" s="319"/>
      <c r="FJI74" s="319"/>
      <c r="FJJ74" s="319"/>
      <c r="FJK74" s="319"/>
      <c r="FJL74" s="319"/>
      <c r="FJM74" s="319"/>
      <c r="FJN74" s="319"/>
      <c r="FJO74" s="319"/>
      <c r="FJP74" s="319"/>
      <c r="FJQ74" s="319"/>
      <c r="FJR74" s="319"/>
      <c r="FJS74" s="319"/>
      <c r="FJT74" s="319"/>
      <c r="FJU74" s="319"/>
      <c r="FJV74" s="319"/>
      <c r="FJW74" s="319"/>
      <c r="FJX74" s="319"/>
      <c r="FJY74" s="319"/>
      <c r="FJZ74" s="319"/>
      <c r="FKA74" s="319"/>
      <c r="FKB74" s="319"/>
      <c r="FKC74" s="319"/>
      <c r="FKD74" s="319"/>
      <c r="FKE74" s="319"/>
      <c r="FKF74" s="319"/>
      <c r="FKG74" s="319"/>
      <c r="FKH74" s="319"/>
      <c r="FKI74" s="319"/>
      <c r="FKJ74" s="319"/>
      <c r="FKK74" s="319"/>
      <c r="FKL74" s="319"/>
      <c r="FKM74" s="319"/>
      <c r="FKN74" s="319"/>
      <c r="FKO74" s="319"/>
      <c r="FKP74" s="319"/>
      <c r="FKQ74" s="319"/>
      <c r="FKR74" s="319"/>
      <c r="FKS74" s="319"/>
      <c r="FKT74" s="319"/>
      <c r="FKU74" s="319"/>
      <c r="FKV74" s="319"/>
      <c r="FKW74" s="319"/>
      <c r="FKX74" s="319"/>
      <c r="FKY74" s="319"/>
      <c r="FKZ74" s="319"/>
      <c r="FLA74" s="319"/>
      <c r="FLB74" s="319"/>
      <c r="FLC74" s="319"/>
      <c r="FLD74" s="319"/>
      <c r="FLE74" s="319"/>
      <c r="FLF74" s="319"/>
      <c r="FLG74" s="319"/>
      <c r="FLH74" s="319"/>
      <c r="FLI74" s="319"/>
      <c r="FLJ74" s="319"/>
      <c r="FLK74" s="319"/>
      <c r="FLL74" s="319"/>
      <c r="FLM74" s="319"/>
      <c r="FLN74" s="319"/>
      <c r="FLO74" s="319"/>
      <c r="FLP74" s="319"/>
      <c r="FLQ74" s="319"/>
      <c r="FLR74" s="319"/>
      <c r="FLS74" s="319"/>
      <c r="FLT74" s="319"/>
      <c r="FLU74" s="319"/>
      <c r="FLV74" s="319"/>
      <c r="FLW74" s="319"/>
      <c r="FLX74" s="319"/>
      <c r="FLY74" s="319"/>
      <c r="FLZ74" s="319"/>
      <c r="FMA74" s="319"/>
      <c r="FMB74" s="319"/>
      <c r="FMC74" s="319"/>
      <c r="FMD74" s="319"/>
      <c r="FME74" s="319"/>
      <c r="FMF74" s="319"/>
      <c r="FMG74" s="319"/>
      <c r="FMH74" s="319"/>
      <c r="FMI74" s="319"/>
      <c r="FMJ74" s="319"/>
      <c r="FMK74" s="319"/>
      <c r="FML74" s="319"/>
      <c r="FMM74" s="319"/>
      <c r="FMN74" s="319"/>
      <c r="FMO74" s="319"/>
      <c r="FMP74" s="319"/>
      <c r="FMQ74" s="319"/>
      <c r="FMR74" s="319"/>
      <c r="FMS74" s="319"/>
      <c r="FMT74" s="319"/>
      <c r="FMU74" s="319"/>
      <c r="FMV74" s="319"/>
      <c r="FMW74" s="319"/>
      <c r="FMX74" s="319"/>
      <c r="FMY74" s="319"/>
      <c r="FMZ74" s="319"/>
      <c r="FNA74" s="319"/>
      <c r="FNB74" s="319"/>
      <c r="FNC74" s="319"/>
      <c r="FND74" s="319"/>
      <c r="FNE74" s="319"/>
      <c r="FNF74" s="319"/>
      <c r="FNG74" s="319"/>
      <c r="FNH74" s="319"/>
      <c r="FNI74" s="319"/>
      <c r="FNJ74" s="319"/>
      <c r="FNK74" s="319"/>
      <c r="FNL74" s="319"/>
      <c r="FNM74" s="319"/>
      <c r="FNN74" s="319"/>
      <c r="FNO74" s="319"/>
      <c r="FNP74" s="319"/>
      <c r="FNQ74" s="319"/>
      <c r="FNR74" s="319"/>
      <c r="FNS74" s="319"/>
      <c r="FNT74" s="319"/>
      <c r="FNU74" s="319"/>
      <c r="FNV74" s="319"/>
      <c r="FNW74" s="319"/>
      <c r="FNX74" s="319"/>
      <c r="FNY74" s="319"/>
      <c r="FNZ74" s="319"/>
      <c r="FOA74" s="319"/>
      <c r="FOB74" s="319"/>
      <c r="FOC74" s="319"/>
      <c r="FOD74" s="319"/>
      <c r="FOE74" s="319"/>
      <c r="FOF74" s="319"/>
      <c r="FOG74" s="319"/>
      <c r="FOH74" s="319"/>
      <c r="FOI74" s="319"/>
      <c r="FOJ74" s="319"/>
      <c r="FOK74" s="319"/>
      <c r="FOL74" s="319"/>
      <c r="FOM74" s="319"/>
      <c r="FON74" s="319"/>
      <c r="FOO74" s="319"/>
      <c r="FOP74" s="319"/>
      <c r="FOQ74" s="319"/>
      <c r="FOR74" s="319"/>
      <c r="FOS74" s="319"/>
      <c r="FOT74" s="319"/>
      <c r="FOU74" s="319"/>
      <c r="FOV74" s="319"/>
      <c r="FOW74" s="319"/>
      <c r="FOX74" s="319"/>
      <c r="FOY74" s="319"/>
      <c r="FOZ74" s="319"/>
      <c r="FPA74" s="319"/>
      <c r="FPB74" s="319"/>
      <c r="FPC74" s="319"/>
      <c r="FPD74" s="319"/>
      <c r="FPE74" s="319"/>
      <c r="FPF74" s="319"/>
      <c r="FPG74" s="319"/>
      <c r="FPH74" s="319"/>
      <c r="FPI74" s="319"/>
      <c r="FPJ74" s="319"/>
      <c r="FPK74" s="319"/>
      <c r="FPL74" s="319"/>
      <c r="FPM74" s="319"/>
      <c r="FPN74" s="319"/>
      <c r="FPO74" s="319"/>
      <c r="FPP74" s="319"/>
      <c r="FPQ74" s="319"/>
      <c r="FPR74" s="319"/>
      <c r="FPS74" s="319"/>
      <c r="FPT74" s="319"/>
      <c r="FPU74" s="319"/>
      <c r="FPV74" s="319"/>
      <c r="FPW74" s="319"/>
      <c r="FPX74" s="319"/>
      <c r="FPY74" s="319"/>
      <c r="FPZ74" s="319"/>
      <c r="FQA74" s="319"/>
      <c r="FQB74" s="319"/>
      <c r="FQC74" s="319"/>
      <c r="FQD74" s="319"/>
      <c r="FQE74" s="319"/>
      <c r="FQF74" s="319"/>
      <c r="FQG74" s="319"/>
      <c r="FQH74" s="319"/>
      <c r="FQI74" s="319"/>
      <c r="FQJ74" s="319"/>
      <c r="FQK74" s="319"/>
      <c r="FQL74" s="319"/>
      <c r="FQM74" s="319"/>
      <c r="FQN74" s="319"/>
      <c r="FQO74" s="319"/>
      <c r="FQP74" s="319"/>
      <c r="FQQ74" s="319"/>
      <c r="FQR74" s="319"/>
      <c r="FQS74" s="319"/>
      <c r="FQT74" s="319"/>
      <c r="FQU74" s="319"/>
      <c r="FQV74" s="319"/>
      <c r="FQW74" s="319"/>
      <c r="FQX74" s="319"/>
      <c r="FQY74" s="319"/>
      <c r="FQZ74" s="319"/>
      <c r="FRA74" s="319"/>
      <c r="FRB74" s="319"/>
      <c r="FRC74" s="319"/>
      <c r="FRD74" s="319"/>
      <c r="FRE74" s="319"/>
      <c r="FRF74" s="319"/>
      <c r="FRG74" s="319"/>
      <c r="FRH74" s="319"/>
      <c r="FRI74" s="319"/>
      <c r="FRJ74" s="319"/>
      <c r="FRK74" s="319"/>
      <c r="FRL74" s="319"/>
      <c r="FRM74" s="319"/>
      <c r="FRN74" s="319"/>
      <c r="FRO74" s="319"/>
      <c r="FRP74" s="319"/>
      <c r="FRQ74" s="319"/>
      <c r="FRR74" s="319"/>
      <c r="FRS74" s="319"/>
      <c r="FRT74" s="319"/>
      <c r="FRU74" s="319"/>
      <c r="FRV74" s="319"/>
      <c r="FRW74" s="319"/>
      <c r="FRX74" s="319"/>
      <c r="FRY74" s="319"/>
      <c r="FRZ74" s="319"/>
      <c r="FSA74" s="319"/>
      <c r="FSB74" s="319"/>
      <c r="FSC74" s="319"/>
      <c r="FSD74" s="319"/>
      <c r="FSE74" s="319"/>
      <c r="FSF74" s="319"/>
      <c r="FSG74" s="319"/>
      <c r="FSH74" s="319"/>
      <c r="FSI74" s="319"/>
      <c r="FSJ74" s="319"/>
      <c r="FSK74" s="319"/>
      <c r="FSL74" s="319"/>
      <c r="FSM74" s="319"/>
      <c r="FSN74" s="319"/>
      <c r="FSO74" s="319"/>
      <c r="FSP74" s="319"/>
      <c r="FSQ74" s="319"/>
      <c r="FSR74" s="319"/>
      <c r="FSS74" s="319"/>
      <c r="FST74" s="319"/>
      <c r="FSU74" s="319"/>
      <c r="FSV74" s="319"/>
      <c r="FSW74" s="319"/>
      <c r="FSX74" s="319"/>
      <c r="FSY74" s="319"/>
      <c r="FSZ74" s="319"/>
      <c r="FTA74" s="319"/>
      <c r="FTB74" s="319"/>
      <c r="FTC74" s="319"/>
      <c r="FTD74" s="319"/>
      <c r="FTE74" s="319"/>
      <c r="FTF74" s="319"/>
      <c r="FTG74" s="319"/>
      <c r="FTH74" s="319"/>
      <c r="FTI74" s="319"/>
      <c r="FTJ74" s="319"/>
      <c r="FTK74" s="319"/>
      <c r="FTL74" s="319"/>
      <c r="FTM74" s="319"/>
      <c r="FTN74" s="319"/>
      <c r="FTO74" s="319"/>
      <c r="FTP74" s="319"/>
      <c r="FTQ74" s="319"/>
      <c r="FTR74" s="319"/>
      <c r="FTS74" s="319"/>
      <c r="FTT74" s="319"/>
      <c r="FTU74" s="319"/>
      <c r="FTV74" s="319"/>
      <c r="FTW74" s="319"/>
      <c r="FTX74" s="319"/>
      <c r="FTY74" s="319"/>
      <c r="FTZ74" s="319"/>
      <c r="FUA74" s="319"/>
      <c r="FUB74" s="319"/>
      <c r="FUC74" s="319"/>
      <c r="FUD74" s="319"/>
      <c r="FUE74" s="319"/>
      <c r="FUF74" s="319"/>
      <c r="FUG74" s="319"/>
      <c r="FUH74" s="319"/>
      <c r="FUI74" s="319"/>
      <c r="FUJ74" s="319"/>
      <c r="FUK74" s="319"/>
      <c r="FUL74" s="319"/>
      <c r="FUM74" s="319"/>
      <c r="FUN74" s="319"/>
      <c r="FUO74" s="319"/>
      <c r="FUP74" s="319"/>
      <c r="FUQ74" s="319"/>
      <c r="FUR74" s="319"/>
      <c r="FUS74" s="319"/>
      <c r="FUT74" s="319"/>
      <c r="FUU74" s="319"/>
      <c r="FUV74" s="319"/>
      <c r="FUW74" s="319"/>
      <c r="FUX74" s="319"/>
      <c r="FUY74" s="319"/>
      <c r="FUZ74" s="319"/>
      <c r="FVA74" s="319"/>
      <c r="FVB74" s="319"/>
      <c r="FVC74" s="319"/>
      <c r="FVD74" s="319"/>
      <c r="FVE74" s="319"/>
      <c r="FVF74" s="319"/>
      <c r="FVG74" s="319"/>
      <c r="FVH74" s="319"/>
      <c r="FVI74" s="319"/>
      <c r="FVJ74" s="319"/>
      <c r="FVK74" s="319"/>
      <c r="FVL74" s="319"/>
      <c r="FVM74" s="319"/>
      <c r="FVN74" s="319"/>
      <c r="FVO74" s="319"/>
      <c r="FVP74" s="319"/>
      <c r="FVQ74" s="319"/>
      <c r="FVR74" s="319"/>
      <c r="FVS74" s="319"/>
      <c r="FVT74" s="319"/>
      <c r="FVU74" s="319"/>
      <c r="FVV74" s="319"/>
      <c r="FVW74" s="319"/>
      <c r="FVX74" s="319"/>
      <c r="FVY74" s="319"/>
      <c r="FVZ74" s="319"/>
      <c r="FWA74" s="319"/>
      <c r="FWB74" s="319"/>
      <c r="FWC74" s="319"/>
      <c r="FWD74" s="319"/>
      <c r="FWE74" s="319"/>
      <c r="FWF74" s="319"/>
      <c r="FWG74" s="319"/>
      <c r="FWH74" s="319"/>
      <c r="FWI74" s="319"/>
      <c r="FWJ74" s="319"/>
      <c r="FWK74" s="319"/>
      <c r="FWL74" s="319"/>
      <c r="FWM74" s="319"/>
      <c r="FWN74" s="319"/>
      <c r="FWO74" s="319"/>
      <c r="FWP74" s="319"/>
      <c r="FWQ74" s="319"/>
      <c r="FWR74" s="319"/>
      <c r="FWS74" s="319"/>
      <c r="FWT74" s="319"/>
      <c r="FWU74" s="319"/>
      <c r="FWV74" s="319"/>
      <c r="FWW74" s="319"/>
      <c r="FWX74" s="319"/>
      <c r="FWY74" s="319"/>
      <c r="FWZ74" s="319"/>
      <c r="FXA74" s="319"/>
      <c r="FXB74" s="319"/>
      <c r="FXC74" s="319"/>
      <c r="FXD74" s="319"/>
      <c r="FXE74" s="319"/>
      <c r="FXF74" s="319"/>
      <c r="FXG74" s="319"/>
      <c r="FXH74" s="319"/>
      <c r="FXI74" s="319"/>
      <c r="FXJ74" s="319"/>
      <c r="FXK74" s="319"/>
      <c r="FXL74" s="319"/>
      <c r="FXM74" s="319"/>
      <c r="FXN74" s="319"/>
      <c r="FXO74" s="319"/>
      <c r="FXP74" s="319"/>
      <c r="FXQ74" s="319"/>
      <c r="FXR74" s="319"/>
      <c r="FXS74" s="319"/>
      <c r="FXT74" s="319"/>
      <c r="FXU74" s="319"/>
      <c r="FXV74" s="319"/>
      <c r="FXW74" s="319"/>
      <c r="FXX74" s="319"/>
      <c r="FXY74" s="319"/>
      <c r="FXZ74" s="319"/>
      <c r="FYA74" s="319"/>
      <c r="FYB74" s="319"/>
      <c r="FYC74" s="319"/>
      <c r="FYD74" s="319"/>
      <c r="FYE74" s="319"/>
      <c r="FYF74" s="319"/>
      <c r="FYG74" s="319"/>
      <c r="FYH74" s="319"/>
      <c r="FYI74" s="319"/>
      <c r="FYJ74" s="319"/>
      <c r="FYK74" s="319"/>
      <c r="FYL74" s="319"/>
      <c r="FYM74" s="319"/>
      <c r="FYN74" s="319"/>
      <c r="FYO74" s="319"/>
      <c r="FYP74" s="319"/>
      <c r="FYQ74" s="319"/>
      <c r="FYR74" s="319"/>
      <c r="FYS74" s="319"/>
      <c r="FYT74" s="319"/>
      <c r="FYU74" s="319"/>
      <c r="FYV74" s="319"/>
      <c r="FYW74" s="319"/>
      <c r="FYX74" s="319"/>
      <c r="FYY74" s="319"/>
      <c r="FYZ74" s="319"/>
      <c r="FZA74" s="319"/>
      <c r="FZB74" s="319"/>
      <c r="FZC74" s="319"/>
      <c r="FZD74" s="319"/>
      <c r="FZE74" s="319"/>
      <c r="FZF74" s="319"/>
      <c r="FZG74" s="319"/>
      <c r="FZH74" s="319"/>
      <c r="FZI74" s="319"/>
      <c r="FZJ74" s="319"/>
      <c r="FZK74" s="319"/>
      <c r="FZL74" s="319"/>
      <c r="FZM74" s="319"/>
      <c r="FZN74" s="319"/>
      <c r="FZO74" s="319"/>
      <c r="FZP74" s="319"/>
      <c r="FZQ74" s="319"/>
      <c r="FZR74" s="319"/>
      <c r="FZS74" s="319"/>
      <c r="FZT74" s="319"/>
      <c r="FZU74" s="319"/>
      <c r="FZV74" s="319"/>
      <c r="FZW74" s="319"/>
      <c r="FZX74" s="319"/>
      <c r="FZY74" s="319"/>
      <c r="FZZ74" s="319"/>
      <c r="GAA74" s="319"/>
      <c r="GAB74" s="319"/>
      <c r="GAC74" s="319"/>
      <c r="GAD74" s="319"/>
      <c r="GAE74" s="319"/>
      <c r="GAF74" s="319"/>
      <c r="GAG74" s="319"/>
      <c r="GAH74" s="319"/>
      <c r="GAI74" s="319"/>
      <c r="GAJ74" s="319"/>
      <c r="GAK74" s="319"/>
      <c r="GAL74" s="319"/>
      <c r="GAM74" s="319"/>
      <c r="GAN74" s="319"/>
      <c r="GAO74" s="319"/>
      <c r="GAP74" s="319"/>
      <c r="GAQ74" s="319"/>
      <c r="GAR74" s="319"/>
      <c r="GAS74" s="319"/>
      <c r="GAT74" s="319"/>
      <c r="GAU74" s="319"/>
      <c r="GAV74" s="319"/>
      <c r="GAW74" s="319"/>
      <c r="GAX74" s="319"/>
      <c r="GAY74" s="319"/>
      <c r="GAZ74" s="319"/>
      <c r="GBA74" s="319"/>
      <c r="GBB74" s="319"/>
      <c r="GBC74" s="319"/>
      <c r="GBD74" s="319"/>
      <c r="GBE74" s="319"/>
      <c r="GBF74" s="319"/>
      <c r="GBG74" s="319"/>
      <c r="GBH74" s="319"/>
      <c r="GBI74" s="319"/>
      <c r="GBJ74" s="319"/>
      <c r="GBK74" s="319"/>
      <c r="GBL74" s="319"/>
      <c r="GBM74" s="319"/>
      <c r="GBN74" s="319"/>
      <c r="GBO74" s="319"/>
      <c r="GBP74" s="319"/>
      <c r="GBQ74" s="319"/>
      <c r="GBR74" s="319"/>
      <c r="GBS74" s="319"/>
      <c r="GBT74" s="319"/>
      <c r="GBU74" s="319"/>
      <c r="GBV74" s="319"/>
      <c r="GBW74" s="319"/>
      <c r="GBX74" s="319"/>
      <c r="GBY74" s="319"/>
      <c r="GBZ74" s="319"/>
      <c r="GCA74" s="319"/>
      <c r="GCB74" s="319"/>
      <c r="GCC74" s="319"/>
      <c r="GCD74" s="319"/>
      <c r="GCE74" s="319"/>
      <c r="GCF74" s="319"/>
      <c r="GCG74" s="319"/>
      <c r="GCH74" s="319"/>
      <c r="GCI74" s="319"/>
      <c r="GCJ74" s="319"/>
      <c r="GCK74" s="319"/>
      <c r="GCL74" s="319"/>
      <c r="GCM74" s="319"/>
      <c r="GCN74" s="319"/>
      <c r="GCO74" s="319"/>
      <c r="GCP74" s="319"/>
      <c r="GCQ74" s="319"/>
      <c r="GCR74" s="319"/>
      <c r="GCS74" s="319"/>
      <c r="GCT74" s="319"/>
      <c r="GCU74" s="319"/>
      <c r="GCV74" s="319"/>
      <c r="GCW74" s="319"/>
      <c r="GCX74" s="319"/>
      <c r="GCY74" s="319"/>
      <c r="GCZ74" s="319"/>
      <c r="GDA74" s="319"/>
      <c r="GDB74" s="319"/>
      <c r="GDC74" s="319"/>
      <c r="GDD74" s="319"/>
      <c r="GDE74" s="319"/>
      <c r="GDF74" s="319"/>
      <c r="GDG74" s="319"/>
      <c r="GDH74" s="319"/>
      <c r="GDI74" s="319"/>
      <c r="GDJ74" s="319"/>
      <c r="GDK74" s="319"/>
      <c r="GDL74" s="319"/>
      <c r="GDM74" s="319"/>
      <c r="GDN74" s="319"/>
      <c r="GDO74" s="319"/>
      <c r="GDP74" s="319"/>
      <c r="GDQ74" s="319"/>
      <c r="GDR74" s="319"/>
      <c r="GDS74" s="319"/>
      <c r="GDT74" s="319"/>
      <c r="GDU74" s="319"/>
      <c r="GDV74" s="319"/>
      <c r="GDW74" s="319"/>
      <c r="GDX74" s="319"/>
      <c r="GDY74" s="319"/>
      <c r="GDZ74" s="319"/>
      <c r="GEA74" s="319"/>
      <c r="GEB74" s="319"/>
      <c r="GEC74" s="319"/>
      <c r="GED74" s="319"/>
      <c r="GEE74" s="319"/>
      <c r="GEF74" s="319"/>
      <c r="GEG74" s="319"/>
      <c r="GEH74" s="319"/>
      <c r="GEI74" s="319"/>
      <c r="GEJ74" s="319"/>
      <c r="GEK74" s="319"/>
      <c r="GEL74" s="319"/>
      <c r="GEM74" s="319"/>
      <c r="GEN74" s="319"/>
      <c r="GEO74" s="319"/>
      <c r="GEP74" s="319"/>
      <c r="GEQ74" s="319"/>
      <c r="GER74" s="319"/>
      <c r="GES74" s="319"/>
      <c r="GET74" s="319"/>
      <c r="GEU74" s="319"/>
      <c r="GEV74" s="319"/>
      <c r="GEW74" s="319"/>
      <c r="GEX74" s="319"/>
      <c r="GEY74" s="319"/>
      <c r="GEZ74" s="319"/>
      <c r="GFA74" s="319"/>
      <c r="GFB74" s="319"/>
      <c r="GFC74" s="319"/>
      <c r="GFD74" s="319"/>
      <c r="GFE74" s="319"/>
      <c r="GFF74" s="319"/>
      <c r="GFG74" s="319"/>
      <c r="GFH74" s="319"/>
      <c r="GFI74" s="319"/>
      <c r="GFJ74" s="319"/>
      <c r="GFK74" s="319"/>
      <c r="GFL74" s="319"/>
      <c r="GFM74" s="319"/>
      <c r="GFN74" s="319"/>
      <c r="GFO74" s="319"/>
      <c r="GFP74" s="319"/>
      <c r="GFQ74" s="319"/>
      <c r="GFR74" s="319"/>
      <c r="GFS74" s="319"/>
      <c r="GFT74" s="319"/>
      <c r="GFU74" s="319"/>
      <c r="GFV74" s="319"/>
      <c r="GFW74" s="319"/>
      <c r="GFX74" s="319"/>
      <c r="GFY74" s="319"/>
      <c r="GFZ74" s="319"/>
      <c r="GGA74" s="319"/>
      <c r="GGB74" s="319"/>
      <c r="GGC74" s="319"/>
      <c r="GGD74" s="319"/>
      <c r="GGE74" s="319"/>
      <c r="GGF74" s="319"/>
      <c r="GGG74" s="319"/>
      <c r="GGH74" s="319"/>
      <c r="GGI74" s="319"/>
      <c r="GGJ74" s="319"/>
      <c r="GGK74" s="319"/>
      <c r="GGL74" s="319"/>
      <c r="GGM74" s="319"/>
      <c r="GGN74" s="319"/>
      <c r="GGO74" s="319"/>
      <c r="GGP74" s="319"/>
      <c r="GGQ74" s="319"/>
      <c r="GGR74" s="319"/>
      <c r="GGS74" s="319"/>
      <c r="GGT74" s="319"/>
      <c r="GGU74" s="319"/>
      <c r="GGV74" s="319"/>
      <c r="GGW74" s="319"/>
      <c r="GGX74" s="319"/>
      <c r="GGY74" s="319"/>
      <c r="GGZ74" s="319"/>
      <c r="GHA74" s="319"/>
      <c r="GHB74" s="319"/>
      <c r="GHC74" s="319"/>
      <c r="GHD74" s="319"/>
      <c r="GHE74" s="319"/>
      <c r="GHF74" s="319"/>
      <c r="GHG74" s="319"/>
      <c r="GHH74" s="319"/>
      <c r="GHI74" s="319"/>
      <c r="GHJ74" s="319"/>
      <c r="GHK74" s="319"/>
      <c r="GHL74" s="319"/>
      <c r="GHM74" s="319"/>
      <c r="GHN74" s="319"/>
      <c r="GHO74" s="319"/>
      <c r="GHP74" s="319"/>
      <c r="GHQ74" s="319"/>
      <c r="GHR74" s="319"/>
      <c r="GHS74" s="319"/>
      <c r="GHT74" s="319"/>
      <c r="GHU74" s="319"/>
      <c r="GHV74" s="319"/>
      <c r="GHW74" s="319"/>
      <c r="GHX74" s="319"/>
      <c r="GHY74" s="319"/>
      <c r="GHZ74" s="319"/>
      <c r="GIA74" s="319"/>
      <c r="GIB74" s="319"/>
      <c r="GIC74" s="319"/>
      <c r="GID74" s="319"/>
      <c r="GIE74" s="319"/>
      <c r="GIF74" s="319"/>
      <c r="GIG74" s="319"/>
      <c r="GIH74" s="319"/>
      <c r="GII74" s="319"/>
      <c r="GIJ74" s="319"/>
      <c r="GIK74" s="319"/>
      <c r="GIL74" s="319"/>
      <c r="GIM74" s="319"/>
      <c r="GIN74" s="319"/>
      <c r="GIO74" s="319"/>
      <c r="GIP74" s="319"/>
      <c r="GIQ74" s="319"/>
      <c r="GIR74" s="319"/>
      <c r="GIS74" s="319"/>
      <c r="GIT74" s="319"/>
      <c r="GIU74" s="319"/>
      <c r="GIV74" s="319"/>
      <c r="GIW74" s="319"/>
      <c r="GIX74" s="319"/>
      <c r="GIY74" s="319"/>
      <c r="GIZ74" s="319"/>
      <c r="GJA74" s="319"/>
      <c r="GJB74" s="319"/>
      <c r="GJC74" s="319"/>
      <c r="GJD74" s="319"/>
      <c r="GJE74" s="319"/>
      <c r="GJF74" s="319"/>
      <c r="GJG74" s="319"/>
      <c r="GJH74" s="319"/>
      <c r="GJI74" s="319"/>
      <c r="GJJ74" s="319"/>
      <c r="GJK74" s="319"/>
      <c r="GJL74" s="319"/>
      <c r="GJM74" s="319"/>
      <c r="GJN74" s="319"/>
      <c r="GJO74" s="319"/>
      <c r="GJP74" s="319"/>
      <c r="GJQ74" s="319"/>
      <c r="GJR74" s="319"/>
      <c r="GJS74" s="319"/>
      <c r="GJT74" s="319"/>
      <c r="GJU74" s="319"/>
      <c r="GJV74" s="319"/>
      <c r="GJW74" s="319"/>
      <c r="GJX74" s="319"/>
      <c r="GJY74" s="319"/>
      <c r="GJZ74" s="319"/>
      <c r="GKA74" s="319"/>
      <c r="GKB74" s="319"/>
      <c r="GKC74" s="319"/>
      <c r="GKD74" s="319"/>
      <c r="GKE74" s="319"/>
      <c r="GKF74" s="319"/>
      <c r="GKG74" s="319"/>
      <c r="GKH74" s="319"/>
      <c r="GKI74" s="319"/>
      <c r="GKJ74" s="319"/>
      <c r="GKK74" s="319"/>
      <c r="GKL74" s="319"/>
      <c r="GKM74" s="319"/>
      <c r="GKN74" s="319"/>
      <c r="GKO74" s="319"/>
      <c r="GKP74" s="319"/>
      <c r="GKQ74" s="319"/>
      <c r="GKR74" s="319"/>
      <c r="GKS74" s="319"/>
      <c r="GKT74" s="319"/>
      <c r="GKU74" s="319"/>
      <c r="GKV74" s="319"/>
      <c r="GKW74" s="319"/>
      <c r="GKX74" s="319"/>
      <c r="GKY74" s="319"/>
      <c r="GKZ74" s="319"/>
      <c r="GLA74" s="319"/>
      <c r="GLB74" s="319"/>
      <c r="GLC74" s="319"/>
      <c r="GLD74" s="319"/>
      <c r="GLE74" s="319"/>
      <c r="GLF74" s="319"/>
      <c r="GLG74" s="319"/>
      <c r="GLH74" s="319"/>
      <c r="GLI74" s="319"/>
      <c r="GLJ74" s="319"/>
      <c r="GLK74" s="319"/>
      <c r="GLL74" s="319"/>
      <c r="GLM74" s="319"/>
      <c r="GLN74" s="319"/>
      <c r="GLO74" s="319"/>
      <c r="GLP74" s="319"/>
      <c r="GLQ74" s="319"/>
      <c r="GLR74" s="319"/>
      <c r="GLS74" s="319"/>
      <c r="GLT74" s="319"/>
      <c r="GLU74" s="319"/>
      <c r="GLV74" s="319"/>
      <c r="GLW74" s="319"/>
      <c r="GLX74" s="319"/>
      <c r="GLY74" s="319"/>
      <c r="GLZ74" s="319"/>
      <c r="GMA74" s="319"/>
      <c r="GMB74" s="319"/>
      <c r="GMC74" s="319"/>
      <c r="GMD74" s="319"/>
      <c r="GME74" s="319"/>
      <c r="GMF74" s="319"/>
      <c r="GMG74" s="319"/>
      <c r="GMH74" s="319"/>
      <c r="GMI74" s="319"/>
      <c r="GMJ74" s="319"/>
      <c r="GMK74" s="319"/>
      <c r="GML74" s="319"/>
      <c r="GMM74" s="319"/>
      <c r="GMN74" s="319"/>
      <c r="GMO74" s="319"/>
      <c r="GMP74" s="319"/>
      <c r="GMQ74" s="319"/>
      <c r="GMR74" s="319"/>
      <c r="GMS74" s="319"/>
      <c r="GMT74" s="319"/>
      <c r="GMU74" s="319"/>
      <c r="GMV74" s="319"/>
      <c r="GMW74" s="319"/>
      <c r="GMX74" s="319"/>
      <c r="GMY74" s="319"/>
      <c r="GMZ74" s="319"/>
      <c r="GNA74" s="319"/>
      <c r="GNB74" s="319"/>
      <c r="GNC74" s="319"/>
      <c r="GND74" s="319"/>
      <c r="GNE74" s="319"/>
      <c r="GNF74" s="319"/>
      <c r="GNG74" s="319"/>
      <c r="GNH74" s="319"/>
      <c r="GNI74" s="319"/>
      <c r="GNJ74" s="319"/>
      <c r="GNK74" s="319"/>
      <c r="GNL74" s="319"/>
      <c r="GNM74" s="319"/>
      <c r="GNN74" s="319"/>
      <c r="GNO74" s="319"/>
      <c r="GNP74" s="319"/>
      <c r="GNQ74" s="319"/>
      <c r="GNR74" s="319"/>
      <c r="GNS74" s="319"/>
      <c r="GNT74" s="319"/>
      <c r="GNU74" s="319"/>
      <c r="GNV74" s="319"/>
      <c r="GNW74" s="319"/>
      <c r="GNX74" s="319"/>
      <c r="GNY74" s="319"/>
      <c r="GNZ74" s="319"/>
      <c r="GOA74" s="319"/>
      <c r="GOB74" s="319"/>
      <c r="GOC74" s="319"/>
      <c r="GOD74" s="319"/>
      <c r="GOE74" s="319"/>
      <c r="GOF74" s="319"/>
      <c r="GOG74" s="319"/>
      <c r="GOH74" s="319"/>
      <c r="GOI74" s="319"/>
      <c r="GOJ74" s="319"/>
      <c r="GOK74" s="319"/>
      <c r="GOL74" s="319"/>
      <c r="GOM74" s="319"/>
      <c r="GON74" s="319"/>
      <c r="GOO74" s="319"/>
      <c r="GOP74" s="319"/>
      <c r="GOQ74" s="319"/>
      <c r="GOR74" s="319"/>
      <c r="GOS74" s="319"/>
      <c r="GOT74" s="319"/>
      <c r="GOU74" s="319"/>
      <c r="GOV74" s="319"/>
      <c r="GOW74" s="319"/>
      <c r="GOX74" s="319"/>
      <c r="GOY74" s="319"/>
      <c r="GOZ74" s="319"/>
      <c r="GPA74" s="319"/>
      <c r="GPB74" s="319"/>
      <c r="GPC74" s="319"/>
      <c r="GPD74" s="319"/>
      <c r="GPE74" s="319"/>
      <c r="GPF74" s="319"/>
      <c r="GPG74" s="319"/>
      <c r="GPH74" s="319"/>
      <c r="GPI74" s="319"/>
      <c r="GPJ74" s="319"/>
      <c r="GPK74" s="319"/>
      <c r="GPL74" s="319"/>
      <c r="GPM74" s="319"/>
      <c r="GPN74" s="319"/>
      <c r="GPO74" s="319"/>
      <c r="GPP74" s="319"/>
      <c r="GPQ74" s="319"/>
      <c r="GPR74" s="319"/>
      <c r="GPS74" s="319"/>
      <c r="GPT74" s="319"/>
      <c r="GPU74" s="319"/>
      <c r="GPV74" s="319"/>
      <c r="GPW74" s="319"/>
      <c r="GPX74" s="319"/>
      <c r="GPY74" s="319"/>
      <c r="GPZ74" s="319"/>
      <c r="GQA74" s="319"/>
      <c r="GQB74" s="319"/>
      <c r="GQC74" s="319"/>
      <c r="GQD74" s="319"/>
      <c r="GQE74" s="319"/>
      <c r="GQF74" s="319"/>
      <c r="GQG74" s="319"/>
      <c r="GQH74" s="319"/>
      <c r="GQI74" s="319"/>
      <c r="GQJ74" s="319"/>
      <c r="GQK74" s="319"/>
      <c r="GQL74" s="319"/>
      <c r="GQM74" s="319"/>
      <c r="GQN74" s="319"/>
      <c r="GQO74" s="319"/>
      <c r="GQP74" s="319"/>
      <c r="GQQ74" s="319"/>
      <c r="GQR74" s="319"/>
      <c r="GQS74" s="319"/>
      <c r="GQT74" s="319"/>
      <c r="GQU74" s="319"/>
      <c r="GQV74" s="319"/>
      <c r="GQW74" s="319"/>
      <c r="GQX74" s="319"/>
      <c r="GQY74" s="319"/>
      <c r="GQZ74" s="319"/>
      <c r="GRA74" s="319"/>
      <c r="GRB74" s="319"/>
      <c r="GRC74" s="319"/>
      <c r="GRD74" s="319"/>
      <c r="GRE74" s="319"/>
      <c r="GRF74" s="319"/>
      <c r="GRG74" s="319"/>
      <c r="GRH74" s="319"/>
      <c r="GRI74" s="319"/>
      <c r="GRJ74" s="319"/>
      <c r="GRK74" s="319"/>
      <c r="GRL74" s="319"/>
      <c r="GRM74" s="319"/>
      <c r="GRN74" s="319"/>
      <c r="GRO74" s="319"/>
      <c r="GRP74" s="319"/>
      <c r="GRQ74" s="319"/>
      <c r="GRR74" s="319"/>
      <c r="GRS74" s="319"/>
      <c r="GRT74" s="319"/>
      <c r="GRU74" s="319"/>
      <c r="GRV74" s="319"/>
      <c r="GRW74" s="319"/>
      <c r="GRX74" s="319"/>
      <c r="GRY74" s="319"/>
      <c r="GRZ74" s="319"/>
      <c r="GSA74" s="319"/>
      <c r="GSB74" s="319"/>
      <c r="GSC74" s="319"/>
      <c r="GSD74" s="319"/>
      <c r="GSE74" s="319"/>
      <c r="GSF74" s="319"/>
      <c r="GSG74" s="319"/>
      <c r="GSH74" s="319"/>
      <c r="GSI74" s="319"/>
      <c r="GSJ74" s="319"/>
      <c r="GSK74" s="319"/>
      <c r="GSL74" s="319"/>
      <c r="GSM74" s="319"/>
      <c r="GSN74" s="319"/>
      <c r="GSO74" s="319"/>
      <c r="GSP74" s="319"/>
      <c r="GSQ74" s="319"/>
      <c r="GSR74" s="319"/>
      <c r="GSS74" s="319"/>
      <c r="GST74" s="319"/>
      <c r="GSU74" s="319"/>
      <c r="GSV74" s="319"/>
      <c r="GSW74" s="319"/>
      <c r="GSX74" s="319"/>
      <c r="GSY74" s="319"/>
      <c r="GSZ74" s="319"/>
      <c r="GTA74" s="319"/>
      <c r="GTB74" s="319"/>
      <c r="GTC74" s="319"/>
      <c r="GTD74" s="319"/>
      <c r="GTE74" s="319"/>
      <c r="GTF74" s="319"/>
      <c r="GTG74" s="319"/>
      <c r="GTH74" s="319"/>
      <c r="GTI74" s="319"/>
      <c r="GTJ74" s="319"/>
      <c r="GTK74" s="319"/>
      <c r="GTL74" s="319"/>
      <c r="GTM74" s="319"/>
      <c r="GTN74" s="319"/>
      <c r="GTO74" s="319"/>
      <c r="GTP74" s="319"/>
      <c r="GTQ74" s="319"/>
      <c r="GTR74" s="319"/>
      <c r="GTS74" s="319"/>
      <c r="GTT74" s="319"/>
      <c r="GTU74" s="319"/>
      <c r="GTV74" s="319"/>
      <c r="GTW74" s="319"/>
      <c r="GTX74" s="319"/>
      <c r="GTY74" s="319"/>
      <c r="GTZ74" s="319"/>
      <c r="GUA74" s="319"/>
      <c r="GUB74" s="319"/>
      <c r="GUC74" s="319"/>
      <c r="GUD74" s="319"/>
      <c r="GUE74" s="319"/>
      <c r="GUF74" s="319"/>
      <c r="GUG74" s="319"/>
      <c r="GUH74" s="319"/>
      <c r="GUI74" s="319"/>
      <c r="GUJ74" s="319"/>
      <c r="GUK74" s="319"/>
      <c r="GUL74" s="319"/>
      <c r="GUM74" s="319"/>
      <c r="GUN74" s="319"/>
      <c r="GUO74" s="319"/>
      <c r="GUP74" s="319"/>
      <c r="GUQ74" s="319"/>
      <c r="GUR74" s="319"/>
      <c r="GUS74" s="319"/>
      <c r="GUT74" s="319"/>
      <c r="GUU74" s="319"/>
      <c r="GUV74" s="319"/>
      <c r="GUW74" s="319"/>
      <c r="GUX74" s="319"/>
      <c r="GUY74" s="319"/>
      <c r="GUZ74" s="319"/>
      <c r="GVA74" s="319"/>
      <c r="GVB74" s="319"/>
      <c r="GVC74" s="319"/>
      <c r="GVD74" s="319"/>
      <c r="GVE74" s="319"/>
      <c r="GVF74" s="319"/>
      <c r="GVG74" s="319"/>
      <c r="GVH74" s="319"/>
      <c r="GVI74" s="319"/>
      <c r="GVJ74" s="319"/>
      <c r="GVK74" s="319"/>
      <c r="GVL74" s="319"/>
      <c r="GVM74" s="319"/>
      <c r="GVN74" s="319"/>
      <c r="GVO74" s="319"/>
      <c r="GVP74" s="319"/>
      <c r="GVQ74" s="319"/>
      <c r="GVR74" s="319"/>
      <c r="GVS74" s="319"/>
      <c r="GVT74" s="319"/>
      <c r="GVU74" s="319"/>
      <c r="GVV74" s="319"/>
      <c r="GVW74" s="319"/>
      <c r="GVX74" s="319"/>
      <c r="GVY74" s="319"/>
      <c r="GVZ74" s="319"/>
      <c r="GWA74" s="319"/>
      <c r="GWB74" s="319"/>
      <c r="GWC74" s="319"/>
      <c r="GWD74" s="319"/>
      <c r="GWE74" s="319"/>
      <c r="GWF74" s="319"/>
      <c r="GWG74" s="319"/>
      <c r="GWH74" s="319"/>
      <c r="GWI74" s="319"/>
      <c r="GWJ74" s="319"/>
      <c r="GWK74" s="319"/>
      <c r="GWL74" s="319"/>
      <c r="GWM74" s="319"/>
      <c r="GWN74" s="319"/>
      <c r="GWO74" s="319"/>
      <c r="GWP74" s="319"/>
      <c r="GWQ74" s="319"/>
      <c r="GWR74" s="319"/>
      <c r="GWS74" s="319"/>
      <c r="GWT74" s="319"/>
      <c r="GWU74" s="319"/>
      <c r="GWV74" s="319"/>
      <c r="GWW74" s="319"/>
      <c r="GWX74" s="319"/>
      <c r="GWY74" s="319"/>
      <c r="GWZ74" s="319"/>
      <c r="GXA74" s="319"/>
      <c r="GXB74" s="319"/>
      <c r="GXC74" s="319"/>
      <c r="GXD74" s="319"/>
      <c r="GXE74" s="319"/>
      <c r="GXF74" s="319"/>
      <c r="GXG74" s="319"/>
      <c r="GXH74" s="319"/>
      <c r="GXI74" s="319"/>
      <c r="GXJ74" s="319"/>
      <c r="GXK74" s="319"/>
      <c r="GXL74" s="319"/>
      <c r="GXM74" s="319"/>
      <c r="GXN74" s="319"/>
      <c r="GXO74" s="319"/>
      <c r="GXP74" s="319"/>
      <c r="GXQ74" s="319"/>
      <c r="GXR74" s="319"/>
      <c r="GXS74" s="319"/>
      <c r="GXT74" s="319"/>
      <c r="GXU74" s="319"/>
      <c r="GXV74" s="319"/>
      <c r="GXW74" s="319"/>
      <c r="GXX74" s="319"/>
      <c r="GXY74" s="319"/>
      <c r="GXZ74" s="319"/>
      <c r="GYA74" s="319"/>
      <c r="GYB74" s="319"/>
      <c r="GYC74" s="319"/>
      <c r="GYD74" s="319"/>
      <c r="GYE74" s="319"/>
      <c r="GYF74" s="319"/>
      <c r="GYG74" s="319"/>
      <c r="GYH74" s="319"/>
      <c r="GYI74" s="319"/>
      <c r="GYJ74" s="319"/>
      <c r="GYK74" s="319"/>
      <c r="GYL74" s="319"/>
      <c r="GYM74" s="319"/>
      <c r="GYN74" s="319"/>
      <c r="GYO74" s="319"/>
      <c r="GYP74" s="319"/>
      <c r="GYQ74" s="319"/>
      <c r="GYR74" s="319"/>
      <c r="GYS74" s="319"/>
      <c r="GYT74" s="319"/>
      <c r="GYU74" s="319"/>
      <c r="GYV74" s="319"/>
      <c r="GYW74" s="319"/>
      <c r="GYX74" s="319"/>
      <c r="GYY74" s="319"/>
      <c r="GYZ74" s="319"/>
      <c r="GZA74" s="319"/>
      <c r="GZB74" s="319"/>
      <c r="GZC74" s="319"/>
      <c r="GZD74" s="319"/>
      <c r="GZE74" s="319"/>
      <c r="GZF74" s="319"/>
      <c r="GZG74" s="319"/>
      <c r="GZH74" s="319"/>
      <c r="GZI74" s="319"/>
      <c r="GZJ74" s="319"/>
      <c r="GZK74" s="319"/>
      <c r="GZL74" s="319"/>
      <c r="GZM74" s="319"/>
      <c r="GZN74" s="319"/>
      <c r="GZO74" s="319"/>
      <c r="GZP74" s="319"/>
      <c r="GZQ74" s="319"/>
      <c r="GZR74" s="319"/>
      <c r="GZS74" s="319"/>
      <c r="GZT74" s="319"/>
      <c r="GZU74" s="319"/>
      <c r="GZV74" s="319"/>
      <c r="GZW74" s="319"/>
      <c r="GZX74" s="319"/>
      <c r="GZY74" s="319"/>
      <c r="GZZ74" s="319"/>
      <c r="HAA74" s="319"/>
      <c r="HAB74" s="319"/>
      <c r="HAC74" s="319"/>
      <c r="HAD74" s="319"/>
      <c r="HAE74" s="319"/>
      <c r="HAF74" s="319"/>
      <c r="HAG74" s="319"/>
      <c r="HAH74" s="319"/>
      <c r="HAI74" s="319"/>
      <c r="HAJ74" s="319"/>
      <c r="HAK74" s="319"/>
      <c r="HAL74" s="319"/>
      <c r="HAM74" s="319"/>
      <c r="HAN74" s="319"/>
      <c r="HAO74" s="319"/>
      <c r="HAP74" s="319"/>
      <c r="HAQ74" s="319"/>
      <c r="HAR74" s="319"/>
      <c r="HAS74" s="319"/>
      <c r="HAT74" s="319"/>
      <c r="HAU74" s="319"/>
      <c r="HAV74" s="319"/>
      <c r="HAW74" s="319"/>
      <c r="HAX74" s="319"/>
      <c r="HAY74" s="319"/>
      <c r="HAZ74" s="319"/>
      <c r="HBA74" s="319"/>
      <c r="HBB74" s="319"/>
      <c r="HBC74" s="319"/>
      <c r="HBD74" s="319"/>
      <c r="HBE74" s="319"/>
      <c r="HBF74" s="319"/>
      <c r="HBG74" s="319"/>
      <c r="HBH74" s="319"/>
      <c r="HBI74" s="319"/>
      <c r="HBJ74" s="319"/>
      <c r="HBK74" s="319"/>
      <c r="HBL74" s="319"/>
      <c r="HBM74" s="319"/>
      <c r="HBN74" s="319"/>
      <c r="HBO74" s="319"/>
      <c r="HBP74" s="319"/>
      <c r="HBQ74" s="319"/>
      <c r="HBR74" s="319"/>
      <c r="HBS74" s="319"/>
      <c r="HBT74" s="319"/>
      <c r="HBU74" s="319"/>
      <c r="HBV74" s="319"/>
      <c r="HBW74" s="319"/>
      <c r="HBX74" s="319"/>
      <c r="HBY74" s="319"/>
      <c r="HBZ74" s="319"/>
      <c r="HCA74" s="319"/>
      <c r="HCB74" s="319"/>
      <c r="HCC74" s="319"/>
      <c r="HCD74" s="319"/>
      <c r="HCE74" s="319"/>
      <c r="HCF74" s="319"/>
      <c r="HCG74" s="319"/>
      <c r="HCH74" s="319"/>
      <c r="HCI74" s="319"/>
      <c r="HCJ74" s="319"/>
      <c r="HCK74" s="319"/>
      <c r="HCL74" s="319"/>
      <c r="HCM74" s="319"/>
      <c r="HCN74" s="319"/>
      <c r="HCO74" s="319"/>
      <c r="HCP74" s="319"/>
      <c r="HCQ74" s="319"/>
      <c r="HCR74" s="319"/>
      <c r="HCS74" s="319"/>
      <c r="HCT74" s="319"/>
      <c r="HCU74" s="319"/>
      <c r="HCV74" s="319"/>
      <c r="HCW74" s="319"/>
      <c r="HCX74" s="319"/>
      <c r="HCY74" s="319"/>
      <c r="HCZ74" s="319"/>
      <c r="HDA74" s="319"/>
      <c r="HDB74" s="319"/>
      <c r="HDC74" s="319"/>
      <c r="HDD74" s="319"/>
      <c r="HDE74" s="319"/>
      <c r="HDF74" s="319"/>
      <c r="HDG74" s="319"/>
      <c r="HDH74" s="319"/>
      <c r="HDI74" s="319"/>
      <c r="HDJ74" s="319"/>
      <c r="HDK74" s="319"/>
      <c r="HDL74" s="319"/>
      <c r="HDM74" s="319"/>
      <c r="HDN74" s="319"/>
      <c r="HDO74" s="319"/>
      <c r="HDP74" s="319"/>
      <c r="HDQ74" s="319"/>
      <c r="HDR74" s="319"/>
      <c r="HDS74" s="319"/>
      <c r="HDT74" s="319"/>
      <c r="HDU74" s="319"/>
      <c r="HDV74" s="319"/>
      <c r="HDW74" s="319"/>
      <c r="HDX74" s="319"/>
      <c r="HDY74" s="319"/>
      <c r="HDZ74" s="319"/>
      <c r="HEA74" s="319"/>
      <c r="HEB74" s="319"/>
      <c r="HEC74" s="319"/>
      <c r="HED74" s="319"/>
      <c r="HEE74" s="319"/>
      <c r="HEF74" s="319"/>
      <c r="HEG74" s="319"/>
      <c r="HEH74" s="319"/>
      <c r="HEI74" s="319"/>
      <c r="HEJ74" s="319"/>
      <c r="HEK74" s="319"/>
      <c r="HEL74" s="319"/>
      <c r="HEM74" s="319"/>
      <c r="HEN74" s="319"/>
      <c r="HEO74" s="319"/>
      <c r="HEP74" s="319"/>
      <c r="HEQ74" s="319"/>
      <c r="HER74" s="319"/>
      <c r="HES74" s="319"/>
      <c r="HET74" s="319"/>
      <c r="HEU74" s="319"/>
      <c r="HEV74" s="319"/>
      <c r="HEW74" s="319"/>
      <c r="HEX74" s="319"/>
      <c r="HEY74" s="319"/>
      <c r="HEZ74" s="319"/>
      <c r="HFA74" s="319"/>
      <c r="HFB74" s="319"/>
      <c r="HFC74" s="319"/>
      <c r="HFD74" s="319"/>
      <c r="HFE74" s="319"/>
      <c r="HFF74" s="319"/>
      <c r="HFG74" s="319"/>
      <c r="HFH74" s="319"/>
      <c r="HFI74" s="319"/>
      <c r="HFJ74" s="319"/>
      <c r="HFK74" s="319"/>
      <c r="HFL74" s="319"/>
      <c r="HFM74" s="319"/>
      <c r="HFN74" s="319"/>
      <c r="HFO74" s="319"/>
      <c r="HFP74" s="319"/>
      <c r="HFQ74" s="319"/>
      <c r="HFR74" s="319"/>
      <c r="HFS74" s="319"/>
      <c r="HFT74" s="319"/>
      <c r="HFU74" s="319"/>
      <c r="HFV74" s="319"/>
      <c r="HFW74" s="319"/>
      <c r="HFX74" s="319"/>
      <c r="HFY74" s="319"/>
      <c r="HFZ74" s="319"/>
      <c r="HGA74" s="319"/>
      <c r="HGB74" s="319"/>
      <c r="HGC74" s="319"/>
      <c r="HGD74" s="319"/>
      <c r="HGE74" s="319"/>
      <c r="HGF74" s="319"/>
      <c r="HGG74" s="319"/>
      <c r="HGH74" s="319"/>
      <c r="HGI74" s="319"/>
      <c r="HGJ74" s="319"/>
      <c r="HGK74" s="319"/>
      <c r="HGL74" s="319"/>
      <c r="HGM74" s="319"/>
      <c r="HGN74" s="319"/>
      <c r="HGO74" s="319"/>
      <c r="HGP74" s="319"/>
      <c r="HGQ74" s="319"/>
      <c r="HGR74" s="319"/>
      <c r="HGS74" s="319"/>
      <c r="HGT74" s="319"/>
      <c r="HGU74" s="319"/>
      <c r="HGV74" s="319"/>
      <c r="HGW74" s="319"/>
      <c r="HGX74" s="319"/>
      <c r="HGY74" s="319"/>
      <c r="HGZ74" s="319"/>
      <c r="HHA74" s="319"/>
      <c r="HHB74" s="319"/>
      <c r="HHC74" s="319"/>
      <c r="HHD74" s="319"/>
      <c r="HHE74" s="319"/>
      <c r="HHF74" s="319"/>
      <c r="HHG74" s="319"/>
      <c r="HHH74" s="319"/>
      <c r="HHI74" s="319"/>
      <c r="HHJ74" s="319"/>
      <c r="HHK74" s="319"/>
      <c r="HHL74" s="319"/>
      <c r="HHM74" s="319"/>
      <c r="HHN74" s="319"/>
      <c r="HHO74" s="319"/>
      <c r="HHP74" s="319"/>
      <c r="HHQ74" s="319"/>
      <c r="HHR74" s="319"/>
      <c r="HHS74" s="319"/>
      <c r="HHT74" s="319"/>
      <c r="HHU74" s="319"/>
      <c r="HHV74" s="319"/>
      <c r="HHW74" s="319"/>
      <c r="HHX74" s="319"/>
      <c r="HHY74" s="319"/>
      <c r="HHZ74" s="319"/>
      <c r="HIA74" s="319"/>
      <c r="HIB74" s="319"/>
      <c r="HIC74" s="319"/>
      <c r="HID74" s="319"/>
      <c r="HIE74" s="319"/>
      <c r="HIF74" s="319"/>
      <c r="HIG74" s="319"/>
      <c r="HIH74" s="319"/>
      <c r="HII74" s="319"/>
      <c r="HIJ74" s="319"/>
      <c r="HIK74" s="319"/>
      <c r="HIL74" s="319"/>
      <c r="HIM74" s="319"/>
      <c r="HIN74" s="319"/>
      <c r="HIO74" s="319"/>
      <c r="HIP74" s="319"/>
      <c r="HIQ74" s="319"/>
      <c r="HIR74" s="319"/>
      <c r="HIS74" s="319"/>
      <c r="HIT74" s="319"/>
      <c r="HIU74" s="319"/>
      <c r="HIV74" s="319"/>
      <c r="HIW74" s="319"/>
      <c r="HIX74" s="319"/>
      <c r="HIY74" s="319"/>
      <c r="HIZ74" s="319"/>
      <c r="HJA74" s="319"/>
      <c r="HJB74" s="319"/>
      <c r="HJC74" s="319"/>
      <c r="HJD74" s="319"/>
      <c r="HJE74" s="319"/>
      <c r="HJF74" s="319"/>
      <c r="HJG74" s="319"/>
      <c r="HJH74" s="319"/>
      <c r="HJI74" s="319"/>
      <c r="HJJ74" s="319"/>
      <c r="HJK74" s="319"/>
      <c r="HJL74" s="319"/>
      <c r="HJM74" s="319"/>
      <c r="HJN74" s="319"/>
      <c r="HJO74" s="319"/>
      <c r="HJP74" s="319"/>
      <c r="HJQ74" s="319"/>
      <c r="HJR74" s="319"/>
      <c r="HJS74" s="319"/>
      <c r="HJT74" s="319"/>
      <c r="HJU74" s="319"/>
      <c r="HJV74" s="319"/>
      <c r="HJW74" s="319"/>
      <c r="HJX74" s="319"/>
      <c r="HJY74" s="319"/>
      <c r="HJZ74" s="319"/>
      <c r="HKA74" s="319"/>
      <c r="HKB74" s="319"/>
      <c r="HKC74" s="319"/>
      <c r="HKD74" s="319"/>
      <c r="HKE74" s="319"/>
      <c r="HKF74" s="319"/>
      <c r="HKG74" s="319"/>
      <c r="HKH74" s="319"/>
      <c r="HKI74" s="319"/>
      <c r="HKJ74" s="319"/>
      <c r="HKK74" s="319"/>
      <c r="HKL74" s="319"/>
      <c r="HKM74" s="319"/>
      <c r="HKN74" s="319"/>
      <c r="HKO74" s="319"/>
      <c r="HKP74" s="319"/>
      <c r="HKQ74" s="319"/>
      <c r="HKR74" s="319"/>
      <c r="HKS74" s="319"/>
      <c r="HKT74" s="319"/>
      <c r="HKU74" s="319"/>
      <c r="HKV74" s="319"/>
      <c r="HKW74" s="319"/>
      <c r="HKX74" s="319"/>
      <c r="HKY74" s="319"/>
      <c r="HKZ74" s="319"/>
      <c r="HLA74" s="319"/>
      <c r="HLB74" s="319"/>
      <c r="HLC74" s="319"/>
      <c r="HLD74" s="319"/>
      <c r="HLE74" s="319"/>
      <c r="HLF74" s="319"/>
      <c r="HLG74" s="319"/>
      <c r="HLH74" s="319"/>
      <c r="HLI74" s="319"/>
      <c r="HLJ74" s="319"/>
      <c r="HLK74" s="319"/>
      <c r="HLL74" s="319"/>
      <c r="HLM74" s="319"/>
      <c r="HLN74" s="319"/>
      <c r="HLO74" s="319"/>
      <c r="HLP74" s="319"/>
      <c r="HLQ74" s="319"/>
      <c r="HLR74" s="319"/>
      <c r="HLS74" s="319"/>
      <c r="HLT74" s="319"/>
      <c r="HLU74" s="319"/>
      <c r="HLV74" s="319"/>
      <c r="HLW74" s="319"/>
      <c r="HLX74" s="319"/>
      <c r="HLY74" s="319"/>
      <c r="HLZ74" s="319"/>
      <c r="HMA74" s="319"/>
      <c r="HMB74" s="319"/>
      <c r="HMC74" s="319"/>
      <c r="HMD74" s="319"/>
      <c r="HME74" s="319"/>
      <c r="HMF74" s="319"/>
      <c r="HMG74" s="319"/>
      <c r="HMH74" s="319"/>
      <c r="HMI74" s="319"/>
      <c r="HMJ74" s="319"/>
      <c r="HMK74" s="319"/>
      <c r="HML74" s="319"/>
      <c r="HMM74" s="319"/>
      <c r="HMN74" s="319"/>
      <c r="HMO74" s="319"/>
      <c r="HMP74" s="319"/>
      <c r="HMQ74" s="319"/>
      <c r="HMR74" s="319"/>
      <c r="HMS74" s="319"/>
      <c r="HMT74" s="319"/>
      <c r="HMU74" s="319"/>
      <c r="HMV74" s="319"/>
      <c r="HMW74" s="319"/>
      <c r="HMX74" s="319"/>
      <c r="HMY74" s="319"/>
      <c r="HMZ74" s="319"/>
      <c r="HNA74" s="319"/>
      <c r="HNB74" s="319"/>
      <c r="HNC74" s="319"/>
      <c r="HND74" s="319"/>
      <c r="HNE74" s="319"/>
      <c r="HNF74" s="319"/>
      <c r="HNG74" s="319"/>
      <c r="HNH74" s="319"/>
      <c r="HNI74" s="319"/>
      <c r="HNJ74" s="319"/>
      <c r="HNK74" s="319"/>
      <c r="HNL74" s="319"/>
      <c r="HNM74" s="319"/>
      <c r="HNN74" s="319"/>
      <c r="HNO74" s="319"/>
      <c r="HNP74" s="319"/>
      <c r="HNQ74" s="319"/>
      <c r="HNR74" s="319"/>
      <c r="HNS74" s="319"/>
      <c r="HNT74" s="319"/>
      <c r="HNU74" s="319"/>
      <c r="HNV74" s="319"/>
      <c r="HNW74" s="319"/>
      <c r="HNX74" s="319"/>
      <c r="HNY74" s="319"/>
      <c r="HNZ74" s="319"/>
      <c r="HOA74" s="319"/>
      <c r="HOB74" s="319"/>
      <c r="HOC74" s="319"/>
      <c r="HOD74" s="319"/>
      <c r="HOE74" s="319"/>
      <c r="HOF74" s="319"/>
      <c r="HOG74" s="319"/>
      <c r="HOH74" s="319"/>
      <c r="HOI74" s="319"/>
      <c r="HOJ74" s="319"/>
      <c r="HOK74" s="319"/>
      <c r="HOL74" s="319"/>
      <c r="HOM74" s="319"/>
      <c r="HON74" s="319"/>
      <c r="HOO74" s="319"/>
      <c r="HOP74" s="319"/>
      <c r="HOQ74" s="319"/>
      <c r="HOR74" s="319"/>
      <c r="HOS74" s="319"/>
      <c r="HOT74" s="319"/>
      <c r="HOU74" s="319"/>
      <c r="HOV74" s="319"/>
      <c r="HOW74" s="319"/>
      <c r="HOX74" s="319"/>
      <c r="HOY74" s="319"/>
      <c r="HOZ74" s="319"/>
      <c r="HPA74" s="319"/>
      <c r="HPB74" s="319"/>
      <c r="HPC74" s="319"/>
      <c r="HPD74" s="319"/>
      <c r="HPE74" s="319"/>
      <c r="HPF74" s="319"/>
      <c r="HPG74" s="319"/>
      <c r="HPH74" s="319"/>
      <c r="HPI74" s="319"/>
      <c r="HPJ74" s="319"/>
      <c r="HPK74" s="319"/>
      <c r="HPL74" s="319"/>
      <c r="HPM74" s="319"/>
      <c r="HPN74" s="319"/>
      <c r="HPO74" s="319"/>
      <c r="HPP74" s="319"/>
      <c r="HPQ74" s="319"/>
      <c r="HPR74" s="319"/>
      <c r="HPS74" s="319"/>
      <c r="HPT74" s="319"/>
      <c r="HPU74" s="319"/>
      <c r="HPV74" s="319"/>
      <c r="HPW74" s="319"/>
      <c r="HPX74" s="319"/>
      <c r="HPY74" s="319"/>
      <c r="HPZ74" s="319"/>
      <c r="HQA74" s="319"/>
      <c r="HQB74" s="319"/>
      <c r="HQC74" s="319"/>
      <c r="HQD74" s="319"/>
      <c r="HQE74" s="319"/>
      <c r="HQF74" s="319"/>
      <c r="HQG74" s="319"/>
      <c r="HQH74" s="319"/>
      <c r="HQI74" s="319"/>
      <c r="HQJ74" s="319"/>
      <c r="HQK74" s="319"/>
      <c r="HQL74" s="319"/>
      <c r="HQM74" s="319"/>
      <c r="HQN74" s="319"/>
      <c r="HQO74" s="319"/>
      <c r="HQP74" s="319"/>
      <c r="HQQ74" s="319"/>
      <c r="HQR74" s="319"/>
      <c r="HQS74" s="319"/>
      <c r="HQT74" s="319"/>
      <c r="HQU74" s="319"/>
      <c r="HQV74" s="319"/>
      <c r="HQW74" s="319"/>
      <c r="HQX74" s="319"/>
      <c r="HQY74" s="319"/>
      <c r="HQZ74" s="319"/>
      <c r="HRA74" s="319"/>
      <c r="HRB74" s="319"/>
      <c r="HRC74" s="319"/>
      <c r="HRD74" s="319"/>
      <c r="HRE74" s="319"/>
      <c r="HRF74" s="319"/>
      <c r="HRG74" s="319"/>
      <c r="HRH74" s="319"/>
      <c r="HRI74" s="319"/>
      <c r="HRJ74" s="319"/>
      <c r="HRK74" s="319"/>
      <c r="HRL74" s="319"/>
      <c r="HRM74" s="319"/>
      <c r="HRN74" s="319"/>
      <c r="HRO74" s="319"/>
      <c r="HRP74" s="319"/>
      <c r="HRQ74" s="319"/>
      <c r="HRR74" s="319"/>
      <c r="HRS74" s="319"/>
      <c r="HRT74" s="319"/>
      <c r="HRU74" s="319"/>
      <c r="HRV74" s="319"/>
      <c r="HRW74" s="319"/>
      <c r="HRX74" s="319"/>
      <c r="HRY74" s="319"/>
      <c r="HRZ74" s="319"/>
      <c r="HSA74" s="319"/>
      <c r="HSB74" s="319"/>
      <c r="HSC74" s="319"/>
      <c r="HSD74" s="319"/>
      <c r="HSE74" s="319"/>
      <c r="HSF74" s="319"/>
      <c r="HSG74" s="319"/>
      <c r="HSH74" s="319"/>
      <c r="HSI74" s="319"/>
      <c r="HSJ74" s="319"/>
      <c r="HSK74" s="319"/>
      <c r="HSL74" s="319"/>
      <c r="HSM74" s="319"/>
      <c r="HSN74" s="319"/>
      <c r="HSO74" s="319"/>
      <c r="HSP74" s="319"/>
      <c r="HSQ74" s="319"/>
      <c r="HSR74" s="319"/>
      <c r="HSS74" s="319"/>
      <c r="HST74" s="319"/>
      <c r="HSU74" s="319"/>
      <c r="HSV74" s="319"/>
      <c r="HSW74" s="319"/>
      <c r="HSX74" s="319"/>
      <c r="HSY74" s="319"/>
      <c r="HSZ74" s="319"/>
      <c r="HTA74" s="319"/>
      <c r="HTB74" s="319"/>
      <c r="HTC74" s="319"/>
      <c r="HTD74" s="319"/>
      <c r="HTE74" s="319"/>
      <c r="HTF74" s="319"/>
      <c r="HTG74" s="319"/>
      <c r="HTH74" s="319"/>
      <c r="HTI74" s="319"/>
      <c r="HTJ74" s="319"/>
      <c r="HTK74" s="319"/>
      <c r="HTL74" s="319"/>
      <c r="HTM74" s="319"/>
      <c r="HTN74" s="319"/>
      <c r="HTO74" s="319"/>
      <c r="HTP74" s="319"/>
      <c r="HTQ74" s="319"/>
      <c r="HTR74" s="319"/>
      <c r="HTS74" s="319"/>
      <c r="HTT74" s="319"/>
      <c r="HTU74" s="319"/>
      <c r="HTV74" s="319"/>
      <c r="HTW74" s="319"/>
      <c r="HTX74" s="319"/>
      <c r="HTY74" s="319"/>
      <c r="HTZ74" s="319"/>
      <c r="HUA74" s="319"/>
      <c r="HUB74" s="319"/>
      <c r="HUC74" s="319"/>
      <c r="HUD74" s="319"/>
      <c r="HUE74" s="319"/>
      <c r="HUF74" s="319"/>
      <c r="HUG74" s="319"/>
      <c r="HUH74" s="319"/>
      <c r="HUI74" s="319"/>
      <c r="HUJ74" s="319"/>
      <c r="HUK74" s="319"/>
      <c r="HUL74" s="319"/>
      <c r="HUM74" s="319"/>
      <c r="HUN74" s="319"/>
      <c r="HUO74" s="319"/>
      <c r="HUP74" s="319"/>
      <c r="HUQ74" s="319"/>
      <c r="HUR74" s="319"/>
      <c r="HUS74" s="319"/>
      <c r="HUT74" s="319"/>
      <c r="HUU74" s="319"/>
      <c r="HUV74" s="319"/>
      <c r="HUW74" s="319"/>
      <c r="HUX74" s="319"/>
      <c r="HUY74" s="319"/>
      <c r="HUZ74" s="319"/>
      <c r="HVA74" s="319"/>
      <c r="HVB74" s="319"/>
      <c r="HVC74" s="319"/>
      <c r="HVD74" s="319"/>
      <c r="HVE74" s="319"/>
      <c r="HVF74" s="319"/>
      <c r="HVG74" s="319"/>
      <c r="HVH74" s="319"/>
      <c r="HVI74" s="319"/>
      <c r="HVJ74" s="319"/>
      <c r="HVK74" s="319"/>
      <c r="HVL74" s="319"/>
      <c r="HVM74" s="319"/>
      <c r="HVN74" s="319"/>
      <c r="HVO74" s="319"/>
      <c r="HVP74" s="319"/>
      <c r="HVQ74" s="319"/>
      <c r="HVR74" s="319"/>
      <c r="HVS74" s="319"/>
      <c r="HVT74" s="319"/>
      <c r="HVU74" s="319"/>
      <c r="HVV74" s="319"/>
      <c r="HVW74" s="319"/>
      <c r="HVX74" s="319"/>
      <c r="HVY74" s="319"/>
      <c r="HVZ74" s="319"/>
      <c r="HWA74" s="319"/>
      <c r="HWB74" s="319"/>
      <c r="HWC74" s="319"/>
      <c r="HWD74" s="319"/>
      <c r="HWE74" s="319"/>
      <c r="HWF74" s="319"/>
      <c r="HWG74" s="319"/>
      <c r="HWH74" s="319"/>
      <c r="HWI74" s="319"/>
      <c r="HWJ74" s="319"/>
      <c r="HWK74" s="319"/>
      <c r="HWL74" s="319"/>
      <c r="HWM74" s="319"/>
      <c r="HWN74" s="319"/>
      <c r="HWO74" s="319"/>
      <c r="HWP74" s="319"/>
      <c r="HWQ74" s="319"/>
      <c r="HWR74" s="319"/>
      <c r="HWS74" s="319"/>
      <c r="HWT74" s="319"/>
      <c r="HWU74" s="319"/>
      <c r="HWV74" s="319"/>
      <c r="HWW74" s="319"/>
      <c r="HWX74" s="319"/>
      <c r="HWY74" s="319"/>
      <c r="HWZ74" s="319"/>
      <c r="HXA74" s="319"/>
      <c r="HXB74" s="319"/>
      <c r="HXC74" s="319"/>
      <c r="HXD74" s="319"/>
      <c r="HXE74" s="319"/>
      <c r="HXF74" s="319"/>
      <c r="HXG74" s="319"/>
      <c r="HXH74" s="319"/>
      <c r="HXI74" s="319"/>
      <c r="HXJ74" s="319"/>
      <c r="HXK74" s="319"/>
      <c r="HXL74" s="319"/>
      <c r="HXM74" s="319"/>
      <c r="HXN74" s="319"/>
      <c r="HXO74" s="319"/>
      <c r="HXP74" s="319"/>
      <c r="HXQ74" s="319"/>
      <c r="HXR74" s="319"/>
      <c r="HXS74" s="319"/>
      <c r="HXT74" s="319"/>
      <c r="HXU74" s="319"/>
      <c r="HXV74" s="319"/>
      <c r="HXW74" s="319"/>
      <c r="HXX74" s="319"/>
      <c r="HXY74" s="319"/>
      <c r="HXZ74" s="319"/>
      <c r="HYA74" s="319"/>
      <c r="HYB74" s="319"/>
      <c r="HYC74" s="319"/>
      <c r="HYD74" s="319"/>
      <c r="HYE74" s="319"/>
      <c r="HYF74" s="319"/>
      <c r="HYG74" s="319"/>
      <c r="HYH74" s="319"/>
      <c r="HYI74" s="319"/>
      <c r="HYJ74" s="319"/>
      <c r="HYK74" s="319"/>
      <c r="HYL74" s="319"/>
      <c r="HYM74" s="319"/>
      <c r="HYN74" s="319"/>
      <c r="HYO74" s="319"/>
      <c r="HYP74" s="319"/>
      <c r="HYQ74" s="319"/>
      <c r="HYR74" s="319"/>
      <c r="HYS74" s="319"/>
      <c r="HYT74" s="319"/>
      <c r="HYU74" s="319"/>
      <c r="HYV74" s="319"/>
      <c r="HYW74" s="319"/>
      <c r="HYX74" s="319"/>
      <c r="HYY74" s="319"/>
      <c r="HYZ74" s="319"/>
      <c r="HZA74" s="319"/>
      <c r="HZB74" s="319"/>
      <c r="HZC74" s="319"/>
      <c r="HZD74" s="319"/>
      <c r="HZE74" s="319"/>
      <c r="HZF74" s="319"/>
      <c r="HZG74" s="319"/>
      <c r="HZH74" s="319"/>
      <c r="HZI74" s="319"/>
      <c r="HZJ74" s="319"/>
      <c r="HZK74" s="319"/>
      <c r="HZL74" s="319"/>
      <c r="HZM74" s="319"/>
      <c r="HZN74" s="319"/>
      <c r="HZO74" s="319"/>
      <c r="HZP74" s="319"/>
      <c r="HZQ74" s="319"/>
      <c r="HZR74" s="319"/>
      <c r="HZS74" s="319"/>
      <c r="HZT74" s="319"/>
      <c r="HZU74" s="319"/>
      <c r="HZV74" s="319"/>
      <c r="HZW74" s="319"/>
      <c r="HZX74" s="319"/>
      <c r="HZY74" s="319"/>
      <c r="HZZ74" s="319"/>
      <c r="IAA74" s="319"/>
      <c r="IAB74" s="319"/>
      <c r="IAC74" s="319"/>
      <c r="IAD74" s="319"/>
      <c r="IAE74" s="319"/>
      <c r="IAF74" s="319"/>
      <c r="IAG74" s="319"/>
      <c r="IAH74" s="319"/>
      <c r="IAI74" s="319"/>
      <c r="IAJ74" s="319"/>
      <c r="IAK74" s="319"/>
      <c r="IAL74" s="319"/>
      <c r="IAM74" s="319"/>
      <c r="IAN74" s="319"/>
      <c r="IAO74" s="319"/>
      <c r="IAP74" s="319"/>
      <c r="IAQ74" s="319"/>
      <c r="IAR74" s="319"/>
      <c r="IAS74" s="319"/>
      <c r="IAT74" s="319"/>
      <c r="IAU74" s="319"/>
      <c r="IAV74" s="319"/>
      <c r="IAW74" s="319"/>
      <c r="IAX74" s="319"/>
      <c r="IAY74" s="319"/>
      <c r="IAZ74" s="319"/>
      <c r="IBA74" s="319"/>
      <c r="IBB74" s="319"/>
      <c r="IBC74" s="319"/>
      <c r="IBD74" s="319"/>
      <c r="IBE74" s="319"/>
      <c r="IBF74" s="319"/>
      <c r="IBG74" s="319"/>
      <c r="IBH74" s="319"/>
      <c r="IBI74" s="319"/>
      <c r="IBJ74" s="319"/>
      <c r="IBK74" s="319"/>
      <c r="IBL74" s="319"/>
      <c r="IBM74" s="319"/>
      <c r="IBN74" s="319"/>
      <c r="IBO74" s="319"/>
      <c r="IBP74" s="319"/>
      <c r="IBQ74" s="319"/>
      <c r="IBR74" s="319"/>
      <c r="IBS74" s="319"/>
      <c r="IBT74" s="319"/>
      <c r="IBU74" s="319"/>
      <c r="IBV74" s="319"/>
      <c r="IBW74" s="319"/>
      <c r="IBX74" s="319"/>
      <c r="IBY74" s="319"/>
      <c r="IBZ74" s="319"/>
      <c r="ICA74" s="319"/>
      <c r="ICB74" s="319"/>
      <c r="ICC74" s="319"/>
      <c r="ICD74" s="319"/>
      <c r="ICE74" s="319"/>
      <c r="ICF74" s="319"/>
      <c r="ICG74" s="319"/>
      <c r="ICH74" s="319"/>
      <c r="ICI74" s="319"/>
      <c r="ICJ74" s="319"/>
      <c r="ICK74" s="319"/>
      <c r="ICL74" s="319"/>
      <c r="ICM74" s="319"/>
      <c r="ICN74" s="319"/>
      <c r="ICO74" s="319"/>
      <c r="ICP74" s="319"/>
      <c r="ICQ74" s="319"/>
      <c r="ICR74" s="319"/>
      <c r="ICS74" s="319"/>
      <c r="ICT74" s="319"/>
      <c r="ICU74" s="319"/>
      <c r="ICV74" s="319"/>
      <c r="ICW74" s="319"/>
      <c r="ICX74" s="319"/>
      <c r="ICY74" s="319"/>
      <c r="ICZ74" s="319"/>
      <c r="IDA74" s="319"/>
      <c r="IDB74" s="319"/>
      <c r="IDC74" s="319"/>
      <c r="IDD74" s="319"/>
      <c r="IDE74" s="319"/>
      <c r="IDF74" s="319"/>
      <c r="IDG74" s="319"/>
      <c r="IDH74" s="319"/>
      <c r="IDI74" s="319"/>
      <c r="IDJ74" s="319"/>
      <c r="IDK74" s="319"/>
      <c r="IDL74" s="319"/>
      <c r="IDM74" s="319"/>
      <c r="IDN74" s="319"/>
      <c r="IDO74" s="319"/>
      <c r="IDP74" s="319"/>
      <c r="IDQ74" s="319"/>
      <c r="IDR74" s="319"/>
      <c r="IDS74" s="319"/>
      <c r="IDT74" s="319"/>
      <c r="IDU74" s="319"/>
      <c r="IDV74" s="319"/>
      <c r="IDW74" s="319"/>
      <c r="IDX74" s="319"/>
      <c r="IDY74" s="319"/>
      <c r="IDZ74" s="319"/>
      <c r="IEA74" s="319"/>
      <c r="IEB74" s="319"/>
      <c r="IEC74" s="319"/>
      <c r="IED74" s="319"/>
      <c r="IEE74" s="319"/>
      <c r="IEF74" s="319"/>
      <c r="IEG74" s="319"/>
      <c r="IEH74" s="319"/>
      <c r="IEI74" s="319"/>
      <c r="IEJ74" s="319"/>
      <c r="IEK74" s="319"/>
      <c r="IEL74" s="319"/>
      <c r="IEM74" s="319"/>
      <c r="IEN74" s="319"/>
      <c r="IEO74" s="319"/>
      <c r="IEP74" s="319"/>
      <c r="IEQ74" s="319"/>
      <c r="IER74" s="319"/>
      <c r="IES74" s="319"/>
      <c r="IET74" s="319"/>
      <c r="IEU74" s="319"/>
      <c r="IEV74" s="319"/>
      <c r="IEW74" s="319"/>
      <c r="IEX74" s="319"/>
      <c r="IEY74" s="319"/>
      <c r="IEZ74" s="319"/>
      <c r="IFA74" s="319"/>
      <c r="IFB74" s="319"/>
      <c r="IFC74" s="319"/>
      <c r="IFD74" s="319"/>
      <c r="IFE74" s="319"/>
      <c r="IFF74" s="319"/>
      <c r="IFG74" s="319"/>
      <c r="IFH74" s="319"/>
      <c r="IFI74" s="319"/>
      <c r="IFJ74" s="319"/>
      <c r="IFK74" s="319"/>
      <c r="IFL74" s="319"/>
      <c r="IFM74" s="319"/>
      <c r="IFN74" s="319"/>
      <c r="IFO74" s="319"/>
      <c r="IFP74" s="319"/>
      <c r="IFQ74" s="319"/>
      <c r="IFR74" s="319"/>
      <c r="IFS74" s="319"/>
      <c r="IFT74" s="319"/>
      <c r="IFU74" s="319"/>
      <c r="IFV74" s="319"/>
      <c r="IFW74" s="319"/>
      <c r="IFX74" s="319"/>
      <c r="IFY74" s="319"/>
      <c r="IFZ74" s="319"/>
      <c r="IGA74" s="319"/>
      <c r="IGB74" s="319"/>
      <c r="IGC74" s="319"/>
      <c r="IGD74" s="319"/>
      <c r="IGE74" s="319"/>
      <c r="IGF74" s="319"/>
      <c r="IGG74" s="319"/>
      <c r="IGH74" s="319"/>
      <c r="IGI74" s="319"/>
      <c r="IGJ74" s="319"/>
      <c r="IGK74" s="319"/>
      <c r="IGL74" s="319"/>
      <c r="IGM74" s="319"/>
      <c r="IGN74" s="319"/>
      <c r="IGO74" s="319"/>
      <c r="IGP74" s="319"/>
      <c r="IGQ74" s="319"/>
      <c r="IGR74" s="319"/>
      <c r="IGS74" s="319"/>
      <c r="IGT74" s="319"/>
      <c r="IGU74" s="319"/>
      <c r="IGV74" s="319"/>
      <c r="IGW74" s="319"/>
      <c r="IGX74" s="319"/>
      <c r="IGY74" s="319"/>
      <c r="IGZ74" s="319"/>
      <c r="IHA74" s="319"/>
      <c r="IHB74" s="319"/>
      <c r="IHC74" s="319"/>
      <c r="IHD74" s="319"/>
      <c r="IHE74" s="319"/>
      <c r="IHF74" s="319"/>
      <c r="IHG74" s="319"/>
      <c r="IHH74" s="319"/>
      <c r="IHI74" s="319"/>
      <c r="IHJ74" s="319"/>
      <c r="IHK74" s="319"/>
      <c r="IHL74" s="319"/>
      <c r="IHM74" s="319"/>
      <c r="IHN74" s="319"/>
      <c r="IHO74" s="319"/>
      <c r="IHP74" s="319"/>
      <c r="IHQ74" s="319"/>
      <c r="IHR74" s="319"/>
      <c r="IHS74" s="319"/>
      <c r="IHT74" s="319"/>
      <c r="IHU74" s="319"/>
      <c r="IHV74" s="319"/>
      <c r="IHW74" s="319"/>
      <c r="IHX74" s="319"/>
      <c r="IHY74" s="319"/>
      <c r="IHZ74" s="319"/>
      <c r="IIA74" s="319"/>
      <c r="IIB74" s="319"/>
      <c r="IIC74" s="319"/>
      <c r="IID74" s="319"/>
      <c r="IIE74" s="319"/>
      <c r="IIF74" s="319"/>
      <c r="IIG74" s="319"/>
      <c r="IIH74" s="319"/>
      <c r="III74" s="319"/>
      <c r="IIJ74" s="319"/>
      <c r="IIK74" s="319"/>
      <c r="IIL74" s="319"/>
      <c r="IIM74" s="319"/>
      <c r="IIN74" s="319"/>
      <c r="IIO74" s="319"/>
      <c r="IIP74" s="319"/>
      <c r="IIQ74" s="319"/>
      <c r="IIR74" s="319"/>
      <c r="IIS74" s="319"/>
      <c r="IIT74" s="319"/>
      <c r="IIU74" s="319"/>
      <c r="IIV74" s="319"/>
      <c r="IIW74" s="319"/>
      <c r="IIX74" s="319"/>
      <c r="IIY74" s="319"/>
      <c r="IIZ74" s="319"/>
      <c r="IJA74" s="319"/>
      <c r="IJB74" s="319"/>
      <c r="IJC74" s="319"/>
      <c r="IJD74" s="319"/>
      <c r="IJE74" s="319"/>
      <c r="IJF74" s="319"/>
      <c r="IJG74" s="319"/>
      <c r="IJH74" s="319"/>
      <c r="IJI74" s="319"/>
      <c r="IJJ74" s="319"/>
      <c r="IJK74" s="319"/>
      <c r="IJL74" s="319"/>
      <c r="IJM74" s="319"/>
      <c r="IJN74" s="319"/>
      <c r="IJO74" s="319"/>
      <c r="IJP74" s="319"/>
      <c r="IJQ74" s="319"/>
      <c r="IJR74" s="319"/>
      <c r="IJS74" s="319"/>
      <c r="IJT74" s="319"/>
      <c r="IJU74" s="319"/>
      <c r="IJV74" s="319"/>
      <c r="IJW74" s="319"/>
      <c r="IJX74" s="319"/>
      <c r="IJY74" s="319"/>
      <c r="IJZ74" s="319"/>
      <c r="IKA74" s="319"/>
      <c r="IKB74" s="319"/>
      <c r="IKC74" s="319"/>
      <c r="IKD74" s="319"/>
      <c r="IKE74" s="319"/>
      <c r="IKF74" s="319"/>
      <c r="IKG74" s="319"/>
      <c r="IKH74" s="319"/>
      <c r="IKI74" s="319"/>
      <c r="IKJ74" s="319"/>
      <c r="IKK74" s="319"/>
      <c r="IKL74" s="319"/>
      <c r="IKM74" s="319"/>
      <c r="IKN74" s="319"/>
      <c r="IKO74" s="319"/>
      <c r="IKP74" s="319"/>
      <c r="IKQ74" s="319"/>
      <c r="IKR74" s="319"/>
      <c r="IKS74" s="319"/>
      <c r="IKT74" s="319"/>
      <c r="IKU74" s="319"/>
      <c r="IKV74" s="319"/>
      <c r="IKW74" s="319"/>
      <c r="IKX74" s="319"/>
      <c r="IKY74" s="319"/>
      <c r="IKZ74" s="319"/>
      <c r="ILA74" s="319"/>
      <c r="ILB74" s="319"/>
      <c r="ILC74" s="319"/>
      <c r="ILD74" s="319"/>
      <c r="ILE74" s="319"/>
      <c r="ILF74" s="319"/>
      <c r="ILG74" s="319"/>
      <c r="ILH74" s="319"/>
      <c r="ILI74" s="319"/>
      <c r="ILJ74" s="319"/>
      <c r="ILK74" s="319"/>
      <c r="ILL74" s="319"/>
      <c r="ILM74" s="319"/>
      <c r="ILN74" s="319"/>
      <c r="ILO74" s="319"/>
      <c r="ILP74" s="319"/>
      <c r="ILQ74" s="319"/>
      <c r="ILR74" s="319"/>
      <c r="ILS74" s="319"/>
      <c r="ILT74" s="319"/>
      <c r="ILU74" s="319"/>
      <c r="ILV74" s="319"/>
      <c r="ILW74" s="319"/>
      <c r="ILX74" s="319"/>
      <c r="ILY74" s="319"/>
      <c r="ILZ74" s="319"/>
      <c r="IMA74" s="319"/>
      <c r="IMB74" s="319"/>
      <c r="IMC74" s="319"/>
      <c r="IMD74" s="319"/>
      <c r="IME74" s="319"/>
      <c r="IMF74" s="319"/>
      <c r="IMG74" s="319"/>
      <c r="IMH74" s="319"/>
      <c r="IMI74" s="319"/>
      <c r="IMJ74" s="319"/>
      <c r="IMK74" s="319"/>
      <c r="IML74" s="319"/>
      <c r="IMM74" s="319"/>
      <c r="IMN74" s="319"/>
      <c r="IMO74" s="319"/>
      <c r="IMP74" s="319"/>
      <c r="IMQ74" s="319"/>
      <c r="IMR74" s="319"/>
      <c r="IMS74" s="319"/>
      <c r="IMT74" s="319"/>
      <c r="IMU74" s="319"/>
      <c r="IMV74" s="319"/>
      <c r="IMW74" s="319"/>
      <c r="IMX74" s="319"/>
      <c r="IMY74" s="319"/>
      <c r="IMZ74" s="319"/>
      <c r="INA74" s="319"/>
      <c r="INB74" s="319"/>
      <c r="INC74" s="319"/>
      <c r="IND74" s="319"/>
      <c r="INE74" s="319"/>
      <c r="INF74" s="319"/>
      <c r="ING74" s="319"/>
      <c r="INH74" s="319"/>
      <c r="INI74" s="319"/>
      <c r="INJ74" s="319"/>
      <c r="INK74" s="319"/>
      <c r="INL74" s="319"/>
      <c r="INM74" s="319"/>
      <c r="INN74" s="319"/>
      <c r="INO74" s="319"/>
      <c r="INP74" s="319"/>
      <c r="INQ74" s="319"/>
      <c r="INR74" s="319"/>
      <c r="INS74" s="319"/>
      <c r="INT74" s="319"/>
      <c r="INU74" s="319"/>
      <c r="INV74" s="319"/>
      <c r="INW74" s="319"/>
      <c r="INX74" s="319"/>
      <c r="INY74" s="319"/>
      <c r="INZ74" s="319"/>
      <c r="IOA74" s="319"/>
      <c r="IOB74" s="319"/>
      <c r="IOC74" s="319"/>
      <c r="IOD74" s="319"/>
      <c r="IOE74" s="319"/>
      <c r="IOF74" s="319"/>
      <c r="IOG74" s="319"/>
      <c r="IOH74" s="319"/>
      <c r="IOI74" s="319"/>
      <c r="IOJ74" s="319"/>
      <c r="IOK74" s="319"/>
      <c r="IOL74" s="319"/>
      <c r="IOM74" s="319"/>
      <c r="ION74" s="319"/>
      <c r="IOO74" s="319"/>
      <c r="IOP74" s="319"/>
      <c r="IOQ74" s="319"/>
      <c r="IOR74" s="319"/>
      <c r="IOS74" s="319"/>
      <c r="IOT74" s="319"/>
      <c r="IOU74" s="319"/>
      <c r="IOV74" s="319"/>
      <c r="IOW74" s="319"/>
      <c r="IOX74" s="319"/>
      <c r="IOY74" s="319"/>
      <c r="IOZ74" s="319"/>
      <c r="IPA74" s="319"/>
      <c r="IPB74" s="319"/>
      <c r="IPC74" s="319"/>
      <c r="IPD74" s="319"/>
      <c r="IPE74" s="319"/>
      <c r="IPF74" s="319"/>
      <c r="IPG74" s="319"/>
      <c r="IPH74" s="319"/>
      <c r="IPI74" s="319"/>
      <c r="IPJ74" s="319"/>
      <c r="IPK74" s="319"/>
      <c r="IPL74" s="319"/>
      <c r="IPM74" s="319"/>
      <c r="IPN74" s="319"/>
      <c r="IPO74" s="319"/>
      <c r="IPP74" s="319"/>
      <c r="IPQ74" s="319"/>
      <c r="IPR74" s="319"/>
      <c r="IPS74" s="319"/>
      <c r="IPT74" s="319"/>
      <c r="IPU74" s="319"/>
      <c r="IPV74" s="319"/>
      <c r="IPW74" s="319"/>
      <c r="IPX74" s="319"/>
      <c r="IPY74" s="319"/>
      <c r="IPZ74" s="319"/>
      <c r="IQA74" s="319"/>
      <c r="IQB74" s="319"/>
      <c r="IQC74" s="319"/>
      <c r="IQD74" s="319"/>
      <c r="IQE74" s="319"/>
      <c r="IQF74" s="319"/>
      <c r="IQG74" s="319"/>
      <c r="IQH74" s="319"/>
      <c r="IQI74" s="319"/>
      <c r="IQJ74" s="319"/>
      <c r="IQK74" s="319"/>
      <c r="IQL74" s="319"/>
      <c r="IQM74" s="319"/>
      <c r="IQN74" s="319"/>
      <c r="IQO74" s="319"/>
      <c r="IQP74" s="319"/>
      <c r="IQQ74" s="319"/>
      <c r="IQR74" s="319"/>
      <c r="IQS74" s="319"/>
      <c r="IQT74" s="319"/>
      <c r="IQU74" s="319"/>
      <c r="IQV74" s="319"/>
      <c r="IQW74" s="319"/>
      <c r="IQX74" s="319"/>
      <c r="IQY74" s="319"/>
      <c r="IQZ74" s="319"/>
      <c r="IRA74" s="319"/>
      <c r="IRB74" s="319"/>
      <c r="IRC74" s="319"/>
      <c r="IRD74" s="319"/>
      <c r="IRE74" s="319"/>
      <c r="IRF74" s="319"/>
      <c r="IRG74" s="319"/>
      <c r="IRH74" s="319"/>
      <c r="IRI74" s="319"/>
      <c r="IRJ74" s="319"/>
      <c r="IRK74" s="319"/>
      <c r="IRL74" s="319"/>
      <c r="IRM74" s="319"/>
      <c r="IRN74" s="319"/>
      <c r="IRO74" s="319"/>
      <c r="IRP74" s="319"/>
      <c r="IRQ74" s="319"/>
      <c r="IRR74" s="319"/>
      <c r="IRS74" s="319"/>
      <c r="IRT74" s="319"/>
      <c r="IRU74" s="319"/>
      <c r="IRV74" s="319"/>
      <c r="IRW74" s="319"/>
      <c r="IRX74" s="319"/>
      <c r="IRY74" s="319"/>
      <c r="IRZ74" s="319"/>
      <c r="ISA74" s="319"/>
      <c r="ISB74" s="319"/>
      <c r="ISC74" s="319"/>
      <c r="ISD74" s="319"/>
      <c r="ISE74" s="319"/>
      <c r="ISF74" s="319"/>
      <c r="ISG74" s="319"/>
      <c r="ISH74" s="319"/>
      <c r="ISI74" s="319"/>
      <c r="ISJ74" s="319"/>
      <c r="ISK74" s="319"/>
      <c r="ISL74" s="319"/>
      <c r="ISM74" s="319"/>
      <c r="ISN74" s="319"/>
      <c r="ISO74" s="319"/>
      <c r="ISP74" s="319"/>
      <c r="ISQ74" s="319"/>
      <c r="ISR74" s="319"/>
      <c r="ISS74" s="319"/>
      <c r="IST74" s="319"/>
      <c r="ISU74" s="319"/>
      <c r="ISV74" s="319"/>
      <c r="ISW74" s="319"/>
      <c r="ISX74" s="319"/>
      <c r="ISY74" s="319"/>
      <c r="ISZ74" s="319"/>
      <c r="ITA74" s="319"/>
      <c r="ITB74" s="319"/>
      <c r="ITC74" s="319"/>
      <c r="ITD74" s="319"/>
      <c r="ITE74" s="319"/>
      <c r="ITF74" s="319"/>
      <c r="ITG74" s="319"/>
      <c r="ITH74" s="319"/>
      <c r="ITI74" s="319"/>
      <c r="ITJ74" s="319"/>
      <c r="ITK74" s="319"/>
      <c r="ITL74" s="319"/>
      <c r="ITM74" s="319"/>
      <c r="ITN74" s="319"/>
      <c r="ITO74" s="319"/>
      <c r="ITP74" s="319"/>
      <c r="ITQ74" s="319"/>
      <c r="ITR74" s="319"/>
      <c r="ITS74" s="319"/>
      <c r="ITT74" s="319"/>
      <c r="ITU74" s="319"/>
      <c r="ITV74" s="319"/>
      <c r="ITW74" s="319"/>
      <c r="ITX74" s="319"/>
      <c r="ITY74" s="319"/>
      <c r="ITZ74" s="319"/>
      <c r="IUA74" s="319"/>
      <c r="IUB74" s="319"/>
      <c r="IUC74" s="319"/>
      <c r="IUD74" s="319"/>
      <c r="IUE74" s="319"/>
      <c r="IUF74" s="319"/>
      <c r="IUG74" s="319"/>
      <c r="IUH74" s="319"/>
      <c r="IUI74" s="319"/>
      <c r="IUJ74" s="319"/>
      <c r="IUK74" s="319"/>
      <c r="IUL74" s="319"/>
      <c r="IUM74" s="319"/>
      <c r="IUN74" s="319"/>
      <c r="IUO74" s="319"/>
      <c r="IUP74" s="319"/>
      <c r="IUQ74" s="319"/>
      <c r="IUR74" s="319"/>
      <c r="IUS74" s="319"/>
      <c r="IUT74" s="319"/>
      <c r="IUU74" s="319"/>
      <c r="IUV74" s="319"/>
      <c r="IUW74" s="319"/>
      <c r="IUX74" s="319"/>
      <c r="IUY74" s="319"/>
      <c r="IUZ74" s="319"/>
      <c r="IVA74" s="319"/>
      <c r="IVB74" s="319"/>
      <c r="IVC74" s="319"/>
      <c r="IVD74" s="319"/>
      <c r="IVE74" s="319"/>
      <c r="IVF74" s="319"/>
      <c r="IVG74" s="319"/>
      <c r="IVH74" s="319"/>
      <c r="IVI74" s="319"/>
      <c r="IVJ74" s="319"/>
      <c r="IVK74" s="319"/>
      <c r="IVL74" s="319"/>
      <c r="IVM74" s="319"/>
      <c r="IVN74" s="319"/>
      <c r="IVO74" s="319"/>
      <c r="IVP74" s="319"/>
      <c r="IVQ74" s="319"/>
      <c r="IVR74" s="319"/>
      <c r="IVS74" s="319"/>
      <c r="IVT74" s="319"/>
      <c r="IVU74" s="319"/>
      <c r="IVV74" s="319"/>
      <c r="IVW74" s="319"/>
      <c r="IVX74" s="319"/>
      <c r="IVY74" s="319"/>
      <c r="IVZ74" s="319"/>
      <c r="IWA74" s="319"/>
      <c r="IWB74" s="319"/>
      <c r="IWC74" s="319"/>
      <c r="IWD74" s="319"/>
      <c r="IWE74" s="319"/>
      <c r="IWF74" s="319"/>
      <c r="IWG74" s="319"/>
      <c r="IWH74" s="319"/>
      <c r="IWI74" s="319"/>
      <c r="IWJ74" s="319"/>
      <c r="IWK74" s="319"/>
      <c r="IWL74" s="319"/>
      <c r="IWM74" s="319"/>
      <c r="IWN74" s="319"/>
      <c r="IWO74" s="319"/>
      <c r="IWP74" s="319"/>
      <c r="IWQ74" s="319"/>
      <c r="IWR74" s="319"/>
      <c r="IWS74" s="319"/>
      <c r="IWT74" s="319"/>
      <c r="IWU74" s="319"/>
      <c r="IWV74" s="319"/>
      <c r="IWW74" s="319"/>
      <c r="IWX74" s="319"/>
      <c r="IWY74" s="319"/>
      <c r="IWZ74" s="319"/>
      <c r="IXA74" s="319"/>
      <c r="IXB74" s="319"/>
      <c r="IXC74" s="319"/>
      <c r="IXD74" s="319"/>
      <c r="IXE74" s="319"/>
      <c r="IXF74" s="319"/>
      <c r="IXG74" s="319"/>
      <c r="IXH74" s="319"/>
      <c r="IXI74" s="319"/>
      <c r="IXJ74" s="319"/>
      <c r="IXK74" s="319"/>
      <c r="IXL74" s="319"/>
      <c r="IXM74" s="319"/>
      <c r="IXN74" s="319"/>
      <c r="IXO74" s="319"/>
      <c r="IXP74" s="319"/>
      <c r="IXQ74" s="319"/>
      <c r="IXR74" s="319"/>
      <c r="IXS74" s="319"/>
      <c r="IXT74" s="319"/>
      <c r="IXU74" s="319"/>
      <c r="IXV74" s="319"/>
      <c r="IXW74" s="319"/>
      <c r="IXX74" s="319"/>
      <c r="IXY74" s="319"/>
      <c r="IXZ74" s="319"/>
      <c r="IYA74" s="319"/>
      <c r="IYB74" s="319"/>
      <c r="IYC74" s="319"/>
      <c r="IYD74" s="319"/>
      <c r="IYE74" s="319"/>
      <c r="IYF74" s="319"/>
      <c r="IYG74" s="319"/>
      <c r="IYH74" s="319"/>
      <c r="IYI74" s="319"/>
      <c r="IYJ74" s="319"/>
      <c r="IYK74" s="319"/>
      <c r="IYL74" s="319"/>
      <c r="IYM74" s="319"/>
      <c r="IYN74" s="319"/>
      <c r="IYO74" s="319"/>
      <c r="IYP74" s="319"/>
      <c r="IYQ74" s="319"/>
      <c r="IYR74" s="319"/>
      <c r="IYS74" s="319"/>
      <c r="IYT74" s="319"/>
      <c r="IYU74" s="319"/>
      <c r="IYV74" s="319"/>
      <c r="IYW74" s="319"/>
      <c r="IYX74" s="319"/>
      <c r="IYY74" s="319"/>
      <c r="IYZ74" s="319"/>
      <c r="IZA74" s="319"/>
      <c r="IZB74" s="319"/>
      <c r="IZC74" s="319"/>
      <c r="IZD74" s="319"/>
      <c r="IZE74" s="319"/>
      <c r="IZF74" s="319"/>
      <c r="IZG74" s="319"/>
      <c r="IZH74" s="319"/>
      <c r="IZI74" s="319"/>
      <c r="IZJ74" s="319"/>
      <c r="IZK74" s="319"/>
      <c r="IZL74" s="319"/>
      <c r="IZM74" s="319"/>
      <c r="IZN74" s="319"/>
      <c r="IZO74" s="319"/>
      <c r="IZP74" s="319"/>
      <c r="IZQ74" s="319"/>
      <c r="IZR74" s="319"/>
      <c r="IZS74" s="319"/>
      <c r="IZT74" s="319"/>
      <c r="IZU74" s="319"/>
      <c r="IZV74" s="319"/>
      <c r="IZW74" s="319"/>
      <c r="IZX74" s="319"/>
      <c r="IZY74" s="319"/>
      <c r="IZZ74" s="319"/>
      <c r="JAA74" s="319"/>
      <c r="JAB74" s="319"/>
      <c r="JAC74" s="319"/>
      <c r="JAD74" s="319"/>
      <c r="JAE74" s="319"/>
      <c r="JAF74" s="319"/>
      <c r="JAG74" s="319"/>
      <c r="JAH74" s="319"/>
      <c r="JAI74" s="319"/>
      <c r="JAJ74" s="319"/>
      <c r="JAK74" s="319"/>
      <c r="JAL74" s="319"/>
      <c r="JAM74" s="319"/>
      <c r="JAN74" s="319"/>
      <c r="JAO74" s="319"/>
      <c r="JAP74" s="319"/>
      <c r="JAQ74" s="319"/>
      <c r="JAR74" s="319"/>
      <c r="JAS74" s="319"/>
      <c r="JAT74" s="319"/>
      <c r="JAU74" s="319"/>
      <c r="JAV74" s="319"/>
      <c r="JAW74" s="319"/>
      <c r="JAX74" s="319"/>
      <c r="JAY74" s="319"/>
      <c r="JAZ74" s="319"/>
      <c r="JBA74" s="319"/>
      <c r="JBB74" s="319"/>
      <c r="JBC74" s="319"/>
      <c r="JBD74" s="319"/>
      <c r="JBE74" s="319"/>
      <c r="JBF74" s="319"/>
      <c r="JBG74" s="319"/>
      <c r="JBH74" s="319"/>
      <c r="JBI74" s="319"/>
      <c r="JBJ74" s="319"/>
      <c r="JBK74" s="319"/>
      <c r="JBL74" s="319"/>
      <c r="JBM74" s="319"/>
      <c r="JBN74" s="319"/>
      <c r="JBO74" s="319"/>
      <c r="JBP74" s="319"/>
      <c r="JBQ74" s="319"/>
      <c r="JBR74" s="319"/>
      <c r="JBS74" s="319"/>
      <c r="JBT74" s="319"/>
      <c r="JBU74" s="319"/>
      <c r="JBV74" s="319"/>
      <c r="JBW74" s="319"/>
      <c r="JBX74" s="319"/>
      <c r="JBY74" s="319"/>
      <c r="JBZ74" s="319"/>
      <c r="JCA74" s="319"/>
      <c r="JCB74" s="319"/>
      <c r="JCC74" s="319"/>
      <c r="JCD74" s="319"/>
      <c r="JCE74" s="319"/>
      <c r="JCF74" s="319"/>
      <c r="JCG74" s="319"/>
      <c r="JCH74" s="319"/>
      <c r="JCI74" s="319"/>
      <c r="JCJ74" s="319"/>
      <c r="JCK74" s="319"/>
      <c r="JCL74" s="319"/>
      <c r="JCM74" s="319"/>
      <c r="JCN74" s="319"/>
      <c r="JCO74" s="319"/>
      <c r="JCP74" s="319"/>
      <c r="JCQ74" s="319"/>
      <c r="JCR74" s="319"/>
      <c r="JCS74" s="319"/>
      <c r="JCT74" s="319"/>
      <c r="JCU74" s="319"/>
      <c r="JCV74" s="319"/>
      <c r="JCW74" s="319"/>
      <c r="JCX74" s="319"/>
      <c r="JCY74" s="319"/>
      <c r="JCZ74" s="319"/>
      <c r="JDA74" s="319"/>
      <c r="JDB74" s="319"/>
      <c r="JDC74" s="319"/>
      <c r="JDD74" s="319"/>
      <c r="JDE74" s="319"/>
      <c r="JDF74" s="319"/>
      <c r="JDG74" s="319"/>
      <c r="JDH74" s="319"/>
      <c r="JDI74" s="319"/>
      <c r="JDJ74" s="319"/>
      <c r="JDK74" s="319"/>
      <c r="JDL74" s="319"/>
      <c r="JDM74" s="319"/>
      <c r="JDN74" s="319"/>
      <c r="JDO74" s="319"/>
      <c r="JDP74" s="319"/>
      <c r="JDQ74" s="319"/>
      <c r="JDR74" s="319"/>
      <c r="JDS74" s="319"/>
      <c r="JDT74" s="319"/>
      <c r="JDU74" s="319"/>
      <c r="JDV74" s="319"/>
      <c r="JDW74" s="319"/>
      <c r="JDX74" s="319"/>
      <c r="JDY74" s="319"/>
      <c r="JDZ74" s="319"/>
      <c r="JEA74" s="319"/>
      <c r="JEB74" s="319"/>
      <c r="JEC74" s="319"/>
      <c r="JED74" s="319"/>
      <c r="JEE74" s="319"/>
      <c r="JEF74" s="319"/>
      <c r="JEG74" s="319"/>
      <c r="JEH74" s="319"/>
      <c r="JEI74" s="319"/>
      <c r="JEJ74" s="319"/>
      <c r="JEK74" s="319"/>
      <c r="JEL74" s="319"/>
      <c r="JEM74" s="319"/>
      <c r="JEN74" s="319"/>
      <c r="JEO74" s="319"/>
      <c r="JEP74" s="319"/>
      <c r="JEQ74" s="319"/>
      <c r="JER74" s="319"/>
      <c r="JES74" s="319"/>
      <c r="JET74" s="319"/>
      <c r="JEU74" s="319"/>
      <c r="JEV74" s="319"/>
      <c r="JEW74" s="319"/>
      <c r="JEX74" s="319"/>
      <c r="JEY74" s="319"/>
      <c r="JEZ74" s="319"/>
      <c r="JFA74" s="319"/>
      <c r="JFB74" s="319"/>
      <c r="JFC74" s="319"/>
      <c r="JFD74" s="319"/>
      <c r="JFE74" s="319"/>
      <c r="JFF74" s="319"/>
      <c r="JFG74" s="319"/>
      <c r="JFH74" s="319"/>
      <c r="JFI74" s="319"/>
      <c r="JFJ74" s="319"/>
      <c r="JFK74" s="319"/>
      <c r="JFL74" s="319"/>
      <c r="JFM74" s="319"/>
      <c r="JFN74" s="319"/>
      <c r="JFO74" s="319"/>
      <c r="JFP74" s="319"/>
      <c r="JFQ74" s="319"/>
      <c r="JFR74" s="319"/>
      <c r="JFS74" s="319"/>
      <c r="JFT74" s="319"/>
      <c r="JFU74" s="319"/>
      <c r="JFV74" s="319"/>
      <c r="JFW74" s="319"/>
      <c r="JFX74" s="319"/>
      <c r="JFY74" s="319"/>
      <c r="JFZ74" s="319"/>
      <c r="JGA74" s="319"/>
      <c r="JGB74" s="319"/>
      <c r="JGC74" s="319"/>
      <c r="JGD74" s="319"/>
      <c r="JGE74" s="319"/>
      <c r="JGF74" s="319"/>
      <c r="JGG74" s="319"/>
      <c r="JGH74" s="319"/>
      <c r="JGI74" s="319"/>
      <c r="JGJ74" s="319"/>
      <c r="JGK74" s="319"/>
      <c r="JGL74" s="319"/>
      <c r="JGM74" s="319"/>
      <c r="JGN74" s="319"/>
      <c r="JGO74" s="319"/>
      <c r="JGP74" s="319"/>
      <c r="JGQ74" s="319"/>
      <c r="JGR74" s="319"/>
      <c r="JGS74" s="319"/>
      <c r="JGT74" s="319"/>
      <c r="JGU74" s="319"/>
      <c r="JGV74" s="319"/>
      <c r="JGW74" s="319"/>
      <c r="JGX74" s="319"/>
      <c r="JGY74" s="319"/>
      <c r="JGZ74" s="319"/>
      <c r="JHA74" s="319"/>
      <c r="JHB74" s="319"/>
      <c r="JHC74" s="319"/>
      <c r="JHD74" s="319"/>
      <c r="JHE74" s="319"/>
      <c r="JHF74" s="319"/>
      <c r="JHG74" s="319"/>
      <c r="JHH74" s="319"/>
      <c r="JHI74" s="319"/>
      <c r="JHJ74" s="319"/>
      <c r="JHK74" s="319"/>
      <c r="JHL74" s="319"/>
      <c r="JHM74" s="319"/>
      <c r="JHN74" s="319"/>
      <c r="JHO74" s="319"/>
      <c r="JHP74" s="319"/>
      <c r="JHQ74" s="319"/>
      <c r="JHR74" s="319"/>
      <c r="JHS74" s="319"/>
      <c r="JHT74" s="319"/>
      <c r="JHU74" s="319"/>
      <c r="JHV74" s="319"/>
      <c r="JHW74" s="319"/>
      <c r="JHX74" s="319"/>
      <c r="JHY74" s="319"/>
      <c r="JHZ74" s="319"/>
      <c r="JIA74" s="319"/>
      <c r="JIB74" s="319"/>
      <c r="JIC74" s="319"/>
      <c r="JID74" s="319"/>
      <c r="JIE74" s="319"/>
      <c r="JIF74" s="319"/>
      <c r="JIG74" s="319"/>
      <c r="JIH74" s="319"/>
      <c r="JII74" s="319"/>
      <c r="JIJ74" s="319"/>
      <c r="JIK74" s="319"/>
      <c r="JIL74" s="319"/>
      <c r="JIM74" s="319"/>
      <c r="JIN74" s="319"/>
      <c r="JIO74" s="319"/>
      <c r="JIP74" s="319"/>
      <c r="JIQ74" s="319"/>
      <c r="JIR74" s="319"/>
      <c r="JIS74" s="319"/>
      <c r="JIT74" s="319"/>
      <c r="JIU74" s="319"/>
      <c r="JIV74" s="319"/>
      <c r="JIW74" s="319"/>
      <c r="JIX74" s="319"/>
      <c r="JIY74" s="319"/>
      <c r="JIZ74" s="319"/>
      <c r="JJA74" s="319"/>
      <c r="JJB74" s="319"/>
      <c r="JJC74" s="319"/>
      <c r="JJD74" s="319"/>
      <c r="JJE74" s="319"/>
      <c r="JJF74" s="319"/>
      <c r="JJG74" s="319"/>
      <c r="JJH74" s="319"/>
      <c r="JJI74" s="319"/>
      <c r="JJJ74" s="319"/>
      <c r="JJK74" s="319"/>
      <c r="JJL74" s="319"/>
      <c r="JJM74" s="319"/>
      <c r="JJN74" s="319"/>
      <c r="JJO74" s="319"/>
      <c r="JJP74" s="319"/>
      <c r="JJQ74" s="319"/>
      <c r="JJR74" s="319"/>
      <c r="JJS74" s="319"/>
      <c r="JJT74" s="319"/>
      <c r="JJU74" s="319"/>
      <c r="JJV74" s="319"/>
      <c r="JJW74" s="319"/>
      <c r="JJX74" s="319"/>
      <c r="JJY74" s="319"/>
      <c r="JJZ74" s="319"/>
      <c r="JKA74" s="319"/>
      <c r="JKB74" s="319"/>
      <c r="JKC74" s="319"/>
      <c r="JKD74" s="319"/>
      <c r="JKE74" s="319"/>
      <c r="JKF74" s="319"/>
      <c r="JKG74" s="319"/>
      <c r="JKH74" s="319"/>
      <c r="JKI74" s="319"/>
      <c r="JKJ74" s="319"/>
      <c r="JKK74" s="319"/>
      <c r="JKL74" s="319"/>
      <c r="JKM74" s="319"/>
      <c r="JKN74" s="319"/>
      <c r="JKO74" s="319"/>
      <c r="JKP74" s="319"/>
      <c r="JKQ74" s="319"/>
      <c r="JKR74" s="319"/>
      <c r="JKS74" s="319"/>
      <c r="JKT74" s="319"/>
      <c r="JKU74" s="319"/>
      <c r="JKV74" s="319"/>
      <c r="JKW74" s="319"/>
      <c r="JKX74" s="319"/>
      <c r="JKY74" s="319"/>
      <c r="JKZ74" s="319"/>
      <c r="JLA74" s="319"/>
      <c r="JLB74" s="319"/>
      <c r="JLC74" s="319"/>
      <c r="JLD74" s="319"/>
      <c r="JLE74" s="319"/>
      <c r="JLF74" s="319"/>
      <c r="JLG74" s="319"/>
      <c r="JLH74" s="319"/>
      <c r="JLI74" s="319"/>
      <c r="JLJ74" s="319"/>
      <c r="JLK74" s="319"/>
      <c r="JLL74" s="319"/>
      <c r="JLM74" s="319"/>
      <c r="JLN74" s="319"/>
      <c r="JLO74" s="319"/>
      <c r="JLP74" s="319"/>
      <c r="JLQ74" s="319"/>
      <c r="JLR74" s="319"/>
      <c r="JLS74" s="319"/>
      <c r="JLT74" s="319"/>
      <c r="JLU74" s="319"/>
      <c r="JLV74" s="319"/>
      <c r="JLW74" s="319"/>
      <c r="JLX74" s="319"/>
      <c r="JLY74" s="319"/>
      <c r="JLZ74" s="319"/>
      <c r="JMA74" s="319"/>
      <c r="JMB74" s="319"/>
      <c r="JMC74" s="319"/>
      <c r="JMD74" s="319"/>
      <c r="JME74" s="319"/>
      <c r="JMF74" s="319"/>
      <c r="JMG74" s="319"/>
      <c r="JMH74" s="319"/>
      <c r="JMI74" s="319"/>
      <c r="JMJ74" s="319"/>
      <c r="JMK74" s="319"/>
      <c r="JML74" s="319"/>
      <c r="JMM74" s="319"/>
      <c r="JMN74" s="319"/>
      <c r="JMO74" s="319"/>
      <c r="JMP74" s="319"/>
      <c r="JMQ74" s="319"/>
      <c r="JMR74" s="319"/>
      <c r="JMS74" s="319"/>
      <c r="JMT74" s="319"/>
      <c r="JMU74" s="319"/>
      <c r="JMV74" s="319"/>
      <c r="JMW74" s="319"/>
      <c r="JMX74" s="319"/>
      <c r="JMY74" s="319"/>
      <c r="JMZ74" s="319"/>
      <c r="JNA74" s="319"/>
      <c r="JNB74" s="319"/>
      <c r="JNC74" s="319"/>
      <c r="JND74" s="319"/>
      <c r="JNE74" s="319"/>
      <c r="JNF74" s="319"/>
      <c r="JNG74" s="319"/>
      <c r="JNH74" s="319"/>
      <c r="JNI74" s="319"/>
      <c r="JNJ74" s="319"/>
      <c r="JNK74" s="319"/>
      <c r="JNL74" s="319"/>
      <c r="JNM74" s="319"/>
      <c r="JNN74" s="319"/>
      <c r="JNO74" s="319"/>
      <c r="JNP74" s="319"/>
      <c r="JNQ74" s="319"/>
      <c r="JNR74" s="319"/>
      <c r="JNS74" s="319"/>
      <c r="JNT74" s="319"/>
      <c r="JNU74" s="319"/>
      <c r="JNV74" s="319"/>
      <c r="JNW74" s="319"/>
      <c r="JNX74" s="319"/>
      <c r="JNY74" s="319"/>
      <c r="JNZ74" s="319"/>
      <c r="JOA74" s="319"/>
      <c r="JOB74" s="319"/>
      <c r="JOC74" s="319"/>
      <c r="JOD74" s="319"/>
      <c r="JOE74" s="319"/>
      <c r="JOF74" s="319"/>
      <c r="JOG74" s="319"/>
      <c r="JOH74" s="319"/>
      <c r="JOI74" s="319"/>
      <c r="JOJ74" s="319"/>
      <c r="JOK74" s="319"/>
      <c r="JOL74" s="319"/>
      <c r="JOM74" s="319"/>
      <c r="JON74" s="319"/>
      <c r="JOO74" s="319"/>
      <c r="JOP74" s="319"/>
      <c r="JOQ74" s="319"/>
      <c r="JOR74" s="319"/>
      <c r="JOS74" s="319"/>
      <c r="JOT74" s="319"/>
      <c r="JOU74" s="319"/>
      <c r="JOV74" s="319"/>
      <c r="JOW74" s="319"/>
      <c r="JOX74" s="319"/>
      <c r="JOY74" s="319"/>
      <c r="JOZ74" s="319"/>
      <c r="JPA74" s="319"/>
      <c r="JPB74" s="319"/>
      <c r="JPC74" s="319"/>
      <c r="JPD74" s="319"/>
      <c r="JPE74" s="319"/>
      <c r="JPF74" s="319"/>
      <c r="JPG74" s="319"/>
      <c r="JPH74" s="319"/>
      <c r="JPI74" s="319"/>
      <c r="JPJ74" s="319"/>
      <c r="JPK74" s="319"/>
      <c r="JPL74" s="319"/>
      <c r="JPM74" s="319"/>
      <c r="JPN74" s="319"/>
      <c r="JPO74" s="319"/>
      <c r="JPP74" s="319"/>
      <c r="JPQ74" s="319"/>
      <c r="JPR74" s="319"/>
      <c r="JPS74" s="319"/>
      <c r="JPT74" s="319"/>
      <c r="JPU74" s="319"/>
      <c r="JPV74" s="319"/>
      <c r="JPW74" s="319"/>
      <c r="JPX74" s="319"/>
      <c r="JPY74" s="319"/>
      <c r="JPZ74" s="319"/>
      <c r="JQA74" s="319"/>
      <c r="JQB74" s="319"/>
      <c r="JQC74" s="319"/>
      <c r="JQD74" s="319"/>
      <c r="JQE74" s="319"/>
      <c r="JQF74" s="319"/>
      <c r="JQG74" s="319"/>
      <c r="JQH74" s="319"/>
      <c r="JQI74" s="319"/>
      <c r="JQJ74" s="319"/>
      <c r="JQK74" s="319"/>
      <c r="JQL74" s="319"/>
      <c r="JQM74" s="319"/>
      <c r="JQN74" s="319"/>
      <c r="JQO74" s="319"/>
      <c r="JQP74" s="319"/>
      <c r="JQQ74" s="319"/>
      <c r="JQR74" s="319"/>
      <c r="JQS74" s="319"/>
      <c r="JQT74" s="319"/>
      <c r="JQU74" s="319"/>
      <c r="JQV74" s="319"/>
      <c r="JQW74" s="319"/>
      <c r="JQX74" s="319"/>
      <c r="JQY74" s="319"/>
      <c r="JQZ74" s="319"/>
      <c r="JRA74" s="319"/>
      <c r="JRB74" s="319"/>
      <c r="JRC74" s="319"/>
      <c r="JRD74" s="319"/>
      <c r="JRE74" s="319"/>
      <c r="JRF74" s="319"/>
      <c r="JRG74" s="319"/>
      <c r="JRH74" s="319"/>
      <c r="JRI74" s="319"/>
      <c r="JRJ74" s="319"/>
      <c r="JRK74" s="319"/>
      <c r="JRL74" s="319"/>
      <c r="JRM74" s="319"/>
      <c r="JRN74" s="319"/>
      <c r="JRO74" s="319"/>
      <c r="JRP74" s="319"/>
      <c r="JRQ74" s="319"/>
      <c r="JRR74" s="319"/>
      <c r="JRS74" s="319"/>
      <c r="JRT74" s="319"/>
      <c r="JRU74" s="319"/>
      <c r="JRV74" s="319"/>
      <c r="JRW74" s="319"/>
      <c r="JRX74" s="319"/>
      <c r="JRY74" s="319"/>
      <c r="JRZ74" s="319"/>
      <c r="JSA74" s="319"/>
      <c r="JSB74" s="319"/>
      <c r="JSC74" s="319"/>
      <c r="JSD74" s="319"/>
      <c r="JSE74" s="319"/>
      <c r="JSF74" s="319"/>
      <c r="JSG74" s="319"/>
      <c r="JSH74" s="319"/>
      <c r="JSI74" s="319"/>
      <c r="JSJ74" s="319"/>
      <c r="JSK74" s="319"/>
      <c r="JSL74" s="319"/>
      <c r="JSM74" s="319"/>
      <c r="JSN74" s="319"/>
      <c r="JSO74" s="319"/>
      <c r="JSP74" s="319"/>
      <c r="JSQ74" s="319"/>
      <c r="JSR74" s="319"/>
      <c r="JSS74" s="319"/>
      <c r="JST74" s="319"/>
      <c r="JSU74" s="319"/>
      <c r="JSV74" s="319"/>
      <c r="JSW74" s="319"/>
      <c r="JSX74" s="319"/>
      <c r="JSY74" s="319"/>
      <c r="JSZ74" s="319"/>
      <c r="JTA74" s="319"/>
      <c r="JTB74" s="319"/>
      <c r="JTC74" s="319"/>
      <c r="JTD74" s="319"/>
      <c r="JTE74" s="319"/>
      <c r="JTF74" s="319"/>
      <c r="JTG74" s="319"/>
      <c r="JTH74" s="319"/>
      <c r="JTI74" s="319"/>
      <c r="JTJ74" s="319"/>
      <c r="JTK74" s="319"/>
      <c r="JTL74" s="319"/>
      <c r="JTM74" s="319"/>
      <c r="JTN74" s="319"/>
      <c r="JTO74" s="319"/>
      <c r="JTP74" s="319"/>
      <c r="JTQ74" s="319"/>
      <c r="JTR74" s="319"/>
      <c r="JTS74" s="319"/>
      <c r="JTT74" s="319"/>
      <c r="JTU74" s="319"/>
      <c r="JTV74" s="319"/>
      <c r="JTW74" s="319"/>
      <c r="JTX74" s="319"/>
      <c r="JTY74" s="319"/>
      <c r="JTZ74" s="319"/>
      <c r="JUA74" s="319"/>
      <c r="JUB74" s="319"/>
      <c r="JUC74" s="319"/>
      <c r="JUD74" s="319"/>
      <c r="JUE74" s="319"/>
      <c r="JUF74" s="319"/>
      <c r="JUG74" s="319"/>
      <c r="JUH74" s="319"/>
      <c r="JUI74" s="319"/>
      <c r="JUJ74" s="319"/>
      <c r="JUK74" s="319"/>
      <c r="JUL74" s="319"/>
      <c r="JUM74" s="319"/>
      <c r="JUN74" s="319"/>
      <c r="JUO74" s="319"/>
      <c r="JUP74" s="319"/>
      <c r="JUQ74" s="319"/>
      <c r="JUR74" s="319"/>
      <c r="JUS74" s="319"/>
      <c r="JUT74" s="319"/>
      <c r="JUU74" s="319"/>
      <c r="JUV74" s="319"/>
      <c r="JUW74" s="319"/>
      <c r="JUX74" s="319"/>
      <c r="JUY74" s="319"/>
      <c r="JUZ74" s="319"/>
      <c r="JVA74" s="319"/>
      <c r="JVB74" s="319"/>
      <c r="JVC74" s="319"/>
      <c r="JVD74" s="319"/>
      <c r="JVE74" s="319"/>
      <c r="JVF74" s="319"/>
      <c r="JVG74" s="319"/>
      <c r="JVH74" s="319"/>
      <c r="JVI74" s="319"/>
      <c r="JVJ74" s="319"/>
      <c r="JVK74" s="319"/>
      <c r="JVL74" s="319"/>
      <c r="JVM74" s="319"/>
      <c r="JVN74" s="319"/>
      <c r="JVO74" s="319"/>
      <c r="JVP74" s="319"/>
      <c r="JVQ74" s="319"/>
      <c r="JVR74" s="319"/>
      <c r="JVS74" s="319"/>
      <c r="JVT74" s="319"/>
      <c r="JVU74" s="319"/>
      <c r="JVV74" s="319"/>
      <c r="JVW74" s="319"/>
      <c r="JVX74" s="319"/>
      <c r="JVY74" s="319"/>
      <c r="JVZ74" s="319"/>
      <c r="JWA74" s="319"/>
      <c r="JWB74" s="319"/>
      <c r="JWC74" s="319"/>
      <c r="JWD74" s="319"/>
      <c r="JWE74" s="319"/>
      <c r="JWF74" s="319"/>
      <c r="JWG74" s="319"/>
      <c r="JWH74" s="319"/>
      <c r="JWI74" s="319"/>
      <c r="JWJ74" s="319"/>
      <c r="JWK74" s="319"/>
      <c r="JWL74" s="319"/>
      <c r="JWM74" s="319"/>
      <c r="JWN74" s="319"/>
      <c r="JWO74" s="319"/>
      <c r="JWP74" s="319"/>
      <c r="JWQ74" s="319"/>
      <c r="JWR74" s="319"/>
      <c r="JWS74" s="319"/>
      <c r="JWT74" s="319"/>
      <c r="JWU74" s="319"/>
      <c r="JWV74" s="319"/>
      <c r="JWW74" s="319"/>
      <c r="JWX74" s="319"/>
      <c r="JWY74" s="319"/>
      <c r="JWZ74" s="319"/>
      <c r="JXA74" s="319"/>
      <c r="JXB74" s="319"/>
      <c r="JXC74" s="319"/>
      <c r="JXD74" s="319"/>
      <c r="JXE74" s="319"/>
      <c r="JXF74" s="319"/>
      <c r="JXG74" s="319"/>
      <c r="JXH74" s="319"/>
      <c r="JXI74" s="319"/>
      <c r="JXJ74" s="319"/>
      <c r="JXK74" s="319"/>
      <c r="JXL74" s="319"/>
      <c r="JXM74" s="319"/>
      <c r="JXN74" s="319"/>
      <c r="JXO74" s="319"/>
      <c r="JXP74" s="319"/>
      <c r="JXQ74" s="319"/>
      <c r="JXR74" s="319"/>
      <c r="JXS74" s="319"/>
      <c r="JXT74" s="319"/>
      <c r="JXU74" s="319"/>
      <c r="JXV74" s="319"/>
      <c r="JXW74" s="319"/>
      <c r="JXX74" s="319"/>
      <c r="JXY74" s="319"/>
      <c r="JXZ74" s="319"/>
      <c r="JYA74" s="319"/>
      <c r="JYB74" s="319"/>
      <c r="JYC74" s="319"/>
      <c r="JYD74" s="319"/>
      <c r="JYE74" s="319"/>
      <c r="JYF74" s="319"/>
      <c r="JYG74" s="319"/>
      <c r="JYH74" s="319"/>
      <c r="JYI74" s="319"/>
      <c r="JYJ74" s="319"/>
      <c r="JYK74" s="319"/>
      <c r="JYL74" s="319"/>
      <c r="JYM74" s="319"/>
      <c r="JYN74" s="319"/>
      <c r="JYO74" s="319"/>
      <c r="JYP74" s="319"/>
      <c r="JYQ74" s="319"/>
      <c r="JYR74" s="319"/>
      <c r="JYS74" s="319"/>
      <c r="JYT74" s="319"/>
      <c r="JYU74" s="319"/>
      <c r="JYV74" s="319"/>
      <c r="JYW74" s="319"/>
      <c r="JYX74" s="319"/>
      <c r="JYY74" s="319"/>
      <c r="JYZ74" s="319"/>
      <c r="JZA74" s="319"/>
      <c r="JZB74" s="319"/>
      <c r="JZC74" s="319"/>
      <c r="JZD74" s="319"/>
      <c r="JZE74" s="319"/>
      <c r="JZF74" s="319"/>
      <c r="JZG74" s="319"/>
      <c r="JZH74" s="319"/>
      <c r="JZI74" s="319"/>
      <c r="JZJ74" s="319"/>
      <c r="JZK74" s="319"/>
      <c r="JZL74" s="319"/>
      <c r="JZM74" s="319"/>
      <c r="JZN74" s="319"/>
      <c r="JZO74" s="319"/>
      <c r="JZP74" s="319"/>
      <c r="JZQ74" s="319"/>
      <c r="JZR74" s="319"/>
      <c r="JZS74" s="319"/>
      <c r="JZT74" s="319"/>
      <c r="JZU74" s="319"/>
      <c r="JZV74" s="319"/>
      <c r="JZW74" s="319"/>
      <c r="JZX74" s="319"/>
      <c r="JZY74" s="319"/>
      <c r="JZZ74" s="319"/>
      <c r="KAA74" s="319"/>
      <c r="KAB74" s="319"/>
      <c r="KAC74" s="319"/>
      <c r="KAD74" s="319"/>
      <c r="KAE74" s="319"/>
      <c r="KAF74" s="319"/>
      <c r="KAG74" s="319"/>
      <c r="KAH74" s="319"/>
      <c r="KAI74" s="319"/>
      <c r="KAJ74" s="319"/>
      <c r="KAK74" s="319"/>
      <c r="KAL74" s="319"/>
      <c r="KAM74" s="319"/>
      <c r="KAN74" s="319"/>
      <c r="KAO74" s="319"/>
      <c r="KAP74" s="319"/>
      <c r="KAQ74" s="319"/>
      <c r="KAR74" s="319"/>
      <c r="KAS74" s="319"/>
      <c r="KAT74" s="319"/>
      <c r="KAU74" s="319"/>
      <c r="KAV74" s="319"/>
      <c r="KAW74" s="319"/>
      <c r="KAX74" s="319"/>
      <c r="KAY74" s="319"/>
      <c r="KAZ74" s="319"/>
      <c r="KBA74" s="319"/>
      <c r="KBB74" s="319"/>
      <c r="KBC74" s="319"/>
      <c r="KBD74" s="319"/>
      <c r="KBE74" s="319"/>
      <c r="KBF74" s="319"/>
      <c r="KBG74" s="319"/>
      <c r="KBH74" s="319"/>
      <c r="KBI74" s="319"/>
      <c r="KBJ74" s="319"/>
      <c r="KBK74" s="319"/>
      <c r="KBL74" s="319"/>
      <c r="KBM74" s="319"/>
      <c r="KBN74" s="319"/>
      <c r="KBO74" s="319"/>
      <c r="KBP74" s="319"/>
      <c r="KBQ74" s="319"/>
      <c r="KBR74" s="319"/>
      <c r="KBS74" s="319"/>
      <c r="KBT74" s="319"/>
      <c r="KBU74" s="319"/>
      <c r="KBV74" s="319"/>
      <c r="KBW74" s="319"/>
      <c r="KBX74" s="319"/>
      <c r="KBY74" s="319"/>
      <c r="KBZ74" s="319"/>
      <c r="KCA74" s="319"/>
      <c r="KCB74" s="319"/>
      <c r="KCC74" s="319"/>
      <c r="KCD74" s="319"/>
      <c r="KCE74" s="319"/>
      <c r="KCF74" s="319"/>
      <c r="KCG74" s="319"/>
      <c r="KCH74" s="319"/>
      <c r="KCI74" s="319"/>
      <c r="KCJ74" s="319"/>
      <c r="KCK74" s="319"/>
      <c r="KCL74" s="319"/>
      <c r="KCM74" s="319"/>
      <c r="KCN74" s="319"/>
      <c r="KCO74" s="319"/>
      <c r="KCP74" s="319"/>
      <c r="KCQ74" s="319"/>
      <c r="KCR74" s="319"/>
      <c r="KCS74" s="319"/>
      <c r="KCT74" s="319"/>
      <c r="KCU74" s="319"/>
      <c r="KCV74" s="319"/>
      <c r="KCW74" s="319"/>
      <c r="KCX74" s="319"/>
      <c r="KCY74" s="319"/>
      <c r="KCZ74" s="319"/>
      <c r="KDA74" s="319"/>
      <c r="KDB74" s="319"/>
      <c r="KDC74" s="319"/>
      <c r="KDD74" s="319"/>
      <c r="KDE74" s="319"/>
      <c r="KDF74" s="319"/>
      <c r="KDG74" s="319"/>
      <c r="KDH74" s="319"/>
      <c r="KDI74" s="319"/>
      <c r="KDJ74" s="319"/>
      <c r="KDK74" s="319"/>
      <c r="KDL74" s="319"/>
      <c r="KDM74" s="319"/>
      <c r="KDN74" s="319"/>
      <c r="KDO74" s="319"/>
      <c r="KDP74" s="319"/>
      <c r="KDQ74" s="319"/>
      <c r="KDR74" s="319"/>
      <c r="KDS74" s="319"/>
      <c r="KDT74" s="319"/>
      <c r="KDU74" s="319"/>
      <c r="KDV74" s="319"/>
      <c r="KDW74" s="319"/>
      <c r="KDX74" s="319"/>
      <c r="KDY74" s="319"/>
      <c r="KDZ74" s="319"/>
      <c r="KEA74" s="319"/>
      <c r="KEB74" s="319"/>
      <c r="KEC74" s="319"/>
      <c r="KED74" s="319"/>
      <c r="KEE74" s="319"/>
      <c r="KEF74" s="319"/>
      <c r="KEG74" s="319"/>
      <c r="KEH74" s="319"/>
      <c r="KEI74" s="319"/>
      <c r="KEJ74" s="319"/>
      <c r="KEK74" s="319"/>
      <c r="KEL74" s="319"/>
      <c r="KEM74" s="319"/>
      <c r="KEN74" s="319"/>
      <c r="KEO74" s="319"/>
      <c r="KEP74" s="319"/>
      <c r="KEQ74" s="319"/>
      <c r="KER74" s="319"/>
      <c r="KES74" s="319"/>
      <c r="KET74" s="319"/>
      <c r="KEU74" s="319"/>
      <c r="KEV74" s="319"/>
      <c r="KEW74" s="319"/>
      <c r="KEX74" s="319"/>
      <c r="KEY74" s="319"/>
      <c r="KEZ74" s="319"/>
      <c r="KFA74" s="319"/>
      <c r="KFB74" s="319"/>
      <c r="KFC74" s="319"/>
      <c r="KFD74" s="319"/>
      <c r="KFE74" s="319"/>
      <c r="KFF74" s="319"/>
      <c r="KFG74" s="319"/>
      <c r="KFH74" s="319"/>
      <c r="KFI74" s="319"/>
      <c r="KFJ74" s="319"/>
      <c r="KFK74" s="319"/>
      <c r="KFL74" s="319"/>
      <c r="KFM74" s="319"/>
      <c r="KFN74" s="319"/>
      <c r="KFO74" s="319"/>
      <c r="KFP74" s="319"/>
      <c r="KFQ74" s="319"/>
      <c r="KFR74" s="319"/>
      <c r="KFS74" s="319"/>
      <c r="KFT74" s="319"/>
      <c r="KFU74" s="319"/>
      <c r="KFV74" s="319"/>
      <c r="KFW74" s="319"/>
      <c r="KFX74" s="319"/>
      <c r="KFY74" s="319"/>
      <c r="KFZ74" s="319"/>
      <c r="KGA74" s="319"/>
      <c r="KGB74" s="319"/>
      <c r="KGC74" s="319"/>
      <c r="KGD74" s="319"/>
      <c r="KGE74" s="319"/>
      <c r="KGF74" s="319"/>
      <c r="KGG74" s="319"/>
      <c r="KGH74" s="319"/>
      <c r="KGI74" s="319"/>
      <c r="KGJ74" s="319"/>
      <c r="KGK74" s="319"/>
      <c r="KGL74" s="319"/>
      <c r="KGM74" s="319"/>
      <c r="KGN74" s="319"/>
      <c r="KGO74" s="319"/>
      <c r="KGP74" s="319"/>
      <c r="KGQ74" s="319"/>
      <c r="KGR74" s="319"/>
      <c r="KGS74" s="319"/>
      <c r="KGT74" s="319"/>
      <c r="KGU74" s="319"/>
      <c r="KGV74" s="319"/>
      <c r="KGW74" s="319"/>
      <c r="KGX74" s="319"/>
      <c r="KGY74" s="319"/>
      <c r="KGZ74" s="319"/>
      <c r="KHA74" s="319"/>
      <c r="KHB74" s="319"/>
      <c r="KHC74" s="319"/>
      <c r="KHD74" s="319"/>
      <c r="KHE74" s="319"/>
      <c r="KHF74" s="319"/>
      <c r="KHG74" s="319"/>
      <c r="KHH74" s="319"/>
      <c r="KHI74" s="319"/>
      <c r="KHJ74" s="319"/>
      <c r="KHK74" s="319"/>
      <c r="KHL74" s="319"/>
      <c r="KHM74" s="319"/>
      <c r="KHN74" s="319"/>
      <c r="KHO74" s="319"/>
      <c r="KHP74" s="319"/>
      <c r="KHQ74" s="319"/>
      <c r="KHR74" s="319"/>
      <c r="KHS74" s="319"/>
      <c r="KHT74" s="319"/>
      <c r="KHU74" s="319"/>
      <c r="KHV74" s="319"/>
      <c r="KHW74" s="319"/>
      <c r="KHX74" s="319"/>
      <c r="KHY74" s="319"/>
      <c r="KHZ74" s="319"/>
      <c r="KIA74" s="319"/>
      <c r="KIB74" s="319"/>
      <c r="KIC74" s="319"/>
      <c r="KID74" s="319"/>
      <c r="KIE74" s="319"/>
      <c r="KIF74" s="319"/>
      <c r="KIG74" s="319"/>
      <c r="KIH74" s="319"/>
      <c r="KII74" s="319"/>
      <c r="KIJ74" s="319"/>
      <c r="KIK74" s="319"/>
      <c r="KIL74" s="319"/>
      <c r="KIM74" s="319"/>
      <c r="KIN74" s="319"/>
      <c r="KIO74" s="319"/>
      <c r="KIP74" s="319"/>
      <c r="KIQ74" s="319"/>
      <c r="KIR74" s="319"/>
      <c r="KIS74" s="319"/>
      <c r="KIT74" s="319"/>
      <c r="KIU74" s="319"/>
      <c r="KIV74" s="319"/>
      <c r="KIW74" s="319"/>
      <c r="KIX74" s="319"/>
      <c r="KIY74" s="319"/>
      <c r="KIZ74" s="319"/>
      <c r="KJA74" s="319"/>
      <c r="KJB74" s="319"/>
      <c r="KJC74" s="319"/>
      <c r="KJD74" s="319"/>
      <c r="KJE74" s="319"/>
      <c r="KJF74" s="319"/>
      <c r="KJG74" s="319"/>
      <c r="KJH74" s="319"/>
      <c r="KJI74" s="319"/>
      <c r="KJJ74" s="319"/>
      <c r="KJK74" s="319"/>
      <c r="KJL74" s="319"/>
      <c r="KJM74" s="319"/>
      <c r="KJN74" s="319"/>
      <c r="KJO74" s="319"/>
      <c r="KJP74" s="319"/>
      <c r="KJQ74" s="319"/>
      <c r="KJR74" s="319"/>
      <c r="KJS74" s="319"/>
      <c r="KJT74" s="319"/>
      <c r="KJU74" s="319"/>
      <c r="KJV74" s="319"/>
      <c r="KJW74" s="319"/>
      <c r="KJX74" s="319"/>
      <c r="KJY74" s="319"/>
      <c r="KJZ74" s="319"/>
      <c r="KKA74" s="319"/>
      <c r="KKB74" s="319"/>
      <c r="KKC74" s="319"/>
      <c r="KKD74" s="319"/>
      <c r="KKE74" s="319"/>
      <c r="KKF74" s="319"/>
      <c r="KKG74" s="319"/>
      <c r="KKH74" s="319"/>
      <c r="KKI74" s="319"/>
      <c r="KKJ74" s="319"/>
      <c r="KKK74" s="319"/>
      <c r="KKL74" s="319"/>
      <c r="KKM74" s="319"/>
      <c r="KKN74" s="319"/>
      <c r="KKO74" s="319"/>
      <c r="KKP74" s="319"/>
      <c r="KKQ74" s="319"/>
      <c r="KKR74" s="319"/>
      <c r="KKS74" s="319"/>
      <c r="KKT74" s="319"/>
      <c r="KKU74" s="319"/>
      <c r="KKV74" s="319"/>
      <c r="KKW74" s="319"/>
      <c r="KKX74" s="319"/>
      <c r="KKY74" s="319"/>
      <c r="KKZ74" s="319"/>
      <c r="KLA74" s="319"/>
      <c r="KLB74" s="319"/>
      <c r="KLC74" s="319"/>
      <c r="KLD74" s="319"/>
      <c r="KLE74" s="319"/>
      <c r="KLF74" s="319"/>
      <c r="KLG74" s="319"/>
      <c r="KLH74" s="319"/>
      <c r="KLI74" s="319"/>
      <c r="KLJ74" s="319"/>
      <c r="KLK74" s="319"/>
      <c r="KLL74" s="319"/>
      <c r="KLM74" s="319"/>
      <c r="KLN74" s="319"/>
      <c r="KLO74" s="319"/>
      <c r="KLP74" s="319"/>
      <c r="KLQ74" s="319"/>
      <c r="KLR74" s="319"/>
      <c r="KLS74" s="319"/>
      <c r="KLT74" s="319"/>
      <c r="KLU74" s="319"/>
      <c r="KLV74" s="319"/>
      <c r="KLW74" s="319"/>
      <c r="KLX74" s="319"/>
      <c r="KLY74" s="319"/>
      <c r="KLZ74" s="319"/>
      <c r="KMA74" s="319"/>
      <c r="KMB74" s="319"/>
      <c r="KMC74" s="319"/>
      <c r="KMD74" s="319"/>
      <c r="KME74" s="319"/>
      <c r="KMF74" s="319"/>
      <c r="KMG74" s="319"/>
      <c r="KMH74" s="319"/>
      <c r="KMI74" s="319"/>
      <c r="KMJ74" s="319"/>
      <c r="KMK74" s="319"/>
      <c r="KML74" s="319"/>
      <c r="KMM74" s="319"/>
      <c r="KMN74" s="319"/>
      <c r="KMO74" s="319"/>
      <c r="KMP74" s="319"/>
      <c r="KMQ74" s="319"/>
      <c r="KMR74" s="319"/>
      <c r="KMS74" s="319"/>
      <c r="KMT74" s="319"/>
      <c r="KMU74" s="319"/>
      <c r="KMV74" s="319"/>
      <c r="KMW74" s="319"/>
      <c r="KMX74" s="319"/>
      <c r="KMY74" s="319"/>
      <c r="KMZ74" s="319"/>
      <c r="KNA74" s="319"/>
      <c r="KNB74" s="319"/>
      <c r="KNC74" s="319"/>
      <c r="KND74" s="319"/>
      <c r="KNE74" s="319"/>
      <c r="KNF74" s="319"/>
      <c r="KNG74" s="319"/>
      <c r="KNH74" s="319"/>
      <c r="KNI74" s="319"/>
      <c r="KNJ74" s="319"/>
      <c r="KNK74" s="319"/>
      <c r="KNL74" s="319"/>
      <c r="KNM74" s="319"/>
      <c r="KNN74" s="319"/>
      <c r="KNO74" s="319"/>
      <c r="KNP74" s="319"/>
      <c r="KNQ74" s="319"/>
      <c r="KNR74" s="319"/>
      <c r="KNS74" s="319"/>
      <c r="KNT74" s="319"/>
      <c r="KNU74" s="319"/>
      <c r="KNV74" s="319"/>
      <c r="KNW74" s="319"/>
      <c r="KNX74" s="319"/>
      <c r="KNY74" s="319"/>
      <c r="KNZ74" s="319"/>
      <c r="KOA74" s="319"/>
      <c r="KOB74" s="319"/>
      <c r="KOC74" s="319"/>
      <c r="KOD74" s="319"/>
      <c r="KOE74" s="319"/>
      <c r="KOF74" s="319"/>
      <c r="KOG74" s="319"/>
      <c r="KOH74" s="319"/>
      <c r="KOI74" s="319"/>
      <c r="KOJ74" s="319"/>
      <c r="KOK74" s="319"/>
      <c r="KOL74" s="319"/>
      <c r="KOM74" s="319"/>
      <c r="KON74" s="319"/>
      <c r="KOO74" s="319"/>
      <c r="KOP74" s="319"/>
      <c r="KOQ74" s="319"/>
      <c r="KOR74" s="319"/>
      <c r="KOS74" s="319"/>
      <c r="KOT74" s="319"/>
      <c r="KOU74" s="319"/>
      <c r="KOV74" s="319"/>
      <c r="KOW74" s="319"/>
      <c r="KOX74" s="319"/>
      <c r="KOY74" s="319"/>
      <c r="KOZ74" s="319"/>
      <c r="KPA74" s="319"/>
      <c r="KPB74" s="319"/>
      <c r="KPC74" s="319"/>
      <c r="KPD74" s="319"/>
      <c r="KPE74" s="319"/>
      <c r="KPF74" s="319"/>
      <c r="KPG74" s="319"/>
      <c r="KPH74" s="319"/>
      <c r="KPI74" s="319"/>
      <c r="KPJ74" s="319"/>
      <c r="KPK74" s="319"/>
      <c r="KPL74" s="319"/>
      <c r="KPM74" s="319"/>
      <c r="KPN74" s="319"/>
      <c r="KPO74" s="319"/>
      <c r="KPP74" s="319"/>
      <c r="KPQ74" s="319"/>
      <c r="KPR74" s="319"/>
      <c r="KPS74" s="319"/>
      <c r="KPT74" s="319"/>
      <c r="KPU74" s="319"/>
      <c r="KPV74" s="319"/>
      <c r="KPW74" s="319"/>
      <c r="KPX74" s="319"/>
      <c r="KPY74" s="319"/>
      <c r="KPZ74" s="319"/>
      <c r="KQA74" s="319"/>
      <c r="KQB74" s="319"/>
      <c r="KQC74" s="319"/>
      <c r="KQD74" s="319"/>
      <c r="KQE74" s="319"/>
      <c r="KQF74" s="319"/>
      <c r="KQG74" s="319"/>
      <c r="KQH74" s="319"/>
      <c r="KQI74" s="319"/>
      <c r="KQJ74" s="319"/>
      <c r="KQK74" s="319"/>
      <c r="KQL74" s="319"/>
      <c r="KQM74" s="319"/>
      <c r="KQN74" s="319"/>
      <c r="KQO74" s="319"/>
      <c r="KQP74" s="319"/>
      <c r="KQQ74" s="319"/>
      <c r="KQR74" s="319"/>
      <c r="KQS74" s="319"/>
      <c r="KQT74" s="319"/>
      <c r="KQU74" s="319"/>
      <c r="KQV74" s="319"/>
      <c r="KQW74" s="319"/>
      <c r="KQX74" s="319"/>
      <c r="KQY74" s="319"/>
      <c r="KQZ74" s="319"/>
      <c r="KRA74" s="319"/>
      <c r="KRB74" s="319"/>
      <c r="KRC74" s="319"/>
      <c r="KRD74" s="319"/>
      <c r="KRE74" s="319"/>
      <c r="KRF74" s="319"/>
      <c r="KRG74" s="319"/>
      <c r="KRH74" s="319"/>
      <c r="KRI74" s="319"/>
      <c r="KRJ74" s="319"/>
      <c r="KRK74" s="319"/>
      <c r="KRL74" s="319"/>
      <c r="KRM74" s="319"/>
      <c r="KRN74" s="319"/>
      <c r="KRO74" s="319"/>
      <c r="KRP74" s="319"/>
      <c r="KRQ74" s="319"/>
      <c r="KRR74" s="319"/>
      <c r="KRS74" s="319"/>
      <c r="KRT74" s="319"/>
      <c r="KRU74" s="319"/>
      <c r="KRV74" s="319"/>
      <c r="KRW74" s="319"/>
      <c r="KRX74" s="319"/>
      <c r="KRY74" s="319"/>
      <c r="KRZ74" s="319"/>
      <c r="KSA74" s="319"/>
      <c r="KSB74" s="319"/>
      <c r="KSC74" s="319"/>
      <c r="KSD74" s="319"/>
      <c r="KSE74" s="319"/>
      <c r="KSF74" s="319"/>
      <c r="KSG74" s="319"/>
      <c r="KSH74" s="319"/>
      <c r="KSI74" s="319"/>
      <c r="KSJ74" s="319"/>
      <c r="KSK74" s="319"/>
      <c r="KSL74" s="319"/>
      <c r="KSM74" s="319"/>
      <c r="KSN74" s="319"/>
      <c r="KSO74" s="319"/>
      <c r="KSP74" s="319"/>
      <c r="KSQ74" s="319"/>
      <c r="KSR74" s="319"/>
      <c r="KSS74" s="319"/>
      <c r="KST74" s="319"/>
      <c r="KSU74" s="319"/>
      <c r="KSV74" s="319"/>
      <c r="KSW74" s="319"/>
      <c r="KSX74" s="319"/>
      <c r="KSY74" s="319"/>
      <c r="KSZ74" s="319"/>
      <c r="KTA74" s="319"/>
      <c r="KTB74" s="319"/>
      <c r="KTC74" s="319"/>
      <c r="KTD74" s="319"/>
      <c r="KTE74" s="319"/>
      <c r="KTF74" s="319"/>
      <c r="KTG74" s="319"/>
      <c r="KTH74" s="319"/>
      <c r="KTI74" s="319"/>
      <c r="KTJ74" s="319"/>
      <c r="KTK74" s="319"/>
      <c r="KTL74" s="319"/>
      <c r="KTM74" s="319"/>
      <c r="KTN74" s="319"/>
      <c r="KTO74" s="319"/>
      <c r="KTP74" s="319"/>
      <c r="KTQ74" s="319"/>
      <c r="KTR74" s="319"/>
      <c r="KTS74" s="319"/>
      <c r="KTT74" s="319"/>
      <c r="KTU74" s="319"/>
      <c r="KTV74" s="319"/>
      <c r="KTW74" s="319"/>
      <c r="KTX74" s="319"/>
      <c r="KTY74" s="319"/>
      <c r="KTZ74" s="319"/>
      <c r="KUA74" s="319"/>
      <c r="KUB74" s="319"/>
      <c r="KUC74" s="319"/>
      <c r="KUD74" s="319"/>
      <c r="KUE74" s="319"/>
      <c r="KUF74" s="319"/>
      <c r="KUG74" s="319"/>
      <c r="KUH74" s="319"/>
      <c r="KUI74" s="319"/>
      <c r="KUJ74" s="319"/>
      <c r="KUK74" s="319"/>
      <c r="KUL74" s="319"/>
      <c r="KUM74" s="319"/>
      <c r="KUN74" s="319"/>
      <c r="KUO74" s="319"/>
      <c r="KUP74" s="319"/>
      <c r="KUQ74" s="319"/>
      <c r="KUR74" s="319"/>
      <c r="KUS74" s="319"/>
      <c r="KUT74" s="319"/>
      <c r="KUU74" s="319"/>
      <c r="KUV74" s="319"/>
      <c r="KUW74" s="319"/>
      <c r="KUX74" s="319"/>
      <c r="KUY74" s="319"/>
      <c r="KUZ74" s="319"/>
      <c r="KVA74" s="319"/>
      <c r="KVB74" s="319"/>
      <c r="KVC74" s="319"/>
      <c r="KVD74" s="319"/>
      <c r="KVE74" s="319"/>
      <c r="KVF74" s="319"/>
      <c r="KVG74" s="319"/>
      <c r="KVH74" s="319"/>
      <c r="KVI74" s="319"/>
      <c r="KVJ74" s="319"/>
      <c r="KVK74" s="319"/>
      <c r="KVL74" s="319"/>
      <c r="KVM74" s="319"/>
      <c r="KVN74" s="319"/>
      <c r="KVO74" s="319"/>
      <c r="KVP74" s="319"/>
      <c r="KVQ74" s="319"/>
      <c r="KVR74" s="319"/>
      <c r="KVS74" s="319"/>
      <c r="KVT74" s="319"/>
      <c r="KVU74" s="319"/>
      <c r="KVV74" s="319"/>
      <c r="KVW74" s="319"/>
      <c r="KVX74" s="319"/>
      <c r="KVY74" s="319"/>
      <c r="KVZ74" s="319"/>
      <c r="KWA74" s="319"/>
      <c r="KWB74" s="319"/>
      <c r="KWC74" s="319"/>
      <c r="KWD74" s="319"/>
      <c r="KWE74" s="319"/>
      <c r="KWF74" s="319"/>
      <c r="KWG74" s="319"/>
      <c r="KWH74" s="319"/>
      <c r="KWI74" s="319"/>
      <c r="KWJ74" s="319"/>
      <c r="KWK74" s="319"/>
      <c r="KWL74" s="319"/>
      <c r="KWM74" s="319"/>
      <c r="KWN74" s="319"/>
      <c r="KWO74" s="319"/>
      <c r="KWP74" s="319"/>
      <c r="KWQ74" s="319"/>
      <c r="KWR74" s="319"/>
      <c r="KWS74" s="319"/>
      <c r="KWT74" s="319"/>
      <c r="KWU74" s="319"/>
      <c r="KWV74" s="319"/>
      <c r="KWW74" s="319"/>
      <c r="KWX74" s="319"/>
      <c r="KWY74" s="319"/>
      <c r="KWZ74" s="319"/>
      <c r="KXA74" s="319"/>
      <c r="KXB74" s="319"/>
      <c r="KXC74" s="319"/>
      <c r="KXD74" s="319"/>
      <c r="KXE74" s="319"/>
      <c r="KXF74" s="319"/>
      <c r="KXG74" s="319"/>
      <c r="KXH74" s="319"/>
      <c r="KXI74" s="319"/>
      <c r="KXJ74" s="319"/>
      <c r="KXK74" s="319"/>
      <c r="KXL74" s="319"/>
      <c r="KXM74" s="319"/>
      <c r="KXN74" s="319"/>
      <c r="KXO74" s="319"/>
      <c r="KXP74" s="319"/>
      <c r="KXQ74" s="319"/>
      <c r="KXR74" s="319"/>
      <c r="KXS74" s="319"/>
      <c r="KXT74" s="319"/>
      <c r="KXU74" s="319"/>
      <c r="KXV74" s="319"/>
      <c r="KXW74" s="319"/>
      <c r="KXX74" s="319"/>
      <c r="KXY74" s="319"/>
      <c r="KXZ74" s="319"/>
      <c r="KYA74" s="319"/>
      <c r="KYB74" s="319"/>
      <c r="KYC74" s="319"/>
      <c r="KYD74" s="319"/>
      <c r="KYE74" s="319"/>
      <c r="KYF74" s="319"/>
      <c r="KYG74" s="319"/>
      <c r="KYH74" s="319"/>
      <c r="KYI74" s="319"/>
      <c r="KYJ74" s="319"/>
      <c r="KYK74" s="319"/>
      <c r="KYL74" s="319"/>
      <c r="KYM74" s="319"/>
      <c r="KYN74" s="319"/>
      <c r="KYO74" s="319"/>
      <c r="KYP74" s="319"/>
      <c r="KYQ74" s="319"/>
      <c r="KYR74" s="319"/>
      <c r="KYS74" s="319"/>
      <c r="KYT74" s="319"/>
      <c r="KYU74" s="319"/>
      <c r="KYV74" s="319"/>
      <c r="KYW74" s="319"/>
      <c r="KYX74" s="319"/>
      <c r="KYY74" s="319"/>
      <c r="KYZ74" s="319"/>
      <c r="KZA74" s="319"/>
      <c r="KZB74" s="319"/>
      <c r="KZC74" s="319"/>
      <c r="KZD74" s="319"/>
      <c r="KZE74" s="319"/>
      <c r="KZF74" s="319"/>
      <c r="KZG74" s="319"/>
      <c r="KZH74" s="319"/>
      <c r="KZI74" s="319"/>
      <c r="KZJ74" s="319"/>
      <c r="KZK74" s="319"/>
      <c r="KZL74" s="319"/>
      <c r="KZM74" s="319"/>
      <c r="KZN74" s="319"/>
      <c r="KZO74" s="319"/>
      <c r="KZP74" s="319"/>
      <c r="KZQ74" s="319"/>
      <c r="KZR74" s="319"/>
      <c r="KZS74" s="319"/>
      <c r="KZT74" s="319"/>
      <c r="KZU74" s="319"/>
      <c r="KZV74" s="319"/>
      <c r="KZW74" s="319"/>
      <c r="KZX74" s="319"/>
      <c r="KZY74" s="319"/>
      <c r="KZZ74" s="319"/>
      <c r="LAA74" s="319"/>
      <c r="LAB74" s="319"/>
      <c r="LAC74" s="319"/>
      <c r="LAD74" s="319"/>
      <c r="LAE74" s="319"/>
      <c r="LAF74" s="319"/>
      <c r="LAG74" s="319"/>
      <c r="LAH74" s="319"/>
      <c r="LAI74" s="319"/>
      <c r="LAJ74" s="319"/>
      <c r="LAK74" s="319"/>
      <c r="LAL74" s="319"/>
      <c r="LAM74" s="319"/>
      <c r="LAN74" s="319"/>
      <c r="LAO74" s="319"/>
      <c r="LAP74" s="319"/>
      <c r="LAQ74" s="319"/>
      <c r="LAR74" s="319"/>
      <c r="LAS74" s="319"/>
      <c r="LAT74" s="319"/>
      <c r="LAU74" s="319"/>
      <c r="LAV74" s="319"/>
      <c r="LAW74" s="319"/>
      <c r="LAX74" s="319"/>
      <c r="LAY74" s="319"/>
      <c r="LAZ74" s="319"/>
      <c r="LBA74" s="319"/>
      <c r="LBB74" s="319"/>
      <c r="LBC74" s="319"/>
      <c r="LBD74" s="319"/>
      <c r="LBE74" s="319"/>
      <c r="LBF74" s="319"/>
      <c r="LBG74" s="319"/>
      <c r="LBH74" s="319"/>
      <c r="LBI74" s="319"/>
      <c r="LBJ74" s="319"/>
      <c r="LBK74" s="319"/>
      <c r="LBL74" s="319"/>
      <c r="LBM74" s="319"/>
      <c r="LBN74" s="319"/>
      <c r="LBO74" s="319"/>
      <c r="LBP74" s="319"/>
      <c r="LBQ74" s="319"/>
      <c r="LBR74" s="319"/>
      <c r="LBS74" s="319"/>
      <c r="LBT74" s="319"/>
      <c r="LBU74" s="319"/>
      <c r="LBV74" s="319"/>
      <c r="LBW74" s="319"/>
      <c r="LBX74" s="319"/>
      <c r="LBY74" s="319"/>
      <c r="LBZ74" s="319"/>
      <c r="LCA74" s="319"/>
      <c r="LCB74" s="319"/>
      <c r="LCC74" s="319"/>
      <c r="LCD74" s="319"/>
      <c r="LCE74" s="319"/>
      <c r="LCF74" s="319"/>
      <c r="LCG74" s="319"/>
      <c r="LCH74" s="319"/>
      <c r="LCI74" s="319"/>
      <c r="LCJ74" s="319"/>
      <c r="LCK74" s="319"/>
      <c r="LCL74" s="319"/>
      <c r="LCM74" s="319"/>
      <c r="LCN74" s="319"/>
      <c r="LCO74" s="319"/>
      <c r="LCP74" s="319"/>
      <c r="LCQ74" s="319"/>
      <c r="LCR74" s="319"/>
      <c r="LCS74" s="319"/>
      <c r="LCT74" s="319"/>
      <c r="LCU74" s="319"/>
      <c r="LCV74" s="319"/>
      <c r="LCW74" s="319"/>
      <c r="LCX74" s="319"/>
      <c r="LCY74" s="319"/>
      <c r="LCZ74" s="319"/>
      <c r="LDA74" s="319"/>
      <c r="LDB74" s="319"/>
      <c r="LDC74" s="319"/>
      <c r="LDD74" s="319"/>
      <c r="LDE74" s="319"/>
      <c r="LDF74" s="319"/>
      <c r="LDG74" s="319"/>
      <c r="LDH74" s="319"/>
      <c r="LDI74" s="319"/>
      <c r="LDJ74" s="319"/>
      <c r="LDK74" s="319"/>
      <c r="LDL74" s="319"/>
      <c r="LDM74" s="319"/>
      <c r="LDN74" s="319"/>
      <c r="LDO74" s="319"/>
      <c r="LDP74" s="319"/>
      <c r="LDQ74" s="319"/>
      <c r="LDR74" s="319"/>
      <c r="LDS74" s="319"/>
      <c r="LDT74" s="319"/>
      <c r="LDU74" s="319"/>
      <c r="LDV74" s="319"/>
      <c r="LDW74" s="319"/>
      <c r="LDX74" s="319"/>
      <c r="LDY74" s="319"/>
      <c r="LDZ74" s="319"/>
      <c r="LEA74" s="319"/>
      <c r="LEB74" s="319"/>
      <c r="LEC74" s="319"/>
      <c r="LED74" s="319"/>
      <c r="LEE74" s="319"/>
      <c r="LEF74" s="319"/>
      <c r="LEG74" s="319"/>
      <c r="LEH74" s="319"/>
      <c r="LEI74" s="319"/>
      <c r="LEJ74" s="319"/>
      <c r="LEK74" s="319"/>
      <c r="LEL74" s="319"/>
      <c r="LEM74" s="319"/>
      <c r="LEN74" s="319"/>
      <c r="LEO74" s="319"/>
      <c r="LEP74" s="319"/>
      <c r="LEQ74" s="319"/>
      <c r="LER74" s="319"/>
      <c r="LES74" s="319"/>
      <c r="LET74" s="319"/>
      <c r="LEU74" s="319"/>
      <c r="LEV74" s="319"/>
      <c r="LEW74" s="319"/>
      <c r="LEX74" s="319"/>
      <c r="LEY74" s="319"/>
      <c r="LEZ74" s="319"/>
      <c r="LFA74" s="319"/>
      <c r="LFB74" s="319"/>
      <c r="LFC74" s="319"/>
      <c r="LFD74" s="319"/>
      <c r="LFE74" s="319"/>
      <c r="LFF74" s="319"/>
      <c r="LFG74" s="319"/>
      <c r="LFH74" s="319"/>
      <c r="LFI74" s="319"/>
      <c r="LFJ74" s="319"/>
      <c r="LFK74" s="319"/>
      <c r="LFL74" s="319"/>
      <c r="LFM74" s="319"/>
      <c r="LFN74" s="319"/>
      <c r="LFO74" s="319"/>
      <c r="LFP74" s="319"/>
      <c r="LFQ74" s="319"/>
      <c r="LFR74" s="319"/>
      <c r="LFS74" s="319"/>
      <c r="LFT74" s="319"/>
      <c r="LFU74" s="319"/>
      <c r="LFV74" s="319"/>
      <c r="LFW74" s="319"/>
      <c r="LFX74" s="319"/>
      <c r="LFY74" s="319"/>
      <c r="LFZ74" s="319"/>
      <c r="LGA74" s="319"/>
      <c r="LGB74" s="319"/>
      <c r="LGC74" s="319"/>
      <c r="LGD74" s="319"/>
      <c r="LGE74" s="319"/>
      <c r="LGF74" s="319"/>
      <c r="LGG74" s="319"/>
      <c r="LGH74" s="319"/>
      <c r="LGI74" s="319"/>
      <c r="LGJ74" s="319"/>
      <c r="LGK74" s="319"/>
      <c r="LGL74" s="319"/>
      <c r="LGM74" s="319"/>
      <c r="LGN74" s="319"/>
      <c r="LGO74" s="319"/>
      <c r="LGP74" s="319"/>
      <c r="LGQ74" s="319"/>
      <c r="LGR74" s="319"/>
      <c r="LGS74" s="319"/>
      <c r="LGT74" s="319"/>
      <c r="LGU74" s="319"/>
      <c r="LGV74" s="319"/>
      <c r="LGW74" s="319"/>
      <c r="LGX74" s="319"/>
      <c r="LGY74" s="319"/>
      <c r="LGZ74" s="319"/>
      <c r="LHA74" s="319"/>
      <c r="LHB74" s="319"/>
      <c r="LHC74" s="319"/>
      <c r="LHD74" s="319"/>
      <c r="LHE74" s="319"/>
      <c r="LHF74" s="319"/>
      <c r="LHG74" s="319"/>
      <c r="LHH74" s="319"/>
      <c r="LHI74" s="319"/>
      <c r="LHJ74" s="319"/>
      <c r="LHK74" s="319"/>
      <c r="LHL74" s="319"/>
      <c r="LHM74" s="319"/>
      <c r="LHN74" s="319"/>
      <c r="LHO74" s="319"/>
      <c r="LHP74" s="319"/>
      <c r="LHQ74" s="319"/>
      <c r="LHR74" s="319"/>
      <c r="LHS74" s="319"/>
      <c r="LHT74" s="319"/>
      <c r="LHU74" s="319"/>
      <c r="LHV74" s="319"/>
      <c r="LHW74" s="319"/>
      <c r="LHX74" s="319"/>
      <c r="LHY74" s="319"/>
      <c r="LHZ74" s="319"/>
      <c r="LIA74" s="319"/>
      <c r="LIB74" s="319"/>
      <c r="LIC74" s="319"/>
      <c r="LID74" s="319"/>
      <c r="LIE74" s="319"/>
      <c r="LIF74" s="319"/>
      <c r="LIG74" s="319"/>
      <c r="LIH74" s="319"/>
      <c r="LII74" s="319"/>
      <c r="LIJ74" s="319"/>
      <c r="LIK74" s="319"/>
      <c r="LIL74" s="319"/>
      <c r="LIM74" s="319"/>
      <c r="LIN74" s="319"/>
      <c r="LIO74" s="319"/>
      <c r="LIP74" s="319"/>
      <c r="LIQ74" s="319"/>
      <c r="LIR74" s="319"/>
      <c r="LIS74" s="319"/>
      <c r="LIT74" s="319"/>
      <c r="LIU74" s="319"/>
      <c r="LIV74" s="319"/>
      <c r="LIW74" s="319"/>
      <c r="LIX74" s="319"/>
      <c r="LIY74" s="319"/>
      <c r="LIZ74" s="319"/>
      <c r="LJA74" s="319"/>
      <c r="LJB74" s="319"/>
      <c r="LJC74" s="319"/>
      <c r="LJD74" s="319"/>
      <c r="LJE74" s="319"/>
      <c r="LJF74" s="319"/>
      <c r="LJG74" s="319"/>
      <c r="LJH74" s="319"/>
      <c r="LJI74" s="319"/>
      <c r="LJJ74" s="319"/>
      <c r="LJK74" s="319"/>
      <c r="LJL74" s="319"/>
      <c r="LJM74" s="319"/>
      <c r="LJN74" s="319"/>
      <c r="LJO74" s="319"/>
      <c r="LJP74" s="319"/>
      <c r="LJQ74" s="319"/>
      <c r="LJR74" s="319"/>
      <c r="LJS74" s="319"/>
      <c r="LJT74" s="319"/>
      <c r="LJU74" s="319"/>
      <c r="LJV74" s="319"/>
      <c r="LJW74" s="319"/>
      <c r="LJX74" s="319"/>
      <c r="LJY74" s="319"/>
      <c r="LJZ74" s="319"/>
      <c r="LKA74" s="319"/>
      <c r="LKB74" s="319"/>
      <c r="LKC74" s="319"/>
      <c r="LKD74" s="319"/>
      <c r="LKE74" s="319"/>
      <c r="LKF74" s="319"/>
      <c r="LKG74" s="319"/>
      <c r="LKH74" s="319"/>
      <c r="LKI74" s="319"/>
      <c r="LKJ74" s="319"/>
      <c r="LKK74" s="319"/>
      <c r="LKL74" s="319"/>
      <c r="LKM74" s="319"/>
      <c r="LKN74" s="319"/>
      <c r="LKO74" s="319"/>
      <c r="LKP74" s="319"/>
      <c r="LKQ74" s="319"/>
      <c r="LKR74" s="319"/>
      <c r="LKS74" s="319"/>
      <c r="LKT74" s="319"/>
      <c r="LKU74" s="319"/>
      <c r="LKV74" s="319"/>
      <c r="LKW74" s="319"/>
      <c r="LKX74" s="319"/>
      <c r="LKY74" s="319"/>
      <c r="LKZ74" s="319"/>
      <c r="LLA74" s="319"/>
      <c r="LLB74" s="319"/>
      <c r="LLC74" s="319"/>
      <c r="LLD74" s="319"/>
      <c r="LLE74" s="319"/>
      <c r="LLF74" s="319"/>
      <c r="LLG74" s="319"/>
      <c r="LLH74" s="319"/>
      <c r="LLI74" s="319"/>
      <c r="LLJ74" s="319"/>
      <c r="LLK74" s="319"/>
      <c r="LLL74" s="319"/>
      <c r="LLM74" s="319"/>
      <c r="LLN74" s="319"/>
      <c r="LLO74" s="319"/>
      <c r="LLP74" s="319"/>
      <c r="LLQ74" s="319"/>
      <c r="LLR74" s="319"/>
      <c r="LLS74" s="319"/>
      <c r="LLT74" s="319"/>
      <c r="LLU74" s="319"/>
      <c r="LLV74" s="319"/>
      <c r="LLW74" s="319"/>
      <c r="LLX74" s="319"/>
      <c r="LLY74" s="319"/>
      <c r="LLZ74" s="319"/>
      <c r="LMA74" s="319"/>
      <c r="LMB74" s="319"/>
      <c r="LMC74" s="319"/>
      <c r="LMD74" s="319"/>
      <c r="LME74" s="319"/>
      <c r="LMF74" s="319"/>
      <c r="LMG74" s="319"/>
      <c r="LMH74" s="319"/>
      <c r="LMI74" s="319"/>
      <c r="LMJ74" s="319"/>
      <c r="LMK74" s="319"/>
      <c r="LML74" s="319"/>
      <c r="LMM74" s="319"/>
      <c r="LMN74" s="319"/>
      <c r="LMO74" s="319"/>
      <c r="LMP74" s="319"/>
      <c r="LMQ74" s="319"/>
      <c r="LMR74" s="319"/>
      <c r="LMS74" s="319"/>
      <c r="LMT74" s="319"/>
      <c r="LMU74" s="319"/>
      <c r="LMV74" s="319"/>
      <c r="LMW74" s="319"/>
      <c r="LMX74" s="319"/>
      <c r="LMY74" s="319"/>
      <c r="LMZ74" s="319"/>
      <c r="LNA74" s="319"/>
      <c r="LNB74" s="319"/>
      <c r="LNC74" s="319"/>
      <c r="LND74" s="319"/>
      <c r="LNE74" s="319"/>
      <c r="LNF74" s="319"/>
      <c r="LNG74" s="319"/>
      <c r="LNH74" s="319"/>
      <c r="LNI74" s="319"/>
      <c r="LNJ74" s="319"/>
      <c r="LNK74" s="319"/>
      <c r="LNL74" s="319"/>
      <c r="LNM74" s="319"/>
      <c r="LNN74" s="319"/>
      <c r="LNO74" s="319"/>
      <c r="LNP74" s="319"/>
      <c r="LNQ74" s="319"/>
      <c r="LNR74" s="319"/>
      <c r="LNS74" s="319"/>
      <c r="LNT74" s="319"/>
      <c r="LNU74" s="319"/>
      <c r="LNV74" s="319"/>
      <c r="LNW74" s="319"/>
      <c r="LNX74" s="319"/>
      <c r="LNY74" s="319"/>
      <c r="LNZ74" s="319"/>
      <c r="LOA74" s="319"/>
      <c r="LOB74" s="319"/>
      <c r="LOC74" s="319"/>
      <c r="LOD74" s="319"/>
      <c r="LOE74" s="319"/>
      <c r="LOF74" s="319"/>
      <c r="LOG74" s="319"/>
      <c r="LOH74" s="319"/>
      <c r="LOI74" s="319"/>
      <c r="LOJ74" s="319"/>
      <c r="LOK74" s="319"/>
      <c r="LOL74" s="319"/>
      <c r="LOM74" s="319"/>
      <c r="LON74" s="319"/>
      <c r="LOO74" s="319"/>
      <c r="LOP74" s="319"/>
      <c r="LOQ74" s="319"/>
      <c r="LOR74" s="319"/>
      <c r="LOS74" s="319"/>
      <c r="LOT74" s="319"/>
      <c r="LOU74" s="319"/>
      <c r="LOV74" s="319"/>
      <c r="LOW74" s="319"/>
      <c r="LOX74" s="319"/>
      <c r="LOY74" s="319"/>
      <c r="LOZ74" s="319"/>
      <c r="LPA74" s="319"/>
      <c r="LPB74" s="319"/>
      <c r="LPC74" s="319"/>
      <c r="LPD74" s="319"/>
      <c r="LPE74" s="319"/>
      <c r="LPF74" s="319"/>
      <c r="LPG74" s="319"/>
      <c r="LPH74" s="319"/>
      <c r="LPI74" s="319"/>
      <c r="LPJ74" s="319"/>
      <c r="LPK74" s="319"/>
      <c r="LPL74" s="319"/>
      <c r="LPM74" s="319"/>
      <c r="LPN74" s="319"/>
      <c r="LPO74" s="319"/>
      <c r="LPP74" s="319"/>
      <c r="LPQ74" s="319"/>
      <c r="LPR74" s="319"/>
      <c r="LPS74" s="319"/>
      <c r="LPT74" s="319"/>
      <c r="LPU74" s="319"/>
      <c r="LPV74" s="319"/>
      <c r="LPW74" s="319"/>
      <c r="LPX74" s="319"/>
      <c r="LPY74" s="319"/>
      <c r="LPZ74" s="319"/>
      <c r="LQA74" s="319"/>
      <c r="LQB74" s="319"/>
      <c r="LQC74" s="319"/>
      <c r="LQD74" s="319"/>
      <c r="LQE74" s="319"/>
      <c r="LQF74" s="319"/>
      <c r="LQG74" s="319"/>
      <c r="LQH74" s="319"/>
      <c r="LQI74" s="319"/>
      <c r="LQJ74" s="319"/>
      <c r="LQK74" s="319"/>
      <c r="LQL74" s="319"/>
      <c r="LQM74" s="319"/>
      <c r="LQN74" s="319"/>
      <c r="LQO74" s="319"/>
      <c r="LQP74" s="319"/>
      <c r="LQQ74" s="319"/>
      <c r="LQR74" s="319"/>
      <c r="LQS74" s="319"/>
      <c r="LQT74" s="319"/>
      <c r="LQU74" s="319"/>
      <c r="LQV74" s="319"/>
      <c r="LQW74" s="319"/>
      <c r="LQX74" s="319"/>
      <c r="LQY74" s="319"/>
      <c r="LQZ74" s="319"/>
      <c r="LRA74" s="319"/>
      <c r="LRB74" s="319"/>
      <c r="LRC74" s="319"/>
      <c r="LRD74" s="319"/>
      <c r="LRE74" s="319"/>
      <c r="LRF74" s="319"/>
      <c r="LRG74" s="319"/>
      <c r="LRH74" s="319"/>
      <c r="LRI74" s="319"/>
      <c r="LRJ74" s="319"/>
      <c r="LRK74" s="319"/>
      <c r="LRL74" s="319"/>
      <c r="LRM74" s="319"/>
      <c r="LRN74" s="319"/>
      <c r="LRO74" s="319"/>
      <c r="LRP74" s="319"/>
      <c r="LRQ74" s="319"/>
      <c r="LRR74" s="319"/>
      <c r="LRS74" s="319"/>
      <c r="LRT74" s="319"/>
      <c r="LRU74" s="319"/>
      <c r="LRV74" s="319"/>
      <c r="LRW74" s="319"/>
      <c r="LRX74" s="319"/>
      <c r="LRY74" s="319"/>
      <c r="LRZ74" s="319"/>
      <c r="LSA74" s="319"/>
      <c r="LSB74" s="319"/>
      <c r="LSC74" s="319"/>
      <c r="LSD74" s="319"/>
      <c r="LSE74" s="319"/>
      <c r="LSF74" s="319"/>
      <c r="LSG74" s="319"/>
      <c r="LSH74" s="319"/>
      <c r="LSI74" s="319"/>
      <c r="LSJ74" s="319"/>
      <c r="LSK74" s="319"/>
      <c r="LSL74" s="319"/>
      <c r="LSM74" s="319"/>
      <c r="LSN74" s="319"/>
      <c r="LSO74" s="319"/>
      <c r="LSP74" s="319"/>
      <c r="LSQ74" s="319"/>
      <c r="LSR74" s="319"/>
      <c r="LSS74" s="319"/>
      <c r="LST74" s="319"/>
      <c r="LSU74" s="319"/>
      <c r="LSV74" s="319"/>
      <c r="LSW74" s="319"/>
      <c r="LSX74" s="319"/>
      <c r="LSY74" s="319"/>
      <c r="LSZ74" s="319"/>
      <c r="LTA74" s="319"/>
      <c r="LTB74" s="319"/>
      <c r="LTC74" s="319"/>
      <c r="LTD74" s="319"/>
      <c r="LTE74" s="319"/>
      <c r="LTF74" s="319"/>
      <c r="LTG74" s="319"/>
      <c r="LTH74" s="319"/>
      <c r="LTI74" s="319"/>
      <c r="LTJ74" s="319"/>
      <c r="LTK74" s="319"/>
      <c r="LTL74" s="319"/>
      <c r="LTM74" s="319"/>
      <c r="LTN74" s="319"/>
      <c r="LTO74" s="319"/>
      <c r="LTP74" s="319"/>
      <c r="LTQ74" s="319"/>
      <c r="LTR74" s="319"/>
      <c r="LTS74" s="319"/>
      <c r="LTT74" s="319"/>
      <c r="LTU74" s="319"/>
      <c r="LTV74" s="319"/>
      <c r="LTW74" s="319"/>
      <c r="LTX74" s="319"/>
      <c r="LTY74" s="319"/>
      <c r="LTZ74" s="319"/>
      <c r="LUA74" s="319"/>
      <c r="LUB74" s="319"/>
      <c r="LUC74" s="319"/>
      <c r="LUD74" s="319"/>
      <c r="LUE74" s="319"/>
      <c r="LUF74" s="319"/>
      <c r="LUG74" s="319"/>
      <c r="LUH74" s="319"/>
      <c r="LUI74" s="319"/>
      <c r="LUJ74" s="319"/>
      <c r="LUK74" s="319"/>
      <c r="LUL74" s="319"/>
      <c r="LUM74" s="319"/>
      <c r="LUN74" s="319"/>
      <c r="LUO74" s="319"/>
      <c r="LUP74" s="319"/>
      <c r="LUQ74" s="319"/>
      <c r="LUR74" s="319"/>
      <c r="LUS74" s="319"/>
      <c r="LUT74" s="319"/>
      <c r="LUU74" s="319"/>
      <c r="LUV74" s="319"/>
      <c r="LUW74" s="319"/>
      <c r="LUX74" s="319"/>
      <c r="LUY74" s="319"/>
      <c r="LUZ74" s="319"/>
      <c r="LVA74" s="319"/>
      <c r="LVB74" s="319"/>
      <c r="LVC74" s="319"/>
      <c r="LVD74" s="319"/>
      <c r="LVE74" s="319"/>
      <c r="LVF74" s="319"/>
      <c r="LVG74" s="319"/>
      <c r="LVH74" s="319"/>
      <c r="LVI74" s="319"/>
      <c r="LVJ74" s="319"/>
      <c r="LVK74" s="319"/>
      <c r="LVL74" s="319"/>
      <c r="LVM74" s="319"/>
      <c r="LVN74" s="319"/>
      <c r="LVO74" s="319"/>
      <c r="LVP74" s="319"/>
      <c r="LVQ74" s="319"/>
      <c r="LVR74" s="319"/>
      <c r="LVS74" s="319"/>
      <c r="LVT74" s="319"/>
      <c r="LVU74" s="319"/>
      <c r="LVV74" s="319"/>
      <c r="LVW74" s="319"/>
      <c r="LVX74" s="319"/>
      <c r="LVY74" s="319"/>
      <c r="LVZ74" s="319"/>
      <c r="LWA74" s="319"/>
      <c r="LWB74" s="319"/>
      <c r="LWC74" s="319"/>
      <c r="LWD74" s="319"/>
      <c r="LWE74" s="319"/>
      <c r="LWF74" s="319"/>
      <c r="LWG74" s="319"/>
      <c r="LWH74" s="319"/>
      <c r="LWI74" s="319"/>
      <c r="LWJ74" s="319"/>
      <c r="LWK74" s="319"/>
      <c r="LWL74" s="319"/>
      <c r="LWM74" s="319"/>
      <c r="LWN74" s="319"/>
      <c r="LWO74" s="319"/>
      <c r="LWP74" s="319"/>
      <c r="LWQ74" s="319"/>
      <c r="LWR74" s="319"/>
      <c r="LWS74" s="319"/>
      <c r="LWT74" s="319"/>
      <c r="LWU74" s="319"/>
      <c r="LWV74" s="319"/>
      <c r="LWW74" s="319"/>
      <c r="LWX74" s="319"/>
      <c r="LWY74" s="319"/>
      <c r="LWZ74" s="319"/>
      <c r="LXA74" s="319"/>
      <c r="LXB74" s="319"/>
      <c r="LXC74" s="319"/>
      <c r="LXD74" s="319"/>
      <c r="LXE74" s="319"/>
      <c r="LXF74" s="319"/>
      <c r="LXG74" s="319"/>
      <c r="LXH74" s="319"/>
      <c r="LXI74" s="319"/>
      <c r="LXJ74" s="319"/>
      <c r="LXK74" s="319"/>
      <c r="LXL74" s="319"/>
      <c r="LXM74" s="319"/>
      <c r="LXN74" s="319"/>
      <c r="LXO74" s="319"/>
      <c r="LXP74" s="319"/>
      <c r="LXQ74" s="319"/>
      <c r="LXR74" s="319"/>
      <c r="LXS74" s="319"/>
      <c r="LXT74" s="319"/>
      <c r="LXU74" s="319"/>
      <c r="LXV74" s="319"/>
      <c r="LXW74" s="319"/>
      <c r="LXX74" s="319"/>
      <c r="LXY74" s="319"/>
      <c r="LXZ74" s="319"/>
      <c r="LYA74" s="319"/>
      <c r="LYB74" s="319"/>
      <c r="LYC74" s="319"/>
      <c r="LYD74" s="319"/>
      <c r="LYE74" s="319"/>
      <c r="LYF74" s="319"/>
      <c r="LYG74" s="319"/>
      <c r="LYH74" s="319"/>
      <c r="LYI74" s="319"/>
      <c r="LYJ74" s="319"/>
      <c r="LYK74" s="319"/>
      <c r="LYL74" s="319"/>
      <c r="LYM74" s="319"/>
      <c r="LYN74" s="319"/>
      <c r="LYO74" s="319"/>
      <c r="LYP74" s="319"/>
      <c r="LYQ74" s="319"/>
      <c r="LYR74" s="319"/>
      <c r="LYS74" s="319"/>
      <c r="LYT74" s="319"/>
      <c r="LYU74" s="319"/>
      <c r="LYV74" s="319"/>
      <c r="LYW74" s="319"/>
      <c r="LYX74" s="319"/>
      <c r="LYY74" s="319"/>
      <c r="LYZ74" s="319"/>
      <c r="LZA74" s="319"/>
      <c r="LZB74" s="319"/>
      <c r="LZC74" s="319"/>
      <c r="LZD74" s="319"/>
      <c r="LZE74" s="319"/>
      <c r="LZF74" s="319"/>
      <c r="LZG74" s="319"/>
      <c r="LZH74" s="319"/>
      <c r="LZI74" s="319"/>
      <c r="LZJ74" s="319"/>
      <c r="LZK74" s="319"/>
      <c r="LZL74" s="319"/>
      <c r="LZM74" s="319"/>
      <c r="LZN74" s="319"/>
      <c r="LZO74" s="319"/>
      <c r="LZP74" s="319"/>
      <c r="LZQ74" s="319"/>
      <c r="LZR74" s="319"/>
      <c r="LZS74" s="319"/>
      <c r="LZT74" s="319"/>
      <c r="LZU74" s="319"/>
      <c r="LZV74" s="319"/>
      <c r="LZW74" s="319"/>
      <c r="LZX74" s="319"/>
      <c r="LZY74" s="319"/>
      <c r="LZZ74" s="319"/>
      <c r="MAA74" s="319"/>
      <c r="MAB74" s="319"/>
      <c r="MAC74" s="319"/>
      <c r="MAD74" s="319"/>
      <c r="MAE74" s="319"/>
      <c r="MAF74" s="319"/>
      <c r="MAG74" s="319"/>
      <c r="MAH74" s="319"/>
      <c r="MAI74" s="319"/>
      <c r="MAJ74" s="319"/>
      <c r="MAK74" s="319"/>
      <c r="MAL74" s="319"/>
      <c r="MAM74" s="319"/>
      <c r="MAN74" s="319"/>
      <c r="MAO74" s="319"/>
      <c r="MAP74" s="319"/>
      <c r="MAQ74" s="319"/>
      <c r="MAR74" s="319"/>
      <c r="MAS74" s="319"/>
      <c r="MAT74" s="319"/>
      <c r="MAU74" s="319"/>
      <c r="MAV74" s="319"/>
      <c r="MAW74" s="319"/>
      <c r="MAX74" s="319"/>
      <c r="MAY74" s="319"/>
      <c r="MAZ74" s="319"/>
      <c r="MBA74" s="319"/>
      <c r="MBB74" s="319"/>
      <c r="MBC74" s="319"/>
      <c r="MBD74" s="319"/>
      <c r="MBE74" s="319"/>
      <c r="MBF74" s="319"/>
      <c r="MBG74" s="319"/>
      <c r="MBH74" s="319"/>
      <c r="MBI74" s="319"/>
      <c r="MBJ74" s="319"/>
      <c r="MBK74" s="319"/>
      <c r="MBL74" s="319"/>
      <c r="MBM74" s="319"/>
      <c r="MBN74" s="319"/>
      <c r="MBO74" s="319"/>
      <c r="MBP74" s="319"/>
      <c r="MBQ74" s="319"/>
      <c r="MBR74" s="319"/>
      <c r="MBS74" s="319"/>
      <c r="MBT74" s="319"/>
      <c r="MBU74" s="319"/>
      <c r="MBV74" s="319"/>
      <c r="MBW74" s="319"/>
      <c r="MBX74" s="319"/>
      <c r="MBY74" s="319"/>
      <c r="MBZ74" s="319"/>
      <c r="MCA74" s="319"/>
      <c r="MCB74" s="319"/>
      <c r="MCC74" s="319"/>
      <c r="MCD74" s="319"/>
      <c r="MCE74" s="319"/>
      <c r="MCF74" s="319"/>
      <c r="MCG74" s="319"/>
      <c r="MCH74" s="319"/>
      <c r="MCI74" s="319"/>
      <c r="MCJ74" s="319"/>
      <c r="MCK74" s="319"/>
      <c r="MCL74" s="319"/>
      <c r="MCM74" s="319"/>
      <c r="MCN74" s="319"/>
      <c r="MCO74" s="319"/>
      <c r="MCP74" s="319"/>
      <c r="MCQ74" s="319"/>
      <c r="MCR74" s="319"/>
      <c r="MCS74" s="319"/>
      <c r="MCT74" s="319"/>
      <c r="MCU74" s="319"/>
      <c r="MCV74" s="319"/>
      <c r="MCW74" s="319"/>
      <c r="MCX74" s="319"/>
      <c r="MCY74" s="319"/>
      <c r="MCZ74" s="319"/>
      <c r="MDA74" s="319"/>
      <c r="MDB74" s="319"/>
      <c r="MDC74" s="319"/>
      <c r="MDD74" s="319"/>
      <c r="MDE74" s="319"/>
      <c r="MDF74" s="319"/>
      <c r="MDG74" s="319"/>
      <c r="MDH74" s="319"/>
      <c r="MDI74" s="319"/>
      <c r="MDJ74" s="319"/>
      <c r="MDK74" s="319"/>
      <c r="MDL74" s="319"/>
      <c r="MDM74" s="319"/>
      <c r="MDN74" s="319"/>
      <c r="MDO74" s="319"/>
      <c r="MDP74" s="319"/>
      <c r="MDQ74" s="319"/>
      <c r="MDR74" s="319"/>
      <c r="MDS74" s="319"/>
      <c r="MDT74" s="319"/>
      <c r="MDU74" s="319"/>
      <c r="MDV74" s="319"/>
      <c r="MDW74" s="319"/>
      <c r="MDX74" s="319"/>
      <c r="MDY74" s="319"/>
      <c r="MDZ74" s="319"/>
      <c r="MEA74" s="319"/>
      <c r="MEB74" s="319"/>
      <c r="MEC74" s="319"/>
      <c r="MED74" s="319"/>
      <c r="MEE74" s="319"/>
      <c r="MEF74" s="319"/>
      <c r="MEG74" s="319"/>
      <c r="MEH74" s="319"/>
      <c r="MEI74" s="319"/>
      <c r="MEJ74" s="319"/>
      <c r="MEK74" s="319"/>
      <c r="MEL74" s="319"/>
      <c r="MEM74" s="319"/>
      <c r="MEN74" s="319"/>
      <c r="MEO74" s="319"/>
      <c r="MEP74" s="319"/>
      <c r="MEQ74" s="319"/>
      <c r="MER74" s="319"/>
      <c r="MES74" s="319"/>
      <c r="MET74" s="319"/>
      <c r="MEU74" s="319"/>
      <c r="MEV74" s="319"/>
      <c r="MEW74" s="319"/>
      <c r="MEX74" s="319"/>
      <c r="MEY74" s="319"/>
      <c r="MEZ74" s="319"/>
      <c r="MFA74" s="319"/>
      <c r="MFB74" s="319"/>
      <c r="MFC74" s="319"/>
      <c r="MFD74" s="319"/>
      <c r="MFE74" s="319"/>
      <c r="MFF74" s="319"/>
      <c r="MFG74" s="319"/>
      <c r="MFH74" s="319"/>
      <c r="MFI74" s="319"/>
      <c r="MFJ74" s="319"/>
      <c r="MFK74" s="319"/>
      <c r="MFL74" s="319"/>
      <c r="MFM74" s="319"/>
      <c r="MFN74" s="319"/>
      <c r="MFO74" s="319"/>
      <c r="MFP74" s="319"/>
      <c r="MFQ74" s="319"/>
      <c r="MFR74" s="319"/>
      <c r="MFS74" s="319"/>
      <c r="MFT74" s="319"/>
      <c r="MFU74" s="319"/>
      <c r="MFV74" s="319"/>
      <c r="MFW74" s="319"/>
      <c r="MFX74" s="319"/>
      <c r="MFY74" s="319"/>
      <c r="MFZ74" s="319"/>
      <c r="MGA74" s="319"/>
      <c r="MGB74" s="319"/>
      <c r="MGC74" s="319"/>
      <c r="MGD74" s="319"/>
      <c r="MGE74" s="319"/>
      <c r="MGF74" s="319"/>
      <c r="MGG74" s="319"/>
      <c r="MGH74" s="319"/>
      <c r="MGI74" s="319"/>
      <c r="MGJ74" s="319"/>
      <c r="MGK74" s="319"/>
      <c r="MGL74" s="319"/>
      <c r="MGM74" s="319"/>
      <c r="MGN74" s="319"/>
      <c r="MGO74" s="319"/>
      <c r="MGP74" s="319"/>
      <c r="MGQ74" s="319"/>
      <c r="MGR74" s="319"/>
      <c r="MGS74" s="319"/>
      <c r="MGT74" s="319"/>
      <c r="MGU74" s="319"/>
      <c r="MGV74" s="319"/>
      <c r="MGW74" s="319"/>
      <c r="MGX74" s="319"/>
      <c r="MGY74" s="319"/>
      <c r="MGZ74" s="319"/>
      <c r="MHA74" s="319"/>
      <c r="MHB74" s="319"/>
      <c r="MHC74" s="319"/>
      <c r="MHD74" s="319"/>
      <c r="MHE74" s="319"/>
      <c r="MHF74" s="319"/>
      <c r="MHG74" s="319"/>
      <c r="MHH74" s="319"/>
      <c r="MHI74" s="319"/>
      <c r="MHJ74" s="319"/>
      <c r="MHK74" s="319"/>
      <c r="MHL74" s="319"/>
      <c r="MHM74" s="319"/>
      <c r="MHN74" s="319"/>
      <c r="MHO74" s="319"/>
      <c r="MHP74" s="319"/>
      <c r="MHQ74" s="319"/>
      <c r="MHR74" s="319"/>
      <c r="MHS74" s="319"/>
      <c r="MHT74" s="319"/>
      <c r="MHU74" s="319"/>
      <c r="MHV74" s="319"/>
      <c r="MHW74" s="319"/>
      <c r="MHX74" s="319"/>
      <c r="MHY74" s="319"/>
      <c r="MHZ74" s="319"/>
      <c r="MIA74" s="319"/>
      <c r="MIB74" s="319"/>
      <c r="MIC74" s="319"/>
      <c r="MID74" s="319"/>
      <c r="MIE74" s="319"/>
      <c r="MIF74" s="319"/>
      <c r="MIG74" s="319"/>
      <c r="MIH74" s="319"/>
      <c r="MII74" s="319"/>
      <c r="MIJ74" s="319"/>
      <c r="MIK74" s="319"/>
      <c r="MIL74" s="319"/>
      <c r="MIM74" s="319"/>
      <c r="MIN74" s="319"/>
      <c r="MIO74" s="319"/>
      <c r="MIP74" s="319"/>
      <c r="MIQ74" s="319"/>
      <c r="MIR74" s="319"/>
      <c r="MIS74" s="319"/>
      <c r="MIT74" s="319"/>
      <c r="MIU74" s="319"/>
      <c r="MIV74" s="319"/>
      <c r="MIW74" s="319"/>
      <c r="MIX74" s="319"/>
      <c r="MIY74" s="319"/>
      <c r="MIZ74" s="319"/>
      <c r="MJA74" s="319"/>
      <c r="MJB74" s="319"/>
      <c r="MJC74" s="319"/>
      <c r="MJD74" s="319"/>
      <c r="MJE74" s="319"/>
      <c r="MJF74" s="319"/>
      <c r="MJG74" s="319"/>
      <c r="MJH74" s="319"/>
      <c r="MJI74" s="319"/>
      <c r="MJJ74" s="319"/>
      <c r="MJK74" s="319"/>
      <c r="MJL74" s="319"/>
      <c r="MJM74" s="319"/>
      <c r="MJN74" s="319"/>
      <c r="MJO74" s="319"/>
      <c r="MJP74" s="319"/>
      <c r="MJQ74" s="319"/>
      <c r="MJR74" s="319"/>
      <c r="MJS74" s="319"/>
      <c r="MJT74" s="319"/>
      <c r="MJU74" s="319"/>
      <c r="MJV74" s="319"/>
      <c r="MJW74" s="319"/>
      <c r="MJX74" s="319"/>
      <c r="MJY74" s="319"/>
      <c r="MJZ74" s="319"/>
      <c r="MKA74" s="319"/>
      <c r="MKB74" s="319"/>
      <c r="MKC74" s="319"/>
      <c r="MKD74" s="319"/>
      <c r="MKE74" s="319"/>
      <c r="MKF74" s="319"/>
      <c r="MKG74" s="319"/>
      <c r="MKH74" s="319"/>
      <c r="MKI74" s="319"/>
      <c r="MKJ74" s="319"/>
      <c r="MKK74" s="319"/>
      <c r="MKL74" s="319"/>
      <c r="MKM74" s="319"/>
      <c r="MKN74" s="319"/>
      <c r="MKO74" s="319"/>
      <c r="MKP74" s="319"/>
      <c r="MKQ74" s="319"/>
      <c r="MKR74" s="319"/>
      <c r="MKS74" s="319"/>
      <c r="MKT74" s="319"/>
      <c r="MKU74" s="319"/>
      <c r="MKV74" s="319"/>
      <c r="MKW74" s="319"/>
      <c r="MKX74" s="319"/>
      <c r="MKY74" s="319"/>
      <c r="MKZ74" s="319"/>
      <c r="MLA74" s="319"/>
      <c r="MLB74" s="319"/>
      <c r="MLC74" s="319"/>
      <c r="MLD74" s="319"/>
      <c r="MLE74" s="319"/>
      <c r="MLF74" s="319"/>
      <c r="MLG74" s="319"/>
      <c r="MLH74" s="319"/>
      <c r="MLI74" s="319"/>
      <c r="MLJ74" s="319"/>
      <c r="MLK74" s="319"/>
      <c r="MLL74" s="319"/>
      <c r="MLM74" s="319"/>
      <c r="MLN74" s="319"/>
      <c r="MLO74" s="319"/>
      <c r="MLP74" s="319"/>
      <c r="MLQ74" s="319"/>
      <c r="MLR74" s="319"/>
      <c r="MLS74" s="319"/>
      <c r="MLT74" s="319"/>
      <c r="MLU74" s="319"/>
      <c r="MLV74" s="319"/>
      <c r="MLW74" s="319"/>
      <c r="MLX74" s="319"/>
      <c r="MLY74" s="319"/>
      <c r="MLZ74" s="319"/>
      <c r="MMA74" s="319"/>
      <c r="MMB74" s="319"/>
      <c r="MMC74" s="319"/>
      <c r="MMD74" s="319"/>
      <c r="MME74" s="319"/>
      <c r="MMF74" s="319"/>
      <c r="MMG74" s="319"/>
      <c r="MMH74" s="319"/>
      <c r="MMI74" s="319"/>
      <c r="MMJ74" s="319"/>
      <c r="MMK74" s="319"/>
      <c r="MML74" s="319"/>
      <c r="MMM74" s="319"/>
      <c r="MMN74" s="319"/>
      <c r="MMO74" s="319"/>
      <c r="MMP74" s="319"/>
      <c r="MMQ74" s="319"/>
      <c r="MMR74" s="319"/>
      <c r="MMS74" s="319"/>
      <c r="MMT74" s="319"/>
      <c r="MMU74" s="319"/>
      <c r="MMV74" s="319"/>
      <c r="MMW74" s="319"/>
      <c r="MMX74" s="319"/>
      <c r="MMY74" s="319"/>
      <c r="MMZ74" s="319"/>
      <c r="MNA74" s="319"/>
      <c r="MNB74" s="319"/>
      <c r="MNC74" s="319"/>
      <c r="MND74" s="319"/>
      <c r="MNE74" s="319"/>
      <c r="MNF74" s="319"/>
      <c r="MNG74" s="319"/>
      <c r="MNH74" s="319"/>
      <c r="MNI74" s="319"/>
      <c r="MNJ74" s="319"/>
      <c r="MNK74" s="319"/>
      <c r="MNL74" s="319"/>
      <c r="MNM74" s="319"/>
      <c r="MNN74" s="319"/>
      <c r="MNO74" s="319"/>
      <c r="MNP74" s="319"/>
      <c r="MNQ74" s="319"/>
      <c r="MNR74" s="319"/>
      <c r="MNS74" s="319"/>
      <c r="MNT74" s="319"/>
      <c r="MNU74" s="319"/>
      <c r="MNV74" s="319"/>
      <c r="MNW74" s="319"/>
      <c r="MNX74" s="319"/>
      <c r="MNY74" s="319"/>
      <c r="MNZ74" s="319"/>
      <c r="MOA74" s="319"/>
      <c r="MOB74" s="319"/>
      <c r="MOC74" s="319"/>
      <c r="MOD74" s="319"/>
      <c r="MOE74" s="319"/>
      <c r="MOF74" s="319"/>
      <c r="MOG74" s="319"/>
      <c r="MOH74" s="319"/>
      <c r="MOI74" s="319"/>
      <c r="MOJ74" s="319"/>
      <c r="MOK74" s="319"/>
      <c r="MOL74" s="319"/>
      <c r="MOM74" s="319"/>
      <c r="MON74" s="319"/>
      <c r="MOO74" s="319"/>
      <c r="MOP74" s="319"/>
      <c r="MOQ74" s="319"/>
      <c r="MOR74" s="319"/>
      <c r="MOS74" s="319"/>
      <c r="MOT74" s="319"/>
      <c r="MOU74" s="319"/>
      <c r="MOV74" s="319"/>
      <c r="MOW74" s="319"/>
      <c r="MOX74" s="319"/>
      <c r="MOY74" s="319"/>
      <c r="MOZ74" s="319"/>
      <c r="MPA74" s="319"/>
      <c r="MPB74" s="319"/>
      <c r="MPC74" s="319"/>
      <c r="MPD74" s="319"/>
      <c r="MPE74" s="319"/>
      <c r="MPF74" s="319"/>
      <c r="MPG74" s="319"/>
      <c r="MPH74" s="319"/>
      <c r="MPI74" s="319"/>
      <c r="MPJ74" s="319"/>
      <c r="MPK74" s="319"/>
      <c r="MPL74" s="319"/>
      <c r="MPM74" s="319"/>
      <c r="MPN74" s="319"/>
      <c r="MPO74" s="319"/>
      <c r="MPP74" s="319"/>
      <c r="MPQ74" s="319"/>
      <c r="MPR74" s="319"/>
      <c r="MPS74" s="319"/>
      <c r="MPT74" s="319"/>
      <c r="MPU74" s="319"/>
      <c r="MPV74" s="319"/>
      <c r="MPW74" s="319"/>
      <c r="MPX74" s="319"/>
      <c r="MPY74" s="319"/>
      <c r="MPZ74" s="319"/>
      <c r="MQA74" s="319"/>
      <c r="MQB74" s="319"/>
      <c r="MQC74" s="319"/>
      <c r="MQD74" s="319"/>
      <c r="MQE74" s="319"/>
      <c r="MQF74" s="319"/>
      <c r="MQG74" s="319"/>
      <c r="MQH74" s="319"/>
      <c r="MQI74" s="319"/>
      <c r="MQJ74" s="319"/>
      <c r="MQK74" s="319"/>
      <c r="MQL74" s="319"/>
      <c r="MQM74" s="319"/>
      <c r="MQN74" s="319"/>
      <c r="MQO74" s="319"/>
      <c r="MQP74" s="319"/>
      <c r="MQQ74" s="319"/>
      <c r="MQR74" s="319"/>
      <c r="MQS74" s="319"/>
      <c r="MQT74" s="319"/>
      <c r="MQU74" s="319"/>
      <c r="MQV74" s="319"/>
      <c r="MQW74" s="319"/>
      <c r="MQX74" s="319"/>
      <c r="MQY74" s="319"/>
      <c r="MQZ74" s="319"/>
      <c r="MRA74" s="319"/>
      <c r="MRB74" s="319"/>
      <c r="MRC74" s="319"/>
      <c r="MRD74" s="319"/>
      <c r="MRE74" s="319"/>
      <c r="MRF74" s="319"/>
      <c r="MRG74" s="319"/>
      <c r="MRH74" s="319"/>
      <c r="MRI74" s="319"/>
      <c r="MRJ74" s="319"/>
      <c r="MRK74" s="319"/>
      <c r="MRL74" s="319"/>
      <c r="MRM74" s="319"/>
      <c r="MRN74" s="319"/>
      <c r="MRO74" s="319"/>
      <c r="MRP74" s="319"/>
      <c r="MRQ74" s="319"/>
      <c r="MRR74" s="319"/>
      <c r="MRS74" s="319"/>
      <c r="MRT74" s="319"/>
      <c r="MRU74" s="319"/>
      <c r="MRV74" s="319"/>
      <c r="MRW74" s="319"/>
      <c r="MRX74" s="319"/>
      <c r="MRY74" s="319"/>
      <c r="MRZ74" s="319"/>
      <c r="MSA74" s="319"/>
      <c r="MSB74" s="319"/>
      <c r="MSC74" s="319"/>
      <c r="MSD74" s="319"/>
      <c r="MSE74" s="319"/>
      <c r="MSF74" s="319"/>
      <c r="MSG74" s="319"/>
      <c r="MSH74" s="319"/>
      <c r="MSI74" s="319"/>
      <c r="MSJ74" s="319"/>
      <c r="MSK74" s="319"/>
      <c r="MSL74" s="319"/>
      <c r="MSM74" s="319"/>
      <c r="MSN74" s="319"/>
      <c r="MSO74" s="319"/>
      <c r="MSP74" s="319"/>
      <c r="MSQ74" s="319"/>
      <c r="MSR74" s="319"/>
      <c r="MSS74" s="319"/>
      <c r="MST74" s="319"/>
      <c r="MSU74" s="319"/>
      <c r="MSV74" s="319"/>
      <c r="MSW74" s="319"/>
      <c r="MSX74" s="319"/>
      <c r="MSY74" s="319"/>
      <c r="MSZ74" s="319"/>
      <c r="MTA74" s="319"/>
      <c r="MTB74" s="319"/>
      <c r="MTC74" s="319"/>
      <c r="MTD74" s="319"/>
      <c r="MTE74" s="319"/>
      <c r="MTF74" s="319"/>
      <c r="MTG74" s="319"/>
      <c r="MTH74" s="319"/>
      <c r="MTI74" s="319"/>
      <c r="MTJ74" s="319"/>
      <c r="MTK74" s="319"/>
      <c r="MTL74" s="319"/>
      <c r="MTM74" s="319"/>
      <c r="MTN74" s="319"/>
      <c r="MTO74" s="319"/>
      <c r="MTP74" s="319"/>
      <c r="MTQ74" s="319"/>
      <c r="MTR74" s="319"/>
      <c r="MTS74" s="319"/>
      <c r="MTT74" s="319"/>
      <c r="MTU74" s="319"/>
      <c r="MTV74" s="319"/>
      <c r="MTW74" s="319"/>
      <c r="MTX74" s="319"/>
      <c r="MTY74" s="319"/>
      <c r="MTZ74" s="319"/>
      <c r="MUA74" s="319"/>
      <c r="MUB74" s="319"/>
      <c r="MUC74" s="319"/>
      <c r="MUD74" s="319"/>
      <c r="MUE74" s="319"/>
      <c r="MUF74" s="319"/>
      <c r="MUG74" s="319"/>
      <c r="MUH74" s="319"/>
      <c r="MUI74" s="319"/>
      <c r="MUJ74" s="319"/>
      <c r="MUK74" s="319"/>
      <c r="MUL74" s="319"/>
      <c r="MUM74" s="319"/>
      <c r="MUN74" s="319"/>
      <c r="MUO74" s="319"/>
      <c r="MUP74" s="319"/>
      <c r="MUQ74" s="319"/>
      <c r="MUR74" s="319"/>
      <c r="MUS74" s="319"/>
      <c r="MUT74" s="319"/>
      <c r="MUU74" s="319"/>
      <c r="MUV74" s="319"/>
      <c r="MUW74" s="319"/>
      <c r="MUX74" s="319"/>
      <c r="MUY74" s="319"/>
      <c r="MUZ74" s="319"/>
      <c r="MVA74" s="319"/>
      <c r="MVB74" s="319"/>
      <c r="MVC74" s="319"/>
      <c r="MVD74" s="319"/>
      <c r="MVE74" s="319"/>
      <c r="MVF74" s="319"/>
      <c r="MVG74" s="319"/>
      <c r="MVH74" s="319"/>
      <c r="MVI74" s="319"/>
      <c r="MVJ74" s="319"/>
      <c r="MVK74" s="319"/>
      <c r="MVL74" s="319"/>
      <c r="MVM74" s="319"/>
      <c r="MVN74" s="319"/>
      <c r="MVO74" s="319"/>
      <c r="MVP74" s="319"/>
      <c r="MVQ74" s="319"/>
      <c r="MVR74" s="319"/>
      <c r="MVS74" s="319"/>
      <c r="MVT74" s="319"/>
      <c r="MVU74" s="319"/>
      <c r="MVV74" s="319"/>
      <c r="MVW74" s="319"/>
      <c r="MVX74" s="319"/>
      <c r="MVY74" s="319"/>
      <c r="MVZ74" s="319"/>
      <c r="MWA74" s="319"/>
      <c r="MWB74" s="319"/>
      <c r="MWC74" s="319"/>
      <c r="MWD74" s="319"/>
      <c r="MWE74" s="319"/>
      <c r="MWF74" s="319"/>
      <c r="MWG74" s="319"/>
      <c r="MWH74" s="319"/>
      <c r="MWI74" s="319"/>
      <c r="MWJ74" s="319"/>
      <c r="MWK74" s="319"/>
      <c r="MWL74" s="319"/>
      <c r="MWM74" s="319"/>
      <c r="MWN74" s="319"/>
      <c r="MWO74" s="319"/>
      <c r="MWP74" s="319"/>
      <c r="MWQ74" s="319"/>
      <c r="MWR74" s="319"/>
      <c r="MWS74" s="319"/>
      <c r="MWT74" s="319"/>
      <c r="MWU74" s="319"/>
      <c r="MWV74" s="319"/>
      <c r="MWW74" s="319"/>
      <c r="MWX74" s="319"/>
      <c r="MWY74" s="319"/>
      <c r="MWZ74" s="319"/>
      <c r="MXA74" s="319"/>
      <c r="MXB74" s="319"/>
      <c r="MXC74" s="319"/>
      <c r="MXD74" s="319"/>
      <c r="MXE74" s="319"/>
      <c r="MXF74" s="319"/>
      <c r="MXG74" s="319"/>
      <c r="MXH74" s="319"/>
      <c r="MXI74" s="319"/>
      <c r="MXJ74" s="319"/>
      <c r="MXK74" s="319"/>
      <c r="MXL74" s="319"/>
      <c r="MXM74" s="319"/>
      <c r="MXN74" s="319"/>
      <c r="MXO74" s="319"/>
      <c r="MXP74" s="319"/>
      <c r="MXQ74" s="319"/>
      <c r="MXR74" s="319"/>
      <c r="MXS74" s="319"/>
      <c r="MXT74" s="319"/>
      <c r="MXU74" s="319"/>
      <c r="MXV74" s="319"/>
      <c r="MXW74" s="319"/>
      <c r="MXX74" s="319"/>
      <c r="MXY74" s="319"/>
      <c r="MXZ74" s="319"/>
      <c r="MYA74" s="319"/>
      <c r="MYB74" s="319"/>
      <c r="MYC74" s="319"/>
      <c r="MYD74" s="319"/>
      <c r="MYE74" s="319"/>
      <c r="MYF74" s="319"/>
      <c r="MYG74" s="319"/>
      <c r="MYH74" s="319"/>
      <c r="MYI74" s="319"/>
      <c r="MYJ74" s="319"/>
      <c r="MYK74" s="319"/>
      <c r="MYL74" s="319"/>
      <c r="MYM74" s="319"/>
      <c r="MYN74" s="319"/>
      <c r="MYO74" s="319"/>
      <c r="MYP74" s="319"/>
      <c r="MYQ74" s="319"/>
      <c r="MYR74" s="319"/>
      <c r="MYS74" s="319"/>
      <c r="MYT74" s="319"/>
      <c r="MYU74" s="319"/>
      <c r="MYV74" s="319"/>
      <c r="MYW74" s="319"/>
      <c r="MYX74" s="319"/>
      <c r="MYY74" s="319"/>
      <c r="MYZ74" s="319"/>
      <c r="MZA74" s="319"/>
      <c r="MZB74" s="319"/>
      <c r="MZC74" s="319"/>
      <c r="MZD74" s="319"/>
      <c r="MZE74" s="319"/>
      <c r="MZF74" s="319"/>
      <c r="MZG74" s="319"/>
      <c r="MZH74" s="319"/>
      <c r="MZI74" s="319"/>
      <c r="MZJ74" s="319"/>
      <c r="MZK74" s="319"/>
      <c r="MZL74" s="319"/>
      <c r="MZM74" s="319"/>
      <c r="MZN74" s="319"/>
      <c r="MZO74" s="319"/>
      <c r="MZP74" s="319"/>
      <c r="MZQ74" s="319"/>
      <c r="MZR74" s="319"/>
      <c r="MZS74" s="319"/>
      <c r="MZT74" s="319"/>
      <c r="MZU74" s="319"/>
      <c r="MZV74" s="319"/>
      <c r="MZW74" s="319"/>
      <c r="MZX74" s="319"/>
      <c r="MZY74" s="319"/>
      <c r="MZZ74" s="319"/>
      <c r="NAA74" s="319"/>
      <c r="NAB74" s="319"/>
      <c r="NAC74" s="319"/>
      <c r="NAD74" s="319"/>
      <c r="NAE74" s="319"/>
      <c r="NAF74" s="319"/>
      <c r="NAG74" s="319"/>
      <c r="NAH74" s="319"/>
      <c r="NAI74" s="319"/>
      <c r="NAJ74" s="319"/>
      <c r="NAK74" s="319"/>
      <c r="NAL74" s="319"/>
      <c r="NAM74" s="319"/>
      <c r="NAN74" s="319"/>
      <c r="NAO74" s="319"/>
      <c r="NAP74" s="319"/>
      <c r="NAQ74" s="319"/>
      <c r="NAR74" s="319"/>
      <c r="NAS74" s="319"/>
      <c r="NAT74" s="319"/>
      <c r="NAU74" s="319"/>
      <c r="NAV74" s="319"/>
      <c r="NAW74" s="319"/>
      <c r="NAX74" s="319"/>
      <c r="NAY74" s="319"/>
      <c r="NAZ74" s="319"/>
      <c r="NBA74" s="319"/>
      <c r="NBB74" s="319"/>
      <c r="NBC74" s="319"/>
      <c r="NBD74" s="319"/>
      <c r="NBE74" s="319"/>
      <c r="NBF74" s="319"/>
      <c r="NBG74" s="319"/>
      <c r="NBH74" s="319"/>
      <c r="NBI74" s="319"/>
      <c r="NBJ74" s="319"/>
      <c r="NBK74" s="319"/>
      <c r="NBL74" s="319"/>
      <c r="NBM74" s="319"/>
      <c r="NBN74" s="319"/>
      <c r="NBO74" s="319"/>
      <c r="NBP74" s="319"/>
      <c r="NBQ74" s="319"/>
      <c r="NBR74" s="319"/>
      <c r="NBS74" s="319"/>
      <c r="NBT74" s="319"/>
      <c r="NBU74" s="319"/>
      <c r="NBV74" s="319"/>
      <c r="NBW74" s="319"/>
      <c r="NBX74" s="319"/>
      <c r="NBY74" s="319"/>
      <c r="NBZ74" s="319"/>
      <c r="NCA74" s="319"/>
      <c r="NCB74" s="319"/>
      <c r="NCC74" s="319"/>
      <c r="NCD74" s="319"/>
      <c r="NCE74" s="319"/>
      <c r="NCF74" s="319"/>
      <c r="NCG74" s="319"/>
      <c r="NCH74" s="319"/>
      <c r="NCI74" s="319"/>
      <c r="NCJ74" s="319"/>
      <c r="NCK74" s="319"/>
      <c r="NCL74" s="319"/>
      <c r="NCM74" s="319"/>
      <c r="NCN74" s="319"/>
      <c r="NCO74" s="319"/>
      <c r="NCP74" s="319"/>
      <c r="NCQ74" s="319"/>
      <c r="NCR74" s="319"/>
      <c r="NCS74" s="319"/>
      <c r="NCT74" s="319"/>
      <c r="NCU74" s="319"/>
      <c r="NCV74" s="319"/>
      <c r="NCW74" s="319"/>
      <c r="NCX74" s="319"/>
      <c r="NCY74" s="319"/>
      <c r="NCZ74" s="319"/>
      <c r="NDA74" s="319"/>
      <c r="NDB74" s="319"/>
      <c r="NDC74" s="319"/>
      <c r="NDD74" s="319"/>
      <c r="NDE74" s="319"/>
      <c r="NDF74" s="319"/>
      <c r="NDG74" s="319"/>
      <c r="NDH74" s="319"/>
      <c r="NDI74" s="319"/>
      <c r="NDJ74" s="319"/>
      <c r="NDK74" s="319"/>
      <c r="NDL74" s="319"/>
      <c r="NDM74" s="319"/>
      <c r="NDN74" s="319"/>
      <c r="NDO74" s="319"/>
      <c r="NDP74" s="319"/>
      <c r="NDQ74" s="319"/>
      <c r="NDR74" s="319"/>
      <c r="NDS74" s="319"/>
      <c r="NDT74" s="319"/>
      <c r="NDU74" s="319"/>
      <c r="NDV74" s="319"/>
      <c r="NDW74" s="319"/>
      <c r="NDX74" s="319"/>
      <c r="NDY74" s="319"/>
      <c r="NDZ74" s="319"/>
      <c r="NEA74" s="319"/>
      <c r="NEB74" s="319"/>
      <c r="NEC74" s="319"/>
      <c r="NED74" s="319"/>
      <c r="NEE74" s="319"/>
      <c r="NEF74" s="319"/>
      <c r="NEG74" s="319"/>
      <c r="NEH74" s="319"/>
      <c r="NEI74" s="319"/>
      <c r="NEJ74" s="319"/>
      <c r="NEK74" s="319"/>
      <c r="NEL74" s="319"/>
      <c r="NEM74" s="319"/>
      <c r="NEN74" s="319"/>
      <c r="NEO74" s="319"/>
      <c r="NEP74" s="319"/>
      <c r="NEQ74" s="319"/>
      <c r="NER74" s="319"/>
      <c r="NES74" s="319"/>
      <c r="NET74" s="319"/>
      <c r="NEU74" s="319"/>
      <c r="NEV74" s="319"/>
      <c r="NEW74" s="319"/>
      <c r="NEX74" s="319"/>
      <c r="NEY74" s="319"/>
      <c r="NEZ74" s="319"/>
      <c r="NFA74" s="319"/>
      <c r="NFB74" s="319"/>
      <c r="NFC74" s="319"/>
      <c r="NFD74" s="319"/>
      <c r="NFE74" s="319"/>
      <c r="NFF74" s="319"/>
      <c r="NFG74" s="319"/>
      <c r="NFH74" s="319"/>
      <c r="NFI74" s="319"/>
      <c r="NFJ74" s="319"/>
      <c r="NFK74" s="319"/>
      <c r="NFL74" s="319"/>
      <c r="NFM74" s="319"/>
      <c r="NFN74" s="319"/>
      <c r="NFO74" s="319"/>
      <c r="NFP74" s="319"/>
      <c r="NFQ74" s="319"/>
      <c r="NFR74" s="319"/>
      <c r="NFS74" s="319"/>
      <c r="NFT74" s="319"/>
      <c r="NFU74" s="319"/>
      <c r="NFV74" s="319"/>
      <c r="NFW74" s="319"/>
      <c r="NFX74" s="319"/>
      <c r="NFY74" s="319"/>
      <c r="NFZ74" s="319"/>
      <c r="NGA74" s="319"/>
      <c r="NGB74" s="319"/>
      <c r="NGC74" s="319"/>
      <c r="NGD74" s="319"/>
      <c r="NGE74" s="319"/>
      <c r="NGF74" s="319"/>
      <c r="NGG74" s="319"/>
      <c r="NGH74" s="319"/>
      <c r="NGI74" s="319"/>
      <c r="NGJ74" s="319"/>
      <c r="NGK74" s="319"/>
      <c r="NGL74" s="319"/>
      <c r="NGM74" s="319"/>
      <c r="NGN74" s="319"/>
      <c r="NGO74" s="319"/>
      <c r="NGP74" s="319"/>
      <c r="NGQ74" s="319"/>
      <c r="NGR74" s="319"/>
      <c r="NGS74" s="319"/>
      <c r="NGT74" s="319"/>
      <c r="NGU74" s="319"/>
      <c r="NGV74" s="319"/>
      <c r="NGW74" s="319"/>
      <c r="NGX74" s="319"/>
      <c r="NGY74" s="319"/>
      <c r="NGZ74" s="319"/>
      <c r="NHA74" s="319"/>
      <c r="NHB74" s="319"/>
      <c r="NHC74" s="319"/>
      <c r="NHD74" s="319"/>
      <c r="NHE74" s="319"/>
      <c r="NHF74" s="319"/>
      <c r="NHG74" s="319"/>
      <c r="NHH74" s="319"/>
      <c r="NHI74" s="319"/>
      <c r="NHJ74" s="319"/>
      <c r="NHK74" s="319"/>
      <c r="NHL74" s="319"/>
      <c r="NHM74" s="319"/>
      <c r="NHN74" s="319"/>
      <c r="NHO74" s="319"/>
      <c r="NHP74" s="319"/>
      <c r="NHQ74" s="319"/>
      <c r="NHR74" s="319"/>
      <c r="NHS74" s="319"/>
      <c r="NHT74" s="319"/>
      <c r="NHU74" s="319"/>
      <c r="NHV74" s="319"/>
      <c r="NHW74" s="319"/>
      <c r="NHX74" s="319"/>
      <c r="NHY74" s="319"/>
      <c r="NHZ74" s="319"/>
      <c r="NIA74" s="319"/>
      <c r="NIB74" s="319"/>
      <c r="NIC74" s="319"/>
      <c r="NID74" s="319"/>
      <c r="NIE74" s="319"/>
      <c r="NIF74" s="319"/>
      <c r="NIG74" s="319"/>
      <c r="NIH74" s="319"/>
      <c r="NII74" s="319"/>
      <c r="NIJ74" s="319"/>
      <c r="NIK74" s="319"/>
      <c r="NIL74" s="319"/>
      <c r="NIM74" s="319"/>
      <c r="NIN74" s="319"/>
      <c r="NIO74" s="319"/>
      <c r="NIP74" s="319"/>
      <c r="NIQ74" s="319"/>
      <c r="NIR74" s="319"/>
      <c r="NIS74" s="319"/>
      <c r="NIT74" s="319"/>
      <c r="NIU74" s="319"/>
      <c r="NIV74" s="319"/>
      <c r="NIW74" s="319"/>
      <c r="NIX74" s="319"/>
      <c r="NIY74" s="319"/>
      <c r="NIZ74" s="319"/>
      <c r="NJA74" s="319"/>
      <c r="NJB74" s="319"/>
      <c r="NJC74" s="319"/>
      <c r="NJD74" s="319"/>
      <c r="NJE74" s="319"/>
      <c r="NJF74" s="319"/>
      <c r="NJG74" s="319"/>
      <c r="NJH74" s="319"/>
      <c r="NJI74" s="319"/>
      <c r="NJJ74" s="319"/>
      <c r="NJK74" s="319"/>
      <c r="NJL74" s="319"/>
      <c r="NJM74" s="319"/>
      <c r="NJN74" s="319"/>
      <c r="NJO74" s="319"/>
      <c r="NJP74" s="319"/>
      <c r="NJQ74" s="319"/>
      <c r="NJR74" s="319"/>
      <c r="NJS74" s="319"/>
      <c r="NJT74" s="319"/>
      <c r="NJU74" s="319"/>
      <c r="NJV74" s="319"/>
      <c r="NJW74" s="319"/>
      <c r="NJX74" s="319"/>
      <c r="NJY74" s="319"/>
      <c r="NJZ74" s="319"/>
      <c r="NKA74" s="319"/>
      <c r="NKB74" s="319"/>
      <c r="NKC74" s="319"/>
      <c r="NKD74" s="319"/>
      <c r="NKE74" s="319"/>
      <c r="NKF74" s="319"/>
      <c r="NKG74" s="319"/>
      <c r="NKH74" s="319"/>
      <c r="NKI74" s="319"/>
      <c r="NKJ74" s="319"/>
      <c r="NKK74" s="319"/>
      <c r="NKL74" s="319"/>
      <c r="NKM74" s="319"/>
      <c r="NKN74" s="319"/>
      <c r="NKO74" s="319"/>
      <c r="NKP74" s="319"/>
      <c r="NKQ74" s="319"/>
      <c r="NKR74" s="319"/>
      <c r="NKS74" s="319"/>
      <c r="NKT74" s="319"/>
      <c r="NKU74" s="319"/>
      <c r="NKV74" s="319"/>
      <c r="NKW74" s="319"/>
      <c r="NKX74" s="319"/>
      <c r="NKY74" s="319"/>
      <c r="NKZ74" s="319"/>
      <c r="NLA74" s="319"/>
      <c r="NLB74" s="319"/>
      <c r="NLC74" s="319"/>
      <c r="NLD74" s="319"/>
      <c r="NLE74" s="319"/>
      <c r="NLF74" s="319"/>
      <c r="NLG74" s="319"/>
      <c r="NLH74" s="319"/>
      <c r="NLI74" s="319"/>
      <c r="NLJ74" s="319"/>
      <c r="NLK74" s="319"/>
      <c r="NLL74" s="319"/>
      <c r="NLM74" s="319"/>
      <c r="NLN74" s="319"/>
      <c r="NLO74" s="319"/>
      <c r="NLP74" s="319"/>
      <c r="NLQ74" s="319"/>
      <c r="NLR74" s="319"/>
      <c r="NLS74" s="319"/>
      <c r="NLT74" s="319"/>
      <c r="NLU74" s="319"/>
      <c r="NLV74" s="319"/>
      <c r="NLW74" s="319"/>
      <c r="NLX74" s="319"/>
      <c r="NLY74" s="319"/>
      <c r="NLZ74" s="319"/>
      <c r="NMA74" s="319"/>
      <c r="NMB74" s="319"/>
      <c r="NMC74" s="319"/>
      <c r="NMD74" s="319"/>
      <c r="NME74" s="319"/>
      <c r="NMF74" s="319"/>
      <c r="NMG74" s="319"/>
      <c r="NMH74" s="319"/>
      <c r="NMI74" s="319"/>
      <c r="NMJ74" s="319"/>
      <c r="NMK74" s="319"/>
      <c r="NML74" s="319"/>
      <c r="NMM74" s="319"/>
      <c r="NMN74" s="319"/>
      <c r="NMO74" s="319"/>
      <c r="NMP74" s="319"/>
      <c r="NMQ74" s="319"/>
      <c r="NMR74" s="319"/>
      <c r="NMS74" s="319"/>
      <c r="NMT74" s="319"/>
      <c r="NMU74" s="319"/>
      <c r="NMV74" s="319"/>
      <c r="NMW74" s="319"/>
      <c r="NMX74" s="319"/>
      <c r="NMY74" s="319"/>
      <c r="NMZ74" s="319"/>
      <c r="NNA74" s="319"/>
      <c r="NNB74" s="319"/>
      <c r="NNC74" s="319"/>
      <c r="NND74" s="319"/>
      <c r="NNE74" s="319"/>
      <c r="NNF74" s="319"/>
      <c r="NNG74" s="319"/>
      <c r="NNH74" s="319"/>
      <c r="NNI74" s="319"/>
      <c r="NNJ74" s="319"/>
      <c r="NNK74" s="319"/>
      <c r="NNL74" s="319"/>
      <c r="NNM74" s="319"/>
      <c r="NNN74" s="319"/>
      <c r="NNO74" s="319"/>
      <c r="NNP74" s="319"/>
      <c r="NNQ74" s="319"/>
      <c r="NNR74" s="319"/>
      <c r="NNS74" s="319"/>
      <c r="NNT74" s="319"/>
      <c r="NNU74" s="319"/>
      <c r="NNV74" s="319"/>
      <c r="NNW74" s="319"/>
      <c r="NNX74" s="319"/>
      <c r="NNY74" s="319"/>
      <c r="NNZ74" s="319"/>
      <c r="NOA74" s="319"/>
      <c r="NOB74" s="319"/>
      <c r="NOC74" s="319"/>
      <c r="NOD74" s="319"/>
      <c r="NOE74" s="319"/>
      <c r="NOF74" s="319"/>
      <c r="NOG74" s="319"/>
      <c r="NOH74" s="319"/>
      <c r="NOI74" s="319"/>
      <c r="NOJ74" s="319"/>
      <c r="NOK74" s="319"/>
      <c r="NOL74" s="319"/>
      <c r="NOM74" s="319"/>
      <c r="NON74" s="319"/>
      <c r="NOO74" s="319"/>
      <c r="NOP74" s="319"/>
      <c r="NOQ74" s="319"/>
      <c r="NOR74" s="319"/>
      <c r="NOS74" s="319"/>
      <c r="NOT74" s="319"/>
      <c r="NOU74" s="319"/>
      <c r="NOV74" s="319"/>
      <c r="NOW74" s="319"/>
      <c r="NOX74" s="319"/>
      <c r="NOY74" s="319"/>
      <c r="NOZ74" s="319"/>
      <c r="NPA74" s="319"/>
      <c r="NPB74" s="319"/>
      <c r="NPC74" s="319"/>
      <c r="NPD74" s="319"/>
      <c r="NPE74" s="319"/>
      <c r="NPF74" s="319"/>
      <c r="NPG74" s="319"/>
      <c r="NPH74" s="319"/>
      <c r="NPI74" s="319"/>
      <c r="NPJ74" s="319"/>
      <c r="NPK74" s="319"/>
      <c r="NPL74" s="319"/>
      <c r="NPM74" s="319"/>
      <c r="NPN74" s="319"/>
      <c r="NPO74" s="319"/>
      <c r="NPP74" s="319"/>
      <c r="NPQ74" s="319"/>
      <c r="NPR74" s="319"/>
      <c r="NPS74" s="319"/>
      <c r="NPT74" s="319"/>
      <c r="NPU74" s="319"/>
      <c r="NPV74" s="319"/>
      <c r="NPW74" s="319"/>
      <c r="NPX74" s="319"/>
      <c r="NPY74" s="319"/>
      <c r="NPZ74" s="319"/>
      <c r="NQA74" s="319"/>
      <c r="NQB74" s="319"/>
      <c r="NQC74" s="319"/>
      <c r="NQD74" s="319"/>
      <c r="NQE74" s="319"/>
      <c r="NQF74" s="319"/>
      <c r="NQG74" s="319"/>
      <c r="NQH74" s="319"/>
      <c r="NQI74" s="319"/>
      <c r="NQJ74" s="319"/>
      <c r="NQK74" s="319"/>
      <c r="NQL74" s="319"/>
      <c r="NQM74" s="319"/>
      <c r="NQN74" s="319"/>
      <c r="NQO74" s="319"/>
      <c r="NQP74" s="319"/>
      <c r="NQQ74" s="319"/>
      <c r="NQR74" s="319"/>
      <c r="NQS74" s="319"/>
      <c r="NQT74" s="319"/>
      <c r="NQU74" s="319"/>
      <c r="NQV74" s="319"/>
      <c r="NQW74" s="319"/>
      <c r="NQX74" s="319"/>
      <c r="NQY74" s="319"/>
      <c r="NQZ74" s="319"/>
      <c r="NRA74" s="319"/>
      <c r="NRB74" s="319"/>
      <c r="NRC74" s="319"/>
      <c r="NRD74" s="319"/>
      <c r="NRE74" s="319"/>
      <c r="NRF74" s="319"/>
      <c r="NRG74" s="319"/>
      <c r="NRH74" s="319"/>
      <c r="NRI74" s="319"/>
      <c r="NRJ74" s="319"/>
      <c r="NRK74" s="319"/>
      <c r="NRL74" s="319"/>
      <c r="NRM74" s="319"/>
      <c r="NRN74" s="319"/>
      <c r="NRO74" s="319"/>
      <c r="NRP74" s="319"/>
      <c r="NRQ74" s="319"/>
      <c r="NRR74" s="319"/>
      <c r="NRS74" s="319"/>
      <c r="NRT74" s="319"/>
      <c r="NRU74" s="319"/>
      <c r="NRV74" s="319"/>
      <c r="NRW74" s="319"/>
      <c r="NRX74" s="319"/>
      <c r="NRY74" s="319"/>
      <c r="NRZ74" s="319"/>
      <c r="NSA74" s="319"/>
      <c r="NSB74" s="319"/>
      <c r="NSC74" s="319"/>
      <c r="NSD74" s="319"/>
      <c r="NSE74" s="319"/>
      <c r="NSF74" s="319"/>
      <c r="NSG74" s="319"/>
      <c r="NSH74" s="319"/>
      <c r="NSI74" s="319"/>
      <c r="NSJ74" s="319"/>
      <c r="NSK74" s="319"/>
      <c r="NSL74" s="319"/>
      <c r="NSM74" s="319"/>
      <c r="NSN74" s="319"/>
      <c r="NSO74" s="319"/>
      <c r="NSP74" s="319"/>
      <c r="NSQ74" s="319"/>
      <c r="NSR74" s="319"/>
      <c r="NSS74" s="319"/>
      <c r="NST74" s="319"/>
      <c r="NSU74" s="319"/>
      <c r="NSV74" s="319"/>
      <c r="NSW74" s="319"/>
      <c r="NSX74" s="319"/>
      <c r="NSY74" s="319"/>
      <c r="NSZ74" s="319"/>
      <c r="NTA74" s="319"/>
      <c r="NTB74" s="319"/>
      <c r="NTC74" s="319"/>
      <c r="NTD74" s="319"/>
      <c r="NTE74" s="319"/>
      <c r="NTF74" s="319"/>
      <c r="NTG74" s="319"/>
      <c r="NTH74" s="319"/>
      <c r="NTI74" s="319"/>
      <c r="NTJ74" s="319"/>
      <c r="NTK74" s="319"/>
      <c r="NTL74" s="319"/>
      <c r="NTM74" s="319"/>
      <c r="NTN74" s="319"/>
      <c r="NTO74" s="319"/>
      <c r="NTP74" s="319"/>
      <c r="NTQ74" s="319"/>
      <c r="NTR74" s="319"/>
      <c r="NTS74" s="319"/>
      <c r="NTT74" s="319"/>
      <c r="NTU74" s="319"/>
      <c r="NTV74" s="319"/>
      <c r="NTW74" s="319"/>
      <c r="NTX74" s="319"/>
      <c r="NTY74" s="319"/>
      <c r="NTZ74" s="319"/>
      <c r="NUA74" s="319"/>
      <c r="NUB74" s="319"/>
      <c r="NUC74" s="319"/>
      <c r="NUD74" s="319"/>
      <c r="NUE74" s="319"/>
      <c r="NUF74" s="319"/>
      <c r="NUG74" s="319"/>
      <c r="NUH74" s="319"/>
      <c r="NUI74" s="319"/>
      <c r="NUJ74" s="319"/>
      <c r="NUK74" s="319"/>
      <c r="NUL74" s="319"/>
      <c r="NUM74" s="319"/>
      <c r="NUN74" s="319"/>
      <c r="NUO74" s="319"/>
      <c r="NUP74" s="319"/>
      <c r="NUQ74" s="319"/>
      <c r="NUR74" s="319"/>
      <c r="NUS74" s="319"/>
      <c r="NUT74" s="319"/>
      <c r="NUU74" s="319"/>
      <c r="NUV74" s="319"/>
      <c r="NUW74" s="319"/>
      <c r="NUX74" s="319"/>
      <c r="NUY74" s="319"/>
      <c r="NUZ74" s="319"/>
      <c r="NVA74" s="319"/>
      <c r="NVB74" s="319"/>
      <c r="NVC74" s="319"/>
      <c r="NVD74" s="319"/>
      <c r="NVE74" s="319"/>
      <c r="NVF74" s="319"/>
      <c r="NVG74" s="319"/>
      <c r="NVH74" s="319"/>
      <c r="NVI74" s="319"/>
      <c r="NVJ74" s="319"/>
      <c r="NVK74" s="319"/>
      <c r="NVL74" s="319"/>
      <c r="NVM74" s="319"/>
      <c r="NVN74" s="319"/>
      <c r="NVO74" s="319"/>
      <c r="NVP74" s="319"/>
      <c r="NVQ74" s="319"/>
      <c r="NVR74" s="319"/>
      <c r="NVS74" s="319"/>
      <c r="NVT74" s="319"/>
      <c r="NVU74" s="319"/>
      <c r="NVV74" s="319"/>
      <c r="NVW74" s="319"/>
      <c r="NVX74" s="319"/>
      <c r="NVY74" s="319"/>
      <c r="NVZ74" s="319"/>
      <c r="NWA74" s="319"/>
      <c r="NWB74" s="319"/>
      <c r="NWC74" s="319"/>
      <c r="NWD74" s="319"/>
      <c r="NWE74" s="319"/>
      <c r="NWF74" s="319"/>
      <c r="NWG74" s="319"/>
      <c r="NWH74" s="319"/>
      <c r="NWI74" s="319"/>
      <c r="NWJ74" s="319"/>
      <c r="NWK74" s="319"/>
      <c r="NWL74" s="319"/>
      <c r="NWM74" s="319"/>
      <c r="NWN74" s="319"/>
      <c r="NWO74" s="319"/>
      <c r="NWP74" s="319"/>
      <c r="NWQ74" s="319"/>
      <c r="NWR74" s="319"/>
      <c r="NWS74" s="319"/>
      <c r="NWT74" s="319"/>
      <c r="NWU74" s="319"/>
      <c r="NWV74" s="319"/>
      <c r="NWW74" s="319"/>
      <c r="NWX74" s="319"/>
      <c r="NWY74" s="319"/>
      <c r="NWZ74" s="319"/>
      <c r="NXA74" s="319"/>
      <c r="NXB74" s="319"/>
      <c r="NXC74" s="319"/>
      <c r="NXD74" s="319"/>
      <c r="NXE74" s="319"/>
      <c r="NXF74" s="319"/>
      <c r="NXG74" s="319"/>
      <c r="NXH74" s="319"/>
      <c r="NXI74" s="319"/>
      <c r="NXJ74" s="319"/>
      <c r="NXK74" s="319"/>
      <c r="NXL74" s="319"/>
      <c r="NXM74" s="319"/>
      <c r="NXN74" s="319"/>
      <c r="NXO74" s="319"/>
      <c r="NXP74" s="319"/>
      <c r="NXQ74" s="319"/>
      <c r="NXR74" s="319"/>
      <c r="NXS74" s="319"/>
      <c r="NXT74" s="319"/>
      <c r="NXU74" s="319"/>
      <c r="NXV74" s="319"/>
      <c r="NXW74" s="319"/>
      <c r="NXX74" s="319"/>
      <c r="NXY74" s="319"/>
      <c r="NXZ74" s="319"/>
      <c r="NYA74" s="319"/>
      <c r="NYB74" s="319"/>
      <c r="NYC74" s="319"/>
      <c r="NYD74" s="319"/>
      <c r="NYE74" s="319"/>
      <c r="NYF74" s="319"/>
      <c r="NYG74" s="319"/>
      <c r="NYH74" s="319"/>
      <c r="NYI74" s="319"/>
      <c r="NYJ74" s="319"/>
      <c r="NYK74" s="319"/>
      <c r="NYL74" s="319"/>
      <c r="NYM74" s="319"/>
      <c r="NYN74" s="319"/>
      <c r="NYO74" s="319"/>
      <c r="NYP74" s="319"/>
      <c r="NYQ74" s="319"/>
      <c r="NYR74" s="319"/>
      <c r="NYS74" s="319"/>
      <c r="NYT74" s="319"/>
      <c r="NYU74" s="319"/>
      <c r="NYV74" s="319"/>
      <c r="NYW74" s="319"/>
      <c r="NYX74" s="319"/>
      <c r="NYY74" s="319"/>
      <c r="NYZ74" s="319"/>
      <c r="NZA74" s="319"/>
      <c r="NZB74" s="319"/>
      <c r="NZC74" s="319"/>
      <c r="NZD74" s="319"/>
      <c r="NZE74" s="319"/>
      <c r="NZF74" s="319"/>
      <c r="NZG74" s="319"/>
      <c r="NZH74" s="319"/>
      <c r="NZI74" s="319"/>
      <c r="NZJ74" s="319"/>
      <c r="NZK74" s="319"/>
      <c r="NZL74" s="319"/>
      <c r="NZM74" s="319"/>
      <c r="NZN74" s="319"/>
      <c r="NZO74" s="319"/>
      <c r="NZP74" s="319"/>
      <c r="NZQ74" s="319"/>
      <c r="NZR74" s="319"/>
      <c r="NZS74" s="319"/>
      <c r="NZT74" s="319"/>
      <c r="NZU74" s="319"/>
      <c r="NZV74" s="319"/>
      <c r="NZW74" s="319"/>
      <c r="NZX74" s="319"/>
      <c r="NZY74" s="319"/>
      <c r="NZZ74" s="319"/>
      <c r="OAA74" s="319"/>
      <c r="OAB74" s="319"/>
      <c r="OAC74" s="319"/>
      <c r="OAD74" s="319"/>
      <c r="OAE74" s="319"/>
      <c r="OAF74" s="319"/>
      <c r="OAG74" s="319"/>
      <c r="OAH74" s="319"/>
      <c r="OAI74" s="319"/>
      <c r="OAJ74" s="319"/>
      <c r="OAK74" s="319"/>
      <c r="OAL74" s="319"/>
      <c r="OAM74" s="319"/>
      <c r="OAN74" s="319"/>
      <c r="OAO74" s="319"/>
      <c r="OAP74" s="319"/>
      <c r="OAQ74" s="319"/>
      <c r="OAR74" s="319"/>
      <c r="OAS74" s="319"/>
      <c r="OAT74" s="319"/>
      <c r="OAU74" s="319"/>
      <c r="OAV74" s="319"/>
      <c r="OAW74" s="319"/>
      <c r="OAX74" s="319"/>
      <c r="OAY74" s="319"/>
      <c r="OAZ74" s="319"/>
      <c r="OBA74" s="319"/>
      <c r="OBB74" s="319"/>
      <c r="OBC74" s="319"/>
      <c r="OBD74" s="319"/>
      <c r="OBE74" s="319"/>
      <c r="OBF74" s="319"/>
      <c r="OBG74" s="319"/>
      <c r="OBH74" s="319"/>
      <c r="OBI74" s="319"/>
      <c r="OBJ74" s="319"/>
      <c r="OBK74" s="319"/>
      <c r="OBL74" s="319"/>
      <c r="OBM74" s="319"/>
      <c r="OBN74" s="319"/>
      <c r="OBO74" s="319"/>
      <c r="OBP74" s="319"/>
      <c r="OBQ74" s="319"/>
      <c r="OBR74" s="319"/>
      <c r="OBS74" s="319"/>
      <c r="OBT74" s="319"/>
      <c r="OBU74" s="319"/>
      <c r="OBV74" s="319"/>
      <c r="OBW74" s="319"/>
      <c r="OBX74" s="319"/>
      <c r="OBY74" s="319"/>
      <c r="OBZ74" s="319"/>
      <c r="OCA74" s="319"/>
      <c r="OCB74" s="319"/>
      <c r="OCC74" s="319"/>
      <c r="OCD74" s="319"/>
      <c r="OCE74" s="319"/>
      <c r="OCF74" s="319"/>
      <c r="OCG74" s="319"/>
      <c r="OCH74" s="319"/>
      <c r="OCI74" s="319"/>
      <c r="OCJ74" s="319"/>
      <c r="OCK74" s="319"/>
      <c r="OCL74" s="319"/>
      <c r="OCM74" s="319"/>
      <c r="OCN74" s="319"/>
      <c r="OCO74" s="319"/>
      <c r="OCP74" s="319"/>
      <c r="OCQ74" s="319"/>
      <c r="OCR74" s="319"/>
      <c r="OCS74" s="319"/>
      <c r="OCT74" s="319"/>
      <c r="OCU74" s="319"/>
      <c r="OCV74" s="319"/>
      <c r="OCW74" s="319"/>
      <c r="OCX74" s="319"/>
      <c r="OCY74" s="319"/>
      <c r="OCZ74" s="319"/>
      <c r="ODA74" s="319"/>
      <c r="ODB74" s="319"/>
      <c r="ODC74" s="319"/>
      <c r="ODD74" s="319"/>
      <c r="ODE74" s="319"/>
      <c r="ODF74" s="319"/>
      <c r="ODG74" s="319"/>
      <c r="ODH74" s="319"/>
      <c r="ODI74" s="319"/>
      <c r="ODJ74" s="319"/>
      <c r="ODK74" s="319"/>
      <c r="ODL74" s="319"/>
      <c r="ODM74" s="319"/>
      <c r="ODN74" s="319"/>
      <c r="ODO74" s="319"/>
      <c r="ODP74" s="319"/>
      <c r="ODQ74" s="319"/>
      <c r="ODR74" s="319"/>
      <c r="ODS74" s="319"/>
      <c r="ODT74" s="319"/>
      <c r="ODU74" s="319"/>
      <c r="ODV74" s="319"/>
      <c r="ODW74" s="319"/>
      <c r="ODX74" s="319"/>
      <c r="ODY74" s="319"/>
      <c r="ODZ74" s="319"/>
      <c r="OEA74" s="319"/>
      <c r="OEB74" s="319"/>
      <c r="OEC74" s="319"/>
      <c r="OED74" s="319"/>
      <c r="OEE74" s="319"/>
      <c r="OEF74" s="319"/>
      <c r="OEG74" s="319"/>
      <c r="OEH74" s="319"/>
      <c r="OEI74" s="319"/>
      <c r="OEJ74" s="319"/>
      <c r="OEK74" s="319"/>
      <c r="OEL74" s="319"/>
      <c r="OEM74" s="319"/>
      <c r="OEN74" s="319"/>
      <c r="OEO74" s="319"/>
      <c r="OEP74" s="319"/>
      <c r="OEQ74" s="319"/>
      <c r="OER74" s="319"/>
      <c r="OES74" s="319"/>
      <c r="OET74" s="319"/>
      <c r="OEU74" s="319"/>
      <c r="OEV74" s="319"/>
      <c r="OEW74" s="319"/>
      <c r="OEX74" s="319"/>
      <c r="OEY74" s="319"/>
      <c r="OEZ74" s="319"/>
      <c r="OFA74" s="319"/>
      <c r="OFB74" s="319"/>
      <c r="OFC74" s="319"/>
      <c r="OFD74" s="319"/>
      <c r="OFE74" s="319"/>
      <c r="OFF74" s="319"/>
      <c r="OFG74" s="319"/>
      <c r="OFH74" s="319"/>
      <c r="OFI74" s="319"/>
      <c r="OFJ74" s="319"/>
      <c r="OFK74" s="319"/>
      <c r="OFL74" s="319"/>
      <c r="OFM74" s="319"/>
      <c r="OFN74" s="319"/>
      <c r="OFO74" s="319"/>
      <c r="OFP74" s="319"/>
      <c r="OFQ74" s="319"/>
      <c r="OFR74" s="319"/>
      <c r="OFS74" s="319"/>
      <c r="OFT74" s="319"/>
      <c r="OFU74" s="319"/>
      <c r="OFV74" s="319"/>
      <c r="OFW74" s="319"/>
      <c r="OFX74" s="319"/>
      <c r="OFY74" s="319"/>
      <c r="OFZ74" s="319"/>
      <c r="OGA74" s="319"/>
      <c r="OGB74" s="319"/>
      <c r="OGC74" s="319"/>
      <c r="OGD74" s="319"/>
      <c r="OGE74" s="319"/>
      <c r="OGF74" s="319"/>
      <c r="OGG74" s="319"/>
      <c r="OGH74" s="319"/>
      <c r="OGI74" s="319"/>
      <c r="OGJ74" s="319"/>
      <c r="OGK74" s="319"/>
      <c r="OGL74" s="319"/>
      <c r="OGM74" s="319"/>
      <c r="OGN74" s="319"/>
      <c r="OGO74" s="319"/>
      <c r="OGP74" s="319"/>
      <c r="OGQ74" s="319"/>
      <c r="OGR74" s="319"/>
      <c r="OGS74" s="319"/>
      <c r="OGT74" s="319"/>
      <c r="OGU74" s="319"/>
      <c r="OGV74" s="319"/>
      <c r="OGW74" s="319"/>
      <c r="OGX74" s="319"/>
      <c r="OGY74" s="319"/>
      <c r="OGZ74" s="319"/>
      <c r="OHA74" s="319"/>
      <c r="OHB74" s="319"/>
      <c r="OHC74" s="319"/>
      <c r="OHD74" s="319"/>
      <c r="OHE74" s="319"/>
      <c r="OHF74" s="319"/>
      <c r="OHG74" s="319"/>
      <c r="OHH74" s="319"/>
      <c r="OHI74" s="319"/>
      <c r="OHJ74" s="319"/>
      <c r="OHK74" s="319"/>
      <c r="OHL74" s="319"/>
      <c r="OHM74" s="319"/>
      <c r="OHN74" s="319"/>
      <c r="OHO74" s="319"/>
      <c r="OHP74" s="319"/>
      <c r="OHQ74" s="319"/>
      <c r="OHR74" s="319"/>
      <c r="OHS74" s="319"/>
      <c r="OHT74" s="319"/>
      <c r="OHU74" s="319"/>
      <c r="OHV74" s="319"/>
      <c r="OHW74" s="319"/>
      <c r="OHX74" s="319"/>
      <c r="OHY74" s="319"/>
      <c r="OHZ74" s="319"/>
      <c r="OIA74" s="319"/>
      <c r="OIB74" s="319"/>
      <c r="OIC74" s="319"/>
      <c r="OID74" s="319"/>
      <c r="OIE74" s="319"/>
      <c r="OIF74" s="319"/>
      <c r="OIG74" s="319"/>
      <c r="OIH74" s="319"/>
      <c r="OII74" s="319"/>
      <c r="OIJ74" s="319"/>
      <c r="OIK74" s="319"/>
      <c r="OIL74" s="319"/>
      <c r="OIM74" s="319"/>
      <c r="OIN74" s="319"/>
      <c r="OIO74" s="319"/>
      <c r="OIP74" s="319"/>
      <c r="OIQ74" s="319"/>
      <c r="OIR74" s="319"/>
      <c r="OIS74" s="319"/>
      <c r="OIT74" s="319"/>
      <c r="OIU74" s="319"/>
      <c r="OIV74" s="319"/>
      <c r="OIW74" s="319"/>
      <c r="OIX74" s="319"/>
      <c r="OIY74" s="319"/>
      <c r="OIZ74" s="319"/>
      <c r="OJA74" s="319"/>
      <c r="OJB74" s="319"/>
      <c r="OJC74" s="319"/>
      <c r="OJD74" s="319"/>
      <c r="OJE74" s="319"/>
      <c r="OJF74" s="319"/>
      <c r="OJG74" s="319"/>
      <c r="OJH74" s="319"/>
      <c r="OJI74" s="319"/>
      <c r="OJJ74" s="319"/>
      <c r="OJK74" s="319"/>
      <c r="OJL74" s="319"/>
      <c r="OJM74" s="319"/>
      <c r="OJN74" s="319"/>
      <c r="OJO74" s="319"/>
      <c r="OJP74" s="319"/>
      <c r="OJQ74" s="319"/>
      <c r="OJR74" s="319"/>
      <c r="OJS74" s="319"/>
      <c r="OJT74" s="319"/>
      <c r="OJU74" s="319"/>
      <c r="OJV74" s="319"/>
      <c r="OJW74" s="319"/>
      <c r="OJX74" s="319"/>
      <c r="OJY74" s="319"/>
      <c r="OJZ74" s="319"/>
      <c r="OKA74" s="319"/>
      <c r="OKB74" s="319"/>
      <c r="OKC74" s="319"/>
      <c r="OKD74" s="319"/>
      <c r="OKE74" s="319"/>
      <c r="OKF74" s="319"/>
      <c r="OKG74" s="319"/>
      <c r="OKH74" s="319"/>
      <c r="OKI74" s="319"/>
      <c r="OKJ74" s="319"/>
      <c r="OKK74" s="319"/>
      <c r="OKL74" s="319"/>
      <c r="OKM74" s="319"/>
      <c r="OKN74" s="319"/>
      <c r="OKO74" s="319"/>
      <c r="OKP74" s="319"/>
      <c r="OKQ74" s="319"/>
      <c r="OKR74" s="319"/>
      <c r="OKS74" s="319"/>
      <c r="OKT74" s="319"/>
      <c r="OKU74" s="319"/>
      <c r="OKV74" s="319"/>
      <c r="OKW74" s="319"/>
      <c r="OKX74" s="319"/>
      <c r="OKY74" s="319"/>
      <c r="OKZ74" s="319"/>
      <c r="OLA74" s="319"/>
      <c r="OLB74" s="319"/>
      <c r="OLC74" s="319"/>
      <c r="OLD74" s="319"/>
      <c r="OLE74" s="319"/>
      <c r="OLF74" s="319"/>
      <c r="OLG74" s="319"/>
      <c r="OLH74" s="319"/>
      <c r="OLI74" s="319"/>
      <c r="OLJ74" s="319"/>
      <c r="OLK74" s="319"/>
      <c r="OLL74" s="319"/>
      <c r="OLM74" s="319"/>
      <c r="OLN74" s="319"/>
      <c r="OLO74" s="319"/>
      <c r="OLP74" s="319"/>
      <c r="OLQ74" s="319"/>
      <c r="OLR74" s="319"/>
      <c r="OLS74" s="319"/>
      <c r="OLT74" s="319"/>
      <c r="OLU74" s="319"/>
      <c r="OLV74" s="319"/>
      <c r="OLW74" s="319"/>
      <c r="OLX74" s="319"/>
      <c r="OLY74" s="319"/>
      <c r="OLZ74" s="319"/>
      <c r="OMA74" s="319"/>
      <c r="OMB74" s="319"/>
      <c r="OMC74" s="319"/>
      <c r="OMD74" s="319"/>
      <c r="OME74" s="319"/>
      <c r="OMF74" s="319"/>
      <c r="OMG74" s="319"/>
      <c r="OMH74" s="319"/>
      <c r="OMI74" s="319"/>
      <c r="OMJ74" s="319"/>
      <c r="OMK74" s="319"/>
      <c r="OML74" s="319"/>
      <c r="OMM74" s="319"/>
      <c r="OMN74" s="319"/>
      <c r="OMO74" s="319"/>
      <c r="OMP74" s="319"/>
      <c r="OMQ74" s="319"/>
      <c r="OMR74" s="319"/>
      <c r="OMS74" s="319"/>
      <c r="OMT74" s="319"/>
      <c r="OMU74" s="319"/>
      <c r="OMV74" s="319"/>
      <c r="OMW74" s="319"/>
      <c r="OMX74" s="319"/>
      <c r="OMY74" s="319"/>
      <c r="OMZ74" s="319"/>
      <c r="ONA74" s="319"/>
      <c r="ONB74" s="319"/>
      <c r="ONC74" s="319"/>
      <c r="OND74" s="319"/>
      <c r="ONE74" s="319"/>
      <c r="ONF74" s="319"/>
      <c r="ONG74" s="319"/>
      <c r="ONH74" s="319"/>
      <c r="ONI74" s="319"/>
      <c r="ONJ74" s="319"/>
      <c r="ONK74" s="319"/>
      <c r="ONL74" s="319"/>
      <c r="ONM74" s="319"/>
      <c r="ONN74" s="319"/>
      <c r="ONO74" s="319"/>
      <c r="ONP74" s="319"/>
      <c r="ONQ74" s="319"/>
      <c r="ONR74" s="319"/>
      <c r="ONS74" s="319"/>
      <c r="ONT74" s="319"/>
      <c r="ONU74" s="319"/>
      <c r="ONV74" s="319"/>
      <c r="ONW74" s="319"/>
      <c r="ONX74" s="319"/>
      <c r="ONY74" s="319"/>
      <c r="ONZ74" s="319"/>
      <c r="OOA74" s="319"/>
      <c r="OOB74" s="319"/>
      <c r="OOC74" s="319"/>
      <c r="OOD74" s="319"/>
      <c r="OOE74" s="319"/>
      <c r="OOF74" s="319"/>
      <c r="OOG74" s="319"/>
      <c r="OOH74" s="319"/>
      <c r="OOI74" s="319"/>
      <c r="OOJ74" s="319"/>
      <c r="OOK74" s="319"/>
      <c r="OOL74" s="319"/>
      <c r="OOM74" s="319"/>
      <c r="OON74" s="319"/>
      <c r="OOO74" s="319"/>
      <c r="OOP74" s="319"/>
      <c r="OOQ74" s="319"/>
      <c r="OOR74" s="319"/>
      <c r="OOS74" s="319"/>
      <c r="OOT74" s="319"/>
      <c r="OOU74" s="319"/>
      <c r="OOV74" s="319"/>
      <c r="OOW74" s="319"/>
      <c r="OOX74" s="319"/>
      <c r="OOY74" s="319"/>
      <c r="OOZ74" s="319"/>
      <c r="OPA74" s="319"/>
      <c r="OPB74" s="319"/>
      <c r="OPC74" s="319"/>
      <c r="OPD74" s="319"/>
      <c r="OPE74" s="319"/>
      <c r="OPF74" s="319"/>
      <c r="OPG74" s="319"/>
      <c r="OPH74" s="319"/>
      <c r="OPI74" s="319"/>
      <c r="OPJ74" s="319"/>
      <c r="OPK74" s="319"/>
      <c r="OPL74" s="319"/>
      <c r="OPM74" s="319"/>
      <c r="OPN74" s="319"/>
      <c r="OPO74" s="319"/>
      <c r="OPP74" s="319"/>
      <c r="OPQ74" s="319"/>
      <c r="OPR74" s="319"/>
      <c r="OPS74" s="319"/>
      <c r="OPT74" s="319"/>
      <c r="OPU74" s="319"/>
      <c r="OPV74" s="319"/>
      <c r="OPW74" s="319"/>
      <c r="OPX74" s="319"/>
      <c r="OPY74" s="319"/>
      <c r="OPZ74" s="319"/>
      <c r="OQA74" s="319"/>
      <c r="OQB74" s="319"/>
      <c r="OQC74" s="319"/>
      <c r="OQD74" s="319"/>
      <c r="OQE74" s="319"/>
      <c r="OQF74" s="319"/>
      <c r="OQG74" s="319"/>
      <c r="OQH74" s="319"/>
      <c r="OQI74" s="319"/>
      <c r="OQJ74" s="319"/>
      <c r="OQK74" s="319"/>
      <c r="OQL74" s="319"/>
      <c r="OQM74" s="319"/>
      <c r="OQN74" s="319"/>
      <c r="OQO74" s="319"/>
      <c r="OQP74" s="319"/>
      <c r="OQQ74" s="319"/>
      <c r="OQR74" s="319"/>
      <c r="OQS74" s="319"/>
      <c r="OQT74" s="319"/>
      <c r="OQU74" s="319"/>
      <c r="OQV74" s="319"/>
      <c r="OQW74" s="319"/>
      <c r="OQX74" s="319"/>
      <c r="OQY74" s="319"/>
      <c r="OQZ74" s="319"/>
      <c r="ORA74" s="319"/>
      <c r="ORB74" s="319"/>
      <c r="ORC74" s="319"/>
      <c r="ORD74" s="319"/>
      <c r="ORE74" s="319"/>
      <c r="ORF74" s="319"/>
      <c r="ORG74" s="319"/>
      <c r="ORH74" s="319"/>
      <c r="ORI74" s="319"/>
      <c r="ORJ74" s="319"/>
      <c r="ORK74" s="319"/>
      <c r="ORL74" s="319"/>
      <c r="ORM74" s="319"/>
      <c r="ORN74" s="319"/>
      <c r="ORO74" s="319"/>
      <c r="ORP74" s="319"/>
      <c r="ORQ74" s="319"/>
      <c r="ORR74" s="319"/>
      <c r="ORS74" s="319"/>
      <c r="ORT74" s="319"/>
      <c r="ORU74" s="319"/>
      <c r="ORV74" s="319"/>
      <c r="ORW74" s="319"/>
      <c r="ORX74" s="319"/>
      <c r="ORY74" s="319"/>
      <c r="ORZ74" s="319"/>
      <c r="OSA74" s="319"/>
      <c r="OSB74" s="319"/>
      <c r="OSC74" s="319"/>
      <c r="OSD74" s="319"/>
      <c r="OSE74" s="319"/>
      <c r="OSF74" s="319"/>
      <c r="OSG74" s="319"/>
      <c r="OSH74" s="319"/>
      <c r="OSI74" s="319"/>
      <c r="OSJ74" s="319"/>
      <c r="OSK74" s="319"/>
      <c r="OSL74" s="319"/>
      <c r="OSM74" s="319"/>
      <c r="OSN74" s="319"/>
      <c r="OSO74" s="319"/>
      <c r="OSP74" s="319"/>
      <c r="OSQ74" s="319"/>
      <c r="OSR74" s="319"/>
      <c r="OSS74" s="319"/>
      <c r="OST74" s="319"/>
      <c r="OSU74" s="319"/>
      <c r="OSV74" s="319"/>
      <c r="OSW74" s="319"/>
      <c r="OSX74" s="319"/>
      <c r="OSY74" s="319"/>
      <c r="OSZ74" s="319"/>
      <c r="OTA74" s="319"/>
      <c r="OTB74" s="319"/>
      <c r="OTC74" s="319"/>
      <c r="OTD74" s="319"/>
      <c r="OTE74" s="319"/>
      <c r="OTF74" s="319"/>
      <c r="OTG74" s="319"/>
      <c r="OTH74" s="319"/>
      <c r="OTI74" s="319"/>
      <c r="OTJ74" s="319"/>
      <c r="OTK74" s="319"/>
      <c r="OTL74" s="319"/>
      <c r="OTM74" s="319"/>
      <c r="OTN74" s="319"/>
      <c r="OTO74" s="319"/>
      <c r="OTP74" s="319"/>
      <c r="OTQ74" s="319"/>
      <c r="OTR74" s="319"/>
      <c r="OTS74" s="319"/>
      <c r="OTT74" s="319"/>
      <c r="OTU74" s="319"/>
      <c r="OTV74" s="319"/>
      <c r="OTW74" s="319"/>
      <c r="OTX74" s="319"/>
      <c r="OTY74" s="319"/>
      <c r="OTZ74" s="319"/>
      <c r="OUA74" s="319"/>
      <c r="OUB74" s="319"/>
      <c r="OUC74" s="319"/>
      <c r="OUD74" s="319"/>
      <c r="OUE74" s="319"/>
      <c r="OUF74" s="319"/>
      <c r="OUG74" s="319"/>
      <c r="OUH74" s="319"/>
      <c r="OUI74" s="319"/>
      <c r="OUJ74" s="319"/>
      <c r="OUK74" s="319"/>
      <c r="OUL74" s="319"/>
      <c r="OUM74" s="319"/>
      <c r="OUN74" s="319"/>
      <c r="OUO74" s="319"/>
      <c r="OUP74" s="319"/>
      <c r="OUQ74" s="319"/>
      <c r="OUR74" s="319"/>
      <c r="OUS74" s="319"/>
      <c r="OUT74" s="319"/>
      <c r="OUU74" s="319"/>
      <c r="OUV74" s="319"/>
      <c r="OUW74" s="319"/>
      <c r="OUX74" s="319"/>
      <c r="OUY74" s="319"/>
      <c r="OUZ74" s="319"/>
      <c r="OVA74" s="319"/>
      <c r="OVB74" s="319"/>
      <c r="OVC74" s="319"/>
      <c r="OVD74" s="319"/>
      <c r="OVE74" s="319"/>
      <c r="OVF74" s="319"/>
      <c r="OVG74" s="319"/>
      <c r="OVH74" s="319"/>
      <c r="OVI74" s="319"/>
      <c r="OVJ74" s="319"/>
      <c r="OVK74" s="319"/>
      <c r="OVL74" s="319"/>
      <c r="OVM74" s="319"/>
      <c r="OVN74" s="319"/>
      <c r="OVO74" s="319"/>
      <c r="OVP74" s="319"/>
      <c r="OVQ74" s="319"/>
      <c r="OVR74" s="319"/>
      <c r="OVS74" s="319"/>
      <c r="OVT74" s="319"/>
      <c r="OVU74" s="319"/>
      <c r="OVV74" s="319"/>
      <c r="OVW74" s="319"/>
      <c r="OVX74" s="319"/>
      <c r="OVY74" s="319"/>
      <c r="OVZ74" s="319"/>
      <c r="OWA74" s="319"/>
      <c r="OWB74" s="319"/>
      <c r="OWC74" s="319"/>
      <c r="OWD74" s="319"/>
      <c r="OWE74" s="319"/>
      <c r="OWF74" s="319"/>
      <c r="OWG74" s="319"/>
      <c r="OWH74" s="319"/>
      <c r="OWI74" s="319"/>
      <c r="OWJ74" s="319"/>
      <c r="OWK74" s="319"/>
      <c r="OWL74" s="319"/>
      <c r="OWM74" s="319"/>
      <c r="OWN74" s="319"/>
      <c r="OWO74" s="319"/>
      <c r="OWP74" s="319"/>
      <c r="OWQ74" s="319"/>
      <c r="OWR74" s="319"/>
      <c r="OWS74" s="319"/>
      <c r="OWT74" s="319"/>
      <c r="OWU74" s="319"/>
      <c r="OWV74" s="319"/>
      <c r="OWW74" s="319"/>
      <c r="OWX74" s="319"/>
      <c r="OWY74" s="319"/>
      <c r="OWZ74" s="319"/>
      <c r="OXA74" s="319"/>
      <c r="OXB74" s="319"/>
      <c r="OXC74" s="319"/>
      <c r="OXD74" s="319"/>
      <c r="OXE74" s="319"/>
      <c r="OXF74" s="319"/>
      <c r="OXG74" s="319"/>
      <c r="OXH74" s="319"/>
      <c r="OXI74" s="319"/>
      <c r="OXJ74" s="319"/>
      <c r="OXK74" s="319"/>
      <c r="OXL74" s="319"/>
      <c r="OXM74" s="319"/>
      <c r="OXN74" s="319"/>
      <c r="OXO74" s="319"/>
      <c r="OXP74" s="319"/>
      <c r="OXQ74" s="319"/>
      <c r="OXR74" s="319"/>
      <c r="OXS74" s="319"/>
      <c r="OXT74" s="319"/>
      <c r="OXU74" s="319"/>
      <c r="OXV74" s="319"/>
      <c r="OXW74" s="319"/>
      <c r="OXX74" s="319"/>
      <c r="OXY74" s="319"/>
      <c r="OXZ74" s="319"/>
      <c r="OYA74" s="319"/>
      <c r="OYB74" s="319"/>
      <c r="OYC74" s="319"/>
      <c r="OYD74" s="319"/>
      <c r="OYE74" s="319"/>
      <c r="OYF74" s="319"/>
      <c r="OYG74" s="319"/>
      <c r="OYH74" s="319"/>
      <c r="OYI74" s="319"/>
      <c r="OYJ74" s="319"/>
      <c r="OYK74" s="319"/>
      <c r="OYL74" s="319"/>
      <c r="OYM74" s="319"/>
      <c r="OYN74" s="319"/>
      <c r="OYO74" s="319"/>
      <c r="OYP74" s="319"/>
      <c r="OYQ74" s="319"/>
      <c r="OYR74" s="319"/>
      <c r="OYS74" s="319"/>
      <c r="OYT74" s="319"/>
      <c r="OYU74" s="319"/>
      <c r="OYV74" s="319"/>
      <c r="OYW74" s="319"/>
      <c r="OYX74" s="319"/>
      <c r="OYY74" s="319"/>
      <c r="OYZ74" s="319"/>
      <c r="OZA74" s="319"/>
      <c r="OZB74" s="319"/>
      <c r="OZC74" s="319"/>
      <c r="OZD74" s="319"/>
      <c r="OZE74" s="319"/>
      <c r="OZF74" s="319"/>
      <c r="OZG74" s="319"/>
      <c r="OZH74" s="319"/>
      <c r="OZI74" s="319"/>
      <c r="OZJ74" s="319"/>
      <c r="OZK74" s="319"/>
      <c r="OZL74" s="319"/>
      <c r="OZM74" s="319"/>
      <c r="OZN74" s="319"/>
      <c r="OZO74" s="319"/>
      <c r="OZP74" s="319"/>
      <c r="OZQ74" s="319"/>
      <c r="OZR74" s="319"/>
      <c r="OZS74" s="319"/>
      <c r="OZT74" s="319"/>
      <c r="OZU74" s="319"/>
      <c r="OZV74" s="319"/>
      <c r="OZW74" s="319"/>
      <c r="OZX74" s="319"/>
      <c r="OZY74" s="319"/>
      <c r="OZZ74" s="319"/>
      <c r="PAA74" s="319"/>
      <c r="PAB74" s="319"/>
      <c r="PAC74" s="319"/>
      <c r="PAD74" s="319"/>
      <c r="PAE74" s="319"/>
      <c r="PAF74" s="319"/>
      <c r="PAG74" s="319"/>
      <c r="PAH74" s="319"/>
      <c r="PAI74" s="319"/>
      <c r="PAJ74" s="319"/>
      <c r="PAK74" s="319"/>
      <c r="PAL74" s="319"/>
      <c r="PAM74" s="319"/>
      <c r="PAN74" s="319"/>
      <c r="PAO74" s="319"/>
      <c r="PAP74" s="319"/>
      <c r="PAQ74" s="319"/>
      <c r="PAR74" s="319"/>
      <c r="PAS74" s="319"/>
      <c r="PAT74" s="319"/>
      <c r="PAU74" s="319"/>
      <c r="PAV74" s="319"/>
      <c r="PAW74" s="319"/>
      <c r="PAX74" s="319"/>
      <c r="PAY74" s="319"/>
      <c r="PAZ74" s="319"/>
      <c r="PBA74" s="319"/>
      <c r="PBB74" s="319"/>
      <c r="PBC74" s="319"/>
      <c r="PBD74" s="319"/>
      <c r="PBE74" s="319"/>
      <c r="PBF74" s="319"/>
      <c r="PBG74" s="319"/>
      <c r="PBH74" s="319"/>
      <c r="PBI74" s="319"/>
      <c r="PBJ74" s="319"/>
      <c r="PBK74" s="319"/>
      <c r="PBL74" s="319"/>
      <c r="PBM74" s="319"/>
      <c r="PBN74" s="319"/>
      <c r="PBO74" s="319"/>
      <c r="PBP74" s="319"/>
      <c r="PBQ74" s="319"/>
      <c r="PBR74" s="319"/>
      <c r="PBS74" s="319"/>
      <c r="PBT74" s="319"/>
      <c r="PBU74" s="319"/>
      <c r="PBV74" s="319"/>
      <c r="PBW74" s="319"/>
      <c r="PBX74" s="319"/>
      <c r="PBY74" s="319"/>
      <c r="PBZ74" s="319"/>
      <c r="PCA74" s="319"/>
      <c r="PCB74" s="319"/>
      <c r="PCC74" s="319"/>
      <c r="PCD74" s="319"/>
      <c r="PCE74" s="319"/>
      <c r="PCF74" s="319"/>
      <c r="PCG74" s="319"/>
      <c r="PCH74" s="319"/>
      <c r="PCI74" s="319"/>
      <c r="PCJ74" s="319"/>
      <c r="PCK74" s="319"/>
      <c r="PCL74" s="319"/>
      <c r="PCM74" s="319"/>
      <c r="PCN74" s="319"/>
      <c r="PCO74" s="319"/>
      <c r="PCP74" s="319"/>
      <c r="PCQ74" s="319"/>
      <c r="PCR74" s="319"/>
      <c r="PCS74" s="319"/>
      <c r="PCT74" s="319"/>
      <c r="PCU74" s="319"/>
      <c r="PCV74" s="319"/>
      <c r="PCW74" s="319"/>
      <c r="PCX74" s="319"/>
      <c r="PCY74" s="319"/>
      <c r="PCZ74" s="319"/>
      <c r="PDA74" s="319"/>
      <c r="PDB74" s="319"/>
      <c r="PDC74" s="319"/>
      <c r="PDD74" s="319"/>
      <c r="PDE74" s="319"/>
      <c r="PDF74" s="319"/>
      <c r="PDG74" s="319"/>
      <c r="PDH74" s="319"/>
      <c r="PDI74" s="319"/>
      <c r="PDJ74" s="319"/>
      <c r="PDK74" s="319"/>
      <c r="PDL74" s="319"/>
      <c r="PDM74" s="319"/>
      <c r="PDN74" s="319"/>
      <c r="PDO74" s="319"/>
      <c r="PDP74" s="319"/>
      <c r="PDQ74" s="319"/>
      <c r="PDR74" s="319"/>
      <c r="PDS74" s="319"/>
      <c r="PDT74" s="319"/>
      <c r="PDU74" s="319"/>
      <c r="PDV74" s="319"/>
      <c r="PDW74" s="319"/>
      <c r="PDX74" s="319"/>
      <c r="PDY74" s="319"/>
      <c r="PDZ74" s="319"/>
      <c r="PEA74" s="319"/>
      <c r="PEB74" s="319"/>
      <c r="PEC74" s="319"/>
      <c r="PED74" s="319"/>
      <c r="PEE74" s="319"/>
      <c r="PEF74" s="319"/>
      <c r="PEG74" s="319"/>
      <c r="PEH74" s="319"/>
      <c r="PEI74" s="319"/>
      <c r="PEJ74" s="319"/>
      <c r="PEK74" s="319"/>
      <c r="PEL74" s="319"/>
      <c r="PEM74" s="319"/>
      <c r="PEN74" s="319"/>
      <c r="PEO74" s="319"/>
      <c r="PEP74" s="319"/>
      <c r="PEQ74" s="319"/>
      <c r="PER74" s="319"/>
      <c r="PES74" s="319"/>
      <c r="PET74" s="319"/>
      <c r="PEU74" s="319"/>
      <c r="PEV74" s="319"/>
      <c r="PEW74" s="319"/>
      <c r="PEX74" s="319"/>
      <c r="PEY74" s="319"/>
      <c r="PEZ74" s="319"/>
      <c r="PFA74" s="319"/>
      <c r="PFB74" s="319"/>
      <c r="PFC74" s="319"/>
      <c r="PFD74" s="319"/>
      <c r="PFE74" s="319"/>
      <c r="PFF74" s="319"/>
      <c r="PFG74" s="319"/>
      <c r="PFH74" s="319"/>
      <c r="PFI74" s="319"/>
      <c r="PFJ74" s="319"/>
      <c r="PFK74" s="319"/>
      <c r="PFL74" s="319"/>
      <c r="PFM74" s="319"/>
      <c r="PFN74" s="319"/>
      <c r="PFO74" s="319"/>
      <c r="PFP74" s="319"/>
      <c r="PFQ74" s="319"/>
      <c r="PFR74" s="319"/>
      <c r="PFS74" s="319"/>
      <c r="PFT74" s="319"/>
      <c r="PFU74" s="319"/>
      <c r="PFV74" s="319"/>
      <c r="PFW74" s="319"/>
      <c r="PFX74" s="319"/>
      <c r="PFY74" s="319"/>
      <c r="PFZ74" s="319"/>
      <c r="PGA74" s="319"/>
      <c r="PGB74" s="319"/>
      <c r="PGC74" s="319"/>
      <c r="PGD74" s="319"/>
      <c r="PGE74" s="319"/>
      <c r="PGF74" s="319"/>
      <c r="PGG74" s="319"/>
      <c r="PGH74" s="319"/>
      <c r="PGI74" s="319"/>
      <c r="PGJ74" s="319"/>
      <c r="PGK74" s="319"/>
      <c r="PGL74" s="319"/>
      <c r="PGM74" s="319"/>
      <c r="PGN74" s="319"/>
      <c r="PGO74" s="319"/>
      <c r="PGP74" s="319"/>
      <c r="PGQ74" s="319"/>
      <c r="PGR74" s="319"/>
      <c r="PGS74" s="319"/>
      <c r="PGT74" s="319"/>
      <c r="PGU74" s="319"/>
      <c r="PGV74" s="319"/>
      <c r="PGW74" s="319"/>
      <c r="PGX74" s="319"/>
      <c r="PGY74" s="319"/>
      <c r="PGZ74" s="319"/>
      <c r="PHA74" s="319"/>
      <c r="PHB74" s="319"/>
      <c r="PHC74" s="319"/>
      <c r="PHD74" s="319"/>
      <c r="PHE74" s="319"/>
      <c r="PHF74" s="319"/>
      <c r="PHG74" s="319"/>
      <c r="PHH74" s="319"/>
      <c r="PHI74" s="319"/>
      <c r="PHJ74" s="319"/>
      <c r="PHK74" s="319"/>
      <c r="PHL74" s="319"/>
      <c r="PHM74" s="319"/>
      <c r="PHN74" s="319"/>
      <c r="PHO74" s="319"/>
      <c r="PHP74" s="319"/>
      <c r="PHQ74" s="319"/>
      <c r="PHR74" s="319"/>
      <c r="PHS74" s="319"/>
      <c r="PHT74" s="319"/>
      <c r="PHU74" s="319"/>
      <c r="PHV74" s="319"/>
      <c r="PHW74" s="319"/>
      <c r="PHX74" s="319"/>
      <c r="PHY74" s="319"/>
      <c r="PHZ74" s="319"/>
      <c r="PIA74" s="319"/>
      <c r="PIB74" s="319"/>
      <c r="PIC74" s="319"/>
      <c r="PID74" s="319"/>
      <c r="PIE74" s="319"/>
      <c r="PIF74" s="319"/>
      <c r="PIG74" s="319"/>
      <c r="PIH74" s="319"/>
      <c r="PII74" s="319"/>
      <c r="PIJ74" s="319"/>
      <c r="PIK74" s="319"/>
      <c r="PIL74" s="319"/>
      <c r="PIM74" s="319"/>
      <c r="PIN74" s="319"/>
      <c r="PIO74" s="319"/>
      <c r="PIP74" s="319"/>
      <c r="PIQ74" s="319"/>
      <c r="PIR74" s="319"/>
      <c r="PIS74" s="319"/>
      <c r="PIT74" s="319"/>
      <c r="PIU74" s="319"/>
      <c r="PIV74" s="319"/>
      <c r="PIW74" s="319"/>
      <c r="PIX74" s="319"/>
      <c r="PIY74" s="319"/>
      <c r="PIZ74" s="319"/>
      <c r="PJA74" s="319"/>
      <c r="PJB74" s="319"/>
      <c r="PJC74" s="319"/>
      <c r="PJD74" s="319"/>
      <c r="PJE74" s="319"/>
      <c r="PJF74" s="319"/>
      <c r="PJG74" s="319"/>
      <c r="PJH74" s="319"/>
      <c r="PJI74" s="319"/>
      <c r="PJJ74" s="319"/>
      <c r="PJK74" s="319"/>
      <c r="PJL74" s="319"/>
      <c r="PJM74" s="319"/>
      <c r="PJN74" s="319"/>
      <c r="PJO74" s="319"/>
      <c r="PJP74" s="319"/>
      <c r="PJQ74" s="319"/>
      <c r="PJR74" s="319"/>
      <c r="PJS74" s="319"/>
      <c r="PJT74" s="319"/>
      <c r="PJU74" s="319"/>
      <c r="PJV74" s="319"/>
      <c r="PJW74" s="319"/>
      <c r="PJX74" s="319"/>
      <c r="PJY74" s="319"/>
      <c r="PJZ74" s="319"/>
      <c r="PKA74" s="319"/>
      <c r="PKB74" s="319"/>
      <c r="PKC74" s="319"/>
      <c r="PKD74" s="319"/>
      <c r="PKE74" s="319"/>
      <c r="PKF74" s="319"/>
      <c r="PKG74" s="319"/>
      <c r="PKH74" s="319"/>
      <c r="PKI74" s="319"/>
      <c r="PKJ74" s="319"/>
      <c r="PKK74" s="319"/>
      <c r="PKL74" s="319"/>
      <c r="PKM74" s="319"/>
      <c r="PKN74" s="319"/>
      <c r="PKO74" s="319"/>
      <c r="PKP74" s="319"/>
      <c r="PKQ74" s="319"/>
      <c r="PKR74" s="319"/>
      <c r="PKS74" s="319"/>
      <c r="PKT74" s="319"/>
      <c r="PKU74" s="319"/>
      <c r="PKV74" s="319"/>
      <c r="PKW74" s="319"/>
      <c r="PKX74" s="319"/>
      <c r="PKY74" s="319"/>
      <c r="PKZ74" s="319"/>
      <c r="PLA74" s="319"/>
      <c r="PLB74" s="319"/>
      <c r="PLC74" s="319"/>
      <c r="PLD74" s="319"/>
      <c r="PLE74" s="319"/>
      <c r="PLF74" s="319"/>
      <c r="PLG74" s="319"/>
      <c r="PLH74" s="319"/>
      <c r="PLI74" s="319"/>
      <c r="PLJ74" s="319"/>
      <c r="PLK74" s="319"/>
      <c r="PLL74" s="319"/>
      <c r="PLM74" s="319"/>
      <c r="PLN74" s="319"/>
      <c r="PLO74" s="319"/>
      <c r="PLP74" s="319"/>
      <c r="PLQ74" s="319"/>
      <c r="PLR74" s="319"/>
      <c r="PLS74" s="319"/>
      <c r="PLT74" s="319"/>
      <c r="PLU74" s="319"/>
      <c r="PLV74" s="319"/>
      <c r="PLW74" s="319"/>
      <c r="PLX74" s="319"/>
      <c r="PLY74" s="319"/>
      <c r="PLZ74" s="319"/>
      <c r="PMA74" s="319"/>
      <c r="PMB74" s="319"/>
      <c r="PMC74" s="319"/>
      <c r="PMD74" s="319"/>
      <c r="PME74" s="319"/>
      <c r="PMF74" s="319"/>
      <c r="PMG74" s="319"/>
      <c r="PMH74" s="319"/>
      <c r="PMI74" s="319"/>
      <c r="PMJ74" s="319"/>
      <c r="PMK74" s="319"/>
      <c r="PML74" s="319"/>
      <c r="PMM74" s="319"/>
      <c r="PMN74" s="319"/>
      <c r="PMO74" s="319"/>
      <c r="PMP74" s="319"/>
      <c r="PMQ74" s="319"/>
      <c r="PMR74" s="319"/>
      <c r="PMS74" s="319"/>
      <c r="PMT74" s="319"/>
      <c r="PMU74" s="319"/>
      <c r="PMV74" s="319"/>
      <c r="PMW74" s="319"/>
      <c r="PMX74" s="319"/>
      <c r="PMY74" s="319"/>
      <c r="PMZ74" s="319"/>
      <c r="PNA74" s="319"/>
      <c r="PNB74" s="319"/>
      <c r="PNC74" s="319"/>
      <c r="PND74" s="319"/>
      <c r="PNE74" s="319"/>
      <c r="PNF74" s="319"/>
      <c r="PNG74" s="319"/>
      <c r="PNH74" s="319"/>
      <c r="PNI74" s="319"/>
      <c r="PNJ74" s="319"/>
      <c r="PNK74" s="319"/>
      <c r="PNL74" s="319"/>
      <c r="PNM74" s="319"/>
      <c r="PNN74" s="319"/>
      <c r="PNO74" s="319"/>
      <c r="PNP74" s="319"/>
      <c r="PNQ74" s="319"/>
      <c r="PNR74" s="319"/>
      <c r="PNS74" s="319"/>
      <c r="PNT74" s="319"/>
      <c r="PNU74" s="319"/>
      <c r="PNV74" s="319"/>
      <c r="PNW74" s="319"/>
      <c r="PNX74" s="319"/>
      <c r="PNY74" s="319"/>
      <c r="PNZ74" s="319"/>
      <c r="POA74" s="319"/>
      <c r="POB74" s="319"/>
      <c r="POC74" s="319"/>
      <c r="POD74" s="319"/>
      <c r="POE74" s="319"/>
      <c r="POF74" s="319"/>
      <c r="POG74" s="319"/>
      <c r="POH74" s="319"/>
      <c r="POI74" s="319"/>
      <c r="POJ74" s="319"/>
      <c r="POK74" s="319"/>
      <c r="POL74" s="319"/>
      <c r="POM74" s="319"/>
      <c r="PON74" s="319"/>
      <c r="POO74" s="319"/>
      <c r="POP74" s="319"/>
      <c r="POQ74" s="319"/>
      <c r="POR74" s="319"/>
      <c r="POS74" s="319"/>
      <c r="POT74" s="319"/>
      <c r="POU74" s="319"/>
      <c r="POV74" s="319"/>
      <c r="POW74" s="319"/>
      <c r="POX74" s="319"/>
      <c r="POY74" s="319"/>
      <c r="POZ74" s="319"/>
      <c r="PPA74" s="319"/>
      <c r="PPB74" s="319"/>
      <c r="PPC74" s="319"/>
      <c r="PPD74" s="319"/>
      <c r="PPE74" s="319"/>
      <c r="PPF74" s="319"/>
      <c r="PPG74" s="319"/>
      <c r="PPH74" s="319"/>
      <c r="PPI74" s="319"/>
      <c r="PPJ74" s="319"/>
      <c r="PPK74" s="319"/>
      <c r="PPL74" s="319"/>
      <c r="PPM74" s="319"/>
      <c r="PPN74" s="319"/>
      <c r="PPO74" s="319"/>
      <c r="PPP74" s="319"/>
      <c r="PPQ74" s="319"/>
      <c r="PPR74" s="319"/>
      <c r="PPS74" s="319"/>
      <c r="PPT74" s="319"/>
      <c r="PPU74" s="319"/>
      <c r="PPV74" s="319"/>
      <c r="PPW74" s="319"/>
      <c r="PPX74" s="319"/>
      <c r="PPY74" s="319"/>
      <c r="PPZ74" s="319"/>
      <c r="PQA74" s="319"/>
      <c r="PQB74" s="319"/>
      <c r="PQC74" s="319"/>
      <c r="PQD74" s="319"/>
      <c r="PQE74" s="319"/>
      <c r="PQF74" s="319"/>
      <c r="PQG74" s="319"/>
      <c r="PQH74" s="319"/>
      <c r="PQI74" s="319"/>
      <c r="PQJ74" s="319"/>
      <c r="PQK74" s="319"/>
      <c r="PQL74" s="319"/>
      <c r="PQM74" s="319"/>
      <c r="PQN74" s="319"/>
      <c r="PQO74" s="319"/>
      <c r="PQP74" s="319"/>
      <c r="PQQ74" s="319"/>
      <c r="PQR74" s="319"/>
      <c r="PQS74" s="319"/>
      <c r="PQT74" s="319"/>
      <c r="PQU74" s="319"/>
      <c r="PQV74" s="319"/>
      <c r="PQW74" s="319"/>
      <c r="PQX74" s="319"/>
      <c r="PQY74" s="319"/>
      <c r="PQZ74" s="319"/>
      <c r="PRA74" s="319"/>
      <c r="PRB74" s="319"/>
      <c r="PRC74" s="319"/>
      <c r="PRD74" s="319"/>
      <c r="PRE74" s="319"/>
      <c r="PRF74" s="319"/>
      <c r="PRG74" s="319"/>
      <c r="PRH74" s="319"/>
      <c r="PRI74" s="319"/>
      <c r="PRJ74" s="319"/>
      <c r="PRK74" s="319"/>
      <c r="PRL74" s="319"/>
      <c r="PRM74" s="319"/>
      <c r="PRN74" s="319"/>
      <c r="PRO74" s="319"/>
      <c r="PRP74" s="319"/>
      <c r="PRQ74" s="319"/>
      <c r="PRR74" s="319"/>
      <c r="PRS74" s="319"/>
      <c r="PRT74" s="319"/>
      <c r="PRU74" s="319"/>
      <c r="PRV74" s="319"/>
      <c r="PRW74" s="319"/>
      <c r="PRX74" s="319"/>
      <c r="PRY74" s="319"/>
      <c r="PRZ74" s="319"/>
      <c r="PSA74" s="319"/>
      <c r="PSB74" s="319"/>
      <c r="PSC74" s="319"/>
      <c r="PSD74" s="319"/>
      <c r="PSE74" s="319"/>
      <c r="PSF74" s="319"/>
      <c r="PSG74" s="319"/>
      <c r="PSH74" s="319"/>
      <c r="PSI74" s="319"/>
      <c r="PSJ74" s="319"/>
      <c r="PSK74" s="319"/>
      <c r="PSL74" s="319"/>
      <c r="PSM74" s="319"/>
      <c r="PSN74" s="319"/>
      <c r="PSO74" s="319"/>
      <c r="PSP74" s="319"/>
      <c r="PSQ74" s="319"/>
      <c r="PSR74" s="319"/>
      <c r="PSS74" s="319"/>
      <c r="PST74" s="319"/>
      <c r="PSU74" s="319"/>
      <c r="PSV74" s="319"/>
      <c r="PSW74" s="319"/>
      <c r="PSX74" s="319"/>
      <c r="PSY74" s="319"/>
      <c r="PSZ74" s="319"/>
      <c r="PTA74" s="319"/>
      <c r="PTB74" s="319"/>
      <c r="PTC74" s="319"/>
      <c r="PTD74" s="319"/>
      <c r="PTE74" s="319"/>
      <c r="PTF74" s="319"/>
      <c r="PTG74" s="319"/>
      <c r="PTH74" s="319"/>
      <c r="PTI74" s="319"/>
      <c r="PTJ74" s="319"/>
      <c r="PTK74" s="319"/>
      <c r="PTL74" s="319"/>
      <c r="PTM74" s="319"/>
      <c r="PTN74" s="319"/>
      <c r="PTO74" s="319"/>
      <c r="PTP74" s="319"/>
      <c r="PTQ74" s="319"/>
      <c r="PTR74" s="319"/>
      <c r="PTS74" s="319"/>
      <c r="PTT74" s="319"/>
      <c r="PTU74" s="319"/>
      <c r="PTV74" s="319"/>
      <c r="PTW74" s="319"/>
      <c r="PTX74" s="319"/>
      <c r="PTY74" s="319"/>
      <c r="PTZ74" s="319"/>
      <c r="PUA74" s="319"/>
      <c r="PUB74" s="319"/>
      <c r="PUC74" s="319"/>
      <c r="PUD74" s="319"/>
      <c r="PUE74" s="319"/>
      <c r="PUF74" s="319"/>
      <c r="PUG74" s="319"/>
      <c r="PUH74" s="319"/>
      <c r="PUI74" s="319"/>
      <c r="PUJ74" s="319"/>
      <c r="PUK74" s="319"/>
      <c r="PUL74" s="319"/>
      <c r="PUM74" s="319"/>
      <c r="PUN74" s="319"/>
      <c r="PUO74" s="319"/>
      <c r="PUP74" s="319"/>
      <c r="PUQ74" s="319"/>
      <c r="PUR74" s="319"/>
      <c r="PUS74" s="319"/>
      <c r="PUT74" s="319"/>
      <c r="PUU74" s="319"/>
      <c r="PUV74" s="319"/>
      <c r="PUW74" s="319"/>
      <c r="PUX74" s="319"/>
      <c r="PUY74" s="319"/>
      <c r="PUZ74" s="319"/>
      <c r="PVA74" s="319"/>
      <c r="PVB74" s="319"/>
      <c r="PVC74" s="319"/>
      <c r="PVD74" s="319"/>
      <c r="PVE74" s="319"/>
      <c r="PVF74" s="319"/>
      <c r="PVG74" s="319"/>
      <c r="PVH74" s="319"/>
      <c r="PVI74" s="319"/>
      <c r="PVJ74" s="319"/>
      <c r="PVK74" s="319"/>
      <c r="PVL74" s="319"/>
      <c r="PVM74" s="319"/>
      <c r="PVN74" s="319"/>
      <c r="PVO74" s="319"/>
      <c r="PVP74" s="319"/>
      <c r="PVQ74" s="319"/>
      <c r="PVR74" s="319"/>
      <c r="PVS74" s="319"/>
      <c r="PVT74" s="319"/>
      <c r="PVU74" s="319"/>
      <c r="PVV74" s="319"/>
      <c r="PVW74" s="319"/>
      <c r="PVX74" s="319"/>
      <c r="PVY74" s="319"/>
      <c r="PVZ74" s="319"/>
      <c r="PWA74" s="319"/>
      <c r="PWB74" s="319"/>
      <c r="PWC74" s="319"/>
      <c r="PWD74" s="319"/>
      <c r="PWE74" s="319"/>
      <c r="PWF74" s="319"/>
      <c r="PWG74" s="319"/>
      <c r="PWH74" s="319"/>
      <c r="PWI74" s="319"/>
      <c r="PWJ74" s="319"/>
      <c r="PWK74" s="319"/>
      <c r="PWL74" s="319"/>
      <c r="PWM74" s="319"/>
      <c r="PWN74" s="319"/>
      <c r="PWO74" s="319"/>
      <c r="PWP74" s="319"/>
      <c r="PWQ74" s="319"/>
      <c r="PWR74" s="319"/>
      <c r="PWS74" s="319"/>
      <c r="PWT74" s="319"/>
      <c r="PWU74" s="319"/>
      <c r="PWV74" s="319"/>
      <c r="PWW74" s="319"/>
      <c r="PWX74" s="319"/>
      <c r="PWY74" s="319"/>
      <c r="PWZ74" s="319"/>
      <c r="PXA74" s="319"/>
      <c r="PXB74" s="319"/>
      <c r="PXC74" s="319"/>
      <c r="PXD74" s="319"/>
      <c r="PXE74" s="319"/>
      <c r="PXF74" s="319"/>
      <c r="PXG74" s="319"/>
      <c r="PXH74" s="319"/>
      <c r="PXI74" s="319"/>
      <c r="PXJ74" s="319"/>
      <c r="PXK74" s="319"/>
      <c r="PXL74" s="319"/>
      <c r="PXM74" s="319"/>
      <c r="PXN74" s="319"/>
      <c r="PXO74" s="319"/>
      <c r="PXP74" s="319"/>
      <c r="PXQ74" s="319"/>
      <c r="PXR74" s="319"/>
      <c r="PXS74" s="319"/>
      <c r="PXT74" s="319"/>
      <c r="PXU74" s="319"/>
      <c r="PXV74" s="319"/>
      <c r="PXW74" s="319"/>
      <c r="PXX74" s="319"/>
      <c r="PXY74" s="319"/>
      <c r="PXZ74" s="319"/>
      <c r="PYA74" s="319"/>
      <c r="PYB74" s="319"/>
      <c r="PYC74" s="319"/>
      <c r="PYD74" s="319"/>
      <c r="PYE74" s="319"/>
      <c r="PYF74" s="319"/>
      <c r="PYG74" s="319"/>
      <c r="PYH74" s="319"/>
      <c r="PYI74" s="319"/>
      <c r="PYJ74" s="319"/>
      <c r="PYK74" s="319"/>
      <c r="PYL74" s="319"/>
      <c r="PYM74" s="319"/>
      <c r="PYN74" s="319"/>
      <c r="PYO74" s="319"/>
      <c r="PYP74" s="319"/>
      <c r="PYQ74" s="319"/>
      <c r="PYR74" s="319"/>
      <c r="PYS74" s="319"/>
      <c r="PYT74" s="319"/>
      <c r="PYU74" s="319"/>
      <c r="PYV74" s="319"/>
      <c r="PYW74" s="319"/>
      <c r="PYX74" s="319"/>
      <c r="PYY74" s="319"/>
      <c r="PYZ74" s="319"/>
      <c r="PZA74" s="319"/>
      <c r="PZB74" s="319"/>
      <c r="PZC74" s="319"/>
      <c r="PZD74" s="319"/>
      <c r="PZE74" s="319"/>
      <c r="PZF74" s="319"/>
      <c r="PZG74" s="319"/>
      <c r="PZH74" s="319"/>
      <c r="PZI74" s="319"/>
      <c r="PZJ74" s="319"/>
      <c r="PZK74" s="319"/>
      <c r="PZL74" s="319"/>
      <c r="PZM74" s="319"/>
      <c r="PZN74" s="319"/>
      <c r="PZO74" s="319"/>
      <c r="PZP74" s="319"/>
      <c r="PZQ74" s="319"/>
      <c r="PZR74" s="319"/>
      <c r="PZS74" s="319"/>
      <c r="PZT74" s="319"/>
      <c r="PZU74" s="319"/>
      <c r="PZV74" s="319"/>
      <c r="PZW74" s="319"/>
      <c r="PZX74" s="319"/>
      <c r="PZY74" s="319"/>
      <c r="PZZ74" s="319"/>
      <c r="QAA74" s="319"/>
      <c r="QAB74" s="319"/>
      <c r="QAC74" s="319"/>
      <c r="QAD74" s="319"/>
      <c r="QAE74" s="319"/>
      <c r="QAF74" s="319"/>
      <c r="QAG74" s="319"/>
      <c r="QAH74" s="319"/>
      <c r="QAI74" s="319"/>
      <c r="QAJ74" s="319"/>
      <c r="QAK74" s="319"/>
      <c r="QAL74" s="319"/>
      <c r="QAM74" s="319"/>
      <c r="QAN74" s="319"/>
      <c r="QAO74" s="319"/>
      <c r="QAP74" s="319"/>
      <c r="QAQ74" s="319"/>
      <c r="QAR74" s="319"/>
      <c r="QAS74" s="319"/>
      <c r="QAT74" s="319"/>
      <c r="QAU74" s="319"/>
      <c r="QAV74" s="319"/>
      <c r="QAW74" s="319"/>
      <c r="QAX74" s="319"/>
      <c r="QAY74" s="319"/>
      <c r="QAZ74" s="319"/>
      <c r="QBA74" s="319"/>
      <c r="QBB74" s="319"/>
      <c r="QBC74" s="319"/>
      <c r="QBD74" s="319"/>
      <c r="QBE74" s="319"/>
      <c r="QBF74" s="319"/>
      <c r="QBG74" s="319"/>
      <c r="QBH74" s="319"/>
      <c r="QBI74" s="319"/>
      <c r="QBJ74" s="319"/>
      <c r="QBK74" s="319"/>
      <c r="QBL74" s="319"/>
      <c r="QBM74" s="319"/>
      <c r="QBN74" s="319"/>
      <c r="QBO74" s="319"/>
      <c r="QBP74" s="319"/>
      <c r="QBQ74" s="319"/>
      <c r="QBR74" s="319"/>
      <c r="QBS74" s="319"/>
      <c r="QBT74" s="319"/>
      <c r="QBU74" s="319"/>
      <c r="QBV74" s="319"/>
      <c r="QBW74" s="319"/>
      <c r="QBX74" s="319"/>
      <c r="QBY74" s="319"/>
      <c r="QBZ74" s="319"/>
      <c r="QCA74" s="319"/>
      <c r="QCB74" s="319"/>
      <c r="QCC74" s="319"/>
      <c r="QCD74" s="319"/>
      <c r="QCE74" s="319"/>
      <c r="QCF74" s="319"/>
      <c r="QCG74" s="319"/>
      <c r="QCH74" s="319"/>
      <c r="QCI74" s="319"/>
      <c r="QCJ74" s="319"/>
      <c r="QCK74" s="319"/>
      <c r="QCL74" s="319"/>
      <c r="QCM74" s="319"/>
      <c r="QCN74" s="319"/>
      <c r="QCO74" s="319"/>
      <c r="QCP74" s="319"/>
      <c r="QCQ74" s="319"/>
      <c r="QCR74" s="319"/>
      <c r="QCS74" s="319"/>
      <c r="QCT74" s="319"/>
      <c r="QCU74" s="319"/>
      <c r="QCV74" s="319"/>
      <c r="QCW74" s="319"/>
      <c r="QCX74" s="319"/>
      <c r="QCY74" s="319"/>
      <c r="QCZ74" s="319"/>
      <c r="QDA74" s="319"/>
      <c r="QDB74" s="319"/>
      <c r="QDC74" s="319"/>
      <c r="QDD74" s="319"/>
      <c r="QDE74" s="319"/>
      <c r="QDF74" s="319"/>
      <c r="QDG74" s="319"/>
      <c r="QDH74" s="319"/>
      <c r="QDI74" s="319"/>
      <c r="QDJ74" s="319"/>
      <c r="QDK74" s="319"/>
      <c r="QDL74" s="319"/>
      <c r="QDM74" s="319"/>
      <c r="QDN74" s="319"/>
      <c r="QDO74" s="319"/>
      <c r="QDP74" s="319"/>
      <c r="QDQ74" s="319"/>
      <c r="QDR74" s="319"/>
      <c r="QDS74" s="319"/>
      <c r="QDT74" s="319"/>
      <c r="QDU74" s="319"/>
      <c r="QDV74" s="319"/>
      <c r="QDW74" s="319"/>
      <c r="QDX74" s="319"/>
      <c r="QDY74" s="319"/>
      <c r="QDZ74" s="319"/>
      <c r="QEA74" s="319"/>
      <c r="QEB74" s="319"/>
      <c r="QEC74" s="319"/>
      <c r="QED74" s="319"/>
      <c r="QEE74" s="319"/>
      <c r="QEF74" s="319"/>
      <c r="QEG74" s="319"/>
      <c r="QEH74" s="319"/>
      <c r="QEI74" s="319"/>
      <c r="QEJ74" s="319"/>
      <c r="QEK74" s="319"/>
      <c r="QEL74" s="319"/>
      <c r="QEM74" s="319"/>
      <c r="QEN74" s="319"/>
      <c r="QEO74" s="319"/>
      <c r="QEP74" s="319"/>
      <c r="QEQ74" s="319"/>
      <c r="QER74" s="319"/>
      <c r="QES74" s="319"/>
      <c r="QET74" s="319"/>
      <c r="QEU74" s="319"/>
      <c r="QEV74" s="319"/>
      <c r="QEW74" s="319"/>
      <c r="QEX74" s="319"/>
      <c r="QEY74" s="319"/>
      <c r="QEZ74" s="319"/>
      <c r="QFA74" s="319"/>
      <c r="QFB74" s="319"/>
      <c r="QFC74" s="319"/>
      <c r="QFD74" s="319"/>
      <c r="QFE74" s="319"/>
      <c r="QFF74" s="319"/>
      <c r="QFG74" s="319"/>
      <c r="QFH74" s="319"/>
      <c r="QFI74" s="319"/>
      <c r="QFJ74" s="319"/>
      <c r="QFK74" s="319"/>
      <c r="QFL74" s="319"/>
      <c r="QFM74" s="319"/>
      <c r="QFN74" s="319"/>
      <c r="QFO74" s="319"/>
      <c r="QFP74" s="319"/>
      <c r="QFQ74" s="319"/>
      <c r="QFR74" s="319"/>
      <c r="QFS74" s="319"/>
      <c r="QFT74" s="319"/>
      <c r="QFU74" s="319"/>
      <c r="QFV74" s="319"/>
      <c r="QFW74" s="319"/>
      <c r="QFX74" s="319"/>
      <c r="QFY74" s="319"/>
      <c r="QFZ74" s="319"/>
      <c r="QGA74" s="319"/>
      <c r="QGB74" s="319"/>
      <c r="QGC74" s="319"/>
      <c r="QGD74" s="319"/>
      <c r="QGE74" s="319"/>
      <c r="QGF74" s="319"/>
      <c r="QGG74" s="319"/>
      <c r="QGH74" s="319"/>
      <c r="QGI74" s="319"/>
      <c r="QGJ74" s="319"/>
      <c r="QGK74" s="319"/>
      <c r="QGL74" s="319"/>
      <c r="QGM74" s="319"/>
      <c r="QGN74" s="319"/>
      <c r="QGO74" s="319"/>
      <c r="QGP74" s="319"/>
      <c r="QGQ74" s="319"/>
      <c r="QGR74" s="319"/>
      <c r="QGS74" s="319"/>
      <c r="QGT74" s="319"/>
      <c r="QGU74" s="319"/>
      <c r="QGV74" s="319"/>
      <c r="QGW74" s="319"/>
      <c r="QGX74" s="319"/>
      <c r="QGY74" s="319"/>
      <c r="QGZ74" s="319"/>
      <c r="QHA74" s="319"/>
      <c r="QHB74" s="319"/>
      <c r="QHC74" s="319"/>
      <c r="QHD74" s="319"/>
      <c r="QHE74" s="319"/>
      <c r="QHF74" s="319"/>
      <c r="QHG74" s="319"/>
      <c r="QHH74" s="319"/>
      <c r="QHI74" s="319"/>
      <c r="QHJ74" s="319"/>
      <c r="QHK74" s="319"/>
      <c r="QHL74" s="319"/>
      <c r="QHM74" s="319"/>
      <c r="QHN74" s="319"/>
      <c r="QHO74" s="319"/>
      <c r="QHP74" s="319"/>
      <c r="QHQ74" s="319"/>
      <c r="QHR74" s="319"/>
      <c r="QHS74" s="319"/>
      <c r="QHT74" s="319"/>
      <c r="QHU74" s="319"/>
      <c r="QHV74" s="319"/>
      <c r="QHW74" s="319"/>
      <c r="QHX74" s="319"/>
      <c r="QHY74" s="319"/>
      <c r="QHZ74" s="319"/>
      <c r="QIA74" s="319"/>
      <c r="QIB74" s="319"/>
      <c r="QIC74" s="319"/>
      <c r="QID74" s="319"/>
      <c r="QIE74" s="319"/>
      <c r="QIF74" s="319"/>
      <c r="QIG74" s="319"/>
      <c r="QIH74" s="319"/>
      <c r="QII74" s="319"/>
      <c r="QIJ74" s="319"/>
      <c r="QIK74" s="319"/>
      <c r="QIL74" s="319"/>
      <c r="QIM74" s="319"/>
      <c r="QIN74" s="319"/>
      <c r="QIO74" s="319"/>
      <c r="QIP74" s="319"/>
      <c r="QIQ74" s="319"/>
      <c r="QIR74" s="319"/>
      <c r="QIS74" s="319"/>
      <c r="QIT74" s="319"/>
      <c r="QIU74" s="319"/>
      <c r="QIV74" s="319"/>
      <c r="QIW74" s="319"/>
      <c r="QIX74" s="319"/>
      <c r="QIY74" s="319"/>
      <c r="QIZ74" s="319"/>
      <c r="QJA74" s="319"/>
      <c r="QJB74" s="319"/>
      <c r="QJC74" s="319"/>
      <c r="QJD74" s="319"/>
      <c r="QJE74" s="319"/>
      <c r="QJF74" s="319"/>
      <c r="QJG74" s="319"/>
      <c r="QJH74" s="319"/>
      <c r="QJI74" s="319"/>
      <c r="QJJ74" s="319"/>
      <c r="QJK74" s="319"/>
      <c r="QJL74" s="319"/>
      <c r="QJM74" s="319"/>
      <c r="QJN74" s="319"/>
      <c r="QJO74" s="319"/>
      <c r="QJP74" s="319"/>
      <c r="QJQ74" s="319"/>
      <c r="QJR74" s="319"/>
      <c r="QJS74" s="319"/>
      <c r="QJT74" s="319"/>
      <c r="QJU74" s="319"/>
      <c r="QJV74" s="319"/>
      <c r="QJW74" s="319"/>
      <c r="QJX74" s="319"/>
      <c r="QJY74" s="319"/>
      <c r="QJZ74" s="319"/>
      <c r="QKA74" s="319"/>
      <c r="QKB74" s="319"/>
      <c r="QKC74" s="319"/>
      <c r="QKD74" s="319"/>
      <c r="QKE74" s="319"/>
      <c r="QKF74" s="319"/>
      <c r="QKG74" s="319"/>
      <c r="QKH74" s="319"/>
      <c r="QKI74" s="319"/>
      <c r="QKJ74" s="319"/>
      <c r="QKK74" s="319"/>
      <c r="QKL74" s="319"/>
      <c r="QKM74" s="319"/>
      <c r="QKN74" s="319"/>
      <c r="QKO74" s="319"/>
      <c r="QKP74" s="319"/>
      <c r="QKQ74" s="319"/>
      <c r="QKR74" s="319"/>
      <c r="QKS74" s="319"/>
      <c r="QKT74" s="319"/>
      <c r="QKU74" s="319"/>
      <c r="QKV74" s="319"/>
      <c r="QKW74" s="319"/>
      <c r="QKX74" s="319"/>
      <c r="QKY74" s="319"/>
      <c r="QKZ74" s="319"/>
      <c r="QLA74" s="319"/>
      <c r="QLB74" s="319"/>
      <c r="QLC74" s="319"/>
      <c r="QLD74" s="319"/>
      <c r="QLE74" s="319"/>
      <c r="QLF74" s="319"/>
      <c r="QLG74" s="319"/>
      <c r="QLH74" s="319"/>
      <c r="QLI74" s="319"/>
      <c r="QLJ74" s="319"/>
      <c r="QLK74" s="319"/>
      <c r="QLL74" s="319"/>
      <c r="QLM74" s="319"/>
      <c r="QLN74" s="319"/>
      <c r="QLO74" s="319"/>
      <c r="QLP74" s="319"/>
      <c r="QLQ74" s="319"/>
      <c r="QLR74" s="319"/>
      <c r="QLS74" s="319"/>
      <c r="QLT74" s="319"/>
      <c r="QLU74" s="319"/>
      <c r="QLV74" s="319"/>
      <c r="QLW74" s="319"/>
      <c r="QLX74" s="319"/>
      <c r="QLY74" s="319"/>
      <c r="QLZ74" s="319"/>
      <c r="QMA74" s="319"/>
      <c r="QMB74" s="319"/>
      <c r="QMC74" s="319"/>
      <c r="QMD74" s="319"/>
      <c r="QME74" s="319"/>
      <c r="QMF74" s="319"/>
      <c r="QMG74" s="319"/>
      <c r="QMH74" s="319"/>
      <c r="QMI74" s="319"/>
      <c r="QMJ74" s="319"/>
      <c r="QMK74" s="319"/>
      <c r="QML74" s="319"/>
      <c r="QMM74" s="319"/>
      <c r="QMN74" s="319"/>
      <c r="QMO74" s="319"/>
      <c r="QMP74" s="319"/>
      <c r="QMQ74" s="319"/>
      <c r="QMR74" s="319"/>
      <c r="QMS74" s="319"/>
      <c r="QMT74" s="319"/>
      <c r="QMU74" s="319"/>
      <c r="QMV74" s="319"/>
      <c r="QMW74" s="319"/>
      <c r="QMX74" s="319"/>
      <c r="QMY74" s="319"/>
      <c r="QMZ74" s="319"/>
      <c r="QNA74" s="319"/>
      <c r="QNB74" s="319"/>
      <c r="QNC74" s="319"/>
      <c r="QND74" s="319"/>
      <c r="QNE74" s="319"/>
      <c r="QNF74" s="319"/>
      <c r="QNG74" s="319"/>
      <c r="QNH74" s="319"/>
      <c r="QNI74" s="319"/>
      <c r="QNJ74" s="319"/>
      <c r="QNK74" s="319"/>
      <c r="QNL74" s="319"/>
      <c r="QNM74" s="319"/>
      <c r="QNN74" s="319"/>
      <c r="QNO74" s="319"/>
      <c r="QNP74" s="319"/>
      <c r="QNQ74" s="319"/>
      <c r="QNR74" s="319"/>
      <c r="QNS74" s="319"/>
      <c r="QNT74" s="319"/>
      <c r="QNU74" s="319"/>
      <c r="QNV74" s="319"/>
      <c r="QNW74" s="319"/>
      <c r="QNX74" s="319"/>
      <c r="QNY74" s="319"/>
      <c r="QNZ74" s="319"/>
      <c r="QOA74" s="319"/>
      <c r="QOB74" s="319"/>
      <c r="QOC74" s="319"/>
      <c r="QOD74" s="319"/>
      <c r="QOE74" s="319"/>
      <c r="QOF74" s="319"/>
      <c r="QOG74" s="319"/>
      <c r="QOH74" s="319"/>
      <c r="QOI74" s="319"/>
      <c r="QOJ74" s="319"/>
      <c r="QOK74" s="319"/>
      <c r="QOL74" s="319"/>
      <c r="QOM74" s="319"/>
      <c r="QON74" s="319"/>
      <c r="QOO74" s="319"/>
      <c r="QOP74" s="319"/>
      <c r="QOQ74" s="319"/>
      <c r="QOR74" s="319"/>
      <c r="QOS74" s="319"/>
      <c r="QOT74" s="319"/>
      <c r="QOU74" s="319"/>
      <c r="QOV74" s="319"/>
      <c r="QOW74" s="319"/>
      <c r="QOX74" s="319"/>
      <c r="QOY74" s="319"/>
      <c r="QOZ74" s="319"/>
      <c r="QPA74" s="319"/>
      <c r="QPB74" s="319"/>
      <c r="QPC74" s="319"/>
      <c r="QPD74" s="319"/>
      <c r="QPE74" s="319"/>
      <c r="QPF74" s="319"/>
      <c r="QPG74" s="319"/>
      <c r="QPH74" s="319"/>
      <c r="QPI74" s="319"/>
      <c r="QPJ74" s="319"/>
      <c r="QPK74" s="319"/>
      <c r="QPL74" s="319"/>
      <c r="QPM74" s="319"/>
      <c r="QPN74" s="319"/>
      <c r="QPO74" s="319"/>
      <c r="QPP74" s="319"/>
      <c r="QPQ74" s="319"/>
      <c r="QPR74" s="319"/>
      <c r="QPS74" s="319"/>
      <c r="QPT74" s="319"/>
      <c r="QPU74" s="319"/>
      <c r="QPV74" s="319"/>
      <c r="QPW74" s="319"/>
      <c r="QPX74" s="319"/>
      <c r="QPY74" s="319"/>
      <c r="QPZ74" s="319"/>
      <c r="QQA74" s="319"/>
      <c r="QQB74" s="319"/>
      <c r="QQC74" s="319"/>
      <c r="QQD74" s="319"/>
      <c r="QQE74" s="319"/>
      <c r="QQF74" s="319"/>
      <c r="QQG74" s="319"/>
      <c r="QQH74" s="319"/>
      <c r="QQI74" s="319"/>
      <c r="QQJ74" s="319"/>
      <c r="QQK74" s="319"/>
      <c r="QQL74" s="319"/>
      <c r="QQM74" s="319"/>
      <c r="QQN74" s="319"/>
      <c r="QQO74" s="319"/>
      <c r="QQP74" s="319"/>
      <c r="QQQ74" s="319"/>
      <c r="QQR74" s="319"/>
      <c r="QQS74" s="319"/>
      <c r="QQT74" s="319"/>
      <c r="QQU74" s="319"/>
      <c r="QQV74" s="319"/>
      <c r="QQW74" s="319"/>
      <c r="QQX74" s="319"/>
      <c r="QQY74" s="319"/>
      <c r="QQZ74" s="319"/>
      <c r="QRA74" s="319"/>
      <c r="QRB74" s="319"/>
      <c r="QRC74" s="319"/>
      <c r="QRD74" s="319"/>
      <c r="QRE74" s="319"/>
      <c r="QRF74" s="319"/>
      <c r="QRG74" s="319"/>
      <c r="QRH74" s="319"/>
      <c r="QRI74" s="319"/>
      <c r="QRJ74" s="319"/>
      <c r="QRK74" s="319"/>
      <c r="QRL74" s="319"/>
      <c r="QRM74" s="319"/>
      <c r="QRN74" s="319"/>
      <c r="QRO74" s="319"/>
      <c r="QRP74" s="319"/>
      <c r="QRQ74" s="319"/>
      <c r="QRR74" s="319"/>
      <c r="QRS74" s="319"/>
      <c r="QRT74" s="319"/>
      <c r="QRU74" s="319"/>
      <c r="QRV74" s="319"/>
      <c r="QRW74" s="319"/>
      <c r="QRX74" s="319"/>
      <c r="QRY74" s="319"/>
      <c r="QRZ74" s="319"/>
      <c r="QSA74" s="319"/>
      <c r="QSB74" s="319"/>
      <c r="QSC74" s="319"/>
      <c r="QSD74" s="319"/>
      <c r="QSE74" s="319"/>
      <c r="QSF74" s="319"/>
      <c r="QSG74" s="319"/>
      <c r="QSH74" s="319"/>
      <c r="QSI74" s="319"/>
      <c r="QSJ74" s="319"/>
      <c r="QSK74" s="319"/>
      <c r="QSL74" s="319"/>
      <c r="QSM74" s="319"/>
      <c r="QSN74" s="319"/>
      <c r="QSO74" s="319"/>
      <c r="QSP74" s="319"/>
      <c r="QSQ74" s="319"/>
      <c r="QSR74" s="319"/>
      <c r="QSS74" s="319"/>
      <c r="QST74" s="319"/>
      <c r="QSU74" s="319"/>
      <c r="QSV74" s="319"/>
      <c r="QSW74" s="319"/>
      <c r="QSX74" s="319"/>
      <c r="QSY74" s="319"/>
      <c r="QSZ74" s="319"/>
      <c r="QTA74" s="319"/>
      <c r="QTB74" s="319"/>
      <c r="QTC74" s="319"/>
      <c r="QTD74" s="319"/>
      <c r="QTE74" s="319"/>
      <c r="QTF74" s="319"/>
      <c r="QTG74" s="319"/>
      <c r="QTH74" s="319"/>
      <c r="QTI74" s="319"/>
      <c r="QTJ74" s="319"/>
      <c r="QTK74" s="319"/>
      <c r="QTL74" s="319"/>
      <c r="QTM74" s="319"/>
      <c r="QTN74" s="319"/>
      <c r="QTO74" s="319"/>
      <c r="QTP74" s="319"/>
      <c r="QTQ74" s="319"/>
      <c r="QTR74" s="319"/>
      <c r="QTS74" s="319"/>
      <c r="QTT74" s="319"/>
      <c r="QTU74" s="319"/>
      <c r="QTV74" s="319"/>
      <c r="QTW74" s="319"/>
      <c r="QTX74" s="319"/>
      <c r="QTY74" s="319"/>
      <c r="QTZ74" s="319"/>
      <c r="QUA74" s="319"/>
      <c r="QUB74" s="319"/>
      <c r="QUC74" s="319"/>
      <c r="QUD74" s="319"/>
      <c r="QUE74" s="319"/>
      <c r="QUF74" s="319"/>
      <c r="QUG74" s="319"/>
      <c r="QUH74" s="319"/>
      <c r="QUI74" s="319"/>
      <c r="QUJ74" s="319"/>
      <c r="QUK74" s="319"/>
      <c r="QUL74" s="319"/>
      <c r="QUM74" s="319"/>
      <c r="QUN74" s="319"/>
      <c r="QUO74" s="319"/>
      <c r="QUP74" s="319"/>
      <c r="QUQ74" s="319"/>
      <c r="QUR74" s="319"/>
      <c r="QUS74" s="319"/>
      <c r="QUT74" s="319"/>
      <c r="QUU74" s="319"/>
      <c r="QUV74" s="319"/>
      <c r="QUW74" s="319"/>
      <c r="QUX74" s="319"/>
      <c r="QUY74" s="319"/>
      <c r="QUZ74" s="319"/>
      <c r="QVA74" s="319"/>
      <c r="QVB74" s="319"/>
      <c r="QVC74" s="319"/>
      <c r="QVD74" s="319"/>
      <c r="QVE74" s="319"/>
      <c r="QVF74" s="319"/>
      <c r="QVG74" s="319"/>
      <c r="QVH74" s="319"/>
      <c r="QVI74" s="319"/>
      <c r="QVJ74" s="319"/>
      <c r="QVK74" s="319"/>
      <c r="QVL74" s="319"/>
      <c r="QVM74" s="319"/>
      <c r="QVN74" s="319"/>
      <c r="QVO74" s="319"/>
      <c r="QVP74" s="319"/>
      <c r="QVQ74" s="319"/>
      <c r="QVR74" s="319"/>
      <c r="QVS74" s="319"/>
      <c r="QVT74" s="319"/>
      <c r="QVU74" s="319"/>
      <c r="QVV74" s="319"/>
      <c r="QVW74" s="319"/>
      <c r="QVX74" s="319"/>
      <c r="QVY74" s="319"/>
      <c r="QVZ74" s="319"/>
      <c r="QWA74" s="319"/>
      <c r="QWB74" s="319"/>
      <c r="QWC74" s="319"/>
      <c r="QWD74" s="319"/>
      <c r="QWE74" s="319"/>
      <c r="QWF74" s="319"/>
      <c r="QWG74" s="319"/>
      <c r="QWH74" s="319"/>
      <c r="QWI74" s="319"/>
      <c r="QWJ74" s="319"/>
      <c r="QWK74" s="319"/>
      <c r="QWL74" s="319"/>
      <c r="QWM74" s="319"/>
      <c r="QWN74" s="319"/>
      <c r="QWO74" s="319"/>
      <c r="QWP74" s="319"/>
      <c r="QWQ74" s="319"/>
      <c r="QWR74" s="319"/>
      <c r="QWS74" s="319"/>
      <c r="QWT74" s="319"/>
      <c r="QWU74" s="319"/>
      <c r="QWV74" s="319"/>
      <c r="QWW74" s="319"/>
      <c r="QWX74" s="319"/>
      <c r="QWY74" s="319"/>
      <c r="QWZ74" s="319"/>
      <c r="QXA74" s="319"/>
      <c r="QXB74" s="319"/>
      <c r="QXC74" s="319"/>
      <c r="QXD74" s="319"/>
      <c r="QXE74" s="319"/>
      <c r="QXF74" s="319"/>
      <c r="QXG74" s="319"/>
      <c r="QXH74" s="319"/>
      <c r="QXI74" s="319"/>
      <c r="QXJ74" s="319"/>
      <c r="QXK74" s="319"/>
      <c r="QXL74" s="319"/>
      <c r="QXM74" s="319"/>
      <c r="QXN74" s="319"/>
      <c r="QXO74" s="319"/>
      <c r="QXP74" s="319"/>
      <c r="QXQ74" s="319"/>
      <c r="QXR74" s="319"/>
      <c r="QXS74" s="319"/>
      <c r="QXT74" s="319"/>
      <c r="QXU74" s="319"/>
      <c r="QXV74" s="319"/>
      <c r="QXW74" s="319"/>
      <c r="QXX74" s="319"/>
      <c r="QXY74" s="319"/>
      <c r="QXZ74" s="319"/>
      <c r="QYA74" s="319"/>
      <c r="QYB74" s="319"/>
      <c r="QYC74" s="319"/>
      <c r="QYD74" s="319"/>
      <c r="QYE74" s="319"/>
      <c r="QYF74" s="319"/>
      <c r="QYG74" s="319"/>
      <c r="QYH74" s="319"/>
      <c r="QYI74" s="319"/>
      <c r="QYJ74" s="319"/>
      <c r="QYK74" s="319"/>
      <c r="QYL74" s="319"/>
      <c r="QYM74" s="319"/>
      <c r="QYN74" s="319"/>
      <c r="QYO74" s="319"/>
      <c r="QYP74" s="319"/>
      <c r="QYQ74" s="319"/>
      <c r="QYR74" s="319"/>
      <c r="QYS74" s="319"/>
      <c r="QYT74" s="319"/>
      <c r="QYU74" s="319"/>
      <c r="QYV74" s="319"/>
      <c r="QYW74" s="319"/>
      <c r="QYX74" s="319"/>
      <c r="QYY74" s="319"/>
      <c r="QYZ74" s="319"/>
      <c r="QZA74" s="319"/>
      <c r="QZB74" s="319"/>
      <c r="QZC74" s="319"/>
      <c r="QZD74" s="319"/>
      <c r="QZE74" s="319"/>
      <c r="QZF74" s="319"/>
      <c r="QZG74" s="319"/>
      <c r="QZH74" s="319"/>
      <c r="QZI74" s="319"/>
      <c r="QZJ74" s="319"/>
      <c r="QZK74" s="319"/>
      <c r="QZL74" s="319"/>
      <c r="QZM74" s="319"/>
      <c r="QZN74" s="319"/>
      <c r="QZO74" s="319"/>
      <c r="QZP74" s="319"/>
      <c r="QZQ74" s="319"/>
      <c r="QZR74" s="319"/>
      <c r="QZS74" s="319"/>
      <c r="QZT74" s="319"/>
      <c r="QZU74" s="319"/>
      <c r="QZV74" s="319"/>
      <c r="QZW74" s="319"/>
      <c r="QZX74" s="319"/>
      <c r="QZY74" s="319"/>
      <c r="QZZ74" s="319"/>
      <c r="RAA74" s="319"/>
      <c r="RAB74" s="319"/>
      <c r="RAC74" s="319"/>
      <c r="RAD74" s="319"/>
      <c r="RAE74" s="319"/>
      <c r="RAF74" s="319"/>
      <c r="RAG74" s="319"/>
      <c r="RAH74" s="319"/>
      <c r="RAI74" s="319"/>
      <c r="RAJ74" s="319"/>
      <c r="RAK74" s="319"/>
      <c r="RAL74" s="319"/>
      <c r="RAM74" s="319"/>
      <c r="RAN74" s="319"/>
      <c r="RAO74" s="319"/>
      <c r="RAP74" s="319"/>
      <c r="RAQ74" s="319"/>
      <c r="RAR74" s="319"/>
      <c r="RAS74" s="319"/>
      <c r="RAT74" s="319"/>
      <c r="RAU74" s="319"/>
      <c r="RAV74" s="319"/>
      <c r="RAW74" s="319"/>
      <c r="RAX74" s="319"/>
      <c r="RAY74" s="319"/>
      <c r="RAZ74" s="319"/>
      <c r="RBA74" s="319"/>
      <c r="RBB74" s="319"/>
      <c r="RBC74" s="319"/>
      <c r="RBD74" s="319"/>
      <c r="RBE74" s="319"/>
      <c r="RBF74" s="319"/>
      <c r="RBG74" s="319"/>
      <c r="RBH74" s="319"/>
      <c r="RBI74" s="319"/>
      <c r="RBJ74" s="319"/>
      <c r="RBK74" s="319"/>
      <c r="RBL74" s="319"/>
      <c r="RBM74" s="319"/>
      <c r="RBN74" s="319"/>
      <c r="RBO74" s="319"/>
      <c r="RBP74" s="319"/>
      <c r="RBQ74" s="319"/>
      <c r="RBR74" s="319"/>
      <c r="RBS74" s="319"/>
      <c r="RBT74" s="319"/>
      <c r="RBU74" s="319"/>
      <c r="RBV74" s="319"/>
      <c r="RBW74" s="319"/>
      <c r="RBX74" s="319"/>
      <c r="RBY74" s="319"/>
      <c r="RBZ74" s="319"/>
      <c r="RCA74" s="319"/>
      <c r="RCB74" s="319"/>
      <c r="RCC74" s="319"/>
      <c r="RCD74" s="319"/>
      <c r="RCE74" s="319"/>
      <c r="RCF74" s="319"/>
      <c r="RCG74" s="319"/>
      <c r="RCH74" s="319"/>
      <c r="RCI74" s="319"/>
      <c r="RCJ74" s="319"/>
      <c r="RCK74" s="319"/>
      <c r="RCL74" s="319"/>
      <c r="RCM74" s="319"/>
      <c r="RCN74" s="319"/>
      <c r="RCO74" s="319"/>
      <c r="RCP74" s="319"/>
      <c r="RCQ74" s="319"/>
      <c r="RCR74" s="319"/>
      <c r="RCS74" s="319"/>
      <c r="RCT74" s="319"/>
      <c r="RCU74" s="319"/>
      <c r="RCV74" s="319"/>
      <c r="RCW74" s="319"/>
      <c r="RCX74" s="319"/>
      <c r="RCY74" s="319"/>
      <c r="RCZ74" s="319"/>
      <c r="RDA74" s="319"/>
      <c r="RDB74" s="319"/>
      <c r="RDC74" s="319"/>
      <c r="RDD74" s="319"/>
      <c r="RDE74" s="319"/>
      <c r="RDF74" s="319"/>
      <c r="RDG74" s="319"/>
      <c r="RDH74" s="319"/>
      <c r="RDI74" s="319"/>
      <c r="RDJ74" s="319"/>
      <c r="RDK74" s="319"/>
      <c r="RDL74" s="319"/>
      <c r="RDM74" s="319"/>
      <c r="RDN74" s="319"/>
      <c r="RDO74" s="319"/>
      <c r="RDP74" s="319"/>
      <c r="RDQ74" s="319"/>
      <c r="RDR74" s="319"/>
      <c r="RDS74" s="319"/>
      <c r="RDT74" s="319"/>
      <c r="RDU74" s="319"/>
      <c r="RDV74" s="319"/>
      <c r="RDW74" s="319"/>
      <c r="RDX74" s="319"/>
      <c r="RDY74" s="319"/>
      <c r="RDZ74" s="319"/>
      <c r="REA74" s="319"/>
      <c r="REB74" s="319"/>
      <c r="REC74" s="319"/>
      <c r="RED74" s="319"/>
      <c r="REE74" s="319"/>
      <c r="REF74" s="319"/>
      <c r="REG74" s="319"/>
      <c r="REH74" s="319"/>
      <c r="REI74" s="319"/>
      <c r="REJ74" s="319"/>
      <c r="REK74" s="319"/>
      <c r="REL74" s="319"/>
      <c r="REM74" s="319"/>
      <c r="REN74" s="319"/>
      <c r="REO74" s="319"/>
      <c r="REP74" s="319"/>
      <c r="REQ74" s="319"/>
      <c r="RER74" s="319"/>
      <c r="RES74" s="319"/>
      <c r="RET74" s="319"/>
      <c r="REU74" s="319"/>
      <c r="REV74" s="319"/>
      <c r="REW74" s="319"/>
      <c r="REX74" s="319"/>
      <c r="REY74" s="319"/>
      <c r="REZ74" s="319"/>
      <c r="RFA74" s="319"/>
      <c r="RFB74" s="319"/>
      <c r="RFC74" s="319"/>
      <c r="RFD74" s="319"/>
      <c r="RFE74" s="319"/>
      <c r="RFF74" s="319"/>
      <c r="RFG74" s="319"/>
      <c r="RFH74" s="319"/>
      <c r="RFI74" s="319"/>
      <c r="RFJ74" s="319"/>
      <c r="RFK74" s="319"/>
      <c r="RFL74" s="319"/>
      <c r="RFM74" s="319"/>
      <c r="RFN74" s="319"/>
      <c r="RFO74" s="319"/>
      <c r="RFP74" s="319"/>
      <c r="RFQ74" s="319"/>
      <c r="RFR74" s="319"/>
      <c r="RFS74" s="319"/>
      <c r="RFT74" s="319"/>
      <c r="RFU74" s="319"/>
      <c r="RFV74" s="319"/>
      <c r="RFW74" s="319"/>
      <c r="RFX74" s="319"/>
      <c r="RFY74" s="319"/>
      <c r="RFZ74" s="319"/>
      <c r="RGA74" s="319"/>
      <c r="RGB74" s="319"/>
      <c r="RGC74" s="319"/>
      <c r="RGD74" s="319"/>
      <c r="RGE74" s="319"/>
      <c r="RGF74" s="319"/>
      <c r="RGG74" s="319"/>
      <c r="RGH74" s="319"/>
      <c r="RGI74" s="319"/>
      <c r="RGJ74" s="319"/>
      <c r="RGK74" s="319"/>
      <c r="RGL74" s="319"/>
      <c r="RGM74" s="319"/>
      <c r="RGN74" s="319"/>
      <c r="RGO74" s="319"/>
      <c r="RGP74" s="319"/>
      <c r="RGQ74" s="319"/>
      <c r="RGR74" s="319"/>
      <c r="RGS74" s="319"/>
      <c r="RGT74" s="319"/>
      <c r="RGU74" s="319"/>
      <c r="RGV74" s="319"/>
      <c r="RGW74" s="319"/>
      <c r="RGX74" s="319"/>
      <c r="RGY74" s="319"/>
      <c r="RGZ74" s="319"/>
      <c r="RHA74" s="319"/>
      <c r="RHB74" s="319"/>
      <c r="RHC74" s="319"/>
      <c r="RHD74" s="319"/>
      <c r="RHE74" s="319"/>
      <c r="RHF74" s="319"/>
      <c r="RHG74" s="319"/>
      <c r="RHH74" s="319"/>
      <c r="RHI74" s="319"/>
      <c r="RHJ74" s="319"/>
      <c r="RHK74" s="319"/>
      <c r="RHL74" s="319"/>
      <c r="RHM74" s="319"/>
      <c r="RHN74" s="319"/>
      <c r="RHO74" s="319"/>
      <c r="RHP74" s="319"/>
      <c r="RHQ74" s="319"/>
      <c r="RHR74" s="319"/>
      <c r="RHS74" s="319"/>
      <c r="RHT74" s="319"/>
      <c r="RHU74" s="319"/>
      <c r="RHV74" s="319"/>
      <c r="RHW74" s="319"/>
      <c r="RHX74" s="319"/>
      <c r="RHY74" s="319"/>
      <c r="RHZ74" s="319"/>
      <c r="RIA74" s="319"/>
      <c r="RIB74" s="319"/>
      <c r="RIC74" s="319"/>
      <c r="RID74" s="319"/>
      <c r="RIE74" s="319"/>
      <c r="RIF74" s="319"/>
      <c r="RIG74" s="319"/>
      <c r="RIH74" s="319"/>
      <c r="RII74" s="319"/>
      <c r="RIJ74" s="319"/>
      <c r="RIK74" s="319"/>
      <c r="RIL74" s="319"/>
      <c r="RIM74" s="319"/>
      <c r="RIN74" s="319"/>
      <c r="RIO74" s="319"/>
      <c r="RIP74" s="319"/>
      <c r="RIQ74" s="319"/>
      <c r="RIR74" s="319"/>
      <c r="RIS74" s="319"/>
      <c r="RIT74" s="319"/>
      <c r="RIU74" s="319"/>
      <c r="RIV74" s="319"/>
      <c r="RIW74" s="319"/>
      <c r="RIX74" s="319"/>
      <c r="RIY74" s="319"/>
      <c r="RIZ74" s="319"/>
      <c r="RJA74" s="319"/>
      <c r="RJB74" s="319"/>
      <c r="RJC74" s="319"/>
      <c r="RJD74" s="319"/>
      <c r="RJE74" s="319"/>
      <c r="RJF74" s="319"/>
      <c r="RJG74" s="319"/>
      <c r="RJH74" s="319"/>
      <c r="RJI74" s="319"/>
      <c r="RJJ74" s="319"/>
      <c r="RJK74" s="319"/>
      <c r="RJL74" s="319"/>
      <c r="RJM74" s="319"/>
      <c r="RJN74" s="319"/>
      <c r="RJO74" s="319"/>
      <c r="RJP74" s="319"/>
      <c r="RJQ74" s="319"/>
      <c r="RJR74" s="319"/>
      <c r="RJS74" s="319"/>
      <c r="RJT74" s="319"/>
      <c r="RJU74" s="319"/>
      <c r="RJV74" s="319"/>
      <c r="RJW74" s="319"/>
      <c r="RJX74" s="319"/>
      <c r="RJY74" s="319"/>
      <c r="RJZ74" s="319"/>
      <c r="RKA74" s="319"/>
      <c r="RKB74" s="319"/>
      <c r="RKC74" s="319"/>
      <c r="RKD74" s="319"/>
      <c r="RKE74" s="319"/>
      <c r="RKF74" s="319"/>
      <c r="RKG74" s="319"/>
      <c r="RKH74" s="319"/>
      <c r="RKI74" s="319"/>
      <c r="RKJ74" s="319"/>
      <c r="RKK74" s="319"/>
      <c r="RKL74" s="319"/>
      <c r="RKM74" s="319"/>
      <c r="RKN74" s="319"/>
      <c r="RKO74" s="319"/>
      <c r="RKP74" s="319"/>
      <c r="RKQ74" s="319"/>
      <c r="RKR74" s="319"/>
      <c r="RKS74" s="319"/>
      <c r="RKT74" s="319"/>
      <c r="RKU74" s="319"/>
      <c r="RKV74" s="319"/>
      <c r="RKW74" s="319"/>
      <c r="RKX74" s="319"/>
      <c r="RKY74" s="319"/>
      <c r="RKZ74" s="319"/>
      <c r="RLA74" s="319"/>
      <c r="RLB74" s="319"/>
      <c r="RLC74" s="319"/>
      <c r="RLD74" s="319"/>
      <c r="RLE74" s="319"/>
      <c r="RLF74" s="319"/>
      <c r="RLG74" s="319"/>
      <c r="RLH74" s="319"/>
      <c r="RLI74" s="319"/>
      <c r="RLJ74" s="319"/>
      <c r="RLK74" s="319"/>
      <c r="RLL74" s="319"/>
      <c r="RLM74" s="319"/>
      <c r="RLN74" s="319"/>
      <c r="RLO74" s="319"/>
      <c r="RLP74" s="319"/>
      <c r="RLQ74" s="319"/>
      <c r="RLR74" s="319"/>
      <c r="RLS74" s="319"/>
      <c r="RLT74" s="319"/>
      <c r="RLU74" s="319"/>
      <c r="RLV74" s="319"/>
      <c r="RLW74" s="319"/>
      <c r="RLX74" s="319"/>
      <c r="RLY74" s="319"/>
      <c r="RLZ74" s="319"/>
      <c r="RMA74" s="319"/>
      <c r="RMB74" s="319"/>
      <c r="RMC74" s="319"/>
      <c r="RMD74" s="319"/>
      <c r="RME74" s="319"/>
      <c r="RMF74" s="319"/>
      <c r="RMG74" s="319"/>
      <c r="RMH74" s="319"/>
      <c r="RMI74" s="319"/>
      <c r="RMJ74" s="319"/>
      <c r="RMK74" s="319"/>
      <c r="RML74" s="319"/>
      <c r="RMM74" s="319"/>
      <c r="RMN74" s="319"/>
      <c r="RMO74" s="319"/>
      <c r="RMP74" s="319"/>
      <c r="RMQ74" s="319"/>
      <c r="RMR74" s="319"/>
      <c r="RMS74" s="319"/>
      <c r="RMT74" s="319"/>
      <c r="RMU74" s="319"/>
      <c r="RMV74" s="319"/>
      <c r="RMW74" s="319"/>
      <c r="RMX74" s="319"/>
      <c r="RMY74" s="319"/>
      <c r="RMZ74" s="319"/>
      <c r="RNA74" s="319"/>
      <c r="RNB74" s="319"/>
      <c r="RNC74" s="319"/>
      <c r="RND74" s="319"/>
      <c r="RNE74" s="319"/>
      <c r="RNF74" s="319"/>
      <c r="RNG74" s="319"/>
      <c r="RNH74" s="319"/>
      <c r="RNI74" s="319"/>
      <c r="RNJ74" s="319"/>
      <c r="RNK74" s="319"/>
      <c r="RNL74" s="319"/>
      <c r="RNM74" s="319"/>
      <c r="RNN74" s="319"/>
      <c r="RNO74" s="319"/>
      <c r="RNP74" s="319"/>
      <c r="RNQ74" s="319"/>
      <c r="RNR74" s="319"/>
      <c r="RNS74" s="319"/>
      <c r="RNT74" s="319"/>
      <c r="RNU74" s="319"/>
      <c r="RNV74" s="319"/>
      <c r="RNW74" s="319"/>
      <c r="RNX74" s="319"/>
      <c r="RNY74" s="319"/>
      <c r="RNZ74" s="319"/>
      <c r="ROA74" s="319"/>
      <c r="ROB74" s="319"/>
      <c r="ROC74" s="319"/>
      <c r="ROD74" s="319"/>
      <c r="ROE74" s="319"/>
      <c r="ROF74" s="319"/>
      <c r="ROG74" s="319"/>
      <c r="ROH74" s="319"/>
      <c r="ROI74" s="319"/>
      <c r="ROJ74" s="319"/>
      <c r="ROK74" s="319"/>
      <c r="ROL74" s="319"/>
      <c r="ROM74" s="319"/>
      <c r="RON74" s="319"/>
      <c r="ROO74" s="319"/>
      <c r="ROP74" s="319"/>
      <c r="ROQ74" s="319"/>
      <c r="ROR74" s="319"/>
      <c r="ROS74" s="319"/>
      <c r="ROT74" s="319"/>
      <c r="ROU74" s="319"/>
      <c r="ROV74" s="319"/>
      <c r="ROW74" s="319"/>
      <c r="ROX74" s="319"/>
      <c r="ROY74" s="319"/>
      <c r="ROZ74" s="319"/>
      <c r="RPA74" s="319"/>
      <c r="RPB74" s="319"/>
      <c r="RPC74" s="319"/>
      <c r="RPD74" s="319"/>
      <c r="RPE74" s="319"/>
      <c r="RPF74" s="319"/>
      <c r="RPG74" s="319"/>
      <c r="RPH74" s="319"/>
      <c r="RPI74" s="319"/>
      <c r="RPJ74" s="319"/>
      <c r="RPK74" s="319"/>
      <c r="RPL74" s="319"/>
      <c r="RPM74" s="319"/>
      <c r="RPN74" s="319"/>
      <c r="RPO74" s="319"/>
      <c r="RPP74" s="319"/>
      <c r="RPQ74" s="319"/>
      <c r="RPR74" s="319"/>
      <c r="RPS74" s="319"/>
      <c r="RPT74" s="319"/>
      <c r="RPU74" s="319"/>
      <c r="RPV74" s="319"/>
      <c r="RPW74" s="319"/>
      <c r="RPX74" s="319"/>
      <c r="RPY74" s="319"/>
      <c r="RPZ74" s="319"/>
      <c r="RQA74" s="319"/>
      <c r="RQB74" s="319"/>
      <c r="RQC74" s="319"/>
      <c r="RQD74" s="319"/>
      <c r="RQE74" s="319"/>
      <c r="RQF74" s="319"/>
      <c r="RQG74" s="319"/>
      <c r="RQH74" s="319"/>
      <c r="RQI74" s="319"/>
      <c r="RQJ74" s="319"/>
      <c r="RQK74" s="319"/>
      <c r="RQL74" s="319"/>
      <c r="RQM74" s="319"/>
      <c r="RQN74" s="319"/>
      <c r="RQO74" s="319"/>
      <c r="RQP74" s="319"/>
      <c r="RQQ74" s="319"/>
      <c r="RQR74" s="319"/>
      <c r="RQS74" s="319"/>
      <c r="RQT74" s="319"/>
      <c r="RQU74" s="319"/>
      <c r="RQV74" s="319"/>
      <c r="RQW74" s="319"/>
      <c r="RQX74" s="319"/>
      <c r="RQY74" s="319"/>
      <c r="RQZ74" s="319"/>
      <c r="RRA74" s="319"/>
      <c r="RRB74" s="319"/>
      <c r="RRC74" s="319"/>
      <c r="RRD74" s="319"/>
      <c r="RRE74" s="319"/>
      <c r="RRF74" s="319"/>
      <c r="RRG74" s="319"/>
      <c r="RRH74" s="319"/>
      <c r="RRI74" s="319"/>
      <c r="RRJ74" s="319"/>
      <c r="RRK74" s="319"/>
      <c r="RRL74" s="319"/>
      <c r="RRM74" s="319"/>
      <c r="RRN74" s="319"/>
      <c r="RRO74" s="319"/>
      <c r="RRP74" s="319"/>
      <c r="RRQ74" s="319"/>
      <c r="RRR74" s="319"/>
      <c r="RRS74" s="319"/>
      <c r="RRT74" s="319"/>
      <c r="RRU74" s="319"/>
      <c r="RRV74" s="319"/>
      <c r="RRW74" s="319"/>
      <c r="RRX74" s="319"/>
      <c r="RRY74" s="319"/>
      <c r="RRZ74" s="319"/>
      <c r="RSA74" s="319"/>
      <c r="RSB74" s="319"/>
      <c r="RSC74" s="319"/>
      <c r="RSD74" s="319"/>
      <c r="RSE74" s="319"/>
      <c r="RSF74" s="319"/>
      <c r="RSG74" s="319"/>
      <c r="RSH74" s="319"/>
      <c r="RSI74" s="319"/>
      <c r="RSJ74" s="319"/>
      <c r="RSK74" s="319"/>
      <c r="RSL74" s="319"/>
      <c r="RSM74" s="319"/>
      <c r="RSN74" s="319"/>
      <c r="RSO74" s="319"/>
      <c r="RSP74" s="319"/>
      <c r="RSQ74" s="319"/>
      <c r="RSR74" s="319"/>
      <c r="RSS74" s="319"/>
      <c r="RST74" s="319"/>
      <c r="RSU74" s="319"/>
      <c r="RSV74" s="319"/>
      <c r="RSW74" s="319"/>
      <c r="RSX74" s="319"/>
      <c r="RSY74" s="319"/>
      <c r="RSZ74" s="319"/>
      <c r="RTA74" s="319"/>
      <c r="RTB74" s="319"/>
      <c r="RTC74" s="319"/>
      <c r="RTD74" s="319"/>
      <c r="RTE74" s="319"/>
      <c r="RTF74" s="319"/>
      <c r="RTG74" s="319"/>
      <c r="RTH74" s="319"/>
      <c r="RTI74" s="319"/>
      <c r="RTJ74" s="319"/>
      <c r="RTK74" s="319"/>
      <c r="RTL74" s="319"/>
      <c r="RTM74" s="319"/>
      <c r="RTN74" s="319"/>
      <c r="RTO74" s="319"/>
      <c r="RTP74" s="319"/>
      <c r="RTQ74" s="319"/>
      <c r="RTR74" s="319"/>
      <c r="RTS74" s="319"/>
      <c r="RTT74" s="319"/>
      <c r="RTU74" s="319"/>
      <c r="RTV74" s="319"/>
      <c r="RTW74" s="319"/>
      <c r="RTX74" s="319"/>
      <c r="RTY74" s="319"/>
      <c r="RTZ74" s="319"/>
      <c r="RUA74" s="319"/>
      <c r="RUB74" s="319"/>
      <c r="RUC74" s="319"/>
      <c r="RUD74" s="319"/>
      <c r="RUE74" s="319"/>
      <c r="RUF74" s="319"/>
      <c r="RUG74" s="319"/>
      <c r="RUH74" s="319"/>
      <c r="RUI74" s="319"/>
      <c r="RUJ74" s="319"/>
      <c r="RUK74" s="319"/>
      <c r="RUL74" s="319"/>
      <c r="RUM74" s="319"/>
      <c r="RUN74" s="319"/>
      <c r="RUO74" s="319"/>
      <c r="RUP74" s="319"/>
      <c r="RUQ74" s="319"/>
      <c r="RUR74" s="319"/>
      <c r="RUS74" s="319"/>
      <c r="RUT74" s="319"/>
      <c r="RUU74" s="319"/>
      <c r="RUV74" s="319"/>
      <c r="RUW74" s="319"/>
      <c r="RUX74" s="319"/>
      <c r="RUY74" s="319"/>
      <c r="RUZ74" s="319"/>
      <c r="RVA74" s="319"/>
      <c r="RVB74" s="319"/>
      <c r="RVC74" s="319"/>
      <c r="RVD74" s="319"/>
      <c r="RVE74" s="319"/>
      <c r="RVF74" s="319"/>
      <c r="RVG74" s="319"/>
      <c r="RVH74" s="319"/>
      <c r="RVI74" s="319"/>
      <c r="RVJ74" s="319"/>
      <c r="RVK74" s="319"/>
      <c r="RVL74" s="319"/>
      <c r="RVM74" s="319"/>
      <c r="RVN74" s="319"/>
      <c r="RVO74" s="319"/>
      <c r="RVP74" s="319"/>
      <c r="RVQ74" s="319"/>
      <c r="RVR74" s="319"/>
      <c r="RVS74" s="319"/>
      <c r="RVT74" s="319"/>
      <c r="RVU74" s="319"/>
      <c r="RVV74" s="319"/>
      <c r="RVW74" s="319"/>
      <c r="RVX74" s="319"/>
      <c r="RVY74" s="319"/>
      <c r="RVZ74" s="319"/>
      <c r="RWA74" s="319"/>
      <c r="RWB74" s="319"/>
      <c r="RWC74" s="319"/>
      <c r="RWD74" s="319"/>
      <c r="RWE74" s="319"/>
      <c r="RWF74" s="319"/>
      <c r="RWG74" s="319"/>
      <c r="RWH74" s="319"/>
      <c r="RWI74" s="319"/>
      <c r="RWJ74" s="319"/>
      <c r="RWK74" s="319"/>
      <c r="RWL74" s="319"/>
      <c r="RWM74" s="319"/>
      <c r="RWN74" s="319"/>
      <c r="RWO74" s="319"/>
      <c r="RWP74" s="319"/>
      <c r="RWQ74" s="319"/>
      <c r="RWR74" s="319"/>
      <c r="RWS74" s="319"/>
      <c r="RWT74" s="319"/>
      <c r="RWU74" s="319"/>
      <c r="RWV74" s="319"/>
      <c r="RWW74" s="319"/>
      <c r="RWX74" s="319"/>
      <c r="RWY74" s="319"/>
      <c r="RWZ74" s="319"/>
      <c r="RXA74" s="319"/>
      <c r="RXB74" s="319"/>
      <c r="RXC74" s="319"/>
      <c r="RXD74" s="319"/>
      <c r="RXE74" s="319"/>
      <c r="RXF74" s="319"/>
      <c r="RXG74" s="319"/>
      <c r="RXH74" s="319"/>
      <c r="RXI74" s="319"/>
      <c r="RXJ74" s="319"/>
      <c r="RXK74" s="319"/>
      <c r="RXL74" s="319"/>
      <c r="RXM74" s="319"/>
      <c r="RXN74" s="319"/>
      <c r="RXO74" s="319"/>
      <c r="RXP74" s="319"/>
      <c r="RXQ74" s="319"/>
      <c r="RXR74" s="319"/>
      <c r="RXS74" s="319"/>
      <c r="RXT74" s="319"/>
      <c r="RXU74" s="319"/>
      <c r="RXV74" s="319"/>
      <c r="RXW74" s="319"/>
      <c r="RXX74" s="319"/>
      <c r="RXY74" s="319"/>
      <c r="RXZ74" s="319"/>
      <c r="RYA74" s="319"/>
      <c r="RYB74" s="319"/>
      <c r="RYC74" s="319"/>
      <c r="RYD74" s="319"/>
      <c r="RYE74" s="319"/>
      <c r="RYF74" s="319"/>
      <c r="RYG74" s="319"/>
      <c r="RYH74" s="319"/>
      <c r="RYI74" s="319"/>
      <c r="RYJ74" s="319"/>
      <c r="RYK74" s="319"/>
      <c r="RYL74" s="319"/>
      <c r="RYM74" s="319"/>
      <c r="RYN74" s="319"/>
      <c r="RYO74" s="319"/>
      <c r="RYP74" s="319"/>
      <c r="RYQ74" s="319"/>
      <c r="RYR74" s="319"/>
      <c r="RYS74" s="319"/>
      <c r="RYT74" s="319"/>
      <c r="RYU74" s="319"/>
      <c r="RYV74" s="319"/>
      <c r="RYW74" s="319"/>
      <c r="RYX74" s="319"/>
      <c r="RYY74" s="319"/>
      <c r="RYZ74" s="319"/>
      <c r="RZA74" s="319"/>
      <c r="RZB74" s="319"/>
      <c r="RZC74" s="319"/>
      <c r="RZD74" s="319"/>
      <c r="RZE74" s="319"/>
      <c r="RZF74" s="319"/>
      <c r="RZG74" s="319"/>
      <c r="RZH74" s="319"/>
      <c r="RZI74" s="319"/>
      <c r="RZJ74" s="319"/>
      <c r="RZK74" s="319"/>
      <c r="RZL74" s="319"/>
      <c r="RZM74" s="319"/>
      <c r="RZN74" s="319"/>
      <c r="RZO74" s="319"/>
      <c r="RZP74" s="319"/>
      <c r="RZQ74" s="319"/>
      <c r="RZR74" s="319"/>
      <c r="RZS74" s="319"/>
      <c r="RZT74" s="319"/>
      <c r="RZU74" s="319"/>
      <c r="RZV74" s="319"/>
      <c r="RZW74" s="319"/>
      <c r="RZX74" s="319"/>
      <c r="RZY74" s="319"/>
      <c r="RZZ74" s="319"/>
      <c r="SAA74" s="319"/>
      <c r="SAB74" s="319"/>
      <c r="SAC74" s="319"/>
      <c r="SAD74" s="319"/>
      <c r="SAE74" s="319"/>
      <c r="SAF74" s="319"/>
      <c r="SAG74" s="319"/>
      <c r="SAH74" s="319"/>
      <c r="SAI74" s="319"/>
      <c r="SAJ74" s="319"/>
      <c r="SAK74" s="319"/>
      <c r="SAL74" s="319"/>
      <c r="SAM74" s="319"/>
      <c r="SAN74" s="319"/>
      <c r="SAO74" s="319"/>
      <c r="SAP74" s="319"/>
      <c r="SAQ74" s="319"/>
      <c r="SAR74" s="319"/>
      <c r="SAS74" s="319"/>
      <c r="SAT74" s="319"/>
      <c r="SAU74" s="319"/>
      <c r="SAV74" s="319"/>
      <c r="SAW74" s="319"/>
      <c r="SAX74" s="319"/>
      <c r="SAY74" s="319"/>
      <c r="SAZ74" s="319"/>
      <c r="SBA74" s="319"/>
      <c r="SBB74" s="319"/>
      <c r="SBC74" s="319"/>
      <c r="SBD74" s="319"/>
      <c r="SBE74" s="319"/>
      <c r="SBF74" s="319"/>
      <c r="SBG74" s="319"/>
      <c r="SBH74" s="319"/>
      <c r="SBI74" s="319"/>
      <c r="SBJ74" s="319"/>
      <c r="SBK74" s="319"/>
      <c r="SBL74" s="319"/>
      <c r="SBM74" s="319"/>
      <c r="SBN74" s="319"/>
      <c r="SBO74" s="319"/>
      <c r="SBP74" s="319"/>
      <c r="SBQ74" s="319"/>
      <c r="SBR74" s="319"/>
      <c r="SBS74" s="319"/>
      <c r="SBT74" s="319"/>
      <c r="SBU74" s="319"/>
      <c r="SBV74" s="319"/>
      <c r="SBW74" s="319"/>
      <c r="SBX74" s="319"/>
      <c r="SBY74" s="319"/>
      <c r="SBZ74" s="319"/>
      <c r="SCA74" s="319"/>
      <c r="SCB74" s="319"/>
      <c r="SCC74" s="319"/>
      <c r="SCD74" s="319"/>
      <c r="SCE74" s="319"/>
      <c r="SCF74" s="319"/>
      <c r="SCG74" s="319"/>
      <c r="SCH74" s="319"/>
      <c r="SCI74" s="319"/>
      <c r="SCJ74" s="319"/>
      <c r="SCK74" s="319"/>
      <c r="SCL74" s="319"/>
      <c r="SCM74" s="319"/>
      <c r="SCN74" s="319"/>
      <c r="SCO74" s="319"/>
      <c r="SCP74" s="319"/>
      <c r="SCQ74" s="319"/>
      <c r="SCR74" s="319"/>
      <c r="SCS74" s="319"/>
      <c r="SCT74" s="319"/>
      <c r="SCU74" s="319"/>
      <c r="SCV74" s="319"/>
      <c r="SCW74" s="319"/>
      <c r="SCX74" s="319"/>
      <c r="SCY74" s="319"/>
      <c r="SCZ74" s="319"/>
      <c r="SDA74" s="319"/>
      <c r="SDB74" s="319"/>
      <c r="SDC74" s="319"/>
      <c r="SDD74" s="319"/>
      <c r="SDE74" s="319"/>
      <c r="SDF74" s="319"/>
      <c r="SDG74" s="319"/>
      <c r="SDH74" s="319"/>
      <c r="SDI74" s="319"/>
      <c r="SDJ74" s="319"/>
      <c r="SDK74" s="319"/>
      <c r="SDL74" s="319"/>
      <c r="SDM74" s="319"/>
      <c r="SDN74" s="319"/>
      <c r="SDO74" s="319"/>
      <c r="SDP74" s="319"/>
      <c r="SDQ74" s="319"/>
      <c r="SDR74" s="319"/>
      <c r="SDS74" s="319"/>
      <c r="SDT74" s="319"/>
      <c r="SDU74" s="319"/>
      <c r="SDV74" s="319"/>
      <c r="SDW74" s="319"/>
      <c r="SDX74" s="319"/>
      <c r="SDY74" s="319"/>
      <c r="SDZ74" s="319"/>
      <c r="SEA74" s="319"/>
      <c r="SEB74" s="319"/>
      <c r="SEC74" s="319"/>
      <c r="SED74" s="319"/>
      <c r="SEE74" s="319"/>
      <c r="SEF74" s="319"/>
      <c r="SEG74" s="319"/>
      <c r="SEH74" s="319"/>
      <c r="SEI74" s="319"/>
      <c r="SEJ74" s="319"/>
      <c r="SEK74" s="319"/>
      <c r="SEL74" s="319"/>
      <c r="SEM74" s="319"/>
      <c r="SEN74" s="319"/>
      <c r="SEO74" s="319"/>
      <c r="SEP74" s="319"/>
      <c r="SEQ74" s="319"/>
      <c r="SER74" s="319"/>
      <c r="SES74" s="319"/>
      <c r="SET74" s="319"/>
      <c r="SEU74" s="319"/>
      <c r="SEV74" s="319"/>
      <c r="SEW74" s="319"/>
      <c r="SEX74" s="319"/>
      <c r="SEY74" s="319"/>
      <c r="SEZ74" s="319"/>
      <c r="SFA74" s="319"/>
      <c r="SFB74" s="319"/>
      <c r="SFC74" s="319"/>
      <c r="SFD74" s="319"/>
      <c r="SFE74" s="319"/>
      <c r="SFF74" s="319"/>
      <c r="SFG74" s="319"/>
      <c r="SFH74" s="319"/>
      <c r="SFI74" s="319"/>
      <c r="SFJ74" s="319"/>
      <c r="SFK74" s="319"/>
      <c r="SFL74" s="319"/>
      <c r="SFM74" s="319"/>
      <c r="SFN74" s="319"/>
      <c r="SFO74" s="319"/>
      <c r="SFP74" s="319"/>
      <c r="SFQ74" s="319"/>
      <c r="SFR74" s="319"/>
      <c r="SFS74" s="319"/>
      <c r="SFT74" s="319"/>
      <c r="SFU74" s="319"/>
      <c r="SFV74" s="319"/>
      <c r="SFW74" s="319"/>
      <c r="SFX74" s="319"/>
      <c r="SFY74" s="319"/>
      <c r="SFZ74" s="319"/>
      <c r="SGA74" s="319"/>
      <c r="SGB74" s="319"/>
      <c r="SGC74" s="319"/>
      <c r="SGD74" s="319"/>
      <c r="SGE74" s="319"/>
      <c r="SGF74" s="319"/>
      <c r="SGG74" s="319"/>
      <c r="SGH74" s="319"/>
      <c r="SGI74" s="319"/>
      <c r="SGJ74" s="319"/>
      <c r="SGK74" s="319"/>
      <c r="SGL74" s="319"/>
      <c r="SGM74" s="319"/>
      <c r="SGN74" s="319"/>
      <c r="SGO74" s="319"/>
      <c r="SGP74" s="319"/>
      <c r="SGQ74" s="319"/>
      <c r="SGR74" s="319"/>
      <c r="SGS74" s="319"/>
      <c r="SGT74" s="319"/>
      <c r="SGU74" s="319"/>
      <c r="SGV74" s="319"/>
      <c r="SGW74" s="319"/>
      <c r="SGX74" s="319"/>
      <c r="SGY74" s="319"/>
      <c r="SGZ74" s="319"/>
      <c r="SHA74" s="319"/>
      <c r="SHB74" s="319"/>
      <c r="SHC74" s="319"/>
      <c r="SHD74" s="319"/>
      <c r="SHE74" s="319"/>
      <c r="SHF74" s="319"/>
      <c r="SHG74" s="319"/>
      <c r="SHH74" s="319"/>
      <c r="SHI74" s="319"/>
      <c r="SHJ74" s="319"/>
      <c r="SHK74" s="319"/>
      <c r="SHL74" s="319"/>
      <c r="SHM74" s="319"/>
      <c r="SHN74" s="319"/>
      <c r="SHO74" s="319"/>
      <c r="SHP74" s="319"/>
      <c r="SHQ74" s="319"/>
      <c r="SHR74" s="319"/>
      <c r="SHS74" s="319"/>
      <c r="SHT74" s="319"/>
      <c r="SHU74" s="319"/>
      <c r="SHV74" s="319"/>
      <c r="SHW74" s="319"/>
      <c r="SHX74" s="319"/>
      <c r="SHY74" s="319"/>
      <c r="SHZ74" s="319"/>
      <c r="SIA74" s="319"/>
      <c r="SIB74" s="319"/>
      <c r="SIC74" s="319"/>
      <c r="SID74" s="319"/>
      <c r="SIE74" s="319"/>
      <c r="SIF74" s="319"/>
      <c r="SIG74" s="319"/>
      <c r="SIH74" s="319"/>
      <c r="SII74" s="319"/>
      <c r="SIJ74" s="319"/>
      <c r="SIK74" s="319"/>
      <c r="SIL74" s="319"/>
      <c r="SIM74" s="319"/>
      <c r="SIN74" s="319"/>
      <c r="SIO74" s="319"/>
      <c r="SIP74" s="319"/>
      <c r="SIQ74" s="319"/>
      <c r="SIR74" s="319"/>
      <c r="SIS74" s="319"/>
      <c r="SIT74" s="319"/>
      <c r="SIU74" s="319"/>
      <c r="SIV74" s="319"/>
      <c r="SIW74" s="319"/>
      <c r="SIX74" s="319"/>
      <c r="SIY74" s="319"/>
      <c r="SIZ74" s="319"/>
      <c r="SJA74" s="319"/>
      <c r="SJB74" s="319"/>
      <c r="SJC74" s="319"/>
      <c r="SJD74" s="319"/>
      <c r="SJE74" s="319"/>
      <c r="SJF74" s="319"/>
      <c r="SJG74" s="319"/>
      <c r="SJH74" s="319"/>
      <c r="SJI74" s="319"/>
      <c r="SJJ74" s="319"/>
      <c r="SJK74" s="319"/>
      <c r="SJL74" s="319"/>
      <c r="SJM74" s="319"/>
      <c r="SJN74" s="319"/>
      <c r="SJO74" s="319"/>
      <c r="SJP74" s="319"/>
      <c r="SJQ74" s="319"/>
      <c r="SJR74" s="319"/>
      <c r="SJS74" s="319"/>
      <c r="SJT74" s="319"/>
      <c r="SJU74" s="319"/>
      <c r="SJV74" s="319"/>
      <c r="SJW74" s="319"/>
      <c r="SJX74" s="319"/>
      <c r="SJY74" s="319"/>
      <c r="SJZ74" s="319"/>
      <c r="SKA74" s="319"/>
      <c r="SKB74" s="319"/>
      <c r="SKC74" s="319"/>
      <c r="SKD74" s="319"/>
      <c r="SKE74" s="319"/>
      <c r="SKF74" s="319"/>
      <c r="SKG74" s="319"/>
      <c r="SKH74" s="319"/>
      <c r="SKI74" s="319"/>
      <c r="SKJ74" s="319"/>
      <c r="SKK74" s="319"/>
      <c r="SKL74" s="319"/>
      <c r="SKM74" s="319"/>
      <c r="SKN74" s="319"/>
      <c r="SKO74" s="319"/>
      <c r="SKP74" s="319"/>
      <c r="SKQ74" s="319"/>
      <c r="SKR74" s="319"/>
      <c r="SKS74" s="319"/>
      <c r="SKT74" s="319"/>
      <c r="SKU74" s="319"/>
      <c r="SKV74" s="319"/>
      <c r="SKW74" s="319"/>
      <c r="SKX74" s="319"/>
      <c r="SKY74" s="319"/>
      <c r="SKZ74" s="319"/>
      <c r="SLA74" s="319"/>
      <c r="SLB74" s="319"/>
      <c r="SLC74" s="319"/>
      <c r="SLD74" s="319"/>
      <c r="SLE74" s="319"/>
      <c r="SLF74" s="319"/>
      <c r="SLG74" s="319"/>
      <c r="SLH74" s="319"/>
      <c r="SLI74" s="319"/>
      <c r="SLJ74" s="319"/>
      <c r="SLK74" s="319"/>
      <c r="SLL74" s="319"/>
      <c r="SLM74" s="319"/>
      <c r="SLN74" s="319"/>
      <c r="SLO74" s="319"/>
      <c r="SLP74" s="319"/>
      <c r="SLQ74" s="319"/>
      <c r="SLR74" s="319"/>
      <c r="SLS74" s="319"/>
      <c r="SLT74" s="319"/>
      <c r="SLU74" s="319"/>
      <c r="SLV74" s="319"/>
      <c r="SLW74" s="319"/>
      <c r="SLX74" s="319"/>
      <c r="SLY74" s="319"/>
      <c r="SLZ74" s="319"/>
      <c r="SMA74" s="319"/>
      <c r="SMB74" s="319"/>
      <c r="SMC74" s="319"/>
      <c r="SMD74" s="319"/>
      <c r="SME74" s="319"/>
      <c r="SMF74" s="319"/>
      <c r="SMG74" s="319"/>
      <c r="SMH74" s="319"/>
      <c r="SMI74" s="319"/>
      <c r="SMJ74" s="319"/>
      <c r="SMK74" s="319"/>
      <c r="SML74" s="319"/>
      <c r="SMM74" s="319"/>
      <c r="SMN74" s="319"/>
      <c r="SMO74" s="319"/>
      <c r="SMP74" s="319"/>
      <c r="SMQ74" s="319"/>
      <c r="SMR74" s="319"/>
      <c r="SMS74" s="319"/>
      <c r="SMT74" s="319"/>
      <c r="SMU74" s="319"/>
      <c r="SMV74" s="319"/>
      <c r="SMW74" s="319"/>
      <c r="SMX74" s="319"/>
      <c r="SMY74" s="319"/>
      <c r="SMZ74" s="319"/>
      <c r="SNA74" s="319"/>
      <c r="SNB74" s="319"/>
      <c r="SNC74" s="319"/>
      <c r="SND74" s="319"/>
      <c r="SNE74" s="319"/>
      <c r="SNF74" s="319"/>
      <c r="SNG74" s="319"/>
      <c r="SNH74" s="319"/>
      <c r="SNI74" s="319"/>
      <c r="SNJ74" s="319"/>
      <c r="SNK74" s="319"/>
      <c r="SNL74" s="319"/>
      <c r="SNM74" s="319"/>
      <c r="SNN74" s="319"/>
      <c r="SNO74" s="319"/>
      <c r="SNP74" s="319"/>
      <c r="SNQ74" s="319"/>
      <c r="SNR74" s="319"/>
      <c r="SNS74" s="319"/>
      <c r="SNT74" s="319"/>
      <c r="SNU74" s="319"/>
      <c r="SNV74" s="319"/>
      <c r="SNW74" s="319"/>
      <c r="SNX74" s="319"/>
      <c r="SNY74" s="319"/>
      <c r="SNZ74" s="319"/>
      <c r="SOA74" s="319"/>
      <c r="SOB74" s="319"/>
      <c r="SOC74" s="319"/>
      <c r="SOD74" s="319"/>
      <c r="SOE74" s="319"/>
      <c r="SOF74" s="319"/>
      <c r="SOG74" s="319"/>
      <c r="SOH74" s="319"/>
      <c r="SOI74" s="319"/>
      <c r="SOJ74" s="319"/>
      <c r="SOK74" s="319"/>
      <c r="SOL74" s="319"/>
      <c r="SOM74" s="319"/>
      <c r="SON74" s="319"/>
      <c r="SOO74" s="319"/>
      <c r="SOP74" s="319"/>
      <c r="SOQ74" s="319"/>
      <c r="SOR74" s="319"/>
      <c r="SOS74" s="319"/>
      <c r="SOT74" s="319"/>
      <c r="SOU74" s="319"/>
      <c r="SOV74" s="319"/>
      <c r="SOW74" s="319"/>
      <c r="SOX74" s="319"/>
      <c r="SOY74" s="319"/>
      <c r="SOZ74" s="319"/>
      <c r="SPA74" s="319"/>
      <c r="SPB74" s="319"/>
      <c r="SPC74" s="319"/>
      <c r="SPD74" s="319"/>
      <c r="SPE74" s="319"/>
      <c r="SPF74" s="319"/>
      <c r="SPG74" s="319"/>
      <c r="SPH74" s="319"/>
      <c r="SPI74" s="319"/>
      <c r="SPJ74" s="319"/>
      <c r="SPK74" s="319"/>
      <c r="SPL74" s="319"/>
      <c r="SPM74" s="319"/>
      <c r="SPN74" s="319"/>
      <c r="SPO74" s="319"/>
      <c r="SPP74" s="319"/>
      <c r="SPQ74" s="319"/>
      <c r="SPR74" s="319"/>
      <c r="SPS74" s="319"/>
      <c r="SPT74" s="319"/>
      <c r="SPU74" s="319"/>
      <c r="SPV74" s="319"/>
      <c r="SPW74" s="319"/>
      <c r="SPX74" s="319"/>
      <c r="SPY74" s="319"/>
      <c r="SPZ74" s="319"/>
      <c r="SQA74" s="319"/>
      <c r="SQB74" s="319"/>
      <c r="SQC74" s="319"/>
      <c r="SQD74" s="319"/>
      <c r="SQE74" s="319"/>
      <c r="SQF74" s="319"/>
      <c r="SQG74" s="319"/>
      <c r="SQH74" s="319"/>
      <c r="SQI74" s="319"/>
      <c r="SQJ74" s="319"/>
      <c r="SQK74" s="319"/>
      <c r="SQL74" s="319"/>
      <c r="SQM74" s="319"/>
      <c r="SQN74" s="319"/>
      <c r="SQO74" s="319"/>
      <c r="SQP74" s="319"/>
      <c r="SQQ74" s="319"/>
      <c r="SQR74" s="319"/>
      <c r="SQS74" s="319"/>
      <c r="SQT74" s="319"/>
      <c r="SQU74" s="319"/>
      <c r="SQV74" s="319"/>
      <c r="SQW74" s="319"/>
      <c r="SQX74" s="319"/>
      <c r="SQY74" s="319"/>
      <c r="SQZ74" s="319"/>
      <c r="SRA74" s="319"/>
      <c r="SRB74" s="319"/>
      <c r="SRC74" s="319"/>
      <c r="SRD74" s="319"/>
      <c r="SRE74" s="319"/>
      <c r="SRF74" s="319"/>
      <c r="SRG74" s="319"/>
      <c r="SRH74" s="319"/>
      <c r="SRI74" s="319"/>
      <c r="SRJ74" s="319"/>
      <c r="SRK74" s="319"/>
      <c r="SRL74" s="319"/>
      <c r="SRM74" s="319"/>
      <c r="SRN74" s="319"/>
      <c r="SRO74" s="319"/>
      <c r="SRP74" s="319"/>
      <c r="SRQ74" s="319"/>
      <c r="SRR74" s="319"/>
      <c r="SRS74" s="319"/>
      <c r="SRT74" s="319"/>
      <c r="SRU74" s="319"/>
      <c r="SRV74" s="319"/>
      <c r="SRW74" s="319"/>
      <c r="SRX74" s="319"/>
      <c r="SRY74" s="319"/>
      <c r="SRZ74" s="319"/>
      <c r="SSA74" s="319"/>
      <c r="SSB74" s="319"/>
      <c r="SSC74" s="319"/>
      <c r="SSD74" s="319"/>
      <c r="SSE74" s="319"/>
      <c r="SSF74" s="319"/>
      <c r="SSG74" s="319"/>
      <c r="SSH74" s="319"/>
      <c r="SSI74" s="319"/>
      <c r="SSJ74" s="319"/>
      <c r="SSK74" s="319"/>
      <c r="SSL74" s="319"/>
      <c r="SSM74" s="319"/>
      <c r="SSN74" s="319"/>
      <c r="SSO74" s="319"/>
      <c r="SSP74" s="319"/>
      <c r="SSQ74" s="319"/>
      <c r="SSR74" s="319"/>
      <c r="SSS74" s="319"/>
      <c r="SST74" s="319"/>
      <c r="SSU74" s="319"/>
      <c r="SSV74" s="319"/>
      <c r="SSW74" s="319"/>
      <c r="SSX74" s="319"/>
      <c r="SSY74" s="319"/>
      <c r="SSZ74" s="319"/>
      <c r="STA74" s="319"/>
      <c r="STB74" s="319"/>
      <c r="STC74" s="319"/>
      <c r="STD74" s="319"/>
      <c r="STE74" s="319"/>
      <c r="STF74" s="319"/>
      <c r="STG74" s="319"/>
      <c r="STH74" s="319"/>
      <c r="STI74" s="319"/>
      <c r="STJ74" s="319"/>
      <c r="STK74" s="319"/>
      <c r="STL74" s="319"/>
      <c r="STM74" s="319"/>
      <c r="STN74" s="319"/>
      <c r="STO74" s="319"/>
      <c r="STP74" s="319"/>
      <c r="STQ74" s="319"/>
      <c r="STR74" s="319"/>
      <c r="STS74" s="319"/>
      <c r="STT74" s="319"/>
      <c r="STU74" s="319"/>
      <c r="STV74" s="319"/>
      <c r="STW74" s="319"/>
      <c r="STX74" s="319"/>
      <c r="STY74" s="319"/>
      <c r="STZ74" s="319"/>
      <c r="SUA74" s="319"/>
      <c r="SUB74" s="319"/>
      <c r="SUC74" s="319"/>
      <c r="SUD74" s="319"/>
      <c r="SUE74" s="319"/>
      <c r="SUF74" s="319"/>
      <c r="SUG74" s="319"/>
      <c r="SUH74" s="319"/>
      <c r="SUI74" s="319"/>
      <c r="SUJ74" s="319"/>
      <c r="SUK74" s="319"/>
      <c r="SUL74" s="319"/>
      <c r="SUM74" s="319"/>
      <c r="SUN74" s="319"/>
      <c r="SUO74" s="319"/>
      <c r="SUP74" s="319"/>
      <c r="SUQ74" s="319"/>
      <c r="SUR74" s="319"/>
      <c r="SUS74" s="319"/>
      <c r="SUT74" s="319"/>
      <c r="SUU74" s="319"/>
      <c r="SUV74" s="319"/>
      <c r="SUW74" s="319"/>
      <c r="SUX74" s="319"/>
      <c r="SUY74" s="319"/>
      <c r="SUZ74" s="319"/>
      <c r="SVA74" s="319"/>
      <c r="SVB74" s="319"/>
      <c r="SVC74" s="319"/>
      <c r="SVD74" s="319"/>
      <c r="SVE74" s="319"/>
      <c r="SVF74" s="319"/>
      <c r="SVG74" s="319"/>
      <c r="SVH74" s="319"/>
      <c r="SVI74" s="319"/>
      <c r="SVJ74" s="319"/>
      <c r="SVK74" s="319"/>
      <c r="SVL74" s="319"/>
      <c r="SVM74" s="319"/>
      <c r="SVN74" s="319"/>
      <c r="SVO74" s="319"/>
      <c r="SVP74" s="319"/>
      <c r="SVQ74" s="319"/>
      <c r="SVR74" s="319"/>
      <c r="SVS74" s="319"/>
      <c r="SVT74" s="319"/>
      <c r="SVU74" s="319"/>
      <c r="SVV74" s="319"/>
      <c r="SVW74" s="319"/>
      <c r="SVX74" s="319"/>
      <c r="SVY74" s="319"/>
      <c r="SVZ74" s="319"/>
      <c r="SWA74" s="319"/>
      <c r="SWB74" s="319"/>
      <c r="SWC74" s="319"/>
      <c r="SWD74" s="319"/>
      <c r="SWE74" s="319"/>
      <c r="SWF74" s="319"/>
      <c r="SWG74" s="319"/>
      <c r="SWH74" s="319"/>
      <c r="SWI74" s="319"/>
      <c r="SWJ74" s="319"/>
      <c r="SWK74" s="319"/>
      <c r="SWL74" s="319"/>
      <c r="SWM74" s="319"/>
      <c r="SWN74" s="319"/>
      <c r="SWO74" s="319"/>
      <c r="SWP74" s="319"/>
      <c r="SWQ74" s="319"/>
      <c r="SWR74" s="319"/>
      <c r="SWS74" s="319"/>
      <c r="SWT74" s="319"/>
      <c r="SWU74" s="319"/>
      <c r="SWV74" s="319"/>
      <c r="SWW74" s="319"/>
      <c r="SWX74" s="319"/>
      <c r="SWY74" s="319"/>
      <c r="SWZ74" s="319"/>
      <c r="SXA74" s="319"/>
      <c r="SXB74" s="319"/>
      <c r="SXC74" s="319"/>
      <c r="SXD74" s="319"/>
      <c r="SXE74" s="319"/>
      <c r="SXF74" s="319"/>
      <c r="SXG74" s="319"/>
      <c r="SXH74" s="319"/>
      <c r="SXI74" s="319"/>
      <c r="SXJ74" s="319"/>
      <c r="SXK74" s="319"/>
      <c r="SXL74" s="319"/>
      <c r="SXM74" s="319"/>
      <c r="SXN74" s="319"/>
      <c r="SXO74" s="319"/>
      <c r="SXP74" s="319"/>
      <c r="SXQ74" s="319"/>
      <c r="SXR74" s="319"/>
      <c r="SXS74" s="319"/>
      <c r="SXT74" s="319"/>
      <c r="SXU74" s="319"/>
      <c r="SXV74" s="319"/>
      <c r="SXW74" s="319"/>
      <c r="SXX74" s="319"/>
      <c r="SXY74" s="319"/>
      <c r="SXZ74" s="319"/>
      <c r="SYA74" s="319"/>
      <c r="SYB74" s="319"/>
      <c r="SYC74" s="319"/>
      <c r="SYD74" s="319"/>
      <c r="SYE74" s="319"/>
      <c r="SYF74" s="319"/>
      <c r="SYG74" s="319"/>
      <c r="SYH74" s="319"/>
      <c r="SYI74" s="319"/>
      <c r="SYJ74" s="319"/>
      <c r="SYK74" s="319"/>
      <c r="SYL74" s="319"/>
      <c r="SYM74" s="319"/>
      <c r="SYN74" s="319"/>
      <c r="SYO74" s="319"/>
      <c r="SYP74" s="319"/>
      <c r="SYQ74" s="319"/>
      <c r="SYR74" s="319"/>
      <c r="SYS74" s="319"/>
      <c r="SYT74" s="319"/>
      <c r="SYU74" s="319"/>
      <c r="SYV74" s="319"/>
      <c r="SYW74" s="319"/>
      <c r="SYX74" s="319"/>
      <c r="SYY74" s="319"/>
      <c r="SYZ74" s="319"/>
      <c r="SZA74" s="319"/>
      <c r="SZB74" s="319"/>
      <c r="SZC74" s="319"/>
      <c r="SZD74" s="319"/>
      <c r="SZE74" s="319"/>
      <c r="SZF74" s="319"/>
      <c r="SZG74" s="319"/>
      <c r="SZH74" s="319"/>
      <c r="SZI74" s="319"/>
      <c r="SZJ74" s="319"/>
      <c r="SZK74" s="319"/>
      <c r="SZL74" s="319"/>
      <c r="SZM74" s="319"/>
      <c r="SZN74" s="319"/>
      <c r="SZO74" s="319"/>
      <c r="SZP74" s="319"/>
      <c r="SZQ74" s="319"/>
      <c r="SZR74" s="319"/>
      <c r="SZS74" s="319"/>
      <c r="SZT74" s="319"/>
      <c r="SZU74" s="319"/>
      <c r="SZV74" s="319"/>
      <c r="SZW74" s="319"/>
      <c r="SZX74" s="319"/>
      <c r="SZY74" s="319"/>
      <c r="SZZ74" s="319"/>
      <c r="TAA74" s="319"/>
      <c r="TAB74" s="319"/>
      <c r="TAC74" s="319"/>
      <c r="TAD74" s="319"/>
      <c r="TAE74" s="319"/>
      <c r="TAF74" s="319"/>
      <c r="TAG74" s="319"/>
      <c r="TAH74" s="319"/>
      <c r="TAI74" s="319"/>
      <c r="TAJ74" s="319"/>
      <c r="TAK74" s="319"/>
      <c r="TAL74" s="319"/>
      <c r="TAM74" s="319"/>
      <c r="TAN74" s="319"/>
      <c r="TAO74" s="319"/>
      <c r="TAP74" s="319"/>
      <c r="TAQ74" s="319"/>
      <c r="TAR74" s="319"/>
      <c r="TAS74" s="319"/>
      <c r="TAT74" s="319"/>
      <c r="TAU74" s="319"/>
      <c r="TAV74" s="319"/>
      <c r="TAW74" s="319"/>
      <c r="TAX74" s="319"/>
      <c r="TAY74" s="319"/>
      <c r="TAZ74" s="319"/>
      <c r="TBA74" s="319"/>
      <c r="TBB74" s="319"/>
      <c r="TBC74" s="319"/>
      <c r="TBD74" s="319"/>
      <c r="TBE74" s="319"/>
      <c r="TBF74" s="319"/>
      <c r="TBG74" s="319"/>
      <c r="TBH74" s="319"/>
      <c r="TBI74" s="319"/>
      <c r="TBJ74" s="319"/>
      <c r="TBK74" s="319"/>
      <c r="TBL74" s="319"/>
      <c r="TBM74" s="319"/>
      <c r="TBN74" s="319"/>
      <c r="TBO74" s="319"/>
      <c r="TBP74" s="319"/>
      <c r="TBQ74" s="319"/>
      <c r="TBR74" s="319"/>
      <c r="TBS74" s="319"/>
      <c r="TBT74" s="319"/>
      <c r="TBU74" s="319"/>
      <c r="TBV74" s="319"/>
      <c r="TBW74" s="319"/>
      <c r="TBX74" s="319"/>
      <c r="TBY74" s="319"/>
      <c r="TBZ74" s="319"/>
      <c r="TCA74" s="319"/>
      <c r="TCB74" s="319"/>
      <c r="TCC74" s="319"/>
      <c r="TCD74" s="319"/>
      <c r="TCE74" s="319"/>
      <c r="TCF74" s="319"/>
      <c r="TCG74" s="319"/>
      <c r="TCH74" s="319"/>
      <c r="TCI74" s="319"/>
      <c r="TCJ74" s="319"/>
      <c r="TCK74" s="319"/>
      <c r="TCL74" s="319"/>
      <c r="TCM74" s="319"/>
      <c r="TCN74" s="319"/>
      <c r="TCO74" s="319"/>
      <c r="TCP74" s="319"/>
      <c r="TCQ74" s="319"/>
      <c r="TCR74" s="319"/>
      <c r="TCS74" s="319"/>
      <c r="TCT74" s="319"/>
      <c r="TCU74" s="319"/>
      <c r="TCV74" s="319"/>
      <c r="TCW74" s="319"/>
      <c r="TCX74" s="319"/>
      <c r="TCY74" s="319"/>
      <c r="TCZ74" s="319"/>
      <c r="TDA74" s="319"/>
      <c r="TDB74" s="319"/>
      <c r="TDC74" s="319"/>
      <c r="TDD74" s="319"/>
      <c r="TDE74" s="319"/>
      <c r="TDF74" s="319"/>
      <c r="TDG74" s="319"/>
      <c r="TDH74" s="319"/>
      <c r="TDI74" s="319"/>
      <c r="TDJ74" s="319"/>
      <c r="TDK74" s="319"/>
      <c r="TDL74" s="319"/>
      <c r="TDM74" s="319"/>
      <c r="TDN74" s="319"/>
      <c r="TDO74" s="319"/>
      <c r="TDP74" s="319"/>
      <c r="TDQ74" s="319"/>
      <c r="TDR74" s="319"/>
      <c r="TDS74" s="319"/>
      <c r="TDT74" s="319"/>
      <c r="TDU74" s="319"/>
      <c r="TDV74" s="319"/>
      <c r="TDW74" s="319"/>
      <c r="TDX74" s="319"/>
      <c r="TDY74" s="319"/>
      <c r="TDZ74" s="319"/>
      <c r="TEA74" s="319"/>
      <c r="TEB74" s="319"/>
      <c r="TEC74" s="319"/>
      <c r="TED74" s="319"/>
      <c r="TEE74" s="319"/>
      <c r="TEF74" s="319"/>
      <c r="TEG74" s="319"/>
      <c r="TEH74" s="319"/>
      <c r="TEI74" s="319"/>
      <c r="TEJ74" s="319"/>
      <c r="TEK74" s="319"/>
      <c r="TEL74" s="319"/>
      <c r="TEM74" s="319"/>
      <c r="TEN74" s="319"/>
      <c r="TEO74" s="319"/>
      <c r="TEP74" s="319"/>
      <c r="TEQ74" s="319"/>
      <c r="TER74" s="319"/>
      <c r="TES74" s="319"/>
      <c r="TET74" s="319"/>
      <c r="TEU74" s="319"/>
      <c r="TEV74" s="319"/>
      <c r="TEW74" s="319"/>
      <c r="TEX74" s="319"/>
      <c r="TEY74" s="319"/>
      <c r="TEZ74" s="319"/>
      <c r="TFA74" s="319"/>
      <c r="TFB74" s="319"/>
      <c r="TFC74" s="319"/>
      <c r="TFD74" s="319"/>
      <c r="TFE74" s="319"/>
      <c r="TFF74" s="319"/>
      <c r="TFG74" s="319"/>
      <c r="TFH74" s="319"/>
      <c r="TFI74" s="319"/>
      <c r="TFJ74" s="319"/>
      <c r="TFK74" s="319"/>
      <c r="TFL74" s="319"/>
      <c r="TFM74" s="319"/>
      <c r="TFN74" s="319"/>
      <c r="TFO74" s="319"/>
      <c r="TFP74" s="319"/>
      <c r="TFQ74" s="319"/>
      <c r="TFR74" s="319"/>
      <c r="TFS74" s="319"/>
      <c r="TFT74" s="319"/>
      <c r="TFU74" s="319"/>
      <c r="TFV74" s="319"/>
      <c r="TFW74" s="319"/>
      <c r="TFX74" s="319"/>
      <c r="TFY74" s="319"/>
      <c r="TFZ74" s="319"/>
      <c r="TGA74" s="319"/>
      <c r="TGB74" s="319"/>
      <c r="TGC74" s="319"/>
      <c r="TGD74" s="319"/>
      <c r="TGE74" s="319"/>
      <c r="TGF74" s="319"/>
      <c r="TGG74" s="319"/>
      <c r="TGH74" s="319"/>
      <c r="TGI74" s="319"/>
      <c r="TGJ74" s="319"/>
      <c r="TGK74" s="319"/>
      <c r="TGL74" s="319"/>
      <c r="TGM74" s="319"/>
      <c r="TGN74" s="319"/>
      <c r="TGO74" s="319"/>
      <c r="TGP74" s="319"/>
      <c r="TGQ74" s="319"/>
      <c r="TGR74" s="319"/>
      <c r="TGS74" s="319"/>
      <c r="TGT74" s="319"/>
      <c r="TGU74" s="319"/>
      <c r="TGV74" s="319"/>
      <c r="TGW74" s="319"/>
      <c r="TGX74" s="319"/>
      <c r="TGY74" s="319"/>
      <c r="TGZ74" s="319"/>
      <c r="THA74" s="319"/>
      <c r="THB74" s="319"/>
      <c r="THC74" s="319"/>
      <c r="THD74" s="319"/>
      <c r="THE74" s="319"/>
      <c r="THF74" s="319"/>
      <c r="THG74" s="319"/>
      <c r="THH74" s="319"/>
      <c r="THI74" s="319"/>
      <c r="THJ74" s="319"/>
      <c r="THK74" s="319"/>
      <c r="THL74" s="319"/>
      <c r="THM74" s="319"/>
      <c r="THN74" s="319"/>
      <c r="THO74" s="319"/>
      <c r="THP74" s="319"/>
      <c r="THQ74" s="319"/>
      <c r="THR74" s="319"/>
      <c r="THS74" s="319"/>
      <c r="THT74" s="319"/>
      <c r="THU74" s="319"/>
      <c r="THV74" s="319"/>
      <c r="THW74" s="319"/>
      <c r="THX74" s="319"/>
      <c r="THY74" s="319"/>
      <c r="THZ74" s="319"/>
      <c r="TIA74" s="319"/>
      <c r="TIB74" s="319"/>
      <c r="TIC74" s="319"/>
      <c r="TID74" s="319"/>
      <c r="TIE74" s="319"/>
      <c r="TIF74" s="319"/>
      <c r="TIG74" s="319"/>
      <c r="TIH74" s="319"/>
      <c r="TII74" s="319"/>
      <c r="TIJ74" s="319"/>
      <c r="TIK74" s="319"/>
      <c r="TIL74" s="319"/>
      <c r="TIM74" s="319"/>
      <c r="TIN74" s="319"/>
      <c r="TIO74" s="319"/>
      <c r="TIP74" s="319"/>
      <c r="TIQ74" s="319"/>
      <c r="TIR74" s="319"/>
      <c r="TIS74" s="319"/>
      <c r="TIT74" s="319"/>
      <c r="TIU74" s="319"/>
      <c r="TIV74" s="319"/>
      <c r="TIW74" s="319"/>
      <c r="TIX74" s="319"/>
      <c r="TIY74" s="319"/>
      <c r="TIZ74" s="319"/>
      <c r="TJA74" s="319"/>
      <c r="TJB74" s="319"/>
      <c r="TJC74" s="319"/>
      <c r="TJD74" s="319"/>
      <c r="TJE74" s="319"/>
      <c r="TJF74" s="319"/>
      <c r="TJG74" s="319"/>
      <c r="TJH74" s="319"/>
      <c r="TJI74" s="319"/>
      <c r="TJJ74" s="319"/>
      <c r="TJK74" s="319"/>
      <c r="TJL74" s="319"/>
      <c r="TJM74" s="319"/>
      <c r="TJN74" s="319"/>
      <c r="TJO74" s="319"/>
      <c r="TJP74" s="319"/>
      <c r="TJQ74" s="319"/>
      <c r="TJR74" s="319"/>
      <c r="TJS74" s="319"/>
      <c r="TJT74" s="319"/>
      <c r="TJU74" s="319"/>
      <c r="TJV74" s="319"/>
      <c r="TJW74" s="319"/>
      <c r="TJX74" s="319"/>
      <c r="TJY74" s="319"/>
      <c r="TJZ74" s="319"/>
      <c r="TKA74" s="319"/>
      <c r="TKB74" s="319"/>
      <c r="TKC74" s="319"/>
      <c r="TKD74" s="319"/>
      <c r="TKE74" s="319"/>
      <c r="TKF74" s="319"/>
      <c r="TKG74" s="319"/>
      <c r="TKH74" s="319"/>
      <c r="TKI74" s="319"/>
      <c r="TKJ74" s="319"/>
      <c r="TKK74" s="319"/>
      <c r="TKL74" s="319"/>
      <c r="TKM74" s="319"/>
      <c r="TKN74" s="319"/>
      <c r="TKO74" s="319"/>
      <c r="TKP74" s="319"/>
      <c r="TKQ74" s="319"/>
      <c r="TKR74" s="319"/>
      <c r="TKS74" s="319"/>
      <c r="TKT74" s="319"/>
      <c r="TKU74" s="319"/>
      <c r="TKV74" s="319"/>
      <c r="TKW74" s="319"/>
      <c r="TKX74" s="319"/>
      <c r="TKY74" s="319"/>
      <c r="TKZ74" s="319"/>
      <c r="TLA74" s="319"/>
      <c r="TLB74" s="319"/>
      <c r="TLC74" s="319"/>
      <c r="TLD74" s="319"/>
      <c r="TLE74" s="319"/>
      <c r="TLF74" s="319"/>
      <c r="TLG74" s="319"/>
      <c r="TLH74" s="319"/>
      <c r="TLI74" s="319"/>
      <c r="TLJ74" s="319"/>
      <c r="TLK74" s="319"/>
      <c r="TLL74" s="319"/>
      <c r="TLM74" s="319"/>
      <c r="TLN74" s="319"/>
      <c r="TLO74" s="319"/>
      <c r="TLP74" s="319"/>
      <c r="TLQ74" s="319"/>
      <c r="TLR74" s="319"/>
      <c r="TLS74" s="319"/>
      <c r="TLT74" s="319"/>
      <c r="TLU74" s="319"/>
      <c r="TLV74" s="319"/>
      <c r="TLW74" s="319"/>
      <c r="TLX74" s="319"/>
      <c r="TLY74" s="319"/>
      <c r="TLZ74" s="319"/>
      <c r="TMA74" s="319"/>
      <c r="TMB74" s="319"/>
      <c r="TMC74" s="319"/>
      <c r="TMD74" s="319"/>
      <c r="TME74" s="319"/>
      <c r="TMF74" s="319"/>
      <c r="TMG74" s="319"/>
      <c r="TMH74" s="319"/>
      <c r="TMI74" s="319"/>
      <c r="TMJ74" s="319"/>
      <c r="TMK74" s="319"/>
      <c r="TML74" s="319"/>
      <c r="TMM74" s="319"/>
      <c r="TMN74" s="319"/>
      <c r="TMO74" s="319"/>
      <c r="TMP74" s="319"/>
      <c r="TMQ74" s="319"/>
      <c r="TMR74" s="319"/>
      <c r="TMS74" s="319"/>
      <c r="TMT74" s="319"/>
      <c r="TMU74" s="319"/>
      <c r="TMV74" s="319"/>
      <c r="TMW74" s="319"/>
      <c r="TMX74" s="319"/>
      <c r="TMY74" s="319"/>
      <c r="TMZ74" s="319"/>
      <c r="TNA74" s="319"/>
      <c r="TNB74" s="319"/>
      <c r="TNC74" s="319"/>
      <c r="TND74" s="319"/>
      <c r="TNE74" s="319"/>
      <c r="TNF74" s="319"/>
      <c r="TNG74" s="319"/>
      <c r="TNH74" s="319"/>
      <c r="TNI74" s="319"/>
      <c r="TNJ74" s="319"/>
      <c r="TNK74" s="319"/>
      <c r="TNL74" s="319"/>
      <c r="TNM74" s="319"/>
      <c r="TNN74" s="319"/>
      <c r="TNO74" s="319"/>
      <c r="TNP74" s="319"/>
      <c r="TNQ74" s="319"/>
      <c r="TNR74" s="319"/>
      <c r="TNS74" s="319"/>
      <c r="TNT74" s="319"/>
      <c r="TNU74" s="319"/>
      <c r="TNV74" s="319"/>
      <c r="TNW74" s="319"/>
      <c r="TNX74" s="319"/>
      <c r="TNY74" s="319"/>
      <c r="TNZ74" s="319"/>
      <c r="TOA74" s="319"/>
      <c r="TOB74" s="319"/>
      <c r="TOC74" s="319"/>
      <c r="TOD74" s="319"/>
      <c r="TOE74" s="319"/>
      <c r="TOF74" s="319"/>
      <c r="TOG74" s="319"/>
      <c r="TOH74" s="319"/>
      <c r="TOI74" s="319"/>
      <c r="TOJ74" s="319"/>
      <c r="TOK74" s="319"/>
      <c r="TOL74" s="319"/>
      <c r="TOM74" s="319"/>
      <c r="TON74" s="319"/>
      <c r="TOO74" s="319"/>
      <c r="TOP74" s="319"/>
      <c r="TOQ74" s="319"/>
      <c r="TOR74" s="319"/>
      <c r="TOS74" s="319"/>
      <c r="TOT74" s="319"/>
      <c r="TOU74" s="319"/>
      <c r="TOV74" s="319"/>
      <c r="TOW74" s="319"/>
      <c r="TOX74" s="319"/>
      <c r="TOY74" s="319"/>
      <c r="TOZ74" s="319"/>
      <c r="TPA74" s="319"/>
      <c r="TPB74" s="319"/>
      <c r="TPC74" s="319"/>
      <c r="TPD74" s="319"/>
      <c r="TPE74" s="319"/>
      <c r="TPF74" s="319"/>
      <c r="TPG74" s="319"/>
      <c r="TPH74" s="319"/>
      <c r="TPI74" s="319"/>
      <c r="TPJ74" s="319"/>
      <c r="TPK74" s="319"/>
      <c r="TPL74" s="319"/>
      <c r="TPM74" s="319"/>
      <c r="TPN74" s="319"/>
      <c r="TPO74" s="319"/>
      <c r="TPP74" s="319"/>
      <c r="TPQ74" s="319"/>
      <c r="TPR74" s="319"/>
      <c r="TPS74" s="319"/>
      <c r="TPT74" s="319"/>
      <c r="TPU74" s="319"/>
      <c r="TPV74" s="319"/>
      <c r="TPW74" s="319"/>
      <c r="TPX74" s="319"/>
      <c r="TPY74" s="319"/>
      <c r="TPZ74" s="319"/>
      <c r="TQA74" s="319"/>
      <c r="TQB74" s="319"/>
      <c r="TQC74" s="319"/>
      <c r="TQD74" s="319"/>
      <c r="TQE74" s="319"/>
      <c r="TQF74" s="319"/>
      <c r="TQG74" s="319"/>
      <c r="TQH74" s="319"/>
      <c r="TQI74" s="319"/>
      <c r="TQJ74" s="319"/>
      <c r="TQK74" s="319"/>
      <c r="TQL74" s="319"/>
      <c r="TQM74" s="319"/>
      <c r="TQN74" s="319"/>
      <c r="TQO74" s="319"/>
      <c r="TQP74" s="319"/>
      <c r="TQQ74" s="319"/>
      <c r="TQR74" s="319"/>
      <c r="TQS74" s="319"/>
      <c r="TQT74" s="319"/>
      <c r="TQU74" s="319"/>
      <c r="TQV74" s="319"/>
      <c r="TQW74" s="319"/>
      <c r="TQX74" s="319"/>
      <c r="TQY74" s="319"/>
      <c r="TQZ74" s="319"/>
      <c r="TRA74" s="319"/>
      <c r="TRB74" s="319"/>
      <c r="TRC74" s="319"/>
      <c r="TRD74" s="319"/>
      <c r="TRE74" s="319"/>
      <c r="TRF74" s="319"/>
      <c r="TRG74" s="319"/>
      <c r="TRH74" s="319"/>
      <c r="TRI74" s="319"/>
      <c r="TRJ74" s="319"/>
      <c r="TRK74" s="319"/>
      <c r="TRL74" s="319"/>
      <c r="TRM74" s="319"/>
      <c r="TRN74" s="319"/>
      <c r="TRO74" s="319"/>
      <c r="TRP74" s="319"/>
      <c r="TRQ74" s="319"/>
      <c r="TRR74" s="319"/>
      <c r="TRS74" s="319"/>
      <c r="TRT74" s="319"/>
      <c r="TRU74" s="319"/>
      <c r="TRV74" s="319"/>
      <c r="TRW74" s="319"/>
      <c r="TRX74" s="319"/>
      <c r="TRY74" s="319"/>
      <c r="TRZ74" s="319"/>
      <c r="TSA74" s="319"/>
      <c r="TSB74" s="319"/>
      <c r="TSC74" s="319"/>
      <c r="TSD74" s="319"/>
      <c r="TSE74" s="319"/>
      <c r="TSF74" s="319"/>
      <c r="TSG74" s="319"/>
      <c r="TSH74" s="319"/>
      <c r="TSI74" s="319"/>
      <c r="TSJ74" s="319"/>
      <c r="TSK74" s="319"/>
      <c r="TSL74" s="319"/>
      <c r="TSM74" s="319"/>
      <c r="TSN74" s="319"/>
      <c r="TSO74" s="319"/>
      <c r="TSP74" s="319"/>
      <c r="TSQ74" s="319"/>
      <c r="TSR74" s="319"/>
      <c r="TSS74" s="319"/>
      <c r="TST74" s="319"/>
      <c r="TSU74" s="319"/>
      <c r="TSV74" s="319"/>
      <c r="TSW74" s="319"/>
      <c r="TSX74" s="319"/>
      <c r="TSY74" s="319"/>
      <c r="TSZ74" s="319"/>
      <c r="TTA74" s="319"/>
      <c r="TTB74" s="319"/>
      <c r="TTC74" s="319"/>
      <c r="TTD74" s="319"/>
      <c r="TTE74" s="319"/>
      <c r="TTF74" s="319"/>
      <c r="TTG74" s="319"/>
      <c r="TTH74" s="319"/>
      <c r="TTI74" s="319"/>
      <c r="TTJ74" s="319"/>
      <c r="TTK74" s="319"/>
      <c r="TTL74" s="319"/>
      <c r="TTM74" s="319"/>
      <c r="TTN74" s="319"/>
      <c r="TTO74" s="319"/>
      <c r="TTP74" s="319"/>
      <c r="TTQ74" s="319"/>
      <c r="TTR74" s="319"/>
      <c r="TTS74" s="319"/>
      <c r="TTT74" s="319"/>
      <c r="TTU74" s="319"/>
      <c r="TTV74" s="319"/>
      <c r="TTW74" s="319"/>
      <c r="TTX74" s="319"/>
      <c r="TTY74" s="319"/>
      <c r="TTZ74" s="319"/>
      <c r="TUA74" s="319"/>
      <c r="TUB74" s="319"/>
      <c r="TUC74" s="319"/>
      <c r="TUD74" s="319"/>
      <c r="TUE74" s="319"/>
      <c r="TUF74" s="319"/>
      <c r="TUG74" s="319"/>
      <c r="TUH74" s="319"/>
      <c r="TUI74" s="319"/>
      <c r="TUJ74" s="319"/>
      <c r="TUK74" s="319"/>
      <c r="TUL74" s="319"/>
      <c r="TUM74" s="319"/>
      <c r="TUN74" s="319"/>
      <c r="TUO74" s="319"/>
      <c r="TUP74" s="319"/>
      <c r="TUQ74" s="319"/>
      <c r="TUR74" s="319"/>
      <c r="TUS74" s="319"/>
      <c r="TUT74" s="319"/>
      <c r="TUU74" s="319"/>
      <c r="TUV74" s="319"/>
      <c r="TUW74" s="319"/>
      <c r="TUX74" s="319"/>
      <c r="TUY74" s="319"/>
      <c r="TUZ74" s="319"/>
      <c r="TVA74" s="319"/>
      <c r="TVB74" s="319"/>
      <c r="TVC74" s="319"/>
      <c r="TVD74" s="319"/>
      <c r="TVE74" s="319"/>
      <c r="TVF74" s="319"/>
      <c r="TVG74" s="319"/>
      <c r="TVH74" s="319"/>
      <c r="TVI74" s="319"/>
      <c r="TVJ74" s="319"/>
      <c r="TVK74" s="319"/>
      <c r="TVL74" s="319"/>
      <c r="TVM74" s="319"/>
      <c r="TVN74" s="319"/>
      <c r="TVO74" s="319"/>
      <c r="TVP74" s="319"/>
      <c r="TVQ74" s="319"/>
      <c r="TVR74" s="319"/>
      <c r="TVS74" s="319"/>
      <c r="TVT74" s="319"/>
      <c r="TVU74" s="319"/>
      <c r="TVV74" s="319"/>
      <c r="TVW74" s="319"/>
      <c r="TVX74" s="319"/>
      <c r="TVY74" s="319"/>
      <c r="TVZ74" s="319"/>
      <c r="TWA74" s="319"/>
      <c r="TWB74" s="319"/>
      <c r="TWC74" s="319"/>
      <c r="TWD74" s="319"/>
      <c r="TWE74" s="319"/>
      <c r="TWF74" s="319"/>
      <c r="TWG74" s="319"/>
      <c r="TWH74" s="319"/>
      <c r="TWI74" s="319"/>
      <c r="TWJ74" s="319"/>
      <c r="TWK74" s="319"/>
      <c r="TWL74" s="319"/>
      <c r="TWM74" s="319"/>
      <c r="TWN74" s="319"/>
      <c r="TWO74" s="319"/>
      <c r="TWP74" s="319"/>
      <c r="TWQ74" s="319"/>
      <c r="TWR74" s="319"/>
      <c r="TWS74" s="319"/>
      <c r="TWT74" s="319"/>
      <c r="TWU74" s="319"/>
      <c r="TWV74" s="319"/>
      <c r="TWW74" s="319"/>
      <c r="TWX74" s="319"/>
      <c r="TWY74" s="319"/>
      <c r="TWZ74" s="319"/>
      <c r="TXA74" s="319"/>
      <c r="TXB74" s="319"/>
      <c r="TXC74" s="319"/>
      <c r="TXD74" s="319"/>
      <c r="TXE74" s="319"/>
      <c r="TXF74" s="319"/>
      <c r="TXG74" s="319"/>
      <c r="TXH74" s="319"/>
      <c r="TXI74" s="319"/>
      <c r="TXJ74" s="319"/>
      <c r="TXK74" s="319"/>
      <c r="TXL74" s="319"/>
      <c r="TXM74" s="319"/>
      <c r="TXN74" s="319"/>
      <c r="TXO74" s="319"/>
      <c r="TXP74" s="319"/>
      <c r="TXQ74" s="319"/>
      <c r="TXR74" s="319"/>
      <c r="TXS74" s="319"/>
      <c r="TXT74" s="319"/>
      <c r="TXU74" s="319"/>
      <c r="TXV74" s="319"/>
      <c r="TXW74" s="319"/>
      <c r="TXX74" s="319"/>
      <c r="TXY74" s="319"/>
      <c r="TXZ74" s="319"/>
      <c r="TYA74" s="319"/>
      <c r="TYB74" s="319"/>
      <c r="TYC74" s="319"/>
      <c r="TYD74" s="319"/>
      <c r="TYE74" s="319"/>
      <c r="TYF74" s="319"/>
      <c r="TYG74" s="319"/>
      <c r="TYH74" s="319"/>
      <c r="TYI74" s="319"/>
      <c r="TYJ74" s="319"/>
      <c r="TYK74" s="319"/>
      <c r="TYL74" s="319"/>
      <c r="TYM74" s="319"/>
      <c r="TYN74" s="319"/>
      <c r="TYO74" s="319"/>
      <c r="TYP74" s="319"/>
      <c r="TYQ74" s="319"/>
      <c r="TYR74" s="319"/>
      <c r="TYS74" s="319"/>
      <c r="TYT74" s="319"/>
      <c r="TYU74" s="319"/>
      <c r="TYV74" s="319"/>
      <c r="TYW74" s="319"/>
      <c r="TYX74" s="319"/>
      <c r="TYY74" s="319"/>
      <c r="TYZ74" s="319"/>
      <c r="TZA74" s="319"/>
      <c r="TZB74" s="319"/>
      <c r="TZC74" s="319"/>
      <c r="TZD74" s="319"/>
      <c r="TZE74" s="319"/>
      <c r="TZF74" s="319"/>
      <c r="TZG74" s="319"/>
      <c r="TZH74" s="319"/>
      <c r="TZI74" s="319"/>
      <c r="TZJ74" s="319"/>
      <c r="TZK74" s="319"/>
      <c r="TZL74" s="319"/>
      <c r="TZM74" s="319"/>
      <c r="TZN74" s="319"/>
      <c r="TZO74" s="319"/>
      <c r="TZP74" s="319"/>
      <c r="TZQ74" s="319"/>
      <c r="TZR74" s="319"/>
      <c r="TZS74" s="319"/>
      <c r="TZT74" s="319"/>
      <c r="TZU74" s="319"/>
      <c r="TZV74" s="319"/>
      <c r="TZW74" s="319"/>
      <c r="TZX74" s="319"/>
      <c r="TZY74" s="319"/>
      <c r="TZZ74" s="319"/>
      <c r="UAA74" s="319"/>
      <c r="UAB74" s="319"/>
      <c r="UAC74" s="319"/>
      <c r="UAD74" s="319"/>
      <c r="UAE74" s="319"/>
      <c r="UAF74" s="319"/>
      <c r="UAG74" s="319"/>
      <c r="UAH74" s="319"/>
      <c r="UAI74" s="319"/>
      <c r="UAJ74" s="319"/>
      <c r="UAK74" s="319"/>
      <c r="UAL74" s="319"/>
      <c r="UAM74" s="319"/>
      <c r="UAN74" s="319"/>
      <c r="UAO74" s="319"/>
      <c r="UAP74" s="319"/>
      <c r="UAQ74" s="319"/>
      <c r="UAR74" s="319"/>
      <c r="UAS74" s="319"/>
      <c r="UAT74" s="319"/>
      <c r="UAU74" s="319"/>
      <c r="UAV74" s="319"/>
      <c r="UAW74" s="319"/>
      <c r="UAX74" s="319"/>
      <c r="UAY74" s="319"/>
      <c r="UAZ74" s="319"/>
      <c r="UBA74" s="319"/>
      <c r="UBB74" s="319"/>
      <c r="UBC74" s="319"/>
      <c r="UBD74" s="319"/>
      <c r="UBE74" s="319"/>
      <c r="UBF74" s="319"/>
      <c r="UBG74" s="319"/>
      <c r="UBH74" s="319"/>
      <c r="UBI74" s="319"/>
      <c r="UBJ74" s="319"/>
      <c r="UBK74" s="319"/>
      <c r="UBL74" s="319"/>
      <c r="UBM74" s="319"/>
      <c r="UBN74" s="319"/>
      <c r="UBO74" s="319"/>
      <c r="UBP74" s="319"/>
      <c r="UBQ74" s="319"/>
      <c r="UBR74" s="319"/>
      <c r="UBS74" s="319"/>
      <c r="UBT74" s="319"/>
      <c r="UBU74" s="319"/>
      <c r="UBV74" s="319"/>
      <c r="UBW74" s="319"/>
      <c r="UBX74" s="319"/>
      <c r="UBY74" s="319"/>
      <c r="UBZ74" s="319"/>
      <c r="UCA74" s="319"/>
      <c r="UCB74" s="319"/>
      <c r="UCC74" s="319"/>
      <c r="UCD74" s="319"/>
      <c r="UCE74" s="319"/>
      <c r="UCF74" s="319"/>
      <c r="UCG74" s="319"/>
      <c r="UCH74" s="319"/>
      <c r="UCI74" s="319"/>
      <c r="UCJ74" s="319"/>
      <c r="UCK74" s="319"/>
      <c r="UCL74" s="319"/>
      <c r="UCM74" s="319"/>
      <c r="UCN74" s="319"/>
      <c r="UCO74" s="319"/>
      <c r="UCP74" s="319"/>
      <c r="UCQ74" s="319"/>
      <c r="UCR74" s="319"/>
      <c r="UCS74" s="319"/>
      <c r="UCT74" s="319"/>
      <c r="UCU74" s="319"/>
      <c r="UCV74" s="319"/>
      <c r="UCW74" s="319"/>
      <c r="UCX74" s="319"/>
      <c r="UCY74" s="319"/>
      <c r="UCZ74" s="319"/>
      <c r="UDA74" s="319"/>
      <c r="UDB74" s="319"/>
      <c r="UDC74" s="319"/>
      <c r="UDD74" s="319"/>
      <c r="UDE74" s="319"/>
      <c r="UDF74" s="319"/>
      <c r="UDG74" s="319"/>
      <c r="UDH74" s="319"/>
      <c r="UDI74" s="319"/>
      <c r="UDJ74" s="319"/>
      <c r="UDK74" s="319"/>
      <c r="UDL74" s="319"/>
      <c r="UDM74" s="319"/>
      <c r="UDN74" s="319"/>
      <c r="UDO74" s="319"/>
      <c r="UDP74" s="319"/>
      <c r="UDQ74" s="319"/>
      <c r="UDR74" s="319"/>
      <c r="UDS74" s="319"/>
      <c r="UDT74" s="319"/>
      <c r="UDU74" s="319"/>
      <c r="UDV74" s="319"/>
      <c r="UDW74" s="319"/>
      <c r="UDX74" s="319"/>
      <c r="UDY74" s="319"/>
      <c r="UDZ74" s="319"/>
      <c r="UEA74" s="319"/>
      <c r="UEB74" s="319"/>
      <c r="UEC74" s="319"/>
      <c r="UED74" s="319"/>
      <c r="UEE74" s="319"/>
      <c r="UEF74" s="319"/>
      <c r="UEG74" s="319"/>
      <c r="UEH74" s="319"/>
      <c r="UEI74" s="319"/>
      <c r="UEJ74" s="319"/>
      <c r="UEK74" s="319"/>
      <c r="UEL74" s="319"/>
      <c r="UEM74" s="319"/>
      <c r="UEN74" s="319"/>
      <c r="UEO74" s="319"/>
      <c r="UEP74" s="319"/>
      <c r="UEQ74" s="319"/>
      <c r="UER74" s="319"/>
      <c r="UES74" s="319"/>
      <c r="UET74" s="319"/>
      <c r="UEU74" s="319"/>
      <c r="UEV74" s="319"/>
      <c r="UEW74" s="319"/>
      <c r="UEX74" s="319"/>
      <c r="UEY74" s="319"/>
      <c r="UEZ74" s="319"/>
      <c r="UFA74" s="319"/>
      <c r="UFB74" s="319"/>
      <c r="UFC74" s="319"/>
      <c r="UFD74" s="319"/>
      <c r="UFE74" s="319"/>
      <c r="UFF74" s="319"/>
      <c r="UFG74" s="319"/>
      <c r="UFH74" s="319"/>
      <c r="UFI74" s="319"/>
      <c r="UFJ74" s="319"/>
      <c r="UFK74" s="319"/>
      <c r="UFL74" s="319"/>
      <c r="UFM74" s="319"/>
      <c r="UFN74" s="319"/>
      <c r="UFO74" s="319"/>
      <c r="UFP74" s="319"/>
      <c r="UFQ74" s="319"/>
      <c r="UFR74" s="319"/>
      <c r="UFS74" s="319"/>
      <c r="UFT74" s="319"/>
      <c r="UFU74" s="319"/>
      <c r="UFV74" s="319"/>
      <c r="UFW74" s="319"/>
      <c r="UFX74" s="319"/>
      <c r="UFY74" s="319"/>
      <c r="UFZ74" s="319"/>
      <c r="UGA74" s="319"/>
      <c r="UGB74" s="319"/>
      <c r="UGC74" s="319"/>
      <c r="UGD74" s="319"/>
      <c r="UGE74" s="319"/>
      <c r="UGF74" s="319"/>
      <c r="UGG74" s="319"/>
      <c r="UGH74" s="319"/>
      <c r="UGI74" s="319"/>
      <c r="UGJ74" s="319"/>
      <c r="UGK74" s="319"/>
      <c r="UGL74" s="319"/>
      <c r="UGM74" s="319"/>
      <c r="UGN74" s="319"/>
      <c r="UGO74" s="319"/>
      <c r="UGP74" s="319"/>
      <c r="UGQ74" s="319"/>
      <c r="UGR74" s="319"/>
      <c r="UGS74" s="319"/>
      <c r="UGT74" s="319"/>
      <c r="UGU74" s="319"/>
      <c r="UGV74" s="319"/>
      <c r="UGW74" s="319"/>
      <c r="UGX74" s="319"/>
      <c r="UGY74" s="319"/>
      <c r="UGZ74" s="319"/>
      <c r="UHA74" s="319"/>
      <c r="UHB74" s="319"/>
      <c r="UHC74" s="319"/>
      <c r="UHD74" s="319"/>
      <c r="UHE74" s="319"/>
      <c r="UHF74" s="319"/>
      <c r="UHG74" s="319"/>
      <c r="UHH74" s="319"/>
      <c r="UHI74" s="319"/>
      <c r="UHJ74" s="319"/>
      <c r="UHK74" s="319"/>
      <c r="UHL74" s="319"/>
      <c r="UHM74" s="319"/>
      <c r="UHN74" s="319"/>
      <c r="UHO74" s="319"/>
      <c r="UHP74" s="319"/>
      <c r="UHQ74" s="319"/>
      <c r="UHR74" s="319"/>
      <c r="UHS74" s="319"/>
      <c r="UHT74" s="319"/>
      <c r="UHU74" s="319"/>
      <c r="UHV74" s="319"/>
      <c r="UHW74" s="319"/>
      <c r="UHX74" s="319"/>
      <c r="UHY74" s="319"/>
      <c r="UHZ74" s="319"/>
      <c r="UIA74" s="319"/>
      <c r="UIB74" s="319"/>
      <c r="UIC74" s="319"/>
      <c r="UID74" s="319"/>
      <c r="UIE74" s="319"/>
      <c r="UIF74" s="319"/>
      <c r="UIG74" s="319"/>
      <c r="UIH74" s="319"/>
      <c r="UII74" s="319"/>
      <c r="UIJ74" s="319"/>
      <c r="UIK74" s="319"/>
      <c r="UIL74" s="319"/>
      <c r="UIM74" s="319"/>
      <c r="UIN74" s="319"/>
      <c r="UIO74" s="319"/>
      <c r="UIP74" s="319"/>
      <c r="UIQ74" s="319"/>
      <c r="UIR74" s="319"/>
      <c r="UIS74" s="319"/>
      <c r="UIT74" s="319"/>
      <c r="UIU74" s="319"/>
      <c r="UIV74" s="319"/>
      <c r="UIW74" s="319"/>
      <c r="UIX74" s="319"/>
      <c r="UIY74" s="319"/>
      <c r="UIZ74" s="319"/>
      <c r="UJA74" s="319"/>
      <c r="UJB74" s="319"/>
      <c r="UJC74" s="319"/>
      <c r="UJD74" s="319"/>
      <c r="UJE74" s="319"/>
      <c r="UJF74" s="319"/>
      <c r="UJG74" s="319"/>
      <c r="UJH74" s="319"/>
      <c r="UJI74" s="319"/>
      <c r="UJJ74" s="319"/>
      <c r="UJK74" s="319"/>
      <c r="UJL74" s="319"/>
      <c r="UJM74" s="319"/>
      <c r="UJN74" s="319"/>
      <c r="UJO74" s="319"/>
      <c r="UJP74" s="319"/>
      <c r="UJQ74" s="319"/>
      <c r="UJR74" s="319"/>
      <c r="UJS74" s="319"/>
      <c r="UJT74" s="319"/>
      <c r="UJU74" s="319"/>
      <c r="UJV74" s="319"/>
      <c r="UJW74" s="319"/>
      <c r="UJX74" s="319"/>
      <c r="UJY74" s="319"/>
      <c r="UJZ74" s="319"/>
      <c r="UKA74" s="319"/>
      <c r="UKB74" s="319"/>
      <c r="UKC74" s="319"/>
      <c r="UKD74" s="319"/>
      <c r="UKE74" s="319"/>
      <c r="UKF74" s="319"/>
      <c r="UKG74" s="319"/>
      <c r="UKH74" s="319"/>
      <c r="UKI74" s="319"/>
      <c r="UKJ74" s="319"/>
      <c r="UKK74" s="319"/>
      <c r="UKL74" s="319"/>
      <c r="UKM74" s="319"/>
      <c r="UKN74" s="319"/>
      <c r="UKO74" s="319"/>
      <c r="UKP74" s="319"/>
      <c r="UKQ74" s="319"/>
      <c r="UKR74" s="319"/>
      <c r="UKS74" s="319"/>
      <c r="UKT74" s="319"/>
      <c r="UKU74" s="319"/>
      <c r="UKV74" s="319"/>
      <c r="UKW74" s="319"/>
      <c r="UKX74" s="319"/>
      <c r="UKY74" s="319"/>
      <c r="UKZ74" s="319"/>
      <c r="ULA74" s="319"/>
      <c r="ULB74" s="319"/>
      <c r="ULC74" s="319"/>
      <c r="ULD74" s="319"/>
      <c r="ULE74" s="319"/>
      <c r="ULF74" s="319"/>
      <c r="ULG74" s="319"/>
      <c r="ULH74" s="319"/>
      <c r="ULI74" s="319"/>
      <c r="ULJ74" s="319"/>
      <c r="ULK74" s="319"/>
      <c r="ULL74" s="319"/>
      <c r="ULM74" s="319"/>
      <c r="ULN74" s="319"/>
      <c r="ULO74" s="319"/>
      <c r="ULP74" s="319"/>
      <c r="ULQ74" s="319"/>
      <c r="ULR74" s="319"/>
      <c r="ULS74" s="319"/>
      <c r="ULT74" s="319"/>
      <c r="ULU74" s="319"/>
      <c r="ULV74" s="319"/>
      <c r="ULW74" s="319"/>
      <c r="ULX74" s="319"/>
      <c r="ULY74" s="319"/>
      <c r="ULZ74" s="319"/>
      <c r="UMA74" s="319"/>
      <c r="UMB74" s="319"/>
      <c r="UMC74" s="319"/>
      <c r="UMD74" s="319"/>
      <c r="UME74" s="319"/>
      <c r="UMF74" s="319"/>
      <c r="UMG74" s="319"/>
      <c r="UMH74" s="319"/>
      <c r="UMI74" s="319"/>
      <c r="UMJ74" s="319"/>
      <c r="UMK74" s="319"/>
      <c r="UML74" s="319"/>
      <c r="UMM74" s="319"/>
      <c r="UMN74" s="319"/>
      <c r="UMO74" s="319"/>
      <c r="UMP74" s="319"/>
      <c r="UMQ74" s="319"/>
      <c r="UMR74" s="319"/>
      <c r="UMS74" s="319"/>
      <c r="UMT74" s="319"/>
      <c r="UMU74" s="319"/>
      <c r="UMV74" s="319"/>
      <c r="UMW74" s="319"/>
      <c r="UMX74" s="319"/>
      <c r="UMY74" s="319"/>
      <c r="UMZ74" s="319"/>
      <c r="UNA74" s="319"/>
      <c r="UNB74" s="319"/>
      <c r="UNC74" s="319"/>
      <c r="UND74" s="319"/>
      <c r="UNE74" s="319"/>
      <c r="UNF74" s="319"/>
      <c r="UNG74" s="319"/>
      <c r="UNH74" s="319"/>
      <c r="UNI74" s="319"/>
      <c r="UNJ74" s="319"/>
      <c r="UNK74" s="319"/>
      <c r="UNL74" s="319"/>
      <c r="UNM74" s="319"/>
      <c r="UNN74" s="319"/>
      <c r="UNO74" s="319"/>
      <c r="UNP74" s="319"/>
      <c r="UNQ74" s="319"/>
      <c r="UNR74" s="319"/>
      <c r="UNS74" s="319"/>
      <c r="UNT74" s="319"/>
      <c r="UNU74" s="319"/>
      <c r="UNV74" s="319"/>
      <c r="UNW74" s="319"/>
      <c r="UNX74" s="319"/>
      <c r="UNY74" s="319"/>
      <c r="UNZ74" s="319"/>
      <c r="UOA74" s="319"/>
      <c r="UOB74" s="319"/>
      <c r="UOC74" s="319"/>
      <c r="UOD74" s="319"/>
      <c r="UOE74" s="319"/>
      <c r="UOF74" s="319"/>
      <c r="UOG74" s="319"/>
      <c r="UOH74" s="319"/>
      <c r="UOI74" s="319"/>
      <c r="UOJ74" s="319"/>
      <c r="UOK74" s="319"/>
      <c r="UOL74" s="319"/>
      <c r="UOM74" s="319"/>
      <c r="UON74" s="319"/>
      <c r="UOO74" s="319"/>
      <c r="UOP74" s="319"/>
      <c r="UOQ74" s="319"/>
      <c r="UOR74" s="319"/>
      <c r="UOS74" s="319"/>
      <c r="UOT74" s="319"/>
      <c r="UOU74" s="319"/>
      <c r="UOV74" s="319"/>
      <c r="UOW74" s="319"/>
      <c r="UOX74" s="319"/>
      <c r="UOY74" s="319"/>
      <c r="UOZ74" s="319"/>
      <c r="UPA74" s="319"/>
      <c r="UPB74" s="319"/>
      <c r="UPC74" s="319"/>
      <c r="UPD74" s="319"/>
      <c r="UPE74" s="319"/>
      <c r="UPF74" s="319"/>
      <c r="UPG74" s="319"/>
      <c r="UPH74" s="319"/>
      <c r="UPI74" s="319"/>
      <c r="UPJ74" s="319"/>
      <c r="UPK74" s="319"/>
      <c r="UPL74" s="319"/>
      <c r="UPM74" s="319"/>
      <c r="UPN74" s="319"/>
      <c r="UPO74" s="319"/>
      <c r="UPP74" s="319"/>
      <c r="UPQ74" s="319"/>
      <c r="UPR74" s="319"/>
      <c r="UPS74" s="319"/>
      <c r="UPT74" s="319"/>
      <c r="UPU74" s="319"/>
      <c r="UPV74" s="319"/>
      <c r="UPW74" s="319"/>
      <c r="UPX74" s="319"/>
      <c r="UPY74" s="319"/>
      <c r="UPZ74" s="319"/>
      <c r="UQA74" s="319"/>
      <c r="UQB74" s="319"/>
      <c r="UQC74" s="319"/>
      <c r="UQD74" s="319"/>
      <c r="UQE74" s="319"/>
      <c r="UQF74" s="319"/>
      <c r="UQG74" s="319"/>
      <c r="UQH74" s="319"/>
      <c r="UQI74" s="319"/>
      <c r="UQJ74" s="319"/>
      <c r="UQK74" s="319"/>
      <c r="UQL74" s="319"/>
      <c r="UQM74" s="319"/>
      <c r="UQN74" s="319"/>
      <c r="UQO74" s="319"/>
      <c r="UQP74" s="319"/>
      <c r="UQQ74" s="319"/>
      <c r="UQR74" s="319"/>
      <c r="UQS74" s="319"/>
      <c r="UQT74" s="319"/>
      <c r="UQU74" s="319"/>
      <c r="UQV74" s="319"/>
      <c r="UQW74" s="319"/>
      <c r="UQX74" s="319"/>
      <c r="UQY74" s="319"/>
      <c r="UQZ74" s="319"/>
      <c r="URA74" s="319"/>
      <c r="URB74" s="319"/>
      <c r="URC74" s="319"/>
      <c r="URD74" s="319"/>
      <c r="URE74" s="319"/>
      <c r="URF74" s="319"/>
      <c r="URG74" s="319"/>
      <c r="URH74" s="319"/>
      <c r="URI74" s="319"/>
      <c r="URJ74" s="319"/>
      <c r="URK74" s="319"/>
      <c r="URL74" s="319"/>
      <c r="URM74" s="319"/>
      <c r="URN74" s="319"/>
      <c r="URO74" s="319"/>
      <c r="URP74" s="319"/>
      <c r="URQ74" s="319"/>
      <c r="URR74" s="319"/>
      <c r="URS74" s="319"/>
      <c r="URT74" s="319"/>
      <c r="URU74" s="319"/>
      <c r="URV74" s="319"/>
      <c r="URW74" s="319"/>
      <c r="URX74" s="319"/>
      <c r="URY74" s="319"/>
      <c r="URZ74" s="319"/>
      <c r="USA74" s="319"/>
      <c r="USB74" s="319"/>
      <c r="USC74" s="319"/>
      <c r="USD74" s="319"/>
      <c r="USE74" s="319"/>
      <c r="USF74" s="319"/>
      <c r="USG74" s="319"/>
      <c r="USH74" s="319"/>
      <c r="USI74" s="319"/>
      <c r="USJ74" s="319"/>
      <c r="USK74" s="319"/>
      <c r="USL74" s="319"/>
      <c r="USM74" s="319"/>
      <c r="USN74" s="319"/>
      <c r="USO74" s="319"/>
      <c r="USP74" s="319"/>
      <c r="USQ74" s="319"/>
      <c r="USR74" s="319"/>
      <c r="USS74" s="319"/>
      <c r="UST74" s="319"/>
      <c r="USU74" s="319"/>
      <c r="USV74" s="319"/>
      <c r="USW74" s="319"/>
      <c r="USX74" s="319"/>
      <c r="USY74" s="319"/>
      <c r="USZ74" s="319"/>
      <c r="UTA74" s="319"/>
      <c r="UTB74" s="319"/>
      <c r="UTC74" s="319"/>
      <c r="UTD74" s="319"/>
      <c r="UTE74" s="319"/>
      <c r="UTF74" s="319"/>
      <c r="UTG74" s="319"/>
      <c r="UTH74" s="319"/>
      <c r="UTI74" s="319"/>
      <c r="UTJ74" s="319"/>
      <c r="UTK74" s="319"/>
      <c r="UTL74" s="319"/>
      <c r="UTM74" s="319"/>
      <c r="UTN74" s="319"/>
      <c r="UTO74" s="319"/>
      <c r="UTP74" s="319"/>
      <c r="UTQ74" s="319"/>
      <c r="UTR74" s="319"/>
      <c r="UTS74" s="319"/>
      <c r="UTT74" s="319"/>
      <c r="UTU74" s="319"/>
      <c r="UTV74" s="319"/>
      <c r="UTW74" s="319"/>
      <c r="UTX74" s="319"/>
      <c r="UTY74" s="319"/>
      <c r="UTZ74" s="319"/>
      <c r="UUA74" s="319"/>
      <c r="UUB74" s="319"/>
      <c r="UUC74" s="319"/>
      <c r="UUD74" s="319"/>
      <c r="UUE74" s="319"/>
      <c r="UUF74" s="319"/>
      <c r="UUG74" s="319"/>
      <c r="UUH74" s="319"/>
      <c r="UUI74" s="319"/>
      <c r="UUJ74" s="319"/>
      <c r="UUK74" s="319"/>
      <c r="UUL74" s="319"/>
      <c r="UUM74" s="319"/>
      <c r="UUN74" s="319"/>
      <c r="UUO74" s="319"/>
      <c r="UUP74" s="319"/>
      <c r="UUQ74" s="319"/>
      <c r="UUR74" s="319"/>
      <c r="UUS74" s="319"/>
      <c r="UUT74" s="319"/>
      <c r="UUU74" s="319"/>
      <c r="UUV74" s="319"/>
      <c r="UUW74" s="319"/>
      <c r="UUX74" s="319"/>
      <c r="UUY74" s="319"/>
      <c r="UUZ74" s="319"/>
      <c r="UVA74" s="319"/>
      <c r="UVB74" s="319"/>
      <c r="UVC74" s="319"/>
      <c r="UVD74" s="319"/>
      <c r="UVE74" s="319"/>
      <c r="UVF74" s="319"/>
      <c r="UVG74" s="319"/>
      <c r="UVH74" s="319"/>
      <c r="UVI74" s="319"/>
      <c r="UVJ74" s="319"/>
      <c r="UVK74" s="319"/>
      <c r="UVL74" s="319"/>
      <c r="UVM74" s="319"/>
      <c r="UVN74" s="319"/>
      <c r="UVO74" s="319"/>
      <c r="UVP74" s="319"/>
      <c r="UVQ74" s="319"/>
      <c r="UVR74" s="319"/>
      <c r="UVS74" s="319"/>
      <c r="UVT74" s="319"/>
      <c r="UVU74" s="319"/>
      <c r="UVV74" s="319"/>
      <c r="UVW74" s="319"/>
      <c r="UVX74" s="319"/>
      <c r="UVY74" s="319"/>
      <c r="UVZ74" s="319"/>
      <c r="UWA74" s="319"/>
      <c r="UWB74" s="319"/>
      <c r="UWC74" s="319"/>
      <c r="UWD74" s="319"/>
      <c r="UWE74" s="319"/>
      <c r="UWF74" s="319"/>
      <c r="UWG74" s="319"/>
      <c r="UWH74" s="319"/>
      <c r="UWI74" s="319"/>
      <c r="UWJ74" s="319"/>
      <c r="UWK74" s="319"/>
      <c r="UWL74" s="319"/>
      <c r="UWM74" s="319"/>
      <c r="UWN74" s="319"/>
      <c r="UWO74" s="319"/>
      <c r="UWP74" s="319"/>
      <c r="UWQ74" s="319"/>
      <c r="UWR74" s="319"/>
      <c r="UWS74" s="319"/>
      <c r="UWT74" s="319"/>
      <c r="UWU74" s="319"/>
      <c r="UWV74" s="319"/>
      <c r="UWW74" s="319"/>
      <c r="UWX74" s="319"/>
      <c r="UWY74" s="319"/>
      <c r="UWZ74" s="319"/>
      <c r="UXA74" s="319"/>
      <c r="UXB74" s="319"/>
      <c r="UXC74" s="319"/>
      <c r="UXD74" s="319"/>
      <c r="UXE74" s="319"/>
      <c r="UXF74" s="319"/>
      <c r="UXG74" s="319"/>
      <c r="UXH74" s="319"/>
      <c r="UXI74" s="319"/>
      <c r="UXJ74" s="319"/>
      <c r="UXK74" s="319"/>
      <c r="UXL74" s="319"/>
      <c r="UXM74" s="319"/>
      <c r="UXN74" s="319"/>
      <c r="UXO74" s="319"/>
      <c r="UXP74" s="319"/>
      <c r="UXQ74" s="319"/>
      <c r="UXR74" s="319"/>
      <c r="UXS74" s="319"/>
      <c r="UXT74" s="319"/>
      <c r="UXU74" s="319"/>
      <c r="UXV74" s="319"/>
      <c r="UXW74" s="319"/>
      <c r="UXX74" s="319"/>
      <c r="UXY74" s="319"/>
      <c r="UXZ74" s="319"/>
      <c r="UYA74" s="319"/>
      <c r="UYB74" s="319"/>
      <c r="UYC74" s="319"/>
      <c r="UYD74" s="319"/>
      <c r="UYE74" s="319"/>
      <c r="UYF74" s="319"/>
      <c r="UYG74" s="319"/>
      <c r="UYH74" s="319"/>
      <c r="UYI74" s="319"/>
      <c r="UYJ74" s="319"/>
      <c r="UYK74" s="319"/>
      <c r="UYL74" s="319"/>
      <c r="UYM74" s="319"/>
      <c r="UYN74" s="319"/>
      <c r="UYO74" s="319"/>
      <c r="UYP74" s="319"/>
      <c r="UYQ74" s="319"/>
      <c r="UYR74" s="319"/>
      <c r="UYS74" s="319"/>
      <c r="UYT74" s="319"/>
      <c r="UYU74" s="319"/>
      <c r="UYV74" s="319"/>
      <c r="UYW74" s="319"/>
      <c r="UYX74" s="319"/>
      <c r="UYY74" s="319"/>
      <c r="UYZ74" s="319"/>
      <c r="UZA74" s="319"/>
      <c r="UZB74" s="319"/>
      <c r="UZC74" s="319"/>
      <c r="UZD74" s="319"/>
      <c r="UZE74" s="319"/>
      <c r="UZF74" s="319"/>
      <c r="UZG74" s="319"/>
      <c r="UZH74" s="319"/>
      <c r="UZI74" s="319"/>
      <c r="UZJ74" s="319"/>
      <c r="UZK74" s="319"/>
      <c r="UZL74" s="319"/>
      <c r="UZM74" s="319"/>
      <c r="UZN74" s="319"/>
      <c r="UZO74" s="319"/>
      <c r="UZP74" s="319"/>
      <c r="UZQ74" s="319"/>
      <c r="UZR74" s="319"/>
      <c r="UZS74" s="319"/>
      <c r="UZT74" s="319"/>
      <c r="UZU74" s="319"/>
      <c r="UZV74" s="319"/>
      <c r="UZW74" s="319"/>
      <c r="UZX74" s="319"/>
      <c r="UZY74" s="319"/>
      <c r="UZZ74" s="319"/>
      <c r="VAA74" s="319"/>
      <c r="VAB74" s="319"/>
      <c r="VAC74" s="319"/>
      <c r="VAD74" s="319"/>
      <c r="VAE74" s="319"/>
      <c r="VAF74" s="319"/>
      <c r="VAG74" s="319"/>
      <c r="VAH74" s="319"/>
      <c r="VAI74" s="319"/>
      <c r="VAJ74" s="319"/>
      <c r="VAK74" s="319"/>
      <c r="VAL74" s="319"/>
      <c r="VAM74" s="319"/>
      <c r="VAN74" s="319"/>
      <c r="VAO74" s="319"/>
      <c r="VAP74" s="319"/>
      <c r="VAQ74" s="319"/>
      <c r="VAR74" s="319"/>
      <c r="VAS74" s="319"/>
      <c r="VAT74" s="319"/>
      <c r="VAU74" s="319"/>
      <c r="VAV74" s="319"/>
      <c r="VAW74" s="319"/>
      <c r="VAX74" s="319"/>
      <c r="VAY74" s="319"/>
      <c r="VAZ74" s="319"/>
      <c r="VBA74" s="319"/>
      <c r="VBB74" s="319"/>
      <c r="VBC74" s="319"/>
      <c r="VBD74" s="319"/>
      <c r="VBE74" s="319"/>
      <c r="VBF74" s="319"/>
      <c r="VBG74" s="319"/>
      <c r="VBH74" s="319"/>
      <c r="VBI74" s="319"/>
      <c r="VBJ74" s="319"/>
      <c r="VBK74" s="319"/>
      <c r="VBL74" s="319"/>
      <c r="VBM74" s="319"/>
      <c r="VBN74" s="319"/>
      <c r="VBO74" s="319"/>
      <c r="VBP74" s="319"/>
      <c r="VBQ74" s="319"/>
      <c r="VBR74" s="319"/>
      <c r="VBS74" s="319"/>
      <c r="VBT74" s="319"/>
      <c r="VBU74" s="319"/>
      <c r="VBV74" s="319"/>
      <c r="VBW74" s="319"/>
      <c r="VBX74" s="319"/>
      <c r="VBY74" s="319"/>
      <c r="VBZ74" s="319"/>
      <c r="VCA74" s="319"/>
      <c r="VCB74" s="319"/>
      <c r="VCC74" s="319"/>
      <c r="VCD74" s="319"/>
      <c r="VCE74" s="319"/>
      <c r="VCF74" s="319"/>
      <c r="VCG74" s="319"/>
      <c r="VCH74" s="319"/>
      <c r="VCI74" s="319"/>
      <c r="VCJ74" s="319"/>
      <c r="VCK74" s="319"/>
      <c r="VCL74" s="319"/>
      <c r="VCM74" s="319"/>
      <c r="VCN74" s="319"/>
      <c r="VCO74" s="319"/>
      <c r="VCP74" s="319"/>
      <c r="VCQ74" s="319"/>
      <c r="VCR74" s="319"/>
      <c r="VCS74" s="319"/>
      <c r="VCT74" s="319"/>
      <c r="VCU74" s="319"/>
      <c r="VCV74" s="319"/>
      <c r="VCW74" s="319"/>
      <c r="VCX74" s="319"/>
      <c r="VCY74" s="319"/>
      <c r="VCZ74" s="319"/>
      <c r="VDA74" s="319"/>
      <c r="VDB74" s="319"/>
      <c r="VDC74" s="319"/>
      <c r="VDD74" s="319"/>
      <c r="VDE74" s="319"/>
      <c r="VDF74" s="319"/>
      <c r="VDG74" s="319"/>
      <c r="VDH74" s="319"/>
      <c r="VDI74" s="319"/>
      <c r="VDJ74" s="319"/>
      <c r="VDK74" s="319"/>
      <c r="VDL74" s="319"/>
      <c r="VDM74" s="319"/>
      <c r="VDN74" s="319"/>
      <c r="VDO74" s="319"/>
      <c r="VDP74" s="319"/>
      <c r="VDQ74" s="319"/>
      <c r="VDR74" s="319"/>
      <c r="VDS74" s="319"/>
      <c r="VDT74" s="319"/>
      <c r="VDU74" s="319"/>
      <c r="VDV74" s="319"/>
      <c r="VDW74" s="319"/>
      <c r="VDX74" s="319"/>
      <c r="VDY74" s="319"/>
      <c r="VDZ74" s="319"/>
      <c r="VEA74" s="319"/>
      <c r="VEB74" s="319"/>
      <c r="VEC74" s="319"/>
      <c r="VED74" s="319"/>
      <c r="VEE74" s="319"/>
      <c r="VEF74" s="319"/>
      <c r="VEG74" s="319"/>
      <c r="VEH74" s="319"/>
      <c r="VEI74" s="319"/>
      <c r="VEJ74" s="319"/>
      <c r="VEK74" s="319"/>
      <c r="VEL74" s="319"/>
      <c r="VEM74" s="319"/>
      <c r="VEN74" s="319"/>
      <c r="VEO74" s="319"/>
      <c r="VEP74" s="319"/>
      <c r="VEQ74" s="319"/>
      <c r="VER74" s="319"/>
      <c r="VES74" s="319"/>
      <c r="VET74" s="319"/>
      <c r="VEU74" s="319"/>
      <c r="VEV74" s="319"/>
      <c r="VEW74" s="319"/>
      <c r="VEX74" s="319"/>
      <c r="VEY74" s="319"/>
      <c r="VEZ74" s="319"/>
      <c r="VFA74" s="319"/>
      <c r="VFB74" s="319"/>
      <c r="VFC74" s="319"/>
      <c r="VFD74" s="319"/>
      <c r="VFE74" s="319"/>
      <c r="VFF74" s="319"/>
      <c r="VFG74" s="319"/>
      <c r="VFH74" s="319"/>
      <c r="VFI74" s="319"/>
      <c r="VFJ74" s="319"/>
      <c r="VFK74" s="319"/>
      <c r="VFL74" s="319"/>
      <c r="VFM74" s="319"/>
      <c r="VFN74" s="319"/>
      <c r="VFO74" s="319"/>
      <c r="VFP74" s="319"/>
      <c r="VFQ74" s="319"/>
      <c r="VFR74" s="319"/>
      <c r="VFS74" s="319"/>
      <c r="VFT74" s="319"/>
      <c r="VFU74" s="319"/>
      <c r="VFV74" s="319"/>
      <c r="VFW74" s="319"/>
      <c r="VFX74" s="319"/>
      <c r="VFY74" s="319"/>
      <c r="VFZ74" s="319"/>
      <c r="VGA74" s="319"/>
      <c r="VGB74" s="319"/>
      <c r="VGC74" s="319"/>
      <c r="VGD74" s="319"/>
      <c r="VGE74" s="319"/>
      <c r="VGF74" s="319"/>
      <c r="VGG74" s="319"/>
      <c r="VGH74" s="319"/>
      <c r="VGI74" s="319"/>
      <c r="VGJ74" s="319"/>
      <c r="VGK74" s="319"/>
      <c r="VGL74" s="319"/>
      <c r="VGM74" s="319"/>
      <c r="VGN74" s="319"/>
      <c r="VGO74" s="319"/>
      <c r="VGP74" s="319"/>
      <c r="VGQ74" s="319"/>
      <c r="VGR74" s="319"/>
      <c r="VGS74" s="319"/>
      <c r="VGT74" s="319"/>
      <c r="VGU74" s="319"/>
      <c r="VGV74" s="319"/>
      <c r="VGW74" s="319"/>
      <c r="VGX74" s="319"/>
      <c r="VGY74" s="319"/>
      <c r="VGZ74" s="319"/>
      <c r="VHA74" s="319"/>
      <c r="VHB74" s="319"/>
      <c r="VHC74" s="319"/>
      <c r="VHD74" s="319"/>
      <c r="VHE74" s="319"/>
      <c r="VHF74" s="319"/>
      <c r="VHG74" s="319"/>
      <c r="VHH74" s="319"/>
      <c r="VHI74" s="319"/>
      <c r="VHJ74" s="319"/>
      <c r="VHK74" s="319"/>
      <c r="VHL74" s="319"/>
      <c r="VHM74" s="319"/>
      <c r="VHN74" s="319"/>
      <c r="VHO74" s="319"/>
      <c r="VHP74" s="319"/>
      <c r="VHQ74" s="319"/>
      <c r="VHR74" s="319"/>
      <c r="VHS74" s="319"/>
      <c r="VHT74" s="319"/>
      <c r="VHU74" s="319"/>
      <c r="VHV74" s="319"/>
      <c r="VHW74" s="319"/>
      <c r="VHX74" s="319"/>
      <c r="VHY74" s="319"/>
      <c r="VHZ74" s="319"/>
      <c r="VIA74" s="319"/>
      <c r="VIB74" s="319"/>
      <c r="VIC74" s="319"/>
      <c r="VID74" s="319"/>
      <c r="VIE74" s="319"/>
      <c r="VIF74" s="319"/>
      <c r="VIG74" s="319"/>
      <c r="VIH74" s="319"/>
      <c r="VII74" s="319"/>
      <c r="VIJ74" s="319"/>
      <c r="VIK74" s="319"/>
      <c r="VIL74" s="319"/>
      <c r="VIM74" s="319"/>
      <c r="VIN74" s="319"/>
      <c r="VIO74" s="319"/>
      <c r="VIP74" s="319"/>
      <c r="VIQ74" s="319"/>
      <c r="VIR74" s="319"/>
      <c r="VIS74" s="319"/>
      <c r="VIT74" s="319"/>
      <c r="VIU74" s="319"/>
      <c r="VIV74" s="319"/>
      <c r="VIW74" s="319"/>
      <c r="VIX74" s="319"/>
      <c r="VIY74" s="319"/>
      <c r="VIZ74" s="319"/>
      <c r="VJA74" s="319"/>
      <c r="VJB74" s="319"/>
      <c r="VJC74" s="319"/>
      <c r="VJD74" s="319"/>
      <c r="VJE74" s="319"/>
      <c r="VJF74" s="319"/>
      <c r="VJG74" s="319"/>
      <c r="VJH74" s="319"/>
      <c r="VJI74" s="319"/>
      <c r="VJJ74" s="319"/>
      <c r="VJK74" s="319"/>
      <c r="VJL74" s="319"/>
      <c r="VJM74" s="319"/>
      <c r="VJN74" s="319"/>
      <c r="VJO74" s="319"/>
      <c r="VJP74" s="319"/>
      <c r="VJQ74" s="319"/>
      <c r="VJR74" s="319"/>
      <c r="VJS74" s="319"/>
      <c r="VJT74" s="319"/>
      <c r="VJU74" s="319"/>
      <c r="VJV74" s="319"/>
      <c r="VJW74" s="319"/>
      <c r="VJX74" s="319"/>
      <c r="VJY74" s="319"/>
      <c r="VJZ74" s="319"/>
      <c r="VKA74" s="319"/>
      <c r="VKB74" s="319"/>
      <c r="VKC74" s="319"/>
      <c r="VKD74" s="319"/>
      <c r="VKE74" s="319"/>
      <c r="VKF74" s="319"/>
      <c r="VKG74" s="319"/>
      <c r="VKH74" s="319"/>
      <c r="VKI74" s="319"/>
      <c r="VKJ74" s="319"/>
      <c r="VKK74" s="319"/>
      <c r="VKL74" s="319"/>
      <c r="VKM74" s="319"/>
      <c r="VKN74" s="319"/>
      <c r="VKO74" s="319"/>
      <c r="VKP74" s="319"/>
      <c r="VKQ74" s="319"/>
      <c r="VKR74" s="319"/>
      <c r="VKS74" s="319"/>
      <c r="VKT74" s="319"/>
      <c r="VKU74" s="319"/>
      <c r="VKV74" s="319"/>
      <c r="VKW74" s="319"/>
      <c r="VKX74" s="319"/>
      <c r="VKY74" s="319"/>
      <c r="VKZ74" s="319"/>
      <c r="VLA74" s="319"/>
      <c r="VLB74" s="319"/>
      <c r="VLC74" s="319"/>
      <c r="VLD74" s="319"/>
      <c r="VLE74" s="319"/>
      <c r="VLF74" s="319"/>
      <c r="VLG74" s="319"/>
      <c r="VLH74" s="319"/>
      <c r="VLI74" s="319"/>
      <c r="VLJ74" s="319"/>
      <c r="VLK74" s="319"/>
      <c r="VLL74" s="319"/>
      <c r="VLM74" s="319"/>
      <c r="VLN74" s="319"/>
      <c r="VLO74" s="319"/>
      <c r="VLP74" s="319"/>
      <c r="VLQ74" s="319"/>
      <c r="VLR74" s="319"/>
      <c r="VLS74" s="319"/>
      <c r="VLT74" s="319"/>
      <c r="VLU74" s="319"/>
      <c r="VLV74" s="319"/>
      <c r="VLW74" s="319"/>
      <c r="VLX74" s="319"/>
      <c r="VLY74" s="319"/>
      <c r="VLZ74" s="319"/>
      <c r="VMA74" s="319"/>
      <c r="VMB74" s="319"/>
      <c r="VMC74" s="319"/>
      <c r="VMD74" s="319"/>
      <c r="VME74" s="319"/>
      <c r="VMF74" s="319"/>
      <c r="VMG74" s="319"/>
      <c r="VMH74" s="319"/>
      <c r="VMI74" s="319"/>
      <c r="VMJ74" s="319"/>
      <c r="VMK74" s="319"/>
      <c r="VML74" s="319"/>
      <c r="VMM74" s="319"/>
      <c r="VMN74" s="319"/>
      <c r="VMO74" s="319"/>
      <c r="VMP74" s="319"/>
      <c r="VMQ74" s="319"/>
      <c r="VMR74" s="319"/>
      <c r="VMS74" s="319"/>
      <c r="VMT74" s="319"/>
      <c r="VMU74" s="319"/>
      <c r="VMV74" s="319"/>
      <c r="VMW74" s="319"/>
      <c r="VMX74" s="319"/>
      <c r="VMY74" s="319"/>
      <c r="VMZ74" s="319"/>
      <c r="VNA74" s="319"/>
      <c r="VNB74" s="319"/>
      <c r="VNC74" s="319"/>
      <c r="VND74" s="319"/>
      <c r="VNE74" s="319"/>
      <c r="VNF74" s="319"/>
      <c r="VNG74" s="319"/>
      <c r="VNH74" s="319"/>
      <c r="VNI74" s="319"/>
      <c r="VNJ74" s="319"/>
      <c r="VNK74" s="319"/>
      <c r="VNL74" s="319"/>
      <c r="VNM74" s="319"/>
      <c r="VNN74" s="319"/>
      <c r="VNO74" s="319"/>
      <c r="VNP74" s="319"/>
      <c r="VNQ74" s="319"/>
      <c r="VNR74" s="319"/>
      <c r="VNS74" s="319"/>
      <c r="VNT74" s="319"/>
      <c r="VNU74" s="319"/>
      <c r="VNV74" s="319"/>
      <c r="VNW74" s="319"/>
      <c r="VNX74" s="319"/>
      <c r="VNY74" s="319"/>
      <c r="VNZ74" s="319"/>
      <c r="VOA74" s="319"/>
      <c r="VOB74" s="319"/>
      <c r="VOC74" s="319"/>
      <c r="VOD74" s="319"/>
      <c r="VOE74" s="319"/>
      <c r="VOF74" s="319"/>
      <c r="VOG74" s="319"/>
      <c r="VOH74" s="319"/>
      <c r="VOI74" s="319"/>
      <c r="VOJ74" s="319"/>
      <c r="VOK74" s="319"/>
      <c r="VOL74" s="319"/>
      <c r="VOM74" s="319"/>
      <c r="VON74" s="319"/>
      <c r="VOO74" s="319"/>
      <c r="VOP74" s="319"/>
      <c r="VOQ74" s="319"/>
      <c r="VOR74" s="319"/>
      <c r="VOS74" s="319"/>
      <c r="VOT74" s="319"/>
      <c r="VOU74" s="319"/>
      <c r="VOV74" s="319"/>
      <c r="VOW74" s="319"/>
      <c r="VOX74" s="319"/>
      <c r="VOY74" s="319"/>
      <c r="VOZ74" s="319"/>
      <c r="VPA74" s="319"/>
      <c r="VPB74" s="319"/>
      <c r="VPC74" s="319"/>
      <c r="VPD74" s="319"/>
      <c r="VPE74" s="319"/>
      <c r="VPF74" s="319"/>
      <c r="VPG74" s="319"/>
      <c r="VPH74" s="319"/>
      <c r="VPI74" s="319"/>
      <c r="VPJ74" s="319"/>
      <c r="VPK74" s="319"/>
      <c r="VPL74" s="319"/>
      <c r="VPM74" s="319"/>
      <c r="VPN74" s="319"/>
      <c r="VPO74" s="319"/>
      <c r="VPP74" s="319"/>
      <c r="VPQ74" s="319"/>
      <c r="VPR74" s="319"/>
      <c r="VPS74" s="319"/>
      <c r="VPT74" s="319"/>
      <c r="VPU74" s="319"/>
      <c r="VPV74" s="319"/>
      <c r="VPW74" s="319"/>
      <c r="VPX74" s="319"/>
      <c r="VPY74" s="319"/>
      <c r="VPZ74" s="319"/>
      <c r="VQA74" s="319"/>
      <c r="VQB74" s="319"/>
      <c r="VQC74" s="319"/>
      <c r="VQD74" s="319"/>
      <c r="VQE74" s="319"/>
      <c r="VQF74" s="319"/>
      <c r="VQG74" s="319"/>
      <c r="VQH74" s="319"/>
      <c r="VQI74" s="319"/>
      <c r="VQJ74" s="319"/>
      <c r="VQK74" s="319"/>
      <c r="VQL74" s="319"/>
      <c r="VQM74" s="319"/>
      <c r="VQN74" s="319"/>
      <c r="VQO74" s="319"/>
      <c r="VQP74" s="319"/>
      <c r="VQQ74" s="319"/>
      <c r="VQR74" s="319"/>
      <c r="VQS74" s="319"/>
      <c r="VQT74" s="319"/>
      <c r="VQU74" s="319"/>
      <c r="VQV74" s="319"/>
      <c r="VQW74" s="319"/>
      <c r="VQX74" s="319"/>
      <c r="VQY74" s="319"/>
      <c r="VQZ74" s="319"/>
      <c r="VRA74" s="319"/>
      <c r="VRB74" s="319"/>
      <c r="VRC74" s="319"/>
      <c r="VRD74" s="319"/>
      <c r="VRE74" s="319"/>
      <c r="VRF74" s="319"/>
      <c r="VRG74" s="319"/>
      <c r="VRH74" s="319"/>
      <c r="VRI74" s="319"/>
      <c r="VRJ74" s="319"/>
      <c r="VRK74" s="319"/>
      <c r="VRL74" s="319"/>
      <c r="VRM74" s="319"/>
      <c r="VRN74" s="319"/>
      <c r="VRO74" s="319"/>
      <c r="VRP74" s="319"/>
      <c r="VRQ74" s="319"/>
      <c r="VRR74" s="319"/>
      <c r="VRS74" s="319"/>
      <c r="VRT74" s="319"/>
      <c r="VRU74" s="319"/>
      <c r="VRV74" s="319"/>
      <c r="VRW74" s="319"/>
      <c r="VRX74" s="319"/>
      <c r="VRY74" s="319"/>
      <c r="VRZ74" s="319"/>
      <c r="VSA74" s="319"/>
      <c r="VSB74" s="319"/>
      <c r="VSC74" s="319"/>
      <c r="VSD74" s="319"/>
      <c r="VSE74" s="319"/>
      <c r="VSF74" s="319"/>
      <c r="VSG74" s="319"/>
      <c r="VSH74" s="319"/>
      <c r="VSI74" s="319"/>
      <c r="VSJ74" s="319"/>
      <c r="VSK74" s="319"/>
      <c r="VSL74" s="319"/>
      <c r="VSM74" s="319"/>
      <c r="VSN74" s="319"/>
      <c r="VSO74" s="319"/>
      <c r="VSP74" s="319"/>
      <c r="VSQ74" s="319"/>
      <c r="VSR74" s="319"/>
      <c r="VSS74" s="319"/>
      <c r="VST74" s="319"/>
      <c r="VSU74" s="319"/>
      <c r="VSV74" s="319"/>
      <c r="VSW74" s="319"/>
      <c r="VSX74" s="319"/>
      <c r="VSY74" s="319"/>
      <c r="VSZ74" s="319"/>
      <c r="VTA74" s="319"/>
      <c r="VTB74" s="319"/>
      <c r="VTC74" s="319"/>
      <c r="VTD74" s="319"/>
      <c r="VTE74" s="319"/>
      <c r="VTF74" s="319"/>
      <c r="VTG74" s="319"/>
      <c r="VTH74" s="319"/>
      <c r="VTI74" s="319"/>
      <c r="VTJ74" s="319"/>
      <c r="VTK74" s="319"/>
      <c r="VTL74" s="319"/>
      <c r="VTM74" s="319"/>
      <c r="VTN74" s="319"/>
      <c r="VTO74" s="319"/>
      <c r="VTP74" s="319"/>
      <c r="VTQ74" s="319"/>
      <c r="VTR74" s="319"/>
      <c r="VTS74" s="319"/>
      <c r="VTT74" s="319"/>
      <c r="VTU74" s="319"/>
      <c r="VTV74" s="319"/>
      <c r="VTW74" s="319"/>
      <c r="VTX74" s="319"/>
      <c r="VTY74" s="319"/>
      <c r="VTZ74" s="319"/>
      <c r="VUA74" s="319"/>
      <c r="VUB74" s="319"/>
      <c r="VUC74" s="319"/>
      <c r="VUD74" s="319"/>
      <c r="VUE74" s="319"/>
      <c r="VUF74" s="319"/>
      <c r="VUG74" s="319"/>
      <c r="VUH74" s="319"/>
      <c r="VUI74" s="319"/>
      <c r="VUJ74" s="319"/>
      <c r="VUK74" s="319"/>
      <c r="VUL74" s="319"/>
      <c r="VUM74" s="319"/>
      <c r="VUN74" s="319"/>
      <c r="VUO74" s="319"/>
      <c r="VUP74" s="319"/>
      <c r="VUQ74" s="319"/>
      <c r="VUR74" s="319"/>
      <c r="VUS74" s="319"/>
      <c r="VUT74" s="319"/>
      <c r="VUU74" s="319"/>
      <c r="VUV74" s="319"/>
      <c r="VUW74" s="319"/>
      <c r="VUX74" s="319"/>
      <c r="VUY74" s="319"/>
      <c r="VUZ74" s="319"/>
      <c r="VVA74" s="319"/>
      <c r="VVB74" s="319"/>
      <c r="VVC74" s="319"/>
      <c r="VVD74" s="319"/>
      <c r="VVE74" s="319"/>
      <c r="VVF74" s="319"/>
      <c r="VVG74" s="319"/>
      <c r="VVH74" s="319"/>
      <c r="VVI74" s="319"/>
      <c r="VVJ74" s="319"/>
      <c r="VVK74" s="319"/>
      <c r="VVL74" s="319"/>
      <c r="VVM74" s="319"/>
      <c r="VVN74" s="319"/>
      <c r="VVO74" s="319"/>
      <c r="VVP74" s="319"/>
      <c r="VVQ74" s="319"/>
      <c r="VVR74" s="319"/>
      <c r="VVS74" s="319"/>
      <c r="VVT74" s="319"/>
      <c r="VVU74" s="319"/>
      <c r="VVV74" s="319"/>
      <c r="VVW74" s="319"/>
      <c r="VVX74" s="319"/>
      <c r="VVY74" s="319"/>
      <c r="VVZ74" s="319"/>
      <c r="VWA74" s="319"/>
      <c r="VWB74" s="319"/>
      <c r="VWC74" s="319"/>
      <c r="VWD74" s="319"/>
      <c r="VWE74" s="319"/>
      <c r="VWF74" s="319"/>
      <c r="VWG74" s="319"/>
      <c r="VWH74" s="319"/>
      <c r="VWI74" s="319"/>
      <c r="VWJ74" s="319"/>
      <c r="VWK74" s="319"/>
      <c r="VWL74" s="319"/>
      <c r="VWM74" s="319"/>
      <c r="VWN74" s="319"/>
      <c r="VWO74" s="319"/>
      <c r="VWP74" s="319"/>
      <c r="VWQ74" s="319"/>
      <c r="VWR74" s="319"/>
      <c r="VWS74" s="319"/>
      <c r="VWT74" s="319"/>
      <c r="VWU74" s="319"/>
      <c r="VWV74" s="319"/>
      <c r="VWW74" s="319"/>
      <c r="VWX74" s="319"/>
      <c r="VWY74" s="319"/>
      <c r="VWZ74" s="319"/>
      <c r="VXA74" s="319"/>
      <c r="VXB74" s="319"/>
      <c r="VXC74" s="319"/>
      <c r="VXD74" s="319"/>
      <c r="VXE74" s="319"/>
      <c r="VXF74" s="319"/>
      <c r="VXG74" s="319"/>
      <c r="VXH74" s="319"/>
      <c r="VXI74" s="319"/>
      <c r="VXJ74" s="319"/>
      <c r="VXK74" s="319"/>
      <c r="VXL74" s="319"/>
      <c r="VXM74" s="319"/>
      <c r="VXN74" s="319"/>
      <c r="VXO74" s="319"/>
      <c r="VXP74" s="319"/>
      <c r="VXQ74" s="319"/>
      <c r="VXR74" s="319"/>
      <c r="VXS74" s="319"/>
      <c r="VXT74" s="319"/>
      <c r="VXU74" s="319"/>
      <c r="VXV74" s="319"/>
      <c r="VXW74" s="319"/>
      <c r="VXX74" s="319"/>
      <c r="VXY74" s="319"/>
      <c r="VXZ74" s="319"/>
      <c r="VYA74" s="319"/>
      <c r="VYB74" s="319"/>
      <c r="VYC74" s="319"/>
      <c r="VYD74" s="319"/>
      <c r="VYE74" s="319"/>
      <c r="VYF74" s="319"/>
      <c r="VYG74" s="319"/>
      <c r="VYH74" s="319"/>
      <c r="VYI74" s="319"/>
      <c r="VYJ74" s="319"/>
      <c r="VYK74" s="319"/>
      <c r="VYL74" s="319"/>
      <c r="VYM74" s="319"/>
      <c r="VYN74" s="319"/>
      <c r="VYO74" s="319"/>
      <c r="VYP74" s="319"/>
      <c r="VYQ74" s="319"/>
      <c r="VYR74" s="319"/>
      <c r="VYS74" s="319"/>
      <c r="VYT74" s="319"/>
      <c r="VYU74" s="319"/>
      <c r="VYV74" s="319"/>
      <c r="VYW74" s="319"/>
      <c r="VYX74" s="319"/>
      <c r="VYY74" s="319"/>
      <c r="VYZ74" s="319"/>
      <c r="VZA74" s="319"/>
      <c r="VZB74" s="319"/>
      <c r="VZC74" s="319"/>
      <c r="VZD74" s="319"/>
      <c r="VZE74" s="319"/>
      <c r="VZF74" s="319"/>
      <c r="VZG74" s="319"/>
      <c r="VZH74" s="319"/>
      <c r="VZI74" s="319"/>
      <c r="VZJ74" s="319"/>
      <c r="VZK74" s="319"/>
      <c r="VZL74" s="319"/>
      <c r="VZM74" s="319"/>
      <c r="VZN74" s="319"/>
      <c r="VZO74" s="319"/>
      <c r="VZP74" s="319"/>
      <c r="VZQ74" s="319"/>
      <c r="VZR74" s="319"/>
      <c r="VZS74" s="319"/>
      <c r="VZT74" s="319"/>
      <c r="VZU74" s="319"/>
      <c r="VZV74" s="319"/>
      <c r="VZW74" s="319"/>
      <c r="VZX74" s="319"/>
      <c r="VZY74" s="319"/>
      <c r="VZZ74" s="319"/>
      <c r="WAA74" s="319"/>
      <c r="WAB74" s="319"/>
      <c r="WAC74" s="319"/>
      <c r="WAD74" s="319"/>
      <c r="WAE74" s="319"/>
      <c r="WAF74" s="319"/>
      <c r="WAG74" s="319"/>
      <c r="WAH74" s="319"/>
      <c r="WAI74" s="319"/>
      <c r="WAJ74" s="319"/>
      <c r="WAK74" s="319"/>
      <c r="WAL74" s="319"/>
      <c r="WAM74" s="319"/>
      <c r="WAN74" s="319"/>
      <c r="WAO74" s="319"/>
      <c r="WAP74" s="319"/>
      <c r="WAQ74" s="319"/>
      <c r="WAR74" s="319"/>
      <c r="WAS74" s="319"/>
      <c r="WAT74" s="319"/>
      <c r="WAU74" s="319"/>
      <c r="WAV74" s="319"/>
      <c r="WAW74" s="319"/>
      <c r="WAX74" s="319"/>
      <c r="WAY74" s="319"/>
      <c r="WAZ74" s="319"/>
      <c r="WBA74" s="319"/>
      <c r="WBB74" s="319"/>
      <c r="WBC74" s="319"/>
      <c r="WBD74" s="319"/>
      <c r="WBE74" s="319"/>
      <c r="WBF74" s="319"/>
      <c r="WBG74" s="319"/>
      <c r="WBH74" s="319"/>
      <c r="WBI74" s="319"/>
      <c r="WBJ74" s="319"/>
      <c r="WBK74" s="319"/>
      <c r="WBL74" s="319"/>
      <c r="WBM74" s="319"/>
      <c r="WBN74" s="319"/>
      <c r="WBO74" s="319"/>
      <c r="WBP74" s="319"/>
      <c r="WBQ74" s="319"/>
      <c r="WBR74" s="319"/>
      <c r="WBS74" s="319"/>
      <c r="WBT74" s="319"/>
      <c r="WBU74" s="319"/>
      <c r="WBV74" s="319"/>
      <c r="WBW74" s="319"/>
      <c r="WBX74" s="319"/>
      <c r="WBY74" s="319"/>
      <c r="WBZ74" s="319"/>
      <c r="WCA74" s="319"/>
      <c r="WCB74" s="319"/>
      <c r="WCC74" s="319"/>
      <c r="WCD74" s="319"/>
      <c r="WCE74" s="319"/>
      <c r="WCF74" s="319"/>
      <c r="WCG74" s="319"/>
      <c r="WCH74" s="319"/>
      <c r="WCI74" s="319"/>
      <c r="WCJ74" s="319"/>
      <c r="WCK74" s="319"/>
      <c r="WCL74" s="319"/>
      <c r="WCM74" s="319"/>
      <c r="WCN74" s="319"/>
      <c r="WCO74" s="319"/>
      <c r="WCP74" s="319"/>
      <c r="WCQ74" s="319"/>
      <c r="WCR74" s="319"/>
      <c r="WCS74" s="319"/>
      <c r="WCT74" s="319"/>
      <c r="WCU74" s="319"/>
      <c r="WCV74" s="319"/>
      <c r="WCW74" s="319"/>
      <c r="WCX74" s="319"/>
      <c r="WCY74" s="319"/>
      <c r="WCZ74" s="319"/>
      <c r="WDA74" s="319"/>
      <c r="WDB74" s="319"/>
      <c r="WDC74" s="319"/>
      <c r="WDD74" s="319"/>
      <c r="WDE74" s="319"/>
      <c r="WDF74" s="319"/>
      <c r="WDG74" s="319"/>
      <c r="WDH74" s="319"/>
      <c r="WDI74" s="319"/>
      <c r="WDJ74" s="319"/>
      <c r="WDK74" s="319"/>
      <c r="WDL74" s="319"/>
      <c r="WDM74" s="319"/>
      <c r="WDN74" s="319"/>
      <c r="WDO74" s="319"/>
      <c r="WDP74" s="319"/>
      <c r="WDQ74" s="319"/>
      <c r="WDR74" s="319"/>
      <c r="WDS74" s="319"/>
      <c r="WDT74" s="319"/>
      <c r="WDU74" s="319"/>
      <c r="WDV74" s="319"/>
      <c r="WDW74" s="319"/>
      <c r="WDX74" s="319"/>
      <c r="WDY74" s="319"/>
      <c r="WDZ74" s="319"/>
      <c r="WEA74" s="319"/>
      <c r="WEB74" s="319"/>
      <c r="WEC74" s="319"/>
      <c r="WED74" s="319"/>
      <c r="WEE74" s="319"/>
      <c r="WEF74" s="319"/>
      <c r="WEG74" s="319"/>
      <c r="WEH74" s="319"/>
      <c r="WEI74" s="319"/>
      <c r="WEJ74" s="319"/>
      <c r="WEK74" s="319"/>
      <c r="WEL74" s="319"/>
      <c r="WEM74" s="319"/>
      <c r="WEN74" s="319"/>
      <c r="WEO74" s="319"/>
      <c r="WEP74" s="319"/>
      <c r="WEQ74" s="319"/>
      <c r="WER74" s="319"/>
      <c r="WES74" s="319"/>
      <c r="WET74" s="319"/>
      <c r="WEU74" s="319"/>
      <c r="WEV74" s="319"/>
      <c r="WEW74" s="319"/>
      <c r="WEX74" s="319"/>
      <c r="WEY74" s="319"/>
      <c r="WEZ74" s="319"/>
      <c r="WFA74" s="319"/>
      <c r="WFB74" s="319"/>
      <c r="WFC74" s="319"/>
      <c r="WFD74" s="319"/>
      <c r="WFE74" s="319"/>
      <c r="WFF74" s="319"/>
      <c r="WFG74" s="319"/>
      <c r="WFH74" s="319"/>
      <c r="WFI74" s="319"/>
      <c r="WFJ74" s="319"/>
      <c r="WFK74" s="319"/>
      <c r="WFL74" s="319"/>
      <c r="WFM74" s="319"/>
      <c r="WFN74" s="319"/>
      <c r="WFO74" s="319"/>
      <c r="WFP74" s="319"/>
      <c r="WFQ74" s="319"/>
      <c r="WFR74" s="319"/>
      <c r="WFS74" s="319"/>
      <c r="WFT74" s="319"/>
      <c r="WFU74" s="319"/>
      <c r="WFV74" s="319"/>
      <c r="WFW74" s="319"/>
      <c r="WFX74" s="319"/>
      <c r="WFY74" s="319"/>
      <c r="WFZ74" s="319"/>
      <c r="WGA74" s="319"/>
      <c r="WGB74" s="319"/>
      <c r="WGC74" s="319"/>
      <c r="WGD74" s="319"/>
      <c r="WGE74" s="319"/>
      <c r="WGF74" s="319"/>
      <c r="WGG74" s="319"/>
      <c r="WGH74" s="319"/>
      <c r="WGI74" s="319"/>
      <c r="WGJ74" s="319"/>
      <c r="WGK74" s="319"/>
      <c r="WGL74" s="319"/>
      <c r="WGM74" s="319"/>
      <c r="WGN74" s="319"/>
      <c r="WGO74" s="319"/>
      <c r="WGP74" s="319"/>
      <c r="WGQ74" s="319"/>
      <c r="WGR74" s="319"/>
      <c r="WGS74" s="319"/>
      <c r="WGT74" s="319"/>
      <c r="WGU74" s="319"/>
      <c r="WGV74" s="319"/>
      <c r="WGW74" s="319"/>
      <c r="WGX74" s="319"/>
      <c r="WGY74" s="319"/>
      <c r="WGZ74" s="319"/>
      <c r="WHA74" s="319"/>
      <c r="WHB74" s="319"/>
      <c r="WHC74" s="319"/>
      <c r="WHD74" s="319"/>
      <c r="WHE74" s="319"/>
      <c r="WHF74" s="319"/>
      <c r="WHG74" s="319"/>
      <c r="WHH74" s="319"/>
      <c r="WHI74" s="319"/>
      <c r="WHJ74" s="319"/>
      <c r="WHK74" s="319"/>
      <c r="WHL74" s="319"/>
      <c r="WHM74" s="319"/>
      <c r="WHN74" s="319"/>
      <c r="WHO74" s="319"/>
      <c r="WHP74" s="319"/>
      <c r="WHQ74" s="319"/>
      <c r="WHR74" s="319"/>
      <c r="WHS74" s="319"/>
      <c r="WHT74" s="319"/>
      <c r="WHU74" s="319"/>
      <c r="WHV74" s="319"/>
      <c r="WHW74" s="319"/>
      <c r="WHX74" s="319"/>
      <c r="WHY74" s="319"/>
      <c r="WHZ74" s="319"/>
      <c r="WIA74" s="319"/>
      <c r="WIB74" s="319"/>
      <c r="WIC74" s="319"/>
      <c r="WID74" s="319"/>
      <c r="WIE74" s="319"/>
      <c r="WIF74" s="319"/>
      <c r="WIG74" s="319"/>
      <c r="WIH74" s="319"/>
      <c r="WII74" s="319"/>
      <c r="WIJ74" s="319"/>
      <c r="WIK74" s="319"/>
      <c r="WIL74" s="319"/>
      <c r="WIM74" s="319"/>
      <c r="WIN74" s="319"/>
      <c r="WIO74" s="319"/>
      <c r="WIP74" s="319"/>
      <c r="WIQ74" s="319"/>
      <c r="WIR74" s="319"/>
      <c r="WIS74" s="319"/>
      <c r="WIT74" s="319"/>
      <c r="WIU74" s="319"/>
      <c r="WIV74" s="319"/>
      <c r="WIW74" s="319"/>
      <c r="WIX74" s="319"/>
      <c r="WIY74" s="319"/>
      <c r="WIZ74" s="319"/>
      <c r="WJA74" s="319"/>
      <c r="WJB74" s="319"/>
      <c r="WJC74" s="319"/>
      <c r="WJD74" s="319"/>
      <c r="WJE74" s="319"/>
      <c r="WJF74" s="319"/>
      <c r="WJG74" s="319"/>
      <c r="WJH74" s="319"/>
      <c r="WJI74" s="319"/>
      <c r="WJJ74" s="319"/>
      <c r="WJK74" s="319"/>
      <c r="WJL74" s="319"/>
      <c r="WJM74" s="319"/>
      <c r="WJN74" s="319"/>
      <c r="WJO74" s="319"/>
      <c r="WJP74" s="319"/>
      <c r="WJQ74" s="319"/>
      <c r="WJR74" s="319"/>
      <c r="WJS74" s="319"/>
      <c r="WJT74" s="319"/>
      <c r="WJU74" s="319"/>
      <c r="WJV74" s="319"/>
      <c r="WJW74" s="319"/>
      <c r="WJX74" s="319"/>
      <c r="WJY74" s="319"/>
      <c r="WJZ74" s="319"/>
      <c r="WKA74" s="319"/>
      <c r="WKB74" s="319"/>
      <c r="WKC74" s="319"/>
      <c r="WKD74" s="319"/>
      <c r="WKE74" s="319"/>
      <c r="WKF74" s="319"/>
      <c r="WKG74" s="319"/>
      <c r="WKH74" s="319"/>
      <c r="WKI74" s="319"/>
      <c r="WKJ74" s="319"/>
      <c r="WKK74" s="319"/>
      <c r="WKL74" s="319"/>
      <c r="WKM74" s="319"/>
      <c r="WKN74" s="319"/>
      <c r="WKO74" s="319"/>
      <c r="WKP74" s="319"/>
      <c r="WKQ74" s="319"/>
      <c r="WKR74" s="319"/>
      <c r="WKS74" s="319"/>
      <c r="WKT74" s="319"/>
      <c r="WKU74" s="319"/>
      <c r="WKV74" s="319"/>
      <c r="WKW74" s="319"/>
      <c r="WKX74" s="319"/>
      <c r="WKY74" s="319"/>
      <c r="WKZ74" s="319"/>
      <c r="WLA74" s="319"/>
      <c r="WLB74" s="319"/>
      <c r="WLC74" s="319"/>
      <c r="WLD74" s="319"/>
      <c r="WLE74" s="319"/>
      <c r="WLF74" s="319"/>
      <c r="WLG74" s="319"/>
      <c r="WLH74" s="319"/>
      <c r="WLI74" s="319"/>
      <c r="WLJ74" s="319"/>
      <c r="WLK74" s="319"/>
      <c r="WLL74" s="319"/>
      <c r="WLM74" s="319"/>
      <c r="WLN74" s="319"/>
      <c r="WLO74" s="319"/>
      <c r="WLP74" s="319"/>
      <c r="WLQ74" s="319"/>
      <c r="WLR74" s="319"/>
      <c r="WLS74" s="319"/>
      <c r="WLT74" s="319"/>
      <c r="WLU74" s="319"/>
      <c r="WLV74" s="319"/>
      <c r="WLW74" s="319"/>
      <c r="WLX74" s="319"/>
      <c r="WLY74" s="319"/>
      <c r="WLZ74" s="319"/>
      <c r="WMA74" s="319"/>
      <c r="WMB74" s="319"/>
      <c r="WMC74" s="319"/>
      <c r="WMD74" s="319"/>
      <c r="WME74" s="319"/>
      <c r="WMF74" s="319"/>
      <c r="WMG74" s="319"/>
      <c r="WMH74" s="319"/>
      <c r="WMI74" s="319"/>
      <c r="WMJ74" s="319"/>
      <c r="WMK74" s="319"/>
      <c r="WML74" s="319"/>
      <c r="WMM74" s="319"/>
      <c r="WMN74" s="319"/>
      <c r="WMO74" s="319"/>
      <c r="WMP74" s="319"/>
      <c r="WMQ74" s="319"/>
      <c r="WMR74" s="319"/>
      <c r="WMS74" s="319"/>
      <c r="WMT74" s="319"/>
      <c r="WMU74" s="319"/>
      <c r="WMV74" s="319"/>
      <c r="WMW74" s="319"/>
      <c r="WMX74" s="319"/>
      <c r="WMY74" s="319"/>
      <c r="WMZ74" s="319"/>
      <c r="WNA74" s="319"/>
      <c r="WNB74" s="319"/>
      <c r="WNC74" s="319"/>
      <c r="WND74" s="319"/>
      <c r="WNE74" s="319"/>
      <c r="WNF74" s="319"/>
      <c r="WNG74" s="319"/>
      <c r="WNH74" s="319"/>
      <c r="WNI74" s="319"/>
      <c r="WNJ74" s="319"/>
      <c r="WNK74" s="319"/>
      <c r="WNL74" s="319"/>
      <c r="WNM74" s="319"/>
      <c r="WNN74" s="319"/>
      <c r="WNO74" s="319"/>
      <c r="WNP74" s="319"/>
      <c r="WNQ74" s="319"/>
      <c r="WNR74" s="319"/>
      <c r="WNS74" s="319"/>
      <c r="WNT74" s="319"/>
      <c r="WNU74" s="319"/>
      <c r="WNV74" s="319"/>
      <c r="WNW74" s="319"/>
      <c r="WNX74" s="319"/>
      <c r="WNY74" s="319"/>
      <c r="WNZ74" s="319"/>
      <c r="WOA74" s="319"/>
      <c r="WOB74" s="319"/>
      <c r="WOC74" s="319"/>
      <c r="WOD74" s="319"/>
      <c r="WOE74" s="319"/>
      <c r="WOF74" s="319"/>
      <c r="WOG74" s="319"/>
      <c r="WOH74" s="319"/>
      <c r="WOI74" s="319"/>
      <c r="WOJ74" s="319"/>
      <c r="WOK74" s="319"/>
      <c r="WOL74" s="319"/>
      <c r="WOM74" s="319"/>
      <c r="WON74" s="319"/>
      <c r="WOO74" s="319"/>
      <c r="WOP74" s="319"/>
      <c r="WOQ74" s="319"/>
      <c r="WOR74" s="319"/>
      <c r="WOS74" s="319"/>
      <c r="WOT74" s="319"/>
      <c r="WOU74" s="319"/>
      <c r="WOV74" s="319"/>
      <c r="WOW74" s="319"/>
      <c r="WOX74" s="319"/>
      <c r="WOY74" s="319"/>
      <c r="WOZ74" s="319"/>
      <c r="WPA74" s="319"/>
      <c r="WPB74" s="319"/>
      <c r="WPC74" s="319"/>
      <c r="WPD74" s="319"/>
      <c r="WPE74" s="319"/>
      <c r="WPF74" s="319"/>
      <c r="WPG74" s="319"/>
      <c r="WPH74" s="319"/>
      <c r="WPI74" s="319"/>
      <c r="WPJ74" s="319"/>
      <c r="WPK74" s="319"/>
      <c r="WPL74" s="319"/>
      <c r="WPM74" s="319"/>
      <c r="WPN74" s="319"/>
      <c r="WPO74" s="319"/>
      <c r="WPP74" s="319"/>
      <c r="WPQ74" s="319"/>
      <c r="WPR74" s="319"/>
      <c r="WPS74" s="319"/>
      <c r="WPT74" s="319"/>
      <c r="WPU74" s="319"/>
      <c r="WPV74" s="319"/>
      <c r="WPW74" s="319"/>
      <c r="WPX74" s="319"/>
      <c r="WPY74" s="319"/>
      <c r="WPZ74" s="319"/>
      <c r="WQA74" s="319"/>
      <c r="WQB74" s="319"/>
      <c r="WQC74" s="319"/>
      <c r="WQD74" s="319"/>
      <c r="WQE74" s="319"/>
      <c r="WQF74" s="319"/>
      <c r="WQG74" s="319"/>
      <c r="WQH74" s="319"/>
      <c r="WQI74" s="319"/>
      <c r="WQJ74" s="319"/>
      <c r="WQK74" s="319"/>
      <c r="WQL74" s="319"/>
      <c r="WQM74" s="319"/>
      <c r="WQN74" s="319"/>
      <c r="WQO74" s="319"/>
      <c r="WQP74" s="319"/>
      <c r="WQQ74" s="319"/>
      <c r="WQR74" s="319"/>
      <c r="WQS74" s="319"/>
      <c r="WQT74" s="319"/>
      <c r="WQU74" s="319"/>
      <c r="WQV74" s="319"/>
      <c r="WQW74" s="319"/>
      <c r="WQX74" s="319"/>
      <c r="WQY74" s="319"/>
      <c r="WQZ74" s="319"/>
      <c r="WRA74" s="319"/>
      <c r="WRB74" s="319"/>
      <c r="WRC74" s="319"/>
      <c r="WRD74" s="319"/>
      <c r="WRE74" s="319"/>
      <c r="WRF74" s="319"/>
      <c r="WRG74" s="319"/>
      <c r="WRH74" s="319"/>
      <c r="WRI74" s="319"/>
      <c r="WRJ74" s="319"/>
      <c r="WRK74" s="319"/>
      <c r="WRL74" s="319"/>
      <c r="WRM74" s="319"/>
      <c r="WRN74" s="319"/>
      <c r="WRO74" s="319"/>
      <c r="WRP74" s="319"/>
      <c r="WRQ74" s="319"/>
      <c r="WRR74" s="319"/>
      <c r="WRS74" s="319"/>
      <c r="WRT74" s="319"/>
      <c r="WRU74" s="319"/>
      <c r="WRV74" s="319"/>
      <c r="WRW74" s="319"/>
      <c r="WRX74" s="319"/>
      <c r="WRY74" s="319"/>
      <c r="WRZ74" s="319"/>
      <c r="WSA74" s="319"/>
      <c r="WSB74" s="319"/>
      <c r="WSC74" s="319"/>
      <c r="WSD74" s="319"/>
      <c r="WSE74" s="319"/>
      <c r="WSF74" s="319"/>
      <c r="WSG74" s="319"/>
      <c r="WSH74" s="319"/>
      <c r="WSI74" s="319"/>
      <c r="WSJ74" s="319"/>
      <c r="WSK74" s="319"/>
      <c r="WSL74" s="319"/>
      <c r="WSM74" s="319"/>
      <c r="WSN74" s="319"/>
      <c r="WSO74" s="319"/>
      <c r="WSP74" s="319"/>
      <c r="WSQ74" s="319"/>
      <c r="WSR74" s="319"/>
      <c r="WSS74" s="319"/>
      <c r="WST74" s="319"/>
      <c r="WSU74" s="319"/>
      <c r="WSV74" s="319"/>
      <c r="WSW74" s="319"/>
      <c r="WSX74" s="319"/>
      <c r="WSY74" s="319"/>
      <c r="WSZ74" s="319"/>
      <c r="WTA74" s="319"/>
      <c r="WTB74" s="319"/>
      <c r="WTC74" s="319"/>
      <c r="WTD74" s="319"/>
      <c r="WTE74" s="319"/>
      <c r="WTF74" s="319"/>
      <c r="WTG74" s="319"/>
      <c r="WTH74" s="319"/>
      <c r="WTI74" s="319"/>
      <c r="WTJ74" s="319"/>
      <c r="WTK74" s="319"/>
      <c r="WTL74" s="319"/>
      <c r="WTM74" s="319"/>
      <c r="WTN74" s="319"/>
      <c r="WTO74" s="319"/>
      <c r="WTP74" s="319"/>
      <c r="WTQ74" s="319"/>
      <c r="WTR74" s="319"/>
      <c r="WTS74" s="319"/>
      <c r="WTT74" s="319"/>
      <c r="WTU74" s="319"/>
      <c r="WTV74" s="319"/>
      <c r="WTW74" s="319"/>
      <c r="WTX74" s="319"/>
      <c r="WTY74" s="319"/>
      <c r="WTZ74" s="319"/>
      <c r="WUA74" s="319"/>
      <c r="WUB74" s="319"/>
      <c r="WUC74" s="319"/>
      <c r="WUD74" s="319"/>
      <c r="WUE74" s="319"/>
      <c r="WUF74" s="319"/>
      <c r="WUG74" s="319"/>
      <c r="WUH74" s="319"/>
      <c r="WUI74" s="319"/>
      <c r="WUJ74" s="319"/>
      <c r="WUK74" s="319"/>
      <c r="WUL74" s="319"/>
      <c r="WUM74" s="319"/>
      <c r="WUN74" s="319"/>
      <c r="WUO74" s="319"/>
      <c r="WUP74" s="319"/>
      <c r="WUQ74" s="319"/>
      <c r="WUR74" s="319"/>
      <c r="WUS74" s="319"/>
      <c r="WUT74" s="319"/>
      <c r="WUU74" s="319"/>
      <c r="WUV74" s="319"/>
      <c r="WUW74" s="319"/>
      <c r="WUX74" s="319"/>
      <c r="WUY74" s="319"/>
      <c r="WUZ74" s="319"/>
      <c r="WVA74" s="319"/>
      <c r="WVB74" s="319"/>
      <c r="WVC74" s="319"/>
      <c r="WVD74" s="319"/>
      <c r="WVE74" s="319"/>
      <c r="WVF74" s="319"/>
      <c r="WVG74" s="319"/>
      <c r="WVH74" s="319"/>
      <c r="WVI74" s="319"/>
      <c r="WVJ74" s="319"/>
      <c r="WVK74" s="319"/>
      <c r="WVL74" s="319"/>
      <c r="WVM74" s="319"/>
      <c r="WVN74" s="319"/>
      <c r="WVO74" s="319"/>
      <c r="WVP74" s="319"/>
      <c r="WVQ74" s="319"/>
      <c r="WVR74" s="319"/>
      <c r="WVS74" s="319"/>
      <c r="WVT74" s="319"/>
      <c r="WVU74" s="319"/>
      <c r="WVV74" s="319"/>
      <c r="WVW74" s="319"/>
      <c r="WVX74" s="319"/>
      <c r="WVY74" s="319"/>
      <c r="WVZ74" s="319"/>
      <c r="WWA74" s="319"/>
      <c r="WWB74" s="319"/>
      <c r="WWC74" s="319"/>
      <c r="WWD74" s="319"/>
      <c r="WWE74" s="319"/>
      <c r="WWF74" s="319"/>
      <c r="WWG74" s="319"/>
      <c r="WWH74" s="319"/>
      <c r="WWI74" s="319"/>
      <c r="WWJ74" s="319"/>
      <c r="WWK74" s="319"/>
      <c r="WWL74" s="319"/>
      <c r="WWM74" s="319"/>
      <c r="WWN74" s="319"/>
      <c r="WWO74" s="319"/>
      <c r="WWP74" s="319"/>
      <c r="WWQ74" s="319"/>
      <c r="WWR74" s="319"/>
      <c r="WWS74" s="319"/>
      <c r="WWT74" s="319"/>
      <c r="WWU74" s="319"/>
      <c r="WWV74" s="319"/>
      <c r="WWW74" s="319"/>
      <c r="WWX74" s="319"/>
      <c r="WWY74" s="319"/>
      <c r="WWZ74" s="319"/>
      <c r="WXA74" s="319"/>
      <c r="WXB74" s="319"/>
      <c r="WXC74" s="319"/>
      <c r="WXD74" s="319"/>
      <c r="WXE74" s="319"/>
      <c r="WXF74" s="319"/>
      <c r="WXG74" s="319"/>
      <c r="WXH74" s="319"/>
      <c r="WXI74" s="319"/>
      <c r="WXJ74" s="319"/>
      <c r="WXK74" s="319"/>
      <c r="WXL74" s="319"/>
      <c r="WXM74" s="319"/>
      <c r="WXN74" s="319"/>
      <c r="WXO74" s="319"/>
      <c r="WXP74" s="319"/>
      <c r="WXQ74" s="319"/>
      <c r="WXR74" s="319"/>
      <c r="WXS74" s="319"/>
      <c r="WXT74" s="319"/>
      <c r="WXU74" s="319"/>
      <c r="WXV74" s="319"/>
      <c r="WXW74" s="319"/>
      <c r="WXX74" s="319"/>
      <c r="WXY74" s="319"/>
      <c r="WXZ74" s="319"/>
      <c r="WYA74" s="319"/>
      <c r="WYB74" s="319"/>
      <c r="WYC74" s="319"/>
      <c r="WYD74" s="319"/>
      <c r="WYE74" s="319"/>
      <c r="WYF74" s="319"/>
      <c r="WYG74" s="319"/>
      <c r="WYH74" s="319"/>
      <c r="WYI74" s="319"/>
      <c r="WYJ74" s="319"/>
      <c r="WYK74" s="319"/>
      <c r="WYL74" s="319"/>
      <c r="WYM74" s="319"/>
      <c r="WYN74" s="319"/>
      <c r="WYO74" s="319"/>
      <c r="WYP74" s="319"/>
      <c r="WYQ74" s="319"/>
      <c r="WYR74" s="319"/>
      <c r="WYS74" s="319"/>
      <c r="WYT74" s="319"/>
      <c r="WYU74" s="319"/>
      <c r="WYV74" s="319"/>
      <c r="WYW74" s="319"/>
      <c r="WYX74" s="319"/>
      <c r="WYY74" s="319"/>
      <c r="WYZ74" s="319"/>
      <c r="WZA74" s="319"/>
      <c r="WZB74" s="319"/>
      <c r="WZC74" s="319"/>
      <c r="WZD74" s="319"/>
      <c r="WZE74" s="319"/>
      <c r="WZF74" s="319"/>
      <c r="WZG74" s="319"/>
      <c r="WZH74" s="319"/>
      <c r="WZI74" s="319"/>
      <c r="WZJ74" s="319"/>
      <c r="WZK74" s="319"/>
      <c r="WZL74" s="319"/>
      <c r="WZM74" s="319"/>
      <c r="WZN74" s="319"/>
      <c r="WZO74" s="319"/>
      <c r="WZP74" s="319"/>
      <c r="WZQ74" s="319"/>
      <c r="WZR74" s="319"/>
      <c r="WZS74" s="319"/>
      <c r="WZT74" s="319"/>
      <c r="WZU74" s="319"/>
      <c r="WZV74" s="319"/>
      <c r="WZW74" s="319"/>
      <c r="WZX74" s="319"/>
      <c r="WZY74" s="319"/>
      <c r="WZZ74" s="319"/>
      <c r="XAA74" s="319"/>
      <c r="XAB74" s="319"/>
      <c r="XAC74" s="319"/>
      <c r="XAD74" s="319"/>
      <c r="XAE74" s="319"/>
      <c r="XAF74" s="319"/>
      <c r="XAG74" s="319"/>
      <c r="XAH74" s="319"/>
      <c r="XAI74" s="319"/>
      <c r="XAJ74" s="319"/>
      <c r="XAK74" s="319"/>
      <c r="XAL74" s="319"/>
      <c r="XAM74" s="319"/>
      <c r="XAN74" s="319"/>
      <c r="XAO74" s="319"/>
      <c r="XAP74" s="319"/>
      <c r="XAQ74" s="319"/>
      <c r="XAR74" s="319"/>
      <c r="XAS74" s="319"/>
      <c r="XAT74" s="319"/>
      <c r="XAU74" s="319"/>
      <c r="XAV74" s="319"/>
      <c r="XAW74" s="319"/>
      <c r="XAX74" s="319"/>
      <c r="XAY74" s="319"/>
      <c r="XAZ74" s="319"/>
      <c r="XBA74" s="319"/>
      <c r="XBB74" s="319"/>
      <c r="XBC74" s="319"/>
      <c r="XBD74" s="319"/>
      <c r="XBE74" s="319"/>
      <c r="XBF74" s="319"/>
      <c r="XBG74" s="319"/>
      <c r="XBH74" s="319"/>
      <c r="XBI74" s="319"/>
      <c r="XBJ74" s="319"/>
      <c r="XBK74" s="319"/>
      <c r="XBL74" s="319"/>
      <c r="XBM74" s="319"/>
      <c r="XBN74" s="319"/>
      <c r="XBO74" s="319"/>
      <c r="XBP74" s="319"/>
      <c r="XBQ74" s="319"/>
      <c r="XBR74" s="319"/>
      <c r="XBS74" s="319"/>
      <c r="XBT74" s="319"/>
      <c r="XBU74" s="319"/>
      <c r="XBV74" s="319"/>
      <c r="XBW74" s="319"/>
      <c r="XBX74" s="319"/>
      <c r="XBY74" s="319"/>
      <c r="XBZ74" s="319"/>
      <c r="XCA74" s="319"/>
      <c r="XCB74" s="319"/>
      <c r="XCC74" s="319"/>
      <c r="XCD74" s="319"/>
      <c r="XCE74" s="319"/>
      <c r="XCF74" s="319"/>
      <c r="XCG74" s="319"/>
      <c r="XCH74" s="319"/>
      <c r="XCI74" s="319"/>
      <c r="XCJ74" s="319"/>
      <c r="XCK74" s="319"/>
      <c r="XCL74" s="319"/>
      <c r="XCM74" s="319"/>
      <c r="XCN74" s="319"/>
      <c r="XCO74" s="319"/>
      <c r="XCP74" s="319"/>
      <c r="XCQ74" s="319"/>
      <c r="XCR74" s="319"/>
      <c r="XCS74" s="319"/>
      <c r="XCT74" s="319"/>
      <c r="XCU74" s="319"/>
      <c r="XCV74" s="319"/>
      <c r="XCW74" s="319"/>
      <c r="XCX74" s="319"/>
      <c r="XCY74" s="319"/>
      <c r="XCZ74" s="319"/>
      <c r="XDA74" s="319"/>
      <c r="XDB74" s="319"/>
      <c r="XDC74" s="319"/>
      <c r="XDD74" s="319"/>
      <c r="XDE74" s="319"/>
      <c r="XDF74" s="319"/>
      <c r="XDG74" s="319"/>
      <c r="XDH74" s="319"/>
      <c r="XDI74" s="319"/>
      <c r="XDJ74" s="319"/>
      <c r="XDK74" s="319"/>
      <c r="XDL74" s="319"/>
      <c r="XDM74" s="319"/>
      <c r="XDN74" s="319"/>
      <c r="XDO74" s="319"/>
      <c r="XDP74" s="319"/>
      <c r="XDQ74" s="319"/>
      <c r="XDR74" s="319"/>
      <c r="XDS74" s="319"/>
      <c r="XDT74" s="319"/>
      <c r="XDU74" s="319"/>
      <c r="XDV74" s="319"/>
      <c r="XDW74" s="319"/>
      <c r="XDX74" s="319"/>
      <c r="XDY74" s="319"/>
      <c r="XDZ74" s="319"/>
      <c r="XEA74" s="319"/>
      <c r="XEB74" s="319"/>
      <c r="XEC74" s="319"/>
      <c r="XED74" s="319"/>
      <c r="XEE74" s="319"/>
      <c r="XEF74" s="319"/>
      <c r="XEG74" s="319"/>
      <c r="XEH74" s="319"/>
      <c r="XEI74" s="319"/>
      <c r="XEJ74" s="319"/>
      <c r="XEK74" s="319"/>
      <c r="XEL74" s="319"/>
      <c r="XEM74" s="319"/>
      <c r="XEN74" s="319"/>
      <c r="XEO74" s="319"/>
      <c r="XEP74" s="319"/>
      <c r="XEQ74" s="319"/>
      <c r="XER74" s="319"/>
      <c r="XES74" s="319"/>
      <c r="XET74" s="319"/>
      <c r="XEU74" s="319"/>
      <c r="XEV74" s="319"/>
      <c r="XEW74" s="319"/>
      <c r="XEX74" s="319"/>
      <c r="XEY74" s="319"/>
      <c r="XEZ74" s="319"/>
      <c r="XFA74" s="319"/>
      <c r="XFB74" s="319"/>
      <c r="XFC74" s="319"/>
      <c r="XFD74" s="319"/>
    </row>
    <row r="75" spans="1:16384" ht="15.75" customHeight="1">
      <c r="A75" s="88"/>
    </row>
    <row r="76" spans="1:16384" ht="15.75" customHeight="1">
      <c r="A76" s="355" t="s">
        <v>427</v>
      </c>
      <c r="B76" s="355"/>
      <c r="C76" s="355"/>
      <c r="D76" s="355"/>
      <c r="E76" s="355"/>
      <c r="F76" s="355"/>
      <c r="G76" s="355"/>
      <c r="H76" s="355"/>
      <c r="I76" s="355"/>
      <c r="J76" s="355"/>
      <c r="K76" s="355"/>
      <c r="L76" s="355"/>
      <c r="M76" s="355"/>
      <c r="N76" s="355"/>
      <c r="O76" s="355"/>
      <c r="P76" s="355"/>
      <c r="Q76" s="356">
        <v>42735</v>
      </c>
      <c r="R76" s="355"/>
      <c r="S76" s="355"/>
      <c r="T76" s="355"/>
      <c r="U76" s="355"/>
      <c r="V76" s="355"/>
      <c r="W76" s="355"/>
      <c r="X76" s="355"/>
      <c r="Y76" s="355"/>
      <c r="Z76" s="355"/>
      <c r="AA76" s="355"/>
      <c r="AB76" s="355"/>
      <c r="AC76" s="355"/>
      <c r="AD76" s="355"/>
      <c r="AE76" s="355"/>
      <c r="AF76" s="355"/>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t="s">
        <v>863</v>
      </c>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row>
    <row r="77" spans="1:16384" ht="15.75" customHeight="1">
      <c r="A77" s="355"/>
      <c r="B77" s="355"/>
      <c r="C77" s="355"/>
      <c r="D77" s="355"/>
      <c r="E77" s="355"/>
      <c r="F77" s="355"/>
      <c r="G77" s="355"/>
      <c r="H77" s="355"/>
      <c r="I77" s="355"/>
      <c r="J77" s="355"/>
      <c r="K77" s="355"/>
      <c r="L77" s="355"/>
      <c r="M77" s="355"/>
      <c r="N77" s="355"/>
      <c r="O77" s="355"/>
      <c r="P77" s="355"/>
      <c r="Q77" s="355" t="s">
        <v>398</v>
      </c>
      <c r="R77" s="355"/>
      <c r="S77" s="355"/>
      <c r="T77" s="355"/>
      <c r="U77" s="355"/>
      <c r="V77" s="355"/>
      <c r="W77" s="355"/>
      <c r="X77" s="355"/>
      <c r="Y77" s="355"/>
      <c r="Z77" s="355"/>
      <c r="AA77" s="355"/>
      <c r="AB77" s="355"/>
      <c r="AC77" s="355"/>
      <c r="AD77" s="355"/>
      <c r="AE77" s="355"/>
      <c r="AF77" s="355"/>
      <c r="AG77" s="355"/>
      <c r="AH77" s="355"/>
      <c r="AI77" s="355" t="s">
        <v>399</v>
      </c>
      <c r="AJ77" s="355"/>
      <c r="AK77" s="355"/>
      <c r="AL77" s="355"/>
      <c r="AM77" s="355"/>
      <c r="AN77" s="355"/>
      <c r="AO77" s="355"/>
      <c r="AP77" s="355"/>
      <c r="AQ77" s="355"/>
      <c r="AR77" s="355"/>
      <c r="AS77" s="355"/>
      <c r="AT77" s="355"/>
      <c r="AU77" s="355"/>
      <c r="AV77" s="355"/>
      <c r="AW77" s="355"/>
      <c r="AX77" s="355"/>
      <c r="AY77" s="355"/>
      <c r="AZ77" s="355"/>
      <c r="BA77" s="355"/>
      <c r="BB77" s="355"/>
      <c r="BC77" s="355"/>
      <c r="BD77" s="355" t="s">
        <v>398</v>
      </c>
      <c r="BE77" s="355"/>
      <c r="BF77" s="355"/>
      <c r="BG77" s="355"/>
      <c r="BH77" s="355"/>
      <c r="BI77" s="355"/>
      <c r="BJ77" s="355"/>
      <c r="BK77" s="355"/>
      <c r="BL77" s="355"/>
      <c r="BM77" s="355"/>
      <c r="BN77" s="355"/>
      <c r="BO77" s="355"/>
      <c r="BP77" s="355"/>
      <c r="BQ77" s="355"/>
      <c r="BR77" s="355"/>
      <c r="BS77" s="355"/>
      <c r="BT77" s="355"/>
      <c r="BU77" s="355"/>
      <c r="BV77" s="355"/>
      <c r="BW77" s="355"/>
      <c r="BX77" s="355"/>
      <c r="BY77" s="355" t="s">
        <v>399</v>
      </c>
      <c r="BZ77" s="355"/>
      <c r="CA77" s="355"/>
      <c r="CB77" s="355"/>
      <c r="CC77" s="355"/>
      <c r="CD77" s="355"/>
      <c r="CE77" s="355"/>
      <c r="CF77" s="355"/>
      <c r="CG77" s="355"/>
      <c r="CH77" s="355"/>
      <c r="CI77" s="355"/>
      <c r="CJ77" s="355"/>
      <c r="CK77" s="355"/>
      <c r="CL77" s="355"/>
      <c r="CM77" s="355"/>
      <c r="CN77" s="355"/>
    </row>
    <row r="78" spans="1:16384" ht="27" customHeight="1">
      <c r="A78" s="351" t="s">
        <v>864</v>
      </c>
      <c r="B78" s="323"/>
      <c r="C78" s="323"/>
      <c r="D78" s="323"/>
      <c r="E78" s="323"/>
      <c r="F78" s="323"/>
      <c r="G78" s="323"/>
      <c r="H78" s="323"/>
      <c r="I78" s="323"/>
      <c r="J78" s="323"/>
      <c r="K78" s="323"/>
      <c r="L78" s="323"/>
      <c r="M78" s="323"/>
      <c r="N78" s="323"/>
      <c r="O78" s="323"/>
      <c r="P78" s="350"/>
      <c r="Q78" s="450"/>
      <c r="R78" s="451"/>
      <c r="S78" s="451"/>
      <c r="T78" s="451"/>
      <c r="U78" s="451"/>
      <c r="V78" s="451"/>
      <c r="W78" s="451"/>
      <c r="X78" s="451"/>
      <c r="Y78" s="451"/>
      <c r="Z78" s="451"/>
      <c r="AA78" s="451"/>
      <c r="AB78" s="451"/>
      <c r="AC78" s="451"/>
      <c r="AD78" s="451"/>
      <c r="AE78" s="451"/>
      <c r="AF78" s="451"/>
      <c r="AG78" s="451"/>
      <c r="AH78" s="452"/>
      <c r="AI78" s="450"/>
      <c r="AJ78" s="451"/>
      <c r="AK78" s="451"/>
      <c r="AL78" s="451"/>
      <c r="AM78" s="451"/>
      <c r="AN78" s="451"/>
      <c r="AO78" s="451"/>
      <c r="AP78" s="451"/>
      <c r="AQ78" s="451"/>
      <c r="AR78" s="451"/>
      <c r="AS78" s="451"/>
      <c r="AT78" s="451"/>
      <c r="AU78" s="451"/>
      <c r="AV78" s="451"/>
      <c r="AW78" s="451"/>
      <c r="AX78" s="451"/>
      <c r="AY78" s="451"/>
      <c r="AZ78" s="451"/>
      <c r="BA78" s="451"/>
      <c r="BB78" s="451"/>
      <c r="BC78" s="452"/>
      <c r="BD78" s="450">
        <f>BD80</f>
        <v>28060561260</v>
      </c>
      <c r="BE78" s="451"/>
      <c r="BF78" s="451"/>
      <c r="BG78" s="451"/>
      <c r="BH78" s="451"/>
      <c r="BI78" s="451"/>
      <c r="BJ78" s="451"/>
      <c r="BK78" s="451"/>
      <c r="BL78" s="451"/>
      <c r="BM78" s="451"/>
      <c r="BN78" s="451"/>
      <c r="BO78" s="451"/>
      <c r="BP78" s="451"/>
      <c r="BQ78" s="451"/>
      <c r="BR78" s="451"/>
      <c r="BS78" s="451"/>
      <c r="BT78" s="451"/>
      <c r="BU78" s="451"/>
      <c r="BV78" s="451"/>
      <c r="BW78" s="451"/>
      <c r="BX78" s="452"/>
      <c r="BY78" s="326"/>
      <c r="BZ78" s="326"/>
      <c r="CA78" s="326"/>
      <c r="CB78" s="326"/>
      <c r="CC78" s="326"/>
      <c r="CD78" s="326"/>
      <c r="CE78" s="326"/>
      <c r="CF78" s="326"/>
      <c r="CG78" s="326"/>
      <c r="CH78" s="326"/>
      <c r="CI78" s="326"/>
      <c r="CJ78" s="326"/>
      <c r="CK78" s="326"/>
      <c r="CL78" s="326"/>
      <c r="CM78" s="326"/>
      <c r="CN78" s="326"/>
      <c r="CO78" s="323"/>
      <c r="CP78" s="323"/>
      <c r="CQ78" s="323"/>
      <c r="CR78" s="323"/>
      <c r="CS78" s="323"/>
      <c r="CT78" s="323"/>
      <c r="CU78" s="323"/>
      <c r="CV78" s="323"/>
      <c r="CW78" s="323"/>
      <c r="CX78" s="323"/>
      <c r="CY78" s="323"/>
      <c r="CZ78" s="323"/>
      <c r="DA78" s="323"/>
      <c r="DB78" s="323"/>
      <c r="DC78" s="323"/>
      <c r="DD78" s="323"/>
      <c r="DE78" s="312"/>
      <c r="DF78" s="312"/>
      <c r="DG78" s="312"/>
      <c r="DH78" s="312"/>
      <c r="DI78" s="312"/>
      <c r="DJ78" s="312"/>
      <c r="DK78" s="312"/>
      <c r="DL78" s="312"/>
      <c r="DM78" s="312"/>
      <c r="DN78" s="312"/>
      <c r="DO78" s="312"/>
      <c r="DP78" s="312"/>
      <c r="DQ78" s="312"/>
      <c r="DR78" s="312"/>
      <c r="DS78" s="312"/>
      <c r="DT78" s="312"/>
      <c r="DU78" s="312"/>
      <c r="DV78" s="312"/>
      <c r="DW78" s="312"/>
      <c r="DX78" s="312"/>
      <c r="DY78" s="312"/>
      <c r="DZ78" s="312"/>
      <c r="EA78" s="312"/>
      <c r="EB78" s="312"/>
      <c r="EC78" s="312"/>
      <c r="ED78" s="312"/>
      <c r="EE78" s="312"/>
      <c r="EF78" s="312"/>
      <c r="EG78" s="312"/>
      <c r="EH78" s="312"/>
      <c r="EI78" s="312"/>
      <c r="EJ78" s="312"/>
      <c r="EK78" s="312"/>
      <c r="EL78" s="312"/>
      <c r="EM78" s="312"/>
      <c r="EN78" s="312"/>
      <c r="EO78" s="312"/>
      <c r="EP78" s="312"/>
      <c r="EQ78" s="312"/>
      <c r="ER78" s="312"/>
      <c r="ES78" s="312"/>
      <c r="ET78" s="312"/>
      <c r="EU78" s="312"/>
      <c r="EV78" s="312"/>
      <c r="EW78" s="312"/>
      <c r="EX78" s="312"/>
      <c r="EY78" s="312"/>
      <c r="EZ78" s="312"/>
      <c r="FA78" s="312"/>
      <c r="FB78" s="312"/>
      <c r="FC78" s="312"/>
      <c r="FD78" s="312"/>
      <c r="FE78" s="312"/>
      <c r="FF78" s="312"/>
      <c r="FG78" s="312"/>
      <c r="FH78" s="312"/>
      <c r="FI78" s="312"/>
      <c r="FJ78" s="312"/>
      <c r="FK78" s="312"/>
      <c r="FL78" s="312"/>
      <c r="FM78" s="318"/>
      <c r="FN78" s="318"/>
      <c r="FO78" s="318"/>
      <c r="FP78" s="318"/>
      <c r="FQ78" s="318"/>
      <c r="FR78" s="318"/>
      <c r="FS78" s="318"/>
      <c r="FT78" s="318"/>
      <c r="FU78" s="318"/>
      <c r="FV78" s="318"/>
      <c r="FW78" s="318"/>
      <c r="FX78" s="318"/>
      <c r="FY78" s="318"/>
      <c r="FZ78" s="318"/>
      <c r="GA78" s="318"/>
      <c r="GB78" s="318"/>
      <c r="GC78" s="323"/>
      <c r="GD78" s="323"/>
      <c r="GE78" s="323"/>
      <c r="GF78" s="323"/>
      <c r="GG78" s="323"/>
      <c r="GH78" s="323"/>
      <c r="GI78" s="323"/>
      <c r="GJ78" s="323"/>
      <c r="GK78" s="323"/>
      <c r="GL78" s="323"/>
      <c r="GM78" s="323"/>
      <c r="GN78" s="323"/>
      <c r="GO78" s="323"/>
      <c r="GP78" s="323"/>
      <c r="GQ78" s="323"/>
      <c r="GR78" s="323"/>
      <c r="GS78" s="312"/>
      <c r="GT78" s="312"/>
      <c r="GU78" s="312"/>
      <c r="GV78" s="312"/>
      <c r="GW78" s="312"/>
      <c r="GX78" s="312"/>
      <c r="GY78" s="312"/>
      <c r="GZ78" s="312"/>
      <c r="HA78" s="312"/>
      <c r="HB78" s="312"/>
      <c r="HC78" s="312"/>
      <c r="HD78" s="312"/>
      <c r="HE78" s="312"/>
      <c r="HF78" s="312"/>
      <c r="HG78" s="312"/>
      <c r="HH78" s="312"/>
      <c r="HI78" s="312"/>
      <c r="HJ78" s="312"/>
      <c r="HK78" s="312"/>
      <c r="HL78" s="312"/>
      <c r="HM78" s="312"/>
      <c r="HN78" s="312"/>
      <c r="HO78" s="312"/>
      <c r="HP78" s="312"/>
      <c r="HQ78" s="312"/>
      <c r="HR78" s="312"/>
      <c r="HS78" s="312"/>
      <c r="HT78" s="312"/>
      <c r="HU78" s="312"/>
      <c r="HV78" s="312"/>
      <c r="HW78" s="312"/>
      <c r="HX78" s="312"/>
      <c r="HY78" s="312"/>
      <c r="HZ78" s="312"/>
      <c r="IA78" s="312"/>
      <c r="IB78" s="312"/>
      <c r="IC78" s="312"/>
      <c r="ID78" s="312"/>
      <c r="IE78" s="312"/>
      <c r="IF78" s="312"/>
      <c r="IG78" s="312"/>
      <c r="IH78" s="312"/>
      <c r="II78" s="312"/>
      <c r="IJ78" s="312"/>
      <c r="IK78" s="312"/>
      <c r="IL78" s="312"/>
      <c r="IM78" s="312"/>
      <c r="IN78" s="312"/>
      <c r="IO78" s="312"/>
      <c r="IP78" s="312"/>
      <c r="IQ78" s="312"/>
      <c r="IR78" s="312"/>
      <c r="IS78" s="312"/>
      <c r="IT78" s="312"/>
      <c r="IU78" s="312"/>
      <c r="IV78" s="312"/>
      <c r="IW78" s="312"/>
      <c r="IX78" s="312"/>
      <c r="IY78" s="312"/>
      <c r="IZ78" s="312"/>
      <c r="JA78" s="318"/>
      <c r="JB78" s="318"/>
      <c r="JC78" s="318"/>
      <c r="JD78" s="318"/>
      <c r="JE78" s="318"/>
      <c r="JF78" s="318"/>
      <c r="JG78" s="318"/>
      <c r="JH78" s="318"/>
      <c r="JI78" s="318"/>
      <c r="JJ78" s="318"/>
      <c r="JK78" s="318"/>
      <c r="JL78" s="318"/>
      <c r="JM78" s="318"/>
      <c r="JN78" s="318"/>
      <c r="JO78" s="318"/>
      <c r="JP78" s="318"/>
      <c r="JQ78" s="323"/>
      <c r="JR78" s="323"/>
      <c r="JS78" s="323"/>
      <c r="JT78" s="323"/>
      <c r="JU78" s="323"/>
      <c r="JV78" s="323"/>
      <c r="JW78" s="323"/>
      <c r="JX78" s="323"/>
      <c r="JY78" s="323"/>
      <c r="JZ78" s="323"/>
      <c r="KA78" s="323"/>
      <c r="KB78" s="323"/>
      <c r="KC78" s="323"/>
      <c r="KD78" s="323"/>
      <c r="KE78" s="323"/>
      <c r="KF78" s="323"/>
      <c r="KG78" s="312"/>
      <c r="KH78" s="312"/>
      <c r="KI78" s="312"/>
      <c r="KJ78" s="312"/>
      <c r="KK78" s="312"/>
      <c r="KL78" s="312"/>
      <c r="KM78" s="312"/>
      <c r="KN78" s="312"/>
      <c r="KO78" s="312"/>
      <c r="KP78" s="312"/>
      <c r="KQ78" s="312"/>
      <c r="KR78" s="312"/>
      <c r="KS78" s="312"/>
      <c r="KT78" s="312"/>
      <c r="KU78" s="312"/>
      <c r="KV78" s="312"/>
      <c r="KW78" s="312"/>
      <c r="KX78" s="312"/>
      <c r="KY78" s="312"/>
      <c r="KZ78" s="312"/>
      <c r="LA78" s="312"/>
      <c r="LB78" s="312"/>
      <c r="LC78" s="312"/>
      <c r="LD78" s="312"/>
      <c r="LE78" s="312"/>
      <c r="LF78" s="312"/>
      <c r="LG78" s="312"/>
      <c r="LH78" s="312"/>
      <c r="LI78" s="312"/>
      <c r="LJ78" s="312"/>
      <c r="LK78" s="312"/>
      <c r="LL78" s="312"/>
      <c r="LM78" s="312"/>
      <c r="LN78" s="312"/>
      <c r="LO78" s="312"/>
      <c r="LP78" s="312"/>
      <c r="LQ78" s="312"/>
      <c r="LR78" s="312"/>
      <c r="LS78" s="312"/>
      <c r="LT78" s="312"/>
      <c r="LU78" s="312"/>
      <c r="LV78" s="312"/>
      <c r="LW78" s="312"/>
      <c r="LX78" s="312"/>
      <c r="LY78" s="312"/>
      <c r="LZ78" s="312"/>
      <c r="MA78" s="312"/>
      <c r="MB78" s="312"/>
      <c r="MC78" s="312"/>
      <c r="MD78" s="312"/>
      <c r="ME78" s="312"/>
      <c r="MF78" s="312"/>
      <c r="MG78" s="312"/>
      <c r="MH78" s="312"/>
      <c r="MI78" s="312"/>
      <c r="MJ78" s="312"/>
      <c r="MK78" s="312"/>
      <c r="ML78" s="312"/>
      <c r="MM78" s="312"/>
      <c r="MN78" s="312"/>
      <c r="MO78" s="318"/>
      <c r="MP78" s="318"/>
      <c r="MQ78" s="318"/>
      <c r="MR78" s="318"/>
      <c r="MS78" s="318"/>
      <c r="MT78" s="318"/>
      <c r="MU78" s="318"/>
      <c r="MV78" s="318"/>
      <c r="MW78" s="318"/>
      <c r="MX78" s="318"/>
      <c r="MY78" s="318"/>
      <c r="MZ78" s="318"/>
      <c r="NA78" s="318"/>
      <c r="NB78" s="318"/>
      <c r="NC78" s="318"/>
      <c r="ND78" s="318"/>
      <c r="NE78" s="323"/>
      <c r="NF78" s="323"/>
      <c r="NG78" s="323"/>
      <c r="NH78" s="323"/>
      <c r="NI78" s="323"/>
      <c r="NJ78" s="323"/>
      <c r="NK78" s="323"/>
      <c r="NL78" s="323"/>
      <c r="NM78" s="323"/>
      <c r="NN78" s="323"/>
      <c r="NO78" s="323"/>
      <c r="NP78" s="323"/>
      <c r="NQ78" s="323"/>
      <c r="NR78" s="323"/>
      <c r="NS78" s="323"/>
      <c r="NT78" s="323"/>
      <c r="NU78" s="312"/>
      <c r="NV78" s="312"/>
      <c r="NW78" s="312"/>
      <c r="NX78" s="312"/>
      <c r="NY78" s="312"/>
      <c r="NZ78" s="312"/>
      <c r="OA78" s="312"/>
      <c r="OB78" s="312"/>
      <c r="OC78" s="312"/>
      <c r="OD78" s="312"/>
      <c r="OE78" s="312"/>
      <c r="OF78" s="312"/>
      <c r="OG78" s="312"/>
      <c r="OH78" s="312"/>
      <c r="OI78" s="312"/>
      <c r="OJ78" s="312"/>
      <c r="OK78" s="312"/>
      <c r="OL78" s="312"/>
      <c r="OM78" s="312"/>
      <c r="ON78" s="312"/>
      <c r="OO78" s="312"/>
      <c r="OP78" s="312"/>
      <c r="OQ78" s="312"/>
      <c r="OR78" s="312"/>
      <c r="OS78" s="312"/>
      <c r="OT78" s="312"/>
      <c r="OU78" s="312"/>
      <c r="OV78" s="312"/>
      <c r="OW78" s="312"/>
      <c r="OX78" s="312"/>
      <c r="OY78" s="312"/>
      <c r="OZ78" s="312"/>
      <c r="PA78" s="312"/>
      <c r="PB78" s="312"/>
      <c r="PC78" s="312"/>
      <c r="PD78" s="312"/>
      <c r="PE78" s="312"/>
      <c r="PF78" s="312"/>
      <c r="PG78" s="312"/>
      <c r="PH78" s="312"/>
      <c r="PI78" s="312"/>
      <c r="PJ78" s="312"/>
      <c r="PK78" s="312"/>
      <c r="PL78" s="312"/>
      <c r="PM78" s="312"/>
      <c r="PN78" s="312"/>
      <c r="PO78" s="312"/>
      <c r="PP78" s="312"/>
      <c r="PQ78" s="312"/>
      <c r="PR78" s="312"/>
      <c r="PS78" s="312"/>
      <c r="PT78" s="312"/>
      <c r="PU78" s="312"/>
      <c r="PV78" s="312"/>
      <c r="PW78" s="312"/>
      <c r="PX78" s="312"/>
      <c r="PY78" s="312"/>
      <c r="PZ78" s="312"/>
      <c r="QA78" s="312"/>
      <c r="QB78" s="312"/>
      <c r="QC78" s="318"/>
      <c r="QD78" s="318"/>
      <c r="QE78" s="318"/>
      <c r="QF78" s="318"/>
      <c r="QG78" s="318"/>
      <c r="QH78" s="318"/>
      <c r="QI78" s="318"/>
      <c r="QJ78" s="318"/>
      <c r="QK78" s="318"/>
      <c r="QL78" s="318"/>
      <c r="QM78" s="318"/>
      <c r="QN78" s="318"/>
      <c r="QO78" s="318"/>
      <c r="QP78" s="318"/>
      <c r="QQ78" s="318"/>
      <c r="QR78" s="318"/>
      <c r="QS78" s="323"/>
      <c r="QT78" s="323"/>
      <c r="QU78" s="323"/>
      <c r="QV78" s="323"/>
      <c r="QW78" s="323"/>
      <c r="QX78" s="323"/>
      <c r="QY78" s="323"/>
      <c r="QZ78" s="323"/>
      <c r="RA78" s="323"/>
      <c r="RB78" s="323"/>
      <c r="RC78" s="323"/>
      <c r="RD78" s="323"/>
      <c r="RE78" s="323"/>
      <c r="RF78" s="323"/>
      <c r="RG78" s="323"/>
      <c r="RH78" s="323"/>
      <c r="RI78" s="312"/>
      <c r="RJ78" s="312"/>
      <c r="RK78" s="312"/>
      <c r="RL78" s="312"/>
      <c r="RM78" s="312"/>
      <c r="RN78" s="312"/>
      <c r="RO78" s="312"/>
      <c r="RP78" s="312"/>
      <c r="RQ78" s="312"/>
      <c r="RR78" s="312"/>
      <c r="RS78" s="312"/>
      <c r="RT78" s="312"/>
      <c r="RU78" s="312"/>
      <c r="RV78" s="312"/>
      <c r="RW78" s="312"/>
      <c r="RX78" s="312"/>
      <c r="RY78" s="312"/>
      <c r="RZ78" s="312"/>
      <c r="SA78" s="312"/>
      <c r="SB78" s="312"/>
      <c r="SC78" s="312"/>
      <c r="SD78" s="312"/>
      <c r="SE78" s="312"/>
      <c r="SF78" s="312"/>
      <c r="SG78" s="312"/>
      <c r="SH78" s="312"/>
      <c r="SI78" s="312"/>
      <c r="SJ78" s="312"/>
      <c r="SK78" s="312"/>
      <c r="SL78" s="312"/>
      <c r="SM78" s="312"/>
      <c r="SN78" s="312"/>
      <c r="SO78" s="312"/>
      <c r="SP78" s="312"/>
      <c r="SQ78" s="312"/>
      <c r="SR78" s="312"/>
      <c r="SS78" s="312"/>
      <c r="ST78" s="312"/>
      <c r="SU78" s="312"/>
      <c r="SV78" s="312"/>
      <c r="SW78" s="312"/>
      <c r="SX78" s="312"/>
      <c r="SY78" s="312"/>
      <c r="SZ78" s="312"/>
      <c r="TA78" s="312"/>
      <c r="TB78" s="312"/>
      <c r="TC78" s="312"/>
      <c r="TD78" s="312"/>
      <c r="TE78" s="312"/>
      <c r="TF78" s="312"/>
      <c r="TG78" s="312"/>
      <c r="TH78" s="312"/>
      <c r="TI78" s="312"/>
      <c r="TJ78" s="312"/>
      <c r="TK78" s="312"/>
      <c r="TL78" s="312"/>
      <c r="TM78" s="312"/>
      <c r="TN78" s="312"/>
      <c r="TO78" s="312"/>
      <c r="TP78" s="312"/>
      <c r="TQ78" s="318"/>
      <c r="TR78" s="318"/>
      <c r="TS78" s="318"/>
      <c r="TT78" s="318"/>
      <c r="TU78" s="318"/>
      <c r="TV78" s="318"/>
      <c r="TW78" s="318"/>
      <c r="TX78" s="318"/>
      <c r="TY78" s="318"/>
      <c r="TZ78" s="318"/>
      <c r="UA78" s="318"/>
      <c r="UB78" s="318"/>
      <c r="UC78" s="318"/>
      <c r="UD78" s="318"/>
      <c r="UE78" s="318"/>
      <c r="UF78" s="318"/>
      <c r="UG78" s="323"/>
      <c r="UH78" s="323"/>
      <c r="UI78" s="323"/>
      <c r="UJ78" s="323"/>
      <c r="UK78" s="323"/>
      <c r="UL78" s="323"/>
      <c r="UM78" s="323"/>
      <c r="UN78" s="323"/>
      <c r="UO78" s="323"/>
      <c r="UP78" s="323"/>
      <c r="UQ78" s="323"/>
      <c r="UR78" s="323"/>
      <c r="US78" s="323"/>
      <c r="UT78" s="323"/>
      <c r="UU78" s="323"/>
      <c r="UV78" s="323"/>
      <c r="UW78" s="312"/>
      <c r="UX78" s="312"/>
      <c r="UY78" s="312"/>
      <c r="UZ78" s="312"/>
      <c r="VA78" s="312"/>
      <c r="VB78" s="312"/>
      <c r="VC78" s="312"/>
      <c r="VD78" s="312"/>
      <c r="VE78" s="312"/>
      <c r="VF78" s="312"/>
      <c r="VG78" s="312"/>
      <c r="VH78" s="312"/>
      <c r="VI78" s="312"/>
      <c r="VJ78" s="312"/>
      <c r="VK78" s="312"/>
      <c r="VL78" s="312"/>
      <c r="VM78" s="312"/>
      <c r="VN78" s="312"/>
      <c r="VO78" s="312"/>
      <c r="VP78" s="312"/>
      <c r="VQ78" s="312"/>
      <c r="VR78" s="312"/>
      <c r="VS78" s="312"/>
      <c r="VT78" s="312"/>
      <c r="VU78" s="312"/>
      <c r="VV78" s="312"/>
      <c r="VW78" s="312"/>
      <c r="VX78" s="312"/>
      <c r="VY78" s="312"/>
      <c r="VZ78" s="312"/>
      <c r="WA78" s="312"/>
      <c r="WB78" s="312"/>
      <c r="WC78" s="312"/>
      <c r="WD78" s="312"/>
      <c r="WE78" s="312"/>
      <c r="WF78" s="312"/>
      <c r="WG78" s="312"/>
      <c r="WH78" s="312"/>
      <c r="WI78" s="312"/>
      <c r="WJ78" s="312"/>
      <c r="WK78" s="312"/>
      <c r="WL78" s="312"/>
      <c r="WM78" s="312"/>
      <c r="WN78" s="312"/>
      <c r="WO78" s="312"/>
      <c r="WP78" s="312"/>
      <c r="WQ78" s="312"/>
      <c r="WR78" s="312"/>
      <c r="WS78" s="312"/>
      <c r="WT78" s="312"/>
      <c r="WU78" s="312"/>
      <c r="WV78" s="312"/>
      <c r="WW78" s="312"/>
      <c r="WX78" s="312"/>
      <c r="WY78" s="312"/>
      <c r="WZ78" s="312"/>
      <c r="XA78" s="312"/>
      <c r="XB78" s="312"/>
      <c r="XC78" s="312"/>
      <c r="XD78" s="312"/>
      <c r="XE78" s="318"/>
      <c r="XF78" s="318"/>
      <c r="XG78" s="318"/>
      <c r="XH78" s="318"/>
      <c r="XI78" s="318"/>
      <c r="XJ78" s="318"/>
      <c r="XK78" s="318"/>
      <c r="XL78" s="318"/>
      <c r="XM78" s="318"/>
      <c r="XN78" s="318"/>
      <c r="XO78" s="318"/>
      <c r="XP78" s="318"/>
      <c r="XQ78" s="318"/>
      <c r="XR78" s="318"/>
      <c r="XS78" s="318"/>
      <c r="XT78" s="318"/>
      <c r="XU78" s="323"/>
      <c r="XV78" s="323"/>
      <c r="XW78" s="323"/>
      <c r="XX78" s="323"/>
      <c r="XY78" s="323"/>
      <c r="XZ78" s="323"/>
      <c r="YA78" s="323"/>
      <c r="YB78" s="323"/>
      <c r="YC78" s="323"/>
      <c r="YD78" s="323"/>
      <c r="YE78" s="323"/>
      <c r="YF78" s="323"/>
      <c r="YG78" s="323"/>
      <c r="YH78" s="323"/>
      <c r="YI78" s="323"/>
      <c r="YJ78" s="323"/>
      <c r="YK78" s="312"/>
      <c r="YL78" s="312"/>
      <c r="YM78" s="312"/>
      <c r="YN78" s="312"/>
      <c r="YO78" s="312"/>
      <c r="YP78" s="312"/>
      <c r="YQ78" s="312"/>
      <c r="YR78" s="312"/>
      <c r="YS78" s="312"/>
      <c r="YT78" s="312"/>
      <c r="YU78" s="312"/>
      <c r="YV78" s="312"/>
      <c r="YW78" s="312"/>
      <c r="YX78" s="312"/>
      <c r="YY78" s="312"/>
      <c r="YZ78" s="312"/>
      <c r="ZA78" s="312"/>
      <c r="ZB78" s="312"/>
      <c r="ZC78" s="312"/>
      <c r="ZD78" s="312"/>
      <c r="ZE78" s="312"/>
      <c r="ZF78" s="312"/>
      <c r="ZG78" s="312"/>
      <c r="ZH78" s="312"/>
      <c r="ZI78" s="312"/>
      <c r="ZJ78" s="312"/>
      <c r="ZK78" s="312"/>
      <c r="ZL78" s="312"/>
      <c r="ZM78" s="312"/>
      <c r="ZN78" s="312"/>
      <c r="ZO78" s="312"/>
      <c r="ZP78" s="312"/>
      <c r="ZQ78" s="312"/>
      <c r="ZR78" s="312"/>
      <c r="ZS78" s="312"/>
      <c r="ZT78" s="312"/>
      <c r="ZU78" s="312"/>
      <c r="ZV78" s="312"/>
      <c r="ZW78" s="312"/>
      <c r="ZX78" s="312"/>
      <c r="ZY78" s="312"/>
      <c r="ZZ78" s="312"/>
      <c r="AAA78" s="312"/>
      <c r="AAB78" s="312"/>
      <c r="AAC78" s="312"/>
      <c r="AAD78" s="312"/>
      <c r="AAE78" s="312"/>
      <c r="AAF78" s="312"/>
      <c r="AAG78" s="312"/>
      <c r="AAH78" s="312"/>
      <c r="AAI78" s="312"/>
      <c r="AAJ78" s="312"/>
      <c r="AAK78" s="312"/>
      <c r="AAL78" s="312"/>
      <c r="AAM78" s="312"/>
      <c r="AAN78" s="312"/>
      <c r="AAO78" s="312"/>
      <c r="AAP78" s="312"/>
      <c r="AAQ78" s="312"/>
      <c r="AAR78" s="312"/>
      <c r="AAS78" s="318"/>
      <c r="AAT78" s="318"/>
      <c r="AAU78" s="318"/>
      <c r="AAV78" s="318"/>
      <c r="AAW78" s="318"/>
      <c r="AAX78" s="318"/>
      <c r="AAY78" s="318"/>
      <c r="AAZ78" s="318"/>
      <c r="ABA78" s="318"/>
      <c r="ABB78" s="318"/>
      <c r="ABC78" s="318"/>
      <c r="ABD78" s="318"/>
      <c r="ABE78" s="318"/>
      <c r="ABF78" s="318"/>
      <c r="ABG78" s="318"/>
      <c r="ABH78" s="318"/>
      <c r="ABI78" s="323"/>
      <c r="ABJ78" s="323"/>
      <c r="ABK78" s="323"/>
      <c r="ABL78" s="323"/>
      <c r="ABM78" s="323"/>
      <c r="ABN78" s="323"/>
      <c r="ABO78" s="323"/>
      <c r="ABP78" s="323"/>
      <c r="ABQ78" s="323"/>
      <c r="ABR78" s="323"/>
      <c r="ABS78" s="323"/>
      <c r="ABT78" s="323"/>
      <c r="ABU78" s="323"/>
      <c r="ABV78" s="323"/>
      <c r="ABW78" s="323"/>
      <c r="ABX78" s="323"/>
      <c r="ABY78" s="312"/>
      <c r="ABZ78" s="312"/>
      <c r="ACA78" s="312"/>
      <c r="ACB78" s="312"/>
      <c r="ACC78" s="312"/>
      <c r="ACD78" s="312"/>
      <c r="ACE78" s="312"/>
      <c r="ACF78" s="312"/>
      <c r="ACG78" s="312"/>
      <c r="ACH78" s="312"/>
      <c r="ACI78" s="312"/>
      <c r="ACJ78" s="312"/>
      <c r="ACK78" s="312"/>
      <c r="ACL78" s="312"/>
      <c r="ACM78" s="312"/>
      <c r="ACN78" s="312"/>
      <c r="ACO78" s="312"/>
      <c r="ACP78" s="312"/>
      <c r="ACQ78" s="312"/>
      <c r="ACR78" s="312"/>
      <c r="ACS78" s="312"/>
      <c r="ACT78" s="312"/>
      <c r="ACU78" s="312"/>
      <c r="ACV78" s="312"/>
      <c r="ACW78" s="312"/>
      <c r="ACX78" s="312"/>
      <c r="ACY78" s="312"/>
      <c r="ACZ78" s="312"/>
      <c r="ADA78" s="312"/>
      <c r="ADB78" s="312"/>
      <c r="ADC78" s="312"/>
      <c r="ADD78" s="312"/>
      <c r="ADE78" s="312"/>
      <c r="ADF78" s="312"/>
      <c r="ADG78" s="312"/>
      <c r="ADH78" s="312"/>
      <c r="ADI78" s="312"/>
      <c r="ADJ78" s="312"/>
      <c r="ADK78" s="312"/>
      <c r="ADL78" s="312"/>
      <c r="ADM78" s="312"/>
      <c r="ADN78" s="312"/>
      <c r="ADO78" s="312"/>
      <c r="ADP78" s="312"/>
      <c r="ADQ78" s="312"/>
      <c r="ADR78" s="312"/>
      <c r="ADS78" s="312"/>
      <c r="ADT78" s="312"/>
      <c r="ADU78" s="312"/>
      <c r="ADV78" s="312"/>
      <c r="ADW78" s="312"/>
      <c r="ADX78" s="312"/>
      <c r="ADY78" s="312"/>
      <c r="ADZ78" s="312"/>
      <c r="AEA78" s="312"/>
      <c r="AEB78" s="312"/>
      <c r="AEC78" s="312"/>
      <c r="AED78" s="312"/>
      <c r="AEE78" s="312"/>
      <c r="AEF78" s="312"/>
      <c r="AEG78" s="318"/>
      <c r="AEH78" s="318"/>
      <c r="AEI78" s="318"/>
      <c r="AEJ78" s="318"/>
      <c r="AEK78" s="318"/>
      <c r="AEL78" s="318"/>
      <c r="AEM78" s="318"/>
      <c r="AEN78" s="318"/>
      <c r="AEO78" s="318"/>
      <c r="AEP78" s="318"/>
      <c r="AEQ78" s="318"/>
      <c r="AER78" s="318"/>
      <c r="AES78" s="318"/>
      <c r="AET78" s="318"/>
      <c r="AEU78" s="318"/>
      <c r="AEV78" s="318"/>
      <c r="AEW78" s="323"/>
      <c r="AEX78" s="323"/>
      <c r="AEY78" s="323"/>
      <c r="AEZ78" s="323"/>
      <c r="AFA78" s="323"/>
      <c r="AFB78" s="323"/>
      <c r="AFC78" s="323"/>
      <c r="AFD78" s="323"/>
      <c r="AFE78" s="323"/>
      <c r="AFF78" s="323"/>
      <c r="AFG78" s="323"/>
      <c r="AFH78" s="323"/>
      <c r="AFI78" s="323"/>
      <c r="AFJ78" s="323"/>
      <c r="AFK78" s="323"/>
      <c r="AFL78" s="323"/>
      <c r="AFM78" s="312"/>
      <c r="AFN78" s="312"/>
      <c r="AFO78" s="312"/>
      <c r="AFP78" s="312"/>
      <c r="AFQ78" s="312"/>
      <c r="AFR78" s="312"/>
      <c r="AFS78" s="312"/>
      <c r="AFT78" s="312"/>
      <c r="AFU78" s="312"/>
      <c r="AFV78" s="312"/>
      <c r="AFW78" s="312"/>
      <c r="AFX78" s="312"/>
      <c r="AFY78" s="312"/>
      <c r="AFZ78" s="312"/>
      <c r="AGA78" s="312"/>
      <c r="AGB78" s="312"/>
      <c r="AGC78" s="312"/>
      <c r="AGD78" s="312"/>
      <c r="AGE78" s="312"/>
      <c r="AGF78" s="312"/>
      <c r="AGG78" s="312"/>
      <c r="AGH78" s="312"/>
      <c r="AGI78" s="312"/>
      <c r="AGJ78" s="312"/>
      <c r="AGK78" s="312"/>
      <c r="AGL78" s="312"/>
      <c r="AGM78" s="312"/>
      <c r="AGN78" s="312"/>
      <c r="AGO78" s="312"/>
      <c r="AGP78" s="312"/>
      <c r="AGQ78" s="312"/>
      <c r="AGR78" s="312"/>
      <c r="AGS78" s="312"/>
      <c r="AGT78" s="312"/>
      <c r="AGU78" s="312"/>
      <c r="AGV78" s="312"/>
      <c r="AGW78" s="312"/>
      <c r="AGX78" s="312"/>
      <c r="AGY78" s="312"/>
      <c r="AGZ78" s="312"/>
      <c r="AHA78" s="312"/>
      <c r="AHB78" s="312"/>
      <c r="AHC78" s="312"/>
      <c r="AHD78" s="312"/>
      <c r="AHE78" s="312"/>
      <c r="AHF78" s="312"/>
      <c r="AHG78" s="312"/>
      <c r="AHH78" s="312"/>
      <c r="AHI78" s="312"/>
      <c r="AHJ78" s="312"/>
      <c r="AHK78" s="312"/>
      <c r="AHL78" s="312"/>
      <c r="AHM78" s="312"/>
      <c r="AHN78" s="312"/>
      <c r="AHO78" s="312"/>
      <c r="AHP78" s="312"/>
      <c r="AHQ78" s="312"/>
      <c r="AHR78" s="312"/>
      <c r="AHS78" s="312"/>
      <c r="AHT78" s="312"/>
      <c r="AHU78" s="318"/>
      <c r="AHV78" s="318"/>
      <c r="AHW78" s="318"/>
      <c r="AHX78" s="318"/>
      <c r="AHY78" s="318"/>
      <c r="AHZ78" s="318"/>
      <c r="AIA78" s="318"/>
      <c r="AIB78" s="318"/>
      <c r="AIC78" s="318"/>
      <c r="AID78" s="318"/>
      <c r="AIE78" s="318"/>
      <c r="AIF78" s="318"/>
      <c r="AIG78" s="318"/>
      <c r="AIH78" s="318"/>
      <c r="AII78" s="318"/>
      <c r="AIJ78" s="318"/>
      <c r="AIK78" s="323"/>
      <c r="AIL78" s="323"/>
      <c r="AIM78" s="323"/>
      <c r="AIN78" s="323"/>
      <c r="AIO78" s="323"/>
      <c r="AIP78" s="323"/>
      <c r="AIQ78" s="323"/>
      <c r="AIR78" s="323"/>
      <c r="AIS78" s="323"/>
      <c r="AIT78" s="323"/>
      <c r="AIU78" s="323"/>
      <c r="AIV78" s="323"/>
      <c r="AIW78" s="323"/>
      <c r="AIX78" s="323"/>
      <c r="AIY78" s="323"/>
      <c r="AIZ78" s="323"/>
      <c r="AJA78" s="312"/>
      <c r="AJB78" s="312"/>
      <c r="AJC78" s="312"/>
      <c r="AJD78" s="312"/>
      <c r="AJE78" s="312"/>
      <c r="AJF78" s="312"/>
      <c r="AJG78" s="312"/>
      <c r="AJH78" s="312"/>
      <c r="AJI78" s="312"/>
      <c r="AJJ78" s="312"/>
      <c r="AJK78" s="312"/>
      <c r="AJL78" s="312"/>
      <c r="AJM78" s="312"/>
      <c r="AJN78" s="312"/>
      <c r="AJO78" s="312"/>
      <c r="AJP78" s="312"/>
      <c r="AJQ78" s="312"/>
      <c r="AJR78" s="312"/>
      <c r="AJS78" s="312"/>
      <c r="AJT78" s="312"/>
      <c r="AJU78" s="312"/>
      <c r="AJV78" s="312"/>
      <c r="AJW78" s="312"/>
      <c r="AJX78" s="312"/>
      <c r="AJY78" s="312"/>
      <c r="AJZ78" s="312"/>
      <c r="AKA78" s="312"/>
      <c r="AKB78" s="312"/>
      <c r="AKC78" s="312"/>
      <c r="AKD78" s="312"/>
      <c r="AKE78" s="312"/>
      <c r="AKF78" s="312"/>
      <c r="AKG78" s="312"/>
      <c r="AKH78" s="312"/>
      <c r="AKI78" s="312"/>
      <c r="AKJ78" s="312"/>
      <c r="AKK78" s="312"/>
      <c r="AKL78" s="312"/>
      <c r="AKM78" s="312"/>
      <c r="AKN78" s="312"/>
      <c r="AKO78" s="312"/>
      <c r="AKP78" s="312"/>
      <c r="AKQ78" s="312"/>
      <c r="AKR78" s="312"/>
      <c r="AKS78" s="312"/>
      <c r="AKT78" s="312"/>
      <c r="AKU78" s="312"/>
      <c r="AKV78" s="312"/>
      <c r="AKW78" s="312"/>
      <c r="AKX78" s="312"/>
      <c r="AKY78" s="312"/>
      <c r="AKZ78" s="312"/>
      <c r="ALA78" s="312"/>
      <c r="ALB78" s="312"/>
      <c r="ALC78" s="312"/>
      <c r="ALD78" s="312"/>
      <c r="ALE78" s="312"/>
      <c r="ALF78" s="312"/>
      <c r="ALG78" s="312"/>
      <c r="ALH78" s="312"/>
      <c r="ALI78" s="318"/>
      <c r="ALJ78" s="318"/>
      <c r="ALK78" s="318"/>
      <c r="ALL78" s="318"/>
      <c r="ALM78" s="318"/>
      <c r="ALN78" s="318"/>
      <c r="ALO78" s="318"/>
      <c r="ALP78" s="318"/>
      <c r="ALQ78" s="318"/>
      <c r="ALR78" s="318"/>
      <c r="ALS78" s="318"/>
      <c r="ALT78" s="318"/>
      <c r="ALU78" s="318"/>
      <c r="ALV78" s="318"/>
      <c r="ALW78" s="318"/>
      <c r="ALX78" s="318"/>
      <c r="ALY78" s="323"/>
      <c r="ALZ78" s="323"/>
      <c r="AMA78" s="323"/>
      <c r="AMB78" s="323"/>
      <c r="AMC78" s="323"/>
      <c r="AMD78" s="323"/>
      <c r="AME78" s="323"/>
      <c r="AMF78" s="323"/>
      <c r="AMG78" s="323"/>
      <c r="AMH78" s="323"/>
      <c r="AMI78" s="323"/>
      <c r="AMJ78" s="323"/>
      <c r="AMK78" s="323"/>
      <c r="AML78" s="323"/>
      <c r="AMM78" s="323"/>
      <c r="AMN78" s="323"/>
      <c r="AMO78" s="312"/>
      <c r="AMP78" s="312"/>
      <c r="AMQ78" s="312"/>
      <c r="AMR78" s="312"/>
      <c r="AMS78" s="312"/>
      <c r="AMT78" s="312"/>
      <c r="AMU78" s="312"/>
      <c r="AMV78" s="312"/>
      <c r="AMW78" s="312"/>
      <c r="AMX78" s="312"/>
      <c r="AMY78" s="312"/>
      <c r="AMZ78" s="312"/>
      <c r="ANA78" s="312"/>
      <c r="ANB78" s="312"/>
      <c r="ANC78" s="312"/>
      <c r="AND78" s="312"/>
      <c r="ANE78" s="312"/>
      <c r="ANF78" s="312"/>
      <c r="ANG78" s="312"/>
      <c r="ANH78" s="312"/>
      <c r="ANI78" s="312"/>
      <c r="ANJ78" s="312"/>
      <c r="ANK78" s="312"/>
      <c r="ANL78" s="312"/>
      <c r="ANM78" s="312"/>
      <c r="ANN78" s="312"/>
      <c r="ANO78" s="312"/>
      <c r="ANP78" s="312"/>
      <c r="ANQ78" s="312"/>
      <c r="ANR78" s="312"/>
      <c r="ANS78" s="312"/>
      <c r="ANT78" s="312"/>
      <c r="ANU78" s="312"/>
      <c r="ANV78" s="312"/>
      <c r="ANW78" s="312"/>
      <c r="ANX78" s="312"/>
      <c r="ANY78" s="312"/>
      <c r="ANZ78" s="312"/>
      <c r="AOA78" s="312"/>
      <c r="AOB78" s="312"/>
      <c r="AOC78" s="312"/>
      <c r="AOD78" s="312"/>
      <c r="AOE78" s="312"/>
      <c r="AOF78" s="312"/>
      <c r="AOG78" s="312"/>
      <c r="AOH78" s="312"/>
      <c r="AOI78" s="312"/>
      <c r="AOJ78" s="312"/>
      <c r="AOK78" s="312"/>
      <c r="AOL78" s="312"/>
      <c r="AOM78" s="312"/>
      <c r="AON78" s="312"/>
      <c r="AOO78" s="312"/>
      <c r="AOP78" s="312"/>
      <c r="AOQ78" s="312"/>
      <c r="AOR78" s="312"/>
      <c r="AOS78" s="312"/>
      <c r="AOT78" s="312"/>
      <c r="AOU78" s="312"/>
      <c r="AOV78" s="312"/>
      <c r="AOW78" s="318"/>
      <c r="AOX78" s="318"/>
      <c r="AOY78" s="318"/>
      <c r="AOZ78" s="318"/>
      <c r="APA78" s="318"/>
      <c r="APB78" s="318"/>
      <c r="APC78" s="318"/>
      <c r="APD78" s="318"/>
      <c r="APE78" s="318"/>
      <c r="APF78" s="318"/>
      <c r="APG78" s="318"/>
      <c r="APH78" s="318"/>
      <c r="API78" s="318"/>
      <c r="APJ78" s="318"/>
      <c r="APK78" s="318"/>
      <c r="APL78" s="318"/>
      <c r="APM78" s="323"/>
      <c r="APN78" s="323"/>
      <c r="APO78" s="323"/>
      <c r="APP78" s="323"/>
      <c r="APQ78" s="323"/>
      <c r="APR78" s="323"/>
      <c r="APS78" s="323"/>
      <c r="APT78" s="323"/>
      <c r="APU78" s="323"/>
      <c r="APV78" s="323"/>
      <c r="APW78" s="323"/>
      <c r="APX78" s="323"/>
      <c r="APY78" s="323"/>
      <c r="APZ78" s="323"/>
      <c r="AQA78" s="323"/>
      <c r="AQB78" s="323"/>
      <c r="AQC78" s="312"/>
      <c r="AQD78" s="312"/>
      <c r="AQE78" s="312"/>
      <c r="AQF78" s="312"/>
      <c r="AQG78" s="312"/>
      <c r="AQH78" s="312"/>
      <c r="AQI78" s="312"/>
      <c r="AQJ78" s="312"/>
      <c r="AQK78" s="312"/>
      <c r="AQL78" s="312"/>
      <c r="AQM78" s="312"/>
      <c r="AQN78" s="312"/>
      <c r="AQO78" s="312"/>
      <c r="AQP78" s="312"/>
      <c r="AQQ78" s="312"/>
      <c r="AQR78" s="312"/>
      <c r="AQS78" s="312"/>
      <c r="AQT78" s="312"/>
      <c r="AQU78" s="312"/>
      <c r="AQV78" s="312"/>
      <c r="AQW78" s="312"/>
      <c r="AQX78" s="312"/>
      <c r="AQY78" s="312"/>
      <c r="AQZ78" s="312"/>
      <c r="ARA78" s="312"/>
      <c r="ARB78" s="312"/>
      <c r="ARC78" s="312"/>
      <c r="ARD78" s="312"/>
      <c r="ARE78" s="312"/>
      <c r="ARF78" s="312"/>
      <c r="ARG78" s="312"/>
      <c r="ARH78" s="312"/>
      <c r="ARI78" s="312"/>
      <c r="ARJ78" s="312"/>
      <c r="ARK78" s="312"/>
      <c r="ARL78" s="312"/>
      <c r="ARM78" s="312"/>
      <c r="ARN78" s="312"/>
      <c r="ARO78" s="312"/>
      <c r="ARP78" s="312"/>
      <c r="ARQ78" s="312"/>
      <c r="ARR78" s="312"/>
      <c r="ARS78" s="312"/>
      <c r="ART78" s="312"/>
      <c r="ARU78" s="312"/>
      <c r="ARV78" s="312"/>
      <c r="ARW78" s="312"/>
      <c r="ARX78" s="312"/>
      <c r="ARY78" s="312"/>
      <c r="ARZ78" s="312"/>
      <c r="ASA78" s="312"/>
      <c r="ASB78" s="312"/>
      <c r="ASC78" s="312"/>
      <c r="ASD78" s="312"/>
      <c r="ASE78" s="312"/>
      <c r="ASF78" s="312"/>
      <c r="ASG78" s="312"/>
      <c r="ASH78" s="312"/>
      <c r="ASI78" s="312"/>
      <c r="ASJ78" s="312"/>
      <c r="ASK78" s="318"/>
      <c r="ASL78" s="318"/>
      <c r="ASM78" s="318"/>
      <c r="ASN78" s="318"/>
      <c r="ASO78" s="318"/>
      <c r="ASP78" s="318"/>
      <c r="ASQ78" s="318"/>
      <c r="ASR78" s="318"/>
      <c r="ASS78" s="318"/>
      <c r="AST78" s="318"/>
      <c r="ASU78" s="318"/>
      <c r="ASV78" s="318"/>
      <c r="ASW78" s="318"/>
      <c r="ASX78" s="318"/>
      <c r="ASY78" s="318"/>
      <c r="ASZ78" s="318"/>
      <c r="ATA78" s="323"/>
      <c r="ATB78" s="323"/>
      <c r="ATC78" s="323"/>
      <c r="ATD78" s="323"/>
      <c r="ATE78" s="323"/>
      <c r="ATF78" s="323"/>
      <c r="ATG78" s="323"/>
      <c r="ATH78" s="323"/>
      <c r="ATI78" s="323"/>
      <c r="ATJ78" s="323"/>
      <c r="ATK78" s="323"/>
      <c r="ATL78" s="323"/>
      <c r="ATM78" s="323"/>
      <c r="ATN78" s="323"/>
      <c r="ATO78" s="323"/>
      <c r="ATP78" s="323"/>
      <c r="ATQ78" s="312"/>
      <c r="ATR78" s="312"/>
      <c r="ATS78" s="312"/>
      <c r="ATT78" s="312"/>
      <c r="ATU78" s="312"/>
      <c r="ATV78" s="312"/>
      <c r="ATW78" s="312"/>
      <c r="ATX78" s="312"/>
      <c r="ATY78" s="312"/>
      <c r="ATZ78" s="312"/>
      <c r="AUA78" s="312"/>
      <c r="AUB78" s="312"/>
      <c r="AUC78" s="312"/>
      <c r="AUD78" s="312"/>
      <c r="AUE78" s="312"/>
      <c r="AUF78" s="312"/>
      <c r="AUG78" s="312"/>
      <c r="AUH78" s="312"/>
      <c r="AUI78" s="312"/>
      <c r="AUJ78" s="312"/>
      <c r="AUK78" s="312"/>
      <c r="AUL78" s="312"/>
      <c r="AUM78" s="312"/>
      <c r="AUN78" s="312"/>
      <c r="AUO78" s="312"/>
      <c r="AUP78" s="312"/>
      <c r="AUQ78" s="312"/>
      <c r="AUR78" s="312"/>
      <c r="AUS78" s="312"/>
      <c r="AUT78" s="312"/>
      <c r="AUU78" s="312"/>
      <c r="AUV78" s="312"/>
      <c r="AUW78" s="312"/>
      <c r="AUX78" s="312"/>
      <c r="AUY78" s="312"/>
      <c r="AUZ78" s="312"/>
      <c r="AVA78" s="312"/>
      <c r="AVB78" s="312"/>
      <c r="AVC78" s="312"/>
      <c r="AVD78" s="312"/>
      <c r="AVE78" s="312"/>
      <c r="AVF78" s="312"/>
      <c r="AVG78" s="312"/>
      <c r="AVH78" s="312"/>
      <c r="AVI78" s="312"/>
      <c r="AVJ78" s="312"/>
      <c r="AVK78" s="312"/>
      <c r="AVL78" s="312"/>
      <c r="AVM78" s="312"/>
      <c r="AVN78" s="312"/>
      <c r="AVO78" s="312"/>
      <c r="AVP78" s="312"/>
      <c r="AVQ78" s="312"/>
      <c r="AVR78" s="312"/>
      <c r="AVS78" s="312"/>
      <c r="AVT78" s="312"/>
      <c r="AVU78" s="312"/>
      <c r="AVV78" s="312"/>
      <c r="AVW78" s="312"/>
      <c r="AVX78" s="312"/>
      <c r="AVY78" s="318"/>
      <c r="AVZ78" s="318"/>
      <c r="AWA78" s="318"/>
      <c r="AWB78" s="318"/>
      <c r="AWC78" s="318"/>
      <c r="AWD78" s="318"/>
      <c r="AWE78" s="318"/>
      <c r="AWF78" s="318"/>
      <c r="AWG78" s="318"/>
      <c r="AWH78" s="318"/>
      <c r="AWI78" s="318"/>
      <c r="AWJ78" s="318"/>
      <c r="AWK78" s="318"/>
      <c r="AWL78" s="318"/>
      <c r="AWM78" s="318"/>
      <c r="AWN78" s="318"/>
      <c r="AWO78" s="323"/>
      <c r="AWP78" s="323"/>
      <c r="AWQ78" s="323"/>
      <c r="AWR78" s="323"/>
      <c r="AWS78" s="323"/>
      <c r="AWT78" s="323"/>
      <c r="AWU78" s="323"/>
      <c r="AWV78" s="323"/>
      <c r="AWW78" s="323"/>
      <c r="AWX78" s="323"/>
      <c r="AWY78" s="323"/>
      <c r="AWZ78" s="323"/>
      <c r="AXA78" s="323"/>
      <c r="AXB78" s="323"/>
      <c r="AXC78" s="323"/>
      <c r="AXD78" s="323"/>
      <c r="AXE78" s="312"/>
      <c r="AXF78" s="312"/>
      <c r="AXG78" s="312"/>
      <c r="AXH78" s="312"/>
      <c r="AXI78" s="312"/>
      <c r="AXJ78" s="312"/>
      <c r="AXK78" s="312"/>
      <c r="AXL78" s="312"/>
      <c r="AXM78" s="312"/>
      <c r="AXN78" s="312"/>
      <c r="AXO78" s="312"/>
      <c r="AXP78" s="312"/>
      <c r="AXQ78" s="312"/>
      <c r="AXR78" s="312"/>
      <c r="AXS78" s="312"/>
      <c r="AXT78" s="312"/>
      <c r="AXU78" s="312"/>
      <c r="AXV78" s="312"/>
      <c r="AXW78" s="312"/>
      <c r="AXX78" s="312"/>
      <c r="AXY78" s="312"/>
      <c r="AXZ78" s="312"/>
      <c r="AYA78" s="312"/>
      <c r="AYB78" s="312"/>
      <c r="AYC78" s="312"/>
      <c r="AYD78" s="312"/>
      <c r="AYE78" s="312"/>
      <c r="AYF78" s="312"/>
      <c r="AYG78" s="312"/>
      <c r="AYH78" s="312"/>
      <c r="AYI78" s="312"/>
      <c r="AYJ78" s="312"/>
      <c r="AYK78" s="312"/>
      <c r="AYL78" s="312"/>
      <c r="AYM78" s="312"/>
      <c r="AYN78" s="312"/>
      <c r="AYO78" s="312"/>
      <c r="AYP78" s="312"/>
      <c r="AYQ78" s="312"/>
      <c r="AYR78" s="312"/>
      <c r="AYS78" s="312"/>
      <c r="AYT78" s="312"/>
      <c r="AYU78" s="312"/>
      <c r="AYV78" s="312"/>
      <c r="AYW78" s="312"/>
      <c r="AYX78" s="312"/>
      <c r="AYY78" s="312"/>
      <c r="AYZ78" s="312"/>
      <c r="AZA78" s="312"/>
      <c r="AZB78" s="312"/>
      <c r="AZC78" s="312"/>
      <c r="AZD78" s="312"/>
      <c r="AZE78" s="312"/>
      <c r="AZF78" s="312"/>
      <c r="AZG78" s="312"/>
      <c r="AZH78" s="312"/>
      <c r="AZI78" s="312"/>
      <c r="AZJ78" s="312"/>
      <c r="AZK78" s="312"/>
      <c r="AZL78" s="312"/>
      <c r="AZM78" s="318"/>
      <c r="AZN78" s="318"/>
      <c r="AZO78" s="318"/>
      <c r="AZP78" s="318"/>
      <c r="AZQ78" s="318"/>
      <c r="AZR78" s="318"/>
      <c r="AZS78" s="318"/>
      <c r="AZT78" s="318"/>
      <c r="AZU78" s="318"/>
      <c r="AZV78" s="318"/>
      <c r="AZW78" s="318"/>
      <c r="AZX78" s="318"/>
      <c r="AZY78" s="318"/>
      <c r="AZZ78" s="318"/>
      <c r="BAA78" s="318"/>
      <c r="BAB78" s="318"/>
      <c r="BAC78" s="323"/>
      <c r="BAD78" s="323"/>
      <c r="BAE78" s="323"/>
      <c r="BAF78" s="323"/>
      <c r="BAG78" s="323"/>
      <c r="BAH78" s="323"/>
      <c r="BAI78" s="323"/>
      <c r="BAJ78" s="323"/>
      <c r="BAK78" s="323"/>
      <c r="BAL78" s="323"/>
      <c r="BAM78" s="323"/>
      <c r="BAN78" s="323"/>
      <c r="BAO78" s="323"/>
      <c r="BAP78" s="323"/>
      <c r="BAQ78" s="323"/>
      <c r="BAR78" s="323"/>
      <c r="BAS78" s="312"/>
      <c r="BAT78" s="312"/>
      <c r="BAU78" s="312"/>
      <c r="BAV78" s="312"/>
      <c r="BAW78" s="312"/>
      <c r="BAX78" s="312"/>
      <c r="BAY78" s="312"/>
      <c r="BAZ78" s="312"/>
      <c r="BBA78" s="312"/>
      <c r="BBB78" s="312"/>
      <c r="BBC78" s="312"/>
      <c r="BBD78" s="312"/>
      <c r="BBE78" s="312"/>
      <c r="BBF78" s="312"/>
      <c r="BBG78" s="312"/>
      <c r="BBH78" s="312"/>
      <c r="BBI78" s="312"/>
      <c r="BBJ78" s="312"/>
      <c r="BBK78" s="312"/>
      <c r="BBL78" s="312"/>
      <c r="BBM78" s="312"/>
      <c r="BBN78" s="312"/>
      <c r="BBO78" s="312"/>
      <c r="BBP78" s="312"/>
      <c r="BBQ78" s="312"/>
      <c r="BBR78" s="312"/>
      <c r="BBS78" s="312"/>
      <c r="BBT78" s="312"/>
      <c r="BBU78" s="312"/>
      <c r="BBV78" s="312"/>
      <c r="BBW78" s="312"/>
      <c r="BBX78" s="312"/>
      <c r="BBY78" s="312"/>
      <c r="BBZ78" s="312"/>
      <c r="BCA78" s="312"/>
      <c r="BCB78" s="312"/>
      <c r="BCC78" s="312"/>
      <c r="BCD78" s="312"/>
      <c r="BCE78" s="312"/>
      <c r="BCF78" s="312"/>
      <c r="BCG78" s="312"/>
      <c r="BCH78" s="312"/>
      <c r="BCI78" s="312"/>
      <c r="BCJ78" s="312"/>
      <c r="BCK78" s="312"/>
      <c r="BCL78" s="312"/>
      <c r="BCM78" s="312"/>
      <c r="BCN78" s="312"/>
      <c r="BCO78" s="312"/>
      <c r="BCP78" s="312"/>
      <c r="BCQ78" s="312"/>
      <c r="BCR78" s="312"/>
      <c r="BCS78" s="312"/>
      <c r="BCT78" s="312"/>
      <c r="BCU78" s="312"/>
      <c r="BCV78" s="312"/>
      <c r="BCW78" s="312"/>
      <c r="BCX78" s="312"/>
      <c r="BCY78" s="312"/>
      <c r="BCZ78" s="312"/>
      <c r="BDA78" s="318"/>
      <c r="BDB78" s="318"/>
      <c r="BDC78" s="318"/>
      <c r="BDD78" s="318"/>
      <c r="BDE78" s="318"/>
      <c r="BDF78" s="318"/>
      <c r="BDG78" s="318"/>
      <c r="BDH78" s="318"/>
      <c r="BDI78" s="318"/>
      <c r="BDJ78" s="318"/>
      <c r="BDK78" s="318"/>
      <c r="BDL78" s="318"/>
      <c r="BDM78" s="318"/>
      <c r="BDN78" s="318"/>
      <c r="BDO78" s="318"/>
      <c r="BDP78" s="318"/>
      <c r="BDQ78" s="323"/>
      <c r="BDR78" s="323"/>
      <c r="BDS78" s="323"/>
      <c r="BDT78" s="323"/>
      <c r="BDU78" s="323"/>
      <c r="BDV78" s="323"/>
      <c r="BDW78" s="323"/>
      <c r="BDX78" s="323"/>
      <c r="BDY78" s="323"/>
      <c r="BDZ78" s="323"/>
      <c r="BEA78" s="323"/>
      <c r="BEB78" s="323"/>
      <c r="BEC78" s="323"/>
      <c r="BED78" s="323"/>
      <c r="BEE78" s="323"/>
      <c r="BEF78" s="323"/>
      <c r="BEG78" s="312"/>
      <c r="BEH78" s="312"/>
      <c r="BEI78" s="312"/>
      <c r="BEJ78" s="312"/>
      <c r="BEK78" s="312"/>
      <c r="BEL78" s="312"/>
      <c r="BEM78" s="312"/>
      <c r="BEN78" s="312"/>
      <c r="BEO78" s="312"/>
      <c r="BEP78" s="312"/>
      <c r="BEQ78" s="312"/>
      <c r="BER78" s="312"/>
      <c r="BES78" s="312"/>
      <c r="BET78" s="312"/>
      <c r="BEU78" s="312"/>
      <c r="BEV78" s="312"/>
      <c r="BEW78" s="312"/>
      <c r="BEX78" s="312"/>
      <c r="BEY78" s="312"/>
      <c r="BEZ78" s="312"/>
      <c r="BFA78" s="312"/>
      <c r="BFB78" s="312"/>
      <c r="BFC78" s="312"/>
      <c r="BFD78" s="312"/>
      <c r="BFE78" s="312"/>
      <c r="BFF78" s="312"/>
      <c r="BFG78" s="312"/>
      <c r="BFH78" s="312"/>
      <c r="BFI78" s="312"/>
      <c r="BFJ78" s="312"/>
      <c r="BFK78" s="312"/>
      <c r="BFL78" s="312"/>
      <c r="BFM78" s="312"/>
      <c r="BFN78" s="312"/>
      <c r="BFO78" s="312"/>
      <c r="BFP78" s="312"/>
      <c r="BFQ78" s="312"/>
      <c r="BFR78" s="312"/>
      <c r="BFS78" s="312"/>
      <c r="BFT78" s="312"/>
      <c r="BFU78" s="312"/>
      <c r="BFV78" s="312"/>
      <c r="BFW78" s="312"/>
      <c r="BFX78" s="312"/>
      <c r="BFY78" s="312"/>
      <c r="BFZ78" s="312"/>
      <c r="BGA78" s="312"/>
      <c r="BGB78" s="312"/>
      <c r="BGC78" s="312"/>
      <c r="BGD78" s="312"/>
      <c r="BGE78" s="312"/>
      <c r="BGF78" s="312"/>
      <c r="BGG78" s="312"/>
      <c r="BGH78" s="312"/>
      <c r="BGI78" s="312"/>
      <c r="BGJ78" s="312"/>
      <c r="BGK78" s="312"/>
      <c r="BGL78" s="312"/>
      <c r="BGM78" s="312"/>
      <c r="BGN78" s="312"/>
      <c r="BGO78" s="318"/>
      <c r="BGP78" s="318"/>
      <c r="BGQ78" s="318"/>
      <c r="BGR78" s="318"/>
      <c r="BGS78" s="318"/>
      <c r="BGT78" s="318"/>
      <c r="BGU78" s="318"/>
      <c r="BGV78" s="318"/>
      <c r="BGW78" s="318"/>
      <c r="BGX78" s="318"/>
      <c r="BGY78" s="318"/>
      <c r="BGZ78" s="318"/>
      <c r="BHA78" s="318"/>
      <c r="BHB78" s="318"/>
      <c r="BHC78" s="318"/>
      <c r="BHD78" s="318"/>
      <c r="BHE78" s="323"/>
      <c r="BHF78" s="323"/>
      <c r="BHG78" s="323"/>
      <c r="BHH78" s="323"/>
      <c r="BHI78" s="323"/>
      <c r="BHJ78" s="323"/>
      <c r="BHK78" s="323"/>
      <c r="BHL78" s="323"/>
      <c r="BHM78" s="323"/>
      <c r="BHN78" s="323"/>
      <c r="BHO78" s="323"/>
      <c r="BHP78" s="323"/>
      <c r="BHQ78" s="323"/>
      <c r="BHR78" s="323"/>
      <c r="BHS78" s="323"/>
      <c r="BHT78" s="323"/>
      <c r="BHU78" s="312"/>
      <c r="BHV78" s="312"/>
      <c r="BHW78" s="312"/>
      <c r="BHX78" s="312"/>
      <c r="BHY78" s="312"/>
      <c r="BHZ78" s="312"/>
      <c r="BIA78" s="312"/>
      <c r="BIB78" s="312"/>
      <c r="BIC78" s="312"/>
      <c r="BID78" s="312"/>
      <c r="BIE78" s="312"/>
      <c r="BIF78" s="312"/>
      <c r="BIG78" s="312"/>
      <c r="BIH78" s="312"/>
      <c r="BII78" s="312"/>
      <c r="BIJ78" s="312"/>
      <c r="BIK78" s="312"/>
      <c r="BIL78" s="312"/>
      <c r="BIM78" s="312"/>
      <c r="BIN78" s="312"/>
      <c r="BIO78" s="312"/>
      <c r="BIP78" s="312"/>
      <c r="BIQ78" s="312"/>
      <c r="BIR78" s="312"/>
      <c r="BIS78" s="312"/>
      <c r="BIT78" s="312"/>
      <c r="BIU78" s="312"/>
      <c r="BIV78" s="312"/>
      <c r="BIW78" s="312"/>
      <c r="BIX78" s="312"/>
      <c r="BIY78" s="312"/>
      <c r="BIZ78" s="312"/>
      <c r="BJA78" s="312"/>
      <c r="BJB78" s="312"/>
      <c r="BJC78" s="312"/>
      <c r="BJD78" s="312"/>
      <c r="BJE78" s="312"/>
      <c r="BJF78" s="312"/>
      <c r="BJG78" s="312"/>
      <c r="BJH78" s="312"/>
      <c r="BJI78" s="312"/>
      <c r="BJJ78" s="312"/>
      <c r="BJK78" s="312"/>
      <c r="BJL78" s="312"/>
      <c r="BJM78" s="312"/>
      <c r="BJN78" s="312"/>
      <c r="BJO78" s="312"/>
      <c r="BJP78" s="312"/>
      <c r="BJQ78" s="312"/>
      <c r="BJR78" s="312"/>
      <c r="BJS78" s="312"/>
      <c r="BJT78" s="312"/>
      <c r="BJU78" s="312"/>
      <c r="BJV78" s="312"/>
      <c r="BJW78" s="312"/>
      <c r="BJX78" s="312"/>
      <c r="BJY78" s="312"/>
      <c r="BJZ78" s="312"/>
      <c r="BKA78" s="312"/>
      <c r="BKB78" s="312"/>
      <c r="BKC78" s="318"/>
      <c r="BKD78" s="318"/>
      <c r="BKE78" s="318"/>
      <c r="BKF78" s="318"/>
      <c r="BKG78" s="318"/>
      <c r="BKH78" s="318"/>
      <c r="BKI78" s="318"/>
      <c r="BKJ78" s="318"/>
      <c r="BKK78" s="318"/>
      <c r="BKL78" s="318"/>
      <c r="BKM78" s="318"/>
      <c r="BKN78" s="318"/>
      <c r="BKO78" s="318"/>
      <c r="BKP78" s="318"/>
      <c r="BKQ78" s="318"/>
      <c r="BKR78" s="318"/>
      <c r="BKS78" s="323"/>
      <c r="BKT78" s="323"/>
      <c r="BKU78" s="323"/>
      <c r="BKV78" s="323"/>
      <c r="BKW78" s="323"/>
      <c r="BKX78" s="323"/>
      <c r="BKY78" s="323"/>
      <c r="BKZ78" s="323"/>
      <c r="BLA78" s="323"/>
      <c r="BLB78" s="323"/>
      <c r="BLC78" s="323"/>
      <c r="BLD78" s="323"/>
      <c r="BLE78" s="323"/>
      <c r="BLF78" s="323"/>
      <c r="BLG78" s="323"/>
      <c r="BLH78" s="323"/>
      <c r="BLI78" s="312"/>
      <c r="BLJ78" s="312"/>
      <c r="BLK78" s="312"/>
      <c r="BLL78" s="312"/>
      <c r="BLM78" s="312"/>
      <c r="BLN78" s="312"/>
      <c r="BLO78" s="312"/>
      <c r="BLP78" s="312"/>
      <c r="BLQ78" s="312"/>
      <c r="BLR78" s="312"/>
      <c r="BLS78" s="312"/>
      <c r="BLT78" s="312"/>
      <c r="BLU78" s="312"/>
      <c r="BLV78" s="312"/>
      <c r="BLW78" s="312"/>
      <c r="BLX78" s="312"/>
      <c r="BLY78" s="312"/>
      <c r="BLZ78" s="312"/>
      <c r="BMA78" s="312"/>
      <c r="BMB78" s="312"/>
      <c r="BMC78" s="312"/>
      <c r="BMD78" s="312"/>
      <c r="BME78" s="312"/>
      <c r="BMF78" s="312"/>
      <c r="BMG78" s="312"/>
      <c r="BMH78" s="312"/>
      <c r="BMI78" s="312"/>
      <c r="BMJ78" s="312"/>
      <c r="BMK78" s="312"/>
      <c r="BML78" s="312"/>
      <c r="BMM78" s="312"/>
      <c r="BMN78" s="312"/>
      <c r="BMO78" s="312"/>
      <c r="BMP78" s="312"/>
      <c r="BMQ78" s="312"/>
      <c r="BMR78" s="312"/>
      <c r="BMS78" s="312"/>
      <c r="BMT78" s="312"/>
      <c r="BMU78" s="312"/>
      <c r="BMV78" s="312"/>
      <c r="BMW78" s="312"/>
      <c r="BMX78" s="312"/>
      <c r="BMY78" s="312"/>
      <c r="BMZ78" s="312"/>
      <c r="BNA78" s="312"/>
      <c r="BNB78" s="312"/>
      <c r="BNC78" s="312"/>
      <c r="BND78" s="312"/>
      <c r="BNE78" s="312"/>
      <c r="BNF78" s="312"/>
      <c r="BNG78" s="312"/>
      <c r="BNH78" s="312"/>
      <c r="BNI78" s="312"/>
      <c r="BNJ78" s="312"/>
      <c r="BNK78" s="312"/>
      <c r="BNL78" s="312"/>
      <c r="BNM78" s="312"/>
      <c r="BNN78" s="312"/>
      <c r="BNO78" s="312"/>
      <c r="BNP78" s="312"/>
      <c r="BNQ78" s="318"/>
      <c r="BNR78" s="318"/>
      <c r="BNS78" s="318"/>
      <c r="BNT78" s="318"/>
      <c r="BNU78" s="318"/>
      <c r="BNV78" s="318"/>
      <c r="BNW78" s="318"/>
      <c r="BNX78" s="318"/>
      <c r="BNY78" s="318"/>
      <c r="BNZ78" s="318"/>
      <c r="BOA78" s="318"/>
      <c r="BOB78" s="318"/>
      <c r="BOC78" s="318"/>
      <c r="BOD78" s="318"/>
      <c r="BOE78" s="318"/>
      <c r="BOF78" s="318"/>
      <c r="BOG78" s="323"/>
      <c r="BOH78" s="323"/>
      <c r="BOI78" s="323"/>
      <c r="BOJ78" s="323"/>
      <c r="BOK78" s="323"/>
      <c r="BOL78" s="323"/>
      <c r="BOM78" s="323"/>
      <c r="BON78" s="323"/>
      <c r="BOO78" s="323"/>
      <c r="BOP78" s="323"/>
      <c r="BOQ78" s="323"/>
      <c r="BOR78" s="323"/>
      <c r="BOS78" s="323"/>
      <c r="BOT78" s="323"/>
      <c r="BOU78" s="323"/>
      <c r="BOV78" s="323"/>
      <c r="BOW78" s="312"/>
      <c r="BOX78" s="312"/>
      <c r="BOY78" s="312"/>
      <c r="BOZ78" s="312"/>
      <c r="BPA78" s="312"/>
      <c r="BPB78" s="312"/>
      <c r="BPC78" s="312"/>
      <c r="BPD78" s="312"/>
      <c r="BPE78" s="312"/>
      <c r="BPF78" s="312"/>
      <c r="BPG78" s="312"/>
      <c r="BPH78" s="312"/>
      <c r="BPI78" s="312"/>
      <c r="BPJ78" s="312"/>
      <c r="BPK78" s="312"/>
      <c r="BPL78" s="312"/>
      <c r="BPM78" s="312"/>
      <c r="BPN78" s="312"/>
      <c r="BPO78" s="312"/>
      <c r="BPP78" s="312"/>
      <c r="BPQ78" s="312"/>
      <c r="BPR78" s="312"/>
      <c r="BPS78" s="312"/>
      <c r="BPT78" s="312"/>
      <c r="BPU78" s="312"/>
      <c r="BPV78" s="312"/>
      <c r="BPW78" s="312"/>
      <c r="BPX78" s="312"/>
      <c r="BPY78" s="312"/>
      <c r="BPZ78" s="312"/>
      <c r="BQA78" s="312"/>
      <c r="BQB78" s="312"/>
      <c r="BQC78" s="312"/>
      <c r="BQD78" s="312"/>
      <c r="BQE78" s="312"/>
      <c r="BQF78" s="312"/>
      <c r="BQG78" s="312"/>
      <c r="BQH78" s="312"/>
      <c r="BQI78" s="312"/>
      <c r="BQJ78" s="312"/>
      <c r="BQK78" s="312"/>
      <c r="BQL78" s="312"/>
      <c r="BQM78" s="312"/>
      <c r="BQN78" s="312"/>
      <c r="BQO78" s="312"/>
      <c r="BQP78" s="312"/>
      <c r="BQQ78" s="312"/>
      <c r="BQR78" s="312"/>
      <c r="BQS78" s="312"/>
      <c r="BQT78" s="312"/>
      <c r="BQU78" s="312"/>
      <c r="BQV78" s="312"/>
      <c r="BQW78" s="312"/>
      <c r="BQX78" s="312"/>
      <c r="BQY78" s="312"/>
      <c r="BQZ78" s="312"/>
      <c r="BRA78" s="312"/>
      <c r="BRB78" s="312"/>
      <c r="BRC78" s="312"/>
      <c r="BRD78" s="312"/>
      <c r="BRE78" s="318"/>
      <c r="BRF78" s="318"/>
      <c r="BRG78" s="318"/>
      <c r="BRH78" s="318"/>
      <c r="BRI78" s="318"/>
      <c r="BRJ78" s="318"/>
      <c r="BRK78" s="318"/>
      <c r="BRL78" s="318"/>
      <c r="BRM78" s="318"/>
      <c r="BRN78" s="318"/>
      <c r="BRO78" s="318"/>
      <c r="BRP78" s="318"/>
      <c r="BRQ78" s="318"/>
      <c r="BRR78" s="318"/>
      <c r="BRS78" s="318"/>
      <c r="BRT78" s="318"/>
      <c r="BRU78" s="323"/>
      <c r="BRV78" s="323"/>
      <c r="BRW78" s="323"/>
      <c r="BRX78" s="323"/>
      <c r="BRY78" s="323"/>
      <c r="BRZ78" s="323"/>
      <c r="BSA78" s="323"/>
      <c r="BSB78" s="323"/>
      <c r="BSC78" s="323"/>
      <c r="BSD78" s="323"/>
      <c r="BSE78" s="323"/>
      <c r="BSF78" s="323"/>
      <c r="BSG78" s="323"/>
      <c r="BSH78" s="323"/>
      <c r="BSI78" s="323"/>
      <c r="BSJ78" s="323"/>
      <c r="BSK78" s="312"/>
      <c r="BSL78" s="312"/>
      <c r="BSM78" s="312"/>
      <c r="BSN78" s="312"/>
      <c r="BSO78" s="312"/>
      <c r="BSP78" s="312"/>
      <c r="BSQ78" s="312"/>
      <c r="BSR78" s="312"/>
      <c r="BSS78" s="312"/>
      <c r="BST78" s="312"/>
      <c r="BSU78" s="312"/>
      <c r="BSV78" s="312"/>
      <c r="BSW78" s="312"/>
      <c r="BSX78" s="312"/>
      <c r="BSY78" s="312"/>
      <c r="BSZ78" s="312"/>
      <c r="BTA78" s="312"/>
      <c r="BTB78" s="312"/>
      <c r="BTC78" s="312"/>
      <c r="BTD78" s="312"/>
      <c r="BTE78" s="312"/>
      <c r="BTF78" s="312"/>
      <c r="BTG78" s="312"/>
      <c r="BTH78" s="312"/>
      <c r="BTI78" s="312"/>
      <c r="BTJ78" s="312"/>
      <c r="BTK78" s="312"/>
      <c r="BTL78" s="312"/>
      <c r="BTM78" s="312"/>
      <c r="BTN78" s="312"/>
      <c r="BTO78" s="312"/>
      <c r="BTP78" s="312"/>
      <c r="BTQ78" s="312"/>
      <c r="BTR78" s="312"/>
      <c r="BTS78" s="312"/>
      <c r="BTT78" s="312"/>
      <c r="BTU78" s="312"/>
      <c r="BTV78" s="312"/>
      <c r="BTW78" s="312"/>
      <c r="BTX78" s="312"/>
      <c r="BTY78" s="312"/>
      <c r="BTZ78" s="312"/>
      <c r="BUA78" s="312"/>
      <c r="BUB78" s="312"/>
      <c r="BUC78" s="312"/>
      <c r="BUD78" s="312"/>
      <c r="BUE78" s="312"/>
      <c r="BUF78" s="312"/>
      <c r="BUG78" s="312"/>
      <c r="BUH78" s="312"/>
      <c r="BUI78" s="312"/>
      <c r="BUJ78" s="312"/>
      <c r="BUK78" s="312"/>
      <c r="BUL78" s="312"/>
      <c r="BUM78" s="312"/>
      <c r="BUN78" s="312"/>
      <c r="BUO78" s="312"/>
      <c r="BUP78" s="312"/>
      <c r="BUQ78" s="312"/>
      <c r="BUR78" s="312"/>
      <c r="BUS78" s="318"/>
      <c r="BUT78" s="318"/>
      <c r="BUU78" s="318"/>
      <c r="BUV78" s="318"/>
      <c r="BUW78" s="318"/>
      <c r="BUX78" s="318"/>
      <c r="BUY78" s="318"/>
      <c r="BUZ78" s="318"/>
      <c r="BVA78" s="318"/>
      <c r="BVB78" s="318"/>
      <c r="BVC78" s="318"/>
      <c r="BVD78" s="318"/>
      <c r="BVE78" s="318"/>
      <c r="BVF78" s="318"/>
      <c r="BVG78" s="318"/>
      <c r="BVH78" s="318"/>
      <c r="BVI78" s="323"/>
      <c r="BVJ78" s="323"/>
      <c r="BVK78" s="323"/>
      <c r="BVL78" s="323"/>
      <c r="BVM78" s="323"/>
      <c r="BVN78" s="323"/>
      <c r="BVO78" s="323"/>
      <c r="BVP78" s="323"/>
      <c r="BVQ78" s="323"/>
      <c r="BVR78" s="323"/>
      <c r="BVS78" s="323"/>
      <c r="BVT78" s="323"/>
      <c r="BVU78" s="323"/>
      <c r="BVV78" s="323"/>
      <c r="BVW78" s="323"/>
      <c r="BVX78" s="323"/>
      <c r="BVY78" s="312"/>
      <c r="BVZ78" s="312"/>
      <c r="BWA78" s="312"/>
      <c r="BWB78" s="312"/>
      <c r="BWC78" s="312"/>
      <c r="BWD78" s="312"/>
      <c r="BWE78" s="312"/>
      <c r="BWF78" s="312"/>
      <c r="BWG78" s="312"/>
      <c r="BWH78" s="312"/>
      <c r="BWI78" s="312"/>
      <c r="BWJ78" s="312"/>
      <c r="BWK78" s="312"/>
      <c r="BWL78" s="312"/>
      <c r="BWM78" s="312"/>
      <c r="BWN78" s="312"/>
      <c r="BWO78" s="312"/>
      <c r="BWP78" s="312"/>
      <c r="BWQ78" s="312"/>
      <c r="BWR78" s="312"/>
      <c r="BWS78" s="312"/>
      <c r="BWT78" s="312"/>
      <c r="BWU78" s="312"/>
      <c r="BWV78" s="312"/>
      <c r="BWW78" s="312"/>
      <c r="BWX78" s="312"/>
      <c r="BWY78" s="312"/>
      <c r="BWZ78" s="312"/>
      <c r="BXA78" s="312"/>
      <c r="BXB78" s="312"/>
      <c r="BXC78" s="312"/>
      <c r="BXD78" s="312"/>
      <c r="BXE78" s="312"/>
      <c r="BXF78" s="312"/>
      <c r="BXG78" s="312"/>
      <c r="BXH78" s="312"/>
      <c r="BXI78" s="312"/>
      <c r="BXJ78" s="312"/>
      <c r="BXK78" s="312"/>
      <c r="BXL78" s="312"/>
      <c r="BXM78" s="312"/>
      <c r="BXN78" s="312"/>
      <c r="BXO78" s="312"/>
      <c r="BXP78" s="312"/>
      <c r="BXQ78" s="312"/>
      <c r="BXR78" s="312"/>
      <c r="BXS78" s="312"/>
      <c r="BXT78" s="312"/>
      <c r="BXU78" s="312"/>
      <c r="BXV78" s="312"/>
      <c r="BXW78" s="312"/>
      <c r="BXX78" s="312"/>
      <c r="BXY78" s="312"/>
      <c r="BXZ78" s="312"/>
      <c r="BYA78" s="312"/>
      <c r="BYB78" s="312"/>
      <c r="BYC78" s="312"/>
      <c r="BYD78" s="312"/>
      <c r="BYE78" s="312"/>
      <c r="BYF78" s="312"/>
      <c r="BYG78" s="318"/>
      <c r="BYH78" s="318"/>
      <c r="BYI78" s="318"/>
      <c r="BYJ78" s="318"/>
      <c r="BYK78" s="318"/>
      <c r="BYL78" s="318"/>
      <c r="BYM78" s="318"/>
      <c r="BYN78" s="318"/>
      <c r="BYO78" s="318"/>
      <c r="BYP78" s="318"/>
      <c r="BYQ78" s="318"/>
      <c r="BYR78" s="318"/>
      <c r="BYS78" s="318"/>
      <c r="BYT78" s="318"/>
      <c r="BYU78" s="318"/>
      <c r="BYV78" s="318"/>
      <c r="BYW78" s="323"/>
      <c r="BYX78" s="323"/>
      <c r="BYY78" s="323"/>
      <c r="BYZ78" s="323"/>
      <c r="BZA78" s="323"/>
      <c r="BZB78" s="323"/>
      <c r="BZC78" s="323"/>
      <c r="BZD78" s="323"/>
      <c r="BZE78" s="323"/>
      <c r="BZF78" s="323"/>
      <c r="BZG78" s="323"/>
      <c r="BZH78" s="323"/>
      <c r="BZI78" s="323"/>
      <c r="BZJ78" s="323"/>
      <c r="BZK78" s="323"/>
      <c r="BZL78" s="323"/>
      <c r="BZM78" s="312"/>
      <c r="BZN78" s="312"/>
      <c r="BZO78" s="312"/>
      <c r="BZP78" s="312"/>
      <c r="BZQ78" s="312"/>
      <c r="BZR78" s="312"/>
      <c r="BZS78" s="312"/>
      <c r="BZT78" s="312"/>
      <c r="BZU78" s="312"/>
      <c r="BZV78" s="312"/>
      <c r="BZW78" s="312"/>
      <c r="BZX78" s="312"/>
      <c r="BZY78" s="312"/>
      <c r="BZZ78" s="312"/>
      <c r="CAA78" s="312"/>
      <c r="CAB78" s="312"/>
      <c r="CAC78" s="312"/>
      <c r="CAD78" s="312"/>
      <c r="CAE78" s="312"/>
      <c r="CAF78" s="312"/>
      <c r="CAG78" s="312"/>
      <c r="CAH78" s="312"/>
      <c r="CAI78" s="312"/>
      <c r="CAJ78" s="312"/>
      <c r="CAK78" s="312"/>
      <c r="CAL78" s="312"/>
      <c r="CAM78" s="312"/>
      <c r="CAN78" s="312"/>
      <c r="CAO78" s="312"/>
      <c r="CAP78" s="312"/>
      <c r="CAQ78" s="312"/>
      <c r="CAR78" s="312"/>
      <c r="CAS78" s="312"/>
      <c r="CAT78" s="312"/>
      <c r="CAU78" s="312"/>
      <c r="CAV78" s="312"/>
      <c r="CAW78" s="312"/>
      <c r="CAX78" s="312"/>
      <c r="CAY78" s="312"/>
      <c r="CAZ78" s="312"/>
      <c r="CBA78" s="312"/>
      <c r="CBB78" s="312"/>
      <c r="CBC78" s="312"/>
      <c r="CBD78" s="312"/>
      <c r="CBE78" s="312"/>
      <c r="CBF78" s="312"/>
      <c r="CBG78" s="312"/>
      <c r="CBH78" s="312"/>
      <c r="CBI78" s="312"/>
      <c r="CBJ78" s="312"/>
      <c r="CBK78" s="312"/>
      <c r="CBL78" s="312"/>
      <c r="CBM78" s="312"/>
      <c r="CBN78" s="312"/>
      <c r="CBO78" s="312"/>
      <c r="CBP78" s="312"/>
      <c r="CBQ78" s="312"/>
      <c r="CBR78" s="312"/>
      <c r="CBS78" s="312"/>
      <c r="CBT78" s="312"/>
      <c r="CBU78" s="318"/>
      <c r="CBV78" s="318"/>
      <c r="CBW78" s="318"/>
      <c r="CBX78" s="318"/>
      <c r="CBY78" s="318"/>
      <c r="CBZ78" s="318"/>
      <c r="CCA78" s="318"/>
      <c r="CCB78" s="318"/>
      <c r="CCC78" s="318"/>
      <c r="CCD78" s="318"/>
      <c r="CCE78" s="318"/>
      <c r="CCF78" s="318"/>
      <c r="CCG78" s="318"/>
      <c r="CCH78" s="318"/>
      <c r="CCI78" s="318"/>
      <c r="CCJ78" s="318"/>
      <c r="CCK78" s="323"/>
      <c r="CCL78" s="323"/>
      <c r="CCM78" s="323"/>
      <c r="CCN78" s="323"/>
      <c r="CCO78" s="323"/>
      <c r="CCP78" s="323"/>
      <c r="CCQ78" s="323"/>
      <c r="CCR78" s="323"/>
      <c r="CCS78" s="323"/>
      <c r="CCT78" s="323"/>
      <c r="CCU78" s="323"/>
      <c r="CCV78" s="323"/>
      <c r="CCW78" s="323"/>
      <c r="CCX78" s="323"/>
      <c r="CCY78" s="323"/>
      <c r="CCZ78" s="323"/>
      <c r="CDA78" s="312"/>
      <c r="CDB78" s="312"/>
      <c r="CDC78" s="312"/>
      <c r="CDD78" s="312"/>
      <c r="CDE78" s="312"/>
      <c r="CDF78" s="312"/>
      <c r="CDG78" s="312"/>
      <c r="CDH78" s="312"/>
      <c r="CDI78" s="312"/>
      <c r="CDJ78" s="312"/>
      <c r="CDK78" s="312"/>
      <c r="CDL78" s="312"/>
      <c r="CDM78" s="312"/>
      <c r="CDN78" s="312"/>
      <c r="CDO78" s="312"/>
      <c r="CDP78" s="312"/>
      <c r="CDQ78" s="312"/>
      <c r="CDR78" s="312"/>
      <c r="CDS78" s="312"/>
      <c r="CDT78" s="312"/>
      <c r="CDU78" s="312"/>
      <c r="CDV78" s="312"/>
      <c r="CDW78" s="312"/>
      <c r="CDX78" s="312"/>
      <c r="CDY78" s="312"/>
      <c r="CDZ78" s="312"/>
      <c r="CEA78" s="312"/>
      <c r="CEB78" s="312"/>
      <c r="CEC78" s="312"/>
      <c r="CED78" s="312"/>
      <c r="CEE78" s="312"/>
      <c r="CEF78" s="312"/>
      <c r="CEG78" s="312"/>
      <c r="CEH78" s="312"/>
      <c r="CEI78" s="312"/>
      <c r="CEJ78" s="312"/>
      <c r="CEK78" s="312"/>
      <c r="CEL78" s="312"/>
      <c r="CEM78" s="312"/>
      <c r="CEN78" s="312"/>
      <c r="CEO78" s="312"/>
      <c r="CEP78" s="312"/>
      <c r="CEQ78" s="312"/>
      <c r="CER78" s="312"/>
      <c r="CES78" s="312"/>
      <c r="CET78" s="312"/>
      <c r="CEU78" s="312"/>
      <c r="CEV78" s="312"/>
      <c r="CEW78" s="312"/>
      <c r="CEX78" s="312"/>
      <c r="CEY78" s="312"/>
      <c r="CEZ78" s="312"/>
      <c r="CFA78" s="312"/>
      <c r="CFB78" s="312"/>
      <c r="CFC78" s="312"/>
      <c r="CFD78" s="312"/>
      <c r="CFE78" s="312"/>
      <c r="CFF78" s="312"/>
      <c r="CFG78" s="312"/>
      <c r="CFH78" s="312"/>
      <c r="CFI78" s="318"/>
      <c r="CFJ78" s="318"/>
      <c r="CFK78" s="318"/>
      <c r="CFL78" s="318"/>
      <c r="CFM78" s="318"/>
      <c r="CFN78" s="318"/>
      <c r="CFO78" s="318"/>
      <c r="CFP78" s="318"/>
      <c r="CFQ78" s="318"/>
      <c r="CFR78" s="318"/>
      <c r="CFS78" s="318"/>
      <c r="CFT78" s="318"/>
      <c r="CFU78" s="318"/>
      <c r="CFV78" s="318"/>
      <c r="CFW78" s="318"/>
      <c r="CFX78" s="318"/>
      <c r="CFY78" s="323"/>
      <c r="CFZ78" s="323"/>
      <c r="CGA78" s="323"/>
      <c r="CGB78" s="323"/>
      <c r="CGC78" s="323"/>
      <c r="CGD78" s="323"/>
      <c r="CGE78" s="323"/>
      <c r="CGF78" s="323"/>
      <c r="CGG78" s="323"/>
      <c r="CGH78" s="323"/>
      <c r="CGI78" s="323"/>
      <c r="CGJ78" s="323"/>
      <c r="CGK78" s="323"/>
      <c r="CGL78" s="323"/>
      <c r="CGM78" s="323"/>
      <c r="CGN78" s="323"/>
      <c r="CGO78" s="312"/>
      <c r="CGP78" s="312"/>
      <c r="CGQ78" s="312"/>
      <c r="CGR78" s="312"/>
      <c r="CGS78" s="312"/>
      <c r="CGT78" s="312"/>
      <c r="CGU78" s="312"/>
      <c r="CGV78" s="312"/>
      <c r="CGW78" s="312"/>
      <c r="CGX78" s="312"/>
      <c r="CGY78" s="312"/>
      <c r="CGZ78" s="312"/>
      <c r="CHA78" s="312"/>
      <c r="CHB78" s="312"/>
      <c r="CHC78" s="312"/>
      <c r="CHD78" s="312"/>
      <c r="CHE78" s="312"/>
      <c r="CHF78" s="312"/>
      <c r="CHG78" s="312"/>
      <c r="CHH78" s="312"/>
      <c r="CHI78" s="312"/>
      <c r="CHJ78" s="312"/>
      <c r="CHK78" s="312"/>
      <c r="CHL78" s="312"/>
      <c r="CHM78" s="312"/>
      <c r="CHN78" s="312"/>
      <c r="CHO78" s="312"/>
      <c r="CHP78" s="312"/>
      <c r="CHQ78" s="312"/>
      <c r="CHR78" s="312"/>
      <c r="CHS78" s="312"/>
      <c r="CHT78" s="312"/>
      <c r="CHU78" s="312"/>
      <c r="CHV78" s="312"/>
      <c r="CHW78" s="312"/>
      <c r="CHX78" s="312"/>
      <c r="CHY78" s="312"/>
      <c r="CHZ78" s="312"/>
      <c r="CIA78" s="312"/>
      <c r="CIB78" s="312"/>
      <c r="CIC78" s="312"/>
      <c r="CID78" s="312"/>
      <c r="CIE78" s="312"/>
      <c r="CIF78" s="312"/>
      <c r="CIG78" s="312"/>
      <c r="CIH78" s="312"/>
      <c r="CII78" s="312"/>
      <c r="CIJ78" s="312"/>
      <c r="CIK78" s="312"/>
      <c r="CIL78" s="312"/>
      <c r="CIM78" s="312"/>
      <c r="CIN78" s="312"/>
      <c r="CIO78" s="312"/>
      <c r="CIP78" s="312"/>
      <c r="CIQ78" s="312"/>
      <c r="CIR78" s="312"/>
      <c r="CIS78" s="312"/>
      <c r="CIT78" s="312"/>
      <c r="CIU78" s="312"/>
      <c r="CIV78" s="312"/>
      <c r="CIW78" s="318"/>
      <c r="CIX78" s="318"/>
      <c r="CIY78" s="318"/>
      <c r="CIZ78" s="318"/>
      <c r="CJA78" s="318"/>
      <c r="CJB78" s="318"/>
      <c r="CJC78" s="318"/>
      <c r="CJD78" s="318"/>
      <c r="CJE78" s="318"/>
      <c r="CJF78" s="318"/>
      <c r="CJG78" s="318"/>
      <c r="CJH78" s="318"/>
      <c r="CJI78" s="318"/>
      <c r="CJJ78" s="318"/>
      <c r="CJK78" s="318"/>
      <c r="CJL78" s="318"/>
      <c r="CJM78" s="323"/>
      <c r="CJN78" s="323"/>
      <c r="CJO78" s="323"/>
      <c r="CJP78" s="323"/>
      <c r="CJQ78" s="323"/>
      <c r="CJR78" s="323"/>
      <c r="CJS78" s="323"/>
      <c r="CJT78" s="323"/>
      <c r="CJU78" s="323"/>
      <c r="CJV78" s="323"/>
      <c r="CJW78" s="323"/>
      <c r="CJX78" s="323"/>
      <c r="CJY78" s="323"/>
      <c r="CJZ78" s="323"/>
      <c r="CKA78" s="323"/>
      <c r="CKB78" s="323"/>
      <c r="CKC78" s="312"/>
      <c r="CKD78" s="312"/>
      <c r="CKE78" s="312"/>
      <c r="CKF78" s="312"/>
      <c r="CKG78" s="312"/>
      <c r="CKH78" s="312"/>
      <c r="CKI78" s="312"/>
      <c r="CKJ78" s="312"/>
      <c r="CKK78" s="312"/>
      <c r="CKL78" s="312"/>
      <c r="CKM78" s="312"/>
      <c r="CKN78" s="312"/>
      <c r="CKO78" s="312"/>
      <c r="CKP78" s="312"/>
      <c r="CKQ78" s="312"/>
      <c r="CKR78" s="312"/>
      <c r="CKS78" s="312"/>
      <c r="CKT78" s="312"/>
      <c r="CKU78" s="312"/>
      <c r="CKV78" s="312"/>
      <c r="CKW78" s="312"/>
      <c r="CKX78" s="312"/>
      <c r="CKY78" s="312"/>
      <c r="CKZ78" s="312"/>
      <c r="CLA78" s="312"/>
      <c r="CLB78" s="312"/>
      <c r="CLC78" s="312"/>
      <c r="CLD78" s="312"/>
      <c r="CLE78" s="312"/>
      <c r="CLF78" s="312"/>
      <c r="CLG78" s="312"/>
      <c r="CLH78" s="312"/>
      <c r="CLI78" s="312"/>
      <c r="CLJ78" s="312"/>
      <c r="CLK78" s="312"/>
      <c r="CLL78" s="312"/>
      <c r="CLM78" s="312"/>
      <c r="CLN78" s="312"/>
      <c r="CLO78" s="312"/>
      <c r="CLP78" s="312"/>
      <c r="CLQ78" s="312"/>
      <c r="CLR78" s="312"/>
      <c r="CLS78" s="312"/>
      <c r="CLT78" s="312"/>
      <c r="CLU78" s="312"/>
      <c r="CLV78" s="312"/>
      <c r="CLW78" s="312"/>
      <c r="CLX78" s="312"/>
      <c r="CLY78" s="312"/>
      <c r="CLZ78" s="312"/>
      <c r="CMA78" s="312"/>
      <c r="CMB78" s="312"/>
      <c r="CMC78" s="312"/>
      <c r="CMD78" s="312"/>
      <c r="CME78" s="312"/>
      <c r="CMF78" s="312"/>
      <c r="CMG78" s="312"/>
      <c r="CMH78" s="312"/>
      <c r="CMI78" s="312"/>
      <c r="CMJ78" s="312"/>
      <c r="CMK78" s="318"/>
      <c r="CML78" s="318"/>
      <c r="CMM78" s="318"/>
      <c r="CMN78" s="318"/>
      <c r="CMO78" s="318"/>
      <c r="CMP78" s="318"/>
      <c r="CMQ78" s="318"/>
      <c r="CMR78" s="318"/>
      <c r="CMS78" s="318"/>
      <c r="CMT78" s="318"/>
      <c r="CMU78" s="318"/>
      <c r="CMV78" s="318"/>
      <c r="CMW78" s="318"/>
      <c r="CMX78" s="318"/>
      <c r="CMY78" s="318"/>
      <c r="CMZ78" s="318"/>
      <c r="CNA78" s="323"/>
      <c r="CNB78" s="323"/>
      <c r="CNC78" s="323"/>
      <c r="CND78" s="323"/>
      <c r="CNE78" s="323"/>
      <c r="CNF78" s="323"/>
      <c r="CNG78" s="323"/>
      <c r="CNH78" s="323"/>
      <c r="CNI78" s="323"/>
      <c r="CNJ78" s="323"/>
      <c r="CNK78" s="323"/>
      <c r="CNL78" s="323"/>
      <c r="CNM78" s="323"/>
      <c r="CNN78" s="323"/>
      <c r="CNO78" s="323"/>
      <c r="CNP78" s="323"/>
      <c r="CNQ78" s="312"/>
      <c r="CNR78" s="312"/>
      <c r="CNS78" s="312"/>
      <c r="CNT78" s="312"/>
      <c r="CNU78" s="312"/>
      <c r="CNV78" s="312"/>
      <c r="CNW78" s="312"/>
      <c r="CNX78" s="312"/>
      <c r="CNY78" s="312"/>
      <c r="CNZ78" s="312"/>
      <c r="COA78" s="312"/>
      <c r="COB78" s="312"/>
      <c r="COC78" s="312"/>
      <c r="COD78" s="312"/>
      <c r="COE78" s="312"/>
      <c r="COF78" s="312"/>
      <c r="COG78" s="312"/>
      <c r="COH78" s="312"/>
      <c r="COI78" s="312"/>
      <c r="COJ78" s="312"/>
      <c r="COK78" s="312"/>
      <c r="COL78" s="312"/>
      <c r="COM78" s="312"/>
      <c r="CON78" s="312"/>
      <c r="COO78" s="312"/>
      <c r="COP78" s="312"/>
      <c r="COQ78" s="312"/>
      <c r="COR78" s="312"/>
      <c r="COS78" s="312"/>
      <c r="COT78" s="312"/>
      <c r="COU78" s="312"/>
      <c r="COV78" s="312"/>
      <c r="COW78" s="312"/>
      <c r="COX78" s="312"/>
      <c r="COY78" s="312"/>
      <c r="COZ78" s="312"/>
      <c r="CPA78" s="312"/>
      <c r="CPB78" s="312"/>
      <c r="CPC78" s="312"/>
      <c r="CPD78" s="312"/>
      <c r="CPE78" s="312"/>
      <c r="CPF78" s="312"/>
      <c r="CPG78" s="312"/>
      <c r="CPH78" s="312"/>
      <c r="CPI78" s="312"/>
      <c r="CPJ78" s="312"/>
      <c r="CPK78" s="312"/>
      <c r="CPL78" s="312"/>
      <c r="CPM78" s="312"/>
      <c r="CPN78" s="312"/>
      <c r="CPO78" s="312"/>
      <c r="CPP78" s="312"/>
      <c r="CPQ78" s="312"/>
      <c r="CPR78" s="312"/>
      <c r="CPS78" s="312"/>
      <c r="CPT78" s="312"/>
      <c r="CPU78" s="312"/>
      <c r="CPV78" s="312"/>
      <c r="CPW78" s="312"/>
      <c r="CPX78" s="312"/>
      <c r="CPY78" s="318"/>
      <c r="CPZ78" s="318"/>
      <c r="CQA78" s="318"/>
      <c r="CQB78" s="318"/>
      <c r="CQC78" s="318"/>
      <c r="CQD78" s="318"/>
      <c r="CQE78" s="318"/>
      <c r="CQF78" s="318"/>
      <c r="CQG78" s="318"/>
      <c r="CQH78" s="318"/>
      <c r="CQI78" s="318"/>
      <c r="CQJ78" s="318"/>
      <c r="CQK78" s="318"/>
      <c r="CQL78" s="318"/>
      <c r="CQM78" s="318"/>
      <c r="CQN78" s="318"/>
      <c r="CQO78" s="323"/>
      <c r="CQP78" s="323"/>
      <c r="CQQ78" s="323"/>
      <c r="CQR78" s="323"/>
      <c r="CQS78" s="323"/>
      <c r="CQT78" s="323"/>
      <c r="CQU78" s="323"/>
      <c r="CQV78" s="323"/>
      <c r="CQW78" s="323"/>
      <c r="CQX78" s="323"/>
      <c r="CQY78" s="323"/>
      <c r="CQZ78" s="323"/>
      <c r="CRA78" s="323"/>
      <c r="CRB78" s="323"/>
      <c r="CRC78" s="323"/>
      <c r="CRD78" s="323"/>
      <c r="CRE78" s="312"/>
      <c r="CRF78" s="312"/>
      <c r="CRG78" s="312"/>
      <c r="CRH78" s="312"/>
      <c r="CRI78" s="312"/>
      <c r="CRJ78" s="312"/>
      <c r="CRK78" s="312"/>
      <c r="CRL78" s="312"/>
      <c r="CRM78" s="312"/>
      <c r="CRN78" s="312"/>
      <c r="CRO78" s="312"/>
      <c r="CRP78" s="312"/>
      <c r="CRQ78" s="312"/>
      <c r="CRR78" s="312"/>
      <c r="CRS78" s="312"/>
      <c r="CRT78" s="312"/>
      <c r="CRU78" s="312"/>
      <c r="CRV78" s="312"/>
      <c r="CRW78" s="312"/>
      <c r="CRX78" s="312"/>
      <c r="CRY78" s="312"/>
      <c r="CRZ78" s="312"/>
      <c r="CSA78" s="312"/>
      <c r="CSB78" s="312"/>
      <c r="CSC78" s="312"/>
      <c r="CSD78" s="312"/>
      <c r="CSE78" s="312"/>
      <c r="CSF78" s="312"/>
      <c r="CSG78" s="312"/>
      <c r="CSH78" s="312"/>
      <c r="CSI78" s="312"/>
      <c r="CSJ78" s="312"/>
      <c r="CSK78" s="312"/>
      <c r="CSL78" s="312"/>
      <c r="CSM78" s="312"/>
      <c r="CSN78" s="312"/>
      <c r="CSO78" s="312"/>
      <c r="CSP78" s="312"/>
      <c r="CSQ78" s="312"/>
      <c r="CSR78" s="312"/>
      <c r="CSS78" s="312"/>
      <c r="CST78" s="312"/>
      <c r="CSU78" s="312"/>
      <c r="CSV78" s="312"/>
      <c r="CSW78" s="312"/>
      <c r="CSX78" s="312"/>
      <c r="CSY78" s="312"/>
      <c r="CSZ78" s="312"/>
      <c r="CTA78" s="312"/>
      <c r="CTB78" s="312"/>
      <c r="CTC78" s="312"/>
      <c r="CTD78" s="312"/>
      <c r="CTE78" s="312"/>
      <c r="CTF78" s="312"/>
      <c r="CTG78" s="312"/>
      <c r="CTH78" s="312"/>
      <c r="CTI78" s="312"/>
      <c r="CTJ78" s="312"/>
      <c r="CTK78" s="312"/>
      <c r="CTL78" s="312"/>
      <c r="CTM78" s="318"/>
      <c r="CTN78" s="318"/>
      <c r="CTO78" s="318"/>
      <c r="CTP78" s="318"/>
      <c r="CTQ78" s="318"/>
      <c r="CTR78" s="318"/>
      <c r="CTS78" s="318"/>
      <c r="CTT78" s="318"/>
      <c r="CTU78" s="318"/>
      <c r="CTV78" s="318"/>
      <c r="CTW78" s="318"/>
      <c r="CTX78" s="318"/>
      <c r="CTY78" s="318"/>
      <c r="CTZ78" s="318"/>
      <c r="CUA78" s="318"/>
      <c r="CUB78" s="318"/>
      <c r="CUC78" s="323"/>
      <c r="CUD78" s="323"/>
      <c r="CUE78" s="323"/>
      <c r="CUF78" s="323"/>
      <c r="CUG78" s="323"/>
      <c r="CUH78" s="323"/>
      <c r="CUI78" s="323"/>
      <c r="CUJ78" s="323"/>
      <c r="CUK78" s="323"/>
      <c r="CUL78" s="323"/>
      <c r="CUM78" s="323"/>
      <c r="CUN78" s="323"/>
      <c r="CUO78" s="323"/>
      <c r="CUP78" s="323"/>
      <c r="CUQ78" s="323"/>
      <c r="CUR78" s="323"/>
      <c r="CUS78" s="312"/>
      <c r="CUT78" s="312"/>
      <c r="CUU78" s="312"/>
      <c r="CUV78" s="312"/>
      <c r="CUW78" s="312"/>
      <c r="CUX78" s="312"/>
      <c r="CUY78" s="312"/>
      <c r="CUZ78" s="312"/>
      <c r="CVA78" s="312"/>
      <c r="CVB78" s="312"/>
      <c r="CVC78" s="312"/>
      <c r="CVD78" s="312"/>
      <c r="CVE78" s="312"/>
      <c r="CVF78" s="312"/>
      <c r="CVG78" s="312"/>
      <c r="CVH78" s="312"/>
      <c r="CVI78" s="312"/>
      <c r="CVJ78" s="312"/>
      <c r="CVK78" s="312"/>
      <c r="CVL78" s="312"/>
      <c r="CVM78" s="312"/>
      <c r="CVN78" s="312"/>
      <c r="CVO78" s="312"/>
      <c r="CVP78" s="312"/>
      <c r="CVQ78" s="312"/>
      <c r="CVR78" s="312"/>
      <c r="CVS78" s="312"/>
      <c r="CVT78" s="312"/>
      <c r="CVU78" s="312"/>
      <c r="CVV78" s="312"/>
      <c r="CVW78" s="312"/>
      <c r="CVX78" s="312"/>
      <c r="CVY78" s="312"/>
      <c r="CVZ78" s="312"/>
      <c r="CWA78" s="312"/>
      <c r="CWB78" s="312"/>
      <c r="CWC78" s="312"/>
      <c r="CWD78" s="312"/>
      <c r="CWE78" s="312"/>
      <c r="CWF78" s="312"/>
      <c r="CWG78" s="312"/>
      <c r="CWH78" s="312"/>
      <c r="CWI78" s="312"/>
      <c r="CWJ78" s="312"/>
      <c r="CWK78" s="312"/>
      <c r="CWL78" s="312"/>
      <c r="CWM78" s="312"/>
      <c r="CWN78" s="312"/>
      <c r="CWO78" s="312"/>
      <c r="CWP78" s="312"/>
      <c r="CWQ78" s="312"/>
      <c r="CWR78" s="312"/>
      <c r="CWS78" s="312"/>
      <c r="CWT78" s="312"/>
      <c r="CWU78" s="312"/>
      <c r="CWV78" s="312"/>
      <c r="CWW78" s="312"/>
      <c r="CWX78" s="312"/>
      <c r="CWY78" s="312"/>
      <c r="CWZ78" s="312"/>
      <c r="CXA78" s="318"/>
      <c r="CXB78" s="318"/>
      <c r="CXC78" s="318"/>
      <c r="CXD78" s="318"/>
      <c r="CXE78" s="318"/>
      <c r="CXF78" s="318"/>
      <c r="CXG78" s="318"/>
      <c r="CXH78" s="318"/>
      <c r="CXI78" s="318"/>
      <c r="CXJ78" s="318"/>
      <c r="CXK78" s="318"/>
      <c r="CXL78" s="318"/>
      <c r="CXM78" s="318"/>
      <c r="CXN78" s="318"/>
      <c r="CXO78" s="318"/>
      <c r="CXP78" s="318"/>
      <c r="CXQ78" s="323"/>
      <c r="CXR78" s="323"/>
      <c r="CXS78" s="323"/>
      <c r="CXT78" s="323"/>
      <c r="CXU78" s="323"/>
      <c r="CXV78" s="323"/>
      <c r="CXW78" s="323"/>
      <c r="CXX78" s="323"/>
      <c r="CXY78" s="323"/>
      <c r="CXZ78" s="323"/>
      <c r="CYA78" s="323"/>
      <c r="CYB78" s="323"/>
      <c r="CYC78" s="323"/>
      <c r="CYD78" s="323"/>
      <c r="CYE78" s="323"/>
      <c r="CYF78" s="323"/>
      <c r="CYG78" s="312"/>
      <c r="CYH78" s="312"/>
      <c r="CYI78" s="312"/>
      <c r="CYJ78" s="312"/>
      <c r="CYK78" s="312"/>
      <c r="CYL78" s="312"/>
      <c r="CYM78" s="312"/>
      <c r="CYN78" s="312"/>
      <c r="CYO78" s="312"/>
      <c r="CYP78" s="312"/>
      <c r="CYQ78" s="312"/>
      <c r="CYR78" s="312"/>
      <c r="CYS78" s="312"/>
      <c r="CYT78" s="312"/>
      <c r="CYU78" s="312"/>
      <c r="CYV78" s="312"/>
      <c r="CYW78" s="312"/>
      <c r="CYX78" s="312"/>
      <c r="CYY78" s="312"/>
      <c r="CYZ78" s="312"/>
      <c r="CZA78" s="312"/>
      <c r="CZB78" s="312"/>
      <c r="CZC78" s="312"/>
      <c r="CZD78" s="312"/>
      <c r="CZE78" s="312"/>
      <c r="CZF78" s="312"/>
      <c r="CZG78" s="312"/>
      <c r="CZH78" s="312"/>
      <c r="CZI78" s="312"/>
      <c r="CZJ78" s="312"/>
      <c r="CZK78" s="312"/>
      <c r="CZL78" s="312"/>
      <c r="CZM78" s="312"/>
      <c r="CZN78" s="312"/>
      <c r="CZO78" s="312"/>
      <c r="CZP78" s="312"/>
      <c r="CZQ78" s="312"/>
      <c r="CZR78" s="312"/>
      <c r="CZS78" s="312"/>
      <c r="CZT78" s="312"/>
      <c r="CZU78" s="312"/>
      <c r="CZV78" s="312"/>
      <c r="CZW78" s="312"/>
      <c r="CZX78" s="312"/>
      <c r="CZY78" s="312"/>
      <c r="CZZ78" s="312"/>
      <c r="DAA78" s="312"/>
      <c r="DAB78" s="312"/>
      <c r="DAC78" s="312"/>
      <c r="DAD78" s="312"/>
      <c r="DAE78" s="312"/>
      <c r="DAF78" s="312"/>
      <c r="DAG78" s="312"/>
      <c r="DAH78" s="312"/>
      <c r="DAI78" s="312"/>
      <c r="DAJ78" s="312"/>
      <c r="DAK78" s="312"/>
      <c r="DAL78" s="312"/>
      <c r="DAM78" s="312"/>
      <c r="DAN78" s="312"/>
      <c r="DAO78" s="318"/>
      <c r="DAP78" s="318"/>
      <c r="DAQ78" s="318"/>
      <c r="DAR78" s="318"/>
      <c r="DAS78" s="318"/>
      <c r="DAT78" s="318"/>
      <c r="DAU78" s="318"/>
      <c r="DAV78" s="318"/>
      <c r="DAW78" s="318"/>
      <c r="DAX78" s="318"/>
      <c r="DAY78" s="318"/>
      <c r="DAZ78" s="318"/>
      <c r="DBA78" s="318"/>
      <c r="DBB78" s="318"/>
      <c r="DBC78" s="318"/>
      <c r="DBD78" s="318"/>
      <c r="DBE78" s="323"/>
      <c r="DBF78" s="323"/>
      <c r="DBG78" s="323"/>
      <c r="DBH78" s="323"/>
      <c r="DBI78" s="323"/>
      <c r="DBJ78" s="323"/>
      <c r="DBK78" s="323"/>
      <c r="DBL78" s="323"/>
      <c r="DBM78" s="323"/>
      <c r="DBN78" s="323"/>
      <c r="DBO78" s="323"/>
      <c r="DBP78" s="323"/>
      <c r="DBQ78" s="323"/>
      <c r="DBR78" s="323"/>
      <c r="DBS78" s="323"/>
      <c r="DBT78" s="323"/>
      <c r="DBU78" s="312"/>
      <c r="DBV78" s="312"/>
      <c r="DBW78" s="312"/>
      <c r="DBX78" s="312"/>
      <c r="DBY78" s="312"/>
      <c r="DBZ78" s="312"/>
      <c r="DCA78" s="312"/>
      <c r="DCB78" s="312"/>
      <c r="DCC78" s="312"/>
      <c r="DCD78" s="312"/>
      <c r="DCE78" s="312"/>
      <c r="DCF78" s="312"/>
      <c r="DCG78" s="312"/>
      <c r="DCH78" s="312"/>
      <c r="DCI78" s="312"/>
      <c r="DCJ78" s="312"/>
      <c r="DCK78" s="312"/>
      <c r="DCL78" s="312"/>
      <c r="DCM78" s="312"/>
      <c r="DCN78" s="312"/>
      <c r="DCO78" s="312"/>
      <c r="DCP78" s="312"/>
      <c r="DCQ78" s="312"/>
      <c r="DCR78" s="312"/>
      <c r="DCS78" s="312"/>
      <c r="DCT78" s="312"/>
      <c r="DCU78" s="312"/>
      <c r="DCV78" s="312"/>
      <c r="DCW78" s="312"/>
      <c r="DCX78" s="312"/>
      <c r="DCY78" s="312"/>
      <c r="DCZ78" s="312"/>
      <c r="DDA78" s="312"/>
      <c r="DDB78" s="312"/>
      <c r="DDC78" s="312"/>
      <c r="DDD78" s="312"/>
      <c r="DDE78" s="312"/>
      <c r="DDF78" s="312"/>
      <c r="DDG78" s="312"/>
      <c r="DDH78" s="312"/>
      <c r="DDI78" s="312"/>
      <c r="DDJ78" s="312"/>
      <c r="DDK78" s="312"/>
      <c r="DDL78" s="312"/>
      <c r="DDM78" s="312"/>
      <c r="DDN78" s="312"/>
      <c r="DDO78" s="312"/>
      <c r="DDP78" s="312"/>
      <c r="DDQ78" s="312"/>
      <c r="DDR78" s="312"/>
      <c r="DDS78" s="312"/>
      <c r="DDT78" s="312"/>
      <c r="DDU78" s="312"/>
      <c r="DDV78" s="312"/>
      <c r="DDW78" s="312"/>
      <c r="DDX78" s="312"/>
      <c r="DDY78" s="312"/>
      <c r="DDZ78" s="312"/>
      <c r="DEA78" s="312"/>
      <c r="DEB78" s="312"/>
      <c r="DEC78" s="318"/>
      <c r="DED78" s="318"/>
      <c r="DEE78" s="318"/>
      <c r="DEF78" s="318"/>
      <c r="DEG78" s="318"/>
      <c r="DEH78" s="318"/>
      <c r="DEI78" s="318"/>
      <c r="DEJ78" s="318"/>
      <c r="DEK78" s="318"/>
      <c r="DEL78" s="318"/>
      <c r="DEM78" s="318"/>
      <c r="DEN78" s="318"/>
      <c r="DEO78" s="318"/>
      <c r="DEP78" s="318"/>
      <c r="DEQ78" s="318"/>
      <c r="DER78" s="318"/>
      <c r="DES78" s="323"/>
      <c r="DET78" s="323"/>
      <c r="DEU78" s="323"/>
      <c r="DEV78" s="323"/>
      <c r="DEW78" s="323"/>
      <c r="DEX78" s="323"/>
      <c r="DEY78" s="323"/>
      <c r="DEZ78" s="323"/>
      <c r="DFA78" s="323"/>
      <c r="DFB78" s="323"/>
      <c r="DFC78" s="323"/>
      <c r="DFD78" s="323"/>
      <c r="DFE78" s="323"/>
      <c r="DFF78" s="323"/>
      <c r="DFG78" s="323"/>
      <c r="DFH78" s="323"/>
      <c r="DFI78" s="312"/>
      <c r="DFJ78" s="312"/>
      <c r="DFK78" s="312"/>
      <c r="DFL78" s="312"/>
      <c r="DFM78" s="312"/>
      <c r="DFN78" s="312"/>
      <c r="DFO78" s="312"/>
      <c r="DFP78" s="312"/>
      <c r="DFQ78" s="312"/>
      <c r="DFR78" s="312"/>
      <c r="DFS78" s="312"/>
      <c r="DFT78" s="312"/>
      <c r="DFU78" s="312"/>
      <c r="DFV78" s="312"/>
      <c r="DFW78" s="312"/>
      <c r="DFX78" s="312"/>
      <c r="DFY78" s="312"/>
      <c r="DFZ78" s="312"/>
      <c r="DGA78" s="312"/>
      <c r="DGB78" s="312"/>
      <c r="DGC78" s="312"/>
      <c r="DGD78" s="312"/>
      <c r="DGE78" s="312"/>
      <c r="DGF78" s="312"/>
      <c r="DGG78" s="312"/>
      <c r="DGH78" s="312"/>
      <c r="DGI78" s="312"/>
      <c r="DGJ78" s="312"/>
      <c r="DGK78" s="312"/>
      <c r="DGL78" s="312"/>
      <c r="DGM78" s="312"/>
      <c r="DGN78" s="312"/>
      <c r="DGO78" s="312"/>
      <c r="DGP78" s="312"/>
      <c r="DGQ78" s="312"/>
      <c r="DGR78" s="312"/>
      <c r="DGS78" s="312"/>
      <c r="DGT78" s="312"/>
      <c r="DGU78" s="312"/>
      <c r="DGV78" s="312"/>
      <c r="DGW78" s="312"/>
      <c r="DGX78" s="312"/>
      <c r="DGY78" s="312"/>
      <c r="DGZ78" s="312"/>
      <c r="DHA78" s="312"/>
      <c r="DHB78" s="312"/>
      <c r="DHC78" s="312"/>
      <c r="DHD78" s="312"/>
      <c r="DHE78" s="312"/>
      <c r="DHF78" s="312"/>
      <c r="DHG78" s="312"/>
      <c r="DHH78" s="312"/>
      <c r="DHI78" s="312"/>
      <c r="DHJ78" s="312"/>
      <c r="DHK78" s="312"/>
      <c r="DHL78" s="312"/>
      <c r="DHM78" s="312"/>
      <c r="DHN78" s="312"/>
      <c r="DHO78" s="312"/>
      <c r="DHP78" s="312"/>
      <c r="DHQ78" s="318"/>
      <c r="DHR78" s="318"/>
      <c r="DHS78" s="318"/>
      <c r="DHT78" s="318"/>
      <c r="DHU78" s="318"/>
      <c r="DHV78" s="318"/>
      <c r="DHW78" s="318"/>
      <c r="DHX78" s="318"/>
      <c r="DHY78" s="318"/>
      <c r="DHZ78" s="318"/>
      <c r="DIA78" s="318"/>
      <c r="DIB78" s="318"/>
      <c r="DIC78" s="318"/>
      <c r="DID78" s="318"/>
      <c r="DIE78" s="318"/>
      <c r="DIF78" s="318"/>
      <c r="DIG78" s="323"/>
      <c r="DIH78" s="323"/>
      <c r="DII78" s="323"/>
      <c r="DIJ78" s="323"/>
      <c r="DIK78" s="323"/>
      <c r="DIL78" s="323"/>
      <c r="DIM78" s="323"/>
      <c r="DIN78" s="323"/>
      <c r="DIO78" s="323"/>
      <c r="DIP78" s="323"/>
      <c r="DIQ78" s="323"/>
      <c r="DIR78" s="323"/>
      <c r="DIS78" s="323"/>
      <c r="DIT78" s="323"/>
      <c r="DIU78" s="323"/>
      <c r="DIV78" s="323"/>
      <c r="DIW78" s="312"/>
      <c r="DIX78" s="312"/>
      <c r="DIY78" s="312"/>
      <c r="DIZ78" s="312"/>
      <c r="DJA78" s="312"/>
      <c r="DJB78" s="312"/>
      <c r="DJC78" s="312"/>
      <c r="DJD78" s="312"/>
      <c r="DJE78" s="312"/>
      <c r="DJF78" s="312"/>
      <c r="DJG78" s="312"/>
      <c r="DJH78" s="312"/>
      <c r="DJI78" s="312"/>
      <c r="DJJ78" s="312"/>
      <c r="DJK78" s="312"/>
      <c r="DJL78" s="312"/>
      <c r="DJM78" s="312"/>
      <c r="DJN78" s="312"/>
      <c r="DJO78" s="312"/>
      <c r="DJP78" s="312"/>
      <c r="DJQ78" s="312"/>
      <c r="DJR78" s="312"/>
      <c r="DJS78" s="312"/>
      <c r="DJT78" s="312"/>
      <c r="DJU78" s="312"/>
      <c r="DJV78" s="312"/>
      <c r="DJW78" s="312"/>
      <c r="DJX78" s="312"/>
      <c r="DJY78" s="312"/>
      <c r="DJZ78" s="312"/>
      <c r="DKA78" s="312"/>
      <c r="DKB78" s="312"/>
      <c r="DKC78" s="312"/>
      <c r="DKD78" s="312"/>
      <c r="DKE78" s="312"/>
      <c r="DKF78" s="312"/>
      <c r="DKG78" s="312"/>
      <c r="DKH78" s="312"/>
      <c r="DKI78" s="312"/>
      <c r="DKJ78" s="312"/>
      <c r="DKK78" s="312"/>
      <c r="DKL78" s="312"/>
      <c r="DKM78" s="312"/>
      <c r="DKN78" s="312"/>
      <c r="DKO78" s="312"/>
      <c r="DKP78" s="312"/>
      <c r="DKQ78" s="312"/>
      <c r="DKR78" s="312"/>
      <c r="DKS78" s="312"/>
      <c r="DKT78" s="312"/>
      <c r="DKU78" s="312"/>
      <c r="DKV78" s="312"/>
      <c r="DKW78" s="312"/>
      <c r="DKX78" s="312"/>
      <c r="DKY78" s="312"/>
      <c r="DKZ78" s="312"/>
      <c r="DLA78" s="312"/>
      <c r="DLB78" s="312"/>
      <c r="DLC78" s="312"/>
      <c r="DLD78" s="312"/>
      <c r="DLE78" s="318"/>
      <c r="DLF78" s="318"/>
      <c r="DLG78" s="318"/>
      <c r="DLH78" s="318"/>
      <c r="DLI78" s="318"/>
      <c r="DLJ78" s="318"/>
      <c r="DLK78" s="318"/>
      <c r="DLL78" s="318"/>
      <c r="DLM78" s="318"/>
      <c r="DLN78" s="318"/>
      <c r="DLO78" s="318"/>
      <c r="DLP78" s="318"/>
      <c r="DLQ78" s="318"/>
      <c r="DLR78" s="318"/>
      <c r="DLS78" s="318"/>
      <c r="DLT78" s="318"/>
      <c r="DLU78" s="323"/>
      <c r="DLV78" s="323"/>
      <c r="DLW78" s="323"/>
      <c r="DLX78" s="323"/>
      <c r="DLY78" s="323"/>
      <c r="DLZ78" s="323"/>
      <c r="DMA78" s="323"/>
      <c r="DMB78" s="323"/>
      <c r="DMC78" s="323"/>
      <c r="DMD78" s="323"/>
      <c r="DME78" s="323"/>
      <c r="DMF78" s="323"/>
      <c r="DMG78" s="323"/>
      <c r="DMH78" s="323"/>
      <c r="DMI78" s="323"/>
      <c r="DMJ78" s="323"/>
      <c r="DMK78" s="312"/>
      <c r="DML78" s="312"/>
      <c r="DMM78" s="312"/>
      <c r="DMN78" s="312"/>
      <c r="DMO78" s="312"/>
      <c r="DMP78" s="312"/>
      <c r="DMQ78" s="312"/>
      <c r="DMR78" s="312"/>
      <c r="DMS78" s="312"/>
      <c r="DMT78" s="312"/>
      <c r="DMU78" s="312"/>
      <c r="DMV78" s="312"/>
      <c r="DMW78" s="312"/>
      <c r="DMX78" s="312"/>
      <c r="DMY78" s="312"/>
      <c r="DMZ78" s="312"/>
      <c r="DNA78" s="312"/>
      <c r="DNB78" s="312"/>
      <c r="DNC78" s="312"/>
      <c r="DND78" s="312"/>
      <c r="DNE78" s="312"/>
      <c r="DNF78" s="312"/>
      <c r="DNG78" s="312"/>
      <c r="DNH78" s="312"/>
      <c r="DNI78" s="312"/>
      <c r="DNJ78" s="312"/>
      <c r="DNK78" s="312"/>
      <c r="DNL78" s="312"/>
      <c r="DNM78" s="312"/>
      <c r="DNN78" s="312"/>
      <c r="DNO78" s="312"/>
      <c r="DNP78" s="312"/>
      <c r="DNQ78" s="312"/>
      <c r="DNR78" s="312"/>
      <c r="DNS78" s="312"/>
      <c r="DNT78" s="312"/>
      <c r="DNU78" s="312"/>
      <c r="DNV78" s="312"/>
      <c r="DNW78" s="312"/>
      <c r="DNX78" s="312"/>
      <c r="DNY78" s="312"/>
      <c r="DNZ78" s="312"/>
      <c r="DOA78" s="312"/>
      <c r="DOB78" s="312"/>
      <c r="DOC78" s="312"/>
      <c r="DOD78" s="312"/>
      <c r="DOE78" s="312"/>
      <c r="DOF78" s="312"/>
      <c r="DOG78" s="312"/>
      <c r="DOH78" s="312"/>
      <c r="DOI78" s="312"/>
      <c r="DOJ78" s="312"/>
      <c r="DOK78" s="312"/>
      <c r="DOL78" s="312"/>
      <c r="DOM78" s="312"/>
      <c r="DON78" s="312"/>
      <c r="DOO78" s="312"/>
      <c r="DOP78" s="312"/>
      <c r="DOQ78" s="312"/>
      <c r="DOR78" s="312"/>
      <c r="DOS78" s="318"/>
      <c r="DOT78" s="318"/>
      <c r="DOU78" s="318"/>
      <c r="DOV78" s="318"/>
      <c r="DOW78" s="318"/>
      <c r="DOX78" s="318"/>
      <c r="DOY78" s="318"/>
      <c r="DOZ78" s="318"/>
      <c r="DPA78" s="318"/>
      <c r="DPB78" s="318"/>
      <c r="DPC78" s="318"/>
      <c r="DPD78" s="318"/>
      <c r="DPE78" s="318"/>
      <c r="DPF78" s="318"/>
      <c r="DPG78" s="318"/>
      <c r="DPH78" s="318"/>
      <c r="DPI78" s="323"/>
      <c r="DPJ78" s="323"/>
      <c r="DPK78" s="323"/>
      <c r="DPL78" s="323"/>
      <c r="DPM78" s="323"/>
      <c r="DPN78" s="323"/>
      <c r="DPO78" s="323"/>
      <c r="DPP78" s="323"/>
      <c r="DPQ78" s="323"/>
      <c r="DPR78" s="323"/>
      <c r="DPS78" s="323"/>
      <c r="DPT78" s="323"/>
      <c r="DPU78" s="323"/>
      <c r="DPV78" s="323"/>
      <c r="DPW78" s="323"/>
      <c r="DPX78" s="323"/>
      <c r="DPY78" s="312"/>
      <c r="DPZ78" s="312"/>
      <c r="DQA78" s="312"/>
      <c r="DQB78" s="312"/>
      <c r="DQC78" s="312"/>
      <c r="DQD78" s="312"/>
      <c r="DQE78" s="312"/>
      <c r="DQF78" s="312"/>
      <c r="DQG78" s="312"/>
      <c r="DQH78" s="312"/>
      <c r="DQI78" s="312"/>
      <c r="DQJ78" s="312"/>
      <c r="DQK78" s="312"/>
      <c r="DQL78" s="312"/>
      <c r="DQM78" s="312"/>
      <c r="DQN78" s="312"/>
      <c r="DQO78" s="312"/>
      <c r="DQP78" s="312"/>
      <c r="DQQ78" s="312"/>
      <c r="DQR78" s="312"/>
      <c r="DQS78" s="312"/>
      <c r="DQT78" s="312"/>
      <c r="DQU78" s="312"/>
      <c r="DQV78" s="312"/>
      <c r="DQW78" s="312"/>
      <c r="DQX78" s="312"/>
      <c r="DQY78" s="312"/>
      <c r="DQZ78" s="312"/>
      <c r="DRA78" s="312"/>
      <c r="DRB78" s="312"/>
      <c r="DRC78" s="312"/>
      <c r="DRD78" s="312"/>
      <c r="DRE78" s="312"/>
      <c r="DRF78" s="312"/>
      <c r="DRG78" s="312"/>
      <c r="DRH78" s="312"/>
      <c r="DRI78" s="312"/>
      <c r="DRJ78" s="312"/>
      <c r="DRK78" s="312"/>
      <c r="DRL78" s="312"/>
      <c r="DRM78" s="312"/>
      <c r="DRN78" s="312"/>
      <c r="DRO78" s="312"/>
      <c r="DRP78" s="312"/>
      <c r="DRQ78" s="312"/>
      <c r="DRR78" s="312"/>
      <c r="DRS78" s="312"/>
      <c r="DRT78" s="312"/>
      <c r="DRU78" s="312"/>
      <c r="DRV78" s="312"/>
      <c r="DRW78" s="312"/>
      <c r="DRX78" s="312"/>
      <c r="DRY78" s="312"/>
      <c r="DRZ78" s="312"/>
      <c r="DSA78" s="312"/>
      <c r="DSB78" s="312"/>
      <c r="DSC78" s="312"/>
      <c r="DSD78" s="312"/>
      <c r="DSE78" s="312"/>
      <c r="DSF78" s="312"/>
      <c r="DSG78" s="318"/>
      <c r="DSH78" s="318"/>
      <c r="DSI78" s="318"/>
      <c r="DSJ78" s="318"/>
      <c r="DSK78" s="318"/>
      <c r="DSL78" s="318"/>
      <c r="DSM78" s="318"/>
      <c r="DSN78" s="318"/>
      <c r="DSO78" s="318"/>
      <c r="DSP78" s="318"/>
      <c r="DSQ78" s="318"/>
      <c r="DSR78" s="318"/>
      <c r="DSS78" s="318"/>
      <c r="DST78" s="318"/>
      <c r="DSU78" s="318"/>
      <c r="DSV78" s="318"/>
      <c r="DSW78" s="323"/>
      <c r="DSX78" s="323"/>
      <c r="DSY78" s="323"/>
      <c r="DSZ78" s="323"/>
      <c r="DTA78" s="323"/>
      <c r="DTB78" s="323"/>
      <c r="DTC78" s="323"/>
      <c r="DTD78" s="323"/>
      <c r="DTE78" s="323"/>
      <c r="DTF78" s="323"/>
      <c r="DTG78" s="323"/>
      <c r="DTH78" s="323"/>
      <c r="DTI78" s="323"/>
      <c r="DTJ78" s="323"/>
      <c r="DTK78" s="323"/>
      <c r="DTL78" s="323"/>
      <c r="DTM78" s="312"/>
      <c r="DTN78" s="312"/>
      <c r="DTO78" s="312"/>
      <c r="DTP78" s="312"/>
      <c r="DTQ78" s="312"/>
      <c r="DTR78" s="312"/>
      <c r="DTS78" s="312"/>
      <c r="DTT78" s="312"/>
      <c r="DTU78" s="312"/>
      <c r="DTV78" s="312"/>
      <c r="DTW78" s="312"/>
      <c r="DTX78" s="312"/>
      <c r="DTY78" s="312"/>
      <c r="DTZ78" s="312"/>
      <c r="DUA78" s="312"/>
      <c r="DUB78" s="312"/>
      <c r="DUC78" s="312"/>
      <c r="DUD78" s="312"/>
      <c r="DUE78" s="312"/>
      <c r="DUF78" s="312"/>
      <c r="DUG78" s="312"/>
      <c r="DUH78" s="312"/>
      <c r="DUI78" s="312"/>
      <c r="DUJ78" s="312"/>
      <c r="DUK78" s="312"/>
      <c r="DUL78" s="312"/>
      <c r="DUM78" s="312"/>
      <c r="DUN78" s="312"/>
      <c r="DUO78" s="312"/>
      <c r="DUP78" s="312"/>
      <c r="DUQ78" s="312"/>
      <c r="DUR78" s="312"/>
      <c r="DUS78" s="312"/>
      <c r="DUT78" s="312"/>
      <c r="DUU78" s="312"/>
      <c r="DUV78" s="312"/>
      <c r="DUW78" s="312"/>
      <c r="DUX78" s="312"/>
      <c r="DUY78" s="312"/>
      <c r="DUZ78" s="312"/>
      <c r="DVA78" s="312"/>
      <c r="DVB78" s="312"/>
      <c r="DVC78" s="312"/>
      <c r="DVD78" s="312"/>
      <c r="DVE78" s="312"/>
      <c r="DVF78" s="312"/>
      <c r="DVG78" s="312"/>
      <c r="DVH78" s="312"/>
      <c r="DVI78" s="312"/>
      <c r="DVJ78" s="312"/>
      <c r="DVK78" s="312"/>
      <c r="DVL78" s="312"/>
      <c r="DVM78" s="312"/>
      <c r="DVN78" s="312"/>
      <c r="DVO78" s="312"/>
      <c r="DVP78" s="312"/>
      <c r="DVQ78" s="312"/>
      <c r="DVR78" s="312"/>
      <c r="DVS78" s="312"/>
      <c r="DVT78" s="312"/>
      <c r="DVU78" s="318"/>
      <c r="DVV78" s="318"/>
      <c r="DVW78" s="318"/>
      <c r="DVX78" s="318"/>
      <c r="DVY78" s="318"/>
      <c r="DVZ78" s="318"/>
      <c r="DWA78" s="318"/>
      <c r="DWB78" s="318"/>
      <c r="DWC78" s="318"/>
      <c r="DWD78" s="318"/>
      <c r="DWE78" s="318"/>
      <c r="DWF78" s="318"/>
      <c r="DWG78" s="318"/>
      <c r="DWH78" s="318"/>
      <c r="DWI78" s="318"/>
      <c r="DWJ78" s="318"/>
      <c r="DWK78" s="323"/>
      <c r="DWL78" s="323"/>
      <c r="DWM78" s="323"/>
      <c r="DWN78" s="323"/>
      <c r="DWO78" s="323"/>
      <c r="DWP78" s="323"/>
      <c r="DWQ78" s="323"/>
      <c r="DWR78" s="323"/>
      <c r="DWS78" s="323"/>
      <c r="DWT78" s="323"/>
      <c r="DWU78" s="323"/>
      <c r="DWV78" s="323"/>
      <c r="DWW78" s="323"/>
      <c r="DWX78" s="323"/>
      <c r="DWY78" s="323"/>
      <c r="DWZ78" s="323"/>
      <c r="DXA78" s="312"/>
      <c r="DXB78" s="312"/>
      <c r="DXC78" s="312"/>
      <c r="DXD78" s="312"/>
      <c r="DXE78" s="312"/>
      <c r="DXF78" s="312"/>
      <c r="DXG78" s="312"/>
      <c r="DXH78" s="312"/>
      <c r="DXI78" s="312"/>
      <c r="DXJ78" s="312"/>
      <c r="DXK78" s="312"/>
      <c r="DXL78" s="312"/>
      <c r="DXM78" s="312"/>
      <c r="DXN78" s="312"/>
      <c r="DXO78" s="312"/>
      <c r="DXP78" s="312"/>
      <c r="DXQ78" s="312"/>
      <c r="DXR78" s="312"/>
      <c r="DXS78" s="312"/>
      <c r="DXT78" s="312"/>
      <c r="DXU78" s="312"/>
      <c r="DXV78" s="312"/>
      <c r="DXW78" s="312"/>
      <c r="DXX78" s="312"/>
      <c r="DXY78" s="312"/>
      <c r="DXZ78" s="312"/>
      <c r="DYA78" s="312"/>
      <c r="DYB78" s="312"/>
      <c r="DYC78" s="312"/>
      <c r="DYD78" s="312"/>
      <c r="DYE78" s="312"/>
      <c r="DYF78" s="312"/>
      <c r="DYG78" s="312"/>
      <c r="DYH78" s="312"/>
      <c r="DYI78" s="312"/>
      <c r="DYJ78" s="312"/>
      <c r="DYK78" s="312"/>
      <c r="DYL78" s="312"/>
      <c r="DYM78" s="312"/>
      <c r="DYN78" s="312"/>
      <c r="DYO78" s="312"/>
      <c r="DYP78" s="312"/>
      <c r="DYQ78" s="312"/>
      <c r="DYR78" s="312"/>
      <c r="DYS78" s="312"/>
      <c r="DYT78" s="312"/>
      <c r="DYU78" s="312"/>
      <c r="DYV78" s="312"/>
      <c r="DYW78" s="312"/>
      <c r="DYX78" s="312"/>
      <c r="DYY78" s="312"/>
      <c r="DYZ78" s="312"/>
      <c r="DZA78" s="312"/>
      <c r="DZB78" s="312"/>
      <c r="DZC78" s="312"/>
      <c r="DZD78" s="312"/>
      <c r="DZE78" s="312"/>
      <c r="DZF78" s="312"/>
      <c r="DZG78" s="312"/>
      <c r="DZH78" s="312"/>
      <c r="DZI78" s="318"/>
      <c r="DZJ78" s="318"/>
      <c r="DZK78" s="318"/>
      <c r="DZL78" s="318"/>
      <c r="DZM78" s="318"/>
      <c r="DZN78" s="318"/>
      <c r="DZO78" s="318"/>
      <c r="DZP78" s="318"/>
      <c r="DZQ78" s="318"/>
      <c r="DZR78" s="318"/>
      <c r="DZS78" s="318"/>
      <c r="DZT78" s="318"/>
      <c r="DZU78" s="318"/>
      <c r="DZV78" s="318"/>
      <c r="DZW78" s="318"/>
      <c r="DZX78" s="318"/>
      <c r="DZY78" s="323"/>
      <c r="DZZ78" s="323"/>
      <c r="EAA78" s="323"/>
      <c r="EAB78" s="323"/>
      <c r="EAC78" s="323"/>
      <c r="EAD78" s="323"/>
      <c r="EAE78" s="323"/>
      <c r="EAF78" s="323"/>
      <c r="EAG78" s="323"/>
      <c r="EAH78" s="323"/>
      <c r="EAI78" s="323"/>
      <c r="EAJ78" s="323"/>
      <c r="EAK78" s="323"/>
      <c r="EAL78" s="323"/>
      <c r="EAM78" s="323"/>
      <c r="EAN78" s="323"/>
      <c r="EAO78" s="312"/>
      <c r="EAP78" s="312"/>
      <c r="EAQ78" s="312"/>
      <c r="EAR78" s="312"/>
      <c r="EAS78" s="312"/>
      <c r="EAT78" s="312"/>
      <c r="EAU78" s="312"/>
      <c r="EAV78" s="312"/>
      <c r="EAW78" s="312"/>
      <c r="EAX78" s="312"/>
      <c r="EAY78" s="312"/>
      <c r="EAZ78" s="312"/>
      <c r="EBA78" s="312"/>
      <c r="EBB78" s="312"/>
      <c r="EBC78" s="312"/>
      <c r="EBD78" s="312"/>
      <c r="EBE78" s="312"/>
      <c r="EBF78" s="312"/>
      <c r="EBG78" s="312"/>
      <c r="EBH78" s="312"/>
      <c r="EBI78" s="312"/>
      <c r="EBJ78" s="312"/>
      <c r="EBK78" s="312"/>
      <c r="EBL78" s="312"/>
      <c r="EBM78" s="312"/>
      <c r="EBN78" s="312"/>
      <c r="EBO78" s="312"/>
      <c r="EBP78" s="312"/>
      <c r="EBQ78" s="312"/>
      <c r="EBR78" s="312"/>
      <c r="EBS78" s="312"/>
      <c r="EBT78" s="312"/>
      <c r="EBU78" s="312"/>
      <c r="EBV78" s="312"/>
      <c r="EBW78" s="312"/>
      <c r="EBX78" s="312"/>
      <c r="EBY78" s="312"/>
      <c r="EBZ78" s="312"/>
      <c r="ECA78" s="312"/>
      <c r="ECB78" s="312"/>
      <c r="ECC78" s="312"/>
      <c r="ECD78" s="312"/>
      <c r="ECE78" s="312"/>
      <c r="ECF78" s="312"/>
      <c r="ECG78" s="312"/>
      <c r="ECH78" s="312"/>
      <c r="ECI78" s="312"/>
      <c r="ECJ78" s="312"/>
      <c r="ECK78" s="312"/>
      <c r="ECL78" s="312"/>
      <c r="ECM78" s="312"/>
      <c r="ECN78" s="312"/>
      <c r="ECO78" s="312"/>
      <c r="ECP78" s="312"/>
      <c r="ECQ78" s="312"/>
      <c r="ECR78" s="312"/>
      <c r="ECS78" s="312"/>
      <c r="ECT78" s="312"/>
      <c r="ECU78" s="312"/>
      <c r="ECV78" s="312"/>
      <c r="ECW78" s="318"/>
      <c r="ECX78" s="318"/>
      <c r="ECY78" s="318"/>
      <c r="ECZ78" s="318"/>
      <c r="EDA78" s="318"/>
      <c r="EDB78" s="318"/>
      <c r="EDC78" s="318"/>
      <c r="EDD78" s="318"/>
      <c r="EDE78" s="318"/>
      <c r="EDF78" s="318"/>
      <c r="EDG78" s="318"/>
      <c r="EDH78" s="318"/>
      <c r="EDI78" s="318"/>
      <c r="EDJ78" s="318"/>
      <c r="EDK78" s="318"/>
      <c r="EDL78" s="318"/>
      <c r="EDM78" s="323"/>
      <c r="EDN78" s="323"/>
      <c r="EDO78" s="323"/>
      <c r="EDP78" s="323"/>
      <c r="EDQ78" s="323"/>
      <c r="EDR78" s="323"/>
      <c r="EDS78" s="323"/>
      <c r="EDT78" s="323"/>
      <c r="EDU78" s="323"/>
      <c r="EDV78" s="323"/>
      <c r="EDW78" s="323"/>
      <c r="EDX78" s="323"/>
      <c r="EDY78" s="323"/>
      <c r="EDZ78" s="323"/>
      <c r="EEA78" s="323"/>
      <c r="EEB78" s="323"/>
      <c r="EEC78" s="312"/>
      <c r="EED78" s="312"/>
      <c r="EEE78" s="312"/>
      <c r="EEF78" s="312"/>
      <c r="EEG78" s="312"/>
      <c r="EEH78" s="312"/>
      <c r="EEI78" s="312"/>
      <c r="EEJ78" s="312"/>
      <c r="EEK78" s="312"/>
      <c r="EEL78" s="312"/>
      <c r="EEM78" s="312"/>
      <c r="EEN78" s="312"/>
      <c r="EEO78" s="312"/>
      <c r="EEP78" s="312"/>
      <c r="EEQ78" s="312"/>
      <c r="EER78" s="312"/>
      <c r="EES78" s="312"/>
      <c r="EET78" s="312"/>
      <c r="EEU78" s="312"/>
      <c r="EEV78" s="312"/>
      <c r="EEW78" s="312"/>
      <c r="EEX78" s="312"/>
      <c r="EEY78" s="312"/>
      <c r="EEZ78" s="312"/>
      <c r="EFA78" s="312"/>
      <c r="EFB78" s="312"/>
      <c r="EFC78" s="312"/>
      <c r="EFD78" s="312"/>
      <c r="EFE78" s="312"/>
      <c r="EFF78" s="312"/>
      <c r="EFG78" s="312"/>
      <c r="EFH78" s="312"/>
      <c r="EFI78" s="312"/>
      <c r="EFJ78" s="312"/>
      <c r="EFK78" s="312"/>
      <c r="EFL78" s="312"/>
      <c r="EFM78" s="312"/>
      <c r="EFN78" s="312"/>
      <c r="EFO78" s="312"/>
      <c r="EFP78" s="312"/>
      <c r="EFQ78" s="312"/>
      <c r="EFR78" s="312"/>
      <c r="EFS78" s="312"/>
      <c r="EFT78" s="312"/>
      <c r="EFU78" s="312"/>
      <c r="EFV78" s="312"/>
      <c r="EFW78" s="312"/>
      <c r="EFX78" s="312"/>
      <c r="EFY78" s="312"/>
      <c r="EFZ78" s="312"/>
      <c r="EGA78" s="312"/>
      <c r="EGB78" s="312"/>
      <c r="EGC78" s="312"/>
      <c r="EGD78" s="312"/>
      <c r="EGE78" s="312"/>
      <c r="EGF78" s="312"/>
      <c r="EGG78" s="312"/>
      <c r="EGH78" s="312"/>
      <c r="EGI78" s="312"/>
      <c r="EGJ78" s="312"/>
      <c r="EGK78" s="318"/>
      <c r="EGL78" s="318"/>
      <c r="EGM78" s="318"/>
      <c r="EGN78" s="318"/>
      <c r="EGO78" s="318"/>
      <c r="EGP78" s="318"/>
      <c r="EGQ78" s="318"/>
      <c r="EGR78" s="318"/>
      <c r="EGS78" s="318"/>
      <c r="EGT78" s="318"/>
      <c r="EGU78" s="318"/>
      <c r="EGV78" s="318"/>
      <c r="EGW78" s="318"/>
      <c r="EGX78" s="318"/>
      <c r="EGY78" s="318"/>
      <c r="EGZ78" s="318"/>
      <c r="EHA78" s="323"/>
      <c r="EHB78" s="323"/>
      <c r="EHC78" s="323"/>
      <c r="EHD78" s="323"/>
      <c r="EHE78" s="323"/>
      <c r="EHF78" s="323"/>
      <c r="EHG78" s="323"/>
      <c r="EHH78" s="323"/>
      <c r="EHI78" s="323"/>
      <c r="EHJ78" s="323"/>
      <c r="EHK78" s="323"/>
      <c r="EHL78" s="323"/>
      <c r="EHM78" s="323"/>
      <c r="EHN78" s="323"/>
      <c r="EHO78" s="323"/>
      <c r="EHP78" s="323"/>
      <c r="EHQ78" s="312"/>
      <c r="EHR78" s="312"/>
      <c r="EHS78" s="312"/>
      <c r="EHT78" s="312"/>
      <c r="EHU78" s="312"/>
      <c r="EHV78" s="312"/>
      <c r="EHW78" s="312"/>
      <c r="EHX78" s="312"/>
      <c r="EHY78" s="312"/>
      <c r="EHZ78" s="312"/>
      <c r="EIA78" s="312"/>
      <c r="EIB78" s="312"/>
      <c r="EIC78" s="312"/>
      <c r="EID78" s="312"/>
      <c r="EIE78" s="312"/>
      <c r="EIF78" s="312"/>
      <c r="EIG78" s="312"/>
      <c r="EIH78" s="312"/>
      <c r="EII78" s="312"/>
      <c r="EIJ78" s="312"/>
      <c r="EIK78" s="312"/>
      <c r="EIL78" s="312"/>
      <c r="EIM78" s="312"/>
      <c r="EIN78" s="312"/>
      <c r="EIO78" s="312"/>
      <c r="EIP78" s="312"/>
      <c r="EIQ78" s="312"/>
      <c r="EIR78" s="312"/>
      <c r="EIS78" s="312"/>
      <c r="EIT78" s="312"/>
      <c r="EIU78" s="312"/>
      <c r="EIV78" s="312"/>
      <c r="EIW78" s="312"/>
      <c r="EIX78" s="312"/>
      <c r="EIY78" s="312"/>
      <c r="EIZ78" s="312"/>
      <c r="EJA78" s="312"/>
      <c r="EJB78" s="312"/>
      <c r="EJC78" s="312"/>
      <c r="EJD78" s="312"/>
      <c r="EJE78" s="312"/>
      <c r="EJF78" s="312"/>
      <c r="EJG78" s="312"/>
      <c r="EJH78" s="312"/>
      <c r="EJI78" s="312"/>
      <c r="EJJ78" s="312"/>
      <c r="EJK78" s="312"/>
      <c r="EJL78" s="312"/>
      <c r="EJM78" s="312"/>
      <c r="EJN78" s="312"/>
      <c r="EJO78" s="312"/>
      <c r="EJP78" s="312"/>
      <c r="EJQ78" s="312"/>
      <c r="EJR78" s="312"/>
      <c r="EJS78" s="312"/>
      <c r="EJT78" s="312"/>
      <c r="EJU78" s="312"/>
      <c r="EJV78" s="312"/>
      <c r="EJW78" s="312"/>
      <c r="EJX78" s="312"/>
      <c r="EJY78" s="318"/>
      <c r="EJZ78" s="318"/>
      <c r="EKA78" s="318"/>
      <c r="EKB78" s="318"/>
      <c r="EKC78" s="318"/>
      <c r="EKD78" s="318"/>
      <c r="EKE78" s="318"/>
      <c r="EKF78" s="318"/>
      <c r="EKG78" s="318"/>
      <c r="EKH78" s="318"/>
      <c r="EKI78" s="318"/>
      <c r="EKJ78" s="318"/>
      <c r="EKK78" s="318"/>
      <c r="EKL78" s="318"/>
      <c r="EKM78" s="318"/>
      <c r="EKN78" s="318"/>
      <c r="EKO78" s="323"/>
      <c r="EKP78" s="323"/>
      <c r="EKQ78" s="323"/>
      <c r="EKR78" s="323"/>
      <c r="EKS78" s="323"/>
      <c r="EKT78" s="323"/>
      <c r="EKU78" s="323"/>
      <c r="EKV78" s="323"/>
      <c r="EKW78" s="323"/>
      <c r="EKX78" s="323"/>
      <c r="EKY78" s="323"/>
      <c r="EKZ78" s="323"/>
      <c r="ELA78" s="323"/>
      <c r="ELB78" s="323"/>
      <c r="ELC78" s="323"/>
      <c r="ELD78" s="323"/>
      <c r="ELE78" s="312"/>
      <c r="ELF78" s="312"/>
      <c r="ELG78" s="312"/>
      <c r="ELH78" s="312"/>
      <c r="ELI78" s="312"/>
      <c r="ELJ78" s="312"/>
      <c r="ELK78" s="312"/>
      <c r="ELL78" s="312"/>
      <c r="ELM78" s="312"/>
      <c r="ELN78" s="312"/>
      <c r="ELO78" s="312"/>
      <c r="ELP78" s="312"/>
      <c r="ELQ78" s="312"/>
      <c r="ELR78" s="312"/>
      <c r="ELS78" s="312"/>
      <c r="ELT78" s="312"/>
      <c r="ELU78" s="312"/>
      <c r="ELV78" s="312"/>
      <c r="ELW78" s="312"/>
      <c r="ELX78" s="312"/>
      <c r="ELY78" s="312"/>
      <c r="ELZ78" s="312"/>
      <c r="EMA78" s="312"/>
      <c r="EMB78" s="312"/>
      <c r="EMC78" s="312"/>
      <c r="EMD78" s="312"/>
      <c r="EME78" s="312"/>
      <c r="EMF78" s="312"/>
      <c r="EMG78" s="312"/>
      <c r="EMH78" s="312"/>
      <c r="EMI78" s="312"/>
      <c r="EMJ78" s="312"/>
      <c r="EMK78" s="312"/>
      <c r="EML78" s="312"/>
      <c r="EMM78" s="312"/>
      <c r="EMN78" s="312"/>
      <c r="EMO78" s="312"/>
      <c r="EMP78" s="312"/>
      <c r="EMQ78" s="312"/>
      <c r="EMR78" s="312"/>
      <c r="EMS78" s="312"/>
      <c r="EMT78" s="312"/>
      <c r="EMU78" s="312"/>
      <c r="EMV78" s="312"/>
      <c r="EMW78" s="312"/>
      <c r="EMX78" s="312"/>
      <c r="EMY78" s="312"/>
      <c r="EMZ78" s="312"/>
      <c r="ENA78" s="312"/>
      <c r="ENB78" s="312"/>
      <c r="ENC78" s="312"/>
      <c r="END78" s="312"/>
      <c r="ENE78" s="312"/>
      <c r="ENF78" s="312"/>
      <c r="ENG78" s="312"/>
      <c r="ENH78" s="312"/>
      <c r="ENI78" s="312"/>
      <c r="ENJ78" s="312"/>
      <c r="ENK78" s="312"/>
      <c r="ENL78" s="312"/>
      <c r="ENM78" s="318"/>
      <c r="ENN78" s="318"/>
      <c r="ENO78" s="318"/>
      <c r="ENP78" s="318"/>
      <c r="ENQ78" s="318"/>
      <c r="ENR78" s="318"/>
      <c r="ENS78" s="318"/>
      <c r="ENT78" s="318"/>
      <c r="ENU78" s="318"/>
      <c r="ENV78" s="318"/>
      <c r="ENW78" s="318"/>
      <c r="ENX78" s="318"/>
      <c r="ENY78" s="318"/>
      <c r="ENZ78" s="318"/>
      <c r="EOA78" s="318"/>
      <c r="EOB78" s="318"/>
      <c r="EOC78" s="323"/>
      <c r="EOD78" s="323"/>
      <c r="EOE78" s="323"/>
      <c r="EOF78" s="323"/>
      <c r="EOG78" s="323"/>
      <c r="EOH78" s="323"/>
      <c r="EOI78" s="323"/>
      <c r="EOJ78" s="323"/>
      <c r="EOK78" s="323"/>
      <c r="EOL78" s="323"/>
      <c r="EOM78" s="323"/>
      <c r="EON78" s="323"/>
      <c r="EOO78" s="323"/>
      <c r="EOP78" s="323"/>
      <c r="EOQ78" s="323"/>
      <c r="EOR78" s="323"/>
      <c r="EOS78" s="312"/>
      <c r="EOT78" s="312"/>
      <c r="EOU78" s="312"/>
      <c r="EOV78" s="312"/>
      <c r="EOW78" s="312"/>
      <c r="EOX78" s="312"/>
      <c r="EOY78" s="312"/>
      <c r="EOZ78" s="312"/>
      <c r="EPA78" s="312"/>
      <c r="EPB78" s="312"/>
      <c r="EPC78" s="312"/>
      <c r="EPD78" s="312"/>
      <c r="EPE78" s="312"/>
      <c r="EPF78" s="312"/>
      <c r="EPG78" s="312"/>
      <c r="EPH78" s="312"/>
      <c r="EPI78" s="312"/>
      <c r="EPJ78" s="312"/>
      <c r="EPK78" s="312"/>
      <c r="EPL78" s="312"/>
      <c r="EPM78" s="312"/>
      <c r="EPN78" s="312"/>
      <c r="EPO78" s="312"/>
      <c r="EPP78" s="312"/>
      <c r="EPQ78" s="312"/>
      <c r="EPR78" s="312"/>
      <c r="EPS78" s="312"/>
      <c r="EPT78" s="312"/>
      <c r="EPU78" s="312"/>
      <c r="EPV78" s="312"/>
      <c r="EPW78" s="312"/>
      <c r="EPX78" s="312"/>
      <c r="EPY78" s="312"/>
      <c r="EPZ78" s="312"/>
      <c r="EQA78" s="312"/>
      <c r="EQB78" s="312"/>
      <c r="EQC78" s="312"/>
      <c r="EQD78" s="312"/>
      <c r="EQE78" s="312"/>
      <c r="EQF78" s="312"/>
      <c r="EQG78" s="312"/>
      <c r="EQH78" s="312"/>
      <c r="EQI78" s="312"/>
      <c r="EQJ78" s="312"/>
      <c r="EQK78" s="312"/>
      <c r="EQL78" s="312"/>
      <c r="EQM78" s="312"/>
      <c r="EQN78" s="312"/>
      <c r="EQO78" s="312"/>
      <c r="EQP78" s="312"/>
      <c r="EQQ78" s="312"/>
      <c r="EQR78" s="312"/>
      <c r="EQS78" s="312"/>
      <c r="EQT78" s="312"/>
      <c r="EQU78" s="312"/>
      <c r="EQV78" s="312"/>
      <c r="EQW78" s="312"/>
      <c r="EQX78" s="312"/>
      <c r="EQY78" s="312"/>
      <c r="EQZ78" s="312"/>
      <c r="ERA78" s="318"/>
      <c r="ERB78" s="318"/>
      <c r="ERC78" s="318"/>
      <c r="ERD78" s="318"/>
      <c r="ERE78" s="318"/>
      <c r="ERF78" s="318"/>
      <c r="ERG78" s="318"/>
      <c r="ERH78" s="318"/>
      <c r="ERI78" s="318"/>
      <c r="ERJ78" s="318"/>
      <c r="ERK78" s="318"/>
      <c r="ERL78" s="318"/>
      <c r="ERM78" s="318"/>
      <c r="ERN78" s="318"/>
      <c r="ERO78" s="318"/>
      <c r="ERP78" s="318"/>
      <c r="ERQ78" s="323"/>
      <c r="ERR78" s="323"/>
      <c r="ERS78" s="323"/>
      <c r="ERT78" s="323"/>
      <c r="ERU78" s="323"/>
      <c r="ERV78" s="323"/>
      <c r="ERW78" s="323"/>
      <c r="ERX78" s="323"/>
      <c r="ERY78" s="323"/>
      <c r="ERZ78" s="323"/>
      <c r="ESA78" s="323"/>
      <c r="ESB78" s="323"/>
      <c r="ESC78" s="323"/>
      <c r="ESD78" s="323"/>
      <c r="ESE78" s="323"/>
      <c r="ESF78" s="323"/>
      <c r="ESG78" s="312"/>
      <c r="ESH78" s="312"/>
      <c r="ESI78" s="312"/>
      <c r="ESJ78" s="312"/>
      <c r="ESK78" s="312"/>
      <c r="ESL78" s="312"/>
      <c r="ESM78" s="312"/>
      <c r="ESN78" s="312"/>
      <c r="ESO78" s="312"/>
      <c r="ESP78" s="312"/>
      <c r="ESQ78" s="312"/>
      <c r="ESR78" s="312"/>
      <c r="ESS78" s="312"/>
      <c r="EST78" s="312"/>
      <c r="ESU78" s="312"/>
      <c r="ESV78" s="312"/>
      <c r="ESW78" s="312"/>
      <c r="ESX78" s="312"/>
      <c r="ESY78" s="312"/>
      <c r="ESZ78" s="312"/>
      <c r="ETA78" s="312"/>
      <c r="ETB78" s="312"/>
      <c r="ETC78" s="312"/>
      <c r="ETD78" s="312"/>
      <c r="ETE78" s="312"/>
      <c r="ETF78" s="312"/>
      <c r="ETG78" s="312"/>
      <c r="ETH78" s="312"/>
      <c r="ETI78" s="312"/>
      <c r="ETJ78" s="312"/>
      <c r="ETK78" s="312"/>
      <c r="ETL78" s="312"/>
      <c r="ETM78" s="312"/>
      <c r="ETN78" s="312"/>
      <c r="ETO78" s="312"/>
      <c r="ETP78" s="312"/>
      <c r="ETQ78" s="312"/>
      <c r="ETR78" s="312"/>
      <c r="ETS78" s="312"/>
      <c r="ETT78" s="312"/>
      <c r="ETU78" s="312"/>
      <c r="ETV78" s="312"/>
      <c r="ETW78" s="312"/>
      <c r="ETX78" s="312"/>
      <c r="ETY78" s="312"/>
      <c r="ETZ78" s="312"/>
      <c r="EUA78" s="312"/>
      <c r="EUB78" s="312"/>
      <c r="EUC78" s="312"/>
      <c r="EUD78" s="312"/>
      <c r="EUE78" s="312"/>
      <c r="EUF78" s="312"/>
      <c r="EUG78" s="312"/>
      <c r="EUH78" s="312"/>
      <c r="EUI78" s="312"/>
      <c r="EUJ78" s="312"/>
      <c r="EUK78" s="312"/>
      <c r="EUL78" s="312"/>
      <c r="EUM78" s="312"/>
      <c r="EUN78" s="312"/>
      <c r="EUO78" s="318"/>
      <c r="EUP78" s="318"/>
      <c r="EUQ78" s="318"/>
      <c r="EUR78" s="318"/>
      <c r="EUS78" s="318"/>
      <c r="EUT78" s="318"/>
      <c r="EUU78" s="318"/>
      <c r="EUV78" s="318"/>
      <c r="EUW78" s="318"/>
      <c r="EUX78" s="318"/>
      <c r="EUY78" s="318"/>
      <c r="EUZ78" s="318"/>
      <c r="EVA78" s="318"/>
      <c r="EVB78" s="318"/>
      <c r="EVC78" s="318"/>
      <c r="EVD78" s="318"/>
      <c r="EVE78" s="323"/>
      <c r="EVF78" s="323"/>
      <c r="EVG78" s="323"/>
      <c r="EVH78" s="323"/>
      <c r="EVI78" s="323"/>
      <c r="EVJ78" s="323"/>
      <c r="EVK78" s="323"/>
      <c r="EVL78" s="323"/>
      <c r="EVM78" s="323"/>
      <c r="EVN78" s="323"/>
      <c r="EVO78" s="323"/>
      <c r="EVP78" s="323"/>
      <c r="EVQ78" s="323"/>
      <c r="EVR78" s="323"/>
      <c r="EVS78" s="323"/>
      <c r="EVT78" s="323"/>
      <c r="EVU78" s="312"/>
      <c r="EVV78" s="312"/>
      <c r="EVW78" s="312"/>
      <c r="EVX78" s="312"/>
      <c r="EVY78" s="312"/>
      <c r="EVZ78" s="312"/>
      <c r="EWA78" s="312"/>
      <c r="EWB78" s="312"/>
      <c r="EWC78" s="312"/>
      <c r="EWD78" s="312"/>
      <c r="EWE78" s="312"/>
      <c r="EWF78" s="312"/>
      <c r="EWG78" s="312"/>
      <c r="EWH78" s="312"/>
      <c r="EWI78" s="312"/>
      <c r="EWJ78" s="312"/>
      <c r="EWK78" s="312"/>
      <c r="EWL78" s="312"/>
      <c r="EWM78" s="312"/>
      <c r="EWN78" s="312"/>
      <c r="EWO78" s="312"/>
      <c r="EWP78" s="312"/>
      <c r="EWQ78" s="312"/>
      <c r="EWR78" s="312"/>
      <c r="EWS78" s="312"/>
      <c r="EWT78" s="312"/>
      <c r="EWU78" s="312"/>
      <c r="EWV78" s="312"/>
      <c r="EWW78" s="312"/>
      <c r="EWX78" s="312"/>
      <c r="EWY78" s="312"/>
      <c r="EWZ78" s="312"/>
      <c r="EXA78" s="312"/>
      <c r="EXB78" s="312"/>
      <c r="EXC78" s="312"/>
      <c r="EXD78" s="312"/>
      <c r="EXE78" s="312"/>
      <c r="EXF78" s="312"/>
      <c r="EXG78" s="312"/>
      <c r="EXH78" s="312"/>
      <c r="EXI78" s="312"/>
      <c r="EXJ78" s="312"/>
      <c r="EXK78" s="312"/>
      <c r="EXL78" s="312"/>
      <c r="EXM78" s="312"/>
      <c r="EXN78" s="312"/>
      <c r="EXO78" s="312"/>
      <c r="EXP78" s="312"/>
      <c r="EXQ78" s="312"/>
      <c r="EXR78" s="312"/>
      <c r="EXS78" s="312"/>
      <c r="EXT78" s="312"/>
      <c r="EXU78" s="312"/>
      <c r="EXV78" s="312"/>
      <c r="EXW78" s="312"/>
      <c r="EXX78" s="312"/>
      <c r="EXY78" s="312"/>
      <c r="EXZ78" s="312"/>
      <c r="EYA78" s="312"/>
      <c r="EYB78" s="312"/>
      <c r="EYC78" s="318"/>
      <c r="EYD78" s="318"/>
      <c r="EYE78" s="318"/>
      <c r="EYF78" s="318"/>
      <c r="EYG78" s="318"/>
      <c r="EYH78" s="318"/>
      <c r="EYI78" s="318"/>
      <c r="EYJ78" s="318"/>
      <c r="EYK78" s="318"/>
      <c r="EYL78" s="318"/>
      <c r="EYM78" s="318"/>
      <c r="EYN78" s="318"/>
      <c r="EYO78" s="318"/>
      <c r="EYP78" s="318"/>
      <c r="EYQ78" s="318"/>
      <c r="EYR78" s="318"/>
      <c r="EYS78" s="323"/>
      <c r="EYT78" s="323"/>
      <c r="EYU78" s="323"/>
      <c r="EYV78" s="323"/>
      <c r="EYW78" s="323"/>
      <c r="EYX78" s="323"/>
      <c r="EYY78" s="323"/>
      <c r="EYZ78" s="323"/>
      <c r="EZA78" s="323"/>
      <c r="EZB78" s="323"/>
      <c r="EZC78" s="323"/>
      <c r="EZD78" s="323"/>
      <c r="EZE78" s="323"/>
      <c r="EZF78" s="323"/>
      <c r="EZG78" s="323"/>
      <c r="EZH78" s="323"/>
      <c r="EZI78" s="312"/>
      <c r="EZJ78" s="312"/>
      <c r="EZK78" s="312"/>
      <c r="EZL78" s="312"/>
      <c r="EZM78" s="312"/>
      <c r="EZN78" s="312"/>
      <c r="EZO78" s="312"/>
      <c r="EZP78" s="312"/>
      <c r="EZQ78" s="312"/>
      <c r="EZR78" s="312"/>
      <c r="EZS78" s="312"/>
      <c r="EZT78" s="312"/>
      <c r="EZU78" s="312"/>
      <c r="EZV78" s="312"/>
      <c r="EZW78" s="312"/>
      <c r="EZX78" s="312"/>
      <c r="EZY78" s="312"/>
      <c r="EZZ78" s="312"/>
      <c r="FAA78" s="312"/>
      <c r="FAB78" s="312"/>
      <c r="FAC78" s="312"/>
      <c r="FAD78" s="312"/>
      <c r="FAE78" s="312"/>
      <c r="FAF78" s="312"/>
      <c r="FAG78" s="312"/>
      <c r="FAH78" s="312"/>
      <c r="FAI78" s="312"/>
      <c r="FAJ78" s="312"/>
      <c r="FAK78" s="312"/>
      <c r="FAL78" s="312"/>
      <c r="FAM78" s="312"/>
      <c r="FAN78" s="312"/>
      <c r="FAO78" s="312"/>
      <c r="FAP78" s="312"/>
      <c r="FAQ78" s="312"/>
      <c r="FAR78" s="312"/>
      <c r="FAS78" s="312"/>
      <c r="FAT78" s="312"/>
      <c r="FAU78" s="312"/>
      <c r="FAV78" s="312"/>
      <c r="FAW78" s="312"/>
      <c r="FAX78" s="312"/>
      <c r="FAY78" s="312"/>
      <c r="FAZ78" s="312"/>
      <c r="FBA78" s="312"/>
      <c r="FBB78" s="312"/>
      <c r="FBC78" s="312"/>
      <c r="FBD78" s="312"/>
      <c r="FBE78" s="312"/>
      <c r="FBF78" s="312"/>
      <c r="FBG78" s="312"/>
      <c r="FBH78" s="312"/>
      <c r="FBI78" s="312"/>
      <c r="FBJ78" s="312"/>
      <c r="FBK78" s="312"/>
      <c r="FBL78" s="312"/>
      <c r="FBM78" s="312"/>
      <c r="FBN78" s="312"/>
      <c r="FBO78" s="312"/>
      <c r="FBP78" s="312"/>
      <c r="FBQ78" s="318"/>
      <c r="FBR78" s="318"/>
      <c r="FBS78" s="318"/>
      <c r="FBT78" s="318"/>
      <c r="FBU78" s="318"/>
      <c r="FBV78" s="318"/>
      <c r="FBW78" s="318"/>
      <c r="FBX78" s="318"/>
      <c r="FBY78" s="318"/>
      <c r="FBZ78" s="318"/>
      <c r="FCA78" s="318"/>
      <c r="FCB78" s="318"/>
      <c r="FCC78" s="318"/>
      <c r="FCD78" s="318"/>
      <c r="FCE78" s="318"/>
      <c r="FCF78" s="318"/>
      <c r="FCG78" s="323"/>
      <c r="FCH78" s="323"/>
      <c r="FCI78" s="323"/>
      <c r="FCJ78" s="323"/>
      <c r="FCK78" s="323"/>
      <c r="FCL78" s="323"/>
      <c r="FCM78" s="323"/>
      <c r="FCN78" s="323"/>
      <c r="FCO78" s="323"/>
      <c r="FCP78" s="323"/>
      <c r="FCQ78" s="323"/>
      <c r="FCR78" s="323"/>
      <c r="FCS78" s="323"/>
      <c r="FCT78" s="323"/>
      <c r="FCU78" s="323"/>
      <c r="FCV78" s="323"/>
      <c r="FCW78" s="312"/>
      <c r="FCX78" s="312"/>
      <c r="FCY78" s="312"/>
      <c r="FCZ78" s="312"/>
      <c r="FDA78" s="312"/>
      <c r="FDB78" s="312"/>
      <c r="FDC78" s="312"/>
      <c r="FDD78" s="312"/>
      <c r="FDE78" s="312"/>
      <c r="FDF78" s="312"/>
      <c r="FDG78" s="312"/>
      <c r="FDH78" s="312"/>
      <c r="FDI78" s="312"/>
      <c r="FDJ78" s="312"/>
      <c r="FDK78" s="312"/>
      <c r="FDL78" s="312"/>
      <c r="FDM78" s="312"/>
      <c r="FDN78" s="312"/>
      <c r="FDO78" s="312"/>
      <c r="FDP78" s="312"/>
      <c r="FDQ78" s="312"/>
      <c r="FDR78" s="312"/>
      <c r="FDS78" s="312"/>
      <c r="FDT78" s="312"/>
      <c r="FDU78" s="312"/>
      <c r="FDV78" s="312"/>
      <c r="FDW78" s="312"/>
      <c r="FDX78" s="312"/>
      <c r="FDY78" s="312"/>
      <c r="FDZ78" s="312"/>
      <c r="FEA78" s="312"/>
      <c r="FEB78" s="312"/>
      <c r="FEC78" s="312"/>
      <c r="FED78" s="312"/>
      <c r="FEE78" s="312"/>
      <c r="FEF78" s="312"/>
      <c r="FEG78" s="312"/>
      <c r="FEH78" s="312"/>
      <c r="FEI78" s="312"/>
      <c r="FEJ78" s="312"/>
      <c r="FEK78" s="312"/>
      <c r="FEL78" s="312"/>
      <c r="FEM78" s="312"/>
      <c r="FEN78" s="312"/>
      <c r="FEO78" s="312"/>
      <c r="FEP78" s="312"/>
      <c r="FEQ78" s="312"/>
      <c r="FER78" s="312"/>
      <c r="FES78" s="312"/>
      <c r="FET78" s="312"/>
      <c r="FEU78" s="312"/>
      <c r="FEV78" s="312"/>
      <c r="FEW78" s="312"/>
      <c r="FEX78" s="312"/>
      <c r="FEY78" s="312"/>
      <c r="FEZ78" s="312"/>
      <c r="FFA78" s="312"/>
      <c r="FFB78" s="312"/>
      <c r="FFC78" s="312"/>
      <c r="FFD78" s="312"/>
      <c r="FFE78" s="318"/>
      <c r="FFF78" s="318"/>
      <c r="FFG78" s="318"/>
      <c r="FFH78" s="318"/>
      <c r="FFI78" s="318"/>
      <c r="FFJ78" s="318"/>
      <c r="FFK78" s="318"/>
      <c r="FFL78" s="318"/>
      <c r="FFM78" s="318"/>
      <c r="FFN78" s="318"/>
      <c r="FFO78" s="318"/>
      <c r="FFP78" s="318"/>
      <c r="FFQ78" s="318"/>
      <c r="FFR78" s="318"/>
      <c r="FFS78" s="318"/>
      <c r="FFT78" s="318"/>
      <c r="FFU78" s="323"/>
      <c r="FFV78" s="323"/>
      <c r="FFW78" s="323"/>
      <c r="FFX78" s="323"/>
      <c r="FFY78" s="323"/>
      <c r="FFZ78" s="323"/>
      <c r="FGA78" s="323"/>
      <c r="FGB78" s="323"/>
      <c r="FGC78" s="323"/>
      <c r="FGD78" s="323"/>
      <c r="FGE78" s="323"/>
      <c r="FGF78" s="323"/>
      <c r="FGG78" s="323"/>
      <c r="FGH78" s="323"/>
      <c r="FGI78" s="323"/>
      <c r="FGJ78" s="323"/>
      <c r="FGK78" s="312"/>
      <c r="FGL78" s="312"/>
      <c r="FGM78" s="312"/>
      <c r="FGN78" s="312"/>
      <c r="FGO78" s="312"/>
      <c r="FGP78" s="312"/>
      <c r="FGQ78" s="312"/>
      <c r="FGR78" s="312"/>
      <c r="FGS78" s="312"/>
      <c r="FGT78" s="312"/>
      <c r="FGU78" s="312"/>
      <c r="FGV78" s="312"/>
      <c r="FGW78" s="312"/>
      <c r="FGX78" s="312"/>
      <c r="FGY78" s="312"/>
      <c r="FGZ78" s="312"/>
      <c r="FHA78" s="312"/>
      <c r="FHB78" s="312"/>
      <c r="FHC78" s="312"/>
      <c r="FHD78" s="312"/>
      <c r="FHE78" s="312"/>
      <c r="FHF78" s="312"/>
      <c r="FHG78" s="312"/>
      <c r="FHH78" s="312"/>
      <c r="FHI78" s="312"/>
      <c r="FHJ78" s="312"/>
      <c r="FHK78" s="312"/>
      <c r="FHL78" s="312"/>
      <c r="FHM78" s="312"/>
      <c r="FHN78" s="312"/>
      <c r="FHO78" s="312"/>
      <c r="FHP78" s="312"/>
      <c r="FHQ78" s="312"/>
      <c r="FHR78" s="312"/>
      <c r="FHS78" s="312"/>
      <c r="FHT78" s="312"/>
      <c r="FHU78" s="312"/>
      <c r="FHV78" s="312"/>
      <c r="FHW78" s="312"/>
      <c r="FHX78" s="312"/>
      <c r="FHY78" s="312"/>
      <c r="FHZ78" s="312"/>
      <c r="FIA78" s="312"/>
      <c r="FIB78" s="312"/>
      <c r="FIC78" s="312"/>
      <c r="FID78" s="312"/>
      <c r="FIE78" s="312"/>
      <c r="FIF78" s="312"/>
      <c r="FIG78" s="312"/>
      <c r="FIH78" s="312"/>
      <c r="FII78" s="312"/>
      <c r="FIJ78" s="312"/>
      <c r="FIK78" s="312"/>
      <c r="FIL78" s="312"/>
      <c r="FIM78" s="312"/>
      <c r="FIN78" s="312"/>
      <c r="FIO78" s="312"/>
      <c r="FIP78" s="312"/>
      <c r="FIQ78" s="312"/>
      <c r="FIR78" s="312"/>
      <c r="FIS78" s="318"/>
      <c r="FIT78" s="318"/>
      <c r="FIU78" s="318"/>
      <c r="FIV78" s="318"/>
      <c r="FIW78" s="318"/>
      <c r="FIX78" s="318"/>
      <c r="FIY78" s="318"/>
      <c r="FIZ78" s="318"/>
      <c r="FJA78" s="318"/>
      <c r="FJB78" s="318"/>
      <c r="FJC78" s="318"/>
      <c r="FJD78" s="318"/>
      <c r="FJE78" s="318"/>
      <c r="FJF78" s="318"/>
      <c r="FJG78" s="318"/>
      <c r="FJH78" s="318"/>
      <c r="FJI78" s="323"/>
      <c r="FJJ78" s="323"/>
      <c r="FJK78" s="323"/>
      <c r="FJL78" s="323"/>
      <c r="FJM78" s="323"/>
      <c r="FJN78" s="323"/>
      <c r="FJO78" s="323"/>
      <c r="FJP78" s="323"/>
      <c r="FJQ78" s="323"/>
      <c r="FJR78" s="323"/>
      <c r="FJS78" s="323"/>
      <c r="FJT78" s="323"/>
      <c r="FJU78" s="323"/>
      <c r="FJV78" s="323"/>
      <c r="FJW78" s="323"/>
      <c r="FJX78" s="323"/>
      <c r="FJY78" s="312"/>
      <c r="FJZ78" s="312"/>
      <c r="FKA78" s="312"/>
      <c r="FKB78" s="312"/>
      <c r="FKC78" s="312"/>
      <c r="FKD78" s="312"/>
      <c r="FKE78" s="312"/>
      <c r="FKF78" s="312"/>
      <c r="FKG78" s="312"/>
      <c r="FKH78" s="312"/>
      <c r="FKI78" s="312"/>
      <c r="FKJ78" s="312"/>
      <c r="FKK78" s="312"/>
      <c r="FKL78" s="312"/>
      <c r="FKM78" s="312"/>
      <c r="FKN78" s="312"/>
      <c r="FKO78" s="312"/>
      <c r="FKP78" s="312"/>
      <c r="FKQ78" s="312"/>
      <c r="FKR78" s="312"/>
      <c r="FKS78" s="312"/>
      <c r="FKT78" s="312"/>
      <c r="FKU78" s="312"/>
      <c r="FKV78" s="312"/>
      <c r="FKW78" s="312"/>
      <c r="FKX78" s="312"/>
      <c r="FKY78" s="312"/>
      <c r="FKZ78" s="312"/>
      <c r="FLA78" s="312"/>
      <c r="FLB78" s="312"/>
      <c r="FLC78" s="312"/>
      <c r="FLD78" s="312"/>
      <c r="FLE78" s="312"/>
      <c r="FLF78" s="312"/>
      <c r="FLG78" s="312"/>
      <c r="FLH78" s="312"/>
      <c r="FLI78" s="312"/>
      <c r="FLJ78" s="312"/>
      <c r="FLK78" s="312"/>
      <c r="FLL78" s="312"/>
      <c r="FLM78" s="312"/>
      <c r="FLN78" s="312"/>
      <c r="FLO78" s="312"/>
      <c r="FLP78" s="312"/>
      <c r="FLQ78" s="312"/>
      <c r="FLR78" s="312"/>
      <c r="FLS78" s="312"/>
      <c r="FLT78" s="312"/>
      <c r="FLU78" s="312"/>
      <c r="FLV78" s="312"/>
      <c r="FLW78" s="312"/>
      <c r="FLX78" s="312"/>
      <c r="FLY78" s="312"/>
      <c r="FLZ78" s="312"/>
      <c r="FMA78" s="312"/>
      <c r="FMB78" s="312"/>
      <c r="FMC78" s="312"/>
      <c r="FMD78" s="312"/>
      <c r="FME78" s="312"/>
      <c r="FMF78" s="312"/>
      <c r="FMG78" s="318"/>
      <c r="FMH78" s="318"/>
      <c r="FMI78" s="318"/>
      <c r="FMJ78" s="318"/>
      <c r="FMK78" s="318"/>
      <c r="FML78" s="318"/>
      <c r="FMM78" s="318"/>
      <c r="FMN78" s="318"/>
      <c r="FMO78" s="318"/>
      <c r="FMP78" s="318"/>
      <c r="FMQ78" s="318"/>
      <c r="FMR78" s="318"/>
      <c r="FMS78" s="318"/>
      <c r="FMT78" s="318"/>
      <c r="FMU78" s="318"/>
      <c r="FMV78" s="318"/>
      <c r="FMW78" s="323"/>
      <c r="FMX78" s="323"/>
      <c r="FMY78" s="323"/>
      <c r="FMZ78" s="323"/>
      <c r="FNA78" s="323"/>
      <c r="FNB78" s="323"/>
      <c r="FNC78" s="323"/>
      <c r="FND78" s="323"/>
      <c r="FNE78" s="323"/>
      <c r="FNF78" s="323"/>
      <c r="FNG78" s="323"/>
      <c r="FNH78" s="323"/>
      <c r="FNI78" s="323"/>
      <c r="FNJ78" s="323"/>
      <c r="FNK78" s="323"/>
      <c r="FNL78" s="323"/>
      <c r="FNM78" s="312"/>
      <c r="FNN78" s="312"/>
      <c r="FNO78" s="312"/>
      <c r="FNP78" s="312"/>
      <c r="FNQ78" s="312"/>
      <c r="FNR78" s="312"/>
      <c r="FNS78" s="312"/>
      <c r="FNT78" s="312"/>
      <c r="FNU78" s="312"/>
      <c r="FNV78" s="312"/>
      <c r="FNW78" s="312"/>
      <c r="FNX78" s="312"/>
      <c r="FNY78" s="312"/>
      <c r="FNZ78" s="312"/>
      <c r="FOA78" s="312"/>
      <c r="FOB78" s="312"/>
      <c r="FOC78" s="312"/>
      <c r="FOD78" s="312"/>
      <c r="FOE78" s="312"/>
      <c r="FOF78" s="312"/>
      <c r="FOG78" s="312"/>
      <c r="FOH78" s="312"/>
      <c r="FOI78" s="312"/>
      <c r="FOJ78" s="312"/>
      <c r="FOK78" s="312"/>
      <c r="FOL78" s="312"/>
      <c r="FOM78" s="312"/>
      <c r="FON78" s="312"/>
      <c r="FOO78" s="312"/>
      <c r="FOP78" s="312"/>
      <c r="FOQ78" s="312"/>
      <c r="FOR78" s="312"/>
      <c r="FOS78" s="312"/>
      <c r="FOT78" s="312"/>
      <c r="FOU78" s="312"/>
      <c r="FOV78" s="312"/>
      <c r="FOW78" s="312"/>
      <c r="FOX78" s="312"/>
      <c r="FOY78" s="312"/>
      <c r="FOZ78" s="312"/>
      <c r="FPA78" s="312"/>
      <c r="FPB78" s="312"/>
      <c r="FPC78" s="312"/>
      <c r="FPD78" s="312"/>
      <c r="FPE78" s="312"/>
      <c r="FPF78" s="312"/>
      <c r="FPG78" s="312"/>
      <c r="FPH78" s="312"/>
      <c r="FPI78" s="312"/>
      <c r="FPJ78" s="312"/>
      <c r="FPK78" s="312"/>
      <c r="FPL78" s="312"/>
      <c r="FPM78" s="312"/>
      <c r="FPN78" s="312"/>
      <c r="FPO78" s="312"/>
      <c r="FPP78" s="312"/>
      <c r="FPQ78" s="312"/>
      <c r="FPR78" s="312"/>
      <c r="FPS78" s="312"/>
      <c r="FPT78" s="312"/>
      <c r="FPU78" s="318"/>
      <c r="FPV78" s="318"/>
      <c r="FPW78" s="318"/>
      <c r="FPX78" s="318"/>
      <c r="FPY78" s="318"/>
      <c r="FPZ78" s="318"/>
      <c r="FQA78" s="318"/>
      <c r="FQB78" s="318"/>
      <c r="FQC78" s="318"/>
      <c r="FQD78" s="318"/>
      <c r="FQE78" s="318"/>
      <c r="FQF78" s="318"/>
      <c r="FQG78" s="318"/>
      <c r="FQH78" s="318"/>
      <c r="FQI78" s="318"/>
      <c r="FQJ78" s="318"/>
      <c r="FQK78" s="323"/>
      <c r="FQL78" s="323"/>
      <c r="FQM78" s="323"/>
      <c r="FQN78" s="323"/>
      <c r="FQO78" s="323"/>
      <c r="FQP78" s="323"/>
      <c r="FQQ78" s="323"/>
      <c r="FQR78" s="323"/>
      <c r="FQS78" s="323"/>
      <c r="FQT78" s="323"/>
      <c r="FQU78" s="323"/>
      <c r="FQV78" s="323"/>
      <c r="FQW78" s="323"/>
      <c r="FQX78" s="323"/>
      <c r="FQY78" s="323"/>
      <c r="FQZ78" s="323"/>
      <c r="FRA78" s="312"/>
      <c r="FRB78" s="312"/>
      <c r="FRC78" s="312"/>
      <c r="FRD78" s="312"/>
      <c r="FRE78" s="312"/>
      <c r="FRF78" s="312"/>
      <c r="FRG78" s="312"/>
      <c r="FRH78" s="312"/>
      <c r="FRI78" s="312"/>
      <c r="FRJ78" s="312"/>
      <c r="FRK78" s="312"/>
      <c r="FRL78" s="312"/>
      <c r="FRM78" s="312"/>
      <c r="FRN78" s="312"/>
      <c r="FRO78" s="312"/>
      <c r="FRP78" s="312"/>
      <c r="FRQ78" s="312"/>
      <c r="FRR78" s="312"/>
      <c r="FRS78" s="312"/>
      <c r="FRT78" s="312"/>
      <c r="FRU78" s="312"/>
      <c r="FRV78" s="312"/>
      <c r="FRW78" s="312"/>
      <c r="FRX78" s="312"/>
      <c r="FRY78" s="312"/>
      <c r="FRZ78" s="312"/>
      <c r="FSA78" s="312"/>
      <c r="FSB78" s="312"/>
      <c r="FSC78" s="312"/>
      <c r="FSD78" s="312"/>
      <c r="FSE78" s="312"/>
      <c r="FSF78" s="312"/>
      <c r="FSG78" s="312"/>
      <c r="FSH78" s="312"/>
      <c r="FSI78" s="312"/>
      <c r="FSJ78" s="312"/>
      <c r="FSK78" s="312"/>
      <c r="FSL78" s="312"/>
      <c r="FSM78" s="312"/>
      <c r="FSN78" s="312"/>
      <c r="FSO78" s="312"/>
      <c r="FSP78" s="312"/>
      <c r="FSQ78" s="312"/>
      <c r="FSR78" s="312"/>
      <c r="FSS78" s="312"/>
      <c r="FST78" s="312"/>
      <c r="FSU78" s="312"/>
      <c r="FSV78" s="312"/>
      <c r="FSW78" s="312"/>
      <c r="FSX78" s="312"/>
      <c r="FSY78" s="312"/>
      <c r="FSZ78" s="312"/>
      <c r="FTA78" s="312"/>
      <c r="FTB78" s="312"/>
      <c r="FTC78" s="312"/>
      <c r="FTD78" s="312"/>
      <c r="FTE78" s="312"/>
      <c r="FTF78" s="312"/>
      <c r="FTG78" s="312"/>
      <c r="FTH78" s="312"/>
      <c r="FTI78" s="318"/>
      <c r="FTJ78" s="318"/>
      <c r="FTK78" s="318"/>
      <c r="FTL78" s="318"/>
      <c r="FTM78" s="318"/>
      <c r="FTN78" s="318"/>
      <c r="FTO78" s="318"/>
      <c r="FTP78" s="318"/>
      <c r="FTQ78" s="318"/>
      <c r="FTR78" s="318"/>
      <c r="FTS78" s="318"/>
      <c r="FTT78" s="318"/>
      <c r="FTU78" s="318"/>
      <c r="FTV78" s="318"/>
      <c r="FTW78" s="318"/>
      <c r="FTX78" s="318"/>
      <c r="FTY78" s="323"/>
      <c r="FTZ78" s="323"/>
      <c r="FUA78" s="323"/>
      <c r="FUB78" s="323"/>
      <c r="FUC78" s="323"/>
      <c r="FUD78" s="323"/>
      <c r="FUE78" s="323"/>
      <c r="FUF78" s="323"/>
      <c r="FUG78" s="323"/>
      <c r="FUH78" s="323"/>
      <c r="FUI78" s="323"/>
      <c r="FUJ78" s="323"/>
      <c r="FUK78" s="323"/>
      <c r="FUL78" s="323"/>
      <c r="FUM78" s="323"/>
      <c r="FUN78" s="323"/>
      <c r="FUO78" s="312"/>
      <c r="FUP78" s="312"/>
      <c r="FUQ78" s="312"/>
      <c r="FUR78" s="312"/>
      <c r="FUS78" s="312"/>
      <c r="FUT78" s="312"/>
      <c r="FUU78" s="312"/>
      <c r="FUV78" s="312"/>
      <c r="FUW78" s="312"/>
      <c r="FUX78" s="312"/>
      <c r="FUY78" s="312"/>
      <c r="FUZ78" s="312"/>
      <c r="FVA78" s="312"/>
      <c r="FVB78" s="312"/>
      <c r="FVC78" s="312"/>
      <c r="FVD78" s="312"/>
      <c r="FVE78" s="312"/>
      <c r="FVF78" s="312"/>
      <c r="FVG78" s="312"/>
      <c r="FVH78" s="312"/>
      <c r="FVI78" s="312"/>
      <c r="FVJ78" s="312"/>
      <c r="FVK78" s="312"/>
      <c r="FVL78" s="312"/>
      <c r="FVM78" s="312"/>
      <c r="FVN78" s="312"/>
      <c r="FVO78" s="312"/>
      <c r="FVP78" s="312"/>
      <c r="FVQ78" s="312"/>
      <c r="FVR78" s="312"/>
      <c r="FVS78" s="312"/>
      <c r="FVT78" s="312"/>
      <c r="FVU78" s="312"/>
      <c r="FVV78" s="312"/>
      <c r="FVW78" s="312"/>
      <c r="FVX78" s="312"/>
      <c r="FVY78" s="312"/>
      <c r="FVZ78" s="312"/>
      <c r="FWA78" s="312"/>
      <c r="FWB78" s="312"/>
      <c r="FWC78" s="312"/>
      <c r="FWD78" s="312"/>
      <c r="FWE78" s="312"/>
      <c r="FWF78" s="312"/>
      <c r="FWG78" s="312"/>
      <c r="FWH78" s="312"/>
      <c r="FWI78" s="312"/>
      <c r="FWJ78" s="312"/>
      <c r="FWK78" s="312"/>
      <c r="FWL78" s="312"/>
      <c r="FWM78" s="312"/>
      <c r="FWN78" s="312"/>
      <c r="FWO78" s="312"/>
      <c r="FWP78" s="312"/>
      <c r="FWQ78" s="312"/>
      <c r="FWR78" s="312"/>
      <c r="FWS78" s="312"/>
      <c r="FWT78" s="312"/>
      <c r="FWU78" s="312"/>
      <c r="FWV78" s="312"/>
      <c r="FWW78" s="318"/>
      <c r="FWX78" s="318"/>
      <c r="FWY78" s="318"/>
      <c r="FWZ78" s="318"/>
      <c r="FXA78" s="318"/>
      <c r="FXB78" s="318"/>
      <c r="FXC78" s="318"/>
      <c r="FXD78" s="318"/>
      <c r="FXE78" s="318"/>
      <c r="FXF78" s="318"/>
      <c r="FXG78" s="318"/>
      <c r="FXH78" s="318"/>
      <c r="FXI78" s="318"/>
      <c r="FXJ78" s="318"/>
      <c r="FXK78" s="318"/>
      <c r="FXL78" s="318"/>
      <c r="FXM78" s="323"/>
      <c r="FXN78" s="323"/>
      <c r="FXO78" s="323"/>
      <c r="FXP78" s="323"/>
      <c r="FXQ78" s="323"/>
      <c r="FXR78" s="323"/>
      <c r="FXS78" s="323"/>
      <c r="FXT78" s="323"/>
      <c r="FXU78" s="323"/>
      <c r="FXV78" s="323"/>
      <c r="FXW78" s="323"/>
      <c r="FXX78" s="323"/>
      <c r="FXY78" s="323"/>
      <c r="FXZ78" s="323"/>
      <c r="FYA78" s="323"/>
      <c r="FYB78" s="323"/>
      <c r="FYC78" s="312"/>
      <c r="FYD78" s="312"/>
      <c r="FYE78" s="312"/>
      <c r="FYF78" s="312"/>
      <c r="FYG78" s="312"/>
      <c r="FYH78" s="312"/>
      <c r="FYI78" s="312"/>
      <c r="FYJ78" s="312"/>
      <c r="FYK78" s="312"/>
      <c r="FYL78" s="312"/>
      <c r="FYM78" s="312"/>
      <c r="FYN78" s="312"/>
      <c r="FYO78" s="312"/>
      <c r="FYP78" s="312"/>
      <c r="FYQ78" s="312"/>
      <c r="FYR78" s="312"/>
      <c r="FYS78" s="312"/>
      <c r="FYT78" s="312"/>
      <c r="FYU78" s="312"/>
      <c r="FYV78" s="312"/>
      <c r="FYW78" s="312"/>
      <c r="FYX78" s="312"/>
      <c r="FYY78" s="312"/>
      <c r="FYZ78" s="312"/>
      <c r="FZA78" s="312"/>
      <c r="FZB78" s="312"/>
      <c r="FZC78" s="312"/>
      <c r="FZD78" s="312"/>
      <c r="FZE78" s="312"/>
      <c r="FZF78" s="312"/>
      <c r="FZG78" s="312"/>
      <c r="FZH78" s="312"/>
      <c r="FZI78" s="312"/>
      <c r="FZJ78" s="312"/>
      <c r="FZK78" s="312"/>
      <c r="FZL78" s="312"/>
      <c r="FZM78" s="312"/>
      <c r="FZN78" s="312"/>
      <c r="FZO78" s="312"/>
      <c r="FZP78" s="312"/>
      <c r="FZQ78" s="312"/>
      <c r="FZR78" s="312"/>
      <c r="FZS78" s="312"/>
      <c r="FZT78" s="312"/>
      <c r="FZU78" s="312"/>
      <c r="FZV78" s="312"/>
      <c r="FZW78" s="312"/>
      <c r="FZX78" s="312"/>
      <c r="FZY78" s="312"/>
      <c r="FZZ78" s="312"/>
      <c r="GAA78" s="312"/>
      <c r="GAB78" s="312"/>
      <c r="GAC78" s="312"/>
      <c r="GAD78" s="312"/>
      <c r="GAE78" s="312"/>
      <c r="GAF78" s="312"/>
      <c r="GAG78" s="312"/>
      <c r="GAH78" s="312"/>
      <c r="GAI78" s="312"/>
      <c r="GAJ78" s="312"/>
      <c r="GAK78" s="318"/>
      <c r="GAL78" s="318"/>
      <c r="GAM78" s="318"/>
      <c r="GAN78" s="318"/>
      <c r="GAO78" s="318"/>
      <c r="GAP78" s="318"/>
      <c r="GAQ78" s="318"/>
      <c r="GAR78" s="318"/>
      <c r="GAS78" s="318"/>
      <c r="GAT78" s="318"/>
      <c r="GAU78" s="318"/>
      <c r="GAV78" s="318"/>
      <c r="GAW78" s="318"/>
      <c r="GAX78" s="318"/>
      <c r="GAY78" s="318"/>
      <c r="GAZ78" s="318"/>
      <c r="GBA78" s="323"/>
      <c r="GBB78" s="323"/>
      <c r="GBC78" s="323"/>
      <c r="GBD78" s="323"/>
      <c r="GBE78" s="323"/>
      <c r="GBF78" s="323"/>
      <c r="GBG78" s="323"/>
      <c r="GBH78" s="323"/>
      <c r="GBI78" s="323"/>
      <c r="GBJ78" s="323"/>
      <c r="GBK78" s="323"/>
      <c r="GBL78" s="323"/>
      <c r="GBM78" s="323"/>
      <c r="GBN78" s="323"/>
      <c r="GBO78" s="323"/>
      <c r="GBP78" s="323"/>
      <c r="GBQ78" s="312"/>
      <c r="GBR78" s="312"/>
      <c r="GBS78" s="312"/>
      <c r="GBT78" s="312"/>
      <c r="GBU78" s="312"/>
      <c r="GBV78" s="312"/>
      <c r="GBW78" s="312"/>
      <c r="GBX78" s="312"/>
      <c r="GBY78" s="312"/>
      <c r="GBZ78" s="312"/>
      <c r="GCA78" s="312"/>
      <c r="GCB78" s="312"/>
      <c r="GCC78" s="312"/>
      <c r="GCD78" s="312"/>
      <c r="GCE78" s="312"/>
      <c r="GCF78" s="312"/>
      <c r="GCG78" s="312"/>
      <c r="GCH78" s="312"/>
      <c r="GCI78" s="312"/>
      <c r="GCJ78" s="312"/>
      <c r="GCK78" s="312"/>
      <c r="GCL78" s="312"/>
      <c r="GCM78" s="312"/>
      <c r="GCN78" s="312"/>
      <c r="GCO78" s="312"/>
      <c r="GCP78" s="312"/>
      <c r="GCQ78" s="312"/>
      <c r="GCR78" s="312"/>
      <c r="GCS78" s="312"/>
      <c r="GCT78" s="312"/>
      <c r="GCU78" s="312"/>
      <c r="GCV78" s="312"/>
      <c r="GCW78" s="312"/>
      <c r="GCX78" s="312"/>
      <c r="GCY78" s="312"/>
      <c r="GCZ78" s="312"/>
      <c r="GDA78" s="312"/>
      <c r="GDB78" s="312"/>
      <c r="GDC78" s="312"/>
      <c r="GDD78" s="312"/>
      <c r="GDE78" s="312"/>
      <c r="GDF78" s="312"/>
      <c r="GDG78" s="312"/>
      <c r="GDH78" s="312"/>
      <c r="GDI78" s="312"/>
      <c r="GDJ78" s="312"/>
      <c r="GDK78" s="312"/>
      <c r="GDL78" s="312"/>
      <c r="GDM78" s="312"/>
      <c r="GDN78" s="312"/>
      <c r="GDO78" s="312"/>
      <c r="GDP78" s="312"/>
      <c r="GDQ78" s="312"/>
      <c r="GDR78" s="312"/>
      <c r="GDS78" s="312"/>
      <c r="GDT78" s="312"/>
      <c r="GDU78" s="312"/>
      <c r="GDV78" s="312"/>
      <c r="GDW78" s="312"/>
      <c r="GDX78" s="312"/>
      <c r="GDY78" s="318"/>
      <c r="GDZ78" s="318"/>
      <c r="GEA78" s="318"/>
      <c r="GEB78" s="318"/>
      <c r="GEC78" s="318"/>
      <c r="GED78" s="318"/>
      <c r="GEE78" s="318"/>
      <c r="GEF78" s="318"/>
      <c r="GEG78" s="318"/>
      <c r="GEH78" s="318"/>
      <c r="GEI78" s="318"/>
      <c r="GEJ78" s="318"/>
      <c r="GEK78" s="318"/>
      <c r="GEL78" s="318"/>
      <c r="GEM78" s="318"/>
      <c r="GEN78" s="318"/>
      <c r="GEO78" s="323"/>
      <c r="GEP78" s="323"/>
      <c r="GEQ78" s="323"/>
      <c r="GER78" s="323"/>
      <c r="GES78" s="323"/>
      <c r="GET78" s="323"/>
      <c r="GEU78" s="323"/>
      <c r="GEV78" s="323"/>
      <c r="GEW78" s="323"/>
      <c r="GEX78" s="323"/>
      <c r="GEY78" s="323"/>
      <c r="GEZ78" s="323"/>
      <c r="GFA78" s="323"/>
      <c r="GFB78" s="323"/>
      <c r="GFC78" s="323"/>
      <c r="GFD78" s="323"/>
      <c r="GFE78" s="312"/>
      <c r="GFF78" s="312"/>
      <c r="GFG78" s="312"/>
      <c r="GFH78" s="312"/>
      <c r="GFI78" s="312"/>
      <c r="GFJ78" s="312"/>
      <c r="GFK78" s="312"/>
      <c r="GFL78" s="312"/>
      <c r="GFM78" s="312"/>
      <c r="GFN78" s="312"/>
      <c r="GFO78" s="312"/>
      <c r="GFP78" s="312"/>
      <c r="GFQ78" s="312"/>
      <c r="GFR78" s="312"/>
      <c r="GFS78" s="312"/>
      <c r="GFT78" s="312"/>
      <c r="GFU78" s="312"/>
      <c r="GFV78" s="312"/>
      <c r="GFW78" s="312"/>
      <c r="GFX78" s="312"/>
      <c r="GFY78" s="312"/>
      <c r="GFZ78" s="312"/>
      <c r="GGA78" s="312"/>
      <c r="GGB78" s="312"/>
      <c r="GGC78" s="312"/>
      <c r="GGD78" s="312"/>
      <c r="GGE78" s="312"/>
      <c r="GGF78" s="312"/>
      <c r="GGG78" s="312"/>
      <c r="GGH78" s="312"/>
      <c r="GGI78" s="312"/>
      <c r="GGJ78" s="312"/>
      <c r="GGK78" s="312"/>
      <c r="GGL78" s="312"/>
      <c r="GGM78" s="312"/>
      <c r="GGN78" s="312"/>
      <c r="GGO78" s="312"/>
      <c r="GGP78" s="312"/>
      <c r="GGQ78" s="312"/>
      <c r="GGR78" s="312"/>
      <c r="GGS78" s="312"/>
      <c r="GGT78" s="312"/>
      <c r="GGU78" s="312"/>
      <c r="GGV78" s="312"/>
      <c r="GGW78" s="312"/>
      <c r="GGX78" s="312"/>
      <c r="GGY78" s="312"/>
      <c r="GGZ78" s="312"/>
      <c r="GHA78" s="312"/>
      <c r="GHB78" s="312"/>
      <c r="GHC78" s="312"/>
      <c r="GHD78" s="312"/>
      <c r="GHE78" s="312"/>
      <c r="GHF78" s="312"/>
      <c r="GHG78" s="312"/>
      <c r="GHH78" s="312"/>
      <c r="GHI78" s="312"/>
      <c r="GHJ78" s="312"/>
      <c r="GHK78" s="312"/>
      <c r="GHL78" s="312"/>
      <c r="GHM78" s="318"/>
      <c r="GHN78" s="318"/>
      <c r="GHO78" s="318"/>
      <c r="GHP78" s="318"/>
      <c r="GHQ78" s="318"/>
      <c r="GHR78" s="318"/>
      <c r="GHS78" s="318"/>
      <c r="GHT78" s="318"/>
      <c r="GHU78" s="318"/>
      <c r="GHV78" s="318"/>
      <c r="GHW78" s="318"/>
      <c r="GHX78" s="318"/>
      <c r="GHY78" s="318"/>
      <c r="GHZ78" s="318"/>
      <c r="GIA78" s="318"/>
      <c r="GIB78" s="318"/>
      <c r="GIC78" s="323"/>
      <c r="GID78" s="323"/>
      <c r="GIE78" s="323"/>
      <c r="GIF78" s="323"/>
      <c r="GIG78" s="323"/>
      <c r="GIH78" s="323"/>
      <c r="GII78" s="323"/>
      <c r="GIJ78" s="323"/>
      <c r="GIK78" s="323"/>
      <c r="GIL78" s="323"/>
      <c r="GIM78" s="323"/>
      <c r="GIN78" s="323"/>
      <c r="GIO78" s="323"/>
      <c r="GIP78" s="323"/>
      <c r="GIQ78" s="323"/>
      <c r="GIR78" s="323"/>
      <c r="GIS78" s="312"/>
      <c r="GIT78" s="312"/>
      <c r="GIU78" s="312"/>
      <c r="GIV78" s="312"/>
      <c r="GIW78" s="312"/>
      <c r="GIX78" s="312"/>
      <c r="GIY78" s="312"/>
      <c r="GIZ78" s="312"/>
      <c r="GJA78" s="312"/>
      <c r="GJB78" s="312"/>
      <c r="GJC78" s="312"/>
      <c r="GJD78" s="312"/>
      <c r="GJE78" s="312"/>
      <c r="GJF78" s="312"/>
      <c r="GJG78" s="312"/>
      <c r="GJH78" s="312"/>
      <c r="GJI78" s="312"/>
      <c r="GJJ78" s="312"/>
      <c r="GJK78" s="312"/>
      <c r="GJL78" s="312"/>
      <c r="GJM78" s="312"/>
      <c r="GJN78" s="312"/>
      <c r="GJO78" s="312"/>
      <c r="GJP78" s="312"/>
      <c r="GJQ78" s="312"/>
      <c r="GJR78" s="312"/>
      <c r="GJS78" s="312"/>
      <c r="GJT78" s="312"/>
      <c r="GJU78" s="312"/>
      <c r="GJV78" s="312"/>
      <c r="GJW78" s="312"/>
      <c r="GJX78" s="312"/>
      <c r="GJY78" s="312"/>
      <c r="GJZ78" s="312"/>
      <c r="GKA78" s="312"/>
      <c r="GKB78" s="312"/>
      <c r="GKC78" s="312"/>
      <c r="GKD78" s="312"/>
      <c r="GKE78" s="312"/>
      <c r="GKF78" s="312"/>
      <c r="GKG78" s="312"/>
      <c r="GKH78" s="312"/>
      <c r="GKI78" s="312"/>
      <c r="GKJ78" s="312"/>
      <c r="GKK78" s="312"/>
      <c r="GKL78" s="312"/>
      <c r="GKM78" s="312"/>
      <c r="GKN78" s="312"/>
      <c r="GKO78" s="312"/>
      <c r="GKP78" s="312"/>
      <c r="GKQ78" s="312"/>
      <c r="GKR78" s="312"/>
      <c r="GKS78" s="312"/>
      <c r="GKT78" s="312"/>
      <c r="GKU78" s="312"/>
      <c r="GKV78" s="312"/>
      <c r="GKW78" s="312"/>
      <c r="GKX78" s="312"/>
      <c r="GKY78" s="312"/>
      <c r="GKZ78" s="312"/>
      <c r="GLA78" s="318"/>
      <c r="GLB78" s="318"/>
      <c r="GLC78" s="318"/>
      <c r="GLD78" s="318"/>
      <c r="GLE78" s="318"/>
      <c r="GLF78" s="318"/>
      <c r="GLG78" s="318"/>
      <c r="GLH78" s="318"/>
      <c r="GLI78" s="318"/>
      <c r="GLJ78" s="318"/>
      <c r="GLK78" s="318"/>
      <c r="GLL78" s="318"/>
      <c r="GLM78" s="318"/>
      <c r="GLN78" s="318"/>
      <c r="GLO78" s="318"/>
      <c r="GLP78" s="318"/>
      <c r="GLQ78" s="323"/>
      <c r="GLR78" s="323"/>
      <c r="GLS78" s="323"/>
      <c r="GLT78" s="323"/>
      <c r="GLU78" s="323"/>
      <c r="GLV78" s="323"/>
      <c r="GLW78" s="323"/>
      <c r="GLX78" s="323"/>
      <c r="GLY78" s="323"/>
      <c r="GLZ78" s="323"/>
      <c r="GMA78" s="323"/>
      <c r="GMB78" s="323"/>
      <c r="GMC78" s="323"/>
      <c r="GMD78" s="323"/>
      <c r="GME78" s="323"/>
      <c r="GMF78" s="323"/>
      <c r="GMG78" s="312"/>
      <c r="GMH78" s="312"/>
      <c r="GMI78" s="312"/>
      <c r="GMJ78" s="312"/>
      <c r="GMK78" s="312"/>
      <c r="GML78" s="312"/>
      <c r="GMM78" s="312"/>
      <c r="GMN78" s="312"/>
      <c r="GMO78" s="312"/>
      <c r="GMP78" s="312"/>
      <c r="GMQ78" s="312"/>
      <c r="GMR78" s="312"/>
      <c r="GMS78" s="312"/>
      <c r="GMT78" s="312"/>
      <c r="GMU78" s="312"/>
      <c r="GMV78" s="312"/>
      <c r="GMW78" s="312"/>
      <c r="GMX78" s="312"/>
      <c r="GMY78" s="312"/>
      <c r="GMZ78" s="312"/>
      <c r="GNA78" s="312"/>
      <c r="GNB78" s="312"/>
      <c r="GNC78" s="312"/>
      <c r="GND78" s="312"/>
      <c r="GNE78" s="312"/>
      <c r="GNF78" s="312"/>
      <c r="GNG78" s="312"/>
      <c r="GNH78" s="312"/>
      <c r="GNI78" s="312"/>
      <c r="GNJ78" s="312"/>
      <c r="GNK78" s="312"/>
      <c r="GNL78" s="312"/>
      <c r="GNM78" s="312"/>
      <c r="GNN78" s="312"/>
      <c r="GNO78" s="312"/>
      <c r="GNP78" s="312"/>
      <c r="GNQ78" s="312"/>
      <c r="GNR78" s="312"/>
      <c r="GNS78" s="312"/>
      <c r="GNT78" s="312"/>
      <c r="GNU78" s="312"/>
      <c r="GNV78" s="312"/>
      <c r="GNW78" s="312"/>
      <c r="GNX78" s="312"/>
      <c r="GNY78" s="312"/>
      <c r="GNZ78" s="312"/>
      <c r="GOA78" s="312"/>
      <c r="GOB78" s="312"/>
      <c r="GOC78" s="312"/>
      <c r="GOD78" s="312"/>
      <c r="GOE78" s="312"/>
      <c r="GOF78" s="312"/>
      <c r="GOG78" s="312"/>
      <c r="GOH78" s="312"/>
      <c r="GOI78" s="312"/>
      <c r="GOJ78" s="312"/>
      <c r="GOK78" s="312"/>
      <c r="GOL78" s="312"/>
      <c r="GOM78" s="312"/>
      <c r="GON78" s="312"/>
      <c r="GOO78" s="318"/>
      <c r="GOP78" s="318"/>
      <c r="GOQ78" s="318"/>
      <c r="GOR78" s="318"/>
      <c r="GOS78" s="318"/>
      <c r="GOT78" s="318"/>
      <c r="GOU78" s="318"/>
      <c r="GOV78" s="318"/>
      <c r="GOW78" s="318"/>
      <c r="GOX78" s="318"/>
      <c r="GOY78" s="318"/>
      <c r="GOZ78" s="318"/>
      <c r="GPA78" s="318"/>
      <c r="GPB78" s="318"/>
      <c r="GPC78" s="318"/>
      <c r="GPD78" s="318"/>
      <c r="GPE78" s="323"/>
      <c r="GPF78" s="323"/>
      <c r="GPG78" s="323"/>
      <c r="GPH78" s="323"/>
      <c r="GPI78" s="323"/>
      <c r="GPJ78" s="323"/>
      <c r="GPK78" s="323"/>
      <c r="GPL78" s="323"/>
      <c r="GPM78" s="323"/>
      <c r="GPN78" s="323"/>
      <c r="GPO78" s="323"/>
      <c r="GPP78" s="323"/>
      <c r="GPQ78" s="323"/>
      <c r="GPR78" s="323"/>
      <c r="GPS78" s="323"/>
      <c r="GPT78" s="323"/>
      <c r="GPU78" s="312"/>
      <c r="GPV78" s="312"/>
      <c r="GPW78" s="312"/>
      <c r="GPX78" s="312"/>
      <c r="GPY78" s="312"/>
      <c r="GPZ78" s="312"/>
      <c r="GQA78" s="312"/>
      <c r="GQB78" s="312"/>
      <c r="GQC78" s="312"/>
      <c r="GQD78" s="312"/>
      <c r="GQE78" s="312"/>
      <c r="GQF78" s="312"/>
      <c r="GQG78" s="312"/>
      <c r="GQH78" s="312"/>
      <c r="GQI78" s="312"/>
      <c r="GQJ78" s="312"/>
      <c r="GQK78" s="312"/>
      <c r="GQL78" s="312"/>
      <c r="GQM78" s="312"/>
      <c r="GQN78" s="312"/>
      <c r="GQO78" s="312"/>
      <c r="GQP78" s="312"/>
      <c r="GQQ78" s="312"/>
      <c r="GQR78" s="312"/>
      <c r="GQS78" s="312"/>
      <c r="GQT78" s="312"/>
      <c r="GQU78" s="312"/>
      <c r="GQV78" s="312"/>
      <c r="GQW78" s="312"/>
      <c r="GQX78" s="312"/>
      <c r="GQY78" s="312"/>
      <c r="GQZ78" s="312"/>
      <c r="GRA78" s="312"/>
      <c r="GRB78" s="312"/>
      <c r="GRC78" s="312"/>
      <c r="GRD78" s="312"/>
      <c r="GRE78" s="312"/>
      <c r="GRF78" s="312"/>
      <c r="GRG78" s="312"/>
      <c r="GRH78" s="312"/>
      <c r="GRI78" s="312"/>
      <c r="GRJ78" s="312"/>
      <c r="GRK78" s="312"/>
      <c r="GRL78" s="312"/>
      <c r="GRM78" s="312"/>
      <c r="GRN78" s="312"/>
      <c r="GRO78" s="312"/>
      <c r="GRP78" s="312"/>
      <c r="GRQ78" s="312"/>
      <c r="GRR78" s="312"/>
      <c r="GRS78" s="312"/>
      <c r="GRT78" s="312"/>
      <c r="GRU78" s="312"/>
      <c r="GRV78" s="312"/>
      <c r="GRW78" s="312"/>
      <c r="GRX78" s="312"/>
      <c r="GRY78" s="312"/>
      <c r="GRZ78" s="312"/>
      <c r="GSA78" s="312"/>
      <c r="GSB78" s="312"/>
      <c r="GSC78" s="318"/>
      <c r="GSD78" s="318"/>
      <c r="GSE78" s="318"/>
      <c r="GSF78" s="318"/>
      <c r="GSG78" s="318"/>
      <c r="GSH78" s="318"/>
      <c r="GSI78" s="318"/>
      <c r="GSJ78" s="318"/>
      <c r="GSK78" s="318"/>
      <c r="GSL78" s="318"/>
      <c r="GSM78" s="318"/>
      <c r="GSN78" s="318"/>
      <c r="GSO78" s="318"/>
      <c r="GSP78" s="318"/>
      <c r="GSQ78" s="318"/>
      <c r="GSR78" s="318"/>
      <c r="GSS78" s="323"/>
      <c r="GST78" s="323"/>
      <c r="GSU78" s="323"/>
      <c r="GSV78" s="323"/>
      <c r="GSW78" s="323"/>
      <c r="GSX78" s="323"/>
      <c r="GSY78" s="323"/>
      <c r="GSZ78" s="323"/>
      <c r="GTA78" s="323"/>
      <c r="GTB78" s="323"/>
      <c r="GTC78" s="323"/>
      <c r="GTD78" s="323"/>
      <c r="GTE78" s="323"/>
      <c r="GTF78" s="323"/>
      <c r="GTG78" s="323"/>
      <c r="GTH78" s="323"/>
      <c r="GTI78" s="312"/>
      <c r="GTJ78" s="312"/>
      <c r="GTK78" s="312"/>
      <c r="GTL78" s="312"/>
      <c r="GTM78" s="312"/>
      <c r="GTN78" s="312"/>
      <c r="GTO78" s="312"/>
      <c r="GTP78" s="312"/>
      <c r="GTQ78" s="312"/>
      <c r="GTR78" s="312"/>
      <c r="GTS78" s="312"/>
      <c r="GTT78" s="312"/>
      <c r="GTU78" s="312"/>
      <c r="GTV78" s="312"/>
      <c r="GTW78" s="312"/>
      <c r="GTX78" s="312"/>
      <c r="GTY78" s="312"/>
      <c r="GTZ78" s="312"/>
      <c r="GUA78" s="312"/>
      <c r="GUB78" s="312"/>
      <c r="GUC78" s="312"/>
      <c r="GUD78" s="312"/>
      <c r="GUE78" s="312"/>
      <c r="GUF78" s="312"/>
      <c r="GUG78" s="312"/>
      <c r="GUH78" s="312"/>
      <c r="GUI78" s="312"/>
      <c r="GUJ78" s="312"/>
      <c r="GUK78" s="312"/>
      <c r="GUL78" s="312"/>
      <c r="GUM78" s="312"/>
      <c r="GUN78" s="312"/>
      <c r="GUO78" s="312"/>
      <c r="GUP78" s="312"/>
      <c r="GUQ78" s="312"/>
      <c r="GUR78" s="312"/>
      <c r="GUS78" s="312"/>
      <c r="GUT78" s="312"/>
      <c r="GUU78" s="312"/>
      <c r="GUV78" s="312"/>
      <c r="GUW78" s="312"/>
      <c r="GUX78" s="312"/>
      <c r="GUY78" s="312"/>
      <c r="GUZ78" s="312"/>
      <c r="GVA78" s="312"/>
      <c r="GVB78" s="312"/>
      <c r="GVC78" s="312"/>
      <c r="GVD78" s="312"/>
      <c r="GVE78" s="312"/>
      <c r="GVF78" s="312"/>
      <c r="GVG78" s="312"/>
      <c r="GVH78" s="312"/>
      <c r="GVI78" s="312"/>
      <c r="GVJ78" s="312"/>
      <c r="GVK78" s="312"/>
      <c r="GVL78" s="312"/>
      <c r="GVM78" s="312"/>
      <c r="GVN78" s="312"/>
      <c r="GVO78" s="312"/>
      <c r="GVP78" s="312"/>
      <c r="GVQ78" s="318"/>
      <c r="GVR78" s="318"/>
      <c r="GVS78" s="318"/>
      <c r="GVT78" s="318"/>
      <c r="GVU78" s="318"/>
      <c r="GVV78" s="318"/>
      <c r="GVW78" s="318"/>
      <c r="GVX78" s="318"/>
      <c r="GVY78" s="318"/>
      <c r="GVZ78" s="318"/>
      <c r="GWA78" s="318"/>
      <c r="GWB78" s="318"/>
      <c r="GWC78" s="318"/>
      <c r="GWD78" s="318"/>
      <c r="GWE78" s="318"/>
      <c r="GWF78" s="318"/>
      <c r="GWG78" s="323"/>
      <c r="GWH78" s="323"/>
      <c r="GWI78" s="323"/>
      <c r="GWJ78" s="323"/>
      <c r="GWK78" s="323"/>
      <c r="GWL78" s="323"/>
      <c r="GWM78" s="323"/>
      <c r="GWN78" s="323"/>
      <c r="GWO78" s="323"/>
      <c r="GWP78" s="323"/>
      <c r="GWQ78" s="323"/>
      <c r="GWR78" s="323"/>
      <c r="GWS78" s="323"/>
      <c r="GWT78" s="323"/>
      <c r="GWU78" s="323"/>
      <c r="GWV78" s="323"/>
      <c r="GWW78" s="312"/>
      <c r="GWX78" s="312"/>
      <c r="GWY78" s="312"/>
      <c r="GWZ78" s="312"/>
      <c r="GXA78" s="312"/>
      <c r="GXB78" s="312"/>
      <c r="GXC78" s="312"/>
      <c r="GXD78" s="312"/>
      <c r="GXE78" s="312"/>
      <c r="GXF78" s="312"/>
      <c r="GXG78" s="312"/>
      <c r="GXH78" s="312"/>
      <c r="GXI78" s="312"/>
      <c r="GXJ78" s="312"/>
      <c r="GXK78" s="312"/>
      <c r="GXL78" s="312"/>
      <c r="GXM78" s="312"/>
      <c r="GXN78" s="312"/>
      <c r="GXO78" s="312"/>
      <c r="GXP78" s="312"/>
      <c r="GXQ78" s="312"/>
      <c r="GXR78" s="312"/>
      <c r="GXS78" s="312"/>
      <c r="GXT78" s="312"/>
      <c r="GXU78" s="312"/>
      <c r="GXV78" s="312"/>
      <c r="GXW78" s="312"/>
      <c r="GXX78" s="312"/>
      <c r="GXY78" s="312"/>
      <c r="GXZ78" s="312"/>
      <c r="GYA78" s="312"/>
      <c r="GYB78" s="312"/>
      <c r="GYC78" s="312"/>
      <c r="GYD78" s="312"/>
      <c r="GYE78" s="312"/>
      <c r="GYF78" s="312"/>
      <c r="GYG78" s="312"/>
      <c r="GYH78" s="312"/>
      <c r="GYI78" s="312"/>
      <c r="GYJ78" s="312"/>
      <c r="GYK78" s="312"/>
      <c r="GYL78" s="312"/>
      <c r="GYM78" s="312"/>
      <c r="GYN78" s="312"/>
      <c r="GYO78" s="312"/>
      <c r="GYP78" s="312"/>
      <c r="GYQ78" s="312"/>
      <c r="GYR78" s="312"/>
      <c r="GYS78" s="312"/>
      <c r="GYT78" s="312"/>
      <c r="GYU78" s="312"/>
      <c r="GYV78" s="312"/>
      <c r="GYW78" s="312"/>
      <c r="GYX78" s="312"/>
      <c r="GYY78" s="312"/>
      <c r="GYZ78" s="312"/>
      <c r="GZA78" s="312"/>
      <c r="GZB78" s="312"/>
      <c r="GZC78" s="312"/>
      <c r="GZD78" s="312"/>
      <c r="GZE78" s="318"/>
      <c r="GZF78" s="318"/>
      <c r="GZG78" s="318"/>
      <c r="GZH78" s="318"/>
      <c r="GZI78" s="318"/>
      <c r="GZJ78" s="318"/>
      <c r="GZK78" s="318"/>
      <c r="GZL78" s="318"/>
      <c r="GZM78" s="318"/>
      <c r="GZN78" s="318"/>
      <c r="GZO78" s="318"/>
      <c r="GZP78" s="318"/>
      <c r="GZQ78" s="318"/>
      <c r="GZR78" s="318"/>
      <c r="GZS78" s="318"/>
      <c r="GZT78" s="318"/>
      <c r="GZU78" s="323"/>
      <c r="GZV78" s="323"/>
      <c r="GZW78" s="323"/>
      <c r="GZX78" s="323"/>
      <c r="GZY78" s="323"/>
      <c r="GZZ78" s="323"/>
      <c r="HAA78" s="323"/>
      <c r="HAB78" s="323"/>
      <c r="HAC78" s="323"/>
      <c r="HAD78" s="323"/>
      <c r="HAE78" s="323"/>
      <c r="HAF78" s="323"/>
      <c r="HAG78" s="323"/>
      <c r="HAH78" s="323"/>
      <c r="HAI78" s="323"/>
      <c r="HAJ78" s="323"/>
      <c r="HAK78" s="312"/>
      <c r="HAL78" s="312"/>
      <c r="HAM78" s="312"/>
      <c r="HAN78" s="312"/>
      <c r="HAO78" s="312"/>
      <c r="HAP78" s="312"/>
      <c r="HAQ78" s="312"/>
      <c r="HAR78" s="312"/>
      <c r="HAS78" s="312"/>
      <c r="HAT78" s="312"/>
      <c r="HAU78" s="312"/>
      <c r="HAV78" s="312"/>
      <c r="HAW78" s="312"/>
      <c r="HAX78" s="312"/>
      <c r="HAY78" s="312"/>
      <c r="HAZ78" s="312"/>
      <c r="HBA78" s="312"/>
      <c r="HBB78" s="312"/>
      <c r="HBC78" s="312"/>
      <c r="HBD78" s="312"/>
      <c r="HBE78" s="312"/>
      <c r="HBF78" s="312"/>
      <c r="HBG78" s="312"/>
      <c r="HBH78" s="312"/>
      <c r="HBI78" s="312"/>
      <c r="HBJ78" s="312"/>
      <c r="HBK78" s="312"/>
      <c r="HBL78" s="312"/>
      <c r="HBM78" s="312"/>
      <c r="HBN78" s="312"/>
      <c r="HBO78" s="312"/>
      <c r="HBP78" s="312"/>
      <c r="HBQ78" s="312"/>
      <c r="HBR78" s="312"/>
      <c r="HBS78" s="312"/>
      <c r="HBT78" s="312"/>
      <c r="HBU78" s="312"/>
      <c r="HBV78" s="312"/>
      <c r="HBW78" s="312"/>
      <c r="HBX78" s="312"/>
      <c r="HBY78" s="312"/>
      <c r="HBZ78" s="312"/>
      <c r="HCA78" s="312"/>
      <c r="HCB78" s="312"/>
      <c r="HCC78" s="312"/>
      <c r="HCD78" s="312"/>
      <c r="HCE78" s="312"/>
      <c r="HCF78" s="312"/>
      <c r="HCG78" s="312"/>
      <c r="HCH78" s="312"/>
      <c r="HCI78" s="312"/>
      <c r="HCJ78" s="312"/>
      <c r="HCK78" s="312"/>
      <c r="HCL78" s="312"/>
      <c r="HCM78" s="312"/>
      <c r="HCN78" s="312"/>
      <c r="HCO78" s="312"/>
      <c r="HCP78" s="312"/>
      <c r="HCQ78" s="312"/>
      <c r="HCR78" s="312"/>
      <c r="HCS78" s="318"/>
      <c r="HCT78" s="318"/>
      <c r="HCU78" s="318"/>
      <c r="HCV78" s="318"/>
      <c r="HCW78" s="318"/>
      <c r="HCX78" s="318"/>
      <c r="HCY78" s="318"/>
      <c r="HCZ78" s="318"/>
      <c r="HDA78" s="318"/>
      <c r="HDB78" s="318"/>
      <c r="HDC78" s="318"/>
      <c r="HDD78" s="318"/>
      <c r="HDE78" s="318"/>
      <c r="HDF78" s="318"/>
      <c r="HDG78" s="318"/>
      <c r="HDH78" s="318"/>
      <c r="HDI78" s="323"/>
      <c r="HDJ78" s="323"/>
      <c r="HDK78" s="323"/>
      <c r="HDL78" s="323"/>
      <c r="HDM78" s="323"/>
      <c r="HDN78" s="323"/>
      <c r="HDO78" s="323"/>
      <c r="HDP78" s="323"/>
      <c r="HDQ78" s="323"/>
      <c r="HDR78" s="323"/>
      <c r="HDS78" s="323"/>
      <c r="HDT78" s="323"/>
      <c r="HDU78" s="323"/>
      <c r="HDV78" s="323"/>
      <c r="HDW78" s="323"/>
      <c r="HDX78" s="323"/>
      <c r="HDY78" s="312"/>
      <c r="HDZ78" s="312"/>
      <c r="HEA78" s="312"/>
      <c r="HEB78" s="312"/>
      <c r="HEC78" s="312"/>
      <c r="HED78" s="312"/>
      <c r="HEE78" s="312"/>
      <c r="HEF78" s="312"/>
      <c r="HEG78" s="312"/>
      <c r="HEH78" s="312"/>
      <c r="HEI78" s="312"/>
      <c r="HEJ78" s="312"/>
      <c r="HEK78" s="312"/>
      <c r="HEL78" s="312"/>
      <c r="HEM78" s="312"/>
      <c r="HEN78" s="312"/>
      <c r="HEO78" s="312"/>
      <c r="HEP78" s="312"/>
      <c r="HEQ78" s="312"/>
      <c r="HER78" s="312"/>
      <c r="HES78" s="312"/>
      <c r="HET78" s="312"/>
      <c r="HEU78" s="312"/>
      <c r="HEV78" s="312"/>
      <c r="HEW78" s="312"/>
      <c r="HEX78" s="312"/>
      <c r="HEY78" s="312"/>
      <c r="HEZ78" s="312"/>
      <c r="HFA78" s="312"/>
      <c r="HFB78" s="312"/>
      <c r="HFC78" s="312"/>
      <c r="HFD78" s="312"/>
      <c r="HFE78" s="312"/>
      <c r="HFF78" s="312"/>
      <c r="HFG78" s="312"/>
      <c r="HFH78" s="312"/>
      <c r="HFI78" s="312"/>
      <c r="HFJ78" s="312"/>
      <c r="HFK78" s="312"/>
      <c r="HFL78" s="312"/>
      <c r="HFM78" s="312"/>
      <c r="HFN78" s="312"/>
      <c r="HFO78" s="312"/>
      <c r="HFP78" s="312"/>
      <c r="HFQ78" s="312"/>
      <c r="HFR78" s="312"/>
      <c r="HFS78" s="312"/>
      <c r="HFT78" s="312"/>
      <c r="HFU78" s="312"/>
      <c r="HFV78" s="312"/>
      <c r="HFW78" s="312"/>
      <c r="HFX78" s="312"/>
      <c r="HFY78" s="312"/>
      <c r="HFZ78" s="312"/>
      <c r="HGA78" s="312"/>
      <c r="HGB78" s="312"/>
      <c r="HGC78" s="312"/>
      <c r="HGD78" s="312"/>
      <c r="HGE78" s="312"/>
      <c r="HGF78" s="312"/>
      <c r="HGG78" s="318"/>
      <c r="HGH78" s="318"/>
      <c r="HGI78" s="318"/>
      <c r="HGJ78" s="318"/>
      <c r="HGK78" s="318"/>
      <c r="HGL78" s="318"/>
      <c r="HGM78" s="318"/>
      <c r="HGN78" s="318"/>
      <c r="HGO78" s="318"/>
      <c r="HGP78" s="318"/>
      <c r="HGQ78" s="318"/>
      <c r="HGR78" s="318"/>
      <c r="HGS78" s="318"/>
      <c r="HGT78" s="318"/>
      <c r="HGU78" s="318"/>
      <c r="HGV78" s="318"/>
      <c r="HGW78" s="323"/>
      <c r="HGX78" s="323"/>
      <c r="HGY78" s="323"/>
      <c r="HGZ78" s="323"/>
      <c r="HHA78" s="323"/>
      <c r="HHB78" s="323"/>
      <c r="HHC78" s="323"/>
      <c r="HHD78" s="323"/>
      <c r="HHE78" s="323"/>
      <c r="HHF78" s="323"/>
      <c r="HHG78" s="323"/>
      <c r="HHH78" s="323"/>
      <c r="HHI78" s="323"/>
      <c r="HHJ78" s="323"/>
      <c r="HHK78" s="323"/>
      <c r="HHL78" s="323"/>
      <c r="HHM78" s="312"/>
      <c r="HHN78" s="312"/>
      <c r="HHO78" s="312"/>
      <c r="HHP78" s="312"/>
      <c r="HHQ78" s="312"/>
      <c r="HHR78" s="312"/>
      <c r="HHS78" s="312"/>
      <c r="HHT78" s="312"/>
      <c r="HHU78" s="312"/>
      <c r="HHV78" s="312"/>
      <c r="HHW78" s="312"/>
      <c r="HHX78" s="312"/>
      <c r="HHY78" s="312"/>
      <c r="HHZ78" s="312"/>
      <c r="HIA78" s="312"/>
      <c r="HIB78" s="312"/>
      <c r="HIC78" s="312"/>
      <c r="HID78" s="312"/>
      <c r="HIE78" s="312"/>
      <c r="HIF78" s="312"/>
      <c r="HIG78" s="312"/>
      <c r="HIH78" s="312"/>
      <c r="HII78" s="312"/>
      <c r="HIJ78" s="312"/>
      <c r="HIK78" s="312"/>
      <c r="HIL78" s="312"/>
      <c r="HIM78" s="312"/>
      <c r="HIN78" s="312"/>
      <c r="HIO78" s="312"/>
      <c r="HIP78" s="312"/>
      <c r="HIQ78" s="312"/>
      <c r="HIR78" s="312"/>
      <c r="HIS78" s="312"/>
      <c r="HIT78" s="312"/>
      <c r="HIU78" s="312"/>
      <c r="HIV78" s="312"/>
      <c r="HIW78" s="312"/>
      <c r="HIX78" s="312"/>
      <c r="HIY78" s="312"/>
      <c r="HIZ78" s="312"/>
      <c r="HJA78" s="312"/>
      <c r="HJB78" s="312"/>
      <c r="HJC78" s="312"/>
      <c r="HJD78" s="312"/>
      <c r="HJE78" s="312"/>
      <c r="HJF78" s="312"/>
      <c r="HJG78" s="312"/>
      <c r="HJH78" s="312"/>
      <c r="HJI78" s="312"/>
      <c r="HJJ78" s="312"/>
      <c r="HJK78" s="312"/>
      <c r="HJL78" s="312"/>
      <c r="HJM78" s="312"/>
      <c r="HJN78" s="312"/>
      <c r="HJO78" s="312"/>
      <c r="HJP78" s="312"/>
      <c r="HJQ78" s="312"/>
      <c r="HJR78" s="312"/>
      <c r="HJS78" s="312"/>
      <c r="HJT78" s="312"/>
      <c r="HJU78" s="318"/>
      <c r="HJV78" s="318"/>
      <c r="HJW78" s="318"/>
      <c r="HJX78" s="318"/>
      <c r="HJY78" s="318"/>
      <c r="HJZ78" s="318"/>
      <c r="HKA78" s="318"/>
      <c r="HKB78" s="318"/>
      <c r="HKC78" s="318"/>
      <c r="HKD78" s="318"/>
      <c r="HKE78" s="318"/>
      <c r="HKF78" s="318"/>
      <c r="HKG78" s="318"/>
      <c r="HKH78" s="318"/>
      <c r="HKI78" s="318"/>
      <c r="HKJ78" s="318"/>
      <c r="HKK78" s="323"/>
      <c r="HKL78" s="323"/>
      <c r="HKM78" s="323"/>
      <c r="HKN78" s="323"/>
      <c r="HKO78" s="323"/>
      <c r="HKP78" s="323"/>
      <c r="HKQ78" s="323"/>
      <c r="HKR78" s="323"/>
      <c r="HKS78" s="323"/>
      <c r="HKT78" s="323"/>
      <c r="HKU78" s="323"/>
      <c r="HKV78" s="323"/>
      <c r="HKW78" s="323"/>
      <c r="HKX78" s="323"/>
      <c r="HKY78" s="323"/>
      <c r="HKZ78" s="323"/>
      <c r="HLA78" s="312"/>
      <c r="HLB78" s="312"/>
      <c r="HLC78" s="312"/>
      <c r="HLD78" s="312"/>
      <c r="HLE78" s="312"/>
      <c r="HLF78" s="312"/>
      <c r="HLG78" s="312"/>
      <c r="HLH78" s="312"/>
      <c r="HLI78" s="312"/>
      <c r="HLJ78" s="312"/>
      <c r="HLK78" s="312"/>
      <c r="HLL78" s="312"/>
      <c r="HLM78" s="312"/>
      <c r="HLN78" s="312"/>
      <c r="HLO78" s="312"/>
      <c r="HLP78" s="312"/>
      <c r="HLQ78" s="312"/>
      <c r="HLR78" s="312"/>
      <c r="HLS78" s="312"/>
      <c r="HLT78" s="312"/>
      <c r="HLU78" s="312"/>
      <c r="HLV78" s="312"/>
      <c r="HLW78" s="312"/>
      <c r="HLX78" s="312"/>
      <c r="HLY78" s="312"/>
      <c r="HLZ78" s="312"/>
      <c r="HMA78" s="312"/>
      <c r="HMB78" s="312"/>
      <c r="HMC78" s="312"/>
      <c r="HMD78" s="312"/>
      <c r="HME78" s="312"/>
      <c r="HMF78" s="312"/>
      <c r="HMG78" s="312"/>
      <c r="HMH78" s="312"/>
      <c r="HMI78" s="312"/>
      <c r="HMJ78" s="312"/>
      <c r="HMK78" s="312"/>
      <c r="HML78" s="312"/>
      <c r="HMM78" s="312"/>
      <c r="HMN78" s="312"/>
      <c r="HMO78" s="312"/>
      <c r="HMP78" s="312"/>
      <c r="HMQ78" s="312"/>
      <c r="HMR78" s="312"/>
      <c r="HMS78" s="312"/>
      <c r="HMT78" s="312"/>
      <c r="HMU78" s="312"/>
      <c r="HMV78" s="312"/>
      <c r="HMW78" s="312"/>
      <c r="HMX78" s="312"/>
      <c r="HMY78" s="312"/>
      <c r="HMZ78" s="312"/>
      <c r="HNA78" s="312"/>
      <c r="HNB78" s="312"/>
      <c r="HNC78" s="312"/>
      <c r="HND78" s="312"/>
      <c r="HNE78" s="312"/>
      <c r="HNF78" s="312"/>
      <c r="HNG78" s="312"/>
      <c r="HNH78" s="312"/>
      <c r="HNI78" s="318"/>
      <c r="HNJ78" s="318"/>
      <c r="HNK78" s="318"/>
      <c r="HNL78" s="318"/>
      <c r="HNM78" s="318"/>
      <c r="HNN78" s="318"/>
      <c r="HNO78" s="318"/>
      <c r="HNP78" s="318"/>
      <c r="HNQ78" s="318"/>
      <c r="HNR78" s="318"/>
      <c r="HNS78" s="318"/>
      <c r="HNT78" s="318"/>
      <c r="HNU78" s="318"/>
      <c r="HNV78" s="318"/>
      <c r="HNW78" s="318"/>
      <c r="HNX78" s="318"/>
      <c r="HNY78" s="323"/>
      <c r="HNZ78" s="323"/>
      <c r="HOA78" s="323"/>
      <c r="HOB78" s="323"/>
      <c r="HOC78" s="323"/>
      <c r="HOD78" s="323"/>
      <c r="HOE78" s="323"/>
      <c r="HOF78" s="323"/>
      <c r="HOG78" s="323"/>
      <c r="HOH78" s="323"/>
      <c r="HOI78" s="323"/>
      <c r="HOJ78" s="323"/>
      <c r="HOK78" s="323"/>
      <c r="HOL78" s="323"/>
      <c r="HOM78" s="323"/>
      <c r="HON78" s="323"/>
      <c r="HOO78" s="312"/>
      <c r="HOP78" s="312"/>
      <c r="HOQ78" s="312"/>
      <c r="HOR78" s="312"/>
      <c r="HOS78" s="312"/>
      <c r="HOT78" s="312"/>
      <c r="HOU78" s="312"/>
      <c r="HOV78" s="312"/>
      <c r="HOW78" s="312"/>
      <c r="HOX78" s="312"/>
      <c r="HOY78" s="312"/>
      <c r="HOZ78" s="312"/>
      <c r="HPA78" s="312"/>
      <c r="HPB78" s="312"/>
      <c r="HPC78" s="312"/>
      <c r="HPD78" s="312"/>
      <c r="HPE78" s="312"/>
      <c r="HPF78" s="312"/>
      <c r="HPG78" s="312"/>
      <c r="HPH78" s="312"/>
      <c r="HPI78" s="312"/>
      <c r="HPJ78" s="312"/>
      <c r="HPK78" s="312"/>
      <c r="HPL78" s="312"/>
      <c r="HPM78" s="312"/>
      <c r="HPN78" s="312"/>
      <c r="HPO78" s="312"/>
      <c r="HPP78" s="312"/>
      <c r="HPQ78" s="312"/>
      <c r="HPR78" s="312"/>
      <c r="HPS78" s="312"/>
      <c r="HPT78" s="312"/>
      <c r="HPU78" s="312"/>
      <c r="HPV78" s="312"/>
      <c r="HPW78" s="312"/>
      <c r="HPX78" s="312"/>
      <c r="HPY78" s="312"/>
      <c r="HPZ78" s="312"/>
      <c r="HQA78" s="312"/>
      <c r="HQB78" s="312"/>
      <c r="HQC78" s="312"/>
      <c r="HQD78" s="312"/>
      <c r="HQE78" s="312"/>
      <c r="HQF78" s="312"/>
      <c r="HQG78" s="312"/>
      <c r="HQH78" s="312"/>
      <c r="HQI78" s="312"/>
      <c r="HQJ78" s="312"/>
      <c r="HQK78" s="312"/>
      <c r="HQL78" s="312"/>
      <c r="HQM78" s="312"/>
      <c r="HQN78" s="312"/>
      <c r="HQO78" s="312"/>
      <c r="HQP78" s="312"/>
      <c r="HQQ78" s="312"/>
      <c r="HQR78" s="312"/>
      <c r="HQS78" s="312"/>
      <c r="HQT78" s="312"/>
      <c r="HQU78" s="312"/>
      <c r="HQV78" s="312"/>
      <c r="HQW78" s="318"/>
      <c r="HQX78" s="318"/>
      <c r="HQY78" s="318"/>
      <c r="HQZ78" s="318"/>
      <c r="HRA78" s="318"/>
      <c r="HRB78" s="318"/>
      <c r="HRC78" s="318"/>
      <c r="HRD78" s="318"/>
      <c r="HRE78" s="318"/>
      <c r="HRF78" s="318"/>
      <c r="HRG78" s="318"/>
      <c r="HRH78" s="318"/>
      <c r="HRI78" s="318"/>
      <c r="HRJ78" s="318"/>
      <c r="HRK78" s="318"/>
      <c r="HRL78" s="318"/>
      <c r="HRM78" s="323"/>
      <c r="HRN78" s="323"/>
      <c r="HRO78" s="323"/>
      <c r="HRP78" s="323"/>
      <c r="HRQ78" s="323"/>
      <c r="HRR78" s="323"/>
      <c r="HRS78" s="323"/>
      <c r="HRT78" s="323"/>
      <c r="HRU78" s="323"/>
      <c r="HRV78" s="323"/>
      <c r="HRW78" s="323"/>
      <c r="HRX78" s="323"/>
      <c r="HRY78" s="323"/>
      <c r="HRZ78" s="323"/>
      <c r="HSA78" s="323"/>
      <c r="HSB78" s="323"/>
      <c r="HSC78" s="312"/>
      <c r="HSD78" s="312"/>
      <c r="HSE78" s="312"/>
      <c r="HSF78" s="312"/>
      <c r="HSG78" s="312"/>
      <c r="HSH78" s="312"/>
      <c r="HSI78" s="312"/>
      <c r="HSJ78" s="312"/>
      <c r="HSK78" s="312"/>
      <c r="HSL78" s="312"/>
      <c r="HSM78" s="312"/>
      <c r="HSN78" s="312"/>
      <c r="HSO78" s="312"/>
      <c r="HSP78" s="312"/>
      <c r="HSQ78" s="312"/>
      <c r="HSR78" s="312"/>
      <c r="HSS78" s="312"/>
      <c r="HST78" s="312"/>
      <c r="HSU78" s="312"/>
      <c r="HSV78" s="312"/>
      <c r="HSW78" s="312"/>
      <c r="HSX78" s="312"/>
      <c r="HSY78" s="312"/>
      <c r="HSZ78" s="312"/>
      <c r="HTA78" s="312"/>
      <c r="HTB78" s="312"/>
      <c r="HTC78" s="312"/>
      <c r="HTD78" s="312"/>
      <c r="HTE78" s="312"/>
      <c r="HTF78" s="312"/>
      <c r="HTG78" s="312"/>
      <c r="HTH78" s="312"/>
      <c r="HTI78" s="312"/>
      <c r="HTJ78" s="312"/>
      <c r="HTK78" s="312"/>
      <c r="HTL78" s="312"/>
      <c r="HTM78" s="312"/>
      <c r="HTN78" s="312"/>
      <c r="HTO78" s="312"/>
      <c r="HTP78" s="312"/>
      <c r="HTQ78" s="312"/>
      <c r="HTR78" s="312"/>
      <c r="HTS78" s="312"/>
      <c r="HTT78" s="312"/>
      <c r="HTU78" s="312"/>
      <c r="HTV78" s="312"/>
      <c r="HTW78" s="312"/>
      <c r="HTX78" s="312"/>
      <c r="HTY78" s="312"/>
      <c r="HTZ78" s="312"/>
      <c r="HUA78" s="312"/>
      <c r="HUB78" s="312"/>
      <c r="HUC78" s="312"/>
      <c r="HUD78" s="312"/>
      <c r="HUE78" s="312"/>
      <c r="HUF78" s="312"/>
      <c r="HUG78" s="312"/>
      <c r="HUH78" s="312"/>
      <c r="HUI78" s="312"/>
      <c r="HUJ78" s="312"/>
      <c r="HUK78" s="318"/>
      <c r="HUL78" s="318"/>
      <c r="HUM78" s="318"/>
      <c r="HUN78" s="318"/>
      <c r="HUO78" s="318"/>
      <c r="HUP78" s="318"/>
      <c r="HUQ78" s="318"/>
      <c r="HUR78" s="318"/>
      <c r="HUS78" s="318"/>
      <c r="HUT78" s="318"/>
      <c r="HUU78" s="318"/>
      <c r="HUV78" s="318"/>
      <c r="HUW78" s="318"/>
      <c r="HUX78" s="318"/>
      <c r="HUY78" s="318"/>
      <c r="HUZ78" s="318"/>
      <c r="HVA78" s="323"/>
      <c r="HVB78" s="323"/>
      <c r="HVC78" s="323"/>
      <c r="HVD78" s="323"/>
      <c r="HVE78" s="323"/>
      <c r="HVF78" s="323"/>
      <c r="HVG78" s="323"/>
      <c r="HVH78" s="323"/>
      <c r="HVI78" s="323"/>
      <c r="HVJ78" s="323"/>
      <c r="HVK78" s="323"/>
      <c r="HVL78" s="323"/>
      <c r="HVM78" s="323"/>
      <c r="HVN78" s="323"/>
      <c r="HVO78" s="323"/>
      <c r="HVP78" s="323"/>
      <c r="HVQ78" s="312"/>
      <c r="HVR78" s="312"/>
      <c r="HVS78" s="312"/>
      <c r="HVT78" s="312"/>
      <c r="HVU78" s="312"/>
      <c r="HVV78" s="312"/>
      <c r="HVW78" s="312"/>
      <c r="HVX78" s="312"/>
      <c r="HVY78" s="312"/>
      <c r="HVZ78" s="312"/>
      <c r="HWA78" s="312"/>
      <c r="HWB78" s="312"/>
      <c r="HWC78" s="312"/>
      <c r="HWD78" s="312"/>
      <c r="HWE78" s="312"/>
      <c r="HWF78" s="312"/>
      <c r="HWG78" s="312"/>
      <c r="HWH78" s="312"/>
      <c r="HWI78" s="312"/>
      <c r="HWJ78" s="312"/>
      <c r="HWK78" s="312"/>
      <c r="HWL78" s="312"/>
      <c r="HWM78" s="312"/>
      <c r="HWN78" s="312"/>
      <c r="HWO78" s="312"/>
      <c r="HWP78" s="312"/>
      <c r="HWQ78" s="312"/>
      <c r="HWR78" s="312"/>
      <c r="HWS78" s="312"/>
      <c r="HWT78" s="312"/>
      <c r="HWU78" s="312"/>
      <c r="HWV78" s="312"/>
      <c r="HWW78" s="312"/>
      <c r="HWX78" s="312"/>
      <c r="HWY78" s="312"/>
      <c r="HWZ78" s="312"/>
      <c r="HXA78" s="312"/>
      <c r="HXB78" s="312"/>
      <c r="HXC78" s="312"/>
      <c r="HXD78" s="312"/>
      <c r="HXE78" s="312"/>
      <c r="HXF78" s="312"/>
      <c r="HXG78" s="312"/>
      <c r="HXH78" s="312"/>
      <c r="HXI78" s="312"/>
      <c r="HXJ78" s="312"/>
      <c r="HXK78" s="312"/>
      <c r="HXL78" s="312"/>
      <c r="HXM78" s="312"/>
      <c r="HXN78" s="312"/>
      <c r="HXO78" s="312"/>
      <c r="HXP78" s="312"/>
      <c r="HXQ78" s="312"/>
      <c r="HXR78" s="312"/>
      <c r="HXS78" s="312"/>
      <c r="HXT78" s="312"/>
      <c r="HXU78" s="312"/>
      <c r="HXV78" s="312"/>
      <c r="HXW78" s="312"/>
      <c r="HXX78" s="312"/>
      <c r="HXY78" s="318"/>
      <c r="HXZ78" s="318"/>
      <c r="HYA78" s="318"/>
      <c r="HYB78" s="318"/>
      <c r="HYC78" s="318"/>
      <c r="HYD78" s="318"/>
      <c r="HYE78" s="318"/>
      <c r="HYF78" s="318"/>
      <c r="HYG78" s="318"/>
      <c r="HYH78" s="318"/>
      <c r="HYI78" s="318"/>
      <c r="HYJ78" s="318"/>
      <c r="HYK78" s="318"/>
      <c r="HYL78" s="318"/>
      <c r="HYM78" s="318"/>
      <c r="HYN78" s="318"/>
      <c r="HYO78" s="323"/>
      <c r="HYP78" s="323"/>
      <c r="HYQ78" s="323"/>
      <c r="HYR78" s="323"/>
      <c r="HYS78" s="323"/>
      <c r="HYT78" s="323"/>
      <c r="HYU78" s="323"/>
      <c r="HYV78" s="323"/>
      <c r="HYW78" s="323"/>
      <c r="HYX78" s="323"/>
      <c r="HYY78" s="323"/>
      <c r="HYZ78" s="323"/>
      <c r="HZA78" s="323"/>
      <c r="HZB78" s="323"/>
      <c r="HZC78" s="323"/>
      <c r="HZD78" s="323"/>
      <c r="HZE78" s="312"/>
      <c r="HZF78" s="312"/>
      <c r="HZG78" s="312"/>
      <c r="HZH78" s="312"/>
      <c r="HZI78" s="312"/>
      <c r="HZJ78" s="312"/>
      <c r="HZK78" s="312"/>
      <c r="HZL78" s="312"/>
      <c r="HZM78" s="312"/>
      <c r="HZN78" s="312"/>
      <c r="HZO78" s="312"/>
      <c r="HZP78" s="312"/>
      <c r="HZQ78" s="312"/>
      <c r="HZR78" s="312"/>
      <c r="HZS78" s="312"/>
      <c r="HZT78" s="312"/>
      <c r="HZU78" s="312"/>
      <c r="HZV78" s="312"/>
      <c r="HZW78" s="312"/>
      <c r="HZX78" s="312"/>
      <c r="HZY78" s="312"/>
      <c r="HZZ78" s="312"/>
      <c r="IAA78" s="312"/>
      <c r="IAB78" s="312"/>
      <c r="IAC78" s="312"/>
      <c r="IAD78" s="312"/>
      <c r="IAE78" s="312"/>
      <c r="IAF78" s="312"/>
      <c r="IAG78" s="312"/>
      <c r="IAH78" s="312"/>
      <c r="IAI78" s="312"/>
      <c r="IAJ78" s="312"/>
      <c r="IAK78" s="312"/>
      <c r="IAL78" s="312"/>
      <c r="IAM78" s="312"/>
      <c r="IAN78" s="312"/>
      <c r="IAO78" s="312"/>
      <c r="IAP78" s="312"/>
      <c r="IAQ78" s="312"/>
      <c r="IAR78" s="312"/>
      <c r="IAS78" s="312"/>
      <c r="IAT78" s="312"/>
      <c r="IAU78" s="312"/>
      <c r="IAV78" s="312"/>
      <c r="IAW78" s="312"/>
      <c r="IAX78" s="312"/>
      <c r="IAY78" s="312"/>
      <c r="IAZ78" s="312"/>
      <c r="IBA78" s="312"/>
      <c r="IBB78" s="312"/>
      <c r="IBC78" s="312"/>
      <c r="IBD78" s="312"/>
      <c r="IBE78" s="312"/>
      <c r="IBF78" s="312"/>
      <c r="IBG78" s="312"/>
      <c r="IBH78" s="312"/>
      <c r="IBI78" s="312"/>
      <c r="IBJ78" s="312"/>
      <c r="IBK78" s="312"/>
      <c r="IBL78" s="312"/>
      <c r="IBM78" s="318"/>
      <c r="IBN78" s="318"/>
      <c r="IBO78" s="318"/>
      <c r="IBP78" s="318"/>
      <c r="IBQ78" s="318"/>
      <c r="IBR78" s="318"/>
      <c r="IBS78" s="318"/>
      <c r="IBT78" s="318"/>
      <c r="IBU78" s="318"/>
      <c r="IBV78" s="318"/>
      <c r="IBW78" s="318"/>
      <c r="IBX78" s="318"/>
      <c r="IBY78" s="318"/>
      <c r="IBZ78" s="318"/>
      <c r="ICA78" s="318"/>
      <c r="ICB78" s="318"/>
      <c r="ICC78" s="323"/>
      <c r="ICD78" s="323"/>
      <c r="ICE78" s="323"/>
      <c r="ICF78" s="323"/>
      <c r="ICG78" s="323"/>
      <c r="ICH78" s="323"/>
      <c r="ICI78" s="323"/>
      <c r="ICJ78" s="323"/>
      <c r="ICK78" s="323"/>
      <c r="ICL78" s="323"/>
      <c r="ICM78" s="323"/>
      <c r="ICN78" s="323"/>
      <c r="ICO78" s="323"/>
      <c r="ICP78" s="323"/>
      <c r="ICQ78" s="323"/>
      <c r="ICR78" s="323"/>
      <c r="ICS78" s="312"/>
      <c r="ICT78" s="312"/>
      <c r="ICU78" s="312"/>
      <c r="ICV78" s="312"/>
      <c r="ICW78" s="312"/>
      <c r="ICX78" s="312"/>
      <c r="ICY78" s="312"/>
      <c r="ICZ78" s="312"/>
      <c r="IDA78" s="312"/>
      <c r="IDB78" s="312"/>
      <c r="IDC78" s="312"/>
      <c r="IDD78" s="312"/>
      <c r="IDE78" s="312"/>
      <c r="IDF78" s="312"/>
      <c r="IDG78" s="312"/>
      <c r="IDH78" s="312"/>
      <c r="IDI78" s="312"/>
      <c r="IDJ78" s="312"/>
      <c r="IDK78" s="312"/>
      <c r="IDL78" s="312"/>
      <c r="IDM78" s="312"/>
      <c r="IDN78" s="312"/>
      <c r="IDO78" s="312"/>
      <c r="IDP78" s="312"/>
      <c r="IDQ78" s="312"/>
      <c r="IDR78" s="312"/>
      <c r="IDS78" s="312"/>
      <c r="IDT78" s="312"/>
      <c r="IDU78" s="312"/>
      <c r="IDV78" s="312"/>
      <c r="IDW78" s="312"/>
      <c r="IDX78" s="312"/>
      <c r="IDY78" s="312"/>
      <c r="IDZ78" s="312"/>
      <c r="IEA78" s="312"/>
      <c r="IEB78" s="312"/>
      <c r="IEC78" s="312"/>
      <c r="IED78" s="312"/>
      <c r="IEE78" s="312"/>
      <c r="IEF78" s="312"/>
      <c r="IEG78" s="312"/>
      <c r="IEH78" s="312"/>
      <c r="IEI78" s="312"/>
      <c r="IEJ78" s="312"/>
      <c r="IEK78" s="312"/>
      <c r="IEL78" s="312"/>
      <c r="IEM78" s="312"/>
      <c r="IEN78" s="312"/>
      <c r="IEO78" s="312"/>
      <c r="IEP78" s="312"/>
      <c r="IEQ78" s="312"/>
      <c r="IER78" s="312"/>
      <c r="IES78" s="312"/>
      <c r="IET78" s="312"/>
      <c r="IEU78" s="312"/>
      <c r="IEV78" s="312"/>
      <c r="IEW78" s="312"/>
      <c r="IEX78" s="312"/>
      <c r="IEY78" s="312"/>
      <c r="IEZ78" s="312"/>
      <c r="IFA78" s="318"/>
      <c r="IFB78" s="318"/>
      <c r="IFC78" s="318"/>
      <c r="IFD78" s="318"/>
      <c r="IFE78" s="318"/>
      <c r="IFF78" s="318"/>
      <c r="IFG78" s="318"/>
      <c r="IFH78" s="318"/>
      <c r="IFI78" s="318"/>
      <c r="IFJ78" s="318"/>
      <c r="IFK78" s="318"/>
      <c r="IFL78" s="318"/>
      <c r="IFM78" s="318"/>
      <c r="IFN78" s="318"/>
      <c r="IFO78" s="318"/>
      <c r="IFP78" s="318"/>
      <c r="IFQ78" s="323"/>
      <c r="IFR78" s="323"/>
      <c r="IFS78" s="323"/>
      <c r="IFT78" s="323"/>
      <c r="IFU78" s="323"/>
      <c r="IFV78" s="323"/>
      <c r="IFW78" s="323"/>
      <c r="IFX78" s="323"/>
      <c r="IFY78" s="323"/>
      <c r="IFZ78" s="323"/>
      <c r="IGA78" s="323"/>
      <c r="IGB78" s="323"/>
      <c r="IGC78" s="323"/>
      <c r="IGD78" s="323"/>
      <c r="IGE78" s="323"/>
      <c r="IGF78" s="323"/>
      <c r="IGG78" s="312"/>
      <c r="IGH78" s="312"/>
      <c r="IGI78" s="312"/>
      <c r="IGJ78" s="312"/>
      <c r="IGK78" s="312"/>
      <c r="IGL78" s="312"/>
      <c r="IGM78" s="312"/>
      <c r="IGN78" s="312"/>
      <c r="IGO78" s="312"/>
      <c r="IGP78" s="312"/>
      <c r="IGQ78" s="312"/>
      <c r="IGR78" s="312"/>
      <c r="IGS78" s="312"/>
      <c r="IGT78" s="312"/>
      <c r="IGU78" s="312"/>
      <c r="IGV78" s="312"/>
      <c r="IGW78" s="312"/>
      <c r="IGX78" s="312"/>
      <c r="IGY78" s="312"/>
      <c r="IGZ78" s="312"/>
      <c r="IHA78" s="312"/>
      <c r="IHB78" s="312"/>
      <c r="IHC78" s="312"/>
      <c r="IHD78" s="312"/>
      <c r="IHE78" s="312"/>
      <c r="IHF78" s="312"/>
      <c r="IHG78" s="312"/>
      <c r="IHH78" s="312"/>
      <c r="IHI78" s="312"/>
      <c r="IHJ78" s="312"/>
      <c r="IHK78" s="312"/>
      <c r="IHL78" s="312"/>
      <c r="IHM78" s="312"/>
      <c r="IHN78" s="312"/>
      <c r="IHO78" s="312"/>
      <c r="IHP78" s="312"/>
      <c r="IHQ78" s="312"/>
      <c r="IHR78" s="312"/>
      <c r="IHS78" s="312"/>
      <c r="IHT78" s="312"/>
      <c r="IHU78" s="312"/>
      <c r="IHV78" s="312"/>
      <c r="IHW78" s="312"/>
      <c r="IHX78" s="312"/>
      <c r="IHY78" s="312"/>
      <c r="IHZ78" s="312"/>
      <c r="IIA78" s="312"/>
      <c r="IIB78" s="312"/>
      <c r="IIC78" s="312"/>
      <c r="IID78" s="312"/>
      <c r="IIE78" s="312"/>
      <c r="IIF78" s="312"/>
      <c r="IIG78" s="312"/>
      <c r="IIH78" s="312"/>
      <c r="III78" s="312"/>
      <c r="IIJ78" s="312"/>
      <c r="IIK78" s="312"/>
      <c r="IIL78" s="312"/>
      <c r="IIM78" s="312"/>
      <c r="IIN78" s="312"/>
      <c r="IIO78" s="318"/>
      <c r="IIP78" s="318"/>
      <c r="IIQ78" s="318"/>
      <c r="IIR78" s="318"/>
      <c r="IIS78" s="318"/>
      <c r="IIT78" s="318"/>
      <c r="IIU78" s="318"/>
      <c r="IIV78" s="318"/>
      <c r="IIW78" s="318"/>
      <c r="IIX78" s="318"/>
      <c r="IIY78" s="318"/>
      <c r="IIZ78" s="318"/>
      <c r="IJA78" s="318"/>
      <c r="IJB78" s="318"/>
      <c r="IJC78" s="318"/>
      <c r="IJD78" s="318"/>
      <c r="IJE78" s="323"/>
      <c r="IJF78" s="323"/>
      <c r="IJG78" s="323"/>
      <c r="IJH78" s="323"/>
      <c r="IJI78" s="323"/>
      <c r="IJJ78" s="323"/>
      <c r="IJK78" s="323"/>
      <c r="IJL78" s="323"/>
      <c r="IJM78" s="323"/>
      <c r="IJN78" s="323"/>
      <c r="IJO78" s="323"/>
      <c r="IJP78" s="323"/>
      <c r="IJQ78" s="323"/>
      <c r="IJR78" s="323"/>
      <c r="IJS78" s="323"/>
      <c r="IJT78" s="323"/>
      <c r="IJU78" s="312"/>
      <c r="IJV78" s="312"/>
      <c r="IJW78" s="312"/>
      <c r="IJX78" s="312"/>
      <c r="IJY78" s="312"/>
      <c r="IJZ78" s="312"/>
      <c r="IKA78" s="312"/>
      <c r="IKB78" s="312"/>
      <c r="IKC78" s="312"/>
      <c r="IKD78" s="312"/>
      <c r="IKE78" s="312"/>
      <c r="IKF78" s="312"/>
      <c r="IKG78" s="312"/>
      <c r="IKH78" s="312"/>
      <c r="IKI78" s="312"/>
      <c r="IKJ78" s="312"/>
      <c r="IKK78" s="312"/>
      <c r="IKL78" s="312"/>
      <c r="IKM78" s="312"/>
      <c r="IKN78" s="312"/>
      <c r="IKO78" s="312"/>
      <c r="IKP78" s="312"/>
      <c r="IKQ78" s="312"/>
      <c r="IKR78" s="312"/>
      <c r="IKS78" s="312"/>
      <c r="IKT78" s="312"/>
      <c r="IKU78" s="312"/>
      <c r="IKV78" s="312"/>
      <c r="IKW78" s="312"/>
      <c r="IKX78" s="312"/>
      <c r="IKY78" s="312"/>
      <c r="IKZ78" s="312"/>
      <c r="ILA78" s="312"/>
      <c r="ILB78" s="312"/>
      <c r="ILC78" s="312"/>
      <c r="ILD78" s="312"/>
      <c r="ILE78" s="312"/>
      <c r="ILF78" s="312"/>
      <c r="ILG78" s="312"/>
      <c r="ILH78" s="312"/>
      <c r="ILI78" s="312"/>
      <c r="ILJ78" s="312"/>
      <c r="ILK78" s="312"/>
      <c r="ILL78" s="312"/>
      <c r="ILM78" s="312"/>
      <c r="ILN78" s="312"/>
      <c r="ILO78" s="312"/>
      <c r="ILP78" s="312"/>
      <c r="ILQ78" s="312"/>
      <c r="ILR78" s="312"/>
      <c r="ILS78" s="312"/>
      <c r="ILT78" s="312"/>
      <c r="ILU78" s="312"/>
      <c r="ILV78" s="312"/>
      <c r="ILW78" s="312"/>
      <c r="ILX78" s="312"/>
      <c r="ILY78" s="312"/>
      <c r="ILZ78" s="312"/>
      <c r="IMA78" s="312"/>
      <c r="IMB78" s="312"/>
      <c r="IMC78" s="318"/>
      <c r="IMD78" s="318"/>
      <c r="IME78" s="318"/>
      <c r="IMF78" s="318"/>
      <c r="IMG78" s="318"/>
      <c r="IMH78" s="318"/>
      <c r="IMI78" s="318"/>
      <c r="IMJ78" s="318"/>
      <c r="IMK78" s="318"/>
      <c r="IML78" s="318"/>
      <c r="IMM78" s="318"/>
      <c r="IMN78" s="318"/>
      <c r="IMO78" s="318"/>
      <c r="IMP78" s="318"/>
      <c r="IMQ78" s="318"/>
      <c r="IMR78" s="318"/>
      <c r="IMS78" s="323"/>
      <c r="IMT78" s="323"/>
      <c r="IMU78" s="323"/>
      <c r="IMV78" s="323"/>
      <c r="IMW78" s="323"/>
      <c r="IMX78" s="323"/>
      <c r="IMY78" s="323"/>
      <c r="IMZ78" s="323"/>
      <c r="INA78" s="323"/>
      <c r="INB78" s="323"/>
      <c r="INC78" s="323"/>
      <c r="IND78" s="323"/>
      <c r="INE78" s="323"/>
      <c r="INF78" s="323"/>
      <c r="ING78" s="323"/>
      <c r="INH78" s="323"/>
      <c r="INI78" s="312"/>
      <c r="INJ78" s="312"/>
      <c r="INK78" s="312"/>
      <c r="INL78" s="312"/>
      <c r="INM78" s="312"/>
      <c r="INN78" s="312"/>
      <c r="INO78" s="312"/>
      <c r="INP78" s="312"/>
      <c r="INQ78" s="312"/>
      <c r="INR78" s="312"/>
      <c r="INS78" s="312"/>
      <c r="INT78" s="312"/>
      <c r="INU78" s="312"/>
      <c r="INV78" s="312"/>
      <c r="INW78" s="312"/>
      <c r="INX78" s="312"/>
      <c r="INY78" s="312"/>
      <c r="INZ78" s="312"/>
      <c r="IOA78" s="312"/>
      <c r="IOB78" s="312"/>
      <c r="IOC78" s="312"/>
      <c r="IOD78" s="312"/>
      <c r="IOE78" s="312"/>
      <c r="IOF78" s="312"/>
      <c r="IOG78" s="312"/>
      <c r="IOH78" s="312"/>
      <c r="IOI78" s="312"/>
      <c r="IOJ78" s="312"/>
      <c r="IOK78" s="312"/>
      <c r="IOL78" s="312"/>
      <c r="IOM78" s="312"/>
      <c r="ION78" s="312"/>
      <c r="IOO78" s="312"/>
      <c r="IOP78" s="312"/>
      <c r="IOQ78" s="312"/>
      <c r="IOR78" s="312"/>
      <c r="IOS78" s="312"/>
      <c r="IOT78" s="312"/>
      <c r="IOU78" s="312"/>
      <c r="IOV78" s="312"/>
      <c r="IOW78" s="312"/>
      <c r="IOX78" s="312"/>
      <c r="IOY78" s="312"/>
      <c r="IOZ78" s="312"/>
      <c r="IPA78" s="312"/>
      <c r="IPB78" s="312"/>
      <c r="IPC78" s="312"/>
      <c r="IPD78" s="312"/>
      <c r="IPE78" s="312"/>
      <c r="IPF78" s="312"/>
      <c r="IPG78" s="312"/>
      <c r="IPH78" s="312"/>
      <c r="IPI78" s="312"/>
      <c r="IPJ78" s="312"/>
      <c r="IPK78" s="312"/>
      <c r="IPL78" s="312"/>
      <c r="IPM78" s="312"/>
      <c r="IPN78" s="312"/>
      <c r="IPO78" s="312"/>
      <c r="IPP78" s="312"/>
      <c r="IPQ78" s="318"/>
      <c r="IPR78" s="318"/>
      <c r="IPS78" s="318"/>
      <c r="IPT78" s="318"/>
      <c r="IPU78" s="318"/>
      <c r="IPV78" s="318"/>
      <c r="IPW78" s="318"/>
      <c r="IPX78" s="318"/>
      <c r="IPY78" s="318"/>
      <c r="IPZ78" s="318"/>
      <c r="IQA78" s="318"/>
      <c r="IQB78" s="318"/>
      <c r="IQC78" s="318"/>
      <c r="IQD78" s="318"/>
      <c r="IQE78" s="318"/>
      <c r="IQF78" s="318"/>
      <c r="IQG78" s="323"/>
      <c r="IQH78" s="323"/>
      <c r="IQI78" s="323"/>
      <c r="IQJ78" s="323"/>
      <c r="IQK78" s="323"/>
      <c r="IQL78" s="323"/>
      <c r="IQM78" s="323"/>
      <c r="IQN78" s="323"/>
      <c r="IQO78" s="323"/>
      <c r="IQP78" s="323"/>
      <c r="IQQ78" s="323"/>
      <c r="IQR78" s="323"/>
      <c r="IQS78" s="323"/>
      <c r="IQT78" s="323"/>
      <c r="IQU78" s="323"/>
      <c r="IQV78" s="323"/>
      <c r="IQW78" s="312"/>
      <c r="IQX78" s="312"/>
      <c r="IQY78" s="312"/>
      <c r="IQZ78" s="312"/>
      <c r="IRA78" s="312"/>
      <c r="IRB78" s="312"/>
      <c r="IRC78" s="312"/>
      <c r="IRD78" s="312"/>
      <c r="IRE78" s="312"/>
      <c r="IRF78" s="312"/>
      <c r="IRG78" s="312"/>
      <c r="IRH78" s="312"/>
      <c r="IRI78" s="312"/>
      <c r="IRJ78" s="312"/>
      <c r="IRK78" s="312"/>
      <c r="IRL78" s="312"/>
      <c r="IRM78" s="312"/>
      <c r="IRN78" s="312"/>
      <c r="IRO78" s="312"/>
      <c r="IRP78" s="312"/>
      <c r="IRQ78" s="312"/>
      <c r="IRR78" s="312"/>
      <c r="IRS78" s="312"/>
      <c r="IRT78" s="312"/>
      <c r="IRU78" s="312"/>
      <c r="IRV78" s="312"/>
      <c r="IRW78" s="312"/>
      <c r="IRX78" s="312"/>
      <c r="IRY78" s="312"/>
      <c r="IRZ78" s="312"/>
      <c r="ISA78" s="312"/>
      <c r="ISB78" s="312"/>
      <c r="ISC78" s="312"/>
      <c r="ISD78" s="312"/>
      <c r="ISE78" s="312"/>
      <c r="ISF78" s="312"/>
      <c r="ISG78" s="312"/>
      <c r="ISH78" s="312"/>
      <c r="ISI78" s="312"/>
      <c r="ISJ78" s="312"/>
      <c r="ISK78" s="312"/>
      <c r="ISL78" s="312"/>
      <c r="ISM78" s="312"/>
      <c r="ISN78" s="312"/>
      <c r="ISO78" s="312"/>
      <c r="ISP78" s="312"/>
      <c r="ISQ78" s="312"/>
      <c r="ISR78" s="312"/>
      <c r="ISS78" s="312"/>
      <c r="IST78" s="312"/>
      <c r="ISU78" s="312"/>
      <c r="ISV78" s="312"/>
      <c r="ISW78" s="312"/>
      <c r="ISX78" s="312"/>
      <c r="ISY78" s="312"/>
      <c r="ISZ78" s="312"/>
      <c r="ITA78" s="312"/>
      <c r="ITB78" s="312"/>
      <c r="ITC78" s="312"/>
      <c r="ITD78" s="312"/>
      <c r="ITE78" s="318"/>
      <c r="ITF78" s="318"/>
      <c r="ITG78" s="318"/>
      <c r="ITH78" s="318"/>
      <c r="ITI78" s="318"/>
      <c r="ITJ78" s="318"/>
      <c r="ITK78" s="318"/>
      <c r="ITL78" s="318"/>
      <c r="ITM78" s="318"/>
      <c r="ITN78" s="318"/>
      <c r="ITO78" s="318"/>
      <c r="ITP78" s="318"/>
      <c r="ITQ78" s="318"/>
      <c r="ITR78" s="318"/>
      <c r="ITS78" s="318"/>
      <c r="ITT78" s="318"/>
      <c r="ITU78" s="323"/>
      <c r="ITV78" s="323"/>
      <c r="ITW78" s="323"/>
      <c r="ITX78" s="323"/>
      <c r="ITY78" s="323"/>
      <c r="ITZ78" s="323"/>
      <c r="IUA78" s="323"/>
      <c r="IUB78" s="323"/>
      <c r="IUC78" s="323"/>
      <c r="IUD78" s="323"/>
      <c r="IUE78" s="323"/>
      <c r="IUF78" s="323"/>
      <c r="IUG78" s="323"/>
      <c r="IUH78" s="323"/>
      <c r="IUI78" s="323"/>
      <c r="IUJ78" s="323"/>
      <c r="IUK78" s="312"/>
      <c r="IUL78" s="312"/>
      <c r="IUM78" s="312"/>
      <c r="IUN78" s="312"/>
      <c r="IUO78" s="312"/>
      <c r="IUP78" s="312"/>
      <c r="IUQ78" s="312"/>
      <c r="IUR78" s="312"/>
      <c r="IUS78" s="312"/>
      <c r="IUT78" s="312"/>
      <c r="IUU78" s="312"/>
      <c r="IUV78" s="312"/>
      <c r="IUW78" s="312"/>
      <c r="IUX78" s="312"/>
      <c r="IUY78" s="312"/>
      <c r="IUZ78" s="312"/>
      <c r="IVA78" s="312"/>
      <c r="IVB78" s="312"/>
      <c r="IVC78" s="312"/>
      <c r="IVD78" s="312"/>
      <c r="IVE78" s="312"/>
      <c r="IVF78" s="312"/>
      <c r="IVG78" s="312"/>
      <c r="IVH78" s="312"/>
      <c r="IVI78" s="312"/>
      <c r="IVJ78" s="312"/>
      <c r="IVK78" s="312"/>
      <c r="IVL78" s="312"/>
      <c r="IVM78" s="312"/>
      <c r="IVN78" s="312"/>
      <c r="IVO78" s="312"/>
      <c r="IVP78" s="312"/>
      <c r="IVQ78" s="312"/>
      <c r="IVR78" s="312"/>
      <c r="IVS78" s="312"/>
      <c r="IVT78" s="312"/>
      <c r="IVU78" s="312"/>
      <c r="IVV78" s="312"/>
      <c r="IVW78" s="312"/>
      <c r="IVX78" s="312"/>
      <c r="IVY78" s="312"/>
      <c r="IVZ78" s="312"/>
      <c r="IWA78" s="312"/>
      <c r="IWB78" s="312"/>
      <c r="IWC78" s="312"/>
      <c r="IWD78" s="312"/>
      <c r="IWE78" s="312"/>
      <c r="IWF78" s="312"/>
      <c r="IWG78" s="312"/>
      <c r="IWH78" s="312"/>
      <c r="IWI78" s="312"/>
      <c r="IWJ78" s="312"/>
      <c r="IWK78" s="312"/>
      <c r="IWL78" s="312"/>
      <c r="IWM78" s="312"/>
      <c r="IWN78" s="312"/>
      <c r="IWO78" s="312"/>
      <c r="IWP78" s="312"/>
      <c r="IWQ78" s="312"/>
      <c r="IWR78" s="312"/>
      <c r="IWS78" s="318"/>
      <c r="IWT78" s="318"/>
      <c r="IWU78" s="318"/>
      <c r="IWV78" s="318"/>
      <c r="IWW78" s="318"/>
      <c r="IWX78" s="318"/>
      <c r="IWY78" s="318"/>
      <c r="IWZ78" s="318"/>
      <c r="IXA78" s="318"/>
      <c r="IXB78" s="318"/>
      <c r="IXC78" s="318"/>
      <c r="IXD78" s="318"/>
      <c r="IXE78" s="318"/>
      <c r="IXF78" s="318"/>
      <c r="IXG78" s="318"/>
      <c r="IXH78" s="318"/>
      <c r="IXI78" s="323"/>
      <c r="IXJ78" s="323"/>
      <c r="IXK78" s="323"/>
      <c r="IXL78" s="323"/>
      <c r="IXM78" s="323"/>
      <c r="IXN78" s="323"/>
      <c r="IXO78" s="323"/>
      <c r="IXP78" s="323"/>
      <c r="IXQ78" s="323"/>
      <c r="IXR78" s="323"/>
      <c r="IXS78" s="323"/>
      <c r="IXT78" s="323"/>
      <c r="IXU78" s="323"/>
      <c r="IXV78" s="323"/>
      <c r="IXW78" s="323"/>
      <c r="IXX78" s="323"/>
      <c r="IXY78" s="312"/>
      <c r="IXZ78" s="312"/>
      <c r="IYA78" s="312"/>
      <c r="IYB78" s="312"/>
      <c r="IYC78" s="312"/>
      <c r="IYD78" s="312"/>
      <c r="IYE78" s="312"/>
      <c r="IYF78" s="312"/>
      <c r="IYG78" s="312"/>
      <c r="IYH78" s="312"/>
      <c r="IYI78" s="312"/>
      <c r="IYJ78" s="312"/>
      <c r="IYK78" s="312"/>
      <c r="IYL78" s="312"/>
      <c r="IYM78" s="312"/>
      <c r="IYN78" s="312"/>
      <c r="IYO78" s="312"/>
      <c r="IYP78" s="312"/>
      <c r="IYQ78" s="312"/>
      <c r="IYR78" s="312"/>
      <c r="IYS78" s="312"/>
      <c r="IYT78" s="312"/>
      <c r="IYU78" s="312"/>
      <c r="IYV78" s="312"/>
      <c r="IYW78" s="312"/>
      <c r="IYX78" s="312"/>
      <c r="IYY78" s="312"/>
      <c r="IYZ78" s="312"/>
      <c r="IZA78" s="312"/>
      <c r="IZB78" s="312"/>
      <c r="IZC78" s="312"/>
      <c r="IZD78" s="312"/>
      <c r="IZE78" s="312"/>
      <c r="IZF78" s="312"/>
      <c r="IZG78" s="312"/>
      <c r="IZH78" s="312"/>
      <c r="IZI78" s="312"/>
      <c r="IZJ78" s="312"/>
      <c r="IZK78" s="312"/>
      <c r="IZL78" s="312"/>
      <c r="IZM78" s="312"/>
      <c r="IZN78" s="312"/>
      <c r="IZO78" s="312"/>
      <c r="IZP78" s="312"/>
      <c r="IZQ78" s="312"/>
      <c r="IZR78" s="312"/>
      <c r="IZS78" s="312"/>
      <c r="IZT78" s="312"/>
      <c r="IZU78" s="312"/>
      <c r="IZV78" s="312"/>
      <c r="IZW78" s="312"/>
      <c r="IZX78" s="312"/>
      <c r="IZY78" s="312"/>
      <c r="IZZ78" s="312"/>
      <c r="JAA78" s="312"/>
      <c r="JAB78" s="312"/>
      <c r="JAC78" s="312"/>
      <c r="JAD78" s="312"/>
      <c r="JAE78" s="312"/>
      <c r="JAF78" s="312"/>
      <c r="JAG78" s="318"/>
      <c r="JAH78" s="318"/>
      <c r="JAI78" s="318"/>
      <c r="JAJ78" s="318"/>
      <c r="JAK78" s="318"/>
      <c r="JAL78" s="318"/>
      <c r="JAM78" s="318"/>
      <c r="JAN78" s="318"/>
      <c r="JAO78" s="318"/>
      <c r="JAP78" s="318"/>
      <c r="JAQ78" s="318"/>
      <c r="JAR78" s="318"/>
      <c r="JAS78" s="318"/>
      <c r="JAT78" s="318"/>
      <c r="JAU78" s="318"/>
      <c r="JAV78" s="318"/>
      <c r="JAW78" s="323"/>
      <c r="JAX78" s="323"/>
      <c r="JAY78" s="323"/>
      <c r="JAZ78" s="323"/>
      <c r="JBA78" s="323"/>
      <c r="JBB78" s="323"/>
      <c r="JBC78" s="323"/>
      <c r="JBD78" s="323"/>
      <c r="JBE78" s="323"/>
      <c r="JBF78" s="323"/>
      <c r="JBG78" s="323"/>
      <c r="JBH78" s="323"/>
      <c r="JBI78" s="323"/>
      <c r="JBJ78" s="323"/>
      <c r="JBK78" s="323"/>
      <c r="JBL78" s="323"/>
      <c r="JBM78" s="312"/>
      <c r="JBN78" s="312"/>
      <c r="JBO78" s="312"/>
      <c r="JBP78" s="312"/>
      <c r="JBQ78" s="312"/>
      <c r="JBR78" s="312"/>
      <c r="JBS78" s="312"/>
      <c r="JBT78" s="312"/>
      <c r="JBU78" s="312"/>
      <c r="JBV78" s="312"/>
      <c r="JBW78" s="312"/>
      <c r="JBX78" s="312"/>
      <c r="JBY78" s="312"/>
      <c r="JBZ78" s="312"/>
      <c r="JCA78" s="312"/>
      <c r="JCB78" s="312"/>
      <c r="JCC78" s="312"/>
      <c r="JCD78" s="312"/>
      <c r="JCE78" s="312"/>
      <c r="JCF78" s="312"/>
      <c r="JCG78" s="312"/>
      <c r="JCH78" s="312"/>
      <c r="JCI78" s="312"/>
      <c r="JCJ78" s="312"/>
      <c r="JCK78" s="312"/>
      <c r="JCL78" s="312"/>
      <c r="JCM78" s="312"/>
      <c r="JCN78" s="312"/>
      <c r="JCO78" s="312"/>
      <c r="JCP78" s="312"/>
      <c r="JCQ78" s="312"/>
      <c r="JCR78" s="312"/>
      <c r="JCS78" s="312"/>
      <c r="JCT78" s="312"/>
      <c r="JCU78" s="312"/>
      <c r="JCV78" s="312"/>
      <c r="JCW78" s="312"/>
      <c r="JCX78" s="312"/>
      <c r="JCY78" s="312"/>
      <c r="JCZ78" s="312"/>
      <c r="JDA78" s="312"/>
      <c r="JDB78" s="312"/>
      <c r="JDC78" s="312"/>
      <c r="JDD78" s="312"/>
      <c r="JDE78" s="312"/>
      <c r="JDF78" s="312"/>
      <c r="JDG78" s="312"/>
      <c r="JDH78" s="312"/>
      <c r="JDI78" s="312"/>
      <c r="JDJ78" s="312"/>
      <c r="JDK78" s="312"/>
      <c r="JDL78" s="312"/>
      <c r="JDM78" s="312"/>
      <c r="JDN78" s="312"/>
      <c r="JDO78" s="312"/>
      <c r="JDP78" s="312"/>
      <c r="JDQ78" s="312"/>
      <c r="JDR78" s="312"/>
      <c r="JDS78" s="312"/>
      <c r="JDT78" s="312"/>
      <c r="JDU78" s="318"/>
      <c r="JDV78" s="318"/>
      <c r="JDW78" s="318"/>
      <c r="JDX78" s="318"/>
      <c r="JDY78" s="318"/>
      <c r="JDZ78" s="318"/>
      <c r="JEA78" s="318"/>
      <c r="JEB78" s="318"/>
      <c r="JEC78" s="318"/>
      <c r="JED78" s="318"/>
      <c r="JEE78" s="318"/>
      <c r="JEF78" s="318"/>
      <c r="JEG78" s="318"/>
      <c r="JEH78" s="318"/>
      <c r="JEI78" s="318"/>
      <c r="JEJ78" s="318"/>
      <c r="JEK78" s="323"/>
      <c r="JEL78" s="323"/>
      <c r="JEM78" s="323"/>
      <c r="JEN78" s="323"/>
      <c r="JEO78" s="323"/>
      <c r="JEP78" s="323"/>
      <c r="JEQ78" s="323"/>
      <c r="JER78" s="323"/>
      <c r="JES78" s="323"/>
      <c r="JET78" s="323"/>
      <c r="JEU78" s="323"/>
      <c r="JEV78" s="323"/>
      <c r="JEW78" s="323"/>
      <c r="JEX78" s="323"/>
      <c r="JEY78" s="323"/>
      <c r="JEZ78" s="323"/>
      <c r="JFA78" s="312"/>
      <c r="JFB78" s="312"/>
      <c r="JFC78" s="312"/>
      <c r="JFD78" s="312"/>
      <c r="JFE78" s="312"/>
      <c r="JFF78" s="312"/>
      <c r="JFG78" s="312"/>
      <c r="JFH78" s="312"/>
      <c r="JFI78" s="312"/>
      <c r="JFJ78" s="312"/>
      <c r="JFK78" s="312"/>
      <c r="JFL78" s="312"/>
      <c r="JFM78" s="312"/>
      <c r="JFN78" s="312"/>
      <c r="JFO78" s="312"/>
      <c r="JFP78" s="312"/>
      <c r="JFQ78" s="312"/>
      <c r="JFR78" s="312"/>
      <c r="JFS78" s="312"/>
      <c r="JFT78" s="312"/>
      <c r="JFU78" s="312"/>
      <c r="JFV78" s="312"/>
      <c r="JFW78" s="312"/>
      <c r="JFX78" s="312"/>
      <c r="JFY78" s="312"/>
      <c r="JFZ78" s="312"/>
      <c r="JGA78" s="312"/>
      <c r="JGB78" s="312"/>
      <c r="JGC78" s="312"/>
      <c r="JGD78" s="312"/>
      <c r="JGE78" s="312"/>
      <c r="JGF78" s="312"/>
      <c r="JGG78" s="312"/>
      <c r="JGH78" s="312"/>
      <c r="JGI78" s="312"/>
      <c r="JGJ78" s="312"/>
      <c r="JGK78" s="312"/>
      <c r="JGL78" s="312"/>
      <c r="JGM78" s="312"/>
      <c r="JGN78" s="312"/>
      <c r="JGO78" s="312"/>
      <c r="JGP78" s="312"/>
      <c r="JGQ78" s="312"/>
      <c r="JGR78" s="312"/>
      <c r="JGS78" s="312"/>
      <c r="JGT78" s="312"/>
      <c r="JGU78" s="312"/>
      <c r="JGV78" s="312"/>
      <c r="JGW78" s="312"/>
      <c r="JGX78" s="312"/>
      <c r="JGY78" s="312"/>
      <c r="JGZ78" s="312"/>
      <c r="JHA78" s="312"/>
      <c r="JHB78" s="312"/>
      <c r="JHC78" s="312"/>
      <c r="JHD78" s="312"/>
      <c r="JHE78" s="312"/>
      <c r="JHF78" s="312"/>
      <c r="JHG78" s="312"/>
      <c r="JHH78" s="312"/>
      <c r="JHI78" s="318"/>
      <c r="JHJ78" s="318"/>
      <c r="JHK78" s="318"/>
      <c r="JHL78" s="318"/>
      <c r="JHM78" s="318"/>
      <c r="JHN78" s="318"/>
      <c r="JHO78" s="318"/>
      <c r="JHP78" s="318"/>
      <c r="JHQ78" s="318"/>
      <c r="JHR78" s="318"/>
      <c r="JHS78" s="318"/>
      <c r="JHT78" s="318"/>
      <c r="JHU78" s="318"/>
      <c r="JHV78" s="318"/>
      <c r="JHW78" s="318"/>
      <c r="JHX78" s="318"/>
      <c r="JHY78" s="323"/>
      <c r="JHZ78" s="323"/>
      <c r="JIA78" s="323"/>
      <c r="JIB78" s="323"/>
      <c r="JIC78" s="323"/>
      <c r="JID78" s="323"/>
      <c r="JIE78" s="323"/>
      <c r="JIF78" s="323"/>
      <c r="JIG78" s="323"/>
      <c r="JIH78" s="323"/>
      <c r="JII78" s="323"/>
      <c r="JIJ78" s="323"/>
      <c r="JIK78" s="323"/>
      <c r="JIL78" s="323"/>
      <c r="JIM78" s="323"/>
      <c r="JIN78" s="323"/>
      <c r="JIO78" s="312"/>
      <c r="JIP78" s="312"/>
      <c r="JIQ78" s="312"/>
      <c r="JIR78" s="312"/>
      <c r="JIS78" s="312"/>
      <c r="JIT78" s="312"/>
      <c r="JIU78" s="312"/>
      <c r="JIV78" s="312"/>
      <c r="JIW78" s="312"/>
      <c r="JIX78" s="312"/>
      <c r="JIY78" s="312"/>
      <c r="JIZ78" s="312"/>
      <c r="JJA78" s="312"/>
      <c r="JJB78" s="312"/>
      <c r="JJC78" s="312"/>
      <c r="JJD78" s="312"/>
      <c r="JJE78" s="312"/>
      <c r="JJF78" s="312"/>
      <c r="JJG78" s="312"/>
      <c r="JJH78" s="312"/>
      <c r="JJI78" s="312"/>
      <c r="JJJ78" s="312"/>
      <c r="JJK78" s="312"/>
      <c r="JJL78" s="312"/>
      <c r="JJM78" s="312"/>
      <c r="JJN78" s="312"/>
      <c r="JJO78" s="312"/>
      <c r="JJP78" s="312"/>
      <c r="JJQ78" s="312"/>
      <c r="JJR78" s="312"/>
      <c r="JJS78" s="312"/>
      <c r="JJT78" s="312"/>
      <c r="JJU78" s="312"/>
      <c r="JJV78" s="312"/>
      <c r="JJW78" s="312"/>
      <c r="JJX78" s="312"/>
      <c r="JJY78" s="312"/>
      <c r="JJZ78" s="312"/>
      <c r="JKA78" s="312"/>
      <c r="JKB78" s="312"/>
      <c r="JKC78" s="312"/>
      <c r="JKD78" s="312"/>
      <c r="JKE78" s="312"/>
      <c r="JKF78" s="312"/>
      <c r="JKG78" s="312"/>
      <c r="JKH78" s="312"/>
      <c r="JKI78" s="312"/>
      <c r="JKJ78" s="312"/>
      <c r="JKK78" s="312"/>
      <c r="JKL78" s="312"/>
      <c r="JKM78" s="312"/>
      <c r="JKN78" s="312"/>
      <c r="JKO78" s="312"/>
      <c r="JKP78" s="312"/>
      <c r="JKQ78" s="312"/>
      <c r="JKR78" s="312"/>
      <c r="JKS78" s="312"/>
      <c r="JKT78" s="312"/>
      <c r="JKU78" s="312"/>
      <c r="JKV78" s="312"/>
      <c r="JKW78" s="318"/>
      <c r="JKX78" s="318"/>
      <c r="JKY78" s="318"/>
      <c r="JKZ78" s="318"/>
      <c r="JLA78" s="318"/>
      <c r="JLB78" s="318"/>
      <c r="JLC78" s="318"/>
      <c r="JLD78" s="318"/>
      <c r="JLE78" s="318"/>
      <c r="JLF78" s="318"/>
      <c r="JLG78" s="318"/>
      <c r="JLH78" s="318"/>
      <c r="JLI78" s="318"/>
      <c r="JLJ78" s="318"/>
      <c r="JLK78" s="318"/>
      <c r="JLL78" s="318"/>
      <c r="JLM78" s="323"/>
      <c r="JLN78" s="323"/>
      <c r="JLO78" s="323"/>
      <c r="JLP78" s="323"/>
      <c r="JLQ78" s="323"/>
      <c r="JLR78" s="323"/>
      <c r="JLS78" s="323"/>
      <c r="JLT78" s="323"/>
      <c r="JLU78" s="323"/>
      <c r="JLV78" s="323"/>
      <c r="JLW78" s="323"/>
      <c r="JLX78" s="323"/>
      <c r="JLY78" s="323"/>
      <c r="JLZ78" s="323"/>
      <c r="JMA78" s="323"/>
      <c r="JMB78" s="323"/>
      <c r="JMC78" s="312"/>
      <c r="JMD78" s="312"/>
      <c r="JME78" s="312"/>
      <c r="JMF78" s="312"/>
      <c r="JMG78" s="312"/>
      <c r="JMH78" s="312"/>
      <c r="JMI78" s="312"/>
      <c r="JMJ78" s="312"/>
      <c r="JMK78" s="312"/>
      <c r="JML78" s="312"/>
      <c r="JMM78" s="312"/>
      <c r="JMN78" s="312"/>
      <c r="JMO78" s="312"/>
      <c r="JMP78" s="312"/>
      <c r="JMQ78" s="312"/>
      <c r="JMR78" s="312"/>
      <c r="JMS78" s="312"/>
      <c r="JMT78" s="312"/>
      <c r="JMU78" s="312"/>
      <c r="JMV78" s="312"/>
      <c r="JMW78" s="312"/>
      <c r="JMX78" s="312"/>
      <c r="JMY78" s="312"/>
      <c r="JMZ78" s="312"/>
      <c r="JNA78" s="312"/>
      <c r="JNB78" s="312"/>
      <c r="JNC78" s="312"/>
      <c r="JND78" s="312"/>
      <c r="JNE78" s="312"/>
      <c r="JNF78" s="312"/>
      <c r="JNG78" s="312"/>
      <c r="JNH78" s="312"/>
      <c r="JNI78" s="312"/>
      <c r="JNJ78" s="312"/>
      <c r="JNK78" s="312"/>
      <c r="JNL78" s="312"/>
      <c r="JNM78" s="312"/>
      <c r="JNN78" s="312"/>
      <c r="JNO78" s="312"/>
      <c r="JNP78" s="312"/>
      <c r="JNQ78" s="312"/>
      <c r="JNR78" s="312"/>
      <c r="JNS78" s="312"/>
      <c r="JNT78" s="312"/>
      <c r="JNU78" s="312"/>
      <c r="JNV78" s="312"/>
      <c r="JNW78" s="312"/>
      <c r="JNX78" s="312"/>
      <c r="JNY78" s="312"/>
      <c r="JNZ78" s="312"/>
      <c r="JOA78" s="312"/>
      <c r="JOB78" s="312"/>
      <c r="JOC78" s="312"/>
      <c r="JOD78" s="312"/>
      <c r="JOE78" s="312"/>
      <c r="JOF78" s="312"/>
      <c r="JOG78" s="312"/>
      <c r="JOH78" s="312"/>
      <c r="JOI78" s="312"/>
      <c r="JOJ78" s="312"/>
      <c r="JOK78" s="318"/>
      <c r="JOL78" s="318"/>
      <c r="JOM78" s="318"/>
      <c r="JON78" s="318"/>
      <c r="JOO78" s="318"/>
      <c r="JOP78" s="318"/>
      <c r="JOQ78" s="318"/>
      <c r="JOR78" s="318"/>
      <c r="JOS78" s="318"/>
      <c r="JOT78" s="318"/>
      <c r="JOU78" s="318"/>
      <c r="JOV78" s="318"/>
      <c r="JOW78" s="318"/>
      <c r="JOX78" s="318"/>
      <c r="JOY78" s="318"/>
      <c r="JOZ78" s="318"/>
      <c r="JPA78" s="323"/>
      <c r="JPB78" s="323"/>
      <c r="JPC78" s="323"/>
      <c r="JPD78" s="323"/>
      <c r="JPE78" s="323"/>
      <c r="JPF78" s="323"/>
      <c r="JPG78" s="323"/>
      <c r="JPH78" s="323"/>
      <c r="JPI78" s="323"/>
      <c r="JPJ78" s="323"/>
      <c r="JPK78" s="323"/>
      <c r="JPL78" s="323"/>
      <c r="JPM78" s="323"/>
      <c r="JPN78" s="323"/>
      <c r="JPO78" s="323"/>
      <c r="JPP78" s="323"/>
      <c r="JPQ78" s="312"/>
      <c r="JPR78" s="312"/>
      <c r="JPS78" s="312"/>
      <c r="JPT78" s="312"/>
      <c r="JPU78" s="312"/>
      <c r="JPV78" s="312"/>
      <c r="JPW78" s="312"/>
      <c r="JPX78" s="312"/>
      <c r="JPY78" s="312"/>
      <c r="JPZ78" s="312"/>
      <c r="JQA78" s="312"/>
      <c r="JQB78" s="312"/>
      <c r="JQC78" s="312"/>
      <c r="JQD78" s="312"/>
      <c r="JQE78" s="312"/>
      <c r="JQF78" s="312"/>
      <c r="JQG78" s="312"/>
      <c r="JQH78" s="312"/>
      <c r="JQI78" s="312"/>
      <c r="JQJ78" s="312"/>
      <c r="JQK78" s="312"/>
      <c r="JQL78" s="312"/>
      <c r="JQM78" s="312"/>
      <c r="JQN78" s="312"/>
      <c r="JQO78" s="312"/>
      <c r="JQP78" s="312"/>
      <c r="JQQ78" s="312"/>
      <c r="JQR78" s="312"/>
      <c r="JQS78" s="312"/>
      <c r="JQT78" s="312"/>
      <c r="JQU78" s="312"/>
      <c r="JQV78" s="312"/>
      <c r="JQW78" s="312"/>
      <c r="JQX78" s="312"/>
      <c r="JQY78" s="312"/>
      <c r="JQZ78" s="312"/>
      <c r="JRA78" s="312"/>
      <c r="JRB78" s="312"/>
      <c r="JRC78" s="312"/>
      <c r="JRD78" s="312"/>
      <c r="JRE78" s="312"/>
      <c r="JRF78" s="312"/>
      <c r="JRG78" s="312"/>
      <c r="JRH78" s="312"/>
      <c r="JRI78" s="312"/>
      <c r="JRJ78" s="312"/>
      <c r="JRK78" s="312"/>
      <c r="JRL78" s="312"/>
      <c r="JRM78" s="312"/>
      <c r="JRN78" s="312"/>
      <c r="JRO78" s="312"/>
      <c r="JRP78" s="312"/>
      <c r="JRQ78" s="312"/>
      <c r="JRR78" s="312"/>
      <c r="JRS78" s="312"/>
      <c r="JRT78" s="312"/>
      <c r="JRU78" s="312"/>
      <c r="JRV78" s="312"/>
      <c r="JRW78" s="312"/>
      <c r="JRX78" s="312"/>
      <c r="JRY78" s="318"/>
      <c r="JRZ78" s="318"/>
      <c r="JSA78" s="318"/>
      <c r="JSB78" s="318"/>
      <c r="JSC78" s="318"/>
      <c r="JSD78" s="318"/>
      <c r="JSE78" s="318"/>
      <c r="JSF78" s="318"/>
      <c r="JSG78" s="318"/>
      <c r="JSH78" s="318"/>
      <c r="JSI78" s="318"/>
      <c r="JSJ78" s="318"/>
      <c r="JSK78" s="318"/>
      <c r="JSL78" s="318"/>
      <c r="JSM78" s="318"/>
      <c r="JSN78" s="318"/>
      <c r="JSO78" s="323"/>
      <c r="JSP78" s="323"/>
      <c r="JSQ78" s="323"/>
      <c r="JSR78" s="323"/>
      <c r="JSS78" s="323"/>
      <c r="JST78" s="323"/>
      <c r="JSU78" s="323"/>
      <c r="JSV78" s="323"/>
      <c r="JSW78" s="323"/>
      <c r="JSX78" s="323"/>
      <c r="JSY78" s="323"/>
      <c r="JSZ78" s="323"/>
      <c r="JTA78" s="323"/>
      <c r="JTB78" s="323"/>
      <c r="JTC78" s="323"/>
      <c r="JTD78" s="323"/>
      <c r="JTE78" s="312"/>
      <c r="JTF78" s="312"/>
      <c r="JTG78" s="312"/>
      <c r="JTH78" s="312"/>
      <c r="JTI78" s="312"/>
      <c r="JTJ78" s="312"/>
      <c r="JTK78" s="312"/>
      <c r="JTL78" s="312"/>
      <c r="JTM78" s="312"/>
      <c r="JTN78" s="312"/>
      <c r="JTO78" s="312"/>
      <c r="JTP78" s="312"/>
      <c r="JTQ78" s="312"/>
      <c r="JTR78" s="312"/>
      <c r="JTS78" s="312"/>
      <c r="JTT78" s="312"/>
      <c r="JTU78" s="312"/>
      <c r="JTV78" s="312"/>
      <c r="JTW78" s="312"/>
      <c r="JTX78" s="312"/>
      <c r="JTY78" s="312"/>
      <c r="JTZ78" s="312"/>
      <c r="JUA78" s="312"/>
      <c r="JUB78" s="312"/>
      <c r="JUC78" s="312"/>
      <c r="JUD78" s="312"/>
      <c r="JUE78" s="312"/>
      <c r="JUF78" s="312"/>
      <c r="JUG78" s="312"/>
      <c r="JUH78" s="312"/>
      <c r="JUI78" s="312"/>
      <c r="JUJ78" s="312"/>
      <c r="JUK78" s="312"/>
      <c r="JUL78" s="312"/>
      <c r="JUM78" s="312"/>
      <c r="JUN78" s="312"/>
      <c r="JUO78" s="312"/>
      <c r="JUP78" s="312"/>
      <c r="JUQ78" s="312"/>
      <c r="JUR78" s="312"/>
      <c r="JUS78" s="312"/>
      <c r="JUT78" s="312"/>
      <c r="JUU78" s="312"/>
      <c r="JUV78" s="312"/>
      <c r="JUW78" s="312"/>
      <c r="JUX78" s="312"/>
      <c r="JUY78" s="312"/>
      <c r="JUZ78" s="312"/>
      <c r="JVA78" s="312"/>
      <c r="JVB78" s="312"/>
      <c r="JVC78" s="312"/>
      <c r="JVD78" s="312"/>
      <c r="JVE78" s="312"/>
      <c r="JVF78" s="312"/>
      <c r="JVG78" s="312"/>
      <c r="JVH78" s="312"/>
      <c r="JVI78" s="312"/>
      <c r="JVJ78" s="312"/>
      <c r="JVK78" s="312"/>
      <c r="JVL78" s="312"/>
      <c r="JVM78" s="318"/>
      <c r="JVN78" s="318"/>
      <c r="JVO78" s="318"/>
      <c r="JVP78" s="318"/>
      <c r="JVQ78" s="318"/>
      <c r="JVR78" s="318"/>
      <c r="JVS78" s="318"/>
      <c r="JVT78" s="318"/>
      <c r="JVU78" s="318"/>
      <c r="JVV78" s="318"/>
      <c r="JVW78" s="318"/>
      <c r="JVX78" s="318"/>
      <c r="JVY78" s="318"/>
      <c r="JVZ78" s="318"/>
      <c r="JWA78" s="318"/>
      <c r="JWB78" s="318"/>
      <c r="JWC78" s="323"/>
      <c r="JWD78" s="323"/>
      <c r="JWE78" s="323"/>
      <c r="JWF78" s="323"/>
      <c r="JWG78" s="323"/>
      <c r="JWH78" s="323"/>
      <c r="JWI78" s="323"/>
      <c r="JWJ78" s="323"/>
      <c r="JWK78" s="323"/>
      <c r="JWL78" s="323"/>
      <c r="JWM78" s="323"/>
      <c r="JWN78" s="323"/>
      <c r="JWO78" s="323"/>
      <c r="JWP78" s="323"/>
      <c r="JWQ78" s="323"/>
      <c r="JWR78" s="323"/>
      <c r="JWS78" s="312"/>
      <c r="JWT78" s="312"/>
      <c r="JWU78" s="312"/>
      <c r="JWV78" s="312"/>
      <c r="JWW78" s="312"/>
      <c r="JWX78" s="312"/>
      <c r="JWY78" s="312"/>
      <c r="JWZ78" s="312"/>
      <c r="JXA78" s="312"/>
      <c r="JXB78" s="312"/>
      <c r="JXC78" s="312"/>
      <c r="JXD78" s="312"/>
      <c r="JXE78" s="312"/>
      <c r="JXF78" s="312"/>
      <c r="JXG78" s="312"/>
      <c r="JXH78" s="312"/>
      <c r="JXI78" s="312"/>
      <c r="JXJ78" s="312"/>
      <c r="JXK78" s="312"/>
      <c r="JXL78" s="312"/>
      <c r="JXM78" s="312"/>
      <c r="JXN78" s="312"/>
      <c r="JXO78" s="312"/>
      <c r="JXP78" s="312"/>
      <c r="JXQ78" s="312"/>
      <c r="JXR78" s="312"/>
      <c r="JXS78" s="312"/>
      <c r="JXT78" s="312"/>
      <c r="JXU78" s="312"/>
      <c r="JXV78" s="312"/>
      <c r="JXW78" s="312"/>
      <c r="JXX78" s="312"/>
      <c r="JXY78" s="312"/>
      <c r="JXZ78" s="312"/>
      <c r="JYA78" s="312"/>
      <c r="JYB78" s="312"/>
      <c r="JYC78" s="312"/>
      <c r="JYD78" s="312"/>
      <c r="JYE78" s="312"/>
      <c r="JYF78" s="312"/>
      <c r="JYG78" s="312"/>
      <c r="JYH78" s="312"/>
      <c r="JYI78" s="312"/>
      <c r="JYJ78" s="312"/>
      <c r="JYK78" s="312"/>
      <c r="JYL78" s="312"/>
      <c r="JYM78" s="312"/>
      <c r="JYN78" s="312"/>
      <c r="JYO78" s="312"/>
      <c r="JYP78" s="312"/>
      <c r="JYQ78" s="312"/>
      <c r="JYR78" s="312"/>
      <c r="JYS78" s="312"/>
      <c r="JYT78" s="312"/>
      <c r="JYU78" s="312"/>
      <c r="JYV78" s="312"/>
      <c r="JYW78" s="312"/>
      <c r="JYX78" s="312"/>
      <c r="JYY78" s="312"/>
      <c r="JYZ78" s="312"/>
      <c r="JZA78" s="318"/>
      <c r="JZB78" s="318"/>
      <c r="JZC78" s="318"/>
      <c r="JZD78" s="318"/>
      <c r="JZE78" s="318"/>
      <c r="JZF78" s="318"/>
      <c r="JZG78" s="318"/>
      <c r="JZH78" s="318"/>
      <c r="JZI78" s="318"/>
      <c r="JZJ78" s="318"/>
      <c r="JZK78" s="318"/>
      <c r="JZL78" s="318"/>
      <c r="JZM78" s="318"/>
      <c r="JZN78" s="318"/>
      <c r="JZO78" s="318"/>
      <c r="JZP78" s="318"/>
      <c r="JZQ78" s="323"/>
      <c r="JZR78" s="323"/>
      <c r="JZS78" s="323"/>
      <c r="JZT78" s="323"/>
      <c r="JZU78" s="323"/>
      <c r="JZV78" s="323"/>
      <c r="JZW78" s="323"/>
      <c r="JZX78" s="323"/>
      <c r="JZY78" s="323"/>
      <c r="JZZ78" s="323"/>
      <c r="KAA78" s="323"/>
      <c r="KAB78" s="323"/>
      <c r="KAC78" s="323"/>
      <c r="KAD78" s="323"/>
      <c r="KAE78" s="323"/>
      <c r="KAF78" s="323"/>
      <c r="KAG78" s="312"/>
      <c r="KAH78" s="312"/>
      <c r="KAI78" s="312"/>
      <c r="KAJ78" s="312"/>
      <c r="KAK78" s="312"/>
      <c r="KAL78" s="312"/>
      <c r="KAM78" s="312"/>
      <c r="KAN78" s="312"/>
      <c r="KAO78" s="312"/>
      <c r="KAP78" s="312"/>
      <c r="KAQ78" s="312"/>
      <c r="KAR78" s="312"/>
      <c r="KAS78" s="312"/>
      <c r="KAT78" s="312"/>
      <c r="KAU78" s="312"/>
      <c r="KAV78" s="312"/>
      <c r="KAW78" s="312"/>
      <c r="KAX78" s="312"/>
      <c r="KAY78" s="312"/>
      <c r="KAZ78" s="312"/>
      <c r="KBA78" s="312"/>
      <c r="KBB78" s="312"/>
      <c r="KBC78" s="312"/>
      <c r="KBD78" s="312"/>
      <c r="KBE78" s="312"/>
      <c r="KBF78" s="312"/>
      <c r="KBG78" s="312"/>
      <c r="KBH78" s="312"/>
      <c r="KBI78" s="312"/>
      <c r="KBJ78" s="312"/>
      <c r="KBK78" s="312"/>
      <c r="KBL78" s="312"/>
      <c r="KBM78" s="312"/>
      <c r="KBN78" s="312"/>
      <c r="KBO78" s="312"/>
      <c r="KBP78" s="312"/>
      <c r="KBQ78" s="312"/>
      <c r="KBR78" s="312"/>
      <c r="KBS78" s="312"/>
      <c r="KBT78" s="312"/>
      <c r="KBU78" s="312"/>
      <c r="KBV78" s="312"/>
      <c r="KBW78" s="312"/>
      <c r="KBX78" s="312"/>
      <c r="KBY78" s="312"/>
      <c r="KBZ78" s="312"/>
      <c r="KCA78" s="312"/>
      <c r="KCB78" s="312"/>
      <c r="KCC78" s="312"/>
      <c r="KCD78" s="312"/>
      <c r="KCE78" s="312"/>
      <c r="KCF78" s="312"/>
      <c r="KCG78" s="312"/>
      <c r="KCH78" s="312"/>
      <c r="KCI78" s="312"/>
      <c r="KCJ78" s="312"/>
      <c r="KCK78" s="312"/>
      <c r="KCL78" s="312"/>
      <c r="KCM78" s="312"/>
      <c r="KCN78" s="312"/>
      <c r="KCO78" s="318"/>
      <c r="KCP78" s="318"/>
      <c r="KCQ78" s="318"/>
      <c r="KCR78" s="318"/>
      <c r="KCS78" s="318"/>
      <c r="KCT78" s="318"/>
      <c r="KCU78" s="318"/>
      <c r="KCV78" s="318"/>
      <c r="KCW78" s="318"/>
      <c r="KCX78" s="318"/>
      <c r="KCY78" s="318"/>
      <c r="KCZ78" s="318"/>
      <c r="KDA78" s="318"/>
      <c r="KDB78" s="318"/>
      <c r="KDC78" s="318"/>
      <c r="KDD78" s="318"/>
      <c r="KDE78" s="323"/>
      <c r="KDF78" s="323"/>
      <c r="KDG78" s="323"/>
      <c r="KDH78" s="323"/>
      <c r="KDI78" s="323"/>
      <c r="KDJ78" s="323"/>
      <c r="KDK78" s="323"/>
      <c r="KDL78" s="323"/>
      <c r="KDM78" s="323"/>
      <c r="KDN78" s="323"/>
      <c r="KDO78" s="323"/>
      <c r="KDP78" s="323"/>
      <c r="KDQ78" s="323"/>
      <c r="KDR78" s="323"/>
      <c r="KDS78" s="323"/>
      <c r="KDT78" s="323"/>
      <c r="KDU78" s="312"/>
      <c r="KDV78" s="312"/>
      <c r="KDW78" s="312"/>
      <c r="KDX78" s="312"/>
      <c r="KDY78" s="312"/>
      <c r="KDZ78" s="312"/>
      <c r="KEA78" s="312"/>
      <c r="KEB78" s="312"/>
      <c r="KEC78" s="312"/>
      <c r="KED78" s="312"/>
      <c r="KEE78" s="312"/>
      <c r="KEF78" s="312"/>
      <c r="KEG78" s="312"/>
      <c r="KEH78" s="312"/>
      <c r="KEI78" s="312"/>
      <c r="KEJ78" s="312"/>
      <c r="KEK78" s="312"/>
      <c r="KEL78" s="312"/>
      <c r="KEM78" s="312"/>
      <c r="KEN78" s="312"/>
      <c r="KEO78" s="312"/>
      <c r="KEP78" s="312"/>
      <c r="KEQ78" s="312"/>
      <c r="KER78" s="312"/>
      <c r="KES78" s="312"/>
      <c r="KET78" s="312"/>
      <c r="KEU78" s="312"/>
      <c r="KEV78" s="312"/>
      <c r="KEW78" s="312"/>
      <c r="KEX78" s="312"/>
      <c r="KEY78" s="312"/>
      <c r="KEZ78" s="312"/>
      <c r="KFA78" s="312"/>
      <c r="KFB78" s="312"/>
      <c r="KFC78" s="312"/>
      <c r="KFD78" s="312"/>
      <c r="KFE78" s="312"/>
      <c r="KFF78" s="312"/>
      <c r="KFG78" s="312"/>
      <c r="KFH78" s="312"/>
      <c r="KFI78" s="312"/>
      <c r="KFJ78" s="312"/>
      <c r="KFK78" s="312"/>
      <c r="KFL78" s="312"/>
      <c r="KFM78" s="312"/>
      <c r="KFN78" s="312"/>
      <c r="KFO78" s="312"/>
      <c r="KFP78" s="312"/>
      <c r="KFQ78" s="312"/>
      <c r="KFR78" s="312"/>
      <c r="KFS78" s="312"/>
      <c r="KFT78" s="312"/>
      <c r="KFU78" s="312"/>
      <c r="KFV78" s="312"/>
      <c r="KFW78" s="312"/>
      <c r="KFX78" s="312"/>
      <c r="KFY78" s="312"/>
      <c r="KFZ78" s="312"/>
      <c r="KGA78" s="312"/>
      <c r="KGB78" s="312"/>
      <c r="KGC78" s="318"/>
      <c r="KGD78" s="318"/>
      <c r="KGE78" s="318"/>
      <c r="KGF78" s="318"/>
      <c r="KGG78" s="318"/>
      <c r="KGH78" s="318"/>
      <c r="KGI78" s="318"/>
      <c r="KGJ78" s="318"/>
      <c r="KGK78" s="318"/>
      <c r="KGL78" s="318"/>
      <c r="KGM78" s="318"/>
      <c r="KGN78" s="318"/>
      <c r="KGO78" s="318"/>
      <c r="KGP78" s="318"/>
      <c r="KGQ78" s="318"/>
      <c r="KGR78" s="318"/>
      <c r="KGS78" s="323"/>
      <c r="KGT78" s="323"/>
      <c r="KGU78" s="323"/>
      <c r="KGV78" s="323"/>
      <c r="KGW78" s="323"/>
      <c r="KGX78" s="323"/>
      <c r="KGY78" s="323"/>
      <c r="KGZ78" s="323"/>
      <c r="KHA78" s="323"/>
      <c r="KHB78" s="323"/>
      <c r="KHC78" s="323"/>
      <c r="KHD78" s="323"/>
      <c r="KHE78" s="323"/>
      <c r="KHF78" s="323"/>
      <c r="KHG78" s="323"/>
      <c r="KHH78" s="323"/>
      <c r="KHI78" s="312"/>
      <c r="KHJ78" s="312"/>
      <c r="KHK78" s="312"/>
      <c r="KHL78" s="312"/>
      <c r="KHM78" s="312"/>
      <c r="KHN78" s="312"/>
      <c r="KHO78" s="312"/>
      <c r="KHP78" s="312"/>
      <c r="KHQ78" s="312"/>
      <c r="KHR78" s="312"/>
      <c r="KHS78" s="312"/>
      <c r="KHT78" s="312"/>
      <c r="KHU78" s="312"/>
      <c r="KHV78" s="312"/>
      <c r="KHW78" s="312"/>
      <c r="KHX78" s="312"/>
      <c r="KHY78" s="312"/>
      <c r="KHZ78" s="312"/>
      <c r="KIA78" s="312"/>
      <c r="KIB78" s="312"/>
      <c r="KIC78" s="312"/>
      <c r="KID78" s="312"/>
      <c r="KIE78" s="312"/>
      <c r="KIF78" s="312"/>
      <c r="KIG78" s="312"/>
      <c r="KIH78" s="312"/>
      <c r="KII78" s="312"/>
      <c r="KIJ78" s="312"/>
      <c r="KIK78" s="312"/>
      <c r="KIL78" s="312"/>
      <c r="KIM78" s="312"/>
      <c r="KIN78" s="312"/>
      <c r="KIO78" s="312"/>
      <c r="KIP78" s="312"/>
      <c r="KIQ78" s="312"/>
      <c r="KIR78" s="312"/>
      <c r="KIS78" s="312"/>
      <c r="KIT78" s="312"/>
      <c r="KIU78" s="312"/>
      <c r="KIV78" s="312"/>
      <c r="KIW78" s="312"/>
      <c r="KIX78" s="312"/>
      <c r="KIY78" s="312"/>
      <c r="KIZ78" s="312"/>
      <c r="KJA78" s="312"/>
      <c r="KJB78" s="312"/>
      <c r="KJC78" s="312"/>
      <c r="KJD78" s="312"/>
      <c r="KJE78" s="312"/>
      <c r="KJF78" s="312"/>
      <c r="KJG78" s="312"/>
      <c r="KJH78" s="312"/>
      <c r="KJI78" s="312"/>
      <c r="KJJ78" s="312"/>
      <c r="KJK78" s="312"/>
      <c r="KJL78" s="312"/>
      <c r="KJM78" s="312"/>
      <c r="KJN78" s="312"/>
      <c r="KJO78" s="312"/>
      <c r="KJP78" s="312"/>
      <c r="KJQ78" s="318"/>
      <c r="KJR78" s="318"/>
      <c r="KJS78" s="318"/>
      <c r="KJT78" s="318"/>
      <c r="KJU78" s="318"/>
      <c r="KJV78" s="318"/>
      <c r="KJW78" s="318"/>
      <c r="KJX78" s="318"/>
      <c r="KJY78" s="318"/>
      <c r="KJZ78" s="318"/>
      <c r="KKA78" s="318"/>
      <c r="KKB78" s="318"/>
      <c r="KKC78" s="318"/>
      <c r="KKD78" s="318"/>
      <c r="KKE78" s="318"/>
      <c r="KKF78" s="318"/>
      <c r="KKG78" s="323"/>
      <c r="KKH78" s="323"/>
      <c r="KKI78" s="323"/>
      <c r="KKJ78" s="323"/>
      <c r="KKK78" s="323"/>
      <c r="KKL78" s="323"/>
      <c r="KKM78" s="323"/>
      <c r="KKN78" s="323"/>
      <c r="KKO78" s="323"/>
      <c r="KKP78" s="323"/>
      <c r="KKQ78" s="323"/>
      <c r="KKR78" s="323"/>
      <c r="KKS78" s="323"/>
      <c r="KKT78" s="323"/>
      <c r="KKU78" s="323"/>
      <c r="KKV78" s="323"/>
      <c r="KKW78" s="312"/>
      <c r="KKX78" s="312"/>
      <c r="KKY78" s="312"/>
      <c r="KKZ78" s="312"/>
      <c r="KLA78" s="312"/>
      <c r="KLB78" s="312"/>
      <c r="KLC78" s="312"/>
      <c r="KLD78" s="312"/>
      <c r="KLE78" s="312"/>
      <c r="KLF78" s="312"/>
      <c r="KLG78" s="312"/>
      <c r="KLH78" s="312"/>
      <c r="KLI78" s="312"/>
      <c r="KLJ78" s="312"/>
      <c r="KLK78" s="312"/>
      <c r="KLL78" s="312"/>
      <c r="KLM78" s="312"/>
      <c r="KLN78" s="312"/>
      <c r="KLO78" s="312"/>
      <c r="KLP78" s="312"/>
      <c r="KLQ78" s="312"/>
      <c r="KLR78" s="312"/>
      <c r="KLS78" s="312"/>
      <c r="KLT78" s="312"/>
      <c r="KLU78" s="312"/>
      <c r="KLV78" s="312"/>
      <c r="KLW78" s="312"/>
      <c r="KLX78" s="312"/>
      <c r="KLY78" s="312"/>
      <c r="KLZ78" s="312"/>
      <c r="KMA78" s="312"/>
      <c r="KMB78" s="312"/>
      <c r="KMC78" s="312"/>
      <c r="KMD78" s="312"/>
      <c r="KME78" s="312"/>
      <c r="KMF78" s="312"/>
      <c r="KMG78" s="312"/>
      <c r="KMH78" s="312"/>
      <c r="KMI78" s="312"/>
      <c r="KMJ78" s="312"/>
      <c r="KMK78" s="312"/>
      <c r="KML78" s="312"/>
      <c r="KMM78" s="312"/>
      <c r="KMN78" s="312"/>
      <c r="KMO78" s="312"/>
      <c r="KMP78" s="312"/>
      <c r="KMQ78" s="312"/>
      <c r="KMR78" s="312"/>
      <c r="KMS78" s="312"/>
      <c r="KMT78" s="312"/>
      <c r="KMU78" s="312"/>
      <c r="KMV78" s="312"/>
      <c r="KMW78" s="312"/>
      <c r="KMX78" s="312"/>
      <c r="KMY78" s="312"/>
      <c r="KMZ78" s="312"/>
      <c r="KNA78" s="312"/>
      <c r="KNB78" s="312"/>
      <c r="KNC78" s="312"/>
      <c r="KND78" s="312"/>
      <c r="KNE78" s="318"/>
      <c r="KNF78" s="318"/>
      <c r="KNG78" s="318"/>
      <c r="KNH78" s="318"/>
      <c r="KNI78" s="318"/>
      <c r="KNJ78" s="318"/>
      <c r="KNK78" s="318"/>
      <c r="KNL78" s="318"/>
      <c r="KNM78" s="318"/>
      <c r="KNN78" s="318"/>
      <c r="KNO78" s="318"/>
      <c r="KNP78" s="318"/>
      <c r="KNQ78" s="318"/>
      <c r="KNR78" s="318"/>
      <c r="KNS78" s="318"/>
      <c r="KNT78" s="318"/>
      <c r="KNU78" s="323"/>
      <c r="KNV78" s="323"/>
      <c r="KNW78" s="323"/>
      <c r="KNX78" s="323"/>
      <c r="KNY78" s="323"/>
      <c r="KNZ78" s="323"/>
      <c r="KOA78" s="323"/>
      <c r="KOB78" s="323"/>
      <c r="KOC78" s="323"/>
      <c r="KOD78" s="323"/>
      <c r="KOE78" s="323"/>
      <c r="KOF78" s="323"/>
      <c r="KOG78" s="323"/>
      <c r="KOH78" s="323"/>
      <c r="KOI78" s="323"/>
      <c r="KOJ78" s="323"/>
      <c r="KOK78" s="312"/>
      <c r="KOL78" s="312"/>
      <c r="KOM78" s="312"/>
      <c r="KON78" s="312"/>
      <c r="KOO78" s="312"/>
      <c r="KOP78" s="312"/>
      <c r="KOQ78" s="312"/>
      <c r="KOR78" s="312"/>
      <c r="KOS78" s="312"/>
      <c r="KOT78" s="312"/>
      <c r="KOU78" s="312"/>
      <c r="KOV78" s="312"/>
      <c r="KOW78" s="312"/>
      <c r="KOX78" s="312"/>
      <c r="KOY78" s="312"/>
      <c r="KOZ78" s="312"/>
      <c r="KPA78" s="312"/>
      <c r="KPB78" s="312"/>
      <c r="KPC78" s="312"/>
      <c r="KPD78" s="312"/>
      <c r="KPE78" s="312"/>
      <c r="KPF78" s="312"/>
      <c r="KPG78" s="312"/>
      <c r="KPH78" s="312"/>
      <c r="KPI78" s="312"/>
      <c r="KPJ78" s="312"/>
      <c r="KPK78" s="312"/>
      <c r="KPL78" s="312"/>
      <c r="KPM78" s="312"/>
      <c r="KPN78" s="312"/>
      <c r="KPO78" s="312"/>
      <c r="KPP78" s="312"/>
      <c r="KPQ78" s="312"/>
      <c r="KPR78" s="312"/>
      <c r="KPS78" s="312"/>
      <c r="KPT78" s="312"/>
      <c r="KPU78" s="312"/>
      <c r="KPV78" s="312"/>
      <c r="KPW78" s="312"/>
      <c r="KPX78" s="312"/>
      <c r="KPY78" s="312"/>
      <c r="KPZ78" s="312"/>
      <c r="KQA78" s="312"/>
      <c r="KQB78" s="312"/>
      <c r="KQC78" s="312"/>
      <c r="KQD78" s="312"/>
      <c r="KQE78" s="312"/>
      <c r="KQF78" s="312"/>
      <c r="KQG78" s="312"/>
      <c r="KQH78" s="312"/>
      <c r="KQI78" s="312"/>
      <c r="KQJ78" s="312"/>
      <c r="KQK78" s="312"/>
      <c r="KQL78" s="312"/>
      <c r="KQM78" s="312"/>
      <c r="KQN78" s="312"/>
      <c r="KQO78" s="312"/>
      <c r="KQP78" s="312"/>
      <c r="KQQ78" s="312"/>
      <c r="KQR78" s="312"/>
      <c r="KQS78" s="318"/>
      <c r="KQT78" s="318"/>
      <c r="KQU78" s="318"/>
      <c r="KQV78" s="318"/>
      <c r="KQW78" s="318"/>
      <c r="KQX78" s="318"/>
      <c r="KQY78" s="318"/>
      <c r="KQZ78" s="318"/>
      <c r="KRA78" s="318"/>
      <c r="KRB78" s="318"/>
      <c r="KRC78" s="318"/>
      <c r="KRD78" s="318"/>
      <c r="KRE78" s="318"/>
      <c r="KRF78" s="318"/>
      <c r="KRG78" s="318"/>
      <c r="KRH78" s="318"/>
      <c r="KRI78" s="323"/>
      <c r="KRJ78" s="323"/>
      <c r="KRK78" s="323"/>
      <c r="KRL78" s="323"/>
      <c r="KRM78" s="323"/>
      <c r="KRN78" s="323"/>
      <c r="KRO78" s="323"/>
      <c r="KRP78" s="323"/>
      <c r="KRQ78" s="323"/>
      <c r="KRR78" s="323"/>
      <c r="KRS78" s="323"/>
      <c r="KRT78" s="323"/>
      <c r="KRU78" s="323"/>
      <c r="KRV78" s="323"/>
      <c r="KRW78" s="323"/>
      <c r="KRX78" s="323"/>
      <c r="KRY78" s="312"/>
      <c r="KRZ78" s="312"/>
      <c r="KSA78" s="312"/>
      <c r="KSB78" s="312"/>
      <c r="KSC78" s="312"/>
      <c r="KSD78" s="312"/>
      <c r="KSE78" s="312"/>
      <c r="KSF78" s="312"/>
      <c r="KSG78" s="312"/>
      <c r="KSH78" s="312"/>
      <c r="KSI78" s="312"/>
      <c r="KSJ78" s="312"/>
      <c r="KSK78" s="312"/>
      <c r="KSL78" s="312"/>
      <c r="KSM78" s="312"/>
      <c r="KSN78" s="312"/>
      <c r="KSO78" s="312"/>
      <c r="KSP78" s="312"/>
      <c r="KSQ78" s="312"/>
      <c r="KSR78" s="312"/>
      <c r="KSS78" s="312"/>
      <c r="KST78" s="312"/>
      <c r="KSU78" s="312"/>
      <c r="KSV78" s="312"/>
      <c r="KSW78" s="312"/>
      <c r="KSX78" s="312"/>
      <c r="KSY78" s="312"/>
      <c r="KSZ78" s="312"/>
      <c r="KTA78" s="312"/>
      <c r="KTB78" s="312"/>
      <c r="KTC78" s="312"/>
      <c r="KTD78" s="312"/>
      <c r="KTE78" s="312"/>
      <c r="KTF78" s="312"/>
      <c r="KTG78" s="312"/>
      <c r="KTH78" s="312"/>
      <c r="KTI78" s="312"/>
      <c r="KTJ78" s="312"/>
      <c r="KTK78" s="312"/>
      <c r="KTL78" s="312"/>
      <c r="KTM78" s="312"/>
      <c r="KTN78" s="312"/>
      <c r="KTO78" s="312"/>
      <c r="KTP78" s="312"/>
      <c r="KTQ78" s="312"/>
      <c r="KTR78" s="312"/>
      <c r="KTS78" s="312"/>
      <c r="KTT78" s="312"/>
      <c r="KTU78" s="312"/>
      <c r="KTV78" s="312"/>
      <c r="KTW78" s="312"/>
      <c r="KTX78" s="312"/>
      <c r="KTY78" s="312"/>
      <c r="KTZ78" s="312"/>
      <c r="KUA78" s="312"/>
      <c r="KUB78" s="312"/>
      <c r="KUC78" s="312"/>
      <c r="KUD78" s="312"/>
      <c r="KUE78" s="312"/>
      <c r="KUF78" s="312"/>
      <c r="KUG78" s="318"/>
      <c r="KUH78" s="318"/>
      <c r="KUI78" s="318"/>
      <c r="KUJ78" s="318"/>
      <c r="KUK78" s="318"/>
      <c r="KUL78" s="318"/>
      <c r="KUM78" s="318"/>
      <c r="KUN78" s="318"/>
      <c r="KUO78" s="318"/>
      <c r="KUP78" s="318"/>
      <c r="KUQ78" s="318"/>
      <c r="KUR78" s="318"/>
      <c r="KUS78" s="318"/>
      <c r="KUT78" s="318"/>
      <c r="KUU78" s="318"/>
      <c r="KUV78" s="318"/>
      <c r="KUW78" s="323"/>
      <c r="KUX78" s="323"/>
      <c r="KUY78" s="323"/>
      <c r="KUZ78" s="323"/>
      <c r="KVA78" s="323"/>
      <c r="KVB78" s="323"/>
      <c r="KVC78" s="323"/>
      <c r="KVD78" s="323"/>
      <c r="KVE78" s="323"/>
      <c r="KVF78" s="323"/>
      <c r="KVG78" s="323"/>
      <c r="KVH78" s="323"/>
      <c r="KVI78" s="323"/>
      <c r="KVJ78" s="323"/>
      <c r="KVK78" s="323"/>
      <c r="KVL78" s="323"/>
      <c r="KVM78" s="312"/>
      <c r="KVN78" s="312"/>
      <c r="KVO78" s="312"/>
      <c r="KVP78" s="312"/>
      <c r="KVQ78" s="312"/>
      <c r="KVR78" s="312"/>
      <c r="KVS78" s="312"/>
      <c r="KVT78" s="312"/>
      <c r="KVU78" s="312"/>
      <c r="KVV78" s="312"/>
      <c r="KVW78" s="312"/>
      <c r="KVX78" s="312"/>
      <c r="KVY78" s="312"/>
      <c r="KVZ78" s="312"/>
      <c r="KWA78" s="312"/>
      <c r="KWB78" s="312"/>
      <c r="KWC78" s="312"/>
      <c r="KWD78" s="312"/>
      <c r="KWE78" s="312"/>
      <c r="KWF78" s="312"/>
      <c r="KWG78" s="312"/>
      <c r="KWH78" s="312"/>
      <c r="KWI78" s="312"/>
      <c r="KWJ78" s="312"/>
      <c r="KWK78" s="312"/>
      <c r="KWL78" s="312"/>
      <c r="KWM78" s="312"/>
      <c r="KWN78" s="312"/>
      <c r="KWO78" s="312"/>
      <c r="KWP78" s="312"/>
      <c r="KWQ78" s="312"/>
      <c r="KWR78" s="312"/>
      <c r="KWS78" s="312"/>
      <c r="KWT78" s="312"/>
      <c r="KWU78" s="312"/>
      <c r="KWV78" s="312"/>
      <c r="KWW78" s="312"/>
      <c r="KWX78" s="312"/>
      <c r="KWY78" s="312"/>
      <c r="KWZ78" s="312"/>
      <c r="KXA78" s="312"/>
      <c r="KXB78" s="312"/>
      <c r="KXC78" s="312"/>
      <c r="KXD78" s="312"/>
      <c r="KXE78" s="312"/>
      <c r="KXF78" s="312"/>
      <c r="KXG78" s="312"/>
      <c r="KXH78" s="312"/>
      <c r="KXI78" s="312"/>
      <c r="KXJ78" s="312"/>
      <c r="KXK78" s="312"/>
      <c r="KXL78" s="312"/>
      <c r="KXM78" s="312"/>
      <c r="KXN78" s="312"/>
      <c r="KXO78" s="312"/>
      <c r="KXP78" s="312"/>
      <c r="KXQ78" s="312"/>
      <c r="KXR78" s="312"/>
      <c r="KXS78" s="312"/>
      <c r="KXT78" s="312"/>
      <c r="KXU78" s="318"/>
      <c r="KXV78" s="318"/>
      <c r="KXW78" s="318"/>
      <c r="KXX78" s="318"/>
      <c r="KXY78" s="318"/>
      <c r="KXZ78" s="318"/>
      <c r="KYA78" s="318"/>
      <c r="KYB78" s="318"/>
      <c r="KYC78" s="318"/>
      <c r="KYD78" s="318"/>
      <c r="KYE78" s="318"/>
      <c r="KYF78" s="318"/>
      <c r="KYG78" s="318"/>
      <c r="KYH78" s="318"/>
      <c r="KYI78" s="318"/>
      <c r="KYJ78" s="318"/>
      <c r="KYK78" s="323"/>
      <c r="KYL78" s="323"/>
      <c r="KYM78" s="323"/>
      <c r="KYN78" s="323"/>
      <c r="KYO78" s="323"/>
      <c r="KYP78" s="323"/>
      <c r="KYQ78" s="323"/>
      <c r="KYR78" s="323"/>
      <c r="KYS78" s="323"/>
      <c r="KYT78" s="323"/>
      <c r="KYU78" s="323"/>
      <c r="KYV78" s="323"/>
      <c r="KYW78" s="323"/>
      <c r="KYX78" s="323"/>
      <c r="KYY78" s="323"/>
      <c r="KYZ78" s="323"/>
      <c r="KZA78" s="312"/>
      <c r="KZB78" s="312"/>
      <c r="KZC78" s="312"/>
      <c r="KZD78" s="312"/>
      <c r="KZE78" s="312"/>
      <c r="KZF78" s="312"/>
      <c r="KZG78" s="312"/>
      <c r="KZH78" s="312"/>
      <c r="KZI78" s="312"/>
      <c r="KZJ78" s="312"/>
      <c r="KZK78" s="312"/>
      <c r="KZL78" s="312"/>
      <c r="KZM78" s="312"/>
      <c r="KZN78" s="312"/>
      <c r="KZO78" s="312"/>
      <c r="KZP78" s="312"/>
      <c r="KZQ78" s="312"/>
      <c r="KZR78" s="312"/>
      <c r="KZS78" s="312"/>
      <c r="KZT78" s="312"/>
      <c r="KZU78" s="312"/>
      <c r="KZV78" s="312"/>
      <c r="KZW78" s="312"/>
      <c r="KZX78" s="312"/>
      <c r="KZY78" s="312"/>
      <c r="KZZ78" s="312"/>
      <c r="LAA78" s="312"/>
      <c r="LAB78" s="312"/>
      <c r="LAC78" s="312"/>
      <c r="LAD78" s="312"/>
      <c r="LAE78" s="312"/>
      <c r="LAF78" s="312"/>
      <c r="LAG78" s="312"/>
      <c r="LAH78" s="312"/>
      <c r="LAI78" s="312"/>
      <c r="LAJ78" s="312"/>
      <c r="LAK78" s="312"/>
      <c r="LAL78" s="312"/>
      <c r="LAM78" s="312"/>
      <c r="LAN78" s="312"/>
      <c r="LAO78" s="312"/>
      <c r="LAP78" s="312"/>
      <c r="LAQ78" s="312"/>
      <c r="LAR78" s="312"/>
      <c r="LAS78" s="312"/>
      <c r="LAT78" s="312"/>
      <c r="LAU78" s="312"/>
      <c r="LAV78" s="312"/>
      <c r="LAW78" s="312"/>
      <c r="LAX78" s="312"/>
      <c r="LAY78" s="312"/>
      <c r="LAZ78" s="312"/>
      <c r="LBA78" s="312"/>
      <c r="LBB78" s="312"/>
      <c r="LBC78" s="312"/>
      <c r="LBD78" s="312"/>
      <c r="LBE78" s="312"/>
      <c r="LBF78" s="312"/>
      <c r="LBG78" s="312"/>
      <c r="LBH78" s="312"/>
      <c r="LBI78" s="318"/>
      <c r="LBJ78" s="318"/>
      <c r="LBK78" s="318"/>
      <c r="LBL78" s="318"/>
      <c r="LBM78" s="318"/>
      <c r="LBN78" s="318"/>
      <c r="LBO78" s="318"/>
      <c r="LBP78" s="318"/>
      <c r="LBQ78" s="318"/>
      <c r="LBR78" s="318"/>
      <c r="LBS78" s="318"/>
      <c r="LBT78" s="318"/>
      <c r="LBU78" s="318"/>
      <c r="LBV78" s="318"/>
      <c r="LBW78" s="318"/>
      <c r="LBX78" s="318"/>
      <c r="LBY78" s="323"/>
      <c r="LBZ78" s="323"/>
      <c r="LCA78" s="323"/>
      <c r="LCB78" s="323"/>
      <c r="LCC78" s="323"/>
      <c r="LCD78" s="323"/>
      <c r="LCE78" s="323"/>
      <c r="LCF78" s="323"/>
      <c r="LCG78" s="323"/>
      <c r="LCH78" s="323"/>
      <c r="LCI78" s="323"/>
      <c r="LCJ78" s="323"/>
      <c r="LCK78" s="323"/>
      <c r="LCL78" s="323"/>
      <c r="LCM78" s="323"/>
      <c r="LCN78" s="323"/>
      <c r="LCO78" s="312"/>
      <c r="LCP78" s="312"/>
      <c r="LCQ78" s="312"/>
      <c r="LCR78" s="312"/>
      <c r="LCS78" s="312"/>
      <c r="LCT78" s="312"/>
      <c r="LCU78" s="312"/>
      <c r="LCV78" s="312"/>
      <c r="LCW78" s="312"/>
      <c r="LCX78" s="312"/>
      <c r="LCY78" s="312"/>
      <c r="LCZ78" s="312"/>
      <c r="LDA78" s="312"/>
      <c r="LDB78" s="312"/>
      <c r="LDC78" s="312"/>
      <c r="LDD78" s="312"/>
      <c r="LDE78" s="312"/>
      <c r="LDF78" s="312"/>
      <c r="LDG78" s="312"/>
      <c r="LDH78" s="312"/>
      <c r="LDI78" s="312"/>
      <c r="LDJ78" s="312"/>
      <c r="LDK78" s="312"/>
      <c r="LDL78" s="312"/>
      <c r="LDM78" s="312"/>
      <c r="LDN78" s="312"/>
      <c r="LDO78" s="312"/>
      <c r="LDP78" s="312"/>
      <c r="LDQ78" s="312"/>
      <c r="LDR78" s="312"/>
      <c r="LDS78" s="312"/>
      <c r="LDT78" s="312"/>
      <c r="LDU78" s="312"/>
      <c r="LDV78" s="312"/>
      <c r="LDW78" s="312"/>
      <c r="LDX78" s="312"/>
      <c r="LDY78" s="312"/>
      <c r="LDZ78" s="312"/>
      <c r="LEA78" s="312"/>
      <c r="LEB78" s="312"/>
      <c r="LEC78" s="312"/>
      <c r="LED78" s="312"/>
      <c r="LEE78" s="312"/>
      <c r="LEF78" s="312"/>
      <c r="LEG78" s="312"/>
      <c r="LEH78" s="312"/>
      <c r="LEI78" s="312"/>
      <c r="LEJ78" s="312"/>
      <c r="LEK78" s="312"/>
      <c r="LEL78" s="312"/>
      <c r="LEM78" s="312"/>
      <c r="LEN78" s="312"/>
      <c r="LEO78" s="312"/>
      <c r="LEP78" s="312"/>
      <c r="LEQ78" s="312"/>
      <c r="LER78" s="312"/>
      <c r="LES78" s="312"/>
      <c r="LET78" s="312"/>
      <c r="LEU78" s="312"/>
      <c r="LEV78" s="312"/>
      <c r="LEW78" s="318"/>
      <c r="LEX78" s="318"/>
      <c r="LEY78" s="318"/>
      <c r="LEZ78" s="318"/>
      <c r="LFA78" s="318"/>
      <c r="LFB78" s="318"/>
      <c r="LFC78" s="318"/>
      <c r="LFD78" s="318"/>
      <c r="LFE78" s="318"/>
      <c r="LFF78" s="318"/>
      <c r="LFG78" s="318"/>
      <c r="LFH78" s="318"/>
      <c r="LFI78" s="318"/>
      <c r="LFJ78" s="318"/>
      <c r="LFK78" s="318"/>
      <c r="LFL78" s="318"/>
      <c r="LFM78" s="323"/>
      <c r="LFN78" s="323"/>
      <c r="LFO78" s="323"/>
      <c r="LFP78" s="323"/>
      <c r="LFQ78" s="323"/>
      <c r="LFR78" s="323"/>
      <c r="LFS78" s="323"/>
      <c r="LFT78" s="323"/>
      <c r="LFU78" s="323"/>
      <c r="LFV78" s="323"/>
      <c r="LFW78" s="323"/>
      <c r="LFX78" s="323"/>
      <c r="LFY78" s="323"/>
      <c r="LFZ78" s="323"/>
      <c r="LGA78" s="323"/>
      <c r="LGB78" s="323"/>
      <c r="LGC78" s="312"/>
      <c r="LGD78" s="312"/>
      <c r="LGE78" s="312"/>
      <c r="LGF78" s="312"/>
      <c r="LGG78" s="312"/>
      <c r="LGH78" s="312"/>
      <c r="LGI78" s="312"/>
      <c r="LGJ78" s="312"/>
      <c r="LGK78" s="312"/>
      <c r="LGL78" s="312"/>
      <c r="LGM78" s="312"/>
      <c r="LGN78" s="312"/>
      <c r="LGO78" s="312"/>
      <c r="LGP78" s="312"/>
      <c r="LGQ78" s="312"/>
      <c r="LGR78" s="312"/>
      <c r="LGS78" s="312"/>
      <c r="LGT78" s="312"/>
      <c r="LGU78" s="312"/>
      <c r="LGV78" s="312"/>
      <c r="LGW78" s="312"/>
      <c r="LGX78" s="312"/>
      <c r="LGY78" s="312"/>
      <c r="LGZ78" s="312"/>
      <c r="LHA78" s="312"/>
      <c r="LHB78" s="312"/>
      <c r="LHC78" s="312"/>
      <c r="LHD78" s="312"/>
      <c r="LHE78" s="312"/>
      <c r="LHF78" s="312"/>
      <c r="LHG78" s="312"/>
      <c r="LHH78" s="312"/>
      <c r="LHI78" s="312"/>
      <c r="LHJ78" s="312"/>
      <c r="LHK78" s="312"/>
      <c r="LHL78" s="312"/>
      <c r="LHM78" s="312"/>
      <c r="LHN78" s="312"/>
      <c r="LHO78" s="312"/>
      <c r="LHP78" s="312"/>
      <c r="LHQ78" s="312"/>
      <c r="LHR78" s="312"/>
      <c r="LHS78" s="312"/>
      <c r="LHT78" s="312"/>
      <c r="LHU78" s="312"/>
      <c r="LHV78" s="312"/>
      <c r="LHW78" s="312"/>
      <c r="LHX78" s="312"/>
      <c r="LHY78" s="312"/>
      <c r="LHZ78" s="312"/>
      <c r="LIA78" s="312"/>
      <c r="LIB78" s="312"/>
      <c r="LIC78" s="312"/>
      <c r="LID78" s="312"/>
      <c r="LIE78" s="312"/>
      <c r="LIF78" s="312"/>
      <c r="LIG78" s="312"/>
      <c r="LIH78" s="312"/>
      <c r="LII78" s="312"/>
      <c r="LIJ78" s="312"/>
      <c r="LIK78" s="318"/>
      <c r="LIL78" s="318"/>
      <c r="LIM78" s="318"/>
      <c r="LIN78" s="318"/>
      <c r="LIO78" s="318"/>
      <c r="LIP78" s="318"/>
      <c r="LIQ78" s="318"/>
      <c r="LIR78" s="318"/>
      <c r="LIS78" s="318"/>
      <c r="LIT78" s="318"/>
      <c r="LIU78" s="318"/>
      <c r="LIV78" s="318"/>
      <c r="LIW78" s="318"/>
      <c r="LIX78" s="318"/>
      <c r="LIY78" s="318"/>
      <c r="LIZ78" s="318"/>
      <c r="LJA78" s="323"/>
      <c r="LJB78" s="323"/>
      <c r="LJC78" s="323"/>
      <c r="LJD78" s="323"/>
      <c r="LJE78" s="323"/>
      <c r="LJF78" s="323"/>
      <c r="LJG78" s="323"/>
      <c r="LJH78" s="323"/>
      <c r="LJI78" s="323"/>
      <c r="LJJ78" s="323"/>
      <c r="LJK78" s="323"/>
      <c r="LJL78" s="323"/>
      <c r="LJM78" s="323"/>
      <c r="LJN78" s="323"/>
      <c r="LJO78" s="323"/>
      <c r="LJP78" s="323"/>
      <c r="LJQ78" s="312"/>
      <c r="LJR78" s="312"/>
      <c r="LJS78" s="312"/>
      <c r="LJT78" s="312"/>
      <c r="LJU78" s="312"/>
      <c r="LJV78" s="312"/>
      <c r="LJW78" s="312"/>
      <c r="LJX78" s="312"/>
      <c r="LJY78" s="312"/>
      <c r="LJZ78" s="312"/>
      <c r="LKA78" s="312"/>
      <c r="LKB78" s="312"/>
      <c r="LKC78" s="312"/>
      <c r="LKD78" s="312"/>
      <c r="LKE78" s="312"/>
      <c r="LKF78" s="312"/>
      <c r="LKG78" s="312"/>
      <c r="LKH78" s="312"/>
      <c r="LKI78" s="312"/>
      <c r="LKJ78" s="312"/>
      <c r="LKK78" s="312"/>
      <c r="LKL78" s="312"/>
      <c r="LKM78" s="312"/>
      <c r="LKN78" s="312"/>
      <c r="LKO78" s="312"/>
      <c r="LKP78" s="312"/>
      <c r="LKQ78" s="312"/>
      <c r="LKR78" s="312"/>
      <c r="LKS78" s="312"/>
      <c r="LKT78" s="312"/>
      <c r="LKU78" s="312"/>
      <c r="LKV78" s="312"/>
      <c r="LKW78" s="312"/>
      <c r="LKX78" s="312"/>
      <c r="LKY78" s="312"/>
      <c r="LKZ78" s="312"/>
      <c r="LLA78" s="312"/>
      <c r="LLB78" s="312"/>
      <c r="LLC78" s="312"/>
      <c r="LLD78" s="312"/>
      <c r="LLE78" s="312"/>
      <c r="LLF78" s="312"/>
      <c r="LLG78" s="312"/>
      <c r="LLH78" s="312"/>
      <c r="LLI78" s="312"/>
      <c r="LLJ78" s="312"/>
      <c r="LLK78" s="312"/>
      <c r="LLL78" s="312"/>
      <c r="LLM78" s="312"/>
      <c r="LLN78" s="312"/>
      <c r="LLO78" s="312"/>
      <c r="LLP78" s="312"/>
      <c r="LLQ78" s="312"/>
      <c r="LLR78" s="312"/>
      <c r="LLS78" s="312"/>
      <c r="LLT78" s="312"/>
      <c r="LLU78" s="312"/>
      <c r="LLV78" s="312"/>
      <c r="LLW78" s="312"/>
      <c r="LLX78" s="312"/>
      <c r="LLY78" s="318"/>
      <c r="LLZ78" s="318"/>
      <c r="LMA78" s="318"/>
      <c r="LMB78" s="318"/>
      <c r="LMC78" s="318"/>
      <c r="LMD78" s="318"/>
      <c r="LME78" s="318"/>
      <c r="LMF78" s="318"/>
      <c r="LMG78" s="318"/>
      <c r="LMH78" s="318"/>
      <c r="LMI78" s="318"/>
      <c r="LMJ78" s="318"/>
      <c r="LMK78" s="318"/>
      <c r="LML78" s="318"/>
      <c r="LMM78" s="318"/>
      <c r="LMN78" s="318"/>
      <c r="LMO78" s="323"/>
      <c r="LMP78" s="323"/>
      <c r="LMQ78" s="323"/>
      <c r="LMR78" s="323"/>
      <c r="LMS78" s="323"/>
      <c r="LMT78" s="323"/>
      <c r="LMU78" s="323"/>
      <c r="LMV78" s="323"/>
      <c r="LMW78" s="323"/>
      <c r="LMX78" s="323"/>
      <c r="LMY78" s="323"/>
      <c r="LMZ78" s="323"/>
      <c r="LNA78" s="323"/>
      <c r="LNB78" s="323"/>
      <c r="LNC78" s="323"/>
      <c r="LND78" s="323"/>
      <c r="LNE78" s="312"/>
      <c r="LNF78" s="312"/>
      <c r="LNG78" s="312"/>
      <c r="LNH78" s="312"/>
      <c r="LNI78" s="312"/>
      <c r="LNJ78" s="312"/>
      <c r="LNK78" s="312"/>
      <c r="LNL78" s="312"/>
      <c r="LNM78" s="312"/>
      <c r="LNN78" s="312"/>
      <c r="LNO78" s="312"/>
      <c r="LNP78" s="312"/>
      <c r="LNQ78" s="312"/>
      <c r="LNR78" s="312"/>
      <c r="LNS78" s="312"/>
      <c r="LNT78" s="312"/>
      <c r="LNU78" s="312"/>
      <c r="LNV78" s="312"/>
      <c r="LNW78" s="312"/>
      <c r="LNX78" s="312"/>
      <c r="LNY78" s="312"/>
      <c r="LNZ78" s="312"/>
      <c r="LOA78" s="312"/>
      <c r="LOB78" s="312"/>
      <c r="LOC78" s="312"/>
      <c r="LOD78" s="312"/>
      <c r="LOE78" s="312"/>
      <c r="LOF78" s="312"/>
      <c r="LOG78" s="312"/>
      <c r="LOH78" s="312"/>
      <c r="LOI78" s="312"/>
      <c r="LOJ78" s="312"/>
      <c r="LOK78" s="312"/>
      <c r="LOL78" s="312"/>
      <c r="LOM78" s="312"/>
      <c r="LON78" s="312"/>
      <c r="LOO78" s="312"/>
      <c r="LOP78" s="312"/>
      <c r="LOQ78" s="312"/>
      <c r="LOR78" s="312"/>
      <c r="LOS78" s="312"/>
      <c r="LOT78" s="312"/>
      <c r="LOU78" s="312"/>
      <c r="LOV78" s="312"/>
      <c r="LOW78" s="312"/>
      <c r="LOX78" s="312"/>
      <c r="LOY78" s="312"/>
      <c r="LOZ78" s="312"/>
      <c r="LPA78" s="312"/>
      <c r="LPB78" s="312"/>
      <c r="LPC78" s="312"/>
      <c r="LPD78" s="312"/>
      <c r="LPE78" s="312"/>
      <c r="LPF78" s="312"/>
      <c r="LPG78" s="312"/>
      <c r="LPH78" s="312"/>
      <c r="LPI78" s="312"/>
      <c r="LPJ78" s="312"/>
      <c r="LPK78" s="312"/>
      <c r="LPL78" s="312"/>
      <c r="LPM78" s="318"/>
      <c r="LPN78" s="318"/>
      <c r="LPO78" s="318"/>
      <c r="LPP78" s="318"/>
      <c r="LPQ78" s="318"/>
      <c r="LPR78" s="318"/>
      <c r="LPS78" s="318"/>
      <c r="LPT78" s="318"/>
      <c r="LPU78" s="318"/>
      <c r="LPV78" s="318"/>
      <c r="LPW78" s="318"/>
      <c r="LPX78" s="318"/>
      <c r="LPY78" s="318"/>
      <c r="LPZ78" s="318"/>
      <c r="LQA78" s="318"/>
      <c r="LQB78" s="318"/>
      <c r="LQC78" s="323"/>
      <c r="LQD78" s="323"/>
      <c r="LQE78" s="323"/>
      <c r="LQF78" s="323"/>
      <c r="LQG78" s="323"/>
      <c r="LQH78" s="323"/>
      <c r="LQI78" s="323"/>
      <c r="LQJ78" s="323"/>
      <c r="LQK78" s="323"/>
      <c r="LQL78" s="323"/>
      <c r="LQM78" s="323"/>
      <c r="LQN78" s="323"/>
      <c r="LQO78" s="323"/>
      <c r="LQP78" s="323"/>
      <c r="LQQ78" s="323"/>
      <c r="LQR78" s="323"/>
      <c r="LQS78" s="312"/>
      <c r="LQT78" s="312"/>
      <c r="LQU78" s="312"/>
      <c r="LQV78" s="312"/>
      <c r="LQW78" s="312"/>
      <c r="LQX78" s="312"/>
      <c r="LQY78" s="312"/>
      <c r="LQZ78" s="312"/>
      <c r="LRA78" s="312"/>
      <c r="LRB78" s="312"/>
      <c r="LRC78" s="312"/>
      <c r="LRD78" s="312"/>
      <c r="LRE78" s="312"/>
      <c r="LRF78" s="312"/>
      <c r="LRG78" s="312"/>
      <c r="LRH78" s="312"/>
      <c r="LRI78" s="312"/>
      <c r="LRJ78" s="312"/>
      <c r="LRK78" s="312"/>
      <c r="LRL78" s="312"/>
      <c r="LRM78" s="312"/>
      <c r="LRN78" s="312"/>
      <c r="LRO78" s="312"/>
      <c r="LRP78" s="312"/>
      <c r="LRQ78" s="312"/>
      <c r="LRR78" s="312"/>
      <c r="LRS78" s="312"/>
      <c r="LRT78" s="312"/>
      <c r="LRU78" s="312"/>
      <c r="LRV78" s="312"/>
      <c r="LRW78" s="312"/>
      <c r="LRX78" s="312"/>
      <c r="LRY78" s="312"/>
      <c r="LRZ78" s="312"/>
      <c r="LSA78" s="312"/>
      <c r="LSB78" s="312"/>
      <c r="LSC78" s="312"/>
      <c r="LSD78" s="312"/>
      <c r="LSE78" s="312"/>
      <c r="LSF78" s="312"/>
      <c r="LSG78" s="312"/>
      <c r="LSH78" s="312"/>
      <c r="LSI78" s="312"/>
      <c r="LSJ78" s="312"/>
      <c r="LSK78" s="312"/>
      <c r="LSL78" s="312"/>
      <c r="LSM78" s="312"/>
      <c r="LSN78" s="312"/>
      <c r="LSO78" s="312"/>
      <c r="LSP78" s="312"/>
      <c r="LSQ78" s="312"/>
      <c r="LSR78" s="312"/>
      <c r="LSS78" s="312"/>
      <c r="LST78" s="312"/>
      <c r="LSU78" s="312"/>
      <c r="LSV78" s="312"/>
      <c r="LSW78" s="312"/>
      <c r="LSX78" s="312"/>
      <c r="LSY78" s="312"/>
      <c r="LSZ78" s="312"/>
      <c r="LTA78" s="318"/>
      <c r="LTB78" s="318"/>
      <c r="LTC78" s="318"/>
      <c r="LTD78" s="318"/>
      <c r="LTE78" s="318"/>
      <c r="LTF78" s="318"/>
      <c r="LTG78" s="318"/>
      <c r="LTH78" s="318"/>
      <c r="LTI78" s="318"/>
      <c r="LTJ78" s="318"/>
      <c r="LTK78" s="318"/>
      <c r="LTL78" s="318"/>
      <c r="LTM78" s="318"/>
      <c r="LTN78" s="318"/>
      <c r="LTO78" s="318"/>
      <c r="LTP78" s="318"/>
      <c r="LTQ78" s="323"/>
      <c r="LTR78" s="323"/>
      <c r="LTS78" s="323"/>
      <c r="LTT78" s="323"/>
      <c r="LTU78" s="323"/>
      <c r="LTV78" s="323"/>
      <c r="LTW78" s="323"/>
      <c r="LTX78" s="323"/>
      <c r="LTY78" s="323"/>
      <c r="LTZ78" s="323"/>
      <c r="LUA78" s="323"/>
      <c r="LUB78" s="323"/>
      <c r="LUC78" s="323"/>
      <c r="LUD78" s="323"/>
      <c r="LUE78" s="323"/>
      <c r="LUF78" s="323"/>
      <c r="LUG78" s="312"/>
      <c r="LUH78" s="312"/>
      <c r="LUI78" s="312"/>
      <c r="LUJ78" s="312"/>
      <c r="LUK78" s="312"/>
      <c r="LUL78" s="312"/>
      <c r="LUM78" s="312"/>
      <c r="LUN78" s="312"/>
      <c r="LUO78" s="312"/>
      <c r="LUP78" s="312"/>
      <c r="LUQ78" s="312"/>
      <c r="LUR78" s="312"/>
      <c r="LUS78" s="312"/>
      <c r="LUT78" s="312"/>
      <c r="LUU78" s="312"/>
      <c r="LUV78" s="312"/>
      <c r="LUW78" s="312"/>
      <c r="LUX78" s="312"/>
      <c r="LUY78" s="312"/>
      <c r="LUZ78" s="312"/>
      <c r="LVA78" s="312"/>
      <c r="LVB78" s="312"/>
      <c r="LVC78" s="312"/>
      <c r="LVD78" s="312"/>
      <c r="LVE78" s="312"/>
      <c r="LVF78" s="312"/>
      <c r="LVG78" s="312"/>
      <c r="LVH78" s="312"/>
      <c r="LVI78" s="312"/>
      <c r="LVJ78" s="312"/>
      <c r="LVK78" s="312"/>
      <c r="LVL78" s="312"/>
      <c r="LVM78" s="312"/>
      <c r="LVN78" s="312"/>
      <c r="LVO78" s="312"/>
      <c r="LVP78" s="312"/>
      <c r="LVQ78" s="312"/>
      <c r="LVR78" s="312"/>
      <c r="LVS78" s="312"/>
      <c r="LVT78" s="312"/>
      <c r="LVU78" s="312"/>
      <c r="LVV78" s="312"/>
      <c r="LVW78" s="312"/>
      <c r="LVX78" s="312"/>
      <c r="LVY78" s="312"/>
      <c r="LVZ78" s="312"/>
      <c r="LWA78" s="312"/>
      <c r="LWB78" s="312"/>
      <c r="LWC78" s="312"/>
      <c r="LWD78" s="312"/>
      <c r="LWE78" s="312"/>
      <c r="LWF78" s="312"/>
      <c r="LWG78" s="312"/>
      <c r="LWH78" s="312"/>
      <c r="LWI78" s="312"/>
      <c r="LWJ78" s="312"/>
      <c r="LWK78" s="312"/>
      <c r="LWL78" s="312"/>
      <c r="LWM78" s="312"/>
      <c r="LWN78" s="312"/>
      <c r="LWO78" s="318"/>
      <c r="LWP78" s="318"/>
      <c r="LWQ78" s="318"/>
      <c r="LWR78" s="318"/>
      <c r="LWS78" s="318"/>
      <c r="LWT78" s="318"/>
      <c r="LWU78" s="318"/>
      <c r="LWV78" s="318"/>
      <c r="LWW78" s="318"/>
      <c r="LWX78" s="318"/>
      <c r="LWY78" s="318"/>
      <c r="LWZ78" s="318"/>
      <c r="LXA78" s="318"/>
      <c r="LXB78" s="318"/>
      <c r="LXC78" s="318"/>
      <c r="LXD78" s="318"/>
      <c r="LXE78" s="323"/>
      <c r="LXF78" s="323"/>
      <c r="LXG78" s="323"/>
      <c r="LXH78" s="323"/>
      <c r="LXI78" s="323"/>
      <c r="LXJ78" s="323"/>
      <c r="LXK78" s="323"/>
      <c r="LXL78" s="323"/>
      <c r="LXM78" s="323"/>
      <c r="LXN78" s="323"/>
      <c r="LXO78" s="323"/>
      <c r="LXP78" s="323"/>
      <c r="LXQ78" s="323"/>
      <c r="LXR78" s="323"/>
      <c r="LXS78" s="323"/>
      <c r="LXT78" s="323"/>
      <c r="LXU78" s="312"/>
      <c r="LXV78" s="312"/>
      <c r="LXW78" s="312"/>
      <c r="LXX78" s="312"/>
      <c r="LXY78" s="312"/>
      <c r="LXZ78" s="312"/>
      <c r="LYA78" s="312"/>
      <c r="LYB78" s="312"/>
      <c r="LYC78" s="312"/>
      <c r="LYD78" s="312"/>
      <c r="LYE78" s="312"/>
      <c r="LYF78" s="312"/>
      <c r="LYG78" s="312"/>
      <c r="LYH78" s="312"/>
      <c r="LYI78" s="312"/>
      <c r="LYJ78" s="312"/>
      <c r="LYK78" s="312"/>
      <c r="LYL78" s="312"/>
      <c r="LYM78" s="312"/>
      <c r="LYN78" s="312"/>
      <c r="LYO78" s="312"/>
      <c r="LYP78" s="312"/>
      <c r="LYQ78" s="312"/>
      <c r="LYR78" s="312"/>
      <c r="LYS78" s="312"/>
      <c r="LYT78" s="312"/>
      <c r="LYU78" s="312"/>
      <c r="LYV78" s="312"/>
      <c r="LYW78" s="312"/>
      <c r="LYX78" s="312"/>
      <c r="LYY78" s="312"/>
      <c r="LYZ78" s="312"/>
      <c r="LZA78" s="312"/>
      <c r="LZB78" s="312"/>
      <c r="LZC78" s="312"/>
      <c r="LZD78" s="312"/>
      <c r="LZE78" s="312"/>
      <c r="LZF78" s="312"/>
      <c r="LZG78" s="312"/>
      <c r="LZH78" s="312"/>
      <c r="LZI78" s="312"/>
      <c r="LZJ78" s="312"/>
      <c r="LZK78" s="312"/>
      <c r="LZL78" s="312"/>
      <c r="LZM78" s="312"/>
      <c r="LZN78" s="312"/>
      <c r="LZO78" s="312"/>
      <c r="LZP78" s="312"/>
      <c r="LZQ78" s="312"/>
      <c r="LZR78" s="312"/>
      <c r="LZS78" s="312"/>
      <c r="LZT78" s="312"/>
      <c r="LZU78" s="312"/>
      <c r="LZV78" s="312"/>
      <c r="LZW78" s="312"/>
      <c r="LZX78" s="312"/>
      <c r="LZY78" s="312"/>
      <c r="LZZ78" s="312"/>
      <c r="MAA78" s="312"/>
      <c r="MAB78" s="312"/>
      <c r="MAC78" s="318"/>
      <c r="MAD78" s="318"/>
      <c r="MAE78" s="318"/>
      <c r="MAF78" s="318"/>
      <c r="MAG78" s="318"/>
      <c r="MAH78" s="318"/>
      <c r="MAI78" s="318"/>
      <c r="MAJ78" s="318"/>
      <c r="MAK78" s="318"/>
      <c r="MAL78" s="318"/>
      <c r="MAM78" s="318"/>
      <c r="MAN78" s="318"/>
      <c r="MAO78" s="318"/>
      <c r="MAP78" s="318"/>
      <c r="MAQ78" s="318"/>
      <c r="MAR78" s="318"/>
      <c r="MAS78" s="323"/>
      <c r="MAT78" s="323"/>
      <c r="MAU78" s="323"/>
      <c r="MAV78" s="323"/>
      <c r="MAW78" s="323"/>
      <c r="MAX78" s="323"/>
      <c r="MAY78" s="323"/>
      <c r="MAZ78" s="323"/>
      <c r="MBA78" s="323"/>
      <c r="MBB78" s="323"/>
      <c r="MBC78" s="323"/>
      <c r="MBD78" s="323"/>
      <c r="MBE78" s="323"/>
      <c r="MBF78" s="323"/>
      <c r="MBG78" s="323"/>
      <c r="MBH78" s="323"/>
      <c r="MBI78" s="312"/>
      <c r="MBJ78" s="312"/>
      <c r="MBK78" s="312"/>
      <c r="MBL78" s="312"/>
      <c r="MBM78" s="312"/>
      <c r="MBN78" s="312"/>
      <c r="MBO78" s="312"/>
      <c r="MBP78" s="312"/>
      <c r="MBQ78" s="312"/>
      <c r="MBR78" s="312"/>
      <c r="MBS78" s="312"/>
      <c r="MBT78" s="312"/>
      <c r="MBU78" s="312"/>
      <c r="MBV78" s="312"/>
      <c r="MBW78" s="312"/>
      <c r="MBX78" s="312"/>
      <c r="MBY78" s="312"/>
      <c r="MBZ78" s="312"/>
      <c r="MCA78" s="312"/>
      <c r="MCB78" s="312"/>
      <c r="MCC78" s="312"/>
      <c r="MCD78" s="312"/>
      <c r="MCE78" s="312"/>
      <c r="MCF78" s="312"/>
      <c r="MCG78" s="312"/>
      <c r="MCH78" s="312"/>
      <c r="MCI78" s="312"/>
      <c r="MCJ78" s="312"/>
      <c r="MCK78" s="312"/>
      <c r="MCL78" s="312"/>
      <c r="MCM78" s="312"/>
      <c r="MCN78" s="312"/>
      <c r="MCO78" s="312"/>
      <c r="MCP78" s="312"/>
      <c r="MCQ78" s="312"/>
      <c r="MCR78" s="312"/>
      <c r="MCS78" s="312"/>
      <c r="MCT78" s="312"/>
      <c r="MCU78" s="312"/>
      <c r="MCV78" s="312"/>
      <c r="MCW78" s="312"/>
      <c r="MCX78" s="312"/>
      <c r="MCY78" s="312"/>
      <c r="MCZ78" s="312"/>
      <c r="MDA78" s="312"/>
      <c r="MDB78" s="312"/>
      <c r="MDC78" s="312"/>
      <c r="MDD78" s="312"/>
      <c r="MDE78" s="312"/>
      <c r="MDF78" s="312"/>
      <c r="MDG78" s="312"/>
      <c r="MDH78" s="312"/>
      <c r="MDI78" s="312"/>
      <c r="MDJ78" s="312"/>
      <c r="MDK78" s="312"/>
      <c r="MDL78" s="312"/>
      <c r="MDM78" s="312"/>
      <c r="MDN78" s="312"/>
      <c r="MDO78" s="312"/>
      <c r="MDP78" s="312"/>
      <c r="MDQ78" s="318"/>
      <c r="MDR78" s="318"/>
      <c r="MDS78" s="318"/>
      <c r="MDT78" s="318"/>
      <c r="MDU78" s="318"/>
      <c r="MDV78" s="318"/>
      <c r="MDW78" s="318"/>
      <c r="MDX78" s="318"/>
      <c r="MDY78" s="318"/>
      <c r="MDZ78" s="318"/>
      <c r="MEA78" s="318"/>
      <c r="MEB78" s="318"/>
      <c r="MEC78" s="318"/>
      <c r="MED78" s="318"/>
      <c r="MEE78" s="318"/>
      <c r="MEF78" s="318"/>
      <c r="MEG78" s="323"/>
      <c r="MEH78" s="323"/>
      <c r="MEI78" s="323"/>
      <c r="MEJ78" s="323"/>
      <c r="MEK78" s="323"/>
      <c r="MEL78" s="323"/>
      <c r="MEM78" s="323"/>
      <c r="MEN78" s="323"/>
      <c r="MEO78" s="323"/>
      <c r="MEP78" s="323"/>
      <c r="MEQ78" s="323"/>
      <c r="MER78" s="323"/>
      <c r="MES78" s="323"/>
      <c r="MET78" s="323"/>
      <c r="MEU78" s="323"/>
      <c r="MEV78" s="323"/>
      <c r="MEW78" s="312"/>
      <c r="MEX78" s="312"/>
      <c r="MEY78" s="312"/>
      <c r="MEZ78" s="312"/>
      <c r="MFA78" s="312"/>
      <c r="MFB78" s="312"/>
      <c r="MFC78" s="312"/>
      <c r="MFD78" s="312"/>
      <c r="MFE78" s="312"/>
      <c r="MFF78" s="312"/>
      <c r="MFG78" s="312"/>
      <c r="MFH78" s="312"/>
      <c r="MFI78" s="312"/>
      <c r="MFJ78" s="312"/>
      <c r="MFK78" s="312"/>
      <c r="MFL78" s="312"/>
      <c r="MFM78" s="312"/>
      <c r="MFN78" s="312"/>
      <c r="MFO78" s="312"/>
      <c r="MFP78" s="312"/>
      <c r="MFQ78" s="312"/>
      <c r="MFR78" s="312"/>
      <c r="MFS78" s="312"/>
      <c r="MFT78" s="312"/>
      <c r="MFU78" s="312"/>
      <c r="MFV78" s="312"/>
      <c r="MFW78" s="312"/>
      <c r="MFX78" s="312"/>
      <c r="MFY78" s="312"/>
      <c r="MFZ78" s="312"/>
      <c r="MGA78" s="312"/>
      <c r="MGB78" s="312"/>
      <c r="MGC78" s="312"/>
      <c r="MGD78" s="312"/>
      <c r="MGE78" s="312"/>
      <c r="MGF78" s="312"/>
      <c r="MGG78" s="312"/>
      <c r="MGH78" s="312"/>
      <c r="MGI78" s="312"/>
      <c r="MGJ78" s="312"/>
      <c r="MGK78" s="312"/>
      <c r="MGL78" s="312"/>
      <c r="MGM78" s="312"/>
      <c r="MGN78" s="312"/>
      <c r="MGO78" s="312"/>
      <c r="MGP78" s="312"/>
      <c r="MGQ78" s="312"/>
      <c r="MGR78" s="312"/>
      <c r="MGS78" s="312"/>
      <c r="MGT78" s="312"/>
      <c r="MGU78" s="312"/>
      <c r="MGV78" s="312"/>
      <c r="MGW78" s="312"/>
      <c r="MGX78" s="312"/>
      <c r="MGY78" s="312"/>
      <c r="MGZ78" s="312"/>
      <c r="MHA78" s="312"/>
      <c r="MHB78" s="312"/>
      <c r="MHC78" s="312"/>
      <c r="MHD78" s="312"/>
      <c r="MHE78" s="318"/>
      <c r="MHF78" s="318"/>
      <c r="MHG78" s="318"/>
      <c r="MHH78" s="318"/>
      <c r="MHI78" s="318"/>
      <c r="MHJ78" s="318"/>
      <c r="MHK78" s="318"/>
      <c r="MHL78" s="318"/>
      <c r="MHM78" s="318"/>
      <c r="MHN78" s="318"/>
      <c r="MHO78" s="318"/>
      <c r="MHP78" s="318"/>
      <c r="MHQ78" s="318"/>
      <c r="MHR78" s="318"/>
      <c r="MHS78" s="318"/>
      <c r="MHT78" s="318"/>
      <c r="MHU78" s="323"/>
      <c r="MHV78" s="323"/>
      <c r="MHW78" s="323"/>
      <c r="MHX78" s="323"/>
      <c r="MHY78" s="323"/>
      <c r="MHZ78" s="323"/>
      <c r="MIA78" s="323"/>
      <c r="MIB78" s="323"/>
      <c r="MIC78" s="323"/>
      <c r="MID78" s="323"/>
      <c r="MIE78" s="323"/>
      <c r="MIF78" s="323"/>
      <c r="MIG78" s="323"/>
      <c r="MIH78" s="323"/>
      <c r="MII78" s="323"/>
      <c r="MIJ78" s="323"/>
      <c r="MIK78" s="312"/>
      <c r="MIL78" s="312"/>
      <c r="MIM78" s="312"/>
      <c r="MIN78" s="312"/>
      <c r="MIO78" s="312"/>
      <c r="MIP78" s="312"/>
      <c r="MIQ78" s="312"/>
      <c r="MIR78" s="312"/>
      <c r="MIS78" s="312"/>
      <c r="MIT78" s="312"/>
      <c r="MIU78" s="312"/>
      <c r="MIV78" s="312"/>
      <c r="MIW78" s="312"/>
      <c r="MIX78" s="312"/>
      <c r="MIY78" s="312"/>
      <c r="MIZ78" s="312"/>
      <c r="MJA78" s="312"/>
      <c r="MJB78" s="312"/>
      <c r="MJC78" s="312"/>
      <c r="MJD78" s="312"/>
      <c r="MJE78" s="312"/>
      <c r="MJF78" s="312"/>
      <c r="MJG78" s="312"/>
      <c r="MJH78" s="312"/>
      <c r="MJI78" s="312"/>
      <c r="MJJ78" s="312"/>
      <c r="MJK78" s="312"/>
      <c r="MJL78" s="312"/>
      <c r="MJM78" s="312"/>
      <c r="MJN78" s="312"/>
      <c r="MJO78" s="312"/>
      <c r="MJP78" s="312"/>
      <c r="MJQ78" s="312"/>
      <c r="MJR78" s="312"/>
      <c r="MJS78" s="312"/>
      <c r="MJT78" s="312"/>
      <c r="MJU78" s="312"/>
      <c r="MJV78" s="312"/>
      <c r="MJW78" s="312"/>
      <c r="MJX78" s="312"/>
      <c r="MJY78" s="312"/>
      <c r="MJZ78" s="312"/>
      <c r="MKA78" s="312"/>
      <c r="MKB78" s="312"/>
      <c r="MKC78" s="312"/>
      <c r="MKD78" s="312"/>
      <c r="MKE78" s="312"/>
      <c r="MKF78" s="312"/>
      <c r="MKG78" s="312"/>
      <c r="MKH78" s="312"/>
      <c r="MKI78" s="312"/>
      <c r="MKJ78" s="312"/>
      <c r="MKK78" s="312"/>
      <c r="MKL78" s="312"/>
      <c r="MKM78" s="312"/>
      <c r="MKN78" s="312"/>
      <c r="MKO78" s="312"/>
      <c r="MKP78" s="312"/>
      <c r="MKQ78" s="312"/>
      <c r="MKR78" s="312"/>
      <c r="MKS78" s="318"/>
      <c r="MKT78" s="318"/>
      <c r="MKU78" s="318"/>
      <c r="MKV78" s="318"/>
      <c r="MKW78" s="318"/>
      <c r="MKX78" s="318"/>
      <c r="MKY78" s="318"/>
      <c r="MKZ78" s="318"/>
      <c r="MLA78" s="318"/>
      <c r="MLB78" s="318"/>
      <c r="MLC78" s="318"/>
      <c r="MLD78" s="318"/>
      <c r="MLE78" s="318"/>
      <c r="MLF78" s="318"/>
      <c r="MLG78" s="318"/>
      <c r="MLH78" s="318"/>
      <c r="MLI78" s="323"/>
      <c r="MLJ78" s="323"/>
      <c r="MLK78" s="323"/>
      <c r="MLL78" s="323"/>
      <c r="MLM78" s="323"/>
      <c r="MLN78" s="323"/>
      <c r="MLO78" s="323"/>
      <c r="MLP78" s="323"/>
      <c r="MLQ78" s="323"/>
      <c r="MLR78" s="323"/>
      <c r="MLS78" s="323"/>
      <c r="MLT78" s="323"/>
      <c r="MLU78" s="323"/>
      <c r="MLV78" s="323"/>
      <c r="MLW78" s="323"/>
      <c r="MLX78" s="323"/>
      <c r="MLY78" s="312"/>
      <c r="MLZ78" s="312"/>
      <c r="MMA78" s="312"/>
      <c r="MMB78" s="312"/>
      <c r="MMC78" s="312"/>
      <c r="MMD78" s="312"/>
      <c r="MME78" s="312"/>
      <c r="MMF78" s="312"/>
      <c r="MMG78" s="312"/>
      <c r="MMH78" s="312"/>
      <c r="MMI78" s="312"/>
      <c r="MMJ78" s="312"/>
      <c r="MMK78" s="312"/>
      <c r="MML78" s="312"/>
      <c r="MMM78" s="312"/>
      <c r="MMN78" s="312"/>
      <c r="MMO78" s="312"/>
      <c r="MMP78" s="312"/>
      <c r="MMQ78" s="312"/>
      <c r="MMR78" s="312"/>
      <c r="MMS78" s="312"/>
      <c r="MMT78" s="312"/>
      <c r="MMU78" s="312"/>
      <c r="MMV78" s="312"/>
      <c r="MMW78" s="312"/>
      <c r="MMX78" s="312"/>
      <c r="MMY78" s="312"/>
      <c r="MMZ78" s="312"/>
      <c r="MNA78" s="312"/>
      <c r="MNB78" s="312"/>
      <c r="MNC78" s="312"/>
      <c r="MND78" s="312"/>
      <c r="MNE78" s="312"/>
      <c r="MNF78" s="312"/>
      <c r="MNG78" s="312"/>
      <c r="MNH78" s="312"/>
      <c r="MNI78" s="312"/>
      <c r="MNJ78" s="312"/>
      <c r="MNK78" s="312"/>
      <c r="MNL78" s="312"/>
      <c r="MNM78" s="312"/>
      <c r="MNN78" s="312"/>
      <c r="MNO78" s="312"/>
      <c r="MNP78" s="312"/>
      <c r="MNQ78" s="312"/>
      <c r="MNR78" s="312"/>
      <c r="MNS78" s="312"/>
      <c r="MNT78" s="312"/>
      <c r="MNU78" s="312"/>
      <c r="MNV78" s="312"/>
      <c r="MNW78" s="312"/>
      <c r="MNX78" s="312"/>
      <c r="MNY78" s="312"/>
      <c r="MNZ78" s="312"/>
      <c r="MOA78" s="312"/>
      <c r="MOB78" s="312"/>
      <c r="MOC78" s="312"/>
      <c r="MOD78" s="312"/>
      <c r="MOE78" s="312"/>
      <c r="MOF78" s="312"/>
      <c r="MOG78" s="318"/>
      <c r="MOH78" s="318"/>
      <c r="MOI78" s="318"/>
      <c r="MOJ78" s="318"/>
      <c r="MOK78" s="318"/>
      <c r="MOL78" s="318"/>
      <c r="MOM78" s="318"/>
      <c r="MON78" s="318"/>
      <c r="MOO78" s="318"/>
      <c r="MOP78" s="318"/>
      <c r="MOQ78" s="318"/>
      <c r="MOR78" s="318"/>
      <c r="MOS78" s="318"/>
      <c r="MOT78" s="318"/>
      <c r="MOU78" s="318"/>
      <c r="MOV78" s="318"/>
      <c r="MOW78" s="323"/>
      <c r="MOX78" s="323"/>
      <c r="MOY78" s="323"/>
      <c r="MOZ78" s="323"/>
      <c r="MPA78" s="323"/>
      <c r="MPB78" s="323"/>
      <c r="MPC78" s="323"/>
      <c r="MPD78" s="323"/>
      <c r="MPE78" s="323"/>
      <c r="MPF78" s="323"/>
      <c r="MPG78" s="323"/>
      <c r="MPH78" s="323"/>
      <c r="MPI78" s="323"/>
      <c r="MPJ78" s="323"/>
      <c r="MPK78" s="323"/>
      <c r="MPL78" s="323"/>
      <c r="MPM78" s="312"/>
      <c r="MPN78" s="312"/>
      <c r="MPO78" s="312"/>
      <c r="MPP78" s="312"/>
      <c r="MPQ78" s="312"/>
      <c r="MPR78" s="312"/>
      <c r="MPS78" s="312"/>
      <c r="MPT78" s="312"/>
      <c r="MPU78" s="312"/>
      <c r="MPV78" s="312"/>
      <c r="MPW78" s="312"/>
      <c r="MPX78" s="312"/>
      <c r="MPY78" s="312"/>
      <c r="MPZ78" s="312"/>
      <c r="MQA78" s="312"/>
      <c r="MQB78" s="312"/>
      <c r="MQC78" s="312"/>
      <c r="MQD78" s="312"/>
      <c r="MQE78" s="312"/>
      <c r="MQF78" s="312"/>
      <c r="MQG78" s="312"/>
      <c r="MQH78" s="312"/>
      <c r="MQI78" s="312"/>
      <c r="MQJ78" s="312"/>
      <c r="MQK78" s="312"/>
      <c r="MQL78" s="312"/>
      <c r="MQM78" s="312"/>
      <c r="MQN78" s="312"/>
      <c r="MQO78" s="312"/>
      <c r="MQP78" s="312"/>
      <c r="MQQ78" s="312"/>
      <c r="MQR78" s="312"/>
      <c r="MQS78" s="312"/>
      <c r="MQT78" s="312"/>
      <c r="MQU78" s="312"/>
      <c r="MQV78" s="312"/>
      <c r="MQW78" s="312"/>
      <c r="MQX78" s="312"/>
      <c r="MQY78" s="312"/>
      <c r="MQZ78" s="312"/>
      <c r="MRA78" s="312"/>
      <c r="MRB78" s="312"/>
      <c r="MRC78" s="312"/>
      <c r="MRD78" s="312"/>
      <c r="MRE78" s="312"/>
      <c r="MRF78" s="312"/>
      <c r="MRG78" s="312"/>
      <c r="MRH78" s="312"/>
      <c r="MRI78" s="312"/>
      <c r="MRJ78" s="312"/>
      <c r="MRK78" s="312"/>
      <c r="MRL78" s="312"/>
      <c r="MRM78" s="312"/>
      <c r="MRN78" s="312"/>
      <c r="MRO78" s="312"/>
      <c r="MRP78" s="312"/>
      <c r="MRQ78" s="312"/>
      <c r="MRR78" s="312"/>
      <c r="MRS78" s="312"/>
      <c r="MRT78" s="312"/>
      <c r="MRU78" s="318"/>
      <c r="MRV78" s="318"/>
      <c r="MRW78" s="318"/>
      <c r="MRX78" s="318"/>
      <c r="MRY78" s="318"/>
      <c r="MRZ78" s="318"/>
      <c r="MSA78" s="318"/>
      <c r="MSB78" s="318"/>
      <c r="MSC78" s="318"/>
      <c r="MSD78" s="318"/>
      <c r="MSE78" s="318"/>
      <c r="MSF78" s="318"/>
      <c r="MSG78" s="318"/>
      <c r="MSH78" s="318"/>
      <c r="MSI78" s="318"/>
      <c r="MSJ78" s="318"/>
      <c r="MSK78" s="323"/>
      <c r="MSL78" s="323"/>
      <c r="MSM78" s="323"/>
      <c r="MSN78" s="323"/>
      <c r="MSO78" s="323"/>
      <c r="MSP78" s="323"/>
      <c r="MSQ78" s="323"/>
      <c r="MSR78" s="323"/>
      <c r="MSS78" s="323"/>
      <c r="MST78" s="323"/>
      <c r="MSU78" s="323"/>
      <c r="MSV78" s="323"/>
      <c r="MSW78" s="323"/>
      <c r="MSX78" s="323"/>
      <c r="MSY78" s="323"/>
      <c r="MSZ78" s="323"/>
      <c r="MTA78" s="312"/>
      <c r="MTB78" s="312"/>
      <c r="MTC78" s="312"/>
      <c r="MTD78" s="312"/>
      <c r="MTE78" s="312"/>
      <c r="MTF78" s="312"/>
      <c r="MTG78" s="312"/>
      <c r="MTH78" s="312"/>
      <c r="MTI78" s="312"/>
      <c r="MTJ78" s="312"/>
      <c r="MTK78" s="312"/>
      <c r="MTL78" s="312"/>
      <c r="MTM78" s="312"/>
      <c r="MTN78" s="312"/>
      <c r="MTO78" s="312"/>
      <c r="MTP78" s="312"/>
      <c r="MTQ78" s="312"/>
      <c r="MTR78" s="312"/>
      <c r="MTS78" s="312"/>
      <c r="MTT78" s="312"/>
      <c r="MTU78" s="312"/>
      <c r="MTV78" s="312"/>
      <c r="MTW78" s="312"/>
      <c r="MTX78" s="312"/>
      <c r="MTY78" s="312"/>
      <c r="MTZ78" s="312"/>
      <c r="MUA78" s="312"/>
      <c r="MUB78" s="312"/>
      <c r="MUC78" s="312"/>
      <c r="MUD78" s="312"/>
      <c r="MUE78" s="312"/>
      <c r="MUF78" s="312"/>
      <c r="MUG78" s="312"/>
      <c r="MUH78" s="312"/>
      <c r="MUI78" s="312"/>
      <c r="MUJ78" s="312"/>
      <c r="MUK78" s="312"/>
      <c r="MUL78" s="312"/>
      <c r="MUM78" s="312"/>
      <c r="MUN78" s="312"/>
      <c r="MUO78" s="312"/>
      <c r="MUP78" s="312"/>
      <c r="MUQ78" s="312"/>
      <c r="MUR78" s="312"/>
      <c r="MUS78" s="312"/>
      <c r="MUT78" s="312"/>
      <c r="MUU78" s="312"/>
      <c r="MUV78" s="312"/>
      <c r="MUW78" s="312"/>
      <c r="MUX78" s="312"/>
      <c r="MUY78" s="312"/>
      <c r="MUZ78" s="312"/>
      <c r="MVA78" s="312"/>
      <c r="MVB78" s="312"/>
      <c r="MVC78" s="312"/>
      <c r="MVD78" s="312"/>
      <c r="MVE78" s="312"/>
      <c r="MVF78" s="312"/>
      <c r="MVG78" s="312"/>
      <c r="MVH78" s="312"/>
      <c r="MVI78" s="318"/>
      <c r="MVJ78" s="318"/>
      <c r="MVK78" s="318"/>
      <c r="MVL78" s="318"/>
      <c r="MVM78" s="318"/>
      <c r="MVN78" s="318"/>
      <c r="MVO78" s="318"/>
      <c r="MVP78" s="318"/>
      <c r="MVQ78" s="318"/>
      <c r="MVR78" s="318"/>
      <c r="MVS78" s="318"/>
      <c r="MVT78" s="318"/>
      <c r="MVU78" s="318"/>
      <c r="MVV78" s="318"/>
      <c r="MVW78" s="318"/>
      <c r="MVX78" s="318"/>
      <c r="MVY78" s="323"/>
      <c r="MVZ78" s="323"/>
      <c r="MWA78" s="323"/>
      <c r="MWB78" s="323"/>
      <c r="MWC78" s="323"/>
      <c r="MWD78" s="323"/>
      <c r="MWE78" s="323"/>
      <c r="MWF78" s="323"/>
      <c r="MWG78" s="323"/>
      <c r="MWH78" s="323"/>
      <c r="MWI78" s="323"/>
      <c r="MWJ78" s="323"/>
      <c r="MWK78" s="323"/>
      <c r="MWL78" s="323"/>
      <c r="MWM78" s="323"/>
      <c r="MWN78" s="323"/>
      <c r="MWO78" s="312"/>
      <c r="MWP78" s="312"/>
      <c r="MWQ78" s="312"/>
      <c r="MWR78" s="312"/>
      <c r="MWS78" s="312"/>
      <c r="MWT78" s="312"/>
      <c r="MWU78" s="312"/>
      <c r="MWV78" s="312"/>
      <c r="MWW78" s="312"/>
      <c r="MWX78" s="312"/>
      <c r="MWY78" s="312"/>
      <c r="MWZ78" s="312"/>
      <c r="MXA78" s="312"/>
      <c r="MXB78" s="312"/>
      <c r="MXC78" s="312"/>
      <c r="MXD78" s="312"/>
      <c r="MXE78" s="312"/>
      <c r="MXF78" s="312"/>
      <c r="MXG78" s="312"/>
      <c r="MXH78" s="312"/>
      <c r="MXI78" s="312"/>
      <c r="MXJ78" s="312"/>
      <c r="MXK78" s="312"/>
      <c r="MXL78" s="312"/>
      <c r="MXM78" s="312"/>
      <c r="MXN78" s="312"/>
      <c r="MXO78" s="312"/>
      <c r="MXP78" s="312"/>
      <c r="MXQ78" s="312"/>
      <c r="MXR78" s="312"/>
      <c r="MXS78" s="312"/>
      <c r="MXT78" s="312"/>
      <c r="MXU78" s="312"/>
      <c r="MXV78" s="312"/>
      <c r="MXW78" s="312"/>
      <c r="MXX78" s="312"/>
      <c r="MXY78" s="312"/>
      <c r="MXZ78" s="312"/>
      <c r="MYA78" s="312"/>
      <c r="MYB78" s="312"/>
      <c r="MYC78" s="312"/>
      <c r="MYD78" s="312"/>
      <c r="MYE78" s="312"/>
      <c r="MYF78" s="312"/>
      <c r="MYG78" s="312"/>
      <c r="MYH78" s="312"/>
      <c r="MYI78" s="312"/>
      <c r="MYJ78" s="312"/>
      <c r="MYK78" s="312"/>
      <c r="MYL78" s="312"/>
      <c r="MYM78" s="312"/>
      <c r="MYN78" s="312"/>
      <c r="MYO78" s="312"/>
      <c r="MYP78" s="312"/>
      <c r="MYQ78" s="312"/>
      <c r="MYR78" s="312"/>
      <c r="MYS78" s="312"/>
      <c r="MYT78" s="312"/>
      <c r="MYU78" s="312"/>
      <c r="MYV78" s="312"/>
      <c r="MYW78" s="318"/>
      <c r="MYX78" s="318"/>
      <c r="MYY78" s="318"/>
      <c r="MYZ78" s="318"/>
      <c r="MZA78" s="318"/>
      <c r="MZB78" s="318"/>
      <c r="MZC78" s="318"/>
      <c r="MZD78" s="318"/>
      <c r="MZE78" s="318"/>
      <c r="MZF78" s="318"/>
      <c r="MZG78" s="318"/>
      <c r="MZH78" s="318"/>
      <c r="MZI78" s="318"/>
      <c r="MZJ78" s="318"/>
      <c r="MZK78" s="318"/>
      <c r="MZL78" s="318"/>
      <c r="MZM78" s="323"/>
      <c r="MZN78" s="323"/>
      <c r="MZO78" s="323"/>
      <c r="MZP78" s="323"/>
      <c r="MZQ78" s="323"/>
      <c r="MZR78" s="323"/>
      <c r="MZS78" s="323"/>
      <c r="MZT78" s="323"/>
      <c r="MZU78" s="323"/>
      <c r="MZV78" s="323"/>
      <c r="MZW78" s="323"/>
      <c r="MZX78" s="323"/>
      <c r="MZY78" s="323"/>
      <c r="MZZ78" s="323"/>
      <c r="NAA78" s="323"/>
      <c r="NAB78" s="323"/>
      <c r="NAC78" s="312"/>
      <c r="NAD78" s="312"/>
      <c r="NAE78" s="312"/>
      <c r="NAF78" s="312"/>
      <c r="NAG78" s="312"/>
      <c r="NAH78" s="312"/>
      <c r="NAI78" s="312"/>
      <c r="NAJ78" s="312"/>
      <c r="NAK78" s="312"/>
      <c r="NAL78" s="312"/>
      <c r="NAM78" s="312"/>
      <c r="NAN78" s="312"/>
      <c r="NAO78" s="312"/>
      <c r="NAP78" s="312"/>
      <c r="NAQ78" s="312"/>
      <c r="NAR78" s="312"/>
      <c r="NAS78" s="312"/>
      <c r="NAT78" s="312"/>
      <c r="NAU78" s="312"/>
      <c r="NAV78" s="312"/>
      <c r="NAW78" s="312"/>
      <c r="NAX78" s="312"/>
      <c r="NAY78" s="312"/>
      <c r="NAZ78" s="312"/>
      <c r="NBA78" s="312"/>
      <c r="NBB78" s="312"/>
      <c r="NBC78" s="312"/>
      <c r="NBD78" s="312"/>
      <c r="NBE78" s="312"/>
      <c r="NBF78" s="312"/>
      <c r="NBG78" s="312"/>
      <c r="NBH78" s="312"/>
      <c r="NBI78" s="312"/>
      <c r="NBJ78" s="312"/>
      <c r="NBK78" s="312"/>
      <c r="NBL78" s="312"/>
      <c r="NBM78" s="312"/>
      <c r="NBN78" s="312"/>
      <c r="NBO78" s="312"/>
      <c r="NBP78" s="312"/>
      <c r="NBQ78" s="312"/>
      <c r="NBR78" s="312"/>
      <c r="NBS78" s="312"/>
      <c r="NBT78" s="312"/>
      <c r="NBU78" s="312"/>
      <c r="NBV78" s="312"/>
      <c r="NBW78" s="312"/>
      <c r="NBX78" s="312"/>
      <c r="NBY78" s="312"/>
      <c r="NBZ78" s="312"/>
      <c r="NCA78" s="312"/>
      <c r="NCB78" s="312"/>
      <c r="NCC78" s="312"/>
      <c r="NCD78" s="312"/>
      <c r="NCE78" s="312"/>
      <c r="NCF78" s="312"/>
      <c r="NCG78" s="312"/>
      <c r="NCH78" s="312"/>
      <c r="NCI78" s="312"/>
      <c r="NCJ78" s="312"/>
      <c r="NCK78" s="318"/>
      <c r="NCL78" s="318"/>
      <c r="NCM78" s="318"/>
      <c r="NCN78" s="318"/>
      <c r="NCO78" s="318"/>
      <c r="NCP78" s="318"/>
      <c r="NCQ78" s="318"/>
      <c r="NCR78" s="318"/>
      <c r="NCS78" s="318"/>
      <c r="NCT78" s="318"/>
      <c r="NCU78" s="318"/>
      <c r="NCV78" s="318"/>
      <c r="NCW78" s="318"/>
      <c r="NCX78" s="318"/>
      <c r="NCY78" s="318"/>
      <c r="NCZ78" s="318"/>
      <c r="NDA78" s="323"/>
      <c r="NDB78" s="323"/>
      <c r="NDC78" s="323"/>
      <c r="NDD78" s="323"/>
      <c r="NDE78" s="323"/>
      <c r="NDF78" s="323"/>
      <c r="NDG78" s="323"/>
      <c r="NDH78" s="323"/>
      <c r="NDI78" s="323"/>
      <c r="NDJ78" s="323"/>
      <c r="NDK78" s="323"/>
      <c r="NDL78" s="323"/>
      <c r="NDM78" s="323"/>
      <c r="NDN78" s="323"/>
      <c r="NDO78" s="323"/>
      <c r="NDP78" s="323"/>
      <c r="NDQ78" s="312"/>
      <c r="NDR78" s="312"/>
      <c r="NDS78" s="312"/>
      <c r="NDT78" s="312"/>
      <c r="NDU78" s="312"/>
      <c r="NDV78" s="312"/>
      <c r="NDW78" s="312"/>
      <c r="NDX78" s="312"/>
      <c r="NDY78" s="312"/>
      <c r="NDZ78" s="312"/>
      <c r="NEA78" s="312"/>
      <c r="NEB78" s="312"/>
      <c r="NEC78" s="312"/>
      <c r="NED78" s="312"/>
      <c r="NEE78" s="312"/>
      <c r="NEF78" s="312"/>
      <c r="NEG78" s="312"/>
      <c r="NEH78" s="312"/>
      <c r="NEI78" s="312"/>
      <c r="NEJ78" s="312"/>
      <c r="NEK78" s="312"/>
      <c r="NEL78" s="312"/>
      <c r="NEM78" s="312"/>
      <c r="NEN78" s="312"/>
      <c r="NEO78" s="312"/>
      <c r="NEP78" s="312"/>
      <c r="NEQ78" s="312"/>
      <c r="NER78" s="312"/>
      <c r="NES78" s="312"/>
      <c r="NET78" s="312"/>
      <c r="NEU78" s="312"/>
      <c r="NEV78" s="312"/>
      <c r="NEW78" s="312"/>
      <c r="NEX78" s="312"/>
      <c r="NEY78" s="312"/>
      <c r="NEZ78" s="312"/>
      <c r="NFA78" s="312"/>
      <c r="NFB78" s="312"/>
      <c r="NFC78" s="312"/>
      <c r="NFD78" s="312"/>
      <c r="NFE78" s="312"/>
      <c r="NFF78" s="312"/>
      <c r="NFG78" s="312"/>
      <c r="NFH78" s="312"/>
      <c r="NFI78" s="312"/>
      <c r="NFJ78" s="312"/>
      <c r="NFK78" s="312"/>
      <c r="NFL78" s="312"/>
      <c r="NFM78" s="312"/>
      <c r="NFN78" s="312"/>
      <c r="NFO78" s="312"/>
      <c r="NFP78" s="312"/>
      <c r="NFQ78" s="312"/>
      <c r="NFR78" s="312"/>
      <c r="NFS78" s="312"/>
      <c r="NFT78" s="312"/>
      <c r="NFU78" s="312"/>
      <c r="NFV78" s="312"/>
      <c r="NFW78" s="312"/>
      <c r="NFX78" s="312"/>
      <c r="NFY78" s="318"/>
      <c r="NFZ78" s="318"/>
      <c r="NGA78" s="318"/>
      <c r="NGB78" s="318"/>
      <c r="NGC78" s="318"/>
      <c r="NGD78" s="318"/>
      <c r="NGE78" s="318"/>
      <c r="NGF78" s="318"/>
      <c r="NGG78" s="318"/>
      <c r="NGH78" s="318"/>
      <c r="NGI78" s="318"/>
      <c r="NGJ78" s="318"/>
      <c r="NGK78" s="318"/>
      <c r="NGL78" s="318"/>
      <c r="NGM78" s="318"/>
      <c r="NGN78" s="318"/>
      <c r="NGO78" s="323"/>
      <c r="NGP78" s="323"/>
      <c r="NGQ78" s="323"/>
      <c r="NGR78" s="323"/>
      <c r="NGS78" s="323"/>
      <c r="NGT78" s="323"/>
      <c r="NGU78" s="323"/>
      <c r="NGV78" s="323"/>
      <c r="NGW78" s="323"/>
      <c r="NGX78" s="323"/>
      <c r="NGY78" s="323"/>
      <c r="NGZ78" s="323"/>
      <c r="NHA78" s="323"/>
      <c r="NHB78" s="323"/>
      <c r="NHC78" s="323"/>
      <c r="NHD78" s="323"/>
      <c r="NHE78" s="312"/>
      <c r="NHF78" s="312"/>
      <c r="NHG78" s="312"/>
      <c r="NHH78" s="312"/>
      <c r="NHI78" s="312"/>
      <c r="NHJ78" s="312"/>
      <c r="NHK78" s="312"/>
      <c r="NHL78" s="312"/>
      <c r="NHM78" s="312"/>
      <c r="NHN78" s="312"/>
      <c r="NHO78" s="312"/>
      <c r="NHP78" s="312"/>
      <c r="NHQ78" s="312"/>
      <c r="NHR78" s="312"/>
      <c r="NHS78" s="312"/>
      <c r="NHT78" s="312"/>
      <c r="NHU78" s="312"/>
      <c r="NHV78" s="312"/>
      <c r="NHW78" s="312"/>
      <c r="NHX78" s="312"/>
      <c r="NHY78" s="312"/>
      <c r="NHZ78" s="312"/>
      <c r="NIA78" s="312"/>
      <c r="NIB78" s="312"/>
      <c r="NIC78" s="312"/>
      <c r="NID78" s="312"/>
      <c r="NIE78" s="312"/>
      <c r="NIF78" s="312"/>
      <c r="NIG78" s="312"/>
      <c r="NIH78" s="312"/>
      <c r="NII78" s="312"/>
      <c r="NIJ78" s="312"/>
      <c r="NIK78" s="312"/>
      <c r="NIL78" s="312"/>
      <c r="NIM78" s="312"/>
      <c r="NIN78" s="312"/>
      <c r="NIO78" s="312"/>
      <c r="NIP78" s="312"/>
      <c r="NIQ78" s="312"/>
      <c r="NIR78" s="312"/>
      <c r="NIS78" s="312"/>
      <c r="NIT78" s="312"/>
      <c r="NIU78" s="312"/>
      <c r="NIV78" s="312"/>
      <c r="NIW78" s="312"/>
      <c r="NIX78" s="312"/>
      <c r="NIY78" s="312"/>
      <c r="NIZ78" s="312"/>
      <c r="NJA78" s="312"/>
      <c r="NJB78" s="312"/>
      <c r="NJC78" s="312"/>
      <c r="NJD78" s="312"/>
      <c r="NJE78" s="312"/>
      <c r="NJF78" s="312"/>
      <c r="NJG78" s="312"/>
      <c r="NJH78" s="312"/>
      <c r="NJI78" s="312"/>
      <c r="NJJ78" s="312"/>
      <c r="NJK78" s="312"/>
      <c r="NJL78" s="312"/>
      <c r="NJM78" s="318"/>
      <c r="NJN78" s="318"/>
      <c r="NJO78" s="318"/>
      <c r="NJP78" s="318"/>
      <c r="NJQ78" s="318"/>
      <c r="NJR78" s="318"/>
      <c r="NJS78" s="318"/>
      <c r="NJT78" s="318"/>
      <c r="NJU78" s="318"/>
      <c r="NJV78" s="318"/>
      <c r="NJW78" s="318"/>
      <c r="NJX78" s="318"/>
      <c r="NJY78" s="318"/>
      <c r="NJZ78" s="318"/>
      <c r="NKA78" s="318"/>
      <c r="NKB78" s="318"/>
      <c r="NKC78" s="323"/>
      <c r="NKD78" s="323"/>
      <c r="NKE78" s="323"/>
      <c r="NKF78" s="323"/>
      <c r="NKG78" s="323"/>
      <c r="NKH78" s="323"/>
      <c r="NKI78" s="323"/>
      <c r="NKJ78" s="323"/>
      <c r="NKK78" s="323"/>
      <c r="NKL78" s="323"/>
      <c r="NKM78" s="323"/>
      <c r="NKN78" s="323"/>
      <c r="NKO78" s="323"/>
      <c r="NKP78" s="323"/>
      <c r="NKQ78" s="323"/>
      <c r="NKR78" s="323"/>
      <c r="NKS78" s="312"/>
      <c r="NKT78" s="312"/>
      <c r="NKU78" s="312"/>
      <c r="NKV78" s="312"/>
      <c r="NKW78" s="312"/>
      <c r="NKX78" s="312"/>
      <c r="NKY78" s="312"/>
      <c r="NKZ78" s="312"/>
      <c r="NLA78" s="312"/>
      <c r="NLB78" s="312"/>
      <c r="NLC78" s="312"/>
      <c r="NLD78" s="312"/>
      <c r="NLE78" s="312"/>
      <c r="NLF78" s="312"/>
      <c r="NLG78" s="312"/>
      <c r="NLH78" s="312"/>
      <c r="NLI78" s="312"/>
      <c r="NLJ78" s="312"/>
      <c r="NLK78" s="312"/>
      <c r="NLL78" s="312"/>
      <c r="NLM78" s="312"/>
      <c r="NLN78" s="312"/>
      <c r="NLO78" s="312"/>
      <c r="NLP78" s="312"/>
      <c r="NLQ78" s="312"/>
      <c r="NLR78" s="312"/>
      <c r="NLS78" s="312"/>
      <c r="NLT78" s="312"/>
      <c r="NLU78" s="312"/>
      <c r="NLV78" s="312"/>
      <c r="NLW78" s="312"/>
      <c r="NLX78" s="312"/>
      <c r="NLY78" s="312"/>
      <c r="NLZ78" s="312"/>
      <c r="NMA78" s="312"/>
      <c r="NMB78" s="312"/>
      <c r="NMC78" s="312"/>
      <c r="NMD78" s="312"/>
      <c r="NME78" s="312"/>
      <c r="NMF78" s="312"/>
      <c r="NMG78" s="312"/>
      <c r="NMH78" s="312"/>
      <c r="NMI78" s="312"/>
      <c r="NMJ78" s="312"/>
      <c r="NMK78" s="312"/>
      <c r="NML78" s="312"/>
      <c r="NMM78" s="312"/>
      <c r="NMN78" s="312"/>
      <c r="NMO78" s="312"/>
      <c r="NMP78" s="312"/>
      <c r="NMQ78" s="312"/>
      <c r="NMR78" s="312"/>
      <c r="NMS78" s="312"/>
      <c r="NMT78" s="312"/>
      <c r="NMU78" s="312"/>
      <c r="NMV78" s="312"/>
      <c r="NMW78" s="312"/>
      <c r="NMX78" s="312"/>
      <c r="NMY78" s="312"/>
      <c r="NMZ78" s="312"/>
      <c r="NNA78" s="318"/>
      <c r="NNB78" s="318"/>
      <c r="NNC78" s="318"/>
      <c r="NND78" s="318"/>
      <c r="NNE78" s="318"/>
      <c r="NNF78" s="318"/>
      <c r="NNG78" s="318"/>
      <c r="NNH78" s="318"/>
      <c r="NNI78" s="318"/>
      <c r="NNJ78" s="318"/>
      <c r="NNK78" s="318"/>
      <c r="NNL78" s="318"/>
      <c r="NNM78" s="318"/>
      <c r="NNN78" s="318"/>
      <c r="NNO78" s="318"/>
      <c r="NNP78" s="318"/>
      <c r="NNQ78" s="323"/>
      <c r="NNR78" s="323"/>
      <c r="NNS78" s="323"/>
      <c r="NNT78" s="323"/>
      <c r="NNU78" s="323"/>
      <c r="NNV78" s="323"/>
      <c r="NNW78" s="323"/>
      <c r="NNX78" s="323"/>
      <c r="NNY78" s="323"/>
      <c r="NNZ78" s="323"/>
      <c r="NOA78" s="323"/>
      <c r="NOB78" s="323"/>
      <c r="NOC78" s="323"/>
      <c r="NOD78" s="323"/>
      <c r="NOE78" s="323"/>
      <c r="NOF78" s="323"/>
      <c r="NOG78" s="312"/>
      <c r="NOH78" s="312"/>
      <c r="NOI78" s="312"/>
      <c r="NOJ78" s="312"/>
      <c r="NOK78" s="312"/>
      <c r="NOL78" s="312"/>
      <c r="NOM78" s="312"/>
      <c r="NON78" s="312"/>
      <c r="NOO78" s="312"/>
      <c r="NOP78" s="312"/>
      <c r="NOQ78" s="312"/>
      <c r="NOR78" s="312"/>
      <c r="NOS78" s="312"/>
      <c r="NOT78" s="312"/>
      <c r="NOU78" s="312"/>
      <c r="NOV78" s="312"/>
      <c r="NOW78" s="312"/>
      <c r="NOX78" s="312"/>
      <c r="NOY78" s="312"/>
      <c r="NOZ78" s="312"/>
      <c r="NPA78" s="312"/>
      <c r="NPB78" s="312"/>
      <c r="NPC78" s="312"/>
      <c r="NPD78" s="312"/>
      <c r="NPE78" s="312"/>
      <c r="NPF78" s="312"/>
      <c r="NPG78" s="312"/>
      <c r="NPH78" s="312"/>
      <c r="NPI78" s="312"/>
      <c r="NPJ78" s="312"/>
      <c r="NPK78" s="312"/>
      <c r="NPL78" s="312"/>
      <c r="NPM78" s="312"/>
      <c r="NPN78" s="312"/>
      <c r="NPO78" s="312"/>
      <c r="NPP78" s="312"/>
      <c r="NPQ78" s="312"/>
      <c r="NPR78" s="312"/>
      <c r="NPS78" s="312"/>
      <c r="NPT78" s="312"/>
      <c r="NPU78" s="312"/>
      <c r="NPV78" s="312"/>
      <c r="NPW78" s="312"/>
      <c r="NPX78" s="312"/>
      <c r="NPY78" s="312"/>
      <c r="NPZ78" s="312"/>
      <c r="NQA78" s="312"/>
      <c r="NQB78" s="312"/>
      <c r="NQC78" s="312"/>
      <c r="NQD78" s="312"/>
      <c r="NQE78" s="312"/>
      <c r="NQF78" s="312"/>
      <c r="NQG78" s="312"/>
      <c r="NQH78" s="312"/>
      <c r="NQI78" s="312"/>
      <c r="NQJ78" s="312"/>
      <c r="NQK78" s="312"/>
      <c r="NQL78" s="312"/>
      <c r="NQM78" s="312"/>
      <c r="NQN78" s="312"/>
      <c r="NQO78" s="318"/>
      <c r="NQP78" s="318"/>
      <c r="NQQ78" s="318"/>
      <c r="NQR78" s="318"/>
      <c r="NQS78" s="318"/>
      <c r="NQT78" s="318"/>
      <c r="NQU78" s="318"/>
      <c r="NQV78" s="318"/>
      <c r="NQW78" s="318"/>
      <c r="NQX78" s="318"/>
      <c r="NQY78" s="318"/>
      <c r="NQZ78" s="318"/>
      <c r="NRA78" s="318"/>
      <c r="NRB78" s="318"/>
      <c r="NRC78" s="318"/>
      <c r="NRD78" s="318"/>
      <c r="NRE78" s="323"/>
      <c r="NRF78" s="323"/>
      <c r="NRG78" s="323"/>
      <c r="NRH78" s="323"/>
      <c r="NRI78" s="323"/>
      <c r="NRJ78" s="323"/>
      <c r="NRK78" s="323"/>
      <c r="NRL78" s="323"/>
      <c r="NRM78" s="323"/>
      <c r="NRN78" s="323"/>
      <c r="NRO78" s="323"/>
      <c r="NRP78" s="323"/>
      <c r="NRQ78" s="323"/>
      <c r="NRR78" s="323"/>
      <c r="NRS78" s="323"/>
      <c r="NRT78" s="323"/>
      <c r="NRU78" s="312"/>
      <c r="NRV78" s="312"/>
      <c r="NRW78" s="312"/>
      <c r="NRX78" s="312"/>
      <c r="NRY78" s="312"/>
      <c r="NRZ78" s="312"/>
      <c r="NSA78" s="312"/>
      <c r="NSB78" s="312"/>
      <c r="NSC78" s="312"/>
      <c r="NSD78" s="312"/>
      <c r="NSE78" s="312"/>
      <c r="NSF78" s="312"/>
      <c r="NSG78" s="312"/>
      <c r="NSH78" s="312"/>
      <c r="NSI78" s="312"/>
      <c r="NSJ78" s="312"/>
      <c r="NSK78" s="312"/>
      <c r="NSL78" s="312"/>
      <c r="NSM78" s="312"/>
      <c r="NSN78" s="312"/>
      <c r="NSO78" s="312"/>
      <c r="NSP78" s="312"/>
      <c r="NSQ78" s="312"/>
      <c r="NSR78" s="312"/>
      <c r="NSS78" s="312"/>
      <c r="NST78" s="312"/>
      <c r="NSU78" s="312"/>
      <c r="NSV78" s="312"/>
      <c r="NSW78" s="312"/>
      <c r="NSX78" s="312"/>
      <c r="NSY78" s="312"/>
      <c r="NSZ78" s="312"/>
      <c r="NTA78" s="312"/>
      <c r="NTB78" s="312"/>
      <c r="NTC78" s="312"/>
      <c r="NTD78" s="312"/>
      <c r="NTE78" s="312"/>
      <c r="NTF78" s="312"/>
      <c r="NTG78" s="312"/>
      <c r="NTH78" s="312"/>
      <c r="NTI78" s="312"/>
      <c r="NTJ78" s="312"/>
      <c r="NTK78" s="312"/>
      <c r="NTL78" s="312"/>
      <c r="NTM78" s="312"/>
      <c r="NTN78" s="312"/>
      <c r="NTO78" s="312"/>
      <c r="NTP78" s="312"/>
      <c r="NTQ78" s="312"/>
      <c r="NTR78" s="312"/>
      <c r="NTS78" s="312"/>
      <c r="NTT78" s="312"/>
      <c r="NTU78" s="312"/>
      <c r="NTV78" s="312"/>
      <c r="NTW78" s="312"/>
      <c r="NTX78" s="312"/>
      <c r="NTY78" s="312"/>
      <c r="NTZ78" s="312"/>
      <c r="NUA78" s="312"/>
      <c r="NUB78" s="312"/>
      <c r="NUC78" s="318"/>
      <c r="NUD78" s="318"/>
      <c r="NUE78" s="318"/>
      <c r="NUF78" s="318"/>
      <c r="NUG78" s="318"/>
      <c r="NUH78" s="318"/>
      <c r="NUI78" s="318"/>
      <c r="NUJ78" s="318"/>
      <c r="NUK78" s="318"/>
      <c r="NUL78" s="318"/>
      <c r="NUM78" s="318"/>
      <c r="NUN78" s="318"/>
      <c r="NUO78" s="318"/>
      <c r="NUP78" s="318"/>
      <c r="NUQ78" s="318"/>
      <c r="NUR78" s="318"/>
      <c r="NUS78" s="323"/>
      <c r="NUT78" s="323"/>
      <c r="NUU78" s="323"/>
      <c r="NUV78" s="323"/>
      <c r="NUW78" s="323"/>
      <c r="NUX78" s="323"/>
      <c r="NUY78" s="323"/>
      <c r="NUZ78" s="323"/>
      <c r="NVA78" s="323"/>
      <c r="NVB78" s="323"/>
      <c r="NVC78" s="323"/>
      <c r="NVD78" s="323"/>
      <c r="NVE78" s="323"/>
      <c r="NVF78" s="323"/>
      <c r="NVG78" s="323"/>
      <c r="NVH78" s="323"/>
      <c r="NVI78" s="312"/>
      <c r="NVJ78" s="312"/>
      <c r="NVK78" s="312"/>
      <c r="NVL78" s="312"/>
      <c r="NVM78" s="312"/>
      <c r="NVN78" s="312"/>
      <c r="NVO78" s="312"/>
      <c r="NVP78" s="312"/>
      <c r="NVQ78" s="312"/>
      <c r="NVR78" s="312"/>
      <c r="NVS78" s="312"/>
      <c r="NVT78" s="312"/>
      <c r="NVU78" s="312"/>
      <c r="NVV78" s="312"/>
      <c r="NVW78" s="312"/>
      <c r="NVX78" s="312"/>
      <c r="NVY78" s="312"/>
      <c r="NVZ78" s="312"/>
      <c r="NWA78" s="312"/>
      <c r="NWB78" s="312"/>
      <c r="NWC78" s="312"/>
      <c r="NWD78" s="312"/>
      <c r="NWE78" s="312"/>
      <c r="NWF78" s="312"/>
      <c r="NWG78" s="312"/>
      <c r="NWH78" s="312"/>
      <c r="NWI78" s="312"/>
      <c r="NWJ78" s="312"/>
      <c r="NWK78" s="312"/>
      <c r="NWL78" s="312"/>
      <c r="NWM78" s="312"/>
      <c r="NWN78" s="312"/>
      <c r="NWO78" s="312"/>
      <c r="NWP78" s="312"/>
      <c r="NWQ78" s="312"/>
      <c r="NWR78" s="312"/>
      <c r="NWS78" s="312"/>
      <c r="NWT78" s="312"/>
      <c r="NWU78" s="312"/>
      <c r="NWV78" s="312"/>
      <c r="NWW78" s="312"/>
      <c r="NWX78" s="312"/>
      <c r="NWY78" s="312"/>
      <c r="NWZ78" s="312"/>
      <c r="NXA78" s="312"/>
      <c r="NXB78" s="312"/>
      <c r="NXC78" s="312"/>
      <c r="NXD78" s="312"/>
      <c r="NXE78" s="312"/>
      <c r="NXF78" s="312"/>
      <c r="NXG78" s="312"/>
      <c r="NXH78" s="312"/>
      <c r="NXI78" s="312"/>
      <c r="NXJ78" s="312"/>
      <c r="NXK78" s="312"/>
      <c r="NXL78" s="312"/>
      <c r="NXM78" s="312"/>
      <c r="NXN78" s="312"/>
      <c r="NXO78" s="312"/>
      <c r="NXP78" s="312"/>
      <c r="NXQ78" s="318"/>
      <c r="NXR78" s="318"/>
      <c r="NXS78" s="318"/>
      <c r="NXT78" s="318"/>
      <c r="NXU78" s="318"/>
      <c r="NXV78" s="318"/>
      <c r="NXW78" s="318"/>
      <c r="NXX78" s="318"/>
      <c r="NXY78" s="318"/>
      <c r="NXZ78" s="318"/>
      <c r="NYA78" s="318"/>
      <c r="NYB78" s="318"/>
      <c r="NYC78" s="318"/>
      <c r="NYD78" s="318"/>
      <c r="NYE78" s="318"/>
      <c r="NYF78" s="318"/>
      <c r="NYG78" s="323"/>
      <c r="NYH78" s="323"/>
      <c r="NYI78" s="323"/>
      <c r="NYJ78" s="323"/>
      <c r="NYK78" s="323"/>
      <c r="NYL78" s="323"/>
      <c r="NYM78" s="323"/>
      <c r="NYN78" s="323"/>
      <c r="NYO78" s="323"/>
      <c r="NYP78" s="323"/>
      <c r="NYQ78" s="323"/>
      <c r="NYR78" s="323"/>
      <c r="NYS78" s="323"/>
      <c r="NYT78" s="323"/>
      <c r="NYU78" s="323"/>
      <c r="NYV78" s="323"/>
      <c r="NYW78" s="312"/>
      <c r="NYX78" s="312"/>
      <c r="NYY78" s="312"/>
      <c r="NYZ78" s="312"/>
      <c r="NZA78" s="312"/>
      <c r="NZB78" s="312"/>
      <c r="NZC78" s="312"/>
      <c r="NZD78" s="312"/>
      <c r="NZE78" s="312"/>
      <c r="NZF78" s="312"/>
      <c r="NZG78" s="312"/>
      <c r="NZH78" s="312"/>
      <c r="NZI78" s="312"/>
      <c r="NZJ78" s="312"/>
      <c r="NZK78" s="312"/>
      <c r="NZL78" s="312"/>
      <c r="NZM78" s="312"/>
      <c r="NZN78" s="312"/>
      <c r="NZO78" s="312"/>
      <c r="NZP78" s="312"/>
      <c r="NZQ78" s="312"/>
      <c r="NZR78" s="312"/>
      <c r="NZS78" s="312"/>
      <c r="NZT78" s="312"/>
      <c r="NZU78" s="312"/>
      <c r="NZV78" s="312"/>
      <c r="NZW78" s="312"/>
      <c r="NZX78" s="312"/>
      <c r="NZY78" s="312"/>
      <c r="NZZ78" s="312"/>
      <c r="OAA78" s="312"/>
      <c r="OAB78" s="312"/>
      <c r="OAC78" s="312"/>
      <c r="OAD78" s="312"/>
      <c r="OAE78" s="312"/>
      <c r="OAF78" s="312"/>
      <c r="OAG78" s="312"/>
      <c r="OAH78" s="312"/>
      <c r="OAI78" s="312"/>
      <c r="OAJ78" s="312"/>
      <c r="OAK78" s="312"/>
      <c r="OAL78" s="312"/>
      <c r="OAM78" s="312"/>
      <c r="OAN78" s="312"/>
      <c r="OAO78" s="312"/>
      <c r="OAP78" s="312"/>
      <c r="OAQ78" s="312"/>
      <c r="OAR78" s="312"/>
      <c r="OAS78" s="312"/>
      <c r="OAT78" s="312"/>
      <c r="OAU78" s="312"/>
      <c r="OAV78" s="312"/>
      <c r="OAW78" s="312"/>
      <c r="OAX78" s="312"/>
      <c r="OAY78" s="312"/>
      <c r="OAZ78" s="312"/>
      <c r="OBA78" s="312"/>
      <c r="OBB78" s="312"/>
      <c r="OBC78" s="312"/>
      <c r="OBD78" s="312"/>
      <c r="OBE78" s="318"/>
      <c r="OBF78" s="318"/>
      <c r="OBG78" s="318"/>
      <c r="OBH78" s="318"/>
      <c r="OBI78" s="318"/>
      <c r="OBJ78" s="318"/>
      <c r="OBK78" s="318"/>
      <c r="OBL78" s="318"/>
      <c r="OBM78" s="318"/>
      <c r="OBN78" s="318"/>
      <c r="OBO78" s="318"/>
      <c r="OBP78" s="318"/>
      <c r="OBQ78" s="318"/>
      <c r="OBR78" s="318"/>
      <c r="OBS78" s="318"/>
      <c r="OBT78" s="318"/>
      <c r="OBU78" s="323"/>
      <c r="OBV78" s="323"/>
      <c r="OBW78" s="323"/>
      <c r="OBX78" s="323"/>
      <c r="OBY78" s="323"/>
      <c r="OBZ78" s="323"/>
      <c r="OCA78" s="323"/>
      <c r="OCB78" s="323"/>
      <c r="OCC78" s="323"/>
      <c r="OCD78" s="323"/>
      <c r="OCE78" s="323"/>
      <c r="OCF78" s="323"/>
      <c r="OCG78" s="323"/>
      <c r="OCH78" s="323"/>
      <c r="OCI78" s="323"/>
      <c r="OCJ78" s="323"/>
      <c r="OCK78" s="312"/>
      <c r="OCL78" s="312"/>
      <c r="OCM78" s="312"/>
      <c r="OCN78" s="312"/>
      <c r="OCO78" s="312"/>
      <c r="OCP78" s="312"/>
      <c r="OCQ78" s="312"/>
      <c r="OCR78" s="312"/>
      <c r="OCS78" s="312"/>
      <c r="OCT78" s="312"/>
      <c r="OCU78" s="312"/>
      <c r="OCV78" s="312"/>
      <c r="OCW78" s="312"/>
      <c r="OCX78" s="312"/>
      <c r="OCY78" s="312"/>
      <c r="OCZ78" s="312"/>
      <c r="ODA78" s="312"/>
      <c r="ODB78" s="312"/>
      <c r="ODC78" s="312"/>
      <c r="ODD78" s="312"/>
      <c r="ODE78" s="312"/>
      <c r="ODF78" s="312"/>
      <c r="ODG78" s="312"/>
      <c r="ODH78" s="312"/>
      <c r="ODI78" s="312"/>
      <c r="ODJ78" s="312"/>
      <c r="ODK78" s="312"/>
      <c r="ODL78" s="312"/>
      <c r="ODM78" s="312"/>
      <c r="ODN78" s="312"/>
      <c r="ODO78" s="312"/>
      <c r="ODP78" s="312"/>
      <c r="ODQ78" s="312"/>
      <c r="ODR78" s="312"/>
      <c r="ODS78" s="312"/>
      <c r="ODT78" s="312"/>
      <c r="ODU78" s="312"/>
      <c r="ODV78" s="312"/>
      <c r="ODW78" s="312"/>
      <c r="ODX78" s="312"/>
      <c r="ODY78" s="312"/>
      <c r="ODZ78" s="312"/>
      <c r="OEA78" s="312"/>
      <c r="OEB78" s="312"/>
      <c r="OEC78" s="312"/>
      <c r="OED78" s="312"/>
      <c r="OEE78" s="312"/>
      <c r="OEF78" s="312"/>
      <c r="OEG78" s="312"/>
      <c r="OEH78" s="312"/>
      <c r="OEI78" s="312"/>
      <c r="OEJ78" s="312"/>
      <c r="OEK78" s="312"/>
      <c r="OEL78" s="312"/>
      <c r="OEM78" s="312"/>
      <c r="OEN78" s="312"/>
      <c r="OEO78" s="312"/>
      <c r="OEP78" s="312"/>
      <c r="OEQ78" s="312"/>
      <c r="OER78" s="312"/>
      <c r="OES78" s="318"/>
      <c r="OET78" s="318"/>
      <c r="OEU78" s="318"/>
      <c r="OEV78" s="318"/>
      <c r="OEW78" s="318"/>
      <c r="OEX78" s="318"/>
      <c r="OEY78" s="318"/>
      <c r="OEZ78" s="318"/>
      <c r="OFA78" s="318"/>
      <c r="OFB78" s="318"/>
      <c r="OFC78" s="318"/>
      <c r="OFD78" s="318"/>
      <c r="OFE78" s="318"/>
      <c r="OFF78" s="318"/>
      <c r="OFG78" s="318"/>
      <c r="OFH78" s="318"/>
      <c r="OFI78" s="323"/>
      <c r="OFJ78" s="323"/>
      <c r="OFK78" s="323"/>
      <c r="OFL78" s="323"/>
      <c r="OFM78" s="323"/>
      <c r="OFN78" s="323"/>
      <c r="OFO78" s="323"/>
      <c r="OFP78" s="323"/>
      <c r="OFQ78" s="323"/>
      <c r="OFR78" s="323"/>
      <c r="OFS78" s="323"/>
      <c r="OFT78" s="323"/>
      <c r="OFU78" s="323"/>
      <c r="OFV78" s="323"/>
      <c r="OFW78" s="323"/>
      <c r="OFX78" s="323"/>
      <c r="OFY78" s="312"/>
      <c r="OFZ78" s="312"/>
      <c r="OGA78" s="312"/>
      <c r="OGB78" s="312"/>
      <c r="OGC78" s="312"/>
      <c r="OGD78" s="312"/>
      <c r="OGE78" s="312"/>
      <c r="OGF78" s="312"/>
      <c r="OGG78" s="312"/>
      <c r="OGH78" s="312"/>
      <c r="OGI78" s="312"/>
      <c r="OGJ78" s="312"/>
      <c r="OGK78" s="312"/>
      <c r="OGL78" s="312"/>
      <c r="OGM78" s="312"/>
      <c r="OGN78" s="312"/>
      <c r="OGO78" s="312"/>
      <c r="OGP78" s="312"/>
      <c r="OGQ78" s="312"/>
      <c r="OGR78" s="312"/>
      <c r="OGS78" s="312"/>
      <c r="OGT78" s="312"/>
      <c r="OGU78" s="312"/>
      <c r="OGV78" s="312"/>
      <c r="OGW78" s="312"/>
      <c r="OGX78" s="312"/>
      <c r="OGY78" s="312"/>
      <c r="OGZ78" s="312"/>
      <c r="OHA78" s="312"/>
      <c r="OHB78" s="312"/>
      <c r="OHC78" s="312"/>
      <c r="OHD78" s="312"/>
      <c r="OHE78" s="312"/>
      <c r="OHF78" s="312"/>
      <c r="OHG78" s="312"/>
      <c r="OHH78" s="312"/>
      <c r="OHI78" s="312"/>
      <c r="OHJ78" s="312"/>
      <c r="OHK78" s="312"/>
      <c r="OHL78" s="312"/>
      <c r="OHM78" s="312"/>
      <c r="OHN78" s="312"/>
      <c r="OHO78" s="312"/>
      <c r="OHP78" s="312"/>
      <c r="OHQ78" s="312"/>
      <c r="OHR78" s="312"/>
      <c r="OHS78" s="312"/>
      <c r="OHT78" s="312"/>
      <c r="OHU78" s="312"/>
      <c r="OHV78" s="312"/>
      <c r="OHW78" s="312"/>
      <c r="OHX78" s="312"/>
      <c r="OHY78" s="312"/>
      <c r="OHZ78" s="312"/>
      <c r="OIA78" s="312"/>
      <c r="OIB78" s="312"/>
      <c r="OIC78" s="312"/>
      <c r="OID78" s="312"/>
      <c r="OIE78" s="312"/>
      <c r="OIF78" s="312"/>
      <c r="OIG78" s="318"/>
      <c r="OIH78" s="318"/>
      <c r="OII78" s="318"/>
      <c r="OIJ78" s="318"/>
      <c r="OIK78" s="318"/>
      <c r="OIL78" s="318"/>
      <c r="OIM78" s="318"/>
      <c r="OIN78" s="318"/>
      <c r="OIO78" s="318"/>
      <c r="OIP78" s="318"/>
      <c r="OIQ78" s="318"/>
      <c r="OIR78" s="318"/>
      <c r="OIS78" s="318"/>
      <c r="OIT78" s="318"/>
      <c r="OIU78" s="318"/>
      <c r="OIV78" s="318"/>
      <c r="OIW78" s="323"/>
      <c r="OIX78" s="323"/>
      <c r="OIY78" s="323"/>
      <c r="OIZ78" s="323"/>
      <c r="OJA78" s="323"/>
      <c r="OJB78" s="323"/>
      <c r="OJC78" s="323"/>
      <c r="OJD78" s="323"/>
      <c r="OJE78" s="323"/>
      <c r="OJF78" s="323"/>
      <c r="OJG78" s="323"/>
      <c r="OJH78" s="323"/>
      <c r="OJI78" s="323"/>
      <c r="OJJ78" s="323"/>
      <c r="OJK78" s="323"/>
      <c r="OJL78" s="323"/>
      <c r="OJM78" s="312"/>
      <c r="OJN78" s="312"/>
      <c r="OJO78" s="312"/>
      <c r="OJP78" s="312"/>
      <c r="OJQ78" s="312"/>
      <c r="OJR78" s="312"/>
      <c r="OJS78" s="312"/>
      <c r="OJT78" s="312"/>
      <c r="OJU78" s="312"/>
      <c r="OJV78" s="312"/>
      <c r="OJW78" s="312"/>
      <c r="OJX78" s="312"/>
      <c r="OJY78" s="312"/>
      <c r="OJZ78" s="312"/>
      <c r="OKA78" s="312"/>
      <c r="OKB78" s="312"/>
      <c r="OKC78" s="312"/>
      <c r="OKD78" s="312"/>
      <c r="OKE78" s="312"/>
      <c r="OKF78" s="312"/>
      <c r="OKG78" s="312"/>
      <c r="OKH78" s="312"/>
      <c r="OKI78" s="312"/>
      <c r="OKJ78" s="312"/>
      <c r="OKK78" s="312"/>
      <c r="OKL78" s="312"/>
      <c r="OKM78" s="312"/>
      <c r="OKN78" s="312"/>
      <c r="OKO78" s="312"/>
      <c r="OKP78" s="312"/>
      <c r="OKQ78" s="312"/>
      <c r="OKR78" s="312"/>
      <c r="OKS78" s="312"/>
      <c r="OKT78" s="312"/>
      <c r="OKU78" s="312"/>
      <c r="OKV78" s="312"/>
      <c r="OKW78" s="312"/>
      <c r="OKX78" s="312"/>
      <c r="OKY78" s="312"/>
      <c r="OKZ78" s="312"/>
      <c r="OLA78" s="312"/>
      <c r="OLB78" s="312"/>
      <c r="OLC78" s="312"/>
      <c r="OLD78" s="312"/>
      <c r="OLE78" s="312"/>
      <c r="OLF78" s="312"/>
      <c r="OLG78" s="312"/>
      <c r="OLH78" s="312"/>
      <c r="OLI78" s="312"/>
      <c r="OLJ78" s="312"/>
      <c r="OLK78" s="312"/>
      <c r="OLL78" s="312"/>
      <c r="OLM78" s="312"/>
      <c r="OLN78" s="312"/>
      <c r="OLO78" s="312"/>
      <c r="OLP78" s="312"/>
      <c r="OLQ78" s="312"/>
      <c r="OLR78" s="312"/>
      <c r="OLS78" s="312"/>
      <c r="OLT78" s="312"/>
      <c r="OLU78" s="318"/>
      <c r="OLV78" s="318"/>
      <c r="OLW78" s="318"/>
      <c r="OLX78" s="318"/>
      <c r="OLY78" s="318"/>
      <c r="OLZ78" s="318"/>
      <c r="OMA78" s="318"/>
      <c r="OMB78" s="318"/>
      <c r="OMC78" s="318"/>
      <c r="OMD78" s="318"/>
      <c r="OME78" s="318"/>
      <c r="OMF78" s="318"/>
      <c r="OMG78" s="318"/>
      <c r="OMH78" s="318"/>
      <c r="OMI78" s="318"/>
      <c r="OMJ78" s="318"/>
      <c r="OMK78" s="323"/>
      <c r="OML78" s="323"/>
      <c r="OMM78" s="323"/>
      <c r="OMN78" s="323"/>
      <c r="OMO78" s="323"/>
      <c r="OMP78" s="323"/>
      <c r="OMQ78" s="323"/>
      <c r="OMR78" s="323"/>
      <c r="OMS78" s="323"/>
      <c r="OMT78" s="323"/>
      <c r="OMU78" s="323"/>
      <c r="OMV78" s="323"/>
      <c r="OMW78" s="323"/>
      <c r="OMX78" s="323"/>
      <c r="OMY78" s="323"/>
      <c r="OMZ78" s="323"/>
      <c r="ONA78" s="312"/>
      <c r="ONB78" s="312"/>
      <c r="ONC78" s="312"/>
      <c r="OND78" s="312"/>
      <c r="ONE78" s="312"/>
      <c r="ONF78" s="312"/>
      <c r="ONG78" s="312"/>
      <c r="ONH78" s="312"/>
      <c r="ONI78" s="312"/>
      <c r="ONJ78" s="312"/>
      <c r="ONK78" s="312"/>
      <c r="ONL78" s="312"/>
      <c r="ONM78" s="312"/>
      <c r="ONN78" s="312"/>
      <c r="ONO78" s="312"/>
      <c r="ONP78" s="312"/>
      <c r="ONQ78" s="312"/>
      <c r="ONR78" s="312"/>
      <c r="ONS78" s="312"/>
      <c r="ONT78" s="312"/>
      <c r="ONU78" s="312"/>
      <c r="ONV78" s="312"/>
      <c r="ONW78" s="312"/>
      <c r="ONX78" s="312"/>
      <c r="ONY78" s="312"/>
      <c r="ONZ78" s="312"/>
      <c r="OOA78" s="312"/>
      <c r="OOB78" s="312"/>
      <c r="OOC78" s="312"/>
      <c r="OOD78" s="312"/>
      <c r="OOE78" s="312"/>
      <c r="OOF78" s="312"/>
      <c r="OOG78" s="312"/>
      <c r="OOH78" s="312"/>
      <c r="OOI78" s="312"/>
      <c r="OOJ78" s="312"/>
      <c r="OOK78" s="312"/>
      <c r="OOL78" s="312"/>
      <c r="OOM78" s="312"/>
      <c r="OON78" s="312"/>
      <c r="OOO78" s="312"/>
      <c r="OOP78" s="312"/>
      <c r="OOQ78" s="312"/>
      <c r="OOR78" s="312"/>
      <c r="OOS78" s="312"/>
      <c r="OOT78" s="312"/>
      <c r="OOU78" s="312"/>
      <c r="OOV78" s="312"/>
      <c r="OOW78" s="312"/>
      <c r="OOX78" s="312"/>
      <c r="OOY78" s="312"/>
      <c r="OOZ78" s="312"/>
      <c r="OPA78" s="312"/>
      <c r="OPB78" s="312"/>
      <c r="OPC78" s="312"/>
      <c r="OPD78" s="312"/>
      <c r="OPE78" s="312"/>
      <c r="OPF78" s="312"/>
      <c r="OPG78" s="312"/>
      <c r="OPH78" s="312"/>
      <c r="OPI78" s="318"/>
      <c r="OPJ78" s="318"/>
      <c r="OPK78" s="318"/>
      <c r="OPL78" s="318"/>
      <c r="OPM78" s="318"/>
      <c r="OPN78" s="318"/>
      <c r="OPO78" s="318"/>
      <c r="OPP78" s="318"/>
      <c r="OPQ78" s="318"/>
      <c r="OPR78" s="318"/>
      <c r="OPS78" s="318"/>
      <c r="OPT78" s="318"/>
      <c r="OPU78" s="318"/>
      <c r="OPV78" s="318"/>
      <c r="OPW78" s="318"/>
      <c r="OPX78" s="318"/>
      <c r="OPY78" s="323"/>
      <c r="OPZ78" s="323"/>
      <c r="OQA78" s="323"/>
      <c r="OQB78" s="323"/>
      <c r="OQC78" s="323"/>
      <c r="OQD78" s="323"/>
      <c r="OQE78" s="323"/>
      <c r="OQF78" s="323"/>
      <c r="OQG78" s="323"/>
      <c r="OQH78" s="323"/>
      <c r="OQI78" s="323"/>
      <c r="OQJ78" s="323"/>
      <c r="OQK78" s="323"/>
      <c r="OQL78" s="323"/>
      <c r="OQM78" s="323"/>
      <c r="OQN78" s="323"/>
      <c r="OQO78" s="312"/>
      <c r="OQP78" s="312"/>
      <c r="OQQ78" s="312"/>
      <c r="OQR78" s="312"/>
      <c r="OQS78" s="312"/>
      <c r="OQT78" s="312"/>
      <c r="OQU78" s="312"/>
      <c r="OQV78" s="312"/>
      <c r="OQW78" s="312"/>
      <c r="OQX78" s="312"/>
      <c r="OQY78" s="312"/>
      <c r="OQZ78" s="312"/>
      <c r="ORA78" s="312"/>
      <c r="ORB78" s="312"/>
      <c r="ORC78" s="312"/>
      <c r="ORD78" s="312"/>
      <c r="ORE78" s="312"/>
      <c r="ORF78" s="312"/>
      <c r="ORG78" s="312"/>
      <c r="ORH78" s="312"/>
      <c r="ORI78" s="312"/>
      <c r="ORJ78" s="312"/>
      <c r="ORK78" s="312"/>
      <c r="ORL78" s="312"/>
      <c r="ORM78" s="312"/>
      <c r="ORN78" s="312"/>
      <c r="ORO78" s="312"/>
      <c r="ORP78" s="312"/>
      <c r="ORQ78" s="312"/>
      <c r="ORR78" s="312"/>
      <c r="ORS78" s="312"/>
      <c r="ORT78" s="312"/>
      <c r="ORU78" s="312"/>
      <c r="ORV78" s="312"/>
      <c r="ORW78" s="312"/>
      <c r="ORX78" s="312"/>
      <c r="ORY78" s="312"/>
      <c r="ORZ78" s="312"/>
      <c r="OSA78" s="312"/>
      <c r="OSB78" s="312"/>
      <c r="OSC78" s="312"/>
      <c r="OSD78" s="312"/>
      <c r="OSE78" s="312"/>
      <c r="OSF78" s="312"/>
      <c r="OSG78" s="312"/>
      <c r="OSH78" s="312"/>
      <c r="OSI78" s="312"/>
      <c r="OSJ78" s="312"/>
      <c r="OSK78" s="312"/>
      <c r="OSL78" s="312"/>
      <c r="OSM78" s="312"/>
      <c r="OSN78" s="312"/>
      <c r="OSO78" s="312"/>
      <c r="OSP78" s="312"/>
      <c r="OSQ78" s="312"/>
      <c r="OSR78" s="312"/>
      <c r="OSS78" s="312"/>
      <c r="OST78" s="312"/>
      <c r="OSU78" s="312"/>
      <c r="OSV78" s="312"/>
      <c r="OSW78" s="318"/>
      <c r="OSX78" s="318"/>
      <c r="OSY78" s="318"/>
      <c r="OSZ78" s="318"/>
      <c r="OTA78" s="318"/>
      <c r="OTB78" s="318"/>
      <c r="OTC78" s="318"/>
      <c r="OTD78" s="318"/>
      <c r="OTE78" s="318"/>
      <c r="OTF78" s="318"/>
      <c r="OTG78" s="318"/>
      <c r="OTH78" s="318"/>
      <c r="OTI78" s="318"/>
      <c r="OTJ78" s="318"/>
      <c r="OTK78" s="318"/>
      <c r="OTL78" s="318"/>
      <c r="OTM78" s="323"/>
      <c r="OTN78" s="323"/>
      <c r="OTO78" s="323"/>
      <c r="OTP78" s="323"/>
      <c r="OTQ78" s="323"/>
      <c r="OTR78" s="323"/>
      <c r="OTS78" s="323"/>
      <c r="OTT78" s="323"/>
      <c r="OTU78" s="323"/>
      <c r="OTV78" s="323"/>
      <c r="OTW78" s="323"/>
      <c r="OTX78" s="323"/>
      <c r="OTY78" s="323"/>
      <c r="OTZ78" s="323"/>
      <c r="OUA78" s="323"/>
      <c r="OUB78" s="323"/>
      <c r="OUC78" s="312"/>
      <c r="OUD78" s="312"/>
      <c r="OUE78" s="312"/>
      <c r="OUF78" s="312"/>
      <c r="OUG78" s="312"/>
      <c r="OUH78" s="312"/>
      <c r="OUI78" s="312"/>
      <c r="OUJ78" s="312"/>
      <c r="OUK78" s="312"/>
      <c r="OUL78" s="312"/>
      <c r="OUM78" s="312"/>
      <c r="OUN78" s="312"/>
      <c r="OUO78" s="312"/>
      <c r="OUP78" s="312"/>
      <c r="OUQ78" s="312"/>
      <c r="OUR78" s="312"/>
      <c r="OUS78" s="312"/>
      <c r="OUT78" s="312"/>
      <c r="OUU78" s="312"/>
      <c r="OUV78" s="312"/>
      <c r="OUW78" s="312"/>
      <c r="OUX78" s="312"/>
      <c r="OUY78" s="312"/>
      <c r="OUZ78" s="312"/>
      <c r="OVA78" s="312"/>
      <c r="OVB78" s="312"/>
      <c r="OVC78" s="312"/>
      <c r="OVD78" s="312"/>
      <c r="OVE78" s="312"/>
      <c r="OVF78" s="312"/>
      <c r="OVG78" s="312"/>
      <c r="OVH78" s="312"/>
      <c r="OVI78" s="312"/>
      <c r="OVJ78" s="312"/>
      <c r="OVK78" s="312"/>
      <c r="OVL78" s="312"/>
      <c r="OVM78" s="312"/>
      <c r="OVN78" s="312"/>
      <c r="OVO78" s="312"/>
      <c r="OVP78" s="312"/>
      <c r="OVQ78" s="312"/>
      <c r="OVR78" s="312"/>
      <c r="OVS78" s="312"/>
      <c r="OVT78" s="312"/>
      <c r="OVU78" s="312"/>
      <c r="OVV78" s="312"/>
      <c r="OVW78" s="312"/>
      <c r="OVX78" s="312"/>
      <c r="OVY78" s="312"/>
      <c r="OVZ78" s="312"/>
      <c r="OWA78" s="312"/>
      <c r="OWB78" s="312"/>
      <c r="OWC78" s="312"/>
      <c r="OWD78" s="312"/>
      <c r="OWE78" s="312"/>
      <c r="OWF78" s="312"/>
      <c r="OWG78" s="312"/>
      <c r="OWH78" s="312"/>
      <c r="OWI78" s="312"/>
      <c r="OWJ78" s="312"/>
      <c r="OWK78" s="318"/>
      <c r="OWL78" s="318"/>
      <c r="OWM78" s="318"/>
      <c r="OWN78" s="318"/>
      <c r="OWO78" s="318"/>
      <c r="OWP78" s="318"/>
      <c r="OWQ78" s="318"/>
      <c r="OWR78" s="318"/>
      <c r="OWS78" s="318"/>
      <c r="OWT78" s="318"/>
      <c r="OWU78" s="318"/>
      <c r="OWV78" s="318"/>
      <c r="OWW78" s="318"/>
      <c r="OWX78" s="318"/>
      <c r="OWY78" s="318"/>
      <c r="OWZ78" s="318"/>
      <c r="OXA78" s="323"/>
      <c r="OXB78" s="323"/>
      <c r="OXC78" s="323"/>
      <c r="OXD78" s="323"/>
      <c r="OXE78" s="323"/>
      <c r="OXF78" s="323"/>
      <c r="OXG78" s="323"/>
      <c r="OXH78" s="323"/>
      <c r="OXI78" s="323"/>
      <c r="OXJ78" s="323"/>
      <c r="OXK78" s="323"/>
      <c r="OXL78" s="323"/>
      <c r="OXM78" s="323"/>
      <c r="OXN78" s="323"/>
      <c r="OXO78" s="323"/>
      <c r="OXP78" s="323"/>
      <c r="OXQ78" s="312"/>
      <c r="OXR78" s="312"/>
      <c r="OXS78" s="312"/>
      <c r="OXT78" s="312"/>
      <c r="OXU78" s="312"/>
      <c r="OXV78" s="312"/>
      <c r="OXW78" s="312"/>
      <c r="OXX78" s="312"/>
      <c r="OXY78" s="312"/>
      <c r="OXZ78" s="312"/>
      <c r="OYA78" s="312"/>
      <c r="OYB78" s="312"/>
      <c r="OYC78" s="312"/>
      <c r="OYD78" s="312"/>
      <c r="OYE78" s="312"/>
      <c r="OYF78" s="312"/>
      <c r="OYG78" s="312"/>
      <c r="OYH78" s="312"/>
      <c r="OYI78" s="312"/>
      <c r="OYJ78" s="312"/>
      <c r="OYK78" s="312"/>
      <c r="OYL78" s="312"/>
      <c r="OYM78" s="312"/>
      <c r="OYN78" s="312"/>
      <c r="OYO78" s="312"/>
      <c r="OYP78" s="312"/>
      <c r="OYQ78" s="312"/>
      <c r="OYR78" s="312"/>
      <c r="OYS78" s="312"/>
      <c r="OYT78" s="312"/>
      <c r="OYU78" s="312"/>
      <c r="OYV78" s="312"/>
      <c r="OYW78" s="312"/>
      <c r="OYX78" s="312"/>
      <c r="OYY78" s="312"/>
      <c r="OYZ78" s="312"/>
      <c r="OZA78" s="312"/>
      <c r="OZB78" s="312"/>
      <c r="OZC78" s="312"/>
      <c r="OZD78" s="312"/>
      <c r="OZE78" s="312"/>
      <c r="OZF78" s="312"/>
      <c r="OZG78" s="312"/>
      <c r="OZH78" s="312"/>
      <c r="OZI78" s="312"/>
      <c r="OZJ78" s="312"/>
      <c r="OZK78" s="312"/>
      <c r="OZL78" s="312"/>
      <c r="OZM78" s="312"/>
      <c r="OZN78" s="312"/>
      <c r="OZO78" s="312"/>
      <c r="OZP78" s="312"/>
      <c r="OZQ78" s="312"/>
      <c r="OZR78" s="312"/>
      <c r="OZS78" s="312"/>
      <c r="OZT78" s="312"/>
      <c r="OZU78" s="312"/>
      <c r="OZV78" s="312"/>
      <c r="OZW78" s="312"/>
      <c r="OZX78" s="312"/>
      <c r="OZY78" s="318"/>
      <c r="OZZ78" s="318"/>
      <c r="PAA78" s="318"/>
      <c r="PAB78" s="318"/>
      <c r="PAC78" s="318"/>
      <c r="PAD78" s="318"/>
      <c r="PAE78" s="318"/>
      <c r="PAF78" s="318"/>
      <c r="PAG78" s="318"/>
      <c r="PAH78" s="318"/>
      <c r="PAI78" s="318"/>
      <c r="PAJ78" s="318"/>
      <c r="PAK78" s="318"/>
      <c r="PAL78" s="318"/>
      <c r="PAM78" s="318"/>
      <c r="PAN78" s="318"/>
      <c r="PAO78" s="323"/>
      <c r="PAP78" s="323"/>
      <c r="PAQ78" s="323"/>
      <c r="PAR78" s="323"/>
      <c r="PAS78" s="323"/>
      <c r="PAT78" s="323"/>
      <c r="PAU78" s="323"/>
      <c r="PAV78" s="323"/>
      <c r="PAW78" s="323"/>
      <c r="PAX78" s="323"/>
      <c r="PAY78" s="323"/>
      <c r="PAZ78" s="323"/>
      <c r="PBA78" s="323"/>
      <c r="PBB78" s="323"/>
      <c r="PBC78" s="323"/>
      <c r="PBD78" s="323"/>
      <c r="PBE78" s="312"/>
      <c r="PBF78" s="312"/>
      <c r="PBG78" s="312"/>
      <c r="PBH78" s="312"/>
      <c r="PBI78" s="312"/>
      <c r="PBJ78" s="312"/>
      <c r="PBK78" s="312"/>
      <c r="PBL78" s="312"/>
      <c r="PBM78" s="312"/>
      <c r="PBN78" s="312"/>
      <c r="PBO78" s="312"/>
      <c r="PBP78" s="312"/>
      <c r="PBQ78" s="312"/>
      <c r="PBR78" s="312"/>
      <c r="PBS78" s="312"/>
      <c r="PBT78" s="312"/>
      <c r="PBU78" s="312"/>
      <c r="PBV78" s="312"/>
      <c r="PBW78" s="312"/>
      <c r="PBX78" s="312"/>
      <c r="PBY78" s="312"/>
      <c r="PBZ78" s="312"/>
      <c r="PCA78" s="312"/>
      <c r="PCB78" s="312"/>
      <c r="PCC78" s="312"/>
      <c r="PCD78" s="312"/>
      <c r="PCE78" s="312"/>
      <c r="PCF78" s="312"/>
      <c r="PCG78" s="312"/>
      <c r="PCH78" s="312"/>
      <c r="PCI78" s="312"/>
      <c r="PCJ78" s="312"/>
      <c r="PCK78" s="312"/>
      <c r="PCL78" s="312"/>
      <c r="PCM78" s="312"/>
      <c r="PCN78" s="312"/>
      <c r="PCO78" s="312"/>
      <c r="PCP78" s="312"/>
      <c r="PCQ78" s="312"/>
      <c r="PCR78" s="312"/>
      <c r="PCS78" s="312"/>
      <c r="PCT78" s="312"/>
      <c r="PCU78" s="312"/>
      <c r="PCV78" s="312"/>
      <c r="PCW78" s="312"/>
      <c r="PCX78" s="312"/>
      <c r="PCY78" s="312"/>
      <c r="PCZ78" s="312"/>
      <c r="PDA78" s="312"/>
      <c r="PDB78" s="312"/>
      <c r="PDC78" s="312"/>
      <c r="PDD78" s="312"/>
      <c r="PDE78" s="312"/>
      <c r="PDF78" s="312"/>
      <c r="PDG78" s="312"/>
      <c r="PDH78" s="312"/>
      <c r="PDI78" s="312"/>
      <c r="PDJ78" s="312"/>
      <c r="PDK78" s="312"/>
      <c r="PDL78" s="312"/>
      <c r="PDM78" s="318"/>
      <c r="PDN78" s="318"/>
      <c r="PDO78" s="318"/>
      <c r="PDP78" s="318"/>
      <c r="PDQ78" s="318"/>
      <c r="PDR78" s="318"/>
      <c r="PDS78" s="318"/>
      <c r="PDT78" s="318"/>
      <c r="PDU78" s="318"/>
      <c r="PDV78" s="318"/>
      <c r="PDW78" s="318"/>
      <c r="PDX78" s="318"/>
      <c r="PDY78" s="318"/>
      <c r="PDZ78" s="318"/>
      <c r="PEA78" s="318"/>
      <c r="PEB78" s="318"/>
      <c r="PEC78" s="323"/>
      <c r="PED78" s="323"/>
      <c r="PEE78" s="323"/>
      <c r="PEF78" s="323"/>
      <c r="PEG78" s="323"/>
      <c r="PEH78" s="323"/>
      <c r="PEI78" s="323"/>
      <c r="PEJ78" s="323"/>
      <c r="PEK78" s="323"/>
      <c r="PEL78" s="323"/>
      <c r="PEM78" s="323"/>
      <c r="PEN78" s="323"/>
      <c r="PEO78" s="323"/>
      <c r="PEP78" s="323"/>
      <c r="PEQ78" s="323"/>
      <c r="PER78" s="323"/>
      <c r="PES78" s="312"/>
      <c r="PET78" s="312"/>
      <c r="PEU78" s="312"/>
      <c r="PEV78" s="312"/>
      <c r="PEW78" s="312"/>
      <c r="PEX78" s="312"/>
      <c r="PEY78" s="312"/>
      <c r="PEZ78" s="312"/>
      <c r="PFA78" s="312"/>
      <c r="PFB78" s="312"/>
      <c r="PFC78" s="312"/>
      <c r="PFD78" s="312"/>
      <c r="PFE78" s="312"/>
      <c r="PFF78" s="312"/>
      <c r="PFG78" s="312"/>
      <c r="PFH78" s="312"/>
      <c r="PFI78" s="312"/>
      <c r="PFJ78" s="312"/>
      <c r="PFK78" s="312"/>
      <c r="PFL78" s="312"/>
      <c r="PFM78" s="312"/>
      <c r="PFN78" s="312"/>
      <c r="PFO78" s="312"/>
      <c r="PFP78" s="312"/>
      <c r="PFQ78" s="312"/>
      <c r="PFR78" s="312"/>
      <c r="PFS78" s="312"/>
      <c r="PFT78" s="312"/>
      <c r="PFU78" s="312"/>
      <c r="PFV78" s="312"/>
      <c r="PFW78" s="312"/>
      <c r="PFX78" s="312"/>
      <c r="PFY78" s="312"/>
      <c r="PFZ78" s="312"/>
      <c r="PGA78" s="312"/>
      <c r="PGB78" s="312"/>
      <c r="PGC78" s="312"/>
      <c r="PGD78" s="312"/>
      <c r="PGE78" s="312"/>
      <c r="PGF78" s="312"/>
      <c r="PGG78" s="312"/>
      <c r="PGH78" s="312"/>
      <c r="PGI78" s="312"/>
      <c r="PGJ78" s="312"/>
      <c r="PGK78" s="312"/>
      <c r="PGL78" s="312"/>
      <c r="PGM78" s="312"/>
      <c r="PGN78" s="312"/>
      <c r="PGO78" s="312"/>
      <c r="PGP78" s="312"/>
      <c r="PGQ78" s="312"/>
      <c r="PGR78" s="312"/>
      <c r="PGS78" s="312"/>
      <c r="PGT78" s="312"/>
      <c r="PGU78" s="312"/>
      <c r="PGV78" s="312"/>
      <c r="PGW78" s="312"/>
      <c r="PGX78" s="312"/>
      <c r="PGY78" s="312"/>
      <c r="PGZ78" s="312"/>
      <c r="PHA78" s="318"/>
      <c r="PHB78" s="318"/>
      <c r="PHC78" s="318"/>
      <c r="PHD78" s="318"/>
      <c r="PHE78" s="318"/>
      <c r="PHF78" s="318"/>
      <c r="PHG78" s="318"/>
      <c r="PHH78" s="318"/>
      <c r="PHI78" s="318"/>
      <c r="PHJ78" s="318"/>
      <c r="PHK78" s="318"/>
      <c r="PHL78" s="318"/>
      <c r="PHM78" s="318"/>
      <c r="PHN78" s="318"/>
      <c r="PHO78" s="318"/>
      <c r="PHP78" s="318"/>
      <c r="PHQ78" s="323"/>
      <c r="PHR78" s="323"/>
      <c r="PHS78" s="323"/>
      <c r="PHT78" s="323"/>
      <c r="PHU78" s="323"/>
      <c r="PHV78" s="323"/>
      <c r="PHW78" s="323"/>
      <c r="PHX78" s="323"/>
      <c r="PHY78" s="323"/>
      <c r="PHZ78" s="323"/>
      <c r="PIA78" s="323"/>
      <c r="PIB78" s="323"/>
      <c r="PIC78" s="323"/>
      <c r="PID78" s="323"/>
      <c r="PIE78" s="323"/>
      <c r="PIF78" s="323"/>
      <c r="PIG78" s="312"/>
      <c r="PIH78" s="312"/>
      <c r="PII78" s="312"/>
      <c r="PIJ78" s="312"/>
      <c r="PIK78" s="312"/>
      <c r="PIL78" s="312"/>
      <c r="PIM78" s="312"/>
      <c r="PIN78" s="312"/>
      <c r="PIO78" s="312"/>
      <c r="PIP78" s="312"/>
      <c r="PIQ78" s="312"/>
      <c r="PIR78" s="312"/>
      <c r="PIS78" s="312"/>
      <c r="PIT78" s="312"/>
      <c r="PIU78" s="312"/>
      <c r="PIV78" s="312"/>
      <c r="PIW78" s="312"/>
      <c r="PIX78" s="312"/>
      <c r="PIY78" s="312"/>
      <c r="PIZ78" s="312"/>
      <c r="PJA78" s="312"/>
      <c r="PJB78" s="312"/>
      <c r="PJC78" s="312"/>
      <c r="PJD78" s="312"/>
      <c r="PJE78" s="312"/>
      <c r="PJF78" s="312"/>
      <c r="PJG78" s="312"/>
      <c r="PJH78" s="312"/>
      <c r="PJI78" s="312"/>
      <c r="PJJ78" s="312"/>
      <c r="PJK78" s="312"/>
      <c r="PJL78" s="312"/>
      <c r="PJM78" s="312"/>
      <c r="PJN78" s="312"/>
      <c r="PJO78" s="312"/>
      <c r="PJP78" s="312"/>
      <c r="PJQ78" s="312"/>
      <c r="PJR78" s="312"/>
      <c r="PJS78" s="312"/>
      <c r="PJT78" s="312"/>
      <c r="PJU78" s="312"/>
      <c r="PJV78" s="312"/>
      <c r="PJW78" s="312"/>
      <c r="PJX78" s="312"/>
      <c r="PJY78" s="312"/>
      <c r="PJZ78" s="312"/>
      <c r="PKA78" s="312"/>
      <c r="PKB78" s="312"/>
      <c r="PKC78" s="312"/>
      <c r="PKD78" s="312"/>
      <c r="PKE78" s="312"/>
      <c r="PKF78" s="312"/>
      <c r="PKG78" s="312"/>
      <c r="PKH78" s="312"/>
      <c r="PKI78" s="312"/>
      <c r="PKJ78" s="312"/>
      <c r="PKK78" s="312"/>
      <c r="PKL78" s="312"/>
      <c r="PKM78" s="312"/>
      <c r="PKN78" s="312"/>
      <c r="PKO78" s="318"/>
      <c r="PKP78" s="318"/>
      <c r="PKQ78" s="318"/>
      <c r="PKR78" s="318"/>
      <c r="PKS78" s="318"/>
      <c r="PKT78" s="318"/>
      <c r="PKU78" s="318"/>
      <c r="PKV78" s="318"/>
      <c r="PKW78" s="318"/>
      <c r="PKX78" s="318"/>
      <c r="PKY78" s="318"/>
      <c r="PKZ78" s="318"/>
      <c r="PLA78" s="318"/>
      <c r="PLB78" s="318"/>
      <c r="PLC78" s="318"/>
      <c r="PLD78" s="318"/>
      <c r="PLE78" s="323"/>
      <c r="PLF78" s="323"/>
      <c r="PLG78" s="323"/>
      <c r="PLH78" s="323"/>
      <c r="PLI78" s="323"/>
      <c r="PLJ78" s="323"/>
      <c r="PLK78" s="323"/>
      <c r="PLL78" s="323"/>
      <c r="PLM78" s="323"/>
      <c r="PLN78" s="323"/>
      <c r="PLO78" s="323"/>
      <c r="PLP78" s="323"/>
      <c r="PLQ78" s="323"/>
      <c r="PLR78" s="323"/>
      <c r="PLS78" s="323"/>
      <c r="PLT78" s="323"/>
      <c r="PLU78" s="312"/>
      <c r="PLV78" s="312"/>
      <c r="PLW78" s="312"/>
      <c r="PLX78" s="312"/>
      <c r="PLY78" s="312"/>
      <c r="PLZ78" s="312"/>
      <c r="PMA78" s="312"/>
      <c r="PMB78" s="312"/>
      <c r="PMC78" s="312"/>
      <c r="PMD78" s="312"/>
      <c r="PME78" s="312"/>
      <c r="PMF78" s="312"/>
      <c r="PMG78" s="312"/>
      <c r="PMH78" s="312"/>
      <c r="PMI78" s="312"/>
      <c r="PMJ78" s="312"/>
      <c r="PMK78" s="312"/>
      <c r="PML78" s="312"/>
      <c r="PMM78" s="312"/>
      <c r="PMN78" s="312"/>
      <c r="PMO78" s="312"/>
      <c r="PMP78" s="312"/>
      <c r="PMQ78" s="312"/>
      <c r="PMR78" s="312"/>
      <c r="PMS78" s="312"/>
      <c r="PMT78" s="312"/>
      <c r="PMU78" s="312"/>
      <c r="PMV78" s="312"/>
      <c r="PMW78" s="312"/>
      <c r="PMX78" s="312"/>
      <c r="PMY78" s="312"/>
      <c r="PMZ78" s="312"/>
      <c r="PNA78" s="312"/>
      <c r="PNB78" s="312"/>
      <c r="PNC78" s="312"/>
      <c r="PND78" s="312"/>
      <c r="PNE78" s="312"/>
      <c r="PNF78" s="312"/>
      <c r="PNG78" s="312"/>
      <c r="PNH78" s="312"/>
      <c r="PNI78" s="312"/>
      <c r="PNJ78" s="312"/>
      <c r="PNK78" s="312"/>
      <c r="PNL78" s="312"/>
      <c r="PNM78" s="312"/>
      <c r="PNN78" s="312"/>
      <c r="PNO78" s="312"/>
      <c r="PNP78" s="312"/>
      <c r="PNQ78" s="312"/>
      <c r="PNR78" s="312"/>
      <c r="PNS78" s="312"/>
      <c r="PNT78" s="312"/>
      <c r="PNU78" s="312"/>
      <c r="PNV78" s="312"/>
      <c r="PNW78" s="312"/>
      <c r="PNX78" s="312"/>
      <c r="PNY78" s="312"/>
      <c r="PNZ78" s="312"/>
      <c r="POA78" s="312"/>
      <c r="POB78" s="312"/>
      <c r="POC78" s="318"/>
      <c r="POD78" s="318"/>
      <c r="POE78" s="318"/>
      <c r="POF78" s="318"/>
      <c r="POG78" s="318"/>
      <c r="POH78" s="318"/>
      <c r="POI78" s="318"/>
      <c r="POJ78" s="318"/>
      <c r="POK78" s="318"/>
      <c r="POL78" s="318"/>
      <c r="POM78" s="318"/>
      <c r="PON78" s="318"/>
      <c r="POO78" s="318"/>
      <c r="POP78" s="318"/>
      <c r="POQ78" s="318"/>
      <c r="POR78" s="318"/>
      <c r="POS78" s="323"/>
      <c r="POT78" s="323"/>
      <c r="POU78" s="323"/>
      <c r="POV78" s="323"/>
      <c r="POW78" s="323"/>
      <c r="POX78" s="323"/>
      <c r="POY78" s="323"/>
      <c r="POZ78" s="323"/>
      <c r="PPA78" s="323"/>
      <c r="PPB78" s="323"/>
      <c r="PPC78" s="323"/>
      <c r="PPD78" s="323"/>
      <c r="PPE78" s="323"/>
      <c r="PPF78" s="323"/>
      <c r="PPG78" s="323"/>
      <c r="PPH78" s="323"/>
      <c r="PPI78" s="312"/>
      <c r="PPJ78" s="312"/>
      <c r="PPK78" s="312"/>
      <c r="PPL78" s="312"/>
      <c r="PPM78" s="312"/>
      <c r="PPN78" s="312"/>
      <c r="PPO78" s="312"/>
      <c r="PPP78" s="312"/>
      <c r="PPQ78" s="312"/>
      <c r="PPR78" s="312"/>
      <c r="PPS78" s="312"/>
      <c r="PPT78" s="312"/>
      <c r="PPU78" s="312"/>
      <c r="PPV78" s="312"/>
      <c r="PPW78" s="312"/>
      <c r="PPX78" s="312"/>
      <c r="PPY78" s="312"/>
      <c r="PPZ78" s="312"/>
      <c r="PQA78" s="312"/>
      <c r="PQB78" s="312"/>
      <c r="PQC78" s="312"/>
      <c r="PQD78" s="312"/>
      <c r="PQE78" s="312"/>
      <c r="PQF78" s="312"/>
      <c r="PQG78" s="312"/>
      <c r="PQH78" s="312"/>
      <c r="PQI78" s="312"/>
      <c r="PQJ78" s="312"/>
      <c r="PQK78" s="312"/>
      <c r="PQL78" s="312"/>
      <c r="PQM78" s="312"/>
      <c r="PQN78" s="312"/>
      <c r="PQO78" s="312"/>
      <c r="PQP78" s="312"/>
      <c r="PQQ78" s="312"/>
      <c r="PQR78" s="312"/>
      <c r="PQS78" s="312"/>
      <c r="PQT78" s="312"/>
      <c r="PQU78" s="312"/>
      <c r="PQV78" s="312"/>
      <c r="PQW78" s="312"/>
      <c r="PQX78" s="312"/>
      <c r="PQY78" s="312"/>
      <c r="PQZ78" s="312"/>
      <c r="PRA78" s="312"/>
      <c r="PRB78" s="312"/>
      <c r="PRC78" s="312"/>
      <c r="PRD78" s="312"/>
      <c r="PRE78" s="312"/>
      <c r="PRF78" s="312"/>
      <c r="PRG78" s="312"/>
      <c r="PRH78" s="312"/>
      <c r="PRI78" s="312"/>
      <c r="PRJ78" s="312"/>
      <c r="PRK78" s="312"/>
      <c r="PRL78" s="312"/>
      <c r="PRM78" s="312"/>
      <c r="PRN78" s="312"/>
      <c r="PRO78" s="312"/>
      <c r="PRP78" s="312"/>
      <c r="PRQ78" s="318"/>
      <c r="PRR78" s="318"/>
      <c r="PRS78" s="318"/>
      <c r="PRT78" s="318"/>
      <c r="PRU78" s="318"/>
      <c r="PRV78" s="318"/>
      <c r="PRW78" s="318"/>
      <c r="PRX78" s="318"/>
      <c r="PRY78" s="318"/>
      <c r="PRZ78" s="318"/>
      <c r="PSA78" s="318"/>
      <c r="PSB78" s="318"/>
      <c r="PSC78" s="318"/>
      <c r="PSD78" s="318"/>
      <c r="PSE78" s="318"/>
      <c r="PSF78" s="318"/>
      <c r="PSG78" s="323"/>
      <c r="PSH78" s="323"/>
      <c r="PSI78" s="323"/>
      <c r="PSJ78" s="323"/>
      <c r="PSK78" s="323"/>
      <c r="PSL78" s="323"/>
      <c r="PSM78" s="323"/>
      <c r="PSN78" s="323"/>
      <c r="PSO78" s="323"/>
      <c r="PSP78" s="323"/>
      <c r="PSQ78" s="323"/>
      <c r="PSR78" s="323"/>
      <c r="PSS78" s="323"/>
      <c r="PST78" s="323"/>
      <c r="PSU78" s="323"/>
      <c r="PSV78" s="323"/>
      <c r="PSW78" s="312"/>
      <c r="PSX78" s="312"/>
      <c r="PSY78" s="312"/>
      <c r="PSZ78" s="312"/>
      <c r="PTA78" s="312"/>
      <c r="PTB78" s="312"/>
      <c r="PTC78" s="312"/>
      <c r="PTD78" s="312"/>
      <c r="PTE78" s="312"/>
      <c r="PTF78" s="312"/>
      <c r="PTG78" s="312"/>
      <c r="PTH78" s="312"/>
      <c r="PTI78" s="312"/>
      <c r="PTJ78" s="312"/>
      <c r="PTK78" s="312"/>
      <c r="PTL78" s="312"/>
      <c r="PTM78" s="312"/>
      <c r="PTN78" s="312"/>
      <c r="PTO78" s="312"/>
      <c r="PTP78" s="312"/>
      <c r="PTQ78" s="312"/>
      <c r="PTR78" s="312"/>
      <c r="PTS78" s="312"/>
      <c r="PTT78" s="312"/>
      <c r="PTU78" s="312"/>
      <c r="PTV78" s="312"/>
      <c r="PTW78" s="312"/>
      <c r="PTX78" s="312"/>
      <c r="PTY78" s="312"/>
      <c r="PTZ78" s="312"/>
      <c r="PUA78" s="312"/>
      <c r="PUB78" s="312"/>
      <c r="PUC78" s="312"/>
      <c r="PUD78" s="312"/>
      <c r="PUE78" s="312"/>
      <c r="PUF78" s="312"/>
      <c r="PUG78" s="312"/>
      <c r="PUH78" s="312"/>
      <c r="PUI78" s="312"/>
      <c r="PUJ78" s="312"/>
      <c r="PUK78" s="312"/>
      <c r="PUL78" s="312"/>
      <c r="PUM78" s="312"/>
      <c r="PUN78" s="312"/>
      <c r="PUO78" s="312"/>
      <c r="PUP78" s="312"/>
      <c r="PUQ78" s="312"/>
      <c r="PUR78" s="312"/>
      <c r="PUS78" s="312"/>
      <c r="PUT78" s="312"/>
      <c r="PUU78" s="312"/>
      <c r="PUV78" s="312"/>
      <c r="PUW78" s="312"/>
      <c r="PUX78" s="312"/>
      <c r="PUY78" s="312"/>
      <c r="PUZ78" s="312"/>
      <c r="PVA78" s="312"/>
      <c r="PVB78" s="312"/>
      <c r="PVC78" s="312"/>
      <c r="PVD78" s="312"/>
      <c r="PVE78" s="318"/>
      <c r="PVF78" s="318"/>
      <c r="PVG78" s="318"/>
      <c r="PVH78" s="318"/>
      <c r="PVI78" s="318"/>
      <c r="PVJ78" s="318"/>
      <c r="PVK78" s="318"/>
      <c r="PVL78" s="318"/>
      <c r="PVM78" s="318"/>
      <c r="PVN78" s="318"/>
      <c r="PVO78" s="318"/>
      <c r="PVP78" s="318"/>
      <c r="PVQ78" s="318"/>
      <c r="PVR78" s="318"/>
      <c r="PVS78" s="318"/>
      <c r="PVT78" s="318"/>
      <c r="PVU78" s="323"/>
      <c r="PVV78" s="323"/>
      <c r="PVW78" s="323"/>
      <c r="PVX78" s="323"/>
      <c r="PVY78" s="323"/>
      <c r="PVZ78" s="323"/>
      <c r="PWA78" s="323"/>
      <c r="PWB78" s="323"/>
      <c r="PWC78" s="323"/>
      <c r="PWD78" s="323"/>
      <c r="PWE78" s="323"/>
      <c r="PWF78" s="323"/>
      <c r="PWG78" s="323"/>
      <c r="PWH78" s="323"/>
      <c r="PWI78" s="323"/>
      <c r="PWJ78" s="323"/>
      <c r="PWK78" s="312"/>
      <c r="PWL78" s="312"/>
      <c r="PWM78" s="312"/>
      <c r="PWN78" s="312"/>
      <c r="PWO78" s="312"/>
      <c r="PWP78" s="312"/>
      <c r="PWQ78" s="312"/>
      <c r="PWR78" s="312"/>
      <c r="PWS78" s="312"/>
      <c r="PWT78" s="312"/>
      <c r="PWU78" s="312"/>
      <c r="PWV78" s="312"/>
      <c r="PWW78" s="312"/>
      <c r="PWX78" s="312"/>
      <c r="PWY78" s="312"/>
      <c r="PWZ78" s="312"/>
      <c r="PXA78" s="312"/>
      <c r="PXB78" s="312"/>
      <c r="PXC78" s="312"/>
      <c r="PXD78" s="312"/>
      <c r="PXE78" s="312"/>
      <c r="PXF78" s="312"/>
      <c r="PXG78" s="312"/>
      <c r="PXH78" s="312"/>
      <c r="PXI78" s="312"/>
      <c r="PXJ78" s="312"/>
      <c r="PXK78" s="312"/>
      <c r="PXL78" s="312"/>
      <c r="PXM78" s="312"/>
      <c r="PXN78" s="312"/>
      <c r="PXO78" s="312"/>
      <c r="PXP78" s="312"/>
      <c r="PXQ78" s="312"/>
      <c r="PXR78" s="312"/>
      <c r="PXS78" s="312"/>
      <c r="PXT78" s="312"/>
      <c r="PXU78" s="312"/>
      <c r="PXV78" s="312"/>
      <c r="PXW78" s="312"/>
      <c r="PXX78" s="312"/>
      <c r="PXY78" s="312"/>
      <c r="PXZ78" s="312"/>
      <c r="PYA78" s="312"/>
      <c r="PYB78" s="312"/>
      <c r="PYC78" s="312"/>
      <c r="PYD78" s="312"/>
      <c r="PYE78" s="312"/>
      <c r="PYF78" s="312"/>
      <c r="PYG78" s="312"/>
      <c r="PYH78" s="312"/>
      <c r="PYI78" s="312"/>
      <c r="PYJ78" s="312"/>
      <c r="PYK78" s="312"/>
      <c r="PYL78" s="312"/>
      <c r="PYM78" s="312"/>
      <c r="PYN78" s="312"/>
      <c r="PYO78" s="312"/>
      <c r="PYP78" s="312"/>
      <c r="PYQ78" s="312"/>
      <c r="PYR78" s="312"/>
      <c r="PYS78" s="318"/>
      <c r="PYT78" s="318"/>
      <c r="PYU78" s="318"/>
      <c r="PYV78" s="318"/>
      <c r="PYW78" s="318"/>
      <c r="PYX78" s="318"/>
      <c r="PYY78" s="318"/>
      <c r="PYZ78" s="318"/>
      <c r="PZA78" s="318"/>
      <c r="PZB78" s="318"/>
      <c r="PZC78" s="318"/>
      <c r="PZD78" s="318"/>
      <c r="PZE78" s="318"/>
      <c r="PZF78" s="318"/>
      <c r="PZG78" s="318"/>
      <c r="PZH78" s="318"/>
      <c r="PZI78" s="323"/>
      <c r="PZJ78" s="323"/>
      <c r="PZK78" s="323"/>
      <c r="PZL78" s="323"/>
      <c r="PZM78" s="323"/>
      <c r="PZN78" s="323"/>
      <c r="PZO78" s="323"/>
      <c r="PZP78" s="323"/>
      <c r="PZQ78" s="323"/>
      <c r="PZR78" s="323"/>
      <c r="PZS78" s="323"/>
      <c r="PZT78" s="323"/>
      <c r="PZU78" s="323"/>
      <c r="PZV78" s="323"/>
      <c r="PZW78" s="323"/>
      <c r="PZX78" s="323"/>
      <c r="PZY78" s="312"/>
      <c r="PZZ78" s="312"/>
      <c r="QAA78" s="312"/>
      <c r="QAB78" s="312"/>
      <c r="QAC78" s="312"/>
      <c r="QAD78" s="312"/>
      <c r="QAE78" s="312"/>
      <c r="QAF78" s="312"/>
      <c r="QAG78" s="312"/>
      <c r="QAH78" s="312"/>
      <c r="QAI78" s="312"/>
      <c r="QAJ78" s="312"/>
      <c r="QAK78" s="312"/>
      <c r="QAL78" s="312"/>
      <c r="QAM78" s="312"/>
      <c r="QAN78" s="312"/>
      <c r="QAO78" s="312"/>
      <c r="QAP78" s="312"/>
      <c r="QAQ78" s="312"/>
      <c r="QAR78" s="312"/>
      <c r="QAS78" s="312"/>
      <c r="QAT78" s="312"/>
      <c r="QAU78" s="312"/>
      <c r="QAV78" s="312"/>
      <c r="QAW78" s="312"/>
      <c r="QAX78" s="312"/>
      <c r="QAY78" s="312"/>
      <c r="QAZ78" s="312"/>
      <c r="QBA78" s="312"/>
      <c r="QBB78" s="312"/>
      <c r="QBC78" s="312"/>
      <c r="QBD78" s="312"/>
      <c r="QBE78" s="312"/>
      <c r="QBF78" s="312"/>
      <c r="QBG78" s="312"/>
      <c r="QBH78" s="312"/>
      <c r="QBI78" s="312"/>
      <c r="QBJ78" s="312"/>
      <c r="QBK78" s="312"/>
      <c r="QBL78" s="312"/>
      <c r="QBM78" s="312"/>
      <c r="QBN78" s="312"/>
      <c r="QBO78" s="312"/>
      <c r="QBP78" s="312"/>
      <c r="QBQ78" s="312"/>
      <c r="QBR78" s="312"/>
      <c r="QBS78" s="312"/>
      <c r="QBT78" s="312"/>
      <c r="QBU78" s="312"/>
      <c r="QBV78" s="312"/>
      <c r="QBW78" s="312"/>
      <c r="QBX78" s="312"/>
      <c r="QBY78" s="312"/>
      <c r="QBZ78" s="312"/>
      <c r="QCA78" s="312"/>
      <c r="QCB78" s="312"/>
      <c r="QCC78" s="312"/>
      <c r="QCD78" s="312"/>
      <c r="QCE78" s="312"/>
      <c r="QCF78" s="312"/>
      <c r="QCG78" s="318"/>
      <c r="QCH78" s="318"/>
      <c r="QCI78" s="318"/>
      <c r="QCJ78" s="318"/>
      <c r="QCK78" s="318"/>
      <c r="QCL78" s="318"/>
      <c r="QCM78" s="318"/>
      <c r="QCN78" s="318"/>
      <c r="QCO78" s="318"/>
      <c r="QCP78" s="318"/>
      <c r="QCQ78" s="318"/>
      <c r="QCR78" s="318"/>
      <c r="QCS78" s="318"/>
      <c r="QCT78" s="318"/>
      <c r="QCU78" s="318"/>
      <c r="QCV78" s="318"/>
      <c r="QCW78" s="323"/>
      <c r="QCX78" s="323"/>
      <c r="QCY78" s="323"/>
      <c r="QCZ78" s="323"/>
      <c r="QDA78" s="323"/>
      <c r="QDB78" s="323"/>
      <c r="QDC78" s="323"/>
      <c r="QDD78" s="323"/>
      <c r="QDE78" s="323"/>
      <c r="QDF78" s="323"/>
      <c r="QDG78" s="323"/>
      <c r="QDH78" s="323"/>
      <c r="QDI78" s="323"/>
      <c r="QDJ78" s="323"/>
      <c r="QDK78" s="323"/>
      <c r="QDL78" s="323"/>
      <c r="QDM78" s="312"/>
      <c r="QDN78" s="312"/>
      <c r="QDO78" s="312"/>
      <c r="QDP78" s="312"/>
      <c r="QDQ78" s="312"/>
      <c r="QDR78" s="312"/>
      <c r="QDS78" s="312"/>
      <c r="QDT78" s="312"/>
      <c r="QDU78" s="312"/>
      <c r="QDV78" s="312"/>
      <c r="QDW78" s="312"/>
      <c r="QDX78" s="312"/>
      <c r="QDY78" s="312"/>
      <c r="QDZ78" s="312"/>
      <c r="QEA78" s="312"/>
      <c r="QEB78" s="312"/>
      <c r="QEC78" s="312"/>
      <c r="QED78" s="312"/>
      <c r="QEE78" s="312"/>
      <c r="QEF78" s="312"/>
      <c r="QEG78" s="312"/>
      <c r="QEH78" s="312"/>
      <c r="QEI78" s="312"/>
      <c r="QEJ78" s="312"/>
      <c r="QEK78" s="312"/>
      <c r="QEL78" s="312"/>
      <c r="QEM78" s="312"/>
      <c r="QEN78" s="312"/>
      <c r="QEO78" s="312"/>
      <c r="QEP78" s="312"/>
      <c r="QEQ78" s="312"/>
      <c r="QER78" s="312"/>
      <c r="QES78" s="312"/>
      <c r="QET78" s="312"/>
      <c r="QEU78" s="312"/>
      <c r="QEV78" s="312"/>
      <c r="QEW78" s="312"/>
      <c r="QEX78" s="312"/>
      <c r="QEY78" s="312"/>
      <c r="QEZ78" s="312"/>
      <c r="QFA78" s="312"/>
      <c r="QFB78" s="312"/>
      <c r="QFC78" s="312"/>
      <c r="QFD78" s="312"/>
      <c r="QFE78" s="312"/>
      <c r="QFF78" s="312"/>
      <c r="QFG78" s="312"/>
      <c r="QFH78" s="312"/>
      <c r="QFI78" s="312"/>
      <c r="QFJ78" s="312"/>
      <c r="QFK78" s="312"/>
      <c r="QFL78" s="312"/>
      <c r="QFM78" s="312"/>
      <c r="QFN78" s="312"/>
      <c r="QFO78" s="312"/>
      <c r="QFP78" s="312"/>
      <c r="QFQ78" s="312"/>
      <c r="QFR78" s="312"/>
      <c r="QFS78" s="312"/>
      <c r="QFT78" s="312"/>
      <c r="QFU78" s="318"/>
      <c r="QFV78" s="318"/>
      <c r="QFW78" s="318"/>
      <c r="QFX78" s="318"/>
      <c r="QFY78" s="318"/>
      <c r="QFZ78" s="318"/>
      <c r="QGA78" s="318"/>
      <c r="QGB78" s="318"/>
      <c r="QGC78" s="318"/>
      <c r="QGD78" s="318"/>
      <c r="QGE78" s="318"/>
      <c r="QGF78" s="318"/>
      <c r="QGG78" s="318"/>
      <c r="QGH78" s="318"/>
      <c r="QGI78" s="318"/>
      <c r="QGJ78" s="318"/>
      <c r="QGK78" s="323"/>
      <c r="QGL78" s="323"/>
      <c r="QGM78" s="323"/>
      <c r="QGN78" s="323"/>
      <c r="QGO78" s="323"/>
      <c r="QGP78" s="323"/>
      <c r="QGQ78" s="323"/>
      <c r="QGR78" s="323"/>
      <c r="QGS78" s="323"/>
      <c r="QGT78" s="323"/>
      <c r="QGU78" s="323"/>
      <c r="QGV78" s="323"/>
      <c r="QGW78" s="323"/>
      <c r="QGX78" s="323"/>
      <c r="QGY78" s="323"/>
      <c r="QGZ78" s="323"/>
      <c r="QHA78" s="312"/>
      <c r="QHB78" s="312"/>
      <c r="QHC78" s="312"/>
      <c r="QHD78" s="312"/>
      <c r="QHE78" s="312"/>
      <c r="QHF78" s="312"/>
      <c r="QHG78" s="312"/>
      <c r="QHH78" s="312"/>
      <c r="QHI78" s="312"/>
      <c r="QHJ78" s="312"/>
      <c r="QHK78" s="312"/>
      <c r="QHL78" s="312"/>
      <c r="QHM78" s="312"/>
      <c r="QHN78" s="312"/>
      <c r="QHO78" s="312"/>
      <c r="QHP78" s="312"/>
      <c r="QHQ78" s="312"/>
      <c r="QHR78" s="312"/>
      <c r="QHS78" s="312"/>
      <c r="QHT78" s="312"/>
      <c r="QHU78" s="312"/>
      <c r="QHV78" s="312"/>
      <c r="QHW78" s="312"/>
      <c r="QHX78" s="312"/>
      <c r="QHY78" s="312"/>
      <c r="QHZ78" s="312"/>
      <c r="QIA78" s="312"/>
      <c r="QIB78" s="312"/>
      <c r="QIC78" s="312"/>
      <c r="QID78" s="312"/>
      <c r="QIE78" s="312"/>
      <c r="QIF78" s="312"/>
      <c r="QIG78" s="312"/>
      <c r="QIH78" s="312"/>
      <c r="QII78" s="312"/>
      <c r="QIJ78" s="312"/>
      <c r="QIK78" s="312"/>
      <c r="QIL78" s="312"/>
      <c r="QIM78" s="312"/>
      <c r="QIN78" s="312"/>
      <c r="QIO78" s="312"/>
      <c r="QIP78" s="312"/>
      <c r="QIQ78" s="312"/>
      <c r="QIR78" s="312"/>
      <c r="QIS78" s="312"/>
      <c r="QIT78" s="312"/>
      <c r="QIU78" s="312"/>
      <c r="QIV78" s="312"/>
      <c r="QIW78" s="312"/>
      <c r="QIX78" s="312"/>
      <c r="QIY78" s="312"/>
      <c r="QIZ78" s="312"/>
      <c r="QJA78" s="312"/>
      <c r="QJB78" s="312"/>
      <c r="QJC78" s="312"/>
      <c r="QJD78" s="312"/>
      <c r="QJE78" s="312"/>
      <c r="QJF78" s="312"/>
      <c r="QJG78" s="312"/>
      <c r="QJH78" s="312"/>
      <c r="QJI78" s="318"/>
      <c r="QJJ78" s="318"/>
      <c r="QJK78" s="318"/>
      <c r="QJL78" s="318"/>
      <c r="QJM78" s="318"/>
      <c r="QJN78" s="318"/>
      <c r="QJO78" s="318"/>
      <c r="QJP78" s="318"/>
      <c r="QJQ78" s="318"/>
      <c r="QJR78" s="318"/>
      <c r="QJS78" s="318"/>
      <c r="QJT78" s="318"/>
      <c r="QJU78" s="318"/>
      <c r="QJV78" s="318"/>
      <c r="QJW78" s="318"/>
      <c r="QJX78" s="318"/>
      <c r="QJY78" s="323"/>
      <c r="QJZ78" s="323"/>
      <c r="QKA78" s="323"/>
      <c r="QKB78" s="323"/>
      <c r="QKC78" s="323"/>
      <c r="QKD78" s="323"/>
      <c r="QKE78" s="323"/>
      <c r="QKF78" s="323"/>
      <c r="QKG78" s="323"/>
      <c r="QKH78" s="323"/>
      <c r="QKI78" s="323"/>
      <c r="QKJ78" s="323"/>
      <c r="QKK78" s="323"/>
      <c r="QKL78" s="323"/>
      <c r="QKM78" s="323"/>
      <c r="QKN78" s="323"/>
      <c r="QKO78" s="312"/>
      <c r="QKP78" s="312"/>
      <c r="QKQ78" s="312"/>
      <c r="QKR78" s="312"/>
      <c r="QKS78" s="312"/>
      <c r="QKT78" s="312"/>
      <c r="QKU78" s="312"/>
      <c r="QKV78" s="312"/>
      <c r="QKW78" s="312"/>
      <c r="QKX78" s="312"/>
      <c r="QKY78" s="312"/>
      <c r="QKZ78" s="312"/>
      <c r="QLA78" s="312"/>
      <c r="QLB78" s="312"/>
      <c r="QLC78" s="312"/>
      <c r="QLD78" s="312"/>
      <c r="QLE78" s="312"/>
      <c r="QLF78" s="312"/>
      <c r="QLG78" s="312"/>
      <c r="QLH78" s="312"/>
      <c r="QLI78" s="312"/>
      <c r="QLJ78" s="312"/>
      <c r="QLK78" s="312"/>
      <c r="QLL78" s="312"/>
      <c r="QLM78" s="312"/>
      <c r="QLN78" s="312"/>
      <c r="QLO78" s="312"/>
      <c r="QLP78" s="312"/>
      <c r="QLQ78" s="312"/>
      <c r="QLR78" s="312"/>
      <c r="QLS78" s="312"/>
      <c r="QLT78" s="312"/>
      <c r="QLU78" s="312"/>
      <c r="QLV78" s="312"/>
      <c r="QLW78" s="312"/>
      <c r="QLX78" s="312"/>
      <c r="QLY78" s="312"/>
      <c r="QLZ78" s="312"/>
      <c r="QMA78" s="312"/>
      <c r="QMB78" s="312"/>
      <c r="QMC78" s="312"/>
      <c r="QMD78" s="312"/>
      <c r="QME78" s="312"/>
      <c r="QMF78" s="312"/>
      <c r="QMG78" s="312"/>
      <c r="QMH78" s="312"/>
      <c r="QMI78" s="312"/>
      <c r="QMJ78" s="312"/>
      <c r="QMK78" s="312"/>
      <c r="QML78" s="312"/>
      <c r="QMM78" s="312"/>
      <c r="QMN78" s="312"/>
      <c r="QMO78" s="312"/>
      <c r="QMP78" s="312"/>
      <c r="QMQ78" s="312"/>
      <c r="QMR78" s="312"/>
      <c r="QMS78" s="312"/>
      <c r="QMT78" s="312"/>
      <c r="QMU78" s="312"/>
      <c r="QMV78" s="312"/>
      <c r="QMW78" s="318"/>
      <c r="QMX78" s="318"/>
      <c r="QMY78" s="318"/>
      <c r="QMZ78" s="318"/>
      <c r="QNA78" s="318"/>
      <c r="QNB78" s="318"/>
      <c r="QNC78" s="318"/>
      <c r="QND78" s="318"/>
      <c r="QNE78" s="318"/>
      <c r="QNF78" s="318"/>
      <c r="QNG78" s="318"/>
      <c r="QNH78" s="318"/>
      <c r="QNI78" s="318"/>
      <c r="QNJ78" s="318"/>
      <c r="QNK78" s="318"/>
      <c r="QNL78" s="318"/>
      <c r="QNM78" s="323"/>
      <c r="QNN78" s="323"/>
      <c r="QNO78" s="323"/>
      <c r="QNP78" s="323"/>
      <c r="QNQ78" s="323"/>
      <c r="QNR78" s="323"/>
      <c r="QNS78" s="323"/>
      <c r="QNT78" s="323"/>
      <c r="QNU78" s="323"/>
      <c r="QNV78" s="323"/>
      <c r="QNW78" s="323"/>
      <c r="QNX78" s="323"/>
      <c r="QNY78" s="323"/>
      <c r="QNZ78" s="323"/>
      <c r="QOA78" s="323"/>
      <c r="QOB78" s="323"/>
      <c r="QOC78" s="312"/>
      <c r="QOD78" s="312"/>
      <c r="QOE78" s="312"/>
      <c r="QOF78" s="312"/>
      <c r="QOG78" s="312"/>
      <c r="QOH78" s="312"/>
      <c r="QOI78" s="312"/>
      <c r="QOJ78" s="312"/>
      <c r="QOK78" s="312"/>
      <c r="QOL78" s="312"/>
      <c r="QOM78" s="312"/>
      <c r="QON78" s="312"/>
      <c r="QOO78" s="312"/>
      <c r="QOP78" s="312"/>
      <c r="QOQ78" s="312"/>
      <c r="QOR78" s="312"/>
      <c r="QOS78" s="312"/>
      <c r="QOT78" s="312"/>
      <c r="QOU78" s="312"/>
      <c r="QOV78" s="312"/>
      <c r="QOW78" s="312"/>
      <c r="QOX78" s="312"/>
      <c r="QOY78" s="312"/>
      <c r="QOZ78" s="312"/>
      <c r="QPA78" s="312"/>
      <c r="QPB78" s="312"/>
      <c r="QPC78" s="312"/>
      <c r="QPD78" s="312"/>
      <c r="QPE78" s="312"/>
      <c r="QPF78" s="312"/>
      <c r="QPG78" s="312"/>
      <c r="QPH78" s="312"/>
      <c r="QPI78" s="312"/>
      <c r="QPJ78" s="312"/>
      <c r="QPK78" s="312"/>
      <c r="QPL78" s="312"/>
      <c r="QPM78" s="312"/>
      <c r="QPN78" s="312"/>
      <c r="QPO78" s="312"/>
      <c r="QPP78" s="312"/>
      <c r="QPQ78" s="312"/>
      <c r="QPR78" s="312"/>
      <c r="QPS78" s="312"/>
      <c r="QPT78" s="312"/>
      <c r="QPU78" s="312"/>
      <c r="QPV78" s="312"/>
      <c r="QPW78" s="312"/>
      <c r="QPX78" s="312"/>
      <c r="QPY78" s="312"/>
      <c r="QPZ78" s="312"/>
      <c r="QQA78" s="312"/>
      <c r="QQB78" s="312"/>
      <c r="QQC78" s="312"/>
      <c r="QQD78" s="312"/>
      <c r="QQE78" s="312"/>
      <c r="QQF78" s="312"/>
      <c r="QQG78" s="312"/>
      <c r="QQH78" s="312"/>
      <c r="QQI78" s="312"/>
      <c r="QQJ78" s="312"/>
      <c r="QQK78" s="318"/>
      <c r="QQL78" s="318"/>
      <c r="QQM78" s="318"/>
      <c r="QQN78" s="318"/>
      <c r="QQO78" s="318"/>
      <c r="QQP78" s="318"/>
      <c r="QQQ78" s="318"/>
      <c r="QQR78" s="318"/>
      <c r="QQS78" s="318"/>
      <c r="QQT78" s="318"/>
      <c r="QQU78" s="318"/>
      <c r="QQV78" s="318"/>
      <c r="QQW78" s="318"/>
      <c r="QQX78" s="318"/>
      <c r="QQY78" s="318"/>
      <c r="QQZ78" s="318"/>
      <c r="QRA78" s="323"/>
      <c r="QRB78" s="323"/>
      <c r="QRC78" s="323"/>
      <c r="QRD78" s="323"/>
      <c r="QRE78" s="323"/>
      <c r="QRF78" s="323"/>
      <c r="QRG78" s="323"/>
      <c r="QRH78" s="323"/>
      <c r="QRI78" s="323"/>
      <c r="QRJ78" s="323"/>
      <c r="QRK78" s="323"/>
      <c r="QRL78" s="323"/>
      <c r="QRM78" s="323"/>
      <c r="QRN78" s="323"/>
      <c r="QRO78" s="323"/>
      <c r="QRP78" s="323"/>
      <c r="QRQ78" s="312"/>
      <c r="QRR78" s="312"/>
      <c r="QRS78" s="312"/>
      <c r="QRT78" s="312"/>
      <c r="QRU78" s="312"/>
      <c r="QRV78" s="312"/>
      <c r="QRW78" s="312"/>
      <c r="QRX78" s="312"/>
      <c r="QRY78" s="312"/>
      <c r="QRZ78" s="312"/>
      <c r="QSA78" s="312"/>
      <c r="QSB78" s="312"/>
      <c r="QSC78" s="312"/>
      <c r="QSD78" s="312"/>
      <c r="QSE78" s="312"/>
      <c r="QSF78" s="312"/>
      <c r="QSG78" s="312"/>
      <c r="QSH78" s="312"/>
      <c r="QSI78" s="312"/>
      <c r="QSJ78" s="312"/>
      <c r="QSK78" s="312"/>
      <c r="QSL78" s="312"/>
      <c r="QSM78" s="312"/>
      <c r="QSN78" s="312"/>
      <c r="QSO78" s="312"/>
      <c r="QSP78" s="312"/>
      <c r="QSQ78" s="312"/>
      <c r="QSR78" s="312"/>
      <c r="QSS78" s="312"/>
      <c r="QST78" s="312"/>
      <c r="QSU78" s="312"/>
      <c r="QSV78" s="312"/>
      <c r="QSW78" s="312"/>
      <c r="QSX78" s="312"/>
      <c r="QSY78" s="312"/>
      <c r="QSZ78" s="312"/>
      <c r="QTA78" s="312"/>
      <c r="QTB78" s="312"/>
      <c r="QTC78" s="312"/>
      <c r="QTD78" s="312"/>
      <c r="QTE78" s="312"/>
      <c r="QTF78" s="312"/>
      <c r="QTG78" s="312"/>
      <c r="QTH78" s="312"/>
      <c r="QTI78" s="312"/>
      <c r="QTJ78" s="312"/>
      <c r="QTK78" s="312"/>
      <c r="QTL78" s="312"/>
      <c r="QTM78" s="312"/>
      <c r="QTN78" s="312"/>
      <c r="QTO78" s="312"/>
      <c r="QTP78" s="312"/>
      <c r="QTQ78" s="312"/>
      <c r="QTR78" s="312"/>
      <c r="QTS78" s="312"/>
      <c r="QTT78" s="312"/>
      <c r="QTU78" s="312"/>
      <c r="QTV78" s="312"/>
      <c r="QTW78" s="312"/>
      <c r="QTX78" s="312"/>
      <c r="QTY78" s="318"/>
      <c r="QTZ78" s="318"/>
      <c r="QUA78" s="318"/>
      <c r="QUB78" s="318"/>
      <c r="QUC78" s="318"/>
      <c r="QUD78" s="318"/>
      <c r="QUE78" s="318"/>
      <c r="QUF78" s="318"/>
      <c r="QUG78" s="318"/>
      <c r="QUH78" s="318"/>
      <c r="QUI78" s="318"/>
      <c r="QUJ78" s="318"/>
      <c r="QUK78" s="318"/>
      <c r="QUL78" s="318"/>
      <c r="QUM78" s="318"/>
      <c r="QUN78" s="318"/>
      <c r="QUO78" s="323"/>
      <c r="QUP78" s="323"/>
      <c r="QUQ78" s="323"/>
      <c r="QUR78" s="323"/>
      <c r="QUS78" s="323"/>
      <c r="QUT78" s="323"/>
      <c r="QUU78" s="323"/>
      <c r="QUV78" s="323"/>
      <c r="QUW78" s="323"/>
      <c r="QUX78" s="323"/>
      <c r="QUY78" s="323"/>
      <c r="QUZ78" s="323"/>
      <c r="QVA78" s="323"/>
      <c r="QVB78" s="323"/>
      <c r="QVC78" s="323"/>
      <c r="QVD78" s="323"/>
      <c r="QVE78" s="312"/>
      <c r="QVF78" s="312"/>
      <c r="QVG78" s="312"/>
      <c r="QVH78" s="312"/>
      <c r="QVI78" s="312"/>
      <c r="QVJ78" s="312"/>
      <c r="QVK78" s="312"/>
      <c r="QVL78" s="312"/>
      <c r="QVM78" s="312"/>
      <c r="QVN78" s="312"/>
      <c r="QVO78" s="312"/>
      <c r="QVP78" s="312"/>
      <c r="QVQ78" s="312"/>
      <c r="QVR78" s="312"/>
      <c r="QVS78" s="312"/>
      <c r="QVT78" s="312"/>
      <c r="QVU78" s="312"/>
      <c r="QVV78" s="312"/>
      <c r="QVW78" s="312"/>
      <c r="QVX78" s="312"/>
      <c r="QVY78" s="312"/>
      <c r="QVZ78" s="312"/>
      <c r="QWA78" s="312"/>
      <c r="QWB78" s="312"/>
      <c r="QWC78" s="312"/>
      <c r="QWD78" s="312"/>
      <c r="QWE78" s="312"/>
      <c r="QWF78" s="312"/>
      <c r="QWG78" s="312"/>
      <c r="QWH78" s="312"/>
      <c r="QWI78" s="312"/>
      <c r="QWJ78" s="312"/>
      <c r="QWK78" s="312"/>
      <c r="QWL78" s="312"/>
      <c r="QWM78" s="312"/>
      <c r="QWN78" s="312"/>
      <c r="QWO78" s="312"/>
      <c r="QWP78" s="312"/>
      <c r="QWQ78" s="312"/>
      <c r="QWR78" s="312"/>
      <c r="QWS78" s="312"/>
      <c r="QWT78" s="312"/>
      <c r="QWU78" s="312"/>
      <c r="QWV78" s="312"/>
      <c r="QWW78" s="312"/>
      <c r="QWX78" s="312"/>
      <c r="QWY78" s="312"/>
      <c r="QWZ78" s="312"/>
      <c r="QXA78" s="312"/>
      <c r="QXB78" s="312"/>
      <c r="QXC78" s="312"/>
      <c r="QXD78" s="312"/>
      <c r="QXE78" s="312"/>
      <c r="QXF78" s="312"/>
      <c r="QXG78" s="312"/>
      <c r="QXH78" s="312"/>
      <c r="QXI78" s="312"/>
      <c r="QXJ78" s="312"/>
      <c r="QXK78" s="312"/>
      <c r="QXL78" s="312"/>
      <c r="QXM78" s="318"/>
      <c r="QXN78" s="318"/>
      <c r="QXO78" s="318"/>
      <c r="QXP78" s="318"/>
      <c r="QXQ78" s="318"/>
      <c r="QXR78" s="318"/>
      <c r="QXS78" s="318"/>
      <c r="QXT78" s="318"/>
      <c r="QXU78" s="318"/>
      <c r="QXV78" s="318"/>
      <c r="QXW78" s="318"/>
      <c r="QXX78" s="318"/>
      <c r="QXY78" s="318"/>
      <c r="QXZ78" s="318"/>
      <c r="QYA78" s="318"/>
      <c r="QYB78" s="318"/>
      <c r="QYC78" s="323"/>
      <c r="QYD78" s="323"/>
      <c r="QYE78" s="323"/>
      <c r="QYF78" s="323"/>
      <c r="QYG78" s="323"/>
      <c r="QYH78" s="323"/>
      <c r="QYI78" s="323"/>
      <c r="QYJ78" s="323"/>
      <c r="QYK78" s="323"/>
      <c r="QYL78" s="323"/>
      <c r="QYM78" s="323"/>
      <c r="QYN78" s="323"/>
      <c r="QYO78" s="323"/>
      <c r="QYP78" s="323"/>
      <c r="QYQ78" s="323"/>
      <c r="QYR78" s="323"/>
      <c r="QYS78" s="312"/>
      <c r="QYT78" s="312"/>
      <c r="QYU78" s="312"/>
      <c r="QYV78" s="312"/>
      <c r="QYW78" s="312"/>
      <c r="QYX78" s="312"/>
      <c r="QYY78" s="312"/>
      <c r="QYZ78" s="312"/>
      <c r="QZA78" s="312"/>
      <c r="QZB78" s="312"/>
      <c r="QZC78" s="312"/>
      <c r="QZD78" s="312"/>
      <c r="QZE78" s="312"/>
      <c r="QZF78" s="312"/>
      <c r="QZG78" s="312"/>
      <c r="QZH78" s="312"/>
      <c r="QZI78" s="312"/>
      <c r="QZJ78" s="312"/>
      <c r="QZK78" s="312"/>
      <c r="QZL78" s="312"/>
      <c r="QZM78" s="312"/>
      <c r="QZN78" s="312"/>
      <c r="QZO78" s="312"/>
      <c r="QZP78" s="312"/>
      <c r="QZQ78" s="312"/>
      <c r="QZR78" s="312"/>
      <c r="QZS78" s="312"/>
      <c r="QZT78" s="312"/>
      <c r="QZU78" s="312"/>
      <c r="QZV78" s="312"/>
      <c r="QZW78" s="312"/>
      <c r="QZX78" s="312"/>
      <c r="QZY78" s="312"/>
      <c r="QZZ78" s="312"/>
      <c r="RAA78" s="312"/>
      <c r="RAB78" s="312"/>
      <c r="RAC78" s="312"/>
      <c r="RAD78" s="312"/>
      <c r="RAE78" s="312"/>
      <c r="RAF78" s="312"/>
      <c r="RAG78" s="312"/>
      <c r="RAH78" s="312"/>
      <c r="RAI78" s="312"/>
      <c r="RAJ78" s="312"/>
      <c r="RAK78" s="312"/>
      <c r="RAL78" s="312"/>
      <c r="RAM78" s="312"/>
      <c r="RAN78" s="312"/>
      <c r="RAO78" s="312"/>
      <c r="RAP78" s="312"/>
      <c r="RAQ78" s="312"/>
      <c r="RAR78" s="312"/>
      <c r="RAS78" s="312"/>
      <c r="RAT78" s="312"/>
      <c r="RAU78" s="312"/>
      <c r="RAV78" s="312"/>
      <c r="RAW78" s="312"/>
      <c r="RAX78" s="312"/>
      <c r="RAY78" s="312"/>
      <c r="RAZ78" s="312"/>
      <c r="RBA78" s="318"/>
      <c r="RBB78" s="318"/>
      <c r="RBC78" s="318"/>
      <c r="RBD78" s="318"/>
      <c r="RBE78" s="318"/>
      <c r="RBF78" s="318"/>
      <c r="RBG78" s="318"/>
      <c r="RBH78" s="318"/>
      <c r="RBI78" s="318"/>
      <c r="RBJ78" s="318"/>
      <c r="RBK78" s="318"/>
      <c r="RBL78" s="318"/>
      <c r="RBM78" s="318"/>
      <c r="RBN78" s="318"/>
      <c r="RBO78" s="318"/>
      <c r="RBP78" s="318"/>
      <c r="RBQ78" s="323"/>
      <c r="RBR78" s="323"/>
      <c r="RBS78" s="323"/>
      <c r="RBT78" s="323"/>
      <c r="RBU78" s="323"/>
      <c r="RBV78" s="323"/>
      <c r="RBW78" s="323"/>
      <c r="RBX78" s="323"/>
      <c r="RBY78" s="323"/>
      <c r="RBZ78" s="323"/>
      <c r="RCA78" s="323"/>
      <c r="RCB78" s="323"/>
      <c r="RCC78" s="323"/>
      <c r="RCD78" s="323"/>
      <c r="RCE78" s="323"/>
      <c r="RCF78" s="323"/>
      <c r="RCG78" s="312"/>
      <c r="RCH78" s="312"/>
      <c r="RCI78" s="312"/>
      <c r="RCJ78" s="312"/>
      <c r="RCK78" s="312"/>
      <c r="RCL78" s="312"/>
      <c r="RCM78" s="312"/>
      <c r="RCN78" s="312"/>
      <c r="RCO78" s="312"/>
      <c r="RCP78" s="312"/>
      <c r="RCQ78" s="312"/>
      <c r="RCR78" s="312"/>
      <c r="RCS78" s="312"/>
      <c r="RCT78" s="312"/>
      <c r="RCU78" s="312"/>
      <c r="RCV78" s="312"/>
      <c r="RCW78" s="312"/>
      <c r="RCX78" s="312"/>
      <c r="RCY78" s="312"/>
      <c r="RCZ78" s="312"/>
      <c r="RDA78" s="312"/>
      <c r="RDB78" s="312"/>
      <c r="RDC78" s="312"/>
      <c r="RDD78" s="312"/>
      <c r="RDE78" s="312"/>
      <c r="RDF78" s="312"/>
      <c r="RDG78" s="312"/>
      <c r="RDH78" s="312"/>
      <c r="RDI78" s="312"/>
      <c r="RDJ78" s="312"/>
      <c r="RDK78" s="312"/>
      <c r="RDL78" s="312"/>
      <c r="RDM78" s="312"/>
      <c r="RDN78" s="312"/>
      <c r="RDO78" s="312"/>
      <c r="RDP78" s="312"/>
      <c r="RDQ78" s="312"/>
      <c r="RDR78" s="312"/>
      <c r="RDS78" s="312"/>
      <c r="RDT78" s="312"/>
      <c r="RDU78" s="312"/>
      <c r="RDV78" s="312"/>
      <c r="RDW78" s="312"/>
      <c r="RDX78" s="312"/>
      <c r="RDY78" s="312"/>
      <c r="RDZ78" s="312"/>
      <c r="REA78" s="312"/>
      <c r="REB78" s="312"/>
      <c r="REC78" s="312"/>
      <c r="RED78" s="312"/>
      <c r="REE78" s="312"/>
      <c r="REF78" s="312"/>
      <c r="REG78" s="312"/>
      <c r="REH78" s="312"/>
      <c r="REI78" s="312"/>
      <c r="REJ78" s="312"/>
      <c r="REK78" s="312"/>
      <c r="REL78" s="312"/>
      <c r="REM78" s="312"/>
      <c r="REN78" s="312"/>
      <c r="REO78" s="318"/>
      <c r="REP78" s="318"/>
      <c r="REQ78" s="318"/>
      <c r="RER78" s="318"/>
      <c r="RES78" s="318"/>
      <c r="RET78" s="318"/>
      <c r="REU78" s="318"/>
      <c r="REV78" s="318"/>
      <c r="REW78" s="318"/>
      <c r="REX78" s="318"/>
      <c r="REY78" s="318"/>
      <c r="REZ78" s="318"/>
      <c r="RFA78" s="318"/>
      <c r="RFB78" s="318"/>
      <c r="RFC78" s="318"/>
      <c r="RFD78" s="318"/>
      <c r="RFE78" s="323"/>
      <c r="RFF78" s="323"/>
      <c r="RFG78" s="323"/>
      <c r="RFH78" s="323"/>
      <c r="RFI78" s="323"/>
      <c r="RFJ78" s="323"/>
      <c r="RFK78" s="323"/>
      <c r="RFL78" s="323"/>
      <c r="RFM78" s="323"/>
      <c r="RFN78" s="323"/>
      <c r="RFO78" s="323"/>
      <c r="RFP78" s="323"/>
      <c r="RFQ78" s="323"/>
      <c r="RFR78" s="323"/>
      <c r="RFS78" s="323"/>
      <c r="RFT78" s="323"/>
      <c r="RFU78" s="312"/>
      <c r="RFV78" s="312"/>
      <c r="RFW78" s="312"/>
      <c r="RFX78" s="312"/>
      <c r="RFY78" s="312"/>
      <c r="RFZ78" s="312"/>
      <c r="RGA78" s="312"/>
      <c r="RGB78" s="312"/>
      <c r="RGC78" s="312"/>
      <c r="RGD78" s="312"/>
      <c r="RGE78" s="312"/>
      <c r="RGF78" s="312"/>
      <c r="RGG78" s="312"/>
      <c r="RGH78" s="312"/>
      <c r="RGI78" s="312"/>
      <c r="RGJ78" s="312"/>
      <c r="RGK78" s="312"/>
      <c r="RGL78" s="312"/>
      <c r="RGM78" s="312"/>
      <c r="RGN78" s="312"/>
      <c r="RGO78" s="312"/>
      <c r="RGP78" s="312"/>
      <c r="RGQ78" s="312"/>
      <c r="RGR78" s="312"/>
      <c r="RGS78" s="312"/>
      <c r="RGT78" s="312"/>
      <c r="RGU78" s="312"/>
      <c r="RGV78" s="312"/>
      <c r="RGW78" s="312"/>
      <c r="RGX78" s="312"/>
      <c r="RGY78" s="312"/>
      <c r="RGZ78" s="312"/>
      <c r="RHA78" s="312"/>
      <c r="RHB78" s="312"/>
      <c r="RHC78" s="312"/>
      <c r="RHD78" s="312"/>
      <c r="RHE78" s="312"/>
      <c r="RHF78" s="312"/>
      <c r="RHG78" s="312"/>
      <c r="RHH78" s="312"/>
      <c r="RHI78" s="312"/>
      <c r="RHJ78" s="312"/>
      <c r="RHK78" s="312"/>
      <c r="RHL78" s="312"/>
      <c r="RHM78" s="312"/>
      <c r="RHN78" s="312"/>
      <c r="RHO78" s="312"/>
      <c r="RHP78" s="312"/>
      <c r="RHQ78" s="312"/>
      <c r="RHR78" s="312"/>
      <c r="RHS78" s="312"/>
      <c r="RHT78" s="312"/>
      <c r="RHU78" s="312"/>
      <c r="RHV78" s="312"/>
      <c r="RHW78" s="312"/>
      <c r="RHX78" s="312"/>
      <c r="RHY78" s="312"/>
      <c r="RHZ78" s="312"/>
      <c r="RIA78" s="312"/>
      <c r="RIB78" s="312"/>
      <c r="RIC78" s="318"/>
      <c r="RID78" s="318"/>
      <c r="RIE78" s="318"/>
      <c r="RIF78" s="318"/>
      <c r="RIG78" s="318"/>
      <c r="RIH78" s="318"/>
      <c r="RII78" s="318"/>
      <c r="RIJ78" s="318"/>
      <c r="RIK78" s="318"/>
      <c r="RIL78" s="318"/>
      <c r="RIM78" s="318"/>
      <c r="RIN78" s="318"/>
      <c r="RIO78" s="318"/>
      <c r="RIP78" s="318"/>
      <c r="RIQ78" s="318"/>
      <c r="RIR78" s="318"/>
      <c r="RIS78" s="323"/>
      <c r="RIT78" s="323"/>
      <c r="RIU78" s="323"/>
      <c r="RIV78" s="323"/>
      <c r="RIW78" s="323"/>
      <c r="RIX78" s="323"/>
      <c r="RIY78" s="323"/>
      <c r="RIZ78" s="323"/>
      <c r="RJA78" s="323"/>
      <c r="RJB78" s="323"/>
      <c r="RJC78" s="323"/>
      <c r="RJD78" s="323"/>
      <c r="RJE78" s="323"/>
      <c r="RJF78" s="323"/>
      <c r="RJG78" s="323"/>
      <c r="RJH78" s="323"/>
      <c r="RJI78" s="312"/>
      <c r="RJJ78" s="312"/>
      <c r="RJK78" s="312"/>
      <c r="RJL78" s="312"/>
      <c r="RJM78" s="312"/>
      <c r="RJN78" s="312"/>
      <c r="RJO78" s="312"/>
      <c r="RJP78" s="312"/>
      <c r="RJQ78" s="312"/>
      <c r="RJR78" s="312"/>
      <c r="RJS78" s="312"/>
      <c r="RJT78" s="312"/>
      <c r="RJU78" s="312"/>
      <c r="RJV78" s="312"/>
      <c r="RJW78" s="312"/>
      <c r="RJX78" s="312"/>
      <c r="RJY78" s="312"/>
      <c r="RJZ78" s="312"/>
      <c r="RKA78" s="312"/>
      <c r="RKB78" s="312"/>
      <c r="RKC78" s="312"/>
      <c r="RKD78" s="312"/>
      <c r="RKE78" s="312"/>
      <c r="RKF78" s="312"/>
      <c r="RKG78" s="312"/>
      <c r="RKH78" s="312"/>
      <c r="RKI78" s="312"/>
      <c r="RKJ78" s="312"/>
      <c r="RKK78" s="312"/>
      <c r="RKL78" s="312"/>
      <c r="RKM78" s="312"/>
      <c r="RKN78" s="312"/>
      <c r="RKO78" s="312"/>
      <c r="RKP78" s="312"/>
      <c r="RKQ78" s="312"/>
      <c r="RKR78" s="312"/>
      <c r="RKS78" s="312"/>
      <c r="RKT78" s="312"/>
      <c r="RKU78" s="312"/>
      <c r="RKV78" s="312"/>
      <c r="RKW78" s="312"/>
      <c r="RKX78" s="312"/>
      <c r="RKY78" s="312"/>
      <c r="RKZ78" s="312"/>
      <c r="RLA78" s="312"/>
      <c r="RLB78" s="312"/>
      <c r="RLC78" s="312"/>
      <c r="RLD78" s="312"/>
      <c r="RLE78" s="312"/>
      <c r="RLF78" s="312"/>
      <c r="RLG78" s="312"/>
      <c r="RLH78" s="312"/>
      <c r="RLI78" s="312"/>
      <c r="RLJ78" s="312"/>
      <c r="RLK78" s="312"/>
      <c r="RLL78" s="312"/>
      <c r="RLM78" s="312"/>
      <c r="RLN78" s="312"/>
      <c r="RLO78" s="312"/>
      <c r="RLP78" s="312"/>
      <c r="RLQ78" s="318"/>
      <c r="RLR78" s="318"/>
      <c r="RLS78" s="318"/>
      <c r="RLT78" s="318"/>
      <c r="RLU78" s="318"/>
      <c r="RLV78" s="318"/>
      <c r="RLW78" s="318"/>
      <c r="RLX78" s="318"/>
      <c r="RLY78" s="318"/>
      <c r="RLZ78" s="318"/>
      <c r="RMA78" s="318"/>
      <c r="RMB78" s="318"/>
      <c r="RMC78" s="318"/>
      <c r="RMD78" s="318"/>
      <c r="RME78" s="318"/>
      <c r="RMF78" s="318"/>
      <c r="RMG78" s="323"/>
      <c r="RMH78" s="323"/>
      <c r="RMI78" s="323"/>
      <c r="RMJ78" s="323"/>
      <c r="RMK78" s="323"/>
      <c r="RML78" s="323"/>
      <c r="RMM78" s="323"/>
      <c r="RMN78" s="323"/>
      <c r="RMO78" s="323"/>
      <c r="RMP78" s="323"/>
      <c r="RMQ78" s="323"/>
      <c r="RMR78" s="323"/>
      <c r="RMS78" s="323"/>
      <c r="RMT78" s="323"/>
      <c r="RMU78" s="323"/>
      <c r="RMV78" s="323"/>
      <c r="RMW78" s="312"/>
      <c r="RMX78" s="312"/>
      <c r="RMY78" s="312"/>
      <c r="RMZ78" s="312"/>
      <c r="RNA78" s="312"/>
      <c r="RNB78" s="312"/>
      <c r="RNC78" s="312"/>
      <c r="RND78" s="312"/>
      <c r="RNE78" s="312"/>
      <c r="RNF78" s="312"/>
      <c r="RNG78" s="312"/>
      <c r="RNH78" s="312"/>
      <c r="RNI78" s="312"/>
      <c r="RNJ78" s="312"/>
      <c r="RNK78" s="312"/>
      <c r="RNL78" s="312"/>
      <c r="RNM78" s="312"/>
      <c r="RNN78" s="312"/>
      <c r="RNO78" s="312"/>
      <c r="RNP78" s="312"/>
      <c r="RNQ78" s="312"/>
      <c r="RNR78" s="312"/>
      <c r="RNS78" s="312"/>
      <c r="RNT78" s="312"/>
      <c r="RNU78" s="312"/>
      <c r="RNV78" s="312"/>
      <c r="RNW78" s="312"/>
      <c r="RNX78" s="312"/>
      <c r="RNY78" s="312"/>
      <c r="RNZ78" s="312"/>
      <c r="ROA78" s="312"/>
      <c r="ROB78" s="312"/>
      <c r="ROC78" s="312"/>
      <c r="ROD78" s="312"/>
      <c r="ROE78" s="312"/>
      <c r="ROF78" s="312"/>
      <c r="ROG78" s="312"/>
      <c r="ROH78" s="312"/>
      <c r="ROI78" s="312"/>
      <c r="ROJ78" s="312"/>
      <c r="ROK78" s="312"/>
      <c r="ROL78" s="312"/>
      <c r="ROM78" s="312"/>
      <c r="RON78" s="312"/>
      <c r="ROO78" s="312"/>
      <c r="ROP78" s="312"/>
      <c r="ROQ78" s="312"/>
      <c r="ROR78" s="312"/>
      <c r="ROS78" s="312"/>
      <c r="ROT78" s="312"/>
      <c r="ROU78" s="312"/>
      <c r="ROV78" s="312"/>
      <c r="ROW78" s="312"/>
      <c r="ROX78" s="312"/>
      <c r="ROY78" s="312"/>
      <c r="ROZ78" s="312"/>
      <c r="RPA78" s="312"/>
      <c r="RPB78" s="312"/>
      <c r="RPC78" s="312"/>
      <c r="RPD78" s="312"/>
      <c r="RPE78" s="318"/>
      <c r="RPF78" s="318"/>
      <c r="RPG78" s="318"/>
      <c r="RPH78" s="318"/>
      <c r="RPI78" s="318"/>
      <c r="RPJ78" s="318"/>
      <c r="RPK78" s="318"/>
      <c r="RPL78" s="318"/>
      <c r="RPM78" s="318"/>
      <c r="RPN78" s="318"/>
      <c r="RPO78" s="318"/>
      <c r="RPP78" s="318"/>
      <c r="RPQ78" s="318"/>
      <c r="RPR78" s="318"/>
      <c r="RPS78" s="318"/>
      <c r="RPT78" s="318"/>
      <c r="RPU78" s="323"/>
      <c r="RPV78" s="323"/>
      <c r="RPW78" s="323"/>
      <c r="RPX78" s="323"/>
      <c r="RPY78" s="323"/>
      <c r="RPZ78" s="323"/>
      <c r="RQA78" s="323"/>
      <c r="RQB78" s="323"/>
      <c r="RQC78" s="323"/>
      <c r="RQD78" s="323"/>
      <c r="RQE78" s="323"/>
      <c r="RQF78" s="323"/>
      <c r="RQG78" s="323"/>
      <c r="RQH78" s="323"/>
      <c r="RQI78" s="323"/>
      <c r="RQJ78" s="323"/>
      <c r="RQK78" s="312"/>
      <c r="RQL78" s="312"/>
      <c r="RQM78" s="312"/>
      <c r="RQN78" s="312"/>
      <c r="RQO78" s="312"/>
      <c r="RQP78" s="312"/>
      <c r="RQQ78" s="312"/>
      <c r="RQR78" s="312"/>
      <c r="RQS78" s="312"/>
      <c r="RQT78" s="312"/>
      <c r="RQU78" s="312"/>
      <c r="RQV78" s="312"/>
      <c r="RQW78" s="312"/>
      <c r="RQX78" s="312"/>
      <c r="RQY78" s="312"/>
      <c r="RQZ78" s="312"/>
      <c r="RRA78" s="312"/>
      <c r="RRB78" s="312"/>
      <c r="RRC78" s="312"/>
      <c r="RRD78" s="312"/>
      <c r="RRE78" s="312"/>
      <c r="RRF78" s="312"/>
      <c r="RRG78" s="312"/>
      <c r="RRH78" s="312"/>
      <c r="RRI78" s="312"/>
      <c r="RRJ78" s="312"/>
      <c r="RRK78" s="312"/>
      <c r="RRL78" s="312"/>
      <c r="RRM78" s="312"/>
      <c r="RRN78" s="312"/>
      <c r="RRO78" s="312"/>
      <c r="RRP78" s="312"/>
      <c r="RRQ78" s="312"/>
      <c r="RRR78" s="312"/>
      <c r="RRS78" s="312"/>
      <c r="RRT78" s="312"/>
      <c r="RRU78" s="312"/>
      <c r="RRV78" s="312"/>
      <c r="RRW78" s="312"/>
      <c r="RRX78" s="312"/>
      <c r="RRY78" s="312"/>
      <c r="RRZ78" s="312"/>
      <c r="RSA78" s="312"/>
      <c r="RSB78" s="312"/>
      <c r="RSC78" s="312"/>
      <c r="RSD78" s="312"/>
      <c r="RSE78" s="312"/>
      <c r="RSF78" s="312"/>
      <c r="RSG78" s="312"/>
      <c r="RSH78" s="312"/>
      <c r="RSI78" s="312"/>
      <c r="RSJ78" s="312"/>
      <c r="RSK78" s="312"/>
      <c r="RSL78" s="312"/>
      <c r="RSM78" s="312"/>
      <c r="RSN78" s="312"/>
      <c r="RSO78" s="312"/>
      <c r="RSP78" s="312"/>
      <c r="RSQ78" s="312"/>
      <c r="RSR78" s="312"/>
      <c r="RSS78" s="318"/>
      <c r="RST78" s="318"/>
      <c r="RSU78" s="318"/>
      <c r="RSV78" s="318"/>
      <c r="RSW78" s="318"/>
      <c r="RSX78" s="318"/>
      <c r="RSY78" s="318"/>
      <c r="RSZ78" s="318"/>
      <c r="RTA78" s="318"/>
      <c r="RTB78" s="318"/>
      <c r="RTC78" s="318"/>
      <c r="RTD78" s="318"/>
      <c r="RTE78" s="318"/>
      <c r="RTF78" s="318"/>
      <c r="RTG78" s="318"/>
      <c r="RTH78" s="318"/>
      <c r="RTI78" s="323"/>
      <c r="RTJ78" s="323"/>
      <c r="RTK78" s="323"/>
      <c r="RTL78" s="323"/>
      <c r="RTM78" s="323"/>
      <c r="RTN78" s="323"/>
      <c r="RTO78" s="323"/>
      <c r="RTP78" s="323"/>
      <c r="RTQ78" s="323"/>
      <c r="RTR78" s="323"/>
      <c r="RTS78" s="323"/>
      <c r="RTT78" s="323"/>
      <c r="RTU78" s="323"/>
      <c r="RTV78" s="323"/>
      <c r="RTW78" s="323"/>
      <c r="RTX78" s="323"/>
      <c r="RTY78" s="312"/>
      <c r="RTZ78" s="312"/>
      <c r="RUA78" s="312"/>
      <c r="RUB78" s="312"/>
      <c r="RUC78" s="312"/>
      <c r="RUD78" s="312"/>
      <c r="RUE78" s="312"/>
      <c r="RUF78" s="312"/>
      <c r="RUG78" s="312"/>
      <c r="RUH78" s="312"/>
      <c r="RUI78" s="312"/>
      <c r="RUJ78" s="312"/>
      <c r="RUK78" s="312"/>
      <c r="RUL78" s="312"/>
      <c r="RUM78" s="312"/>
      <c r="RUN78" s="312"/>
      <c r="RUO78" s="312"/>
      <c r="RUP78" s="312"/>
      <c r="RUQ78" s="312"/>
      <c r="RUR78" s="312"/>
      <c r="RUS78" s="312"/>
      <c r="RUT78" s="312"/>
      <c r="RUU78" s="312"/>
      <c r="RUV78" s="312"/>
      <c r="RUW78" s="312"/>
      <c r="RUX78" s="312"/>
      <c r="RUY78" s="312"/>
      <c r="RUZ78" s="312"/>
      <c r="RVA78" s="312"/>
      <c r="RVB78" s="312"/>
      <c r="RVC78" s="312"/>
      <c r="RVD78" s="312"/>
      <c r="RVE78" s="312"/>
      <c r="RVF78" s="312"/>
      <c r="RVG78" s="312"/>
      <c r="RVH78" s="312"/>
      <c r="RVI78" s="312"/>
      <c r="RVJ78" s="312"/>
      <c r="RVK78" s="312"/>
      <c r="RVL78" s="312"/>
      <c r="RVM78" s="312"/>
      <c r="RVN78" s="312"/>
      <c r="RVO78" s="312"/>
      <c r="RVP78" s="312"/>
      <c r="RVQ78" s="312"/>
      <c r="RVR78" s="312"/>
      <c r="RVS78" s="312"/>
      <c r="RVT78" s="312"/>
      <c r="RVU78" s="312"/>
      <c r="RVV78" s="312"/>
      <c r="RVW78" s="312"/>
      <c r="RVX78" s="312"/>
      <c r="RVY78" s="312"/>
      <c r="RVZ78" s="312"/>
      <c r="RWA78" s="312"/>
      <c r="RWB78" s="312"/>
      <c r="RWC78" s="312"/>
      <c r="RWD78" s="312"/>
      <c r="RWE78" s="312"/>
      <c r="RWF78" s="312"/>
      <c r="RWG78" s="318"/>
      <c r="RWH78" s="318"/>
      <c r="RWI78" s="318"/>
      <c r="RWJ78" s="318"/>
      <c r="RWK78" s="318"/>
      <c r="RWL78" s="318"/>
      <c r="RWM78" s="318"/>
      <c r="RWN78" s="318"/>
      <c r="RWO78" s="318"/>
      <c r="RWP78" s="318"/>
      <c r="RWQ78" s="318"/>
      <c r="RWR78" s="318"/>
      <c r="RWS78" s="318"/>
      <c r="RWT78" s="318"/>
      <c r="RWU78" s="318"/>
      <c r="RWV78" s="318"/>
      <c r="RWW78" s="323"/>
      <c r="RWX78" s="323"/>
      <c r="RWY78" s="323"/>
      <c r="RWZ78" s="323"/>
      <c r="RXA78" s="323"/>
      <c r="RXB78" s="323"/>
      <c r="RXC78" s="323"/>
      <c r="RXD78" s="323"/>
      <c r="RXE78" s="323"/>
      <c r="RXF78" s="323"/>
      <c r="RXG78" s="323"/>
      <c r="RXH78" s="323"/>
      <c r="RXI78" s="323"/>
      <c r="RXJ78" s="323"/>
      <c r="RXK78" s="323"/>
      <c r="RXL78" s="323"/>
      <c r="RXM78" s="312"/>
      <c r="RXN78" s="312"/>
      <c r="RXO78" s="312"/>
      <c r="RXP78" s="312"/>
      <c r="RXQ78" s="312"/>
      <c r="RXR78" s="312"/>
      <c r="RXS78" s="312"/>
      <c r="RXT78" s="312"/>
      <c r="RXU78" s="312"/>
      <c r="RXV78" s="312"/>
      <c r="RXW78" s="312"/>
      <c r="RXX78" s="312"/>
      <c r="RXY78" s="312"/>
      <c r="RXZ78" s="312"/>
      <c r="RYA78" s="312"/>
      <c r="RYB78" s="312"/>
      <c r="RYC78" s="312"/>
      <c r="RYD78" s="312"/>
      <c r="RYE78" s="312"/>
      <c r="RYF78" s="312"/>
      <c r="RYG78" s="312"/>
      <c r="RYH78" s="312"/>
      <c r="RYI78" s="312"/>
      <c r="RYJ78" s="312"/>
      <c r="RYK78" s="312"/>
      <c r="RYL78" s="312"/>
      <c r="RYM78" s="312"/>
      <c r="RYN78" s="312"/>
      <c r="RYO78" s="312"/>
      <c r="RYP78" s="312"/>
      <c r="RYQ78" s="312"/>
      <c r="RYR78" s="312"/>
      <c r="RYS78" s="312"/>
      <c r="RYT78" s="312"/>
      <c r="RYU78" s="312"/>
      <c r="RYV78" s="312"/>
      <c r="RYW78" s="312"/>
      <c r="RYX78" s="312"/>
      <c r="RYY78" s="312"/>
      <c r="RYZ78" s="312"/>
      <c r="RZA78" s="312"/>
      <c r="RZB78" s="312"/>
      <c r="RZC78" s="312"/>
      <c r="RZD78" s="312"/>
      <c r="RZE78" s="312"/>
      <c r="RZF78" s="312"/>
      <c r="RZG78" s="312"/>
      <c r="RZH78" s="312"/>
      <c r="RZI78" s="312"/>
      <c r="RZJ78" s="312"/>
      <c r="RZK78" s="312"/>
      <c r="RZL78" s="312"/>
      <c r="RZM78" s="312"/>
      <c r="RZN78" s="312"/>
      <c r="RZO78" s="312"/>
      <c r="RZP78" s="312"/>
      <c r="RZQ78" s="312"/>
      <c r="RZR78" s="312"/>
      <c r="RZS78" s="312"/>
      <c r="RZT78" s="312"/>
      <c r="RZU78" s="318"/>
      <c r="RZV78" s="318"/>
      <c r="RZW78" s="318"/>
      <c r="RZX78" s="318"/>
      <c r="RZY78" s="318"/>
      <c r="RZZ78" s="318"/>
      <c r="SAA78" s="318"/>
      <c r="SAB78" s="318"/>
      <c r="SAC78" s="318"/>
      <c r="SAD78" s="318"/>
      <c r="SAE78" s="318"/>
      <c r="SAF78" s="318"/>
      <c r="SAG78" s="318"/>
      <c r="SAH78" s="318"/>
      <c r="SAI78" s="318"/>
      <c r="SAJ78" s="318"/>
      <c r="SAK78" s="323"/>
      <c r="SAL78" s="323"/>
      <c r="SAM78" s="323"/>
      <c r="SAN78" s="323"/>
      <c r="SAO78" s="323"/>
      <c r="SAP78" s="323"/>
      <c r="SAQ78" s="323"/>
      <c r="SAR78" s="323"/>
      <c r="SAS78" s="323"/>
      <c r="SAT78" s="323"/>
      <c r="SAU78" s="323"/>
      <c r="SAV78" s="323"/>
      <c r="SAW78" s="323"/>
      <c r="SAX78" s="323"/>
      <c r="SAY78" s="323"/>
      <c r="SAZ78" s="323"/>
      <c r="SBA78" s="312"/>
      <c r="SBB78" s="312"/>
      <c r="SBC78" s="312"/>
      <c r="SBD78" s="312"/>
      <c r="SBE78" s="312"/>
      <c r="SBF78" s="312"/>
      <c r="SBG78" s="312"/>
      <c r="SBH78" s="312"/>
      <c r="SBI78" s="312"/>
      <c r="SBJ78" s="312"/>
      <c r="SBK78" s="312"/>
      <c r="SBL78" s="312"/>
      <c r="SBM78" s="312"/>
      <c r="SBN78" s="312"/>
      <c r="SBO78" s="312"/>
      <c r="SBP78" s="312"/>
      <c r="SBQ78" s="312"/>
      <c r="SBR78" s="312"/>
      <c r="SBS78" s="312"/>
      <c r="SBT78" s="312"/>
      <c r="SBU78" s="312"/>
      <c r="SBV78" s="312"/>
      <c r="SBW78" s="312"/>
      <c r="SBX78" s="312"/>
      <c r="SBY78" s="312"/>
      <c r="SBZ78" s="312"/>
      <c r="SCA78" s="312"/>
      <c r="SCB78" s="312"/>
      <c r="SCC78" s="312"/>
      <c r="SCD78" s="312"/>
      <c r="SCE78" s="312"/>
      <c r="SCF78" s="312"/>
      <c r="SCG78" s="312"/>
      <c r="SCH78" s="312"/>
      <c r="SCI78" s="312"/>
      <c r="SCJ78" s="312"/>
      <c r="SCK78" s="312"/>
      <c r="SCL78" s="312"/>
      <c r="SCM78" s="312"/>
      <c r="SCN78" s="312"/>
      <c r="SCO78" s="312"/>
      <c r="SCP78" s="312"/>
      <c r="SCQ78" s="312"/>
      <c r="SCR78" s="312"/>
      <c r="SCS78" s="312"/>
      <c r="SCT78" s="312"/>
      <c r="SCU78" s="312"/>
      <c r="SCV78" s="312"/>
      <c r="SCW78" s="312"/>
      <c r="SCX78" s="312"/>
      <c r="SCY78" s="312"/>
      <c r="SCZ78" s="312"/>
      <c r="SDA78" s="312"/>
      <c r="SDB78" s="312"/>
      <c r="SDC78" s="312"/>
      <c r="SDD78" s="312"/>
      <c r="SDE78" s="312"/>
      <c r="SDF78" s="312"/>
      <c r="SDG78" s="312"/>
      <c r="SDH78" s="312"/>
      <c r="SDI78" s="318"/>
      <c r="SDJ78" s="318"/>
      <c r="SDK78" s="318"/>
      <c r="SDL78" s="318"/>
      <c r="SDM78" s="318"/>
      <c r="SDN78" s="318"/>
      <c r="SDO78" s="318"/>
      <c r="SDP78" s="318"/>
      <c r="SDQ78" s="318"/>
      <c r="SDR78" s="318"/>
      <c r="SDS78" s="318"/>
      <c r="SDT78" s="318"/>
      <c r="SDU78" s="318"/>
      <c r="SDV78" s="318"/>
      <c r="SDW78" s="318"/>
      <c r="SDX78" s="318"/>
      <c r="SDY78" s="323"/>
      <c r="SDZ78" s="323"/>
      <c r="SEA78" s="323"/>
      <c r="SEB78" s="323"/>
      <c r="SEC78" s="323"/>
      <c r="SED78" s="323"/>
      <c r="SEE78" s="323"/>
      <c r="SEF78" s="323"/>
      <c r="SEG78" s="323"/>
      <c r="SEH78" s="323"/>
      <c r="SEI78" s="323"/>
      <c r="SEJ78" s="323"/>
      <c r="SEK78" s="323"/>
      <c r="SEL78" s="323"/>
      <c r="SEM78" s="323"/>
      <c r="SEN78" s="323"/>
      <c r="SEO78" s="312"/>
      <c r="SEP78" s="312"/>
      <c r="SEQ78" s="312"/>
      <c r="SER78" s="312"/>
      <c r="SES78" s="312"/>
      <c r="SET78" s="312"/>
      <c r="SEU78" s="312"/>
      <c r="SEV78" s="312"/>
      <c r="SEW78" s="312"/>
      <c r="SEX78" s="312"/>
      <c r="SEY78" s="312"/>
      <c r="SEZ78" s="312"/>
      <c r="SFA78" s="312"/>
      <c r="SFB78" s="312"/>
      <c r="SFC78" s="312"/>
      <c r="SFD78" s="312"/>
      <c r="SFE78" s="312"/>
      <c r="SFF78" s="312"/>
      <c r="SFG78" s="312"/>
      <c r="SFH78" s="312"/>
      <c r="SFI78" s="312"/>
      <c r="SFJ78" s="312"/>
      <c r="SFK78" s="312"/>
      <c r="SFL78" s="312"/>
      <c r="SFM78" s="312"/>
      <c r="SFN78" s="312"/>
      <c r="SFO78" s="312"/>
      <c r="SFP78" s="312"/>
      <c r="SFQ78" s="312"/>
      <c r="SFR78" s="312"/>
      <c r="SFS78" s="312"/>
      <c r="SFT78" s="312"/>
      <c r="SFU78" s="312"/>
      <c r="SFV78" s="312"/>
      <c r="SFW78" s="312"/>
      <c r="SFX78" s="312"/>
      <c r="SFY78" s="312"/>
      <c r="SFZ78" s="312"/>
      <c r="SGA78" s="312"/>
      <c r="SGB78" s="312"/>
      <c r="SGC78" s="312"/>
      <c r="SGD78" s="312"/>
      <c r="SGE78" s="312"/>
      <c r="SGF78" s="312"/>
      <c r="SGG78" s="312"/>
      <c r="SGH78" s="312"/>
      <c r="SGI78" s="312"/>
      <c r="SGJ78" s="312"/>
      <c r="SGK78" s="312"/>
      <c r="SGL78" s="312"/>
      <c r="SGM78" s="312"/>
      <c r="SGN78" s="312"/>
      <c r="SGO78" s="312"/>
      <c r="SGP78" s="312"/>
      <c r="SGQ78" s="312"/>
      <c r="SGR78" s="312"/>
      <c r="SGS78" s="312"/>
      <c r="SGT78" s="312"/>
      <c r="SGU78" s="312"/>
      <c r="SGV78" s="312"/>
      <c r="SGW78" s="318"/>
      <c r="SGX78" s="318"/>
      <c r="SGY78" s="318"/>
      <c r="SGZ78" s="318"/>
      <c r="SHA78" s="318"/>
      <c r="SHB78" s="318"/>
      <c r="SHC78" s="318"/>
      <c r="SHD78" s="318"/>
      <c r="SHE78" s="318"/>
      <c r="SHF78" s="318"/>
      <c r="SHG78" s="318"/>
      <c r="SHH78" s="318"/>
      <c r="SHI78" s="318"/>
      <c r="SHJ78" s="318"/>
      <c r="SHK78" s="318"/>
      <c r="SHL78" s="318"/>
      <c r="SHM78" s="323"/>
      <c r="SHN78" s="323"/>
      <c r="SHO78" s="323"/>
      <c r="SHP78" s="323"/>
      <c r="SHQ78" s="323"/>
      <c r="SHR78" s="323"/>
      <c r="SHS78" s="323"/>
      <c r="SHT78" s="323"/>
      <c r="SHU78" s="323"/>
      <c r="SHV78" s="323"/>
      <c r="SHW78" s="323"/>
      <c r="SHX78" s="323"/>
      <c r="SHY78" s="323"/>
      <c r="SHZ78" s="323"/>
      <c r="SIA78" s="323"/>
      <c r="SIB78" s="323"/>
      <c r="SIC78" s="312"/>
      <c r="SID78" s="312"/>
      <c r="SIE78" s="312"/>
      <c r="SIF78" s="312"/>
      <c r="SIG78" s="312"/>
      <c r="SIH78" s="312"/>
      <c r="SII78" s="312"/>
      <c r="SIJ78" s="312"/>
      <c r="SIK78" s="312"/>
      <c r="SIL78" s="312"/>
      <c r="SIM78" s="312"/>
      <c r="SIN78" s="312"/>
      <c r="SIO78" s="312"/>
      <c r="SIP78" s="312"/>
      <c r="SIQ78" s="312"/>
      <c r="SIR78" s="312"/>
      <c r="SIS78" s="312"/>
      <c r="SIT78" s="312"/>
      <c r="SIU78" s="312"/>
      <c r="SIV78" s="312"/>
      <c r="SIW78" s="312"/>
      <c r="SIX78" s="312"/>
      <c r="SIY78" s="312"/>
      <c r="SIZ78" s="312"/>
      <c r="SJA78" s="312"/>
      <c r="SJB78" s="312"/>
      <c r="SJC78" s="312"/>
      <c r="SJD78" s="312"/>
      <c r="SJE78" s="312"/>
      <c r="SJF78" s="312"/>
      <c r="SJG78" s="312"/>
      <c r="SJH78" s="312"/>
      <c r="SJI78" s="312"/>
      <c r="SJJ78" s="312"/>
      <c r="SJK78" s="312"/>
      <c r="SJL78" s="312"/>
      <c r="SJM78" s="312"/>
      <c r="SJN78" s="312"/>
      <c r="SJO78" s="312"/>
      <c r="SJP78" s="312"/>
      <c r="SJQ78" s="312"/>
      <c r="SJR78" s="312"/>
      <c r="SJS78" s="312"/>
      <c r="SJT78" s="312"/>
      <c r="SJU78" s="312"/>
      <c r="SJV78" s="312"/>
      <c r="SJW78" s="312"/>
      <c r="SJX78" s="312"/>
      <c r="SJY78" s="312"/>
      <c r="SJZ78" s="312"/>
      <c r="SKA78" s="312"/>
      <c r="SKB78" s="312"/>
      <c r="SKC78" s="312"/>
      <c r="SKD78" s="312"/>
      <c r="SKE78" s="312"/>
      <c r="SKF78" s="312"/>
      <c r="SKG78" s="312"/>
      <c r="SKH78" s="312"/>
      <c r="SKI78" s="312"/>
      <c r="SKJ78" s="312"/>
      <c r="SKK78" s="318"/>
      <c r="SKL78" s="318"/>
      <c r="SKM78" s="318"/>
      <c r="SKN78" s="318"/>
      <c r="SKO78" s="318"/>
      <c r="SKP78" s="318"/>
      <c r="SKQ78" s="318"/>
      <c r="SKR78" s="318"/>
      <c r="SKS78" s="318"/>
      <c r="SKT78" s="318"/>
      <c r="SKU78" s="318"/>
      <c r="SKV78" s="318"/>
      <c r="SKW78" s="318"/>
      <c r="SKX78" s="318"/>
      <c r="SKY78" s="318"/>
      <c r="SKZ78" s="318"/>
      <c r="SLA78" s="323"/>
      <c r="SLB78" s="323"/>
      <c r="SLC78" s="323"/>
      <c r="SLD78" s="323"/>
      <c r="SLE78" s="323"/>
      <c r="SLF78" s="323"/>
      <c r="SLG78" s="323"/>
      <c r="SLH78" s="323"/>
      <c r="SLI78" s="323"/>
      <c r="SLJ78" s="323"/>
      <c r="SLK78" s="323"/>
      <c r="SLL78" s="323"/>
      <c r="SLM78" s="323"/>
      <c r="SLN78" s="323"/>
      <c r="SLO78" s="323"/>
      <c r="SLP78" s="323"/>
      <c r="SLQ78" s="312"/>
      <c r="SLR78" s="312"/>
      <c r="SLS78" s="312"/>
      <c r="SLT78" s="312"/>
      <c r="SLU78" s="312"/>
      <c r="SLV78" s="312"/>
      <c r="SLW78" s="312"/>
      <c r="SLX78" s="312"/>
      <c r="SLY78" s="312"/>
      <c r="SLZ78" s="312"/>
      <c r="SMA78" s="312"/>
      <c r="SMB78" s="312"/>
      <c r="SMC78" s="312"/>
      <c r="SMD78" s="312"/>
      <c r="SME78" s="312"/>
      <c r="SMF78" s="312"/>
      <c r="SMG78" s="312"/>
      <c r="SMH78" s="312"/>
      <c r="SMI78" s="312"/>
      <c r="SMJ78" s="312"/>
      <c r="SMK78" s="312"/>
      <c r="SML78" s="312"/>
      <c r="SMM78" s="312"/>
      <c r="SMN78" s="312"/>
      <c r="SMO78" s="312"/>
      <c r="SMP78" s="312"/>
      <c r="SMQ78" s="312"/>
      <c r="SMR78" s="312"/>
      <c r="SMS78" s="312"/>
      <c r="SMT78" s="312"/>
      <c r="SMU78" s="312"/>
      <c r="SMV78" s="312"/>
      <c r="SMW78" s="312"/>
      <c r="SMX78" s="312"/>
      <c r="SMY78" s="312"/>
      <c r="SMZ78" s="312"/>
      <c r="SNA78" s="312"/>
      <c r="SNB78" s="312"/>
      <c r="SNC78" s="312"/>
      <c r="SND78" s="312"/>
      <c r="SNE78" s="312"/>
      <c r="SNF78" s="312"/>
      <c r="SNG78" s="312"/>
      <c r="SNH78" s="312"/>
      <c r="SNI78" s="312"/>
      <c r="SNJ78" s="312"/>
      <c r="SNK78" s="312"/>
      <c r="SNL78" s="312"/>
      <c r="SNM78" s="312"/>
      <c r="SNN78" s="312"/>
      <c r="SNO78" s="312"/>
      <c r="SNP78" s="312"/>
      <c r="SNQ78" s="312"/>
      <c r="SNR78" s="312"/>
      <c r="SNS78" s="312"/>
      <c r="SNT78" s="312"/>
      <c r="SNU78" s="312"/>
      <c r="SNV78" s="312"/>
      <c r="SNW78" s="312"/>
      <c r="SNX78" s="312"/>
      <c r="SNY78" s="318"/>
      <c r="SNZ78" s="318"/>
      <c r="SOA78" s="318"/>
      <c r="SOB78" s="318"/>
      <c r="SOC78" s="318"/>
      <c r="SOD78" s="318"/>
      <c r="SOE78" s="318"/>
      <c r="SOF78" s="318"/>
      <c r="SOG78" s="318"/>
      <c r="SOH78" s="318"/>
      <c r="SOI78" s="318"/>
      <c r="SOJ78" s="318"/>
      <c r="SOK78" s="318"/>
      <c r="SOL78" s="318"/>
      <c r="SOM78" s="318"/>
      <c r="SON78" s="318"/>
      <c r="SOO78" s="323"/>
      <c r="SOP78" s="323"/>
      <c r="SOQ78" s="323"/>
      <c r="SOR78" s="323"/>
      <c r="SOS78" s="323"/>
      <c r="SOT78" s="323"/>
      <c r="SOU78" s="323"/>
      <c r="SOV78" s="323"/>
      <c r="SOW78" s="323"/>
      <c r="SOX78" s="323"/>
      <c r="SOY78" s="323"/>
      <c r="SOZ78" s="323"/>
      <c r="SPA78" s="323"/>
      <c r="SPB78" s="323"/>
      <c r="SPC78" s="323"/>
      <c r="SPD78" s="323"/>
      <c r="SPE78" s="312"/>
      <c r="SPF78" s="312"/>
      <c r="SPG78" s="312"/>
      <c r="SPH78" s="312"/>
      <c r="SPI78" s="312"/>
      <c r="SPJ78" s="312"/>
      <c r="SPK78" s="312"/>
      <c r="SPL78" s="312"/>
      <c r="SPM78" s="312"/>
      <c r="SPN78" s="312"/>
      <c r="SPO78" s="312"/>
      <c r="SPP78" s="312"/>
      <c r="SPQ78" s="312"/>
      <c r="SPR78" s="312"/>
      <c r="SPS78" s="312"/>
      <c r="SPT78" s="312"/>
      <c r="SPU78" s="312"/>
      <c r="SPV78" s="312"/>
      <c r="SPW78" s="312"/>
      <c r="SPX78" s="312"/>
      <c r="SPY78" s="312"/>
      <c r="SPZ78" s="312"/>
      <c r="SQA78" s="312"/>
      <c r="SQB78" s="312"/>
      <c r="SQC78" s="312"/>
      <c r="SQD78" s="312"/>
      <c r="SQE78" s="312"/>
      <c r="SQF78" s="312"/>
      <c r="SQG78" s="312"/>
      <c r="SQH78" s="312"/>
      <c r="SQI78" s="312"/>
      <c r="SQJ78" s="312"/>
      <c r="SQK78" s="312"/>
      <c r="SQL78" s="312"/>
      <c r="SQM78" s="312"/>
      <c r="SQN78" s="312"/>
      <c r="SQO78" s="312"/>
      <c r="SQP78" s="312"/>
      <c r="SQQ78" s="312"/>
      <c r="SQR78" s="312"/>
      <c r="SQS78" s="312"/>
      <c r="SQT78" s="312"/>
      <c r="SQU78" s="312"/>
      <c r="SQV78" s="312"/>
      <c r="SQW78" s="312"/>
      <c r="SQX78" s="312"/>
      <c r="SQY78" s="312"/>
      <c r="SQZ78" s="312"/>
      <c r="SRA78" s="312"/>
      <c r="SRB78" s="312"/>
      <c r="SRC78" s="312"/>
      <c r="SRD78" s="312"/>
      <c r="SRE78" s="312"/>
      <c r="SRF78" s="312"/>
      <c r="SRG78" s="312"/>
      <c r="SRH78" s="312"/>
      <c r="SRI78" s="312"/>
      <c r="SRJ78" s="312"/>
      <c r="SRK78" s="312"/>
      <c r="SRL78" s="312"/>
      <c r="SRM78" s="318"/>
      <c r="SRN78" s="318"/>
      <c r="SRO78" s="318"/>
      <c r="SRP78" s="318"/>
      <c r="SRQ78" s="318"/>
      <c r="SRR78" s="318"/>
      <c r="SRS78" s="318"/>
      <c r="SRT78" s="318"/>
      <c r="SRU78" s="318"/>
      <c r="SRV78" s="318"/>
      <c r="SRW78" s="318"/>
      <c r="SRX78" s="318"/>
      <c r="SRY78" s="318"/>
      <c r="SRZ78" s="318"/>
      <c r="SSA78" s="318"/>
      <c r="SSB78" s="318"/>
      <c r="SSC78" s="323"/>
      <c r="SSD78" s="323"/>
      <c r="SSE78" s="323"/>
      <c r="SSF78" s="323"/>
      <c r="SSG78" s="323"/>
      <c r="SSH78" s="323"/>
      <c r="SSI78" s="323"/>
      <c r="SSJ78" s="323"/>
      <c r="SSK78" s="323"/>
      <c r="SSL78" s="323"/>
      <c r="SSM78" s="323"/>
      <c r="SSN78" s="323"/>
      <c r="SSO78" s="323"/>
      <c r="SSP78" s="323"/>
      <c r="SSQ78" s="323"/>
      <c r="SSR78" s="323"/>
      <c r="SSS78" s="312"/>
      <c r="SST78" s="312"/>
      <c r="SSU78" s="312"/>
      <c r="SSV78" s="312"/>
      <c r="SSW78" s="312"/>
      <c r="SSX78" s="312"/>
      <c r="SSY78" s="312"/>
      <c r="SSZ78" s="312"/>
      <c r="STA78" s="312"/>
      <c r="STB78" s="312"/>
      <c r="STC78" s="312"/>
      <c r="STD78" s="312"/>
      <c r="STE78" s="312"/>
      <c r="STF78" s="312"/>
      <c r="STG78" s="312"/>
      <c r="STH78" s="312"/>
      <c r="STI78" s="312"/>
      <c r="STJ78" s="312"/>
      <c r="STK78" s="312"/>
      <c r="STL78" s="312"/>
      <c r="STM78" s="312"/>
      <c r="STN78" s="312"/>
      <c r="STO78" s="312"/>
      <c r="STP78" s="312"/>
      <c r="STQ78" s="312"/>
      <c r="STR78" s="312"/>
      <c r="STS78" s="312"/>
      <c r="STT78" s="312"/>
      <c r="STU78" s="312"/>
      <c r="STV78" s="312"/>
      <c r="STW78" s="312"/>
      <c r="STX78" s="312"/>
      <c r="STY78" s="312"/>
      <c r="STZ78" s="312"/>
      <c r="SUA78" s="312"/>
      <c r="SUB78" s="312"/>
      <c r="SUC78" s="312"/>
      <c r="SUD78" s="312"/>
      <c r="SUE78" s="312"/>
      <c r="SUF78" s="312"/>
      <c r="SUG78" s="312"/>
      <c r="SUH78" s="312"/>
      <c r="SUI78" s="312"/>
      <c r="SUJ78" s="312"/>
      <c r="SUK78" s="312"/>
      <c r="SUL78" s="312"/>
      <c r="SUM78" s="312"/>
      <c r="SUN78" s="312"/>
      <c r="SUO78" s="312"/>
      <c r="SUP78" s="312"/>
      <c r="SUQ78" s="312"/>
      <c r="SUR78" s="312"/>
      <c r="SUS78" s="312"/>
      <c r="SUT78" s="312"/>
      <c r="SUU78" s="312"/>
      <c r="SUV78" s="312"/>
      <c r="SUW78" s="312"/>
      <c r="SUX78" s="312"/>
      <c r="SUY78" s="312"/>
      <c r="SUZ78" s="312"/>
      <c r="SVA78" s="318"/>
      <c r="SVB78" s="318"/>
      <c r="SVC78" s="318"/>
      <c r="SVD78" s="318"/>
      <c r="SVE78" s="318"/>
      <c r="SVF78" s="318"/>
      <c r="SVG78" s="318"/>
      <c r="SVH78" s="318"/>
      <c r="SVI78" s="318"/>
      <c r="SVJ78" s="318"/>
      <c r="SVK78" s="318"/>
      <c r="SVL78" s="318"/>
      <c r="SVM78" s="318"/>
      <c r="SVN78" s="318"/>
      <c r="SVO78" s="318"/>
      <c r="SVP78" s="318"/>
      <c r="SVQ78" s="323"/>
      <c r="SVR78" s="323"/>
      <c r="SVS78" s="323"/>
      <c r="SVT78" s="323"/>
      <c r="SVU78" s="323"/>
      <c r="SVV78" s="323"/>
      <c r="SVW78" s="323"/>
      <c r="SVX78" s="323"/>
      <c r="SVY78" s="323"/>
      <c r="SVZ78" s="323"/>
      <c r="SWA78" s="323"/>
      <c r="SWB78" s="323"/>
      <c r="SWC78" s="323"/>
      <c r="SWD78" s="323"/>
      <c r="SWE78" s="323"/>
      <c r="SWF78" s="323"/>
      <c r="SWG78" s="312"/>
      <c r="SWH78" s="312"/>
      <c r="SWI78" s="312"/>
      <c r="SWJ78" s="312"/>
      <c r="SWK78" s="312"/>
      <c r="SWL78" s="312"/>
      <c r="SWM78" s="312"/>
      <c r="SWN78" s="312"/>
      <c r="SWO78" s="312"/>
      <c r="SWP78" s="312"/>
      <c r="SWQ78" s="312"/>
      <c r="SWR78" s="312"/>
      <c r="SWS78" s="312"/>
      <c r="SWT78" s="312"/>
      <c r="SWU78" s="312"/>
      <c r="SWV78" s="312"/>
      <c r="SWW78" s="312"/>
      <c r="SWX78" s="312"/>
      <c r="SWY78" s="312"/>
      <c r="SWZ78" s="312"/>
      <c r="SXA78" s="312"/>
      <c r="SXB78" s="312"/>
      <c r="SXC78" s="312"/>
      <c r="SXD78" s="312"/>
      <c r="SXE78" s="312"/>
      <c r="SXF78" s="312"/>
      <c r="SXG78" s="312"/>
      <c r="SXH78" s="312"/>
      <c r="SXI78" s="312"/>
      <c r="SXJ78" s="312"/>
      <c r="SXK78" s="312"/>
      <c r="SXL78" s="312"/>
      <c r="SXM78" s="312"/>
      <c r="SXN78" s="312"/>
      <c r="SXO78" s="312"/>
      <c r="SXP78" s="312"/>
      <c r="SXQ78" s="312"/>
      <c r="SXR78" s="312"/>
      <c r="SXS78" s="312"/>
      <c r="SXT78" s="312"/>
      <c r="SXU78" s="312"/>
      <c r="SXV78" s="312"/>
      <c r="SXW78" s="312"/>
      <c r="SXX78" s="312"/>
      <c r="SXY78" s="312"/>
      <c r="SXZ78" s="312"/>
      <c r="SYA78" s="312"/>
      <c r="SYB78" s="312"/>
      <c r="SYC78" s="312"/>
      <c r="SYD78" s="312"/>
      <c r="SYE78" s="312"/>
      <c r="SYF78" s="312"/>
      <c r="SYG78" s="312"/>
      <c r="SYH78" s="312"/>
      <c r="SYI78" s="312"/>
      <c r="SYJ78" s="312"/>
      <c r="SYK78" s="312"/>
      <c r="SYL78" s="312"/>
      <c r="SYM78" s="312"/>
      <c r="SYN78" s="312"/>
      <c r="SYO78" s="318"/>
      <c r="SYP78" s="318"/>
      <c r="SYQ78" s="318"/>
      <c r="SYR78" s="318"/>
      <c r="SYS78" s="318"/>
      <c r="SYT78" s="318"/>
      <c r="SYU78" s="318"/>
      <c r="SYV78" s="318"/>
      <c r="SYW78" s="318"/>
      <c r="SYX78" s="318"/>
      <c r="SYY78" s="318"/>
      <c r="SYZ78" s="318"/>
      <c r="SZA78" s="318"/>
      <c r="SZB78" s="318"/>
      <c r="SZC78" s="318"/>
      <c r="SZD78" s="318"/>
      <c r="SZE78" s="323"/>
      <c r="SZF78" s="323"/>
      <c r="SZG78" s="323"/>
      <c r="SZH78" s="323"/>
      <c r="SZI78" s="323"/>
      <c r="SZJ78" s="323"/>
      <c r="SZK78" s="323"/>
      <c r="SZL78" s="323"/>
      <c r="SZM78" s="323"/>
      <c r="SZN78" s="323"/>
      <c r="SZO78" s="323"/>
      <c r="SZP78" s="323"/>
      <c r="SZQ78" s="323"/>
      <c r="SZR78" s="323"/>
      <c r="SZS78" s="323"/>
      <c r="SZT78" s="323"/>
      <c r="SZU78" s="312"/>
      <c r="SZV78" s="312"/>
      <c r="SZW78" s="312"/>
      <c r="SZX78" s="312"/>
      <c r="SZY78" s="312"/>
      <c r="SZZ78" s="312"/>
      <c r="TAA78" s="312"/>
      <c r="TAB78" s="312"/>
      <c r="TAC78" s="312"/>
      <c r="TAD78" s="312"/>
      <c r="TAE78" s="312"/>
      <c r="TAF78" s="312"/>
      <c r="TAG78" s="312"/>
      <c r="TAH78" s="312"/>
      <c r="TAI78" s="312"/>
      <c r="TAJ78" s="312"/>
      <c r="TAK78" s="312"/>
      <c r="TAL78" s="312"/>
      <c r="TAM78" s="312"/>
      <c r="TAN78" s="312"/>
      <c r="TAO78" s="312"/>
      <c r="TAP78" s="312"/>
      <c r="TAQ78" s="312"/>
      <c r="TAR78" s="312"/>
      <c r="TAS78" s="312"/>
      <c r="TAT78" s="312"/>
      <c r="TAU78" s="312"/>
      <c r="TAV78" s="312"/>
      <c r="TAW78" s="312"/>
      <c r="TAX78" s="312"/>
      <c r="TAY78" s="312"/>
      <c r="TAZ78" s="312"/>
      <c r="TBA78" s="312"/>
      <c r="TBB78" s="312"/>
      <c r="TBC78" s="312"/>
      <c r="TBD78" s="312"/>
      <c r="TBE78" s="312"/>
      <c r="TBF78" s="312"/>
      <c r="TBG78" s="312"/>
      <c r="TBH78" s="312"/>
      <c r="TBI78" s="312"/>
      <c r="TBJ78" s="312"/>
      <c r="TBK78" s="312"/>
      <c r="TBL78" s="312"/>
      <c r="TBM78" s="312"/>
      <c r="TBN78" s="312"/>
      <c r="TBO78" s="312"/>
      <c r="TBP78" s="312"/>
      <c r="TBQ78" s="312"/>
      <c r="TBR78" s="312"/>
      <c r="TBS78" s="312"/>
      <c r="TBT78" s="312"/>
      <c r="TBU78" s="312"/>
      <c r="TBV78" s="312"/>
      <c r="TBW78" s="312"/>
      <c r="TBX78" s="312"/>
      <c r="TBY78" s="312"/>
      <c r="TBZ78" s="312"/>
      <c r="TCA78" s="312"/>
      <c r="TCB78" s="312"/>
      <c r="TCC78" s="318"/>
      <c r="TCD78" s="318"/>
      <c r="TCE78" s="318"/>
      <c r="TCF78" s="318"/>
      <c r="TCG78" s="318"/>
      <c r="TCH78" s="318"/>
      <c r="TCI78" s="318"/>
      <c r="TCJ78" s="318"/>
      <c r="TCK78" s="318"/>
      <c r="TCL78" s="318"/>
      <c r="TCM78" s="318"/>
      <c r="TCN78" s="318"/>
      <c r="TCO78" s="318"/>
      <c r="TCP78" s="318"/>
      <c r="TCQ78" s="318"/>
      <c r="TCR78" s="318"/>
      <c r="TCS78" s="323"/>
      <c r="TCT78" s="323"/>
      <c r="TCU78" s="323"/>
      <c r="TCV78" s="323"/>
      <c r="TCW78" s="323"/>
      <c r="TCX78" s="323"/>
      <c r="TCY78" s="323"/>
      <c r="TCZ78" s="323"/>
      <c r="TDA78" s="323"/>
      <c r="TDB78" s="323"/>
      <c r="TDC78" s="323"/>
      <c r="TDD78" s="323"/>
      <c r="TDE78" s="323"/>
      <c r="TDF78" s="323"/>
      <c r="TDG78" s="323"/>
      <c r="TDH78" s="323"/>
      <c r="TDI78" s="312"/>
      <c r="TDJ78" s="312"/>
      <c r="TDK78" s="312"/>
      <c r="TDL78" s="312"/>
      <c r="TDM78" s="312"/>
      <c r="TDN78" s="312"/>
      <c r="TDO78" s="312"/>
      <c r="TDP78" s="312"/>
      <c r="TDQ78" s="312"/>
      <c r="TDR78" s="312"/>
      <c r="TDS78" s="312"/>
      <c r="TDT78" s="312"/>
      <c r="TDU78" s="312"/>
      <c r="TDV78" s="312"/>
      <c r="TDW78" s="312"/>
      <c r="TDX78" s="312"/>
      <c r="TDY78" s="312"/>
      <c r="TDZ78" s="312"/>
      <c r="TEA78" s="312"/>
      <c r="TEB78" s="312"/>
      <c r="TEC78" s="312"/>
      <c r="TED78" s="312"/>
      <c r="TEE78" s="312"/>
      <c r="TEF78" s="312"/>
      <c r="TEG78" s="312"/>
      <c r="TEH78" s="312"/>
      <c r="TEI78" s="312"/>
      <c r="TEJ78" s="312"/>
      <c r="TEK78" s="312"/>
      <c r="TEL78" s="312"/>
      <c r="TEM78" s="312"/>
      <c r="TEN78" s="312"/>
      <c r="TEO78" s="312"/>
      <c r="TEP78" s="312"/>
      <c r="TEQ78" s="312"/>
      <c r="TER78" s="312"/>
      <c r="TES78" s="312"/>
      <c r="TET78" s="312"/>
      <c r="TEU78" s="312"/>
      <c r="TEV78" s="312"/>
      <c r="TEW78" s="312"/>
      <c r="TEX78" s="312"/>
      <c r="TEY78" s="312"/>
      <c r="TEZ78" s="312"/>
      <c r="TFA78" s="312"/>
      <c r="TFB78" s="312"/>
      <c r="TFC78" s="312"/>
      <c r="TFD78" s="312"/>
      <c r="TFE78" s="312"/>
      <c r="TFF78" s="312"/>
      <c r="TFG78" s="312"/>
      <c r="TFH78" s="312"/>
      <c r="TFI78" s="312"/>
      <c r="TFJ78" s="312"/>
      <c r="TFK78" s="312"/>
      <c r="TFL78" s="312"/>
      <c r="TFM78" s="312"/>
      <c r="TFN78" s="312"/>
      <c r="TFO78" s="312"/>
      <c r="TFP78" s="312"/>
      <c r="TFQ78" s="318"/>
      <c r="TFR78" s="318"/>
      <c r="TFS78" s="318"/>
      <c r="TFT78" s="318"/>
      <c r="TFU78" s="318"/>
      <c r="TFV78" s="318"/>
      <c r="TFW78" s="318"/>
      <c r="TFX78" s="318"/>
      <c r="TFY78" s="318"/>
      <c r="TFZ78" s="318"/>
      <c r="TGA78" s="318"/>
      <c r="TGB78" s="318"/>
      <c r="TGC78" s="318"/>
      <c r="TGD78" s="318"/>
      <c r="TGE78" s="318"/>
      <c r="TGF78" s="318"/>
      <c r="TGG78" s="323"/>
      <c r="TGH78" s="323"/>
      <c r="TGI78" s="323"/>
      <c r="TGJ78" s="323"/>
      <c r="TGK78" s="323"/>
      <c r="TGL78" s="323"/>
      <c r="TGM78" s="323"/>
      <c r="TGN78" s="323"/>
      <c r="TGO78" s="323"/>
      <c r="TGP78" s="323"/>
      <c r="TGQ78" s="323"/>
      <c r="TGR78" s="323"/>
      <c r="TGS78" s="323"/>
      <c r="TGT78" s="323"/>
      <c r="TGU78" s="323"/>
      <c r="TGV78" s="323"/>
      <c r="TGW78" s="312"/>
      <c r="TGX78" s="312"/>
      <c r="TGY78" s="312"/>
      <c r="TGZ78" s="312"/>
      <c r="THA78" s="312"/>
      <c r="THB78" s="312"/>
      <c r="THC78" s="312"/>
      <c r="THD78" s="312"/>
      <c r="THE78" s="312"/>
      <c r="THF78" s="312"/>
      <c r="THG78" s="312"/>
      <c r="THH78" s="312"/>
      <c r="THI78" s="312"/>
      <c r="THJ78" s="312"/>
      <c r="THK78" s="312"/>
      <c r="THL78" s="312"/>
      <c r="THM78" s="312"/>
      <c r="THN78" s="312"/>
      <c r="THO78" s="312"/>
      <c r="THP78" s="312"/>
      <c r="THQ78" s="312"/>
      <c r="THR78" s="312"/>
      <c r="THS78" s="312"/>
      <c r="THT78" s="312"/>
      <c r="THU78" s="312"/>
      <c r="THV78" s="312"/>
      <c r="THW78" s="312"/>
      <c r="THX78" s="312"/>
      <c r="THY78" s="312"/>
      <c r="THZ78" s="312"/>
      <c r="TIA78" s="312"/>
      <c r="TIB78" s="312"/>
      <c r="TIC78" s="312"/>
      <c r="TID78" s="312"/>
      <c r="TIE78" s="312"/>
      <c r="TIF78" s="312"/>
      <c r="TIG78" s="312"/>
      <c r="TIH78" s="312"/>
      <c r="TII78" s="312"/>
      <c r="TIJ78" s="312"/>
      <c r="TIK78" s="312"/>
      <c r="TIL78" s="312"/>
      <c r="TIM78" s="312"/>
      <c r="TIN78" s="312"/>
      <c r="TIO78" s="312"/>
      <c r="TIP78" s="312"/>
      <c r="TIQ78" s="312"/>
      <c r="TIR78" s="312"/>
      <c r="TIS78" s="312"/>
      <c r="TIT78" s="312"/>
      <c r="TIU78" s="312"/>
      <c r="TIV78" s="312"/>
      <c r="TIW78" s="312"/>
      <c r="TIX78" s="312"/>
      <c r="TIY78" s="312"/>
      <c r="TIZ78" s="312"/>
      <c r="TJA78" s="312"/>
      <c r="TJB78" s="312"/>
      <c r="TJC78" s="312"/>
      <c r="TJD78" s="312"/>
      <c r="TJE78" s="318"/>
      <c r="TJF78" s="318"/>
      <c r="TJG78" s="318"/>
      <c r="TJH78" s="318"/>
      <c r="TJI78" s="318"/>
      <c r="TJJ78" s="318"/>
      <c r="TJK78" s="318"/>
      <c r="TJL78" s="318"/>
      <c r="TJM78" s="318"/>
      <c r="TJN78" s="318"/>
      <c r="TJO78" s="318"/>
      <c r="TJP78" s="318"/>
      <c r="TJQ78" s="318"/>
      <c r="TJR78" s="318"/>
      <c r="TJS78" s="318"/>
      <c r="TJT78" s="318"/>
      <c r="TJU78" s="323"/>
      <c r="TJV78" s="323"/>
      <c r="TJW78" s="323"/>
      <c r="TJX78" s="323"/>
      <c r="TJY78" s="323"/>
      <c r="TJZ78" s="323"/>
      <c r="TKA78" s="323"/>
      <c r="TKB78" s="323"/>
      <c r="TKC78" s="323"/>
      <c r="TKD78" s="323"/>
      <c r="TKE78" s="323"/>
      <c r="TKF78" s="323"/>
      <c r="TKG78" s="323"/>
      <c r="TKH78" s="323"/>
      <c r="TKI78" s="323"/>
      <c r="TKJ78" s="323"/>
      <c r="TKK78" s="312"/>
      <c r="TKL78" s="312"/>
      <c r="TKM78" s="312"/>
      <c r="TKN78" s="312"/>
      <c r="TKO78" s="312"/>
      <c r="TKP78" s="312"/>
      <c r="TKQ78" s="312"/>
      <c r="TKR78" s="312"/>
      <c r="TKS78" s="312"/>
      <c r="TKT78" s="312"/>
      <c r="TKU78" s="312"/>
      <c r="TKV78" s="312"/>
      <c r="TKW78" s="312"/>
      <c r="TKX78" s="312"/>
      <c r="TKY78" s="312"/>
      <c r="TKZ78" s="312"/>
      <c r="TLA78" s="312"/>
      <c r="TLB78" s="312"/>
      <c r="TLC78" s="312"/>
      <c r="TLD78" s="312"/>
      <c r="TLE78" s="312"/>
      <c r="TLF78" s="312"/>
      <c r="TLG78" s="312"/>
      <c r="TLH78" s="312"/>
      <c r="TLI78" s="312"/>
      <c r="TLJ78" s="312"/>
      <c r="TLK78" s="312"/>
      <c r="TLL78" s="312"/>
      <c r="TLM78" s="312"/>
      <c r="TLN78" s="312"/>
      <c r="TLO78" s="312"/>
      <c r="TLP78" s="312"/>
      <c r="TLQ78" s="312"/>
      <c r="TLR78" s="312"/>
      <c r="TLS78" s="312"/>
      <c r="TLT78" s="312"/>
      <c r="TLU78" s="312"/>
      <c r="TLV78" s="312"/>
      <c r="TLW78" s="312"/>
      <c r="TLX78" s="312"/>
      <c r="TLY78" s="312"/>
      <c r="TLZ78" s="312"/>
      <c r="TMA78" s="312"/>
      <c r="TMB78" s="312"/>
      <c r="TMC78" s="312"/>
      <c r="TMD78" s="312"/>
      <c r="TME78" s="312"/>
      <c r="TMF78" s="312"/>
      <c r="TMG78" s="312"/>
      <c r="TMH78" s="312"/>
      <c r="TMI78" s="312"/>
      <c r="TMJ78" s="312"/>
      <c r="TMK78" s="312"/>
      <c r="TML78" s="312"/>
      <c r="TMM78" s="312"/>
      <c r="TMN78" s="312"/>
      <c r="TMO78" s="312"/>
      <c r="TMP78" s="312"/>
      <c r="TMQ78" s="312"/>
      <c r="TMR78" s="312"/>
      <c r="TMS78" s="318"/>
      <c r="TMT78" s="318"/>
      <c r="TMU78" s="318"/>
      <c r="TMV78" s="318"/>
      <c r="TMW78" s="318"/>
      <c r="TMX78" s="318"/>
      <c r="TMY78" s="318"/>
      <c r="TMZ78" s="318"/>
      <c r="TNA78" s="318"/>
      <c r="TNB78" s="318"/>
      <c r="TNC78" s="318"/>
      <c r="TND78" s="318"/>
      <c r="TNE78" s="318"/>
      <c r="TNF78" s="318"/>
      <c r="TNG78" s="318"/>
      <c r="TNH78" s="318"/>
      <c r="TNI78" s="323"/>
      <c r="TNJ78" s="323"/>
      <c r="TNK78" s="323"/>
      <c r="TNL78" s="323"/>
      <c r="TNM78" s="323"/>
      <c r="TNN78" s="323"/>
      <c r="TNO78" s="323"/>
      <c r="TNP78" s="323"/>
      <c r="TNQ78" s="323"/>
      <c r="TNR78" s="323"/>
      <c r="TNS78" s="323"/>
      <c r="TNT78" s="323"/>
      <c r="TNU78" s="323"/>
      <c r="TNV78" s="323"/>
      <c r="TNW78" s="323"/>
      <c r="TNX78" s="323"/>
      <c r="TNY78" s="312"/>
      <c r="TNZ78" s="312"/>
      <c r="TOA78" s="312"/>
      <c r="TOB78" s="312"/>
      <c r="TOC78" s="312"/>
      <c r="TOD78" s="312"/>
      <c r="TOE78" s="312"/>
      <c r="TOF78" s="312"/>
      <c r="TOG78" s="312"/>
      <c r="TOH78" s="312"/>
      <c r="TOI78" s="312"/>
      <c r="TOJ78" s="312"/>
      <c r="TOK78" s="312"/>
      <c r="TOL78" s="312"/>
      <c r="TOM78" s="312"/>
      <c r="TON78" s="312"/>
      <c r="TOO78" s="312"/>
      <c r="TOP78" s="312"/>
      <c r="TOQ78" s="312"/>
      <c r="TOR78" s="312"/>
      <c r="TOS78" s="312"/>
      <c r="TOT78" s="312"/>
      <c r="TOU78" s="312"/>
      <c r="TOV78" s="312"/>
      <c r="TOW78" s="312"/>
      <c r="TOX78" s="312"/>
      <c r="TOY78" s="312"/>
      <c r="TOZ78" s="312"/>
      <c r="TPA78" s="312"/>
      <c r="TPB78" s="312"/>
      <c r="TPC78" s="312"/>
      <c r="TPD78" s="312"/>
      <c r="TPE78" s="312"/>
      <c r="TPF78" s="312"/>
      <c r="TPG78" s="312"/>
      <c r="TPH78" s="312"/>
      <c r="TPI78" s="312"/>
      <c r="TPJ78" s="312"/>
      <c r="TPK78" s="312"/>
      <c r="TPL78" s="312"/>
      <c r="TPM78" s="312"/>
      <c r="TPN78" s="312"/>
      <c r="TPO78" s="312"/>
      <c r="TPP78" s="312"/>
      <c r="TPQ78" s="312"/>
      <c r="TPR78" s="312"/>
      <c r="TPS78" s="312"/>
      <c r="TPT78" s="312"/>
      <c r="TPU78" s="312"/>
      <c r="TPV78" s="312"/>
      <c r="TPW78" s="312"/>
      <c r="TPX78" s="312"/>
      <c r="TPY78" s="312"/>
      <c r="TPZ78" s="312"/>
      <c r="TQA78" s="312"/>
      <c r="TQB78" s="312"/>
      <c r="TQC78" s="312"/>
      <c r="TQD78" s="312"/>
      <c r="TQE78" s="312"/>
      <c r="TQF78" s="312"/>
      <c r="TQG78" s="318"/>
      <c r="TQH78" s="318"/>
      <c r="TQI78" s="318"/>
      <c r="TQJ78" s="318"/>
      <c r="TQK78" s="318"/>
      <c r="TQL78" s="318"/>
      <c r="TQM78" s="318"/>
      <c r="TQN78" s="318"/>
      <c r="TQO78" s="318"/>
      <c r="TQP78" s="318"/>
      <c r="TQQ78" s="318"/>
      <c r="TQR78" s="318"/>
      <c r="TQS78" s="318"/>
      <c r="TQT78" s="318"/>
      <c r="TQU78" s="318"/>
      <c r="TQV78" s="318"/>
      <c r="TQW78" s="323"/>
      <c r="TQX78" s="323"/>
      <c r="TQY78" s="323"/>
      <c r="TQZ78" s="323"/>
      <c r="TRA78" s="323"/>
      <c r="TRB78" s="323"/>
      <c r="TRC78" s="323"/>
      <c r="TRD78" s="323"/>
      <c r="TRE78" s="323"/>
      <c r="TRF78" s="323"/>
      <c r="TRG78" s="323"/>
      <c r="TRH78" s="323"/>
      <c r="TRI78" s="323"/>
      <c r="TRJ78" s="323"/>
      <c r="TRK78" s="323"/>
      <c r="TRL78" s="323"/>
      <c r="TRM78" s="312"/>
      <c r="TRN78" s="312"/>
      <c r="TRO78" s="312"/>
      <c r="TRP78" s="312"/>
      <c r="TRQ78" s="312"/>
      <c r="TRR78" s="312"/>
      <c r="TRS78" s="312"/>
      <c r="TRT78" s="312"/>
      <c r="TRU78" s="312"/>
      <c r="TRV78" s="312"/>
      <c r="TRW78" s="312"/>
      <c r="TRX78" s="312"/>
      <c r="TRY78" s="312"/>
      <c r="TRZ78" s="312"/>
      <c r="TSA78" s="312"/>
      <c r="TSB78" s="312"/>
      <c r="TSC78" s="312"/>
      <c r="TSD78" s="312"/>
      <c r="TSE78" s="312"/>
      <c r="TSF78" s="312"/>
      <c r="TSG78" s="312"/>
      <c r="TSH78" s="312"/>
      <c r="TSI78" s="312"/>
      <c r="TSJ78" s="312"/>
      <c r="TSK78" s="312"/>
      <c r="TSL78" s="312"/>
      <c r="TSM78" s="312"/>
      <c r="TSN78" s="312"/>
      <c r="TSO78" s="312"/>
      <c r="TSP78" s="312"/>
      <c r="TSQ78" s="312"/>
      <c r="TSR78" s="312"/>
      <c r="TSS78" s="312"/>
      <c r="TST78" s="312"/>
      <c r="TSU78" s="312"/>
      <c r="TSV78" s="312"/>
      <c r="TSW78" s="312"/>
      <c r="TSX78" s="312"/>
      <c r="TSY78" s="312"/>
      <c r="TSZ78" s="312"/>
      <c r="TTA78" s="312"/>
      <c r="TTB78" s="312"/>
      <c r="TTC78" s="312"/>
      <c r="TTD78" s="312"/>
      <c r="TTE78" s="312"/>
      <c r="TTF78" s="312"/>
      <c r="TTG78" s="312"/>
      <c r="TTH78" s="312"/>
      <c r="TTI78" s="312"/>
      <c r="TTJ78" s="312"/>
      <c r="TTK78" s="312"/>
      <c r="TTL78" s="312"/>
      <c r="TTM78" s="312"/>
      <c r="TTN78" s="312"/>
      <c r="TTO78" s="312"/>
      <c r="TTP78" s="312"/>
      <c r="TTQ78" s="312"/>
      <c r="TTR78" s="312"/>
      <c r="TTS78" s="312"/>
      <c r="TTT78" s="312"/>
      <c r="TTU78" s="318"/>
      <c r="TTV78" s="318"/>
      <c r="TTW78" s="318"/>
      <c r="TTX78" s="318"/>
      <c r="TTY78" s="318"/>
      <c r="TTZ78" s="318"/>
      <c r="TUA78" s="318"/>
      <c r="TUB78" s="318"/>
      <c r="TUC78" s="318"/>
      <c r="TUD78" s="318"/>
      <c r="TUE78" s="318"/>
      <c r="TUF78" s="318"/>
      <c r="TUG78" s="318"/>
      <c r="TUH78" s="318"/>
      <c r="TUI78" s="318"/>
      <c r="TUJ78" s="318"/>
      <c r="TUK78" s="323"/>
      <c r="TUL78" s="323"/>
      <c r="TUM78" s="323"/>
      <c r="TUN78" s="323"/>
      <c r="TUO78" s="323"/>
      <c r="TUP78" s="323"/>
      <c r="TUQ78" s="323"/>
      <c r="TUR78" s="323"/>
      <c r="TUS78" s="323"/>
      <c r="TUT78" s="323"/>
      <c r="TUU78" s="323"/>
      <c r="TUV78" s="323"/>
      <c r="TUW78" s="323"/>
      <c r="TUX78" s="323"/>
      <c r="TUY78" s="323"/>
      <c r="TUZ78" s="323"/>
      <c r="TVA78" s="312"/>
      <c r="TVB78" s="312"/>
      <c r="TVC78" s="312"/>
      <c r="TVD78" s="312"/>
      <c r="TVE78" s="312"/>
      <c r="TVF78" s="312"/>
      <c r="TVG78" s="312"/>
      <c r="TVH78" s="312"/>
      <c r="TVI78" s="312"/>
      <c r="TVJ78" s="312"/>
      <c r="TVK78" s="312"/>
      <c r="TVL78" s="312"/>
      <c r="TVM78" s="312"/>
      <c r="TVN78" s="312"/>
      <c r="TVO78" s="312"/>
      <c r="TVP78" s="312"/>
      <c r="TVQ78" s="312"/>
      <c r="TVR78" s="312"/>
      <c r="TVS78" s="312"/>
      <c r="TVT78" s="312"/>
      <c r="TVU78" s="312"/>
      <c r="TVV78" s="312"/>
      <c r="TVW78" s="312"/>
      <c r="TVX78" s="312"/>
      <c r="TVY78" s="312"/>
      <c r="TVZ78" s="312"/>
      <c r="TWA78" s="312"/>
      <c r="TWB78" s="312"/>
      <c r="TWC78" s="312"/>
      <c r="TWD78" s="312"/>
      <c r="TWE78" s="312"/>
      <c r="TWF78" s="312"/>
      <c r="TWG78" s="312"/>
      <c r="TWH78" s="312"/>
      <c r="TWI78" s="312"/>
      <c r="TWJ78" s="312"/>
      <c r="TWK78" s="312"/>
      <c r="TWL78" s="312"/>
      <c r="TWM78" s="312"/>
      <c r="TWN78" s="312"/>
      <c r="TWO78" s="312"/>
      <c r="TWP78" s="312"/>
      <c r="TWQ78" s="312"/>
      <c r="TWR78" s="312"/>
      <c r="TWS78" s="312"/>
      <c r="TWT78" s="312"/>
      <c r="TWU78" s="312"/>
      <c r="TWV78" s="312"/>
      <c r="TWW78" s="312"/>
      <c r="TWX78" s="312"/>
      <c r="TWY78" s="312"/>
      <c r="TWZ78" s="312"/>
      <c r="TXA78" s="312"/>
      <c r="TXB78" s="312"/>
      <c r="TXC78" s="312"/>
      <c r="TXD78" s="312"/>
      <c r="TXE78" s="312"/>
      <c r="TXF78" s="312"/>
      <c r="TXG78" s="312"/>
      <c r="TXH78" s="312"/>
      <c r="TXI78" s="318"/>
      <c r="TXJ78" s="318"/>
      <c r="TXK78" s="318"/>
      <c r="TXL78" s="318"/>
      <c r="TXM78" s="318"/>
      <c r="TXN78" s="318"/>
      <c r="TXO78" s="318"/>
      <c r="TXP78" s="318"/>
      <c r="TXQ78" s="318"/>
      <c r="TXR78" s="318"/>
      <c r="TXS78" s="318"/>
      <c r="TXT78" s="318"/>
      <c r="TXU78" s="318"/>
      <c r="TXV78" s="318"/>
      <c r="TXW78" s="318"/>
      <c r="TXX78" s="318"/>
      <c r="TXY78" s="323"/>
      <c r="TXZ78" s="323"/>
      <c r="TYA78" s="323"/>
      <c r="TYB78" s="323"/>
      <c r="TYC78" s="323"/>
      <c r="TYD78" s="323"/>
      <c r="TYE78" s="323"/>
      <c r="TYF78" s="323"/>
      <c r="TYG78" s="323"/>
      <c r="TYH78" s="323"/>
      <c r="TYI78" s="323"/>
      <c r="TYJ78" s="323"/>
      <c r="TYK78" s="323"/>
      <c r="TYL78" s="323"/>
      <c r="TYM78" s="323"/>
      <c r="TYN78" s="323"/>
      <c r="TYO78" s="312"/>
      <c r="TYP78" s="312"/>
      <c r="TYQ78" s="312"/>
      <c r="TYR78" s="312"/>
      <c r="TYS78" s="312"/>
      <c r="TYT78" s="312"/>
      <c r="TYU78" s="312"/>
      <c r="TYV78" s="312"/>
      <c r="TYW78" s="312"/>
      <c r="TYX78" s="312"/>
      <c r="TYY78" s="312"/>
      <c r="TYZ78" s="312"/>
      <c r="TZA78" s="312"/>
      <c r="TZB78" s="312"/>
      <c r="TZC78" s="312"/>
      <c r="TZD78" s="312"/>
      <c r="TZE78" s="312"/>
      <c r="TZF78" s="312"/>
      <c r="TZG78" s="312"/>
      <c r="TZH78" s="312"/>
      <c r="TZI78" s="312"/>
      <c r="TZJ78" s="312"/>
      <c r="TZK78" s="312"/>
      <c r="TZL78" s="312"/>
      <c r="TZM78" s="312"/>
      <c r="TZN78" s="312"/>
      <c r="TZO78" s="312"/>
      <c r="TZP78" s="312"/>
      <c r="TZQ78" s="312"/>
      <c r="TZR78" s="312"/>
      <c r="TZS78" s="312"/>
      <c r="TZT78" s="312"/>
      <c r="TZU78" s="312"/>
      <c r="TZV78" s="312"/>
      <c r="TZW78" s="312"/>
      <c r="TZX78" s="312"/>
      <c r="TZY78" s="312"/>
      <c r="TZZ78" s="312"/>
      <c r="UAA78" s="312"/>
      <c r="UAB78" s="312"/>
      <c r="UAC78" s="312"/>
      <c r="UAD78" s="312"/>
      <c r="UAE78" s="312"/>
      <c r="UAF78" s="312"/>
      <c r="UAG78" s="312"/>
      <c r="UAH78" s="312"/>
      <c r="UAI78" s="312"/>
      <c r="UAJ78" s="312"/>
      <c r="UAK78" s="312"/>
      <c r="UAL78" s="312"/>
      <c r="UAM78" s="312"/>
      <c r="UAN78" s="312"/>
      <c r="UAO78" s="312"/>
      <c r="UAP78" s="312"/>
      <c r="UAQ78" s="312"/>
      <c r="UAR78" s="312"/>
      <c r="UAS78" s="312"/>
      <c r="UAT78" s="312"/>
      <c r="UAU78" s="312"/>
      <c r="UAV78" s="312"/>
      <c r="UAW78" s="318"/>
      <c r="UAX78" s="318"/>
      <c r="UAY78" s="318"/>
      <c r="UAZ78" s="318"/>
      <c r="UBA78" s="318"/>
      <c r="UBB78" s="318"/>
      <c r="UBC78" s="318"/>
      <c r="UBD78" s="318"/>
      <c r="UBE78" s="318"/>
      <c r="UBF78" s="318"/>
      <c r="UBG78" s="318"/>
      <c r="UBH78" s="318"/>
      <c r="UBI78" s="318"/>
      <c r="UBJ78" s="318"/>
      <c r="UBK78" s="318"/>
      <c r="UBL78" s="318"/>
      <c r="UBM78" s="323"/>
      <c r="UBN78" s="323"/>
      <c r="UBO78" s="323"/>
      <c r="UBP78" s="323"/>
      <c r="UBQ78" s="323"/>
      <c r="UBR78" s="323"/>
      <c r="UBS78" s="323"/>
      <c r="UBT78" s="323"/>
      <c r="UBU78" s="323"/>
      <c r="UBV78" s="323"/>
      <c r="UBW78" s="323"/>
      <c r="UBX78" s="323"/>
      <c r="UBY78" s="323"/>
      <c r="UBZ78" s="323"/>
      <c r="UCA78" s="323"/>
      <c r="UCB78" s="323"/>
      <c r="UCC78" s="312"/>
      <c r="UCD78" s="312"/>
      <c r="UCE78" s="312"/>
      <c r="UCF78" s="312"/>
      <c r="UCG78" s="312"/>
      <c r="UCH78" s="312"/>
      <c r="UCI78" s="312"/>
      <c r="UCJ78" s="312"/>
      <c r="UCK78" s="312"/>
      <c r="UCL78" s="312"/>
      <c r="UCM78" s="312"/>
      <c r="UCN78" s="312"/>
      <c r="UCO78" s="312"/>
      <c r="UCP78" s="312"/>
      <c r="UCQ78" s="312"/>
      <c r="UCR78" s="312"/>
      <c r="UCS78" s="312"/>
      <c r="UCT78" s="312"/>
      <c r="UCU78" s="312"/>
      <c r="UCV78" s="312"/>
      <c r="UCW78" s="312"/>
      <c r="UCX78" s="312"/>
      <c r="UCY78" s="312"/>
      <c r="UCZ78" s="312"/>
      <c r="UDA78" s="312"/>
      <c r="UDB78" s="312"/>
      <c r="UDC78" s="312"/>
      <c r="UDD78" s="312"/>
      <c r="UDE78" s="312"/>
      <c r="UDF78" s="312"/>
      <c r="UDG78" s="312"/>
      <c r="UDH78" s="312"/>
      <c r="UDI78" s="312"/>
      <c r="UDJ78" s="312"/>
      <c r="UDK78" s="312"/>
      <c r="UDL78" s="312"/>
      <c r="UDM78" s="312"/>
      <c r="UDN78" s="312"/>
      <c r="UDO78" s="312"/>
      <c r="UDP78" s="312"/>
      <c r="UDQ78" s="312"/>
      <c r="UDR78" s="312"/>
      <c r="UDS78" s="312"/>
      <c r="UDT78" s="312"/>
      <c r="UDU78" s="312"/>
      <c r="UDV78" s="312"/>
      <c r="UDW78" s="312"/>
      <c r="UDX78" s="312"/>
      <c r="UDY78" s="312"/>
      <c r="UDZ78" s="312"/>
      <c r="UEA78" s="312"/>
      <c r="UEB78" s="312"/>
      <c r="UEC78" s="312"/>
      <c r="UED78" s="312"/>
      <c r="UEE78" s="312"/>
      <c r="UEF78" s="312"/>
      <c r="UEG78" s="312"/>
      <c r="UEH78" s="312"/>
      <c r="UEI78" s="312"/>
      <c r="UEJ78" s="312"/>
      <c r="UEK78" s="318"/>
      <c r="UEL78" s="318"/>
      <c r="UEM78" s="318"/>
      <c r="UEN78" s="318"/>
      <c r="UEO78" s="318"/>
      <c r="UEP78" s="318"/>
      <c r="UEQ78" s="318"/>
      <c r="UER78" s="318"/>
      <c r="UES78" s="318"/>
      <c r="UET78" s="318"/>
      <c r="UEU78" s="318"/>
      <c r="UEV78" s="318"/>
      <c r="UEW78" s="318"/>
      <c r="UEX78" s="318"/>
      <c r="UEY78" s="318"/>
      <c r="UEZ78" s="318"/>
      <c r="UFA78" s="323"/>
      <c r="UFB78" s="323"/>
      <c r="UFC78" s="323"/>
      <c r="UFD78" s="323"/>
      <c r="UFE78" s="323"/>
      <c r="UFF78" s="323"/>
      <c r="UFG78" s="323"/>
      <c r="UFH78" s="323"/>
      <c r="UFI78" s="323"/>
      <c r="UFJ78" s="323"/>
      <c r="UFK78" s="323"/>
      <c r="UFL78" s="323"/>
      <c r="UFM78" s="323"/>
      <c r="UFN78" s="323"/>
      <c r="UFO78" s="323"/>
      <c r="UFP78" s="323"/>
      <c r="UFQ78" s="312"/>
      <c r="UFR78" s="312"/>
      <c r="UFS78" s="312"/>
      <c r="UFT78" s="312"/>
      <c r="UFU78" s="312"/>
      <c r="UFV78" s="312"/>
      <c r="UFW78" s="312"/>
      <c r="UFX78" s="312"/>
      <c r="UFY78" s="312"/>
      <c r="UFZ78" s="312"/>
      <c r="UGA78" s="312"/>
      <c r="UGB78" s="312"/>
      <c r="UGC78" s="312"/>
      <c r="UGD78" s="312"/>
      <c r="UGE78" s="312"/>
      <c r="UGF78" s="312"/>
      <c r="UGG78" s="312"/>
      <c r="UGH78" s="312"/>
      <c r="UGI78" s="312"/>
      <c r="UGJ78" s="312"/>
      <c r="UGK78" s="312"/>
      <c r="UGL78" s="312"/>
      <c r="UGM78" s="312"/>
      <c r="UGN78" s="312"/>
      <c r="UGO78" s="312"/>
      <c r="UGP78" s="312"/>
      <c r="UGQ78" s="312"/>
      <c r="UGR78" s="312"/>
      <c r="UGS78" s="312"/>
      <c r="UGT78" s="312"/>
      <c r="UGU78" s="312"/>
      <c r="UGV78" s="312"/>
      <c r="UGW78" s="312"/>
      <c r="UGX78" s="312"/>
      <c r="UGY78" s="312"/>
      <c r="UGZ78" s="312"/>
      <c r="UHA78" s="312"/>
      <c r="UHB78" s="312"/>
      <c r="UHC78" s="312"/>
      <c r="UHD78" s="312"/>
      <c r="UHE78" s="312"/>
      <c r="UHF78" s="312"/>
      <c r="UHG78" s="312"/>
      <c r="UHH78" s="312"/>
      <c r="UHI78" s="312"/>
      <c r="UHJ78" s="312"/>
      <c r="UHK78" s="312"/>
      <c r="UHL78" s="312"/>
      <c r="UHM78" s="312"/>
      <c r="UHN78" s="312"/>
      <c r="UHO78" s="312"/>
      <c r="UHP78" s="312"/>
      <c r="UHQ78" s="312"/>
      <c r="UHR78" s="312"/>
      <c r="UHS78" s="312"/>
      <c r="UHT78" s="312"/>
      <c r="UHU78" s="312"/>
      <c r="UHV78" s="312"/>
      <c r="UHW78" s="312"/>
      <c r="UHX78" s="312"/>
      <c r="UHY78" s="318"/>
      <c r="UHZ78" s="318"/>
      <c r="UIA78" s="318"/>
      <c r="UIB78" s="318"/>
      <c r="UIC78" s="318"/>
      <c r="UID78" s="318"/>
      <c r="UIE78" s="318"/>
      <c r="UIF78" s="318"/>
      <c r="UIG78" s="318"/>
      <c r="UIH78" s="318"/>
      <c r="UII78" s="318"/>
      <c r="UIJ78" s="318"/>
      <c r="UIK78" s="318"/>
      <c r="UIL78" s="318"/>
      <c r="UIM78" s="318"/>
      <c r="UIN78" s="318"/>
      <c r="UIO78" s="323"/>
      <c r="UIP78" s="323"/>
      <c r="UIQ78" s="323"/>
      <c r="UIR78" s="323"/>
      <c r="UIS78" s="323"/>
      <c r="UIT78" s="323"/>
      <c r="UIU78" s="323"/>
      <c r="UIV78" s="323"/>
      <c r="UIW78" s="323"/>
      <c r="UIX78" s="323"/>
      <c r="UIY78" s="323"/>
      <c r="UIZ78" s="323"/>
      <c r="UJA78" s="323"/>
      <c r="UJB78" s="323"/>
      <c r="UJC78" s="323"/>
      <c r="UJD78" s="323"/>
      <c r="UJE78" s="312"/>
      <c r="UJF78" s="312"/>
      <c r="UJG78" s="312"/>
      <c r="UJH78" s="312"/>
      <c r="UJI78" s="312"/>
      <c r="UJJ78" s="312"/>
      <c r="UJK78" s="312"/>
      <c r="UJL78" s="312"/>
      <c r="UJM78" s="312"/>
      <c r="UJN78" s="312"/>
      <c r="UJO78" s="312"/>
      <c r="UJP78" s="312"/>
      <c r="UJQ78" s="312"/>
      <c r="UJR78" s="312"/>
      <c r="UJS78" s="312"/>
      <c r="UJT78" s="312"/>
      <c r="UJU78" s="312"/>
      <c r="UJV78" s="312"/>
      <c r="UJW78" s="312"/>
      <c r="UJX78" s="312"/>
      <c r="UJY78" s="312"/>
      <c r="UJZ78" s="312"/>
      <c r="UKA78" s="312"/>
      <c r="UKB78" s="312"/>
      <c r="UKC78" s="312"/>
      <c r="UKD78" s="312"/>
      <c r="UKE78" s="312"/>
      <c r="UKF78" s="312"/>
      <c r="UKG78" s="312"/>
      <c r="UKH78" s="312"/>
      <c r="UKI78" s="312"/>
      <c r="UKJ78" s="312"/>
      <c r="UKK78" s="312"/>
      <c r="UKL78" s="312"/>
      <c r="UKM78" s="312"/>
      <c r="UKN78" s="312"/>
      <c r="UKO78" s="312"/>
      <c r="UKP78" s="312"/>
      <c r="UKQ78" s="312"/>
      <c r="UKR78" s="312"/>
      <c r="UKS78" s="312"/>
      <c r="UKT78" s="312"/>
      <c r="UKU78" s="312"/>
      <c r="UKV78" s="312"/>
      <c r="UKW78" s="312"/>
      <c r="UKX78" s="312"/>
      <c r="UKY78" s="312"/>
      <c r="UKZ78" s="312"/>
      <c r="ULA78" s="312"/>
      <c r="ULB78" s="312"/>
      <c r="ULC78" s="312"/>
      <c r="ULD78" s="312"/>
      <c r="ULE78" s="312"/>
      <c r="ULF78" s="312"/>
      <c r="ULG78" s="312"/>
      <c r="ULH78" s="312"/>
      <c r="ULI78" s="312"/>
      <c r="ULJ78" s="312"/>
      <c r="ULK78" s="312"/>
      <c r="ULL78" s="312"/>
      <c r="ULM78" s="318"/>
      <c r="ULN78" s="318"/>
      <c r="ULO78" s="318"/>
      <c r="ULP78" s="318"/>
      <c r="ULQ78" s="318"/>
      <c r="ULR78" s="318"/>
      <c r="ULS78" s="318"/>
      <c r="ULT78" s="318"/>
      <c r="ULU78" s="318"/>
      <c r="ULV78" s="318"/>
      <c r="ULW78" s="318"/>
      <c r="ULX78" s="318"/>
      <c r="ULY78" s="318"/>
      <c r="ULZ78" s="318"/>
      <c r="UMA78" s="318"/>
      <c r="UMB78" s="318"/>
      <c r="UMC78" s="323"/>
      <c r="UMD78" s="323"/>
      <c r="UME78" s="323"/>
      <c r="UMF78" s="323"/>
      <c r="UMG78" s="323"/>
      <c r="UMH78" s="323"/>
      <c r="UMI78" s="323"/>
      <c r="UMJ78" s="323"/>
      <c r="UMK78" s="323"/>
      <c r="UML78" s="323"/>
      <c r="UMM78" s="323"/>
      <c r="UMN78" s="323"/>
      <c r="UMO78" s="323"/>
      <c r="UMP78" s="323"/>
      <c r="UMQ78" s="323"/>
      <c r="UMR78" s="323"/>
      <c r="UMS78" s="312"/>
      <c r="UMT78" s="312"/>
      <c r="UMU78" s="312"/>
      <c r="UMV78" s="312"/>
      <c r="UMW78" s="312"/>
      <c r="UMX78" s="312"/>
      <c r="UMY78" s="312"/>
      <c r="UMZ78" s="312"/>
      <c r="UNA78" s="312"/>
      <c r="UNB78" s="312"/>
      <c r="UNC78" s="312"/>
      <c r="UND78" s="312"/>
      <c r="UNE78" s="312"/>
      <c r="UNF78" s="312"/>
      <c r="UNG78" s="312"/>
      <c r="UNH78" s="312"/>
      <c r="UNI78" s="312"/>
      <c r="UNJ78" s="312"/>
      <c r="UNK78" s="312"/>
      <c r="UNL78" s="312"/>
      <c r="UNM78" s="312"/>
      <c r="UNN78" s="312"/>
      <c r="UNO78" s="312"/>
      <c r="UNP78" s="312"/>
      <c r="UNQ78" s="312"/>
      <c r="UNR78" s="312"/>
      <c r="UNS78" s="312"/>
      <c r="UNT78" s="312"/>
      <c r="UNU78" s="312"/>
      <c r="UNV78" s="312"/>
      <c r="UNW78" s="312"/>
      <c r="UNX78" s="312"/>
      <c r="UNY78" s="312"/>
      <c r="UNZ78" s="312"/>
      <c r="UOA78" s="312"/>
      <c r="UOB78" s="312"/>
      <c r="UOC78" s="312"/>
      <c r="UOD78" s="312"/>
      <c r="UOE78" s="312"/>
      <c r="UOF78" s="312"/>
      <c r="UOG78" s="312"/>
      <c r="UOH78" s="312"/>
      <c r="UOI78" s="312"/>
      <c r="UOJ78" s="312"/>
      <c r="UOK78" s="312"/>
      <c r="UOL78" s="312"/>
      <c r="UOM78" s="312"/>
      <c r="UON78" s="312"/>
      <c r="UOO78" s="312"/>
      <c r="UOP78" s="312"/>
      <c r="UOQ78" s="312"/>
      <c r="UOR78" s="312"/>
      <c r="UOS78" s="312"/>
      <c r="UOT78" s="312"/>
      <c r="UOU78" s="312"/>
      <c r="UOV78" s="312"/>
      <c r="UOW78" s="312"/>
      <c r="UOX78" s="312"/>
      <c r="UOY78" s="312"/>
      <c r="UOZ78" s="312"/>
      <c r="UPA78" s="318"/>
      <c r="UPB78" s="318"/>
      <c r="UPC78" s="318"/>
      <c r="UPD78" s="318"/>
      <c r="UPE78" s="318"/>
      <c r="UPF78" s="318"/>
      <c r="UPG78" s="318"/>
      <c r="UPH78" s="318"/>
      <c r="UPI78" s="318"/>
      <c r="UPJ78" s="318"/>
      <c r="UPK78" s="318"/>
      <c r="UPL78" s="318"/>
      <c r="UPM78" s="318"/>
      <c r="UPN78" s="318"/>
      <c r="UPO78" s="318"/>
      <c r="UPP78" s="318"/>
      <c r="UPQ78" s="323"/>
      <c r="UPR78" s="323"/>
      <c r="UPS78" s="323"/>
      <c r="UPT78" s="323"/>
      <c r="UPU78" s="323"/>
      <c r="UPV78" s="323"/>
      <c r="UPW78" s="323"/>
      <c r="UPX78" s="323"/>
      <c r="UPY78" s="323"/>
      <c r="UPZ78" s="323"/>
      <c r="UQA78" s="323"/>
      <c r="UQB78" s="323"/>
      <c r="UQC78" s="323"/>
      <c r="UQD78" s="323"/>
      <c r="UQE78" s="323"/>
      <c r="UQF78" s="323"/>
      <c r="UQG78" s="312"/>
      <c r="UQH78" s="312"/>
      <c r="UQI78" s="312"/>
      <c r="UQJ78" s="312"/>
      <c r="UQK78" s="312"/>
      <c r="UQL78" s="312"/>
      <c r="UQM78" s="312"/>
      <c r="UQN78" s="312"/>
      <c r="UQO78" s="312"/>
      <c r="UQP78" s="312"/>
      <c r="UQQ78" s="312"/>
      <c r="UQR78" s="312"/>
      <c r="UQS78" s="312"/>
      <c r="UQT78" s="312"/>
      <c r="UQU78" s="312"/>
      <c r="UQV78" s="312"/>
      <c r="UQW78" s="312"/>
      <c r="UQX78" s="312"/>
      <c r="UQY78" s="312"/>
      <c r="UQZ78" s="312"/>
      <c r="URA78" s="312"/>
      <c r="URB78" s="312"/>
      <c r="URC78" s="312"/>
      <c r="URD78" s="312"/>
      <c r="URE78" s="312"/>
      <c r="URF78" s="312"/>
      <c r="URG78" s="312"/>
      <c r="URH78" s="312"/>
      <c r="URI78" s="312"/>
      <c r="URJ78" s="312"/>
      <c r="URK78" s="312"/>
      <c r="URL78" s="312"/>
      <c r="URM78" s="312"/>
      <c r="URN78" s="312"/>
      <c r="URO78" s="312"/>
      <c r="URP78" s="312"/>
      <c r="URQ78" s="312"/>
      <c r="URR78" s="312"/>
      <c r="URS78" s="312"/>
      <c r="URT78" s="312"/>
      <c r="URU78" s="312"/>
      <c r="URV78" s="312"/>
      <c r="URW78" s="312"/>
      <c r="URX78" s="312"/>
      <c r="URY78" s="312"/>
      <c r="URZ78" s="312"/>
      <c r="USA78" s="312"/>
      <c r="USB78" s="312"/>
      <c r="USC78" s="312"/>
      <c r="USD78" s="312"/>
      <c r="USE78" s="312"/>
      <c r="USF78" s="312"/>
      <c r="USG78" s="312"/>
      <c r="USH78" s="312"/>
      <c r="USI78" s="312"/>
      <c r="USJ78" s="312"/>
      <c r="USK78" s="312"/>
      <c r="USL78" s="312"/>
      <c r="USM78" s="312"/>
      <c r="USN78" s="312"/>
      <c r="USO78" s="318"/>
      <c r="USP78" s="318"/>
      <c r="USQ78" s="318"/>
      <c r="USR78" s="318"/>
      <c r="USS78" s="318"/>
      <c r="UST78" s="318"/>
      <c r="USU78" s="318"/>
      <c r="USV78" s="318"/>
      <c r="USW78" s="318"/>
      <c r="USX78" s="318"/>
      <c r="USY78" s="318"/>
      <c r="USZ78" s="318"/>
      <c r="UTA78" s="318"/>
      <c r="UTB78" s="318"/>
      <c r="UTC78" s="318"/>
      <c r="UTD78" s="318"/>
      <c r="UTE78" s="323"/>
      <c r="UTF78" s="323"/>
      <c r="UTG78" s="323"/>
      <c r="UTH78" s="323"/>
      <c r="UTI78" s="323"/>
      <c r="UTJ78" s="323"/>
      <c r="UTK78" s="323"/>
      <c r="UTL78" s="323"/>
      <c r="UTM78" s="323"/>
      <c r="UTN78" s="323"/>
      <c r="UTO78" s="323"/>
      <c r="UTP78" s="323"/>
      <c r="UTQ78" s="323"/>
      <c r="UTR78" s="323"/>
      <c r="UTS78" s="323"/>
      <c r="UTT78" s="323"/>
      <c r="UTU78" s="312"/>
      <c r="UTV78" s="312"/>
      <c r="UTW78" s="312"/>
      <c r="UTX78" s="312"/>
      <c r="UTY78" s="312"/>
      <c r="UTZ78" s="312"/>
      <c r="UUA78" s="312"/>
      <c r="UUB78" s="312"/>
      <c r="UUC78" s="312"/>
      <c r="UUD78" s="312"/>
      <c r="UUE78" s="312"/>
      <c r="UUF78" s="312"/>
      <c r="UUG78" s="312"/>
      <c r="UUH78" s="312"/>
      <c r="UUI78" s="312"/>
      <c r="UUJ78" s="312"/>
      <c r="UUK78" s="312"/>
      <c r="UUL78" s="312"/>
      <c r="UUM78" s="312"/>
      <c r="UUN78" s="312"/>
      <c r="UUO78" s="312"/>
      <c r="UUP78" s="312"/>
      <c r="UUQ78" s="312"/>
      <c r="UUR78" s="312"/>
      <c r="UUS78" s="312"/>
      <c r="UUT78" s="312"/>
      <c r="UUU78" s="312"/>
      <c r="UUV78" s="312"/>
      <c r="UUW78" s="312"/>
      <c r="UUX78" s="312"/>
      <c r="UUY78" s="312"/>
      <c r="UUZ78" s="312"/>
      <c r="UVA78" s="312"/>
      <c r="UVB78" s="312"/>
      <c r="UVC78" s="312"/>
      <c r="UVD78" s="312"/>
      <c r="UVE78" s="312"/>
      <c r="UVF78" s="312"/>
      <c r="UVG78" s="312"/>
      <c r="UVH78" s="312"/>
      <c r="UVI78" s="312"/>
      <c r="UVJ78" s="312"/>
      <c r="UVK78" s="312"/>
      <c r="UVL78" s="312"/>
      <c r="UVM78" s="312"/>
      <c r="UVN78" s="312"/>
      <c r="UVO78" s="312"/>
      <c r="UVP78" s="312"/>
      <c r="UVQ78" s="312"/>
      <c r="UVR78" s="312"/>
      <c r="UVS78" s="312"/>
      <c r="UVT78" s="312"/>
      <c r="UVU78" s="312"/>
      <c r="UVV78" s="312"/>
      <c r="UVW78" s="312"/>
      <c r="UVX78" s="312"/>
      <c r="UVY78" s="312"/>
      <c r="UVZ78" s="312"/>
      <c r="UWA78" s="312"/>
      <c r="UWB78" s="312"/>
      <c r="UWC78" s="318"/>
      <c r="UWD78" s="318"/>
      <c r="UWE78" s="318"/>
      <c r="UWF78" s="318"/>
      <c r="UWG78" s="318"/>
      <c r="UWH78" s="318"/>
      <c r="UWI78" s="318"/>
      <c r="UWJ78" s="318"/>
      <c r="UWK78" s="318"/>
      <c r="UWL78" s="318"/>
      <c r="UWM78" s="318"/>
      <c r="UWN78" s="318"/>
      <c r="UWO78" s="318"/>
      <c r="UWP78" s="318"/>
      <c r="UWQ78" s="318"/>
      <c r="UWR78" s="318"/>
      <c r="UWS78" s="323"/>
      <c r="UWT78" s="323"/>
      <c r="UWU78" s="323"/>
      <c r="UWV78" s="323"/>
      <c r="UWW78" s="323"/>
      <c r="UWX78" s="323"/>
      <c r="UWY78" s="323"/>
      <c r="UWZ78" s="323"/>
      <c r="UXA78" s="323"/>
      <c r="UXB78" s="323"/>
      <c r="UXC78" s="323"/>
      <c r="UXD78" s="323"/>
      <c r="UXE78" s="323"/>
      <c r="UXF78" s="323"/>
      <c r="UXG78" s="323"/>
      <c r="UXH78" s="323"/>
      <c r="UXI78" s="312"/>
      <c r="UXJ78" s="312"/>
      <c r="UXK78" s="312"/>
      <c r="UXL78" s="312"/>
      <c r="UXM78" s="312"/>
      <c r="UXN78" s="312"/>
      <c r="UXO78" s="312"/>
      <c r="UXP78" s="312"/>
      <c r="UXQ78" s="312"/>
      <c r="UXR78" s="312"/>
      <c r="UXS78" s="312"/>
      <c r="UXT78" s="312"/>
      <c r="UXU78" s="312"/>
      <c r="UXV78" s="312"/>
      <c r="UXW78" s="312"/>
      <c r="UXX78" s="312"/>
      <c r="UXY78" s="312"/>
      <c r="UXZ78" s="312"/>
      <c r="UYA78" s="312"/>
      <c r="UYB78" s="312"/>
      <c r="UYC78" s="312"/>
      <c r="UYD78" s="312"/>
      <c r="UYE78" s="312"/>
      <c r="UYF78" s="312"/>
      <c r="UYG78" s="312"/>
      <c r="UYH78" s="312"/>
      <c r="UYI78" s="312"/>
      <c r="UYJ78" s="312"/>
      <c r="UYK78" s="312"/>
      <c r="UYL78" s="312"/>
      <c r="UYM78" s="312"/>
      <c r="UYN78" s="312"/>
      <c r="UYO78" s="312"/>
      <c r="UYP78" s="312"/>
      <c r="UYQ78" s="312"/>
      <c r="UYR78" s="312"/>
      <c r="UYS78" s="312"/>
      <c r="UYT78" s="312"/>
      <c r="UYU78" s="312"/>
      <c r="UYV78" s="312"/>
      <c r="UYW78" s="312"/>
      <c r="UYX78" s="312"/>
      <c r="UYY78" s="312"/>
      <c r="UYZ78" s="312"/>
      <c r="UZA78" s="312"/>
      <c r="UZB78" s="312"/>
      <c r="UZC78" s="312"/>
      <c r="UZD78" s="312"/>
      <c r="UZE78" s="312"/>
      <c r="UZF78" s="312"/>
      <c r="UZG78" s="312"/>
      <c r="UZH78" s="312"/>
      <c r="UZI78" s="312"/>
      <c r="UZJ78" s="312"/>
      <c r="UZK78" s="312"/>
      <c r="UZL78" s="312"/>
      <c r="UZM78" s="312"/>
      <c r="UZN78" s="312"/>
      <c r="UZO78" s="312"/>
      <c r="UZP78" s="312"/>
      <c r="UZQ78" s="318"/>
      <c r="UZR78" s="318"/>
      <c r="UZS78" s="318"/>
      <c r="UZT78" s="318"/>
      <c r="UZU78" s="318"/>
      <c r="UZV78" s="318"/>
      <c r="UZW78" s="318"/>
      <c r="UZX78" s="318"/>
      <c r="UZY78" s="318"/>
      <c r="UZZ78" s="318"/>
      <c r="VAA78" s="318"/>
      <c r="VAB78" s="318"/>
      <c r="VAC78" s="318"/>
      <c r="VAD78" s="318"/>
      <c r="VAE78" s="318"/>
      <c r="VAF78" s="318"/>
      <c r="VAG78" s="323"/>
      <c r="VAH78" s="323"/>
      <c r="VAI78" s="323"/>
      <c r="VAJ78" s="323"/>
      <c r="VAK78" s="323"/>
      <c r="VAL78" s="323"/>
      <c r="VAM78" s="323"/>
      <c r="VAN78" s="323"/>
      <c r="VAO78" s="323"/>
      <c r="VAP78" s="323"/>
      <c r="VAQ78" s="323"/>
      <c r="VAR78" s="323"/>
      <c r="VAS78" s="323"/>
      <c r="VAT78" s="323"/>
      <c r="VAU78" s="323"/>
      <c r="VAV78" s="323"/>
      <c r="VAW78" s="312"/>
      <c r="VAX78" s="312"/>
      <c r="VAY78" s="312"/>
      <c r="VAZ78" s="312"/>
      <c r="VBA78" s="312"/>
      <c r="VBB78" s="312"/>
      <c r="VBC78" s="312"/>
      <c r="VBD78" s="312"/>
      <c r="VBE78" s="312"/>
      <c r="VBF78" s="312"/>
      <c r="VBG78" s="312"/>
      <c r="VBH78" s="312"/>
      <c r="VBI78" s="312"/>
      <c r="VBJ78" s="312"/>
      <c r="VBK78" s="312"/>
      <c r="VBL78" s="312"/>
      <c r="VBM78" s="312"/>
      <c r="VBN78" s="312"/>
      <c r="VBO78" s="312"/>
      <c r="VBP78" s="312"/>
      <c r="VBQ78" s="312"/>
      <c r="VBR78" s="312"/>
      <c r="VBS78" s="312"/>
      <c r="VBT78" s="312"/>
      <c r="VBU78" s="312"/>
      <c r="VBV78" s="312"/>
      <c r="VBW78" s="312"/>
      <c r="VBX78" s="312"/>
      <c r="VBY78" s="312"/>
      <c r="VBZ78" s="312"/>
      <c r="VCA78" s="312"/>
      <c r="VCB78" s="312"/>
      <c r="VCC78" s="312"/>
      <c r="VCD78" s="312"/>
      <c r="VCE78" s="312"/>
      <c r="VCF78" s="312"/>
      <c r="VCG78" s="312"/>
      <c r="VCH78" s="312"/>
      <c r="VCI78" s="312"/>
      <c r="VCJ78" s="312"/>
      <c r="VCK78" s="312"/>
      <c r="VCL78" s="312"/>
      <c r="VCM78" s="312"/>
      <c r="VCN78" s="312"/>
      <c r="VCO78" s="312"/>
      <c r="VCP78" s="312"/>
      <c r="VCQ78" s="312"/>
      <c r="VCR78" s="312"/>
      <c r="VCS78" s="312"/>
      <c r="VCT78" s="312"/>
      <c r="VCU78" s="312"/>
      <c r="VCV78" s="312"/>
      <c r="VCW78" s="312"/>
      <c r="VCX78" s="312"/>
      <c r="VCY78" s="312"/>
      <c r="VCZ78" s="312"/>
      <c r="VDA78" s="312"/>
      <c r="VDB78" s="312"/>
      <c r="VDC78" s="312"/>
      <c r="VDD78" s="312"/>
      <c r="VDE78" s="318"/>
      <c r="VDF78" s="318"/>
      <c r="VDG78" s="318"/>
      <c r="VDH78" s="318"/>
      <c r="VDI78" s="318"/>
      <c r="VDJ78" s="318"/>
      <c r="VDK78" s="318"/>
      <c r="VDL78" s="318"/>
      <c r="VDM78" s="318"/>
      <c r="VDN78" s="318"/>
      <c r="VDO78" s="318"/>
      <c r="VDP78" s="318"/>
      <c r="VDQ78" s="318"/>
      <c r="VDR78" s="318"/>
      <c r="VDS78" s="318"/>
      <c r="VDT78" s="318"/>
      <c r="VDU78" s="323"/>
      <c r="VDV78" s="323"/>
      <c r="VDW78" s="323"/>
      <c r="VDX78" s="323"/>
      <c r="VDY78" s="323"/>
      <c r="VDZ78" s="323"/>
      <c r="VEA78" s="323"/>
      <c r="VEB78" s="323"/>
      <c r="VEC78" s="323"/>
      <c r="VED78" s="323"/>
      <c r="VEE78" s="323"/>
      <c r="VEF78" s="323"/>
      <c r="VEG78" s="323"/>
      <c r="VEH78" s="323"/>
      <c r="VEI78" s="323"/>
      <c r="VEJ78" s="323"/>
      <c r="VEK78" s="312"/>
      <c r="VEL78" s="312"/>
      <c r="VEM78" s="312"/>
      <c r="VEN78" s="312"/>
      <c r="VEO78" s="312"/>
      <c r="VEP78" s="312"/>
      <c r="VEQ78" s="312"/>
      <c r="VER78" s="312"/>
      <c r="VES78" s="312"/>
      <c r="VET78" s="312"/>
      <c r="VEU78" s="312"/>
      <c r="VEV78" s="312"/>
      <c r="VEW78" s="312"/>
      <c r="VEX78" s="312"/>
      <c r="VEY78" s="312"/>
      <c r="VEZ78" s="312"/>
      <c r="VFA78" s="312"/>
      <c r="VFB78" s="312"/>
      <c r="VFC78" s="312"/>
      <c r="VFD78" s="312"/>
      <c r="VFE78" s="312"/>
      <c r="VFF78" s="312"/>
      <c r="VFG78" s="312"/>
      <c r="VFH78" s="312"/>
      <c r="VFI78" s="312"/>
      <c r="VFJ78" s="312"/>
      <c r="VFK78" s="312"/>
      <c r="VFL78" s="312"/>
      <c r="VFM78" s="312"/>
      <c r="VFN78" s="312"/>
      <c r="VFO78" s="312"/>
      <c r="VFP78" s="312"/>
      <c r="VFQ78" s="312"/>
      <c r="VFR78" s="312"/>
      <c r="VFS78" s="312"/>
      <c r="VFT78" s="312"/>
      <c r="VFU78" s="312"/>
      <c r="VFV78" s="312"/>
      <c r="VFW78" s="312"/>
      <c r="VFX78" s="312"/>
      <c r="VFY78" s="312"/>
      <c r="VFZ78" s="312"/>
      <c r="VGA78" s="312"/>
      <c r="VGB78" s="312"/>
      <c r="VGC78" s="312"/>
      <c r="VGD78" s="312"/>
      <c r="VGE78" s="312"/>
      <c r="VGF78" s="312"/>
      <c r="VGG78" s="312"/>
      <c r="VGH78" s="312"/>
      <c r="VGI78" s="312"/>
      <c r="VGJ78" s="312"/>
      <c r="VGK78" s="312"/>
      <c r="VGL78" s="312"/>
      <c r="VGM78" s="312"/>
      <c r="VGN78" s="312"/>
      <c r="VGO78" s="312"/>
      <c r="VGP78" s="312"/>
      <c r="VGQ78" s="312"/>
      <c r="VGR78" s="312"/>
      <c r="VGS78" s="318"/>
      <c r="VGT78" s="318"/>
      <c r="VGU78" s="318"/>
      <c r="VGV78" s="318"/>
      <c r="VGW78" s="318"/>
      <c r="VGX78" s="318"/>
      <c r="VGY78" s="318"/>
      <c r="VGZ78" s="318"/>
      <c r="VHA78" s="318"/>
      <c r="VHB78" s="318"/>
      <c r="VHC78" s="318"/>
      <c r="VHD78" s="318"/>
      <c r="VHE78" s="318"/>
      <c r="VHF78" s="318"/>
      <c r="VHG78" s="318"/>
      <c r="VHH78" s="318"/>
      <c r="VHI78" s="323"/>
      <c r="VHJ78" s="323"/>
      <c r="VHK78" s="323"/>
      <c r="VHL78" s="323"/>
      <c r="VHM78" s="323"/>
      <c r="VHN78" s="323"/>
      <c r="VHO78" s="323"/>
      <c r="VHP78" s="323"/>
      <c r="VHQ78" s="323"/>
      <c r="VHR78" s="323"/>
      <c r="VHS78" s="323"/>
      <c r="VHT78" s="323"/>
      <c r="VHU78" s="323"/>
      <c r="VHV78" s="323"/>
      <c r="VHW78" s="323"/>
      <c r="VHX78" s="323"/>
      <c r="VHY78" s="312"/>
      <c r="VHZ78" s="312"/>
      <c r="VIA78" s="312"/>
      <c r="VIB78" s="312"/>
      <c r="VIC78" s="312"/>
      <c r="VID78" s="312"/>
      <c r="VIE78" s="312"/>
      <c r="VIF78" s="312"/>
      <c r="VIG78" s="312"/>
      <c r="VIH78" s="312"/>
      <c r="VII78" s="312"/>
      <c r="VIJ78" s="312"/>
      <c r="VIK78" s="312"/>
      <c r="VIL78" s="312"/>
      <c r="VIM78" s="312"/>
      <c r="VIN78" s="312"/>
      <c r="VIO78" s="312"/>
      <c r="VIP78" s="312"/>
      <c r="VIQ78" s="312"/>
      <c r="VIR78" s="312"/>
      <c r="VIS78" s="312"/>
      <c r="VIT78" s="312"/>
      <c r="VIU78" s="312"/>
      <c r="VIV78" s="312"/>
      <c r="VIW78" s="312"/>
      <c r="VIX78" s="312"/>
      <c r="VIY78" s="312"/>
      <c r="VIZ78" s="312"/>
      <c r="VJA78" s="312"/>
      <c r="VJB78" s="312"/>
      <c r="VJC78" s="312"/>
      <c r="VJD78" s="312"/>
      <c r="VJE78" s="312"/>
      <c r="VJF78" s="312"/>
      <c r="VJG78" s="312"/>
      <c r="VJH78" s="312"/>
      <c r="VJI78" s="312"/>
      <c r="VJJ78" s="312"/>
      <c r="VJK78" s="312"/>
      <c r="VJL78" s="312"/>
      <c r="VJM78" s="312"/>
      <c r="VJN78" s="312"/>
      <c r="VJO78" s="312"/>
      <c r="VJP78" s="312"/>
      <c r="VJQ78" s="312"/>
      <c r="VJR78" s="312"/>
      <c r="VJS78" s="312"/>
      <c r="VJT78" s="312"/>
      <c r="VJU78" s="312"/>
      <c r="VJV78" s="312"/>
      <c r="VJW78" s="312"/>
      <c r="VJX78" s="312"/>
      <c r="VJY78" s="312"/>
      <c r="VJZ78" s="312"/>
      <c r="VKA78" s="312"/>
      <c r="VKB78" s="312"/>
      <c r="VKC78" s="312"/>
      <c r="VKD78" s="312"/>
      <c r="VKE78" s="312"/>
      <c r="VKF78" s="312"/>
      <c r="VKG78" s="318"/>
      <c r="VKH78" s="318"/>
      <c r="VKI78" s="318"/>
      <c r="VKJ78" s="318"/>
      <c r="VKK78" s="318"/>
      <c r="VKL78" s="318"/>
      <c r="VKM78" s="318"/>
      <c r="VKN78" s="318"/>
      <c r="VKO78" s="318"/>
      <c r="VKP78" s="318"/>
      <c r="VKQ78" s="318"/>
      <c r="VKR78" s="318"/>
      <c r="VKS78" s="318"/>
      <c r="VKT78" s="318"/>
      <c r="VKU78" s="318"/>
      <c r="VKV78" s="318"/>
      <c r="VKW78" s="323"/>
      <c r="VKX78" s="323"/>
      <c r="VKY78" s="323"/>
      <c r="VKZ78" s="323"/>
      <c r="VLA78" s="323"/>
      <c r="VLB78" s="323"/>
      <c r="VLC78" s="323"/>
      <c r="VLD78" s="323"/>
      <c r="VLE78" s="323"/>
      <c r="VLF78" s="323"/>
      <c r="VLG78" s="323"/>
      <c r="VLH78" s="323"/>
      <c r="VLI78" s="323"/>
      <c r="VLJ78" s="323"/>
      <c r="VLK78" s="323"/>
      <c r="VLL78" s="323"/>
      <c r="VLM78" s="312"/>
      <c r="VLN78" s="312"/>
      <c r="VLO78" s="312"/>
      <c r="VLP78" s="312"/>
      <c r="VLQ78" s="312"/>
      <c r="VLR78" s="312"/>
      <c r="VLS78" s="312"/>
      <c r="VLT78" s="312"/>
      <c r="VLU78" s="312"/>
      <c r="VLV78" s="312"/>
      <c r="VLW78" s="312"/>
      <c r="VLX78" s="312"/>
      <c r="VLY78" s="312"/>
      <c r="VLZ78" s="312"/>
      <c r="VMA78" s="312"/>
      <c r="VMB78" s="312"/>
      <c r="VMC78" s="312"/>
      <c r="VMD78" s="312"/>
      <c r="VME78" s="312"/>
      <c r="VMF78" s="312"/>
      <c r="VMG78" s="312"/>
      <c r="VMH78" s="312"/>
      <c r="VMI78" s="312"/>
      <c r="VMJ78" s="312"/>
      <c r="VMK78" s="312"/>
      <c r="VML78" s="312"/>
      <c r="VMM78" s="312"/>
      <c r="VMN78" s="312"/>
      <c r="VMO78" s="312"/>
      <c r="VMP78" s="312"/>
      <c r="VMQ78" s="312"/>
      <c r="VMR78" s="312"/>
      <c r="VMS78" s="312"/>
      <c r="VMT78" s="312"/>
      <c r="VMU78" s="312"/>
      <c r="VMV78" s="312"/>
      <c r="VMW78" s="312"/>
      <c r="VMX78" s="312"/>
      <c r="VMY78" s="312"/>
      <c r="VMZ78" s="312"/>
      <c r="VNA78" s="312"/>
      <c r="VNB78" s="312"/>
      <c r="VNC78" s="312"/>
      <c r="VND78" s="312"/>
      <c r="VNE78" s="312"/>
      <c r="VNF78" s="312"/>
      <c r="VNG78" s="312"/>
      <c r="VNH78" s="312"/>
      <c r="VNI78" s="312"/>
      <c r="VNJ78" s="312"/>
      <c r="VNK78" s="312"/>
      <c r="VNL78" s="312"/>
      <c r="VNM78" s="312"/>
      <c r="VNN78" s="312"/>
      <c r="VNO78" s="312"/>
      <c r="VNP78" s="312"/>
      <c r="VNQ78" s="312"/>
      <c r="VNR78" s="312"/>
      <c r="VNS78" s="312"/>
      <c r="VNT78" s="312"/>
      <c r="VNU78" s="318"/>
      <c r="VNV78" s="318"/>
      <c r="VNW78" s="318"/>
      <c r="VNX78" s="318"/>
      <c r="VNY78" s="318"/>
      <c r="VNZ78" s="318"/>
      <c r="VOA78" s="318"/>
      <c r="VOB78" s="318"/>
      <c r="VOC78" s="318"/>
      <c r="VOD78" s="318"/>
      <c r="VOE78" s="318"/>
      <c r="VOF78" s="318"/>
      <c r="VOG78" s="318"/>
      <c r="VOH78" s="318"/>
      <c r="VOI78" s="318"/>
      <c r="VOJ78" s="318"/>
      <c r="VOK78" s="323"/>
      <c r="VOL78" s="323"/>
      <c r="VOM78" s="323"/>
      <c r="VON78" s="323"/>
      <c r="VOO78" s="323"/>
      <c r="VOP78" s="323"/>
      <c r="VOQ78" s="323"/>
      <c r="VOR78" s="323"/>
      <c r="VOS78" s="323"/>
      <c r="VOT78" s="323"/>
      <c r="VOU78" s="323"/>
      <c r="VOV78" s="323"/>
      <c r="VOW78" s="323"/>
      <c r="VOX78" s="323"/>
      <c r="VOY78" s="323"/>
      <c r="VOZ78" s="323"/>
      <c r="VPA78" s="312"/>
      <c r="VPB78" s="312"/>
      <c r="VPC78" s="312"/>
      <c r="VPD78" s="312"/>
      <c r="VPE78" s="312"/>
      <c r="VPF78" s="312"/>
      <c r="VPG78" s="312"/>
      <c r="VPH78" s="312"/>
      <c r="VPI78" s="312"/>
      <c r="VPJ78" s="312"/>
      <c r="VPK78" s="312"/>
      <c r="VPL78" s="312"/>
      <c r="VPM78" s="312"/>
      <c r="VPN78" s="312"/>
      <c r="VPO78" s="312"/>
      <c r="VPP78" s="312"/>
      <c r="VPQ78" s="312"/>
      <c r="VPR78" s="312"/>
      <c r="VPS78" s="312"/>
      <c r="VPT78" s="312"/>
      <c r="VPU78" s="312"/>
      <c r="VPV78" s="312"/>
      <c r="VPW78" s="312"/>
      <c r="VPX78" s="312"/>
      <c r="VPY78" s="312"/>
      <c r="VPZ78" s="312"/>
      <c r="VQA78" s="312"/>
      <c r="VQB78" s="312"/>
      <c r="VQC78" s="312"/>
      <c r="VQD78" s="312"/>
      <c r="VQE78" s="312"/>
      <c r="VQF78" s="312"/>
      <c r="VQG78" s="312"/>
      <c r="VQH78" s="312"/>
      <c r="VQI78" s="312"/>
      <c r="VQJ78" s="312"/>
      <c r="VQK78" s="312"/>
      <c r="VQL78" s="312"/>
      <c r="VQM78" s="312"/>
      <c r="VQN78" s="312"/>
      <c r="VQO78" s="312"/>
      <c r="VQP78" s="312"/>
      <c r="VQQ78" s="312"/>
      <c r="VQR78" s="312"/>
      <c r="VQS78" s="312"/>
      <c r="VQT78" s="312"/>
      <c r="VQU78" s="312"/>
      <c r="VQV78" s="312"/>
      <c r="VQW78" s="312"/>
      <c r="VQX78" s="312"/>
      <c r="VQY78" s="312"/>
      <c r="VQZ78" s="312"/>
      <c r="VRA78" s="312"/>
      <c r="VRB78" s="312"/>
      <c r="VRC78" s="312"/>
      <c r="VRD78" s="312"/>
      <c r="VRE78" s="312"/>
      <c r="VRF78" s="312"/>
      <c r="VRG78" s="312"/>
      <c r="VRH78" s="312"/>
      <c r="VRI78" s="318"/>
      <c r="VRJ78" s="318"/>
      <c r="VRK78" s="318"/>
      <c r="VRL78" s="318"/>
      <c r="VRM78" s="318"/>
      <c r="VRN78" s="318"/>
      <c r="VRO78" s="318"/>
      <c r="VRP78" s="318"/>
      <c r="VRQ78" s="318"/>
      <c r="VRR78" s="318"/>
      <c r="VRS78" s="318"/>
      <c r="VRT78" s="318"/>
      <c r="VRU78" s="318"/>
      <c r="VRV78" s="318"/>
      <c r="VRW78" s="318"/>
      <c r="VRX78" s="318"/>
      <c r="VRY78" s="323"/>
      <c r="VRZ78" s="323"/>
      <c r="VSA78" s="323"/>
      <c r="VSB78" s="323"/>
      <c r="VSC78" s="323"/>
      <c r="VSD78" s="323"/>
      <c r="VSE78" s="323"/>
      <c r="VSF78" s="323"/>
      <c r="VSG78" s="323"/>
      <c r="VSH78" s="323"/>
      <c r="VSI78" s="323"/>
      <c r="VSJ78" s="323"/>
      <c r="VSK78" s="323"/>
      <c r="VSL78" s="323"/>
      <c r="VSM78" s="323"/>
      <c r="VSN78" s="323"/>
      <c r="VSO78" s="312"/>
      <c r="VSP78" s="312"/>
      <c r="VSQ78" s="312"/>
      <c r="VSR78" s="312"/>
      <c r="VSS78" s="312"/>
      <c r="VST78" s="312"/>
      <c r="VSU78" s="312"/>
      <c r="VSV78" s="312"/>
      <c r="VSW78" s="312"/>
      <c r="VSX78" s="312"/>
      <c r="VSY78" s="312"/>
      <c r="VSZ78" s="312"/>
      <c r="VTA78" s="312"/>
      <c r="VTB78" s="312"/>
      <c r="VTC78" s="312"/>
      <c r="VTD78" s="312"/>
      <c r="VTE78" s="312"/>
      <c r="VTF78" s="312"/>
      <c r="VTG78" s="312"/>
      <c r="VTH78" s="312"/>
      <c r="VTI78" s="312"/>
      <c r="VTJ78" s="312"/>
      <c r="VTK78" s="312"/>
      <c r="VTL78" s="312"/>
      <c r="VTM78" s="312"/>
      <c r="VTN78" s="312"/>
      <c r="VTO78" s="312"/>
      <c r="VTP78" s="312"/>
      <c r="VTQ78" s="312"/>
      <c r="VTR78" s="312"/>
      <c r="VTS78" s="312"/>
      <c r="VTT78" s="312"/>
      <c r="VTU78" s="312"/>
      <c r="VTV78" s="312"/>
      <c r="VTW78" s="312"/>
      <c r="VTX78" s="312"/>
      <c r="VTY78" s="312"/>
      <c r="VTZ78" s="312"/>
      <c r="VUA78" s="312"/>
      <c r="VUB78" s="312"/>
      <c r="VUC78" s="312"/>
      <c r="VUD78" s="312"/>
      <c r="VUE78" s="312"/>
      <c r="VUF78" s="312"/>
      <c r="VUG78" s="312"/>
      <c r="VUH78" s="312"/>
      <c r="VUI78" s="312"/>
      <c r="VUJ78" s="312"/>
      <c r="VUK78" s="312"/>
      <c r="VUL78" s="312"/>
      <c r="VUM78" s="312"/>
      <c r="VUN78" s="312"/>
      <c r="VUO78" s="312"/>
      <c r="VUP78" s="312"/>
      <c r="VUQ78" s="312"/>
      <c r="VUR78" s="312"/>
      <c r="VUS78" s="312"/>
      <c r="VUT78" s="312"/>
      <c r="VUU78" s="312"/>
      <c r="VUV78" s="312"/>
      <c r="VUW78" s="318"/>
      <c r="VUX78" s="318"/>
      <c r="VUY78" s="318"/>
      <c r="VUZ78" s="318"/>
      <c r="VVA78" s="318"/>
      <c r="VVB78" s="318"/>
      <c r="VVC78" s="318"/>
      <c r="VVD78" s="318"/>
      <c r="VVE78" s="318"/>
      <c r="VVF78" s="318"/>
      <c r="VVG78" s="318"/>
      <c r="VVH78" s="318"/>
      <c r="VVI78" s="318"/>
      <c r="VVJ78" s="318"/>
      <c r="VVK78" s="318"/>
      <c r="VVL78" s="318"/>
      <c r="VVM78" s="323"/>
      <c r="VVN78" s="323"/>
      <c r="VVO78" s="323"/>
      <c r="VVP78" s="323"/>
      <c r="VVQ78" s="323"/>
      <c r="VVR78" s="323"/>
      <c r="VVS78" s="323"/>
      <c r="VVT78" s="323"/>
      <c r="VVU78" s="323"/>
      <c r="VVV78" s="323"/>
      <c r="VVW78" s="323"/>
      <c r="VVX78" s="323"/>
      <c r="VVY78" s="323"/>
      <c r="VVZ78" s="323"/>
      <c r="VWA78" s="323"/>
      <c r="VWB78" s="323"/>
      <c r="VWC78" s="312"/>
      <c r="VWD78" s="312"/>
      <c r="VWE78" s="312"/>
      <c r="VWF78" s="312"/>
      <c r="VWG78" s="312"/>
      <c r="VWH78" s="312"/>
      <c r="VWI78" s="312"/>
      <c r="VWJ78" s="312"/>
      <c r="VWK78" s="312"/>
      <c r="VWL78" s="312"/>
      <c r="VWM78" s="312"/>
      <c r="VWN78" s="312"/>
      <c r="VWO78" s="312"/>
      <c r="VWP78" s="312"/>
      <c r="VWQ78" s="312"/>
      <c r="VWR78" s="312"/>
      <c r="VWS78" s="312"/>
      <c r="VWT78" s="312"/>
      <c r="VWU78" s="312"/>
      <c r="VWV78" s="312"/>
      <c r="VWW78" s="312"/>
      <c r="VWX78" s="312"/>
      <c r="VWY78" s="312"/>
      <c r="VWZ78" s="312"/>
      <c r="VXA78" s="312"/>
      <c r="VXB78" s="312"/>
      <c r="VXC78" s="312"/>
      <c r="VXD78" s="312"/>
      <c r="VXE78" s="312"/>
      <c r="VXF78" s="312"/>
      <c r="VXG78" s="312"/>
      <c r="VXH78" s="312"/>
      <c r="VXI78" s="312"/>
      <c r="VXJ78" s="312"/>
      <c r="VXK78" s="312"/>
      <c r="VXL78" s="312"/>
      <c r="VXM78" s="312"/>
      <c r="VXN78" s="312"/>
      <c r="VXO78" s="312"/>
      <c r="VXP78" s="312"/>
      <c r="VXQ78" s="312"/>
      <c r="VXR78" s="312"/>
      <c r="VXS78" s="312"/>
      <c r="VXT78" s="312"/>
      <c r="VXU78" s="312"/>
      <c r="VXV78" s="312"/>
      <c r="VXW78" s="312"/>
      <c r="VXX78" s="312"/>
      <c r="VXY78" s="312"/>
      <c r="VXZ78" s="312"/>
      <c r="VYA78" s="312"/>
      <c r="VYB78" s="312"/>
      <c r="VYC78" s="312"/>
      <c r="VYD78" s="312"/>
      <c r="VYE78" s="312"/>
      <c r="VYF78" s="312"/>
      <c r="VYG78" s="312"/>
      <c r="VYH78" s="312"/>
      <c r="VYI78" s="312"/>
      <c r="VYJ78" s="312"/>
      <c r="VYK78" s="318"/>
      <c r="VYL78" s="318"/>
      <c r="VYM78" s="318"/>
      <c r="VYN78" s="318"/>
      <c r="VYO78" s="318"/>
      <c r="VYP78" s="318"/>
      <c r="VYQ78" s="318"/>
      <c r="VYR78" s="318"/>
      <c r="VYS78" s="318"/>
      <c r="VYT78" s="318"/>
      <c r="VYU78" s="318"/>
      <c r="VYV78" s="318"/>
      <c r="VYW78" s="318"/>
      <c r="VYX78" s="318"/>
      <c r="VYY78" s="318"/>
      <c r="VYZ78" s="318"/>
      <c r="VZA78" s="323"/>
      <c r="VZB78" s="323"/>
      <c r="VZC78" s="323"/>
      <c r="VZD78" s="323"/>
      <c r="VZE78" s="323"/>
      <c r="VZF78" s="323"/>
      <c r="VZG78" s="323"/>
      <c r="VZH78" s="323"/>
      <c r="VZI78" s="323"/>
      <c r="VZJ78" s="323"/>
      <c r="VZK78" s="323"/>
      <c r="VZL78" s="323"/>
      <c r="VZM78" s="323"/>
      <c r="VZN78" s="323"/>
      <c r="VZO78" s="323"/>
      <c r="VZP78" s="323"/>
      <c r="VZQ78" s="312"/>
      <c r="VZR78" s="312"/>
      <c r="VZS78" s="312"/>
      <c r="VZT78" s="312"/>
      <c r="VZU78" s="312"/>
      <c r="VZV78" s="312"/>
      <c r="VZW78" s="312"/>
      <c r="VZX78" s="312"/>
      <c r="VZY78" s="312"/>
      <c r="VZZ78" s="312"/>
      <c r="WAA78" s="312"/>
      <c r="WAB78" s="312"/>
      <c r="WAC78" s="312"/>
      <c r="WAD78" s="312"/>
      <c r="WAE78" s="312"/>
      <c r="WAF78" s="312"/>
      <c r="WAG78" s="312"/>
      <c r="WAH78" s="312"/>
      <c r="WAI78" s="312"/>
      <c r="WAJ78" s="312"/>
      <c r="WAK78" s="312"/>
      <c r="WAL78" s="312"/>
      <c r="WAM78" s="312"/>
      <c r="WAN78" s="312"/>
      <c r="WAO78" s="312"/>
      <c r="WAP78" s="312"/>
      <c r="WAQ78" s="312"/>
      <c r="WAR78" s="312"/>
      <c r="WAS78" s="312"/>
      <c r="WAT78" s="312"/>
      <c r="WAU78" s="312"/>
      <c r="WAV78" s="312"/>
      <c r="WAW78" s="312"/>
      <c r="WAX78" s="312"/>
      <c r="WAY78" s="312"/>
      <c r="WAZ78" s="312"/>
      <c r="WBA78" s="312"/>
      <c r="WBB78" s="312"/>
      <c r="WBC78" s="312"/>
      <c r="WBD78" s="312"/>
      <c r="WBE78" s="312"/>
      <c r="WBF78" s="312"/>
      <c r="WBG78" s="312"/>
      <c r="WBH78" s="312"/>
      <c r="WBI78" s="312"/>
      <c r="WBJ78" s="312"/>
      <c r="WBK78" s="312"/>
      <c r="WBL78" s="312"/>
      <c r="WBM78" s="312"/>
      <c r="WBN78" s="312"/>
      <c r="WBO78" s="312"/>
      <c r="WBP78" s="312"/>
      <c r="WBQ78" s="312"/>
      <c r="WBR78" s="312"/>
      <c r="WBS78" s="312"/>
      <c r="WBT78" s="312"/>
      <c r="WBU78" s="312"/>
      <c r="WBV78" s="312"/>
      <c r="WBW78" s="312"/>
      <c r="WBX78" s="312"/>
      <c r="WBY78" s="318"/>
      <c r="WBZ78" s="318"/>
      <c r="WCA78" s="318"/>
      <c r="WCB78" s="318"/>
      <c r="WCC78" s="318"/>
      <c r="WCD78" s="318"/>
      <c r="WCE78" s="318"/>
      <c r="WCF78" s="318"/>
      <c r="WCG78" s="318"/>
      <c r="WCH78" s="318"/>
      <c r="WCI78" s="318"/>
      <c r="WCJ78" s="318"/>
      <c r="WCK78" s="318"/>
      <c r="WCL78" s="318"/>
      <c r="WCM78" s="318"/>
      <c r="WCN78" s="318"/>
      <c r="WCO78" s="323"/>
      <c r="WCP78" s="323"/>
      <c r="WCQ78" s="323"/>
      <c r="WCR78" s="323"/>
      <c r="WCS78" s="323"/>
      <c r="WCT78" s="323"/>
      <c r="WCU78" s="323"/>
      <c r="WCV78" s="323"/>
      <c r="WCW78" s="323"/>
      <c r="WCX78" s="323"/>
      <c r="WCY78" s="323"/>
      <c r="WCZ78" s="323"/>
      <c r="WDA78" s="323"/>
      <c r="WDB78" s="323"/>
      <c r="WDC78" s="323"/>
      <c r="WDD78" s="323"/>
      <c r="WDE78" s="312"/>
      <c r="WDF78" s="312"/>
      <c r="WDG78" s="312"/>
      <c r="WDH78" s="312"/>
      <c r="WDI78" s="312"/>
      <c r="WDJ78" s="312"/>
      <c r="WDK78" s="312"/>
      <c r="WDL78" s="312"/>
      <c r="WDM78" s="312"/>
      <c r="WDN78" s="312"/>
      <c r="WDO78" s="312"/>
      <c r="WDP78" s="312"/>
      <c r="WDQ78" s="312"/>
      <c r="WDR78" s="312"/>
      <c r="WDS78" s="312"/>
      <c r="WDT78" s="312"/>
      <c r="WDU78" s="312"/>
      <c r="WDV78" s="312"/>
      <c r="WDW78" s="312"/>
      <c r="WDX78" s="312"/>
      <c r="WDY78" s="312"/>
      <c r="WDZ78" s="312"/>
      <c r="WEA78" s="312"/>
      <c r="WEB78" s="312"/>
      <c r="WEC78" s="312"/>
      <c r="WED78" s="312"/>
      <c r="WEE78" s="312"/>
      <c r="WEF78" s="312"/>
      <c r="WEG78" s="312"/>
      <c r="WEH78" s="312"/>
      <c r="WEI78" s="312"/>
      <c r="WEJ78" s="312"/>
      <c r="WEK78" s="312"/>
      <c r="WEL78" s="312"/>
      <c r="WEM78" s="312"/>
      <c r="WEN78" s="312"/>
      <c r="WEO78" s="312"/>
      <c r="WEP78" s="312"/>
      <c r="WEQ78" s="312"/>
      <c r="WER78" s="312"/>
      <c r="WES78" s="312"/>
      <c r="WET78" s="312"/>
      <c r="WEU78" s="312"/>
      <c r="WEV78" s="312"/>
      <c r="WEW78" s="312"/>
      <c r="WEX78" s="312"/>
      <c r="WEY78" s="312"/>
      <c r="WEZ78" s="312"/>
      <c r="WFA78" s="312"/>
      <c r="WFB78" s="312"/>
      <c r="WFC78" s="312"/>
      <c r="WFD78" s="312"/>
      <c r="WFE78" s="312"/>
      <c r="WFF78" s="312"/>
      <c r="WFG78" s="312"/>
      <c r="WFH78" s="312"/>
      <c r="WFI78" s="312"/>
      <c r="WFJ78" s="312"/>
      <c r="WFK78" s="312"/>
      <c r="WFL78" s="312"/>
      <c r="WFM78" s="318"/>
      <c r="WFN78" s="318"/>
      <c r="WFO78" s="318"/>
      <c r="WFP78" s="318"/>
      <c r="WFQ78" s="318"/>
      <c r="WFR78" s="318"/>
      <c r="WFS78" s="318"/>
      <c r="WFT78" s="318"/>
      <c r="WFU78" s="318"/>
      <c r="WFV78" s="318"/>
      <c r="WFW78" s="318"/>
      <c r="WFX78" s="318"/>
      <c r="WFY78" s="318"/>
      <c r="WFZ78" s="318"/>
      <c r="WGA78" s="318"/>
      <c r="WGB78" s="318"/>
      <c r="WGC78" s="323"/>
      <c r="WGD78" s="323"/>
      <c r="WGE78" s="323"/>
      <c r="WGF78" s="323"/>
      <c r="WGG78" s="323"/>
      <c r="WGH78" s="323"/>
      <c r="WGI78" s="323"/>
      <c r="WGJ78" s="323"/>
      <c r="WGK78" s="323"/>
      <c r="WGL78" s="323"/>
      <c r="WGM78" s="323"/>
      <c r="WGN78" s="323"/>
      <c r="WGO78" s="323"/>
      <c r="WGP78" s="323"/>
      <c r="WGQ78" s="323"/>
      <c r="WGR78" s="323"/>
      <c r="WGS78" s="312"/>
      <c r="WGT78" s="312"/>
      <c r="WGU78" s="312"/>
      <c r="WGV78" s="312"/>
      <c r="WGW78" s="312"/>
      <c r="WGX78" s="312"/>
      <c r="WGY78" s="312"/>
      <c r="WGZ78" s="312"/>
      <c r="WHA78" s="312"/>
      <c r="WHB78" s="312"/>
      <c r="WHC78" s="312"/>
      <c r="WHD78" s="312"/>
      <c r="WHE78" s="312"/>
      <c r="WHF78" s="312"/>
      <c r="WHG78" s="312"/>
      <c r="WHH78" s="312"/>
      <c r="WHI78" s="312"/>
      <c r="WHJ78" s="312"/>
      <c r="WHK78" s="312"/>
      <c r="WHL78" s="312"/>
      <c r="WHM78" s="312"/>
      <c r="WHN78" s="312"/>
      <c r="WHO78" s="312"/>
      <c r="WHP78" s="312"/>
      <c r="WHQ78" s="312"/>
      <c r="WHR78" s="312"/>
      <c r="WHS78" s="312"/>
      <c r="WHT78" s="312"/>
      <c r="WHU78" s="312"/>
      <c r="WHV78" s="312"/>
      <c r="WHW78" s="312"/>
      <c r="WHX78" s="312"/>
      <c r="WHY78" s="312"/>
      <c r="WHZ78" s="312"/>
      <c r="WIA78" s="312"/>
      <c r="WIB78" s="312"/>
      <c r="WIC78" s="312"/>
      <c r="WID78" s="312"/>
      <c r="WIE78" s="312"/>
      <c r="WIF78" s="312"/>
      <c r="WIG78" s="312"/>
      <c r="WIH78" s="312"/>
      <c r="WII78" s="312"/>
      <c r="WIJ78" s="312"/>
      <c r="WIK78" s="312"/>
      <c r="WIL78" s="312"/>
      <c r="WIM78" s="312"/>
      <c r="WIN78" s="312"/>
      <c r="WIO78" s="312"/>
      <c r="WIP78" s="312"/>
      <c r="WIQ78" s="312"/>
      <c r="WIR78" s="312"/>
      <c r="WIS78" s="312"/>
      <c r="WIT78" s="312"/>
      <c r="WIU78" s="312"/>
      <c r="WIV78" s="312"/>
      <c r="WIW78" s="312"/>
      <c r="WIX78" s="312"/>
      <c r="WIY78" s="312"/>
      <c r="WIZ78" s="312"/>
      <c r="WJA78" s="318"/>
      <c r="WJB78" s="318"/>
      <c r="WJC78" s="318"/>
      <c r="WJD78" s="318"/>
      <c r="WJE78" s="318"/>
      <c r="WJF78" s="318"/>
      <c r="WJG78" s="318"/>
      <c r="WJH78" s="318"/>
      <c r="WJI78" s="318"/>
      <c r="WJJ78" s="318"/>
      <c r="WJK78" s="318"/>
      <c r="WJL78" s="318"/>
      <c r="WJM78" s="318"/>
      <c r="WJN78" s="318"/>
      <c r="WJO78" s="318"/>
      <c r="WJP78" s="318"/>
      <c r="WJQ78" s="323"/>
      <c r="WJR78" s="323"/>
      <c r="WJS78" s="323"/>
      <c r="WJT78" s="323"/>
      <c r="WJU78" s="323"/>
      <c r="WJV78" s="323"/>
      <c r="WJW78" s="323"/>
      <c r="WJX78" s="323"/>
      <c r="WJY78" s="323"/>
      <c r="WJZ78" s="323"/>
      <c r="WKA78" s="323"/>
      <c r="WKB78" s="323"/>
      <c r="WKC78" s="323"/>
      <c r="WKD78" s="323"/>
      <c r="WKE78" s="323"/>
      <c r="WKF78" s="323"/>
      <c r="WKG78" s="312"/>
      <c r="WKH78" s="312"/>
      <c r="WKI78" s="312"/>
      <c r="WKJ78" s="312"/>
      <c r="WKK78" s="312"/>
      <c r="WKL78" s="312"/>
      <c r="WKM78" s="312"/>
      <c r="WKN78" s="312"/>
      <c r="WKO78" s="312"/>
      <c r="WKP78" s="312"/>
      <c r="WKQ78" s="312"/>
      <c r="WKR78" s="312"/>
      <c r="WKS78" s="312"/>
      <c r="WKT78" s="312"/>
      <c r="WKU78" s="312"/>
      <c r="WKV78" s="312"/>
      <c r="WKW78" s="312"/>
      <c r="WKX78" s="312"/>
      <c r="WKY78" s="312"/>
      <c r="WKZ78" s="312"/>
      <c r="WLA78" s="312"/>
      <c r="WLB78" s="312"/>
      <c r="WLC78" s="312"/>
      <c r="WLD78" s="312"/>
      <c r="WLE78" s="312"/>
      <c r="WLF78" s="312"/>
      <c r="WLG78" s="312"/>
      <c r="WLH78" s="312"/>
      <c r="WLI78" s="312"/>
      <c r="WLJ78" s="312"/>
      <c r="WLK78" s="312"/>
      <c r="WLL78" s="312"/>
      <c r="WLM78" s="312"/>
      <c r="WLN78" s="312"/>
      <c r="WLO78" s="312"/>
      <c r="WLP78" s="312"/>
      <c r="WLQ78" s="312"/>
      <c r="WLR78" s="312"/>
      <c r="WLS78" s="312"/>
      <c r="WLT78" s="312"/>
      <c r="WLU78" s="312"/>
      <c r="WLV78" s="312"/>
      <c r="WLW78" s="312"/>
      <c r="WLX78" s="312"/>
      <c r="WLY78" s="312"/>
      <c r="WLZ78" s="312"/>
      <c r="WMA78" s="312"/>
      <c r="WMB78" s="312"/>
      <c r="WMC78" s="312"/>
      <c r="WMD78" s="312"/>
      <c r="WME78" s="312"/>
      <c r="WMF78" s="312"/>
      <c r="WMG78" s="312"/>
      <c r="WMH78" s="312"/>
      <c r="WMI78" s="312"/>
      <c r="WMJ78" s="312"/>
      <c r="WMK78" s="312"/>
      <c r="WML78" s="312"/>
      <c r="WMM78" s="312"/>
      <c r="WMN78" s="312"/>
      <c r="WMO78" s="318"/>
      <c r="WMP78" s="318"/>
      <c r="WMQ78" s="318"/>
      <c r="WMR78" s="318"/>
      <c r="WMS78" s="318"/>
      <c r="WMT78" s="318"/>
      <c r="WMU78" s="318"/>
      <c r="WMV78" s="318"/>
      <c r="WMW78" s="318"/>
      <c r="WMX78" s="318"/>
      <c r="WMY78" s="318"/>
      <c r="WMZ78" s="318"/>
      <c r="WNA78" s="318"/>
      <c r="WNB78" s="318"/>
      <c r="WNC78" s="318"/>
      <c r="WND78" s="318"/>
      <c r="WNE78" s="323"/>
      <c r="WNF78" s="323"/>
      <c r="WNG78" s="323"/>
      <c r="WNH78" s="323"/>
      <c r="WNI78" s="323"/>
      <c r="WNJ78" s="323"/>
      <c r="WNK78" s="323"/>
      <c r="WNL78" s="323"/>
      <c r="WNM78" s="323"/>
      <c r="WNN78" s="323"/>
      <c r="WNO78" s="323"/>
      <c r="WNP78" s="323"/>
      <c r="WNQ78" s="323"/>
      <c r="WNR78" s="323"/>
      <c r="WNS78" s="323"/>
      <c r="WNT78" s="323"/>
      <c r="WNU78" s="312"/>
      <c r="WNV78" s="312"/>
      <c r="WNW78" s="312"/>
      <c r="WNX78" s="312"/>
      <c r="WNY78" s="312"/>
      <c r="WNZ78" s="312"/>
      <c r="WOA78" s="312"/>
      <c r="WOB78" s="312"/>
      <c r="WOC78" s="312"/>
      <c r="WOD78" s="312"/>
      <c r="WOE78" s="312"/>
      <c r="WOF78" s="312"/>
      <c r="WOG78" s="312"/>
      <c r="WOH78" s="312"/>
      <c r="WOI78" s="312"/>
      <c r="WOJ78" s="312"/>
      <c r="WOK78" s="312"/>
      <c r="WOL78" s="312"/>
      <c r="WOM78" s="312"/>
      <c r="WON78" s="312"/>
      <c r="WOO78" s="312"/>
      <c r="WOP78" s="312"/>
      <c r="WOQ78" s="312"/>
      <c r="WOR78" s="312"/>
      <c r="WOS78" s="312"/>
      <c r="WOT78" s="312"/>
      <c r="WOU78" s="312"/>
      <c r="WOV78" s="312"/>
      <c r="WOW78" s="312"/>
      <c r="WOX78" s="312"/>
      <c r="WOY78" s="312"/>
      <c r="WOZ78" s="312"/>
      <c r="WPA78" s="312"/>
      <c r="WPB78" s="312"/>
      <c r="WPC78" s="312"/>
      <c r="WPD78" s="312"/>
      <c r="WPE78" s="312"/>
      <c r="WPF78" s="312"/>
      <c r="WPG78" s="312"/>
      <c r="WPH78" s="312"/>
      <c r="WPI78" s="312"/>
      <c r="WPJ78" s="312"/>
      <c r="WPK78" s="312"/>
      <c r="WPL78" s="312"/>
      <c r="WPM78" s="312"/>
      <c r="WPN78" s="312"/>
      <c r="WPO78" s="312"/>
      <c r="WPP78" s="312"/>
      <c r="WPQ78" s="312"/>
      <c r="WPR78" s="312"/>
      <c r="WPS78" s="312"/>
      <c r="WPT78" s="312"/>
      <c r="WPU78" s="312"/>
      <c r="WPV78" s="312"/>
      <c r="WPW78" s="312"/>
      <c r="WPX78" s="312"/>
      <c r="WPY78" s="312"/>
      <c r="WPZ78" s="312"/>
      <c r="WQA78" s="312"/>
      <c r="WQB78" s="312"/>
      <c r="WQC78" s="318"/>
      <c r="WQD78" s="318"/>
      <c r="WQE78" s="318"/>
      <c r="WQF78" s="318"/>
      <c r="WQG78" s="318"/>
      <c r="WQH78" s="318"/>
      <c r="WQI78" s="318"/>
      <c r="WQJ78" s="318"/>
      <c r="WQK78" s="318"/>
      <c r="WQL78" s="318"/>
      <c r="WQM78" s="318"/>
      <c r="WQN78" s="318"/>
      <c r="WQO78" s="318"/>
      <c r="WQP78" s="318"/>
      <c r="WQQ78" s="318"/>
      <c r="WQR78" s="318"/>
      <c r="WQS78" s="323"/>
      <c r="WQT78" s="323"/>
      <c r="WQU78" s="323"/>
      <c r="WQV78" s="323"/>
      <c r="WQW78" s="323"/>
      <c r="WQX78" s="323"/>
      <c r="WQY78" s="323"/>
      <c r="WQZ78" s="323"/>
      <c r="WRA78" s="323"/>
      <c r="WRB78" s="323"/>
      <c r="WRC78" s="323"/>
      <c r="WRD78" s="323"/>
      <c r="WRE78" s="323"/>
      <c r="WRF78" s="323"/>
      <c r="WRG78" s="323"/>
      <c r="WRH78" s="323"/>
      <c r="WRI78" s="312"/>
      <c r="WRJ78" s="312"/>
      <c r="WRK78" s="312"/>
      <c r="WRL78" s="312"/>
      <c r="WRM78" s="312"/>
      <c r="WRN78" s="312"/>
      <c r="WRO78" s="312"/>
      <c r="WRP78" s="312"/>
      <c r="WRQ78" s="312"/>
      <c r="WRR78" s="312"/>
      <c r="WRS78" s="312"/>
      <c r="WRT78" s="312"/>
      <c r="WRU78" s="312"/>
      <c r="WRV78" s="312"/>
      <c r="WRW78" s="312"/>
      <c r="WRX78" s="312"/>
      <c r="WRY78" s="312"/>
      <c r="WRZ78" s="312"/>
      <c r="WSA78" s="312"/>
      <c r="WSB78" s="312"/>
      <c r="WSC78" s="312"/>
      <c r="WSD78" s="312"/>
      <c r="WSE78" s="312"/>
      <c r="WSF78" s="312"/>
      <c r="WSG78" s="312"/>
      <c r="WSH78" s="312"/>
      <c r="WSI78" s="312"/>
      <c r="WSJ78" s="312"/>
      <c r="WSK78" s="312"/>
      <c r="WSL78" s="312"/>
      <c r="WSM78" s="312"/>
      <c r="WSN78" s="312"/>
      <c r="WSO78" s="312"/>
      <c r="WSP78" s="312"/>
      <c r="WSQ78" s="312"/>
      <c r="WSR78" s="312"/>
      <c r="WSS78" s="312"/>
      <c r="WST78" s="312"/>
      <c r="WSU78" s="312"/>
      <c r="WSV78" s="312"/>
      <c r="WSW78" s="312"/>
      <c r="WSX78" s="312"/>
      <c r="WSY78" s="312"/>
      <c r="WSZ78" s="312"/>
      <c r="WTA78" s="312"/>
      <c r="WTB78" s="312"/>
      <c r="WTC78" s="312"/>
      <c r="WTD78" s="312"/>
      <c r="WTE78" s="312"/>
      <c r="WTF78" s="312"/>
      <c r="WTG78" s="312"/>
      <c r="WTH78" s="312"/>
      <c r="WTI78" s="312"/>
      <c r="WTJ78" s="312"/>
      <c r="WTK78" s="312"/>
      <c r="WTL78" s="312"/>
      <c r="WTM78" s="312"/>
      <c r="WTN78" s="312"/>
      <c r="WTO78" s="312"/>
      <c r="WTP78" s="312"/>
      <c r="WTQ78" s="318"/>
      <c r="WTR78" s="318"/>
      <c r="WTS78" s="318"/>
      <c r="WTT78" s="318"/>
      <c r="WTU78" s="318"/>
      <c r="WTV78" s="318"/>
      <c r="WTW78" s="318"/>
      <c r="WTX78" s="318"/>
      <c r="WTY78" s="318"/>
      <c r="WTZ78" s="318"/>
      <c r="WUA78" s="318"/>
      <c r="WUB78" s="318"/>
      <c r="WUC78" s="318"/>
      <c r="WUD78" s="318"/>
      <c r="WUE78" s="318"/>
      <c r="WUF78" s="318"/>
      <c r="WUG78" s="323"/>
      <c r="WUH78" s="323"/>
      <c r="WUI78" s="323"/>
      <c r="WUJ78" s="323"/>
      <c r="WUK78" s="323"/>
      <c r="WUL78" s="323"/>
      <c r="WUM78" s="323"/>
      <c r="WUN78" s="323"/>
      <c r="WUO78" s="323"/>
      <c r="WUP78" s="323"/>
      <c r="WUQ78" s="323"/>
      <c r="WUR78" s="323"/>
      <c r="WUS78" s="323"/>
      <c r="WUT78" s="323"/>
      <c r="WUU78" s="323"/>
      <c r="WUV78" s="323"/>
      <c r="WUW78" s="312"/>
      <c r="WUX78" s="312"/>
      <c r="WUY78" s="312"/>
      <c r="WUZ78" s="312"/>
      <c r="WVA78" s="312"/>
      <c r="WVB78" s="312"/>
      <c r="WVC78" s="312"/>
      <c r="WVD78" s="312"/>
      <c r="WVE78" s="312"/>
      <c r="WVF78" s="312"/>
      <c r="WVG78" s="312"/>
      <c r="WVH78" s="312"/>
      <c r="WVI78" s="312"/>
      <c r="WVJ78" s="312"/>
      <c r="WVK78" s="312"/>
      <c r="WVL78" s="312"/>
      <c r="WVM78" s="312"/>
      <c r="WVN78" s="312"/>
      <c r="WVO78" s="312"/>
      <c r="WVP78" s="312"/>
      <c r="WVQ78" s="312"/>
      <c r="WVR78" s="312"/>
      <c r="WVS78" s="312"/>
      <c r="WVT78" s="312"/>
      <c r="WVU78" s="312"/>
      <c r="WVV78" s="312"/>
      <c r="WVW78" s="312"/>
      <c r="WVX78" s="312"/>
      <c r="WVY78" s="312"/>
      <c r="WVZ78" s="312"/>
      <c r="WWA78" s="312"/>
      <c r="WWB78" s="312"/>
      <c r="WWC78" s="312"/>
      <c r="WWD78" s="312"/>
      <c r="WWE78" s="312"/>
      <c r="WWF78" s="312"/>
      <c r="WWG78" s="312"/>
      <c r="WWH78" s="312"/>
      <c r="WWI78" s="312"/>
      <c r="WWJ78" s="312"/>
      <c r="WWK78" s="312"/>
      <c r="WWL78" s="312"/>
      <c r="WWM78" s="312"/>
      <c r="WWN78" s="312"/>
      <c r="WWO78" s="312"/>
      <c r="WWP78" s="312"/>
      <c r="WWQ78" s="312"/>
      <c r="WWR78" s="312"/>
      <c r="WWS78" s="312"/>
      <c r="WWT78" s="312"/>
      <c r="WWU78" s="312"/>
      <c r="WWV78" s="312"/>
      <c r="WWW78" s="312"/>
      <c r="WWX78" s="312"/>
      <c r="WWY78" s="312"/>
      <c r="WWZ78" s="312"/>
      <c r="WXA78" s="312"/>
      <c r="WXB78" s="312"/>
      <c r="WXC78" s="312"/>
      <c r="WXD78" s="312"/>
      <c r="WXE78" s="318"/>
      <c r="WXF78" s="318"/>
      <c r="WXG78" s="318"/>
      <c r="WXH78" s="318"/>
      <c r="WXI78" s="318"/>
      <c r="WXJ78" s="318"/>
      <c r="WXK78" s="318"/>
      <c r="WXL78" s="318"/>
      <c r="WXM78" s="318"/>
      <c r="WXN78" s="318"/>
      <c r="WXO78" s="318"/>
      <c r="WXP78" s="318"/>
      <c r="WXQ78" s="318"/>
      <c r="WXR78" s="318"/>
      <c r="WXS78" s="318"/>
      <c r="WXT78" s="318"/>
      <c r="WXU78" s="323"/>
      <c r="WXV78" s="323"/>
      <c r="WXW78" s="323"/>
      <c r="WXX78" s="323"/>
      <c r="WXY78" s="323"/>
      <c r="WXZ78" s="323"/>
      <c r="WYA78" s="323"/>
      <c r="WYB78" s="323"/>
      <c r="WYC78" s="323"/>
      <c r="WYD78" s="323"/>
      <c r="WYE78" s="323"/>
      <c r="WYF78" s="323"/>
      <c r="WYG78" s="323"/>
      <c r="WYH78" s="323"/>
      <c r="WYI78" s="323"/>
      <c r="WYJ78" s="323"/>
      <c r="WYK78" s="312"/>
      <c r="WYL78" s="312"/>
      <c r="WYM78" s="312"/>
      <c r="WYN78" s="312"/>
      <c r="WYO78" s="312"/>
      <c r="WYP78" s="312"/>
      <c r="WYQ78" s="312"/>
      <c r="WYR78" s="312"/>
      <c r="WYS78" s="312"/>
      <c r="WYT78" s="312"/>
      <c r="WYU78" s="312"/>
      <c r="WYV78" s="312"/>
      <c r="WYW78" s="312"/>
      <c r="WYX78" s="312"/>
      <c r="WYY78" s="312"/>
      <c r="WYZ78" s="312"/>
      <c r="WZA78" s="312"/>
      <c r="WZB78" s="312"/>
      <c r="WZC78" s="312"/>
      <c r="WZD78" s="312"/>
      <c r="WZE78" s="312"/>
      <c r="WZF78" s="312"/>
      <c r="WZG78" s="312"/>
      <c r="WZH78" s="312"/>
      <c r="WZI78" s="312"/>
      <c r="WZJ78" s="312"/>
      <c r="WZK78" s="312"/>
      <c r="WZL78" s="312"/>
      <c r="WZM78" s="312"/>
      <c r="WZN78" s="312"/>
      <c r="WZO78" s="312"/>
      <c r="WZP78" s="312"/>
      <c r="WZQ78" s="312"/>
      <c r="WZR78" s="312"/>
      <c r="WZS78" s="312"/>
      <c r="WZT78" s="312"/>
      <c r="WZU78" s="312"/>
      <c r="WZV78" s="312"/>
      <c r="WZW78" s="312"/>
      <c r="WZX78" s="312"/>
      <c r="WZY78" s="312"/>
      <c r="WZZ78" s="312"/>
      <c r="XAA78" s="312"/>
      <c r="XAB78" s="312"/>
      <c r="XAC78" s="312"/>
      <c r="XAD78" s="312"/>
      <c r="XAE78" s="312"/>
      <c r="XAF78" s="312"/>
      <c r="XAG78" s="312"/>
      <c r="XAH78" s="312"/>
      <c r="XAI78" s="312"/>
      <c r="XAJ78" s="312"/>
      <c r="XAK78" s="312"/>
      <c r="XAL78" s="312"/>
      <c r="XAM78" s="312"/>
      <c r="XAN78" s="312"/>
      <c r="XAO78" s="312"/>
      <c r="XAP78" s="312"/>
      <c r="XAQ78" s="312"/>
      <c r="XAR78" s="312"/>
      <c r="XAS78" s="318"/>
      <c r="XAT78" s="318"/>
      <c r="XAU78" s="318"/>
      <c r="XAV78" s="318"/>
      <c r="XAW78" s="318"/>
      <c r="XAX78" s="318"/>
      <c r="XAY78" s="318"/>
      <c r="XAZ78" s="318"/>
      <c r="XBA78" s="318"/>
      <c r="XBB78" s="318"/>
      <c r="XBC78" s="318"/>
      <c r="XBD78" s="318"/>
      <c r="XBE78" s="318"/>
      <c r="XBF78" s="318"/>
      <c r="XBG78" s="318"/>
      <c r="XBH78" s="318"/>
      <c r="XBI78" s="323"/>
      <c r="XBJ78" s="323"/>
      <c r="XBK78" s="323"/>
      <c r="XBL78" s="323"/>
      <c r="XBM78" s="323"/>
      <c r="XBN78" s="323"/>
      <c r="XBO78" s="323"/>
      <c r="XBP78" s="323"/>
      <c r="XBQ78" s="323"/>
      <c r="XBR78" s="323"/>
      <c r="XBS78" s="323"/>
      <c r="XBT78" s="323"/>
      <c r="XBU78" s="323"/>
      <c r="XBV78" s="323"/>
      <c r="XBW78" s="323"/>
      <c r="XBX78" s="323"/>
      <c r="XBY78" s="312"/>
      <c r="XBZ78" s="312"/>
      <c r="XCA78" s="312"/>
      <c r="XCB78" s="312"/>
      <c r="XCC78" s="312"/>
      <c r="XCD78" s="312"/>
      <c r="XCE78" s="312"/>
      <c r="XCF78" s="312"/>
      <c r="XCG78" s="312"/>
      <c r="XCH78" s="312"/>
      <c r="XCI78" s="312"/>
      <c r="XCJ78" s="312"/>
      <c r="XCK78" s="312"/>
      <c r="XCL78" s="312"/>
      <c r="XCM78" s="312"/>
      <c r="XCN78" s="312"/>
      <c r="XCO78" s="312"/>
      <c r="XCP78" s="312"/>
      <c r="XCQ78" s="312"/>
      <c r="XCR78" s="312"/>
      <c r="XCS78" s="312"/>
      <c r="XCT78" s="312"/>
      <c r="XCU78" s="312"/>
      <c r="XCV78" s="312"/>
      <c r="XCW78" s="312"/>
      <c r="XCX78" s="312"/>
      <c r="XCY78" s="312"/>
      <c r="XCZ78" s="312"/>
      <c r="XDA78" s="312"/>
      <c r="XDB78" s="312"/>
      <c r="XDC78" s="312"/>
      <c r="XDD78" s="312"/>
      <c r="XDE78" s="312"/>
      <c r="XDF78" s="312"/>
      <c r="XDG78" s="312"/>
      <c r="XDH78" s="312"/>
      <c r="XDI78" s="312"/>
      <c r="XDJ78" s="312"/>
      <c r="XDK78" s="312"/>
      <c r="XDL78" s="312"/>
      <c r="XDM78" s="312"/>
      <c r="XDN78" s="312"/>
      <c r="XDO78" s="312"/>
      <c r="XDP78" s="312"/>
      <c r="XDQ78" s="312"/>
      <c r="XDR78" s="312"/>
      <c r="XDS78" s="312"/>
      <c r="XDT78" s="312"/>
      <c r="XDU78" s="312"/>
      <c r="XDV78" s="312"/>
      <c r="XDW78" s="312"/>
      <c r="XDX78" s="312"/>
      <c r="XDY78" s="312"/>
      <c r="XDZ78" s="312"/>
      <c r="XEA78" s="312"/>
      <c r="XEB78" s="312"/>
      <c r="XEC78" s="312"/>
      <c r="XED78" s="312"/>
      <c r="XEE78" s="312"/>
      <c r="XEF78" s="312"/>
      <c r="XEG78" s="318"/>
      <c r="XEH78" s="318"/>
      <c r="XEI78" s="318"/>
      <c r="XEJ78" s="318"/>
      <c r="XEK78" s="318"/>
      <c r="XEL78" s="318"/>
      <c r="XEM78" s="318"/>
      <c r="XEN78" s="318"/>
      <c r="XEO78" s="318"/>
      <c r="XEP78" s="318"/>
      <c r="XEQ78" s="318"/>
      <c r="XER78" s="318"/>
      <c r="XES78" s="318"/>
      <c r="XET78" s="318"/>
      <c r="XEU78" s="318"/>
      <c r="XEV78" s="318"/>
      <c r="XEW78" s="323"/>
      <c r="XEX78" s="323"/>
      <c r="XEY78" s="323"/>
      <c r="XEZ78" s="323"/>
      <c r="XFA78" s="323"/>
      <c r="XFB78" s="323"/>
      <c r="XFC78" s="323"/>
      <c r="XFD78" s="323"/>
    </row>
    <row r="79" spans="1:16384" ht="15.75" customHeight="1">
      <c r="A79" s="453" t="s">
        <v>865</v>
      </c>
      <c r="B79" s="453"/>
      <c r="C79" s="453"/>
      <c r="D79" s="453"/>
      <c r="E79" s="453"/>
      <c r="F79" s="453"/>
      <c r="G79" s="453"/>
      <c r="H79" s="453"/>
      <c r="I79" s="453"/>
      <c r="J79" s="453"/>
      <c r="K79" s="453"/>
      <c r="L79" s="453"/>
      <c r="M79" s="453"/>
      <c r="N79" s="453"/>
      <c r="O79" s="453"/>
      <c r="P79" s="454"/>
      <c r="Q79" s="354"/>
      <c r="R79" s="312"/>
      <c r="S79" s="312"/>
      <c r="T79" s="312"/>
      <c r="U79" s="312"/>
      <c r="V79" s="312"/>
      <c r="W79" s="312"/>
      <c r="X79" s="312"/>
      <c r="Y79" s="312"/>
      <c r="Z79" s="312"/>
      <c r="AA79" s="312"/>
      <c r="AB79" s="312"/>
      <c r="AC79" s="312"/>
      <c r="AD79" s="312"/>
      <c r="AE79" s="312"/>
      <c r="AF79" s="312"/>
      <c r="AG79" s="312"/>
      <c r="AH79" s="394"/>
      <c r="AI79" s="354"/>
      <c r="AJ79" s="312"/>
      <c r="AK79" s="312"/>
      <c r="AL79" s="312"/>
      <c r="AM79" s="312"/>
      <c r="AN79" s="312"/>
      <c r="AO79" s="312"/>
      <c r="AP79" s="312"/>
      <c r="AQ79" s="312"/>
      <c r="AR79" s="312"/>
      <c r="AS79" s="312"/>
      <c r="AT79" s="312"/>
      <c r="AU79" s="312"/>
      <c r="AV79" s="312"/>
      <c r="AW79" s="312"/>
      <c r="AX79" s="312"/>
      <c r="AY79" s="312"/>
      <c r="AZ79" s="312"/>
      <c r="BA79" s="312"/>
      <c r="BB79" s="312"/>
      <c r="BC79" s="394"/>
      <c r="BD79" s="354"/>
      <c r="BE79" s="312"/>
      <c r="BF79" s="312"/>
      <c r="BG79" s="312"/>
      <c r="BH79" s="312"/>
      <c r="BI79" s="312"/>
      <c r="BJ79" s="312"/>
      <c r="BK79" s="312"/>
      <c r="BL79" s="312"/>
      <c r="BM79" s="312"/>
      <c r="BN79" s="312"/>
      <c r="BO79" s="312"/>
      <c r="BP79" s="312"/>
      <c r="BQ79" s="312"/>
      <c r="BR79" s="312"/>
      <c r="BS79" s="312"/>
      <c r="BT79" s="312"/>
      <c r="BU79" s="312"/>
      <c r="BV79" s="312"/>
      <c r="BW79" s="312"/>
      <c r="BX79" s="394"/>
      <c r="BY79" s="318"/>
      <c r="BZ79" s="318"/>
      <c r="CA79" s="318"/>
      <c r="CB79" s="318"/>
      <c r="CC79" s="318"/>
      <c r="CD79" s="318"/>
      <c r="CE79" s="318"/>
      <c r="CF79" s="318"/>
      <c r="CG79" s="318"/>
      <c r="CH79" s="318"/>
      <c r="CI79" s="318"/>
      <c r="CJ79" s="318"/>
      <c r="CK79" s="318"/>
      <c r="CL79" s="318"/>
      <c r="CM79" s="318"/>
      <c r="CN79" s="318"/>
      <c r="CO79" s="196"/>
      <c r="CP79" s="197"/>
      <c r="CQ79" s="197"/>
      <c r="CR79" s="197"/>
      <c r="CS79" s="197"/>
      <c r="CT79" s="197"/>
      <c r="CU79" s="197"/>
      <c r="CV79" s="197"/>
      <c r="CW79" s="197"/>
      <c r="CX79" s="197"/>
      <c r="CY79" s="197"/>
      <c r="CZ79" s="197"/>
      <c r="DA79" s="197"/>
      <c r="DB79" s="197"/>
      <c r="DC79" s="197"/>
      <c r="DD79" s="197"/>
      <c r="DE79" s="200"/>
      <c r="DF79" s="200"/>
      <c r="DG79" s="200"/>
      <c r="DH79" s="200"/>
      <c r="DI79" s="200"/>
      <c r="DJ79" s="200"/>
      <c r="DK79" s="200"/>
      <c r="DL79" s="200"/>
      <c r="DM79" s="200"/>
      <c r="DN79" s="200"/>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200"/>
      <c r="EV79" s="200"/>
      <c r="EW79" s="200"/>
      <c r="EX79" s="200"/>
      <c r="EY79" s="200"/>
      <c r="EZ79" s="200"/>
      <c r="FA79" s="200"/>
      <c r="FB79" s="200"/>
      <c r="FC79" s="200"/>
      <c r="FD79" s="200"/>
      <c r="FE79" s="200"/>
      <c r="FF79" s="200"/>
      <c r="FG79" s="200"/>
      <c r="FH79" s="200"/>
      <c r="FI79" s="200"/>
      <c r="FJ79" s="200"/>
      <c r="FK79" s="200"/>
      <c r="FL79" s="200"/>
      <c r="FM79" s="200"/>
      <c r="FN79" s="200"/>
      <c r="FO79" s="200"/>
      <c r="FP79" s="200"/>
      <c r="FQ79" s="200"/>
      <c r="FR79" s="200"/>
      <c r="FS79" s="200"/>
      <c r="FT79" s="200"/>
      <c r="FU79" s="200"/>
      <c r="FV79" s="200"/>
      <c r="FW79" s="200"/>
      <c r="FX79" s="200"/>
      <c r="FY79" s="200"/>
      <c r="FZ79" s="200"/>
      <c r="GA79" s="200"/>
      <c r="GB79" s="200"/>
      <c r="GC79" s="197"/>
      <c r="GD79" s="197"/>
      <c r="GE79" s="197"/>
      <c r="GF79" s="197"/>
      <c r="GG79" s="197"/>
      <c r="GH79" s="197"/>
      <c r="GI79" s="197"/>
      <c r="GJ79" s="197"/>
      <c r="GK79" s="197"/>
      <c r="GL79" s="197"/>
      <c r="GM79" s="197"/>
      <c r="GN79" s="197"/>
      <c r="GO79" s="197"/>
      <c r="GP79" s="197"/>
      <c r="GQ79" s="197"/>
      <c r="GR79" s="197"/>
      <c r="GS79" s="200"/>
      <c r="GT79" s="200"/>
      <c r="GU79" s="200"/>
      <c r="GV79" s="200"/>
      <c r="GW79" s="200"/>
      <c r="GX79" s="200"/>
      <c r="GY79" s="200"/>
      <c r="GZ79" s="200"/>
      <c r="HA79" s="200"/>
      <c r="HB79" s="200"/>
      <c r="HC79" s="200"/>
      <c r="HD79" s="200"/>
      <c r="HE79" s="200"/>
      <c r="HF79" s="200"/>
      <c r="HG79" s="200"/>
      <c r="HH79" s="200"/>
      <c r="HI79" s="200"/>
      <c r="HJ79" s="200"/>
      <c r="HK79" s="200"/>
      <c r="HL79" s="200"/>
      <c r="HM79" s="200"/>
      <c r="HN79" s="200"/>
      <c r="HO79" s="200"/>
      <c r="HP79" s="200"/>
      <c r="HQ79" s="200"/>
      <c r="HR79" s="200"/>
      <c r="HS79" s="200"/>
      <c r="HT79" s="200"/>
      <c r="HU79" s="200"/>
      <c r="HV79" s="200"/>
      <c r="HW79" s="200"/>
      <c r="HX79" s="200"/>
      <c r="HY79" s="200"/>
      <c r="HZ79" s="200"/>
      <c r="IA79" s="200"/>
      <c r="IB79" s="200"/>
      <c r="IC79" s="200"/>
      <c r="ID79" s="200"/>
      <c r="IE79" s="200"/>
      <c r="IF79" s="200"/>
      <c r="IG79" s="200"/>
      <c r="IH79" s="200"/>
      <c r="II79" s="200"/>
      <c r="IJ79" s="200"/>
      <c r="IK79" s="200"/>
      <c r="IL79" s="200"/>
      <c r="IM79" s="200"/>
      <c r="IN79" s="200"/>
      <c r="IO79" s="200"/>
      <c r="IP79" s="200"/>
      <c r="IQ79" s="200"/>
      <c r="IR79" s="200"/>
      <c r="IS79" s="200"/>
      <c r="IT79" s="200"/>
      <c r="IU79" s="200"/>
      <c r="IV79" s="200"/>
      <c r="IW79" s="200"/>
      <c r="IX79" s="200"/>
      <c r="IY79" s="200"/>
      <c r="IZ79" s="200"/>
      <c r="JA79" s="200"/>
      <c r="JB79" s="200"/>
      <c r="JC79" s="200"/>
      <c r="JD79" s="200"/>
      <c r="JE79" s="200"/>
      <c r="JF79" s="200"/>
      <c r="JG79" s="200"/>
      <c r="JH79" s="200"/>
      <c r="JI79" s="200"/>
      <c r="JJ79" s="200"/>
      <c r="JK79" s="200"/>
      <c r="JL79" s="200"/>
      <c r="JM79" s="200"/>
      <c r="JN79" s="200"/>
      <c r="JO79" s="200"/>
      <c r="JP79" s="200"/>
      <c r="JQ79" s="197"/>
      <c r="JR79" s="197"/>
      <c r="JS79" s="197"/>
      <c r="JT79" s="197"/>
      <c r="JU79" s="197"/>
      <c r="JV79" s="197"/>
      <c r="JW79" s="197"/>
      <c r="JX79" s="197"/>
      <c r="JY79" s="197"/>
      <c r="JZ79" s="197"/>
      <c r="KA79" s="197"/>
      <c r="KB79" s="197"/>
      <c r="KC79" s="197"/>
      <c r="KD79" s="197"/>
      <c r="KE79" s="197"/>
      <c r="KF79" s="197"/>
      <c r="KG79" s="200"/>
      <c r="KH79" s="200"/>
      <c r="KI79" s="200"/>
      <c r="KJ79" s="200"/>
      <c r="KK79" s="200"/>
      <c r="KL79" s="200"/>
      <c r="KM79" s="200"/>
      <c r="KN79" s="200"/>
      <c r="KO79" s="200"/>
      <c r="KP79" s="200"/>
      <c r="KQ79" s="200"/>
      <c r="KR79" s="200"/>
      <c r="KS79" s="200"/>
      <c r="KT79" s="200"/>
      <c r="KU79" s="200"/>
      <c r="KV79" s="200"/>
      <c r="KW79" s="200"/>
      <c r="KX79" s="200"/>
      <c r="KY79" s="200"/>
      <c r="KZ79" s="200"/>
      <c r="LA79" s="200"/>
      <c r="LB79" s="200"/>
      <c r="LC79" s="200"/>
      <c r="LD79" s="200"/>
      <c r="LE79" s="200"/>
      <c r="LF79" s="200"/>
      <c r="LG79" s="200"/>
      <c r="LH79" s="200"/>
      <c r="LI79" s="200"/>
      <c r="LJ79" s="200"/>
      <c r="LK79" s="200"/>
      <c r="LL79" s="200"/>
      <c r="LM79" s="200"/>
      <c r="LN79" s="200"/>
      <c r="LO79" s="200"/>
      <c r="LP79" s="200"/>
      <c r="LQ79" s="200"/>
      <c r="LR79" s="200"/>
      <c r="LS79" s="200"/>
      <c r="LT79" s="200"/>
      <c r="LU79" s="200"/>
      <c r="LV79" s="200"/>
      <c r="LW79" s="200"/>
      <c r="LX79" s="200"/>
      <c r="LY79" s="200"/>
      <c r="LZ79" s="200"/>
      <c r="MA79" s="200"/>
      <c r="MB79" s="200"/>
      <c r="MC79" s="200"/>
      <c r="MD79" s="200"/>
      <c r="ME79" s="200"/>
      <c r="MF79" s="200"/>
      <c r="MG79" s="200"/>
      <c r="MH79" s="200"/>
      <c r="MI79" s="200"/>
      <c r="MJ79" s="200"/>
      <c r="MK79" s="200"/>
      <c r="ML79" s="200"/>
      <c r="MM79" s="200"/>
      <c r="MN79" s="200"/>
      <c r="MO79" s="200"/>
      <c r="MP79" s="200"/>
      <c r="MQ79" s="200"/>
      <c r="MR79" s="200"/>
      <c r="MS79" s="200"/>
      <c r="MT79" s="200"/>
      <c r="MU79" s="200"/>
      <c r="MV79" s="200"/>
      <c r="MW79" s="200"/>
      <c r="MX79" s="200"/>
      <c r="MY79" s="200"/>
      <c r="MZ79" s="200"/>
      <c r="NA79" s="200"/>
      <c r="NB79" s="200"/>
      <c r="NC79" s="200"/>
      <c r="ND79" s="200"/>
      <c r="NE79" s="197"/>
      <c r="NF79" s="197"/>
      <c r="NG79" s="197"/>
      <c r="NH79" s="197"/>
      <c r="NI79" s="197"/>
      <c r="NJ79" s="197"/>
      <c r="NK79" s="197"/>
      <c r="NL79" s="197"/>
      <c r="NM79" s="197"/>
      <c r="NN79" s="197"/>
      <c r="NO79" s="197"/>
      <c r="NP79" s="197"/>
      <c r="NQ79" s="197"/>
      <c r="NR79" s="197"/>
      <c r="NS79" s="197"/>
      <c r="NT79" s="197"/>
      <c r="NU79" s="200"/>
      <c r="NV79" s="200"/>
      <c r="NW79" s="200"/>
      <c r="NX79" s="200"/>
      <c r="NY79" s="200"/>
      <c r="NZ79" s="200"/>
      <c r="OA79" s="200"/>
      <c r="OB79" s="200"/>
      <c r="OC79" s="200"/>
      <c r="OD79" s="200"/>
      <c r="OE79" s="200"/>
      <c r="OF79" s="200"/>
      <c r="OG79" s="200"/>
      <c r="OH79" s="200"/>
      <c r="OI79" s="200"/>
      <c r="OJ79" s="200"/>
      <c r="OK79" s="200"/>
      <c r="OL79" s="200"/>
      <c r="OM79" s="200"/>
      <c r="ON79" s="200"/>
      <c r="OO79" s="200"/>
      <c r="OP79" s="200"/>
      <c r="OQ79" s="200"/>
      <c r="OR79" s="200"/>
      <c r="OS79" s="200"/>
      <c r="OT79" s="200"/>
      <c r="OU79" s="200"/>
      <c r="OV79" s="200"/>
      <c r="OW79" s="200"/>
      <c r="OX79" s="200"/>
      <c r="OY79" s="200"/>
      <c r="OZ79" s="200"/>
      <c r="PA79" s="200"/>
      <c r="PB79" s="200"/>
      <c r="PC79" s="200"/>
      <c r="PD79" s="200"/>
      <c r="PE79" s="200"/>
      <c r="PF79" s="200"/>
      <c r="PG79" s="200"/>
      <c r="PH79" s="200"/>
      <c r="PI79" s="200"/>
      <c r="PJ79" s="200"/>
      <c r="PK79" s="200"/>
      <c r="PL79" s="200"/>
      <c r="PM79" s="200"/>
      <c r="PN79" s="200"/>
      <c r="PO79" s="200"/>
      <c r="PP79" s="200"/>
      <c r="PQ79" s="200"/>
      <c r="PR79" s="200"/>
      <c r="PS79" s="200"/>
      <c r="PT79" s="200"/>
      <c r="PU79" s="200"/>
      <c r="PV79" s="200"/>
      <c r="PW79" s="200"/>
      <c r="PX79" s="200"/>
      <c r="PY79" s="200"/>
      <c r="PZ79" s="200"/>
      <c r="QA79" s="200"/>
      <c r="QB79" s="200"/>
      <c r="QC79" s="200"/>
      <c r="QD79" s="200"/>
      <c r="QE79" s="200"/>
      <c r="QF79" s="200"/>
      <c r="QG79" s="200"/>
      <c r="QH79" s="200"/>
      <c r="QI79" s="200"/>
      <c r="QJ79" s="200"/>
      <c r="QK79" s="200"/>
      <c r="QL79" s="200"/>
      <c r="QM79" s="200"/>
      <c r="QN79" s="200"/>
      <c r="QO79" s="200"/>
      <c r="QP79" s="200"/>
      <c r="QQ79" s="200"/>
      <c r="QR79" s="200"/>
      <c r="QS79" s="197"/>
      <c r="QT79" s="197"/>
      <c r="QU79" s="197"/>
      <c r="QV79" s="197"/>
      <c r="QW79" s="197"/>
      <c r="QX79" s="197"/>
      <c r="QY79" s="197"/>
      <c r="QZ79" s="197"/>
      <c r="RA79" s="197"/>
      <c r="RB79" s="197"/>
      <c r="RC79" s="197"/>
      <c r="RD79" s="197"/>
      <c r="RE79" s="197"/>
      <c r="RF79" s="197"/>
      <c r="RG79" s="197"/>
      <c r="RH79" s="197"/>
      <c r="RI79" s="200"/>
      <c r="RJ79" s="200"/>
      <c r="RK79" s="200"/>
      <c r="RL79" s="200"/>
      <c r="RM79" s="200"/>
      <c r="RN79" s="200"/>
      <c r="RO79" s="200"/>
      <c r="RP79" s="200"/>
      <c r="RQ79" s="200"/>
      <c r="RR79" s="200"/>
      <c r="RS79" s="200"/>
      <c r="RT79" s="200"/>
      <c r="RU79" s="200"/>
      <c r="RV79" s="200"/>
      <c r="RW79" s="200"/>
      <c r="RX79" s="200"/>
      <c r="RY79" s="200"/>
      <c r="RZ79" s="200"/>
      <c r="SA79" s="200"/>
      <c r="SB79" s="200"/>
      <c r="SC79" s="200"/>
      <c r="SD79" s="200"/>
      <c r="SE79" s="200"/>
      <c r="SF79" s="200"/>
      <c r="SG79" s="200"/>
      <c r="SH79" s="200"/>
      <c r="SI79" s="200"/>
      <c r="SJ79" s="200"/>
      <c r="SK79" s="200"/>
      <c r="SL79" s="200"/>
      <c r="SM79" s="200"/>
      <c r="SN79" s="200"/>
      <c r="SO79" s="200"/>
      <c r="SP79" s="200"/>
      <c r="SQ79" s="200"/>
      <c r="SR79" s="200"/>
      <c r="SS79" s="200"/>
      <c r="ST79" s="200"/>
      <c r="SU79" s="200"/>
      <c r="SV79" s="200"/>
      <c r="SW79" s="200"/>
      <c r="SX79" s="200"/>
      <c r="SY79" s="200"/>
      <c r="SZ79" s="200"/>
      <c r="TA79" s="200"/>
      <c r="TB79" s="200"/>
      <c r="TC79" s="200"/>
      <c r="TD79" s="200"/>
      <c r="TE79" s="200"/>
      <c r="TF79" s="200"/>
      <c r="TG79" s="200"/>
      <c r="TH79" s="200"/>
      <c r="TI79" s="200"/>
      <c r="TJ79" s="200"/>
      <c r="TK79" s="200"/>
      <c r="TL79" s="200"/>
      <c r="TM79" s="200"/>
      <c r="TN79" s="200"/>
      <c r="TO79" s="200"/>
      <c r="TP79" s="200"/>
      <c r="TQ79" s="200"/>
      <c r="TR79" s="200"/>
      <c r="TS79" s="200"/>
      <c r="TT79" s="200"/>
      <c r="TU79" s="200"/>
      <c r="TV79" s="200"/>
      <c r="TW79" s="200"/>
      <c r="TX79" s="200"/>
      <c r="TY79" s="200"/>
      <c r="TZ79" s="200"/>
      <c r="UA79" s="200"/>
      <c r="UB79" s="200"/>
      <c r="UC79" s="200"/>
      <c r="UD79" s="200"/>
      <c r="UE79" s="200"/>
      <c r="UF79" s="200"/>
      <c r="UG79" s="197"/>
      <c r="UH79" s="197"/>
      <c r="UI79" s="197"/>
      <c r="UJ79" s="197"/>
      <c r="UK79" s="197"/>
      <c r="UL79" s="197"/>
      <c r="UM79" s="197"/>
      <c r="UN79" s="197"/>
      <c r="UO79" s="197"/>
      <c r="UP79" s="197"/>
      <c r="UQ79" s="197"/>
      <c r="UR79" s="197"/>
      <c r="US79" s="197"/>
      <c r="UT79" s="197"/>
      <c r="UU79" s="197"/>
      <c r="UV79" s="197"/>
      <c r="UW79" s="200"/>
      <c r="UX79" s="200"/>
      <c r="UY79" s="200"/>
      <c r="UZ79" s="200"/>
      <c r="VA79" s="200"/>
      <c r="VB79" s="200"/>
      <c r="VC79" s="200"/>
      <c r="VD79" s="200"/>
      <c r="VE79" s="200"/>
      <c r="VF79" s="200"/>
      <c r="VG79" s="200"/>
      <c r="VH79" s="200"/>
      <c r="VI79" s="200"/>
      <c r="VJ79" s="200"/>
      <c r="VK79" s="200"/>
      <c r="VL79" s="200"/>
      <c r="VM79" s="200"/>
      <c r="VN79" s="200"/>
      <c r="VO79" s="200"/>
      <c r="VP79" s="200"/>
      <c r="VQ79" s="200"/>
      <c r="VR79" s="200"/>
      <c r="VS79" s="200"/>
      <c r="VT79" s="200"/>
      <c r="VU79" s="200"/>
      <c r="VV79" s="200"/>
      <c r="VW79" s="200"/>
      <c r="VX79" s="200"/>
      <c r="VY79" s="200"/>
      <c r="VZ79" s="200"/>
      <c r="WA79" s="200"/>
      <c r="WB79" s="200"/>
      <c r="WC79" s="200"/>
      <c r="WD79" s="200"/>
      <c r="WE79" s="200"/>
      <c r="WF79" s="200"/>
      <c r="WG79" s="200"/>
      <c r="WH79" s="200"/>
      <c r="WI79" s="200"/>
      <c r="WJ79" s="200"/>
      <c r="WK79" s="200"/>
      <c r="WL79" s="200"/>
      <c r="WM79" s="200"/>
      <c r="WN79" s="200"/>
      <c r="WO79" s="200"/>
      <c r="WP79" s="200"/>
      <c r="WQ79" s="200"/>
      <c r="WR79" s="200"/>
      <c r="WS79" s="200"/>
      <c r="WT79" s="200"/>
      <c r="WU79" s="200"/>
      <c r="WV79" s="200"/>
      <c r="WW79" s="200"/>
      <c r="WX79" s="200"/>
      <c r="WY79" s="200"/>
      <c r="WZ79" s="200"/>
      <c r="XA79" s="200"/>
      <c r="XB79" s="200"/>
      <c r="XC79" s="200"/>
      <c r="XD79" s="200"/>
      <c r="XE79" s="200"/>
      <c r="XF79" s="200"/>
      <c r="XG79" s="200"/>
      <c r="XH79" s="200"/>
      <c r="XI79" s="200"/>
      <c r="XJ79" s="200"/>
      <c r="XK79" s="200"/>
      <c r="XL79" s="200"/>
      <c r="XM79" s="200"/>
      <c r="XN79" s="200"/>
      <c r="XO79" s="200"/>
      <c r="XP79" s="200"/>
      <c r="XQ79" s="200"/>
      <c r="XR79" s="200"/>
      <c r="XS79" s="200"/>
      <c r="XT79" s="200"/>
      <c r="XU79" s="197"/>
      <c r="XV79" s="197"/>
      <c r="XW79" s="197"/>
      <c r="XX79" s="197"/>
      <c r="XY79" s="197"/>
      <c r="XZ79" s="197"/>
      <c r="YA79" s="197"/>
      <c r="YB79" s="197"/>
      <c r="YC79" s="197"/>
      <c r="YD79" s="197"/>
      <c r="YE79" s="197"/>
      <c r="YF79" s="197"/>
      <c r="YG79" s="197"/>
      <c r="YH79" s="197"/>
      <c r="YI79" s="197"/>
      <c r="YJ79" s="197"/>
      <c r="YK79" s="200"/>
      <c r="YL79" s="200"/>
      <c r="YM79" s="200"/>
      <c r="YN79" s="200"/>
      <c r="YO79" s="200"/>
      <c r="YP79" s="200"/>
      <c r="YQ79" s="200"/>
      <c r="YR79" s="200"/>
      <c r="YS79" s="200"/>
      <c r="YT79" s="200"/>
      <c r="YU79" s="200"/>
      <c r="YV79" s="200"/>
      <c r="YW79" s="200"/>
      <c r="YX79" s="200"/>
      <c r="YY79" s="200"/>
      <c r="YZ79" s="200"/>
      <c r="ZA79" s="200"/>
      <c r="ZB79" s="200"/>
      <c r="ZC79" s="200"/>
      <c r="ZD79" s="200"/>
      <c r="ZE79" s="200"/>
      <c r="ZF79" s="200"/>
      <c r="ZG79" s="200"/>
      <c r="ZH79" s="200"/>
      <c r="ZI79" s="200"/>
      <c r="ZJ79" s="200"/>
      <c r="ZK79" s="200"/>
      <c r="ZL79" s="200"/>
      <c r="ZM79" s="200"/>
      <c r="ZN79" s="200"/>
      <c r="ZO79" s="200"/>
      <c r="ZP79" s="200"/>
      <c r="ZQ79" s="200"/>
      <c r="ZR79" s="200"/>
      <c r="ZS79" s="200"/>
      <c r="ZT79" s="200"/>
      <c r="ZU79" s="200"/>
      <c r="ZV79" s="200"/>
      <c r="ZW79" s="200"/>
      <c r="ZX79" s="200"/>
      <c r="ZY79" s="200"/>
      <c r="ZZ79" s="200"/>
      <c r="AAA79" s="200"/>
      <c r="AAB79" s="200"/>
      <c r="AAC79" s="200"/>
      <c r="AAD79" s="200"/>
      <c r="AAE79" s="200"/>
      <c r="AAF79" s="200"/>
      <c r="AAG79" s="200"/>
      <c r="AAH79" s="200"/>
      <c r="AAI79" s="200"/>
      <c r="AAJ79" s="200"/>
      <c r="AAK79" s="200"/>
      <c r="AAL79" s="200"/>
      <c r="AAM79" s="200"/>
      <c r="AAN79" s="200"/>
      <c r="AAO79" s="200"/>
      <c r="AAP79" s="200"/>
      <c r="AAQ79" s="200"/>
      <c r="AAR79" s="200"/>
      <c r="AAS79" s="200"/>
      <c r="AAT79" s="200"/>
      <c r="AAU79" s="200"/>
      <c r="AAV79" s="200"/>
      <c r="AAW79" s="200"/>
      <c r="AAX79" s="200"/>
      <c r="AAY79" s="200"/>
      <c r="AAZ79" s="200"/>
      <c r="ABA79" s="200"/>
      <c r="ABB79" s="200"/>
      <c r="ABC79" s="200"/>
      <c r="ABD79" s="200"/>
      <c r="ABE79" s="200"/>
      <c r="ABF79" s="200"/>
      <c r="ABG79" s="200"/>
      <c r="ABH79" s="200"/>
      <c r="ABI79" s="197"/>
      <c r="ABJ79" s="197"/>
      <c r="ABK79" s="197"/>
      <c r="ABL79" s="197"/>
      <c r="ABM79" s="197"/>
      <c r="ABN79" s="197"/>
      <c r="ABO79" s="197"/>
      <c r="ABP79" s="197"/>
      <c r="ABQ79" s="197"/>
      <c r="ABR79" s="197"/>
      <c r="ABS79" s="197"/>
      <c r="ABT79" s="197"/>
      <c r="ABU79" s="197"/>
      <c r="ABV79" s="197"/>
      <c r="ABW79" s="197"/>
      <c r="ABX79" s="197"/>
      <c r="ABY79" s="200"/>
      <c r="ABZ79" s="200"/>
      <c r="ACA79" s="200"/>
      <c r="ACB79" s="200"/>
      <c r="ACC79" s="200"/>
      <c r="ACD79" s="200"/>
      <c r="ACE79" s="200"/>
      <c r="ACF79" s="200"/>
      <c r="ACG79" s="200"/>
      <c r="ACH79" s="200"/>
      <c r="ACI79" s="200"/>
      <c r="ACJ79" s="200"/>
      <c r="ACK79" s="200"/>
      <c r="ACL79" s="200"/>
      <c r="ACM79" s="200"/>
      <c r="ACN79" s="200"/>
      <c r="ACO79" s="200"/>
      <c r="ACP79" s="200"/>
      <c r="ACQ79" s="200"/>
      <c r="ACR79" s="200"/>
      <c r="ACS79" s="200"/>
      <c r="ACT79" s="200"/>
      <c r="ACU79" s="200"/>
      <c r="ACV79" s="200"/>
      <c r="ACW79" s="200"/>
      <c r="ACX79" s="200"/>
      <c r="ACY79" s="200"/>
      <c r="ACZ79" s="200"/>
      <c r="ADA79" s="200"/>
      <c r="ADB79" s="200"/>
      <c r="ADC79" s="200"/>
      <c r="ADD79" s="200"/>
      <c r="ADE79" s="200"/>
      <c r="ADF79" s="200"/>
      <c r="ADG79" s="200"/>
      <c r="ADH79" s="200"/>
      <c r="ADI79" s="200"/>
      <c r="ADJ79" s="200"/>
      <c r="ADK79" s="200"/>
      <c r="ADL79" s="200"/>
      <c r="ADM79" s="200"/>
      <c r="ADN79" s="200"/>
      <c r="ADO79" s="200"/>
      <c r="ADP79" s="200"/>
      <c r="ADQ79" s="200"/>
      <c r="ADR79" s="200"/>
      <c r="ADS79" s="200"/>
      <c r="ADT79" s="200"/>
      <c r="ADU79" s="200"/>
      <c r="ADV79" s="200"/>
      <c r="ADW79" s="200"/>
      <c r="ADX79" s="200"/>
      <c r="ADY79" s="200"/>
      <c r="ADZ79" s="200"/>
      <c r="AEA79" s="200"/>
      <c r="AEB79" s="200"/>
      <c r="AEC79" s="200"/>
      <c r="AED79" s="200"/>
      <c r="AEE79" s="200"/>
      <c r="AEF79" s="200"/>
      <c r="AEG79" s="200"/>
      <c r="AEH79" s="200"/>
      <c r="AEI79" s="200"/>
      <c r="AEJ79" s="200"/>
      <c r="AEK79" s="200"/>
      <c r="AEL79" s="200"/>
      <c r="AEM79" s="200"/>
      <c r="AEN79" s="200"/>
      <c r="AEO79" s="200"/>
      <c r="AEP79" s="200"/>
      <c r="AEQ79" s="200"/>
      <c r="AER79" s="200"/>
      <c r="AES79" s="200"/>
      <c r="AET79" s="200"/>
      <c r="AEU79" s="200"/>
      <c r="AEV79" s="200"/>
      <c r="AEW79" s="197"/>
      <c r="AEX79" s="197"/>
      <c r="AEY79" s="197"/>
      <c r="AEZ79" s="197"/>
      <c r="AFA79" s="197"/>
      <c r="AFB79" s="197"/>
      <c r="AFC79" s="197"/>
      <c r="AFD79" s="197"/>
      <c r="AFE79" s="197"/>
      <c r="AFF79" s="197"/>
      <c r="AFG79" s="197"/>
      <c r="AFH79" s="197"/>
      <c r="AFI79" s="197"/>
      <c r="AFJ79" s="197"/>
      <c r="AFK79" s="197"/>
      <c r="AFL79" s="197"/>
      <c r="AFM79" s="200"/>
      <c r="AFN79" s="200"/>
      <c r="AFO79" s="200"/>
      <c r="AFP79" s="200"/>
      <c r="AFQ79" s="200"/>
      <c r="AFR79" s="200"/>
      <c r="AFS79" s="200"/>
      <c r="AFT79" s="200"/>
      <c r="AFU79" s="200"/>
      <c r="AFV79" s="200"/>
      <c r="AFW79" s="200"/>
      <c r="AFX79" s="200"/>
      <c r="AFY79" s="200"/>
      <c r="AFZ79" s="200"/>
      <c r="AGA79" s="200"/>
      <c r="AGB79" s="200"/>
      <c r="AGC79" s="200"/>
      <c r="AGD79" s="200"/>
      <c r="AGE79" s="200"/>
      <c r="AGF79" s="200"/>
      <c r="AGG79" s="200"/>
      <c r="AGH79" s="200"/>
      <c r="AGI79" s="200"/>
      <c r="AGJ79" s="200"/>
      <c r="AGK79" s="200"/>
      <c r="AGL79" s="200"/>
      <c r="AGM79" s="200"/>
      <c r="AGN79" s="200"/>
      <c r="AGO79" s="200"/>
      <c r="AGP79" s="200"/>
      <c r="AGQ79" s="200"/>
      <c r="AGR79" s="200"/>
      <c r="AGS79" s="200"/>
      <c r="AGT79" s="200"/>
      <c r="AGU79" s="200"/>
      <c r="AGV79" s="200"/>
      <c r="AGW79" s="200"/>
      <c r="AGX79" s="200"/>
      <c r="AGY79" s="200"/>
      <c r="AGZ79" s="200"/>
      <c r="AHA79" s="200"/>
      <c r="AHB79" s="200"/>
      <c r="AHC79" s="200"/>
      <c r="AHD79" s="200"/>
      <c r="AHE79" s="200"/>
      <c r="AHF79" s="200"/>
      <c r="AHG79" s="200"/>
      <c r="AHH79" s="200"/>
      <c r="AHI79" s="200"/>
      <c r="AHJ79" s="200"/>
      <c r="AHK79" s="200"/>
      <c r="AHL79" s="200"/>
      <c r="AHM79" s="200"/>
      <c r="AHN79" s="200"/>
      <c r="AHO79" s="200"/>
      <c r="AHP79" s="200"/>
      <c r="AHQ79" s="200"/>
      <c r="AHR79" s="200"/>
      <c r="AHS79" s="200"/>
      <c r="AHT79" s="200"/>
      <c r="AHU79" s="200"/>
      <c r="AHV79" s="200"/>
      <c r="AHW79" s="200"/>
      <c r="AHX79" s="200"/>
      <c r="AHY79" s="200"/>
      <c r="AHZ79" s="200"/>
      <c r="AIA79" s="200"/>
      <c r="AIB79" s="200"/>
      <c r="AIC79" s="200"/>
      <c r="AID79" s="200"/>
      <c r="AIE79" s="200"/>
      <c r="AIF79" s="200"/>
      <c r="AIG79" s="200"/>
      <c r="AIH79" s="200"/>
      <c r="AII79" s="200"/>
      <c r="AIJ79" s="200"/>
      <c r="AIK79" s="197"/>
      <c r="AIL79" s="197"/>
      <c r="AIM79" s="197"/>
      <c r="AIN79" s="197"/>
      <c r="AIO79" s="197"/>
      <c r="AIP79" s="197"/>
      <c r="AIQ79" s="197"/>
      <c r="AIR79" s="197"/>
      <c r="AIS79" s="197"/>
      <c r="AIT79" s="197"/>
      <c r="AIU79" s="197"/>
      <c r="AIV79" s="197"/>
      <c r="AIW79" s="197"/>
      <c r="AIX79" s="197"/>
      <c r="AIY79" s="197"/>
      <c r="AIZ79" s="197"/>
      <c r="AJA79" s="200"/>
      <c r="AJB79" s="200"/>
      <c r="AJC79" s="200"/>
      <c r="AJD79" s="200"/>
      <c r="AJE79" s="200"/>
      <c r="AJF79" s="200"/>
      <c r="AJG79" s="200"/>
      <c r="AJH79" s="200"/>
      <c r="AJI79" s="200"/>
      <c r="AJJ79" s="200"/>
      <c r="AJK79" s="200"/>
      <c r="AJL79" s="200"/>
      <c r="AJM79" s="200"/>
      <c r="AJN79" s="200"/>
      <c r="AJO79" s="200"/>
      <c r="AJP79" s="200"/>
      <c r="AJQ79" s="200"/>
      <c r="AJR79" s="200"/>
      <c r="AJS79" s="200"/>
      <c r="AJT79" s="200"/>
      <c r="AJU79" s="200"/>
      <c r="AJV79" s="200"/>
      <c r="AJW79" s="200"/>
      <c r="AJX79" s="200"/>
      <c r="AJY79" s="200"/>
      <c r="AJZ79" s="200"/>
      <c r="AKA79" s="200"/>
      <c r="AKB79" s="200"/>
      <c r="AKC79" s="200"/>
      <c r="AKD79" s="200"/>
      <c r="AKE79" s="200"/>
      <c r="AKF79" s="200"/>
      <c r="AKG79" s="200"/>
      <c r="AKH79" s="200"/>
      <c r="AKI79" s="200"/>
      <c r="AKJ79" s="200"/>
      <c r="AKK79" s="200"/>
      <c r="AKL79" s="200"/>
      <c r="AKM79" s="200"/>
      <c r="AKN79" s="200"/>
      <c r="AKO79" s="200"/>
      <c r="AKP79" s="200"/>
      <c r="AKQ79" s="200"/>
      <c r="AKR79" s="200"/>
      <c r="AKS79" s="200"/>
      <c r="AKT79" s="200"/>
      <c r="AKU79" s="200"/>
      <c r="AKV79" s="200"/>
      <c r="AKW79" s="200"/>
      <c r="AKX79" s="200"/>
      <c r="AKY79" s="200"/>
      <c r="AKZ79" s="200"/>
      <c r="ALA79" s="200"/>
      <c r="ALB79" s="200"/>
      <c r="ALC79" s="200"/>
      <c r="ALD79" s="200"/>
      <c r="ALE79" s="200"/>
      <c r="ALF79" s="200"/>
      <c r="ALG79" s="200"/>
      <c r="ALH79" s="200"/>
      <c r="ALI79" s="200"/>
      <c r="ALJ79" s="200"/>
      <c r="ALK79" s="200"/>
      <c r="ALL79" s="200"/>
      <c r="ALM79" s="200"/>
      <c r="ALN79" s="200"/>
      <c r="ALO79" s="200"/>
      <c r="ALP79" s="200"/>
      <c r="ALQ79" s="200"/>
      <c r="ALR79" s="200"/>
      <c r="ALS79" s="200"/>
      <c r="ALT79" s="200"/>
      <c r="ALU79" s="200"/>
      <c r="ALV79" s="200"/>
      <c r="ALW79" s="200"/>
      <c r="ALX79" s="200"/>
      <c r="ALY79" s="197"/>
      <c r="ALZ79" s="197"/>
      <c r="AMA79" s="197"/>
      <c r="AMB79" s="197"/>
      <c r="AMC79" s="197"/>
      <c r="AMD79" s="197"/>
      <c r="AME79" s="197"/>
      <c r="AMF79" s="197"/>
      <c r="AMG79" s="197"/>
      <c r="AMH79" s="197"/>
      <c r="AMI79" s="197"/>
      <c r="AMJ79" s="197"/>
      <c r="AMK79" s="197"/>
      <c r="AML79" s="197"/>
      <c r="AMM79" s="197"/>
      <c r="AMN79" s="197"/>
      <c r="AMO79" s="200"/>
      <c r="AMP79" s="200"/>
      <c r="AMQ79" s="200"/>
      <c r="AMR79" s="200"/>
      <c r="AMS79" s="200"/>
      <c r="AMT79" s="200"/>
      <c r="AMU79" s="200"/>
      <c r="AMV79" s="200"/>
      <c r="AMW79" s="200"/>
      <c r="AMX79" s="200"/>
      <c r="AMY79" s="200"/>
      <c r="AMZ79" s="200"/>
      <c r="ANA79" s="200"/>
      <c r="ANB79" s="200"/>
      <c r="ANC79" s="200"/>
      <c r="AND79" s="200"/>
      <c r="ANE79" s="200"/>
      <c r="ANF79" s="200"/>
      <c r="ANG79" s="200"/>
      <c r="ANH79" s="200"/>
      <c r="ANI79" s="200"/>
      <c r="ANJ79" s="200"/>
      <c r="ANK79" s="200"/>
      <c r="ANL79" s="200"/>
      <c r="ANM79" s="200"/>
      <c r="ANN79" s="200"/>
      <c r="ANO79" s="200"/>
      <c r="ANP79" s="200"/>
      <c r="ANQ79" s="200"/>
      <c r="ANR79" s="200"/>
      <c r="ANS79" s="200"/>
      <c r="ANT79" s="200"/>
      <c r="ANU79" s="200"/>
      <c r="ANV79" s="200"/>
      <c r="ANW79" s="200"/>
      <c r="ANX79" s="200"/>
      <c r="ANY79" s="200"/>
      <c r="ANZ79" s="200"/>
      <c r="AOA79" s="200"/>
      <c r="AOB79" s="200"/>
      <c r="AOC79" s="200"/>
      <c r="AOD79" s="200"/>
      <c r="AOE79" s="200"/>
      <c r="AOF79" s="200"/>
      <c r="AOG79" s="200"/>
      <c r="AOH79" s="200"/>
      <c r="AOI79" s="200"/>
      <c r="AOJ79" s="200"/>
      <c r="AOK79" s="200"/>
      <c r="AOL79" s="200"/>
      <c r="AOM79" s="200"/>
      <c r="AON79" s="200"/>
      <c r="AOO79" s="200"/>
      <c r="AOP79" s="200"/>
      <c r="AOQ79" s="200"/>
      <c r="AOR79" s="200"/>
      <c r="AOS79" s="200"/>
      <c r="AOT79" s="200"/>
      <c r="AOU79" s="200"/>
      <c r="AOV79" s="200"/>
      <c r="AOW79" s="200"/>
      <c r="AOX79" s="200"/>
      <c r="AOY79" s="200"/>
      <c r="AOZ79" s="200"/>
      <c r="APA79" s="200"/>
      <c r="APB79" s="200"/>
      <c r="APC79" s="200"/>
      <c r="APD79" s="200"/>
      <c r="APE79" s="200"/>
      <c r="APF79" s="200"/>
      <c r="APG79" s="200"/>
      <c r="APH79" s="200"/>
      <c r="API79" s="200"/>
      <c r="APJ79" s="200"/>
      <c r="APK79" s="200"/>
      <c r="APL79" s="200"/>
      <c r="APM79" s="197"/>
      <c r="APN79" s="197"/>
      <c r="APO79" s="197"/>
      <c r="APP79" s="197"/>
      <c r="APQ79" s="197"/>
      <c r="APR79" s="197"/>
      <c r="APS79" s="197"/>
      <c r="APT79" s="197"/>
      <c r="APU79" s="197"/>
      <c r="APV79" s="197"/>
      <c r="APW79" s="197"/>
      <c r="APX79" s="197"/>
      <c r="APY79" s="197"/>
      <c r="APZ79" s="197"/>
      <c r="AQA79" s="197"/>
      <c r="AQB79" s="197"/>
      <c r="AQC79" s="200"/>
      <c r="AQD79" s="200"/>
      <c r="AQE79" s="200"/>
      <c r="AQF79" s="200"/>
      <c r="AQG79" s="200"/>
      <c r="AQH79" s="200"/>
      <c r="AQI79" s="200"/>
      <c r="AQJ79" s="200"/>
      <c r="AQK79" s="200"/>
      <c r="AQL79" s="200"/>
      <c r="AQM79" s="200"/>
      <c r="AQN79" s="200"/>
      <c r="AQO79" s="200"/>
      <c r="AQP79" s="200"/>
      <c r="AQQ79" s="200"/>
      <c r="AQR79" s="200"/>
      <c r="AQS79" s="200"/>
      <c r="AQT79" s="200"/>
      <c r="AQU79" s="200"/>
      <c r="AQV79" s="200"/>
      <c r="AQW79" s="200"/>
      <c r="AQX79" s="200"/>
      <c r="AQY79" s="200"/>
      <c r="AQZ79" s="200"/>
      <c r="ARA79" s="200"/>
      <c r="ARB79" s="200"/>
      <c r="ARC79" s="200"/>
      <c r="ARD79" s="200"/>
      <c r="ARE79" s="200"/>
      <c r="ARF79" s="200"/>
      <c r="ARG79" s="200"/>
      <c r="ARH79" s="200"/>
      <c r="ARI79" s="200"/>
      <c r="ARJ79" s="200"/>
      <c r="ARK79" s="200"/>
      <c r="ARL79" s="200"/>
      <c r="ARM79" s="200"/>
      <c r="ARN79" s="200"/>
      <c r="ARO79" s="200"/>
      <c r="ARP79" s="200"/>
      <c r="ARQ79" s="200"/>
      <c r="ARR79" s="200"/>
      <c r="ARS79" s="200"/>
      <c r="ART79" s="200"/>
      <c r="ARU79" s="200"/>
      <c r="ARV79" s="200"/>
      <c r="ARW79" s="200"/>
      <c r="ARX79" s="200"/>
      <c r="ARY79" s="200"/>
      <c r="ARZ79" s="200"/>
      <c r="ASA79" s="200"/>
      <c r="ASB79" s="200"/>
      <c r="ASC79" s="200"/>
      <c r="ASD79" s="200"/>
      <c r="ASE79" s="200"/>
      <c r="ASF79" s="200"/>
      <c r="ASG79" s="200"/>
      <c r="ASH79" s="200"/>
      <c r="ASI79" s="200"/>
      <c r="ASJ79" s="200"/>
      <c r="ASK79" s="200"/>
      <c r="ASL79" s="200"/>
      <c r="ASM79" s="200"/>
      <c r="ASN79" s="200"/>
      <c r="ASO79" s="200"/>
      <c r="ASP79" s="200"/>
      <c r="ASQ79" s="200"/>
      <c r="ASR79" s="200"/>
      <c r="ASS79" s="200"/>
      <c r="AST79" s="200"/>
      <c r="ASU79" s="200"/>
      <c r="ASV79" s="200"/>
      <c r="ASW79" s="200"/>
      <c r="ASX79" s="200"/>
      <c r="ASY79" s="200"/>
      <c r="ASZ79" s="200"/>
      <c r="ATA79" s="197"/>
      <c r="ATB79" s="197"/>
      <c r="ATC79" s="197"/>
      <c r="ATD79" s="197"/>
      <c r="ATE79" s="197"/>
      <c r="ATF79" s="197"/>
      <c r="ATG79" s="197"/>
      <c r="ATH79" s="197"/>
      <c r="ATI79" s="197"/>
      <c r="ATJ79" s="197"/>
      <c r="ATK79" s="197"/>
      <c r="ATL79" s="197"/>
      <c r="ATM79" s="197"/>
      <c r="ATN79" s="197"/>
      <c r="ATO79" s="197"/>
      <c r="ATP79" s="197"/>
      <c r="ATQ79" s="200"/>
      <c r="ATR79" s="200"/>
      <c r="ATS79" s="200"/>
      <c r="ATT79" s="200"/>
      <c r="ATU79" s="200"/>
      <c r="ATV79" s="200"/>
      <c r="ATW79" s="200"/>
      <c r="ATX79" s="200"/>
      <c r="ATY79" s="200"/>
      <c r="ATZ79" s="200"/>
      <c r="AUA79" s="200"/>
      <c r="AUB79" s="200"/>
      <c r="AUC79" s="200"/>
      <c r="AUD79" s="200"/>
      <c r="AUE79" s="200"/>
      <c r="AUF79" s="200"/>
      <c r="AUG79" s="200"/>
      <c r="AUH79" s="200"/>
      <c r="AUI79" s="200"/>
      <c r="AUJ79" s="200"/>
      <c r="AUK79" s="200"/>
      <c r="AUL79" s="200"/>
      <c r="AUM79" s="200"/>
      <c r="AUN79" s="200"/>
      <c r="AUO79" s="200"/>
      <c r="AUP79" s="200"/>
      <c r="AUQ79" s="200"/>
      <c r="AUR79" s="200"/>
      <c r="AUS79" s="200"/>
      <c r="AUT79" s="200"/>
      <c r="AUU79" s="200"/>
      <c r="AUV79" s="200"/>
      <c r="AUW79" s="200"/>
      <c r="AUX79" s="200"/>
      <c r="AUY79" s="200"/>
      <c r="AUZ79" s="200"/>
      <c r="AVA79" s="200"/>
      <c r="AVB79" s="200"/>
      <c r="AVC79" s="200"/>
      <c r="AVD79" s="200"/>
      <c r="AVE79" s="200"/>
      <c r="AVF79" s="200"/>
      <c r="AVG79" s="200"/>
      <c r="AVH79" s="200"/>
      <c r="AVI79" s="200"/>
      <c r="AVJ79" s="200"/>
      <c r="AVK79" s="200"/>
      <c r="AVL79" s="200"/>
      <c r="AVM79" s="200"/>
      <c r="AVN79" s="200"/>
      <c r="AVO79" s="200"/>
      <c r="AVP79" s="200"/>
      <c r="AVQ79" s="200"/>
      <c r="AVR79" s="200"/>
      <c r="AVS79" s="200"/>
      <c r="AVT79" s="200"/>
      <c r="AVU79" s="200"/>
      <c r="AVV79" s="200"/>
      <c r="AVW79" s="200"/>
      <c r="AVX79" s="200"/>
      <c r="AVY79" s="200"/>
      <c r="AVZ79" s="200"/>
      <c r="AWA79" s="200"/>
      <c r="AWB79" s="200"/>
      <c r="AWC79" s="200"/>
      <c r="AWD79" s="200"/>
      <c r="AWE79" s="200"/>
      <c r="AWF79" s="200"/>
      <c r="AWG79" s="200"/>
      <c r="AWH79" s="200"/>
      <c r="AWI79" s="200"/>
      <c r="AWJ79" s="200"/>
      <c r="AWK79" s="200"/>
      <c r="AWL79" s="200"/>
      <c r="AWM79" s="200"/>
      <c r="AWN79" s="200"/>
      <c r="AWO79" s="197"/>
      <c r="AWP79" s="197"/>
      <c r="AWQ79" s="197"/>
      <c r="AWR79" s="197"/>
      <c r="AWS79" s="197"/>
      <c r="AWT79" s="197"/>
      <c r="AWU79" s="197"/>
      <c r="AWV79" s="197"/>
      <c r="AWW79" s="197"/>
      <c r="AWX79" s="197"/>
      <c r="AWY79" s="197"/>
      <c r="AWZ79" s="197"/>
      <c r="AXA79" s="197"/>
      <c r="AXB79" s="197"/>
      <c r="AXC79" s="197"/>
      <c r="AXD79" s="197"/>
      <c r="AXE79" s="200"/>
      <c r="AXF79" s="200"/>
      <c r="AXG79" s="200"/>
      <c r="AXH79" s="200"/>
      <c r="AXI79" s="200"/>
      <c r="AXJ79" s="200"/>
      <c r="AXK79" s="200"/>
      <c r="AXL79" s="200"/>
      <c r="AXM79" s="200"/>
      <c r="AXN79" s="200"/>
      <c r="AXO79" s="200"/>
      <c r="AXP79" s="200"/>
      <c r="AXQ79" s="200"/>
      <c r="AXR79" s="200"/>
      <c r="AXS79" s="200"/>
      <c r="AXT79" s="200"/>
      <c r="AXU79" s="200"/>
      <c r="AXV79" s="200"/>
      <c r="AXW79" s="200"/>
      <c r="AXX79" s="200"/>
      <c r="AXY79" s="200"/>
      <c r="AXZ79" s="200"/>
      <c r="AYA79" s="200"/>
      <c r="AYB79" s="200"/>
      <c r="AYC79" s="200"/>
      <c r="AYD79" s="200"/>
      <c r="AYE79" s="200"/>
      <c r="AYF79" s="200"/>
      <c r="AYG79" s="200"/>
      <c r="AYH79" s="200"/>
      <c r="AYI79" s="200"/>
      <c r="AYJ79" s="200"/>
      <c r="AYK79" s="200"/>
      <c r="AYL79" s="200"/>
      <c r="AYM79" s="200"/>
      <c r="AYN79" s="200"/>
      <c r="AYO79" s="200"/>
      <c r="AYP79" s="200"/>
      <c r="AYQ79" s="200"/>
      <c r="AYR79" s="200"/>
      <c r="AYS79" s="200"/>
      <c r="AYT79" s="200"/>
      <c r="AYU79" s="200"/>
      <c r="AYV79" s="200"/>
      <c r="AYW79" s="200"/>
      <c r="AYX79" s="200"/>
      <c r="AYY79" s="200"/>
      <c r="AYZ79" s="200"/>
      <c r="AZA79" s="200"/>
      <c r="AZB79" s="200"/>
      <c r="AZC79" s="200"/>
      <c r="AZD79" s="200"/>
      <c r="AZE79" s="200"/>
      <c r="AZF79" s="200"/>
      <c r="AZG79" s="200"/>
      <c r="AZH79" s="200"/>
      <c r="AZI79" s="200"/>
      <c r="AZJ79" s="200"/>
      <c r="AZK79" s="200"/>
      <c r="AZL79" s="200"/>
      <c r="AZM79" s="200"/>
      <c r="AZN79" s="200"/>
      <c r="AZO79" s="200"/>
      <c r="AZP79" s="200"/>
      <c r="AZQ79" s="200"/>
      <c r="AZR79" s="200"/>
      <c r="AZS79" s="200"/>
      <c r="AZT79" s="200"/>
      <c r="AZU79" s="200"/>
      <c r="AZV79" s="200"/>
      <c r="AZW79" s="200"/>
      <c r="AZX79" s="200"/>
      <c r="AZY79" s="200"/>
      <c r="AZZ79" s="200"/>
      <c r="BAA79" s="200"/>
      <c r="BAB79" s="200"/>
      <c r="BAC79" s="197"/>
      <c r="BAD79" s="197"/>
      <c r="BAE79" s="197"/>
      <c r="BAF79" s="197"/>
      <c r="BAG79" s="197"/>
      <c r="BAH79" s="197"/>
      <c r="BAI79" s="197"/>
      <c r="BAJ79" s="197"/>
      <c r="BAK79" s="197"/>
      <c r="BAL79" s="197"/>
      <c r="BAM79" s="197"/>
      <c r="BAN79" s="197"/>
      <c r="BAO79" s="197"/>
      <c r="BAP79" s="197"/>
      <c r="BAQ79" s="197"/>
      <c r="BAR79" s="197"/>
      <c r="BAS79" s="200"/>
      <c r="BAT79" s="200"/>
      <c r="BAU79" s="200"/>
      <c r="BAV79" s="200"/>
      <c r="BAW79" s="200"/>
      <c r="BAX79" s="200"/>
      <c r="BAY79" s="200"/>
      <c r="BAZ79" s="200"/>
      <c r="BBA79" s="200"/>
      <c r="BBB79" s="200"/>
      <c r="BBC79" s="200"/>
      <c r="BBD79" s="200"/>
      <c r="BBE79" s="200"/>
      <c r="BBF79" s="200"/>
      <c r="BBG79" s="200"/>
      <c r="BBH79" s="200"/>
      <c r="BBI79" s="200"/>
      <c r="BBJ79" s="200"/>
      <c r="BBK79" s="200"/>
      <c r="BBL79" s="200"/>
      <c r="BBM79" s="200"/>
      <c r="BBN79" s="200"/>
      <c r="BBO79" s="200"/>
      <c r="BBP79" s="200"/>
      <c r="BBQ79" s="200"/>
      <c r="BBR79" s="200"/>
      <c r="BBS79" s="200"/>
      <c r="BBT79" s="200"/>
      <c r="BBU79" s="200"/>
      <c r="BBV79" s="200"/>
      <c r="BBW79" s="200"/>
      <c r="BBX79" s="200"/>
      <c r="BBY79" s="200"/>
      <c r="BBZ79" s="200"/>
      <c r="BCA79" s="200"/>
      <c r="BCB79" s="200"/>
      <c r="BCC79" s="200"/>
      <c r="BCD79" s="200"/>
      <c r="BCE79" s="200"/>
      <c r="BCF79" s="200"/>
      <c r="BCG79" s="200"/>
      <c r="BCH79" s="200"/>
      <c r="BCI79" s="200"/>
      <c r="BCJ79" s="200"/>
      <c r="BCK79" s="200"/>
      <c r="BCL79" s="200"/>
      <c r="BCM79" s="200"/>
      <c r="BCN79" s="200"/>
      <c r="BCO79" s="200"/>
      <c r="BCP79" s="200"/>
      <c r="BCQ79" s="200"/>
      <c r="BCR79" s="200"/>
      <c r="BCS79" s="200"/>
      <c r="BCT79" s="200"/>
      <c r="BCU79" s="200"/>
      <c r="BCV79" s="200"/>
      <c r="BCW79" s="200"/>
      <c r="BCX79" s="200"/>
      <c r="BCY79" s="200"/>
      <c r="BCZ79" s="200"/>
      <c r="BDA79" s="200"/>
      <c r="BDB79" s="200"/>
      <c r="BDC79" s="200"/>
      <c r="BDD79" s="200"/>
      <c r="BDE79" s="200"/>
      <c r="BDF79" s="200"/>
      <c r="BDG79" s="200"/>
      <c r="BDH79" s="200"/>
      <c r="BDI79" s="200"/>
      <c r="BDJ79" s="200"/>
      <c r="BDK79" s="200"/>
      <c r="BDL79" s="200"/>
      <c r="BDM79" s="200"/>
      <c r="BDN79" s="200"/>
      <c r="BDO79" s="200"/>
      <c r="BDP79" s="200"/>
      <c r="BDQ79" s="197"/>
      <c r="BDR79" s="197"/>
      <c r="BDS79" s="197"/>
      <c r="BDT79" s="197"/>
      <c r="BDU79" s="197"/>
      <c r="BDV79" s="197"/>
      <c r="BDW79" s="197"/>
      <c r="BDX79" s="197"/>
      <c r="BDY79" s="197"/>
      <c r="BDZ79" s="197"/>
      <c r="BEA79" s="197"/>
      <c r="BEB79" s="197"/>
      <c r="BEC79" s="197"/>
      <c r="BED79" s="197"/>
      <c r="BEE79" s="197"/>
      <c r="BEF79" s="197"/>
      <c r="BEG79" s="200"/>
      <c r="BEH79" s="200"/>
      <c r="BEI79" s="200"/>
      <c r="BEJ79" s="200"/>
      <c r="BEK79" s="200"/>
      <c r="BEL79" s="200"/>
      <c r="BEM79" s="200"/>
      <c r="BEN79" s="200"/>
      <c r="BEO79" s="200"/>
      <c r="BEP79" s="200"/>
      <c r="BEQ79" s="200"/>
      <c r="BER79" s="200"/>
      <c r="BES79" s="200"/>
      <c r="BET79" s="200"/>
      <c r="BEU79" s="200"/>
      <c r="BEV79" s="200"/>
      <c r="BEW79" s="200"/>
      <c r="BEX79" s="200"/>
      <c r="BEY79" s="200"/>
      <c r="BEZ79" s="200"/>
      <c r="BFA79" s="200"/>
      <c r="BFB79" s="200"/>
      <c r="BFC79" s="200"/>
      <c r="BFD79" s="200"/>
      <c r="BFE79" s="200"/>
      <c r="BFF79" s="200"/>
      <c r="BFG79" s="200"/>
      <c r="BFH79" s="200"/>
      <c r="BFI79" s="200"/>
      <c r="BFJ79" s="200"/>
      <c r="BFK79" s="200"/>
      <c r="BFL79" s="200"/>
      <c r="BFM79" s="200"/>
      <c r="BFN79" s="200"/>
      <c r="BFO79" s="200"/>
      <c r="BFP79" s="200"/>
      <c r="BFQ79" s="200"/>
      <c r="BFR79" s="200"/>
      <c r="BFS79" s="200"/>
      <c r="BFT79" s="200"/>
      <c r="BFU79" s="200"/>
      <c r="BFV79" s="200"/>
      <c r="BFW79" s="200"/>
      <c r="BFX79" s="200"/>
      <c r="BFY79" s="200"/>
      <c r="BFZ79" s="200"/>
      <c r="BGA79" s="200"/>
      <c r="BGB79" s="200"/>
      <c r="BGC79" s="200"/>
      <c r="BGD79" s="200"/>
      <c r="BGE79" s="200"/>
      <c r="BGF79" s="200"/>
      <c r="BGG79" s="200"/>
      <c r="BGH79" s="200"/>
      <c r="BGI79" s="200"/>
      <c r="BGJ79" s="200"/>
      <c r="BGK79" s="200"/>
      <c r="BGL79" s="200"/>
      <c r="BGM79" s="200"/>
      <c r="BGN79" s="200"/>
      <c r="BGO79" s="200"/>
      <c r="BGP79" s="200"/>
      <c r="BGQ79" s="200"/>
      <c r="BGR79" s="200"/>
      <c r="BGS79" s="200"/>
      <c r="BGT79" s="200"/>
      <c r="BGU79" s="200"/>
      <c r="BGV79" s="200"/>
      <c r="BGW79" s="200"/>
      <c r="BGX79" s="200"/>
      <c r="BGY79" s="200"/>
      <c r="BGZ79" s="200"/>
      <c r="BHA79" s="200"/>
      <c r="BHB79" s="200"/>
      <c r="BHC79" s="200"/>
      <c r="BHD79" s="200"/>
      <c r="BHE79" s="197"/>
      <c r="BHF79" s="197"/>
      <c r="BHG79" s="197"/>
      <c r="BHH79" s="197"/>
      <c r="BHI79" s="197"/>
      <c r="BHJ79" s="197"/>
      <c r="BHK79" s="197"/>
      <c r="BHL79" s="197"/>
      <c r="BHM79" s="197"/>
      <c r="BHN79" s="197"/>
      <c r="BHO79" s="197"/>
      <c r="BHP79" s="197"/>
      <c r="BHQ79" s="197"/>
      <c r="BHR79" s="197"/>
      <c r="BHS79" s="197"/>
      <c r="BHT79" s="197"/>
      <c r="BHU79" s="200"/>
      <c r="BHV79" s="200"/>
      <c r="BHW79" s="200"/>
      <c r="BHX79" s="200"/>
      <c r="BHY79" s="200"/>
      <c r="BHZ79" s="200"/>
      <c r="BIA79" s="200"/>
      <c r="BIB79" s="200"/>
      <c r="BIC79" s="200"/>
      <c r="BID79" s="200"/>
      <c r="BIE79" s="200"/>
      <c r="BIF79" s="200"/>
      <c r="BIG79" s="200"/>
      <c r="BIH79" s="200"/>
      <c r="BII79" s="200"/>
      <c r="BIJ79" s="200"/>
      <c r="BIK79" s="200"/>
      <c r="BIL79" s="200"/>
      <c r="BIM79" s="200"/>
      <c r="BIN79" s="200"/>
      <c r="BIO79" s="200"/>
      <c r="BIP79" s="200"/>
      <c r="BIQ79" s="200"/>
      <c r="BIR79" s="200"/>
      <c r="BIS79" s="200"/>
      <c r="BIT79" s="200"/>
      <c r="BIU79" s="200"/>
      <c r="BIV79" s="200"/>
      <c r="BIW79" s="200"/>
      <c r="BIX79" s="200"/>
      <c r="BIY79" s="200"/>
      <c r="BIZ79" s="200"/>
      <c r="BJA79" s="200"/>
      <c r="BJB79" s="200"/>
      <c r="BJC79" s="200"/>
      <c r="BJD79" s="200"/>
      <c r="BJE79" s="200"/>
      <c r="BJF79" s="200"/>
      <c r="BJG79" s="200"/>
      <c r="BJH79" s="200"/>
      <c r="BJI79" s="200"/>
      <c r="BJJ79" s="200"/>
      <c r="BJK79" s="200"/>
      <c r="BJL79" s="200"/>
      <c r="BJM79" s="200"/>
      <c r="BJN79" s="200"/>
      <c r="BJO79" s="200"/>
      <c r="BJP79" s="200"/>
      <c r="BJQ79" s="200"/>
      <c r="BJR79" s="200"/>
      <c r="BJS79" s="200"/>
      <c r="BJT79" s="200"/>
      <c r="BJU79" s="200"/>
      <c r="BJV79" s="200"/>
      <c r="BJW79" s="200"/>
      <c r="BJX79" s="200"/>
      <c r="BJY79" s="200"/>
      <c r="BJZ79" s="200"/>
      <c r="BKA79" s="200"/>
      <c r="BKB79" s="200"/>
      <c r="BKC79" s="200"/>
      <c r="BKD79" s="200"/>
      <c r="BKE79" s="200"/>
      <c r="BKF79" s="200"/>
      <c r="BKG79" s="200"/>
      <c r="BKH79" s="200"/>
      <c r="BKI79" s="200"/>
      <c r="BKJ79" s="200"/>
      <c r="BKK79" s="200"/>
      <c r="BKL79" s="200"/>
      <c r="BKM79" s="200"/>
      <c r="BKN79" s="200"/>
      <c r="BKO79" s="200"/>
      <c r="BKP79" s="200"/>
      <c r="BKQ79" s="200"/>
      <c r="BKR79" s="200"/>
      <c r="BKS79" s="197"/>
      <c r="BKT79" s="197"/>
      <c r="BKU79" s="197"/>
      <c r="BKV79" s="197"/>
      <c r="BKW79" s="197"/>
      <c r="BKX79" s="197"/>
      <c r="BKY79" s="197"/>
      <c r="BKZ79" s="197"/>
      <c r="BLA79" s="197"/>
      <c r="BLB79" s="197"/>
      <c r="BLC79" s="197"/>
      <c r="BLD79" s="197"/>
      <c r="BLE79" s="197"/>
      <c r="BLF79" s="197"/>
      <c r="BLG79" s="197"/>
      <c r="BLH79" s="197"/>
      <c r="BLI79" s="200"/>
      <c r="BLJ79" s="200"/>
      <c r="BLK79" s="200"/>
      <c r="BLL79" s="200"/>
      <c r="BLM79" s="200"/>
      <c r="BLN79" s="200"/>
      <c r="BLO79" s="200"/>
      <c r="BLP79" s="200"/>
      <c r="BLQ79" s="200"/>
      <c r="BLR79" s="200"/>
      <c r="BLS79" s="200"/>
      <c r="BLT79" s="200"/>
      <c r="BLU79" s="200"/>
      <c r="BLV79" s="200"/>
      <c r="BLW79" s="200"/>
      <c r="BLX79" s="200"/>
      <c r="BLY79" s="200"/>
      <c r="BLZ79" s="200"/>
      <c r="BMA79" s="200"/>
      <c r="BMB79" s="200"/>
      <c r="BMC79" s="200"/>
      <c r="BMD79" s="200"/>
      <c r="BME79" s="200"/>
      <c r="BMF79" s="200"/>
      <c r="BMG79" s="200"/>
      <c r="BMH79" s="200"/>
      <c r="BMI79" s="200"/>
      <c r="BMJ79" s="200"/>
      <c r="BMK79" s="200"/>
      <c r="BML79" s="200"/>
      <c r="BMM79" s="200"/>
      <c r="BMN79" s="200"/>
      <c r="BMO79" s="200"/>
      <c r="BMP79" s="200"/>
      <c r="BMQ79" s="200"/>
      <c r="BMR79" s="200"/>
      <c r="BMS79" s="200"/>
      <c r="BMT79" s="200"/>
      <c r="BMU79" s="200"/>
      <c r="BMV79" s="200"/>
      <c r="BMW79" s="200"/>
      <c r="BMX79" s="200"/>
      <c r="BMY79" s="200"/>
      <c r="BMZ79" s="200"/>
      <c r="BNA79" s="200"/>
      <c r="BNB79" s="200"/>
      <c r="BNC79" s="200"/>
      <c r="BND79" s="200"/>
      <c r="BNE79" s="200"/>
      <c r="BNF79" s="200"/>
      <c r="BNG79" s="200"/>
      <c r="BNH79" s="200"/>
      <c r="BNI79" s="200"/>
      <c r="BNJ79" s="200"/>
      <c r="BNK79" s="200"/>
      <c r="BNL79" s="200"/>
      <c r="BNM79" s="200"/>
      <c r="BNN79" s="200"/>
      <c r="BNO79" s="200"/>
      <c r="BNP79" s="200"/>
      <c r="BNQ79" s="200"/>
      <c r="BNR79" s="200"/>
      <c r="BNS79" s="200"/>
      <c r="BNT79" s="200"/>
      <c r="BNU79" s="200"/>
      <c r="BNV79" s="200"/>
      <c r="BNW79" s="200"/>
      <c r="BNX79" s="200"/>
      <c r="BNY79" s="200"/>
      <c r="BNZ79" s="200"/>
      <c r="BOA79" s="200"/>
      <c r="BOB79" s="200"/>
      <c r="BOC79" s="200"/>
      <c r="BOD79" s="200"/>
      <c r="BOE79" s="200"/>
      <c r="BOF79" s="200"/>
      <c r="BOG79" s="197"/>
      <c r="BOH79" s="197"/>
      <c r="BOI79" s="197"/>
      <c r="BOJ79" s="197"/>
      <c r="BOK79" s="197"/>
      <c r="BOL79" s="197"/>
      <c r="BOM79" s="197"/>
      <c r="BON79" s="197"/>
      <c r="BOO79" s="197"/>
      <c r="BOP79" s="197"/>
      <c r="BOQ79" s="197"/>
      <c r="BOR79" s="197"/>
      <c r="BOS79" s="197"/>
      <c r="BOT79" s="197"/>
      <c r="BOU79" s="197"/>
      <c r="BOV79" s="197"/>
      <c r="BOW79" s="200"/>
      <c r="BOX79" s="200"/>
      <c r="BOY79" s="200"/>
      <c r="BOZ79" s="200"/>
      <c r="BPA79" s="200"/>
      <c r="BPB79" s="200"/>
      <c r="BPC79" s="200"/>
      <c r="BPD79" s="200"/>
      <c r="BPE79" s="200"/>
      <c r="BPF79" s="200"/>
      <c r="BPG79" s="200"/>
      <c r="BPH79" s="200"/>
      <c r="BPI79" s="200"/>
      <c r="BPJ79" s="200"/>
      <c r="BPK79" s="200"/>
      <c r="BPL79" s="200"/>
      <c r="BPM79" s="200"/>
      <c r="BPN79" s="200"/>
      <c r="BPO79" s="200"/>
      <c r="BPP79" s="200"/>
      <c r="BPQ79" s="200"/>
      <c r="BPR79" s="200"/>
      <c r="BPS79" s="200"/>
      <c r="BPT79" s="200"/>
      <c r="BPU79" s="200"/>
      <c r="BPV79" s="200"/>
      <c r="BPW79" s="200"/>
      <c r="BPX79" s="200"/>
      <c r="BPY79" s="200"/>
      <c r="BPZ79" s="200"/>
      <c r="BQA79" s="200"/>
      <c r="BQB79" s="200"/>
      <c r="BQC79" s="200"/>
      <c r="BQD79" s="200"/>
      <c r="BQE79" s="200"/>
      <c r="BQF79" s="200"/>
      <c r="BQG79" s="200"/>
      <c r="BQH79" s="200"/>
      <c r="BQI79" s="200"/>
      <c r="BQJ79" s="200"/>
      <c r="BQK79" s="200"/>
      <c r="BQL79" s="200"/>
      <c r="BQM79" s="200"/>
      <c r="BQN79" s="200"/>
      <c r="BQO79" s="200"/>
      <c r="BQP79" s="200"/>
      <c r="BQQ79" s="200"/>
      <c r="BQR79" s="200"/>
      <c r="BQS79" s="200"/>
      <c r="BQT79" s="200"/>
      <c r="BQU79" s="200"/>
      <c r="BQV79" s="200"/>
      <c r="BQW79" s="200"/>
      <c r="BQX79" s="200"/>
      <c r="BQY79" s="200"/>
      <c r="BQZ79" s="200"/>
      <c r="BRA79" s="200"/>
      <c r="BRB79" s="200"/>
      <c r="BRC79" s="200"/>
      <c r="BRD79" s="200"/>
      <c r="BRE79" s="200"/>
      <c r="BRF79" s="200"/>
      <c r="BRG79" s="200"/>
      <c r="BRH79" s="200"/>
      <c r="BRI79" s="200"/>
      <c r="BRJ79" s="200"/>
      <c r="BRK79" s="200"/>
      <c r="BRL79" s="200"/>
      <c r="BRM79" s="200"/>
      <c r="BRN79" s="200"/>
      <c r="BRO79" s="200"/>
      <c r="BRP79" s="200"/>
      <c r="BRQ79" s="200"/>
      <c r="BRR79" s="200"/>
      <c r="BRS79" s="200"/>
      <c r="BRT79" s="200"/>
      <c r="BRU79" s="197"/>
      <c r="BRV79" s="197"/>
      <c r="BRW79" s="197"/>
      <c r="BRX79" s="197"/>
      <c r="BRY79" s="197"/>
      <c r="BRZ79" s="197"/>
      <c r="BSA79" s="197"/>
      <c r="BSB79" s="197"/>
      <c r="BSC79" s="197"/>
      <c r="BSD79" s="197"/>
      <c r="BSE79" s="197"/>
      <c r="BSF79" s="197"/>
      <c r="BSG79" s="197"/>
      <c r="BSH79" s="197"/>
      <c r="BSI79" s="197"/>
      <c r="BSJ79" s="197"/>
      <c r="BSK79" s="200"/>
      <c r="BSL79" s="200"/>
      <c r="BSM79" s="200"/>
      <c r="BSN79" s="200"/>
      <c r="BSO79" s="200"/>
      <c r="BSP79" s="200"/>
      <c r="BSQ79" s="200"/>
      <c r="BSR79" s="200"/>
      <c r="BSS79" s="200"/>
      <c r="BST79" s="200"/>
      <c r="BSU79" s="200"/>
      <c r="BSV79" s="200"/>
      <c r="BSW79" s="200"/>
      <c r="BSX79" s="200"/>
      <c r="BSY79" s="200"/>
      <c r="BSZ79" s="200"/>
      <c r="BTA79" s="200"/>
      <c r="BTB79" s="200"/>
      <c r="BTC79" s="200"/>
      <c r="BTD79" s="200"/>
      <c r="BTE79" s="200"/>
      <c r="BTF79" s="200"/>
      <c r="BTG79" s="200"/>
      <c r="BTH79" s="200"/>
      <c r="BTI79" s="200"/>
      <c r="BTJ79" s="200"/>
      <c r="BTK79" s="200"/>
      <c r="BTL79" s="200"/>
      <c r="BTM79" s="200"/>
      <c r="BTN79" s="200"/>
      <c r="BTO79" s="200"/>
      <c r="BTP79" s="200"/>
      <c r="BTQ79" s="200"/>
      <c r="BTR79" s="200"/>
      <c r="BTS79" s="200"/>
      <c r="BTT79" s="200"/>
      <c r="BTU79" s="200"/>
      <c r="BTV79" s="200"/>
      <c r="BTW79" s="200"/>
      <c r="BTX79" s="200"/>
      <c r="BTY79" s="200"/>
      <c r="BTZ79" s="200"/>
      <c r="BUA79" s="200"/>
      <c r="BUB79" s="200"/>
      <c r="BUC79" s="200"/>
      <c r="BUD79" s="200"/>
      <c r="BUE79" s="200"/>
      <c r="BUF79" s="200"/>
      <c r="BUG79" s="200"/>
      <c r="BUH79" s="200"/>
      <c r="BUI79" s="200"/>
      <c r="BUJ79" s="200"/>
      <c r="BUK79" s="200"/>
      <c r="BUL79" s="200"/>
      <c r="BUM79" s="200"/>
      <c r="BUN79" s="200"/>
      <c r="BUO79" s="200"/>
      <c r="BUP79" s="200"/>
      <c r="BUQ79" s="200"/>
      <c r="BUR79" s="200"/>
      <c r="BUS79" s="200"/>
      <c r="BUT79" s="200"/>
      <c r="BUU79" s="200"/>
      <c r="BUV79" s="200"/>
      <c r="BUW79" s="200"/>
      <c r="BUX79" s="200"/>
      <c r="BUY79" s="200"/>
      <c r="BUZ79" s="200"/>
      <c r="BVA79" s="200"/>
      <c r="BVB79" s="200"/>
      <c r="BVC79" s="200"/>
      <c r="BVD79" s="200"/>
      <c r="BVE79" s="200"/>
      <c r="BVF79" s="200"/>
      <c r="BVG79" s="200"/>
      <c r="BVH79" s="200"/>
      <c r="BVI79" s="197"/>
      <c r="BVJ79" s="197"/>
      <c r="BVK79" s="197"/>
      <c r="BVL79" s="197"/>
      <c r="BVM79" s="197"/>
      <c r="BVN79" s="197"/>
      <c r="BVO79" s="197"/>
      <c r="BVP79" s="197"/>
      <c r="BVQ79" s="197"/>
      <c r="BVR79" s="197"/>
      <c r="BVS79" s="197"/>
      <c r="BVT79" s="197"/>
      <c r="BVU79" s="197"/>
      <c r="BVV79" s="197"/>
      <c r="BVW79" s="197"/>
      <c r="BVX79" s="197"/>
      <c r="BVY79" s="200"/>
      <c r="BVZ79" s="200"/>
      <c r="BWA79" s="200"/>
      <c r="BWB79" s="200"/>
      <c r="BWC79" s="200"/>
      <c r="BWD79" s="200"/>
      <c r="BWE79" s="200"/>
      <c r="BWF79" s="200"/>
      <c r="BWG79" s="200"/>
      <c r="BWH79" s="200"/>
      <c r="BWI79" s="200"/>
      <c r="BWJ79" s="200"/>
      <c r="BWK79" s="200"/>
      <c r="BWL79" s="200"/>
      <c r="BWM79" s="200"/>
      <c r="BWN79" s="200"/>
      <c r="BWO79" s="200"/>
      <c r="BWP79" s="200"/>
      <c r="BWQ79" s="200"/>
      <c r="BWR79" s="200"/>
      <c r="BWS79" s="200"/>
      <c r="BWT79" s="200"/>
      <c r="BWU79" s="200"/>
      <c r="BWV79" s="200"/>
      <c r="BWW79" s="200"/>
      <c r="BWX79" s="200"/>
      <c r="BWY79" s="200"/>
      <c r="BWZ79" s="200"/>
      <c r="BXA79" s="200"/>
      <c r="BXB79" s="200"/>
      <c r="BXC79" s="200"/>
      <c r="BXD79" s="200"/>
      <c r="BXE79" s="200"/>
      <c r="BXF79" s="200"/>
      <c r="BXG79" s="200"/>
      <c r="BXH79" s="200"/>
      <c r="BXI79" s="200"/>
      <c r="BXJ79" s="200"/>
      <c r="BXK79" s="200"/>
      <c r="BXL79" s="200"/>
      <c r="BXM79" s="200"/>
      <c r="BXN79" s="200"/>
      <c r="BXO79" s="200"/>
      <c r="BXP79" s="200"/>
      <c r="BXQ79" s="200"/>
      <c r="BXR79" s="200"/>
      <c r="BXS79" s="200"/>
      <c r="BXT79" s="200"/>
      <c r="BXU79" s="200"/>
      <c r="BXV79" s="200"/>
      <c r="BXW79" s="200"/>
      <c r="BXX79" s="200"/>
      <c r="BXY79" s="200"/>
      <c r="BXZ79" s="200"/>
      <c r="BYA79" s="200"/>
      <c r="BYB79" s="200"/>
      <c r="BYC79" s="200"/>
      <c r="BYD79" s="200"/>
      <c r="BYE79" s="200"/>
      <c r="BYF79" s="200"/>
      <c r="BYG79" s="200"/>
      <c r="BYH79" s="200"/>
      <c r="BYI79" s="200"/>
      <c r="BYJ79" s="200"/>
      <c r="BYK79" s="200"/>
      <c r="BYL79" s="200"/>
      <c r="BYM79" s="200"/>
      <c r="BYN79" s="200"/>
      <c r="BYO79" s="200"/>
      <c r="BYP79" s="200"/>
      <c r="BYQ79" s="200"/>
      <c r="BYR79" s="200"/>
      <c r="BYS79" s="200"/>
      <c r="BYT79" s="200"/>
      <c r="BYU79" s="200"/>
      <c r="BYV79" s="200"/>
      <c r="BYW79" s="197"/>
      <c r="BYX79" s="197"/>
      <c r="BYY79" s="197"/>
      <c r="BYZ79" s="197"/>
      <c r="BZA79" s="197"/>
      <c r="BZB79" s="197"/>
      <c r="BZC79" s="197"/>
      <c r="BZD79" s="197"/>
      <c r="BZE79" s="197"/>
      <c r="BZF79" s="197"/>
      <c r="BZG79" s="197"/>
      <c r="BZH79" s="197"/>
      <c r="BZI79" s="197"/>
      <c r="BZJ79" s="197"/>
      <c r="BZK79" s="197"/>
      <c r="BZL79" s="197"/>
      <c r="BZM79" s="200"/>
      <c r="BZN79" s="200"/>
      <c r="BZO79" s="200"/>
      <c r="BZP79" s="200"/>
      <c r="BZQ79" s="200"/>
      <c r="BZR79" s="200"/>
      <c r="BZS79" s="200"/>
      <c r="BZT79" s="200"/>
      <c r="BZU79" s="200"/>
      <c r="BZV79" s="200"/>
      <c r="BZW79" s="200"/>
      <c r="BZX79" s="200"/>
      <c r="BZY79" s="200"/>
      <c r="BZZ79" s="200"/>
      <c r="CAA79" s="200"/>
      <c r="CAB79" s="200"/>
      <c r="CAC79" s="200"/>
      <c r="CAD79" s="200"/>
      <c r="CAE79" s="200"/>
      <c r="CAF79" s="200"/>
      <c r="CAG79" s="200"/>
      <c r="CAH79" s="200"/>
      <c r="CAI79" s="200"/>
      <c r="CAJ79" s="200"/>
      <c r="CAK79" s="200"/>
      <c r="CAL79" s="200"/>
      <c r="CAM79" s="200"/>
      <c r="CAN79" s="200"/>
      <c r="CAO79" s="200"/>
      <c r="CAP79" s="200"/>
      <c r="CAQ79" s="200"/>
      <c r="CAR79" s="200"/>
      <c r="CAS79" s="200"/>
      <c r="CAT79" s="200"/>
      <c r="CAU79" s="200"/>
      <c r="CAV79" s="200"/>
      <c r="CAW79" s="200"/>
      <c r="CAX79" s="200"/>
      <c r="CAY79" s="200"/>
      <c r="CAZ79" s="200"/>
      <c r="CBA79" s="200"/>
      <c r="CBB79" s="200"/>
      <c r="CBC79" s="200"/>
      <c r="CBD79" s="200"/>
      <c r="CBE79" s="200"/>
      <c r="CBF79" s="200"/>
      <c r="CBG79" s="200"/>
      <c r="CBH79" s="200"/>
      <c r="CBI79" s="200"/>
      <c r="CBJ79" s="200"/>
      <c r="CBK79" s="200"/>
      <c r="CBL79" s="200"/>
      <c r="CBM79" s="200"/>
      <c r="CBN79" s="200"/>
      <c r="CBO79" s="200"/>
      <c r="CBP79" s="200"/>
      <c r="CBQ79" s="200"/>
      <c r="CBR79" s="200"/>
      <c r="CBS79" s="200"/>
      <c r="CBT79" s="200"/>
      <c r="CBU79" s="200"/>
      <c r="CBV79" s="200"/>
      <c r="CBW79" s="200"/>
      <c r="CBX79" s="200"/>
      <c r="CBY79" s="200"/>
      <c r="CBZ79" s="200"/>
      <c r="CCA79" s="200"/>
      <c r="CCB79" s="200"/>
      <c r="CCC79" s="200"/>
      <c r="CCD79" s="200"/>
      <c r="CCE79" s="200"/>
      <c r="CCF79" s="200"/>
      <c r="CCG79" s="200"/>
      <c r="CCH79" s="200"/>
      <c r="CCI79" s="200"/>
      <c r="CCJ79" s="200"/>
      <c r="CCK79" s="197"/>
      <c r="CCL79" s="197"/>
      <c r="CCM79" s="197"/>
      <c r="CCN79" s="197"/>
      <c r="CCO79" s="197"/>
      <c r="CCP79" s="197"/>
      <c r="CCQ79" s="197"/>
      <c r="CCR79" s="197"/>
      <c r="CCS79" s="197"/>
      <c r="CCT79" s="197"/>
      <c r="CCU79" s="197"/>
      <c r="CCV79" s="197"/>
      <c r="CCW79" s="197"/>
      <c r="CCX79" s="197"/>
      <c r="CCY79" s="197"/>
      <c r="CCZ79" s="197"/>
      <c r="CDA79" s="200"/>
      <c r="CDB79" s="200"/>
      <c r="CDC79" s="200"/>
      <c r="CDD79" s="200"/>
      <c r="CDE79" s="200"/>
      <c r="CDF79" s="200"/>
      <c r="CDG79" s="200"/>
      <c r="CDH79" s="200"/>
      <c r="CDI79" s="200"/>
      <c r="CDJ79" s="200"/>
      <c r="CDK79" s="200"/>
      <c r="CDL79" s="200"/>
      <c r="CDM79" s="200"/>
      <c r="CDN79" s="200"/>
      <c r="CDO79" s="200"/>
      <c r="CDP79" s="200"/>
      <c r="CDQ79" s="200"/>
      <c r="CDR79" s="200"/>
      <c r="CDS79" s="200"/>
      <c r="CDT79" s="200"/>
      <c r="CDU79" s="200"/>
      <c r="CDV79" s="200"/>
      <c r="CDW79" s="200"/>
      <c r="CDX79" s="200"/>
      <c r="CDY79" s="200"/>
      <c r="CDZ79" s="200"/>
      <c r="CEA79" s="200"/>
      <c r="CEB79" s="200"/>
      <c r="CEC79" s="200"/>
      <c r="CED79" s="200"/>
      <c r="CEE79" s="200"/>
      <c r="CEF79" s="200"/>
      <c r="CEG79" s="200"/>
      <c r="CEH79" s="200"/>
      <c r="CEI79" s="200"/>
      <c r="CEJ79" s="200"/>
      <c r="CEK79" s="200"/>
      <c r="CEL79" s="200"/>
      <c r="CEM79" s="200"/>
      <c r="CEN79" s="200"/>
      <c r="CEO79" s="200"/>
      <c r="CEP79" s="200"/>
      <c r="CEQ79" s="200"/>
      <c r="CER79" s="200"/>
      <c r="CES79" s="200"/>
      <c r="CET79" s="200"/>
      <c r="CEU79" s="200"/>
      <c r="CEV79" s="200"/>
      <c r="CEW79" s="200"/>
      <c r="CEX79" s="200"/>
      <c r="CEY79" s="200"/>
      <c r="CEZ79" s="200"/>
      <c r="CFA79" s="200"/>
      <c r="CFB79" s="200"/>
      <c r="CFC79" s="200"/>
      <c r="CFD79" s="200"/>
      <c r="CFE79" s="200"/>
      <c r="CFF79" s="200"/>
      <c r="CFG79" s="200"/>
      <c r="CFH79" s="200"/>
      <c r="CFI79" s="200"/>
      <c r="CFJ79" s="200"/>
      <c r="CFK79" s="200"/>
      <c r="CFL79" s="200"/>
      <c r="CFM79" s="200"/>
      <c r="CFN79" s="200"/>
      <c r="CFO79" s="200"/>
      <c r="CFP79" s="200"/>
      <c r="CFQ79" s="200"/>
      <c r="CFR79" s="200"/>
      <c r="CFS79" s="200"/>
      <c r="CFT79" s="200"/>
      <c r="CFU79" s="200"/>
      <c r="CFV79" s="200"/>
      <c r="CFW79" s="200"/>
      <c r="CFX79" s="200"/>
      <c r="CFY79" s="197"/>
      <c r="CFZ79" s="197"/>
      <c r="CGA79" s="197"/>
      <c r="CGB79" s="197"/>
      <c r="CGC79" s="197"/>
      <c r="CGD79" s="197"/>
      <c r="CGE79" s="197"/>
      <c r="CGF79" s="197"/>
      <c r="CGG79" s="197"/>
      <c r="CGH79" s="197"/>
      <c r="CGI79" s="197"/>
      <c r="CGJ79" s="197"/>
      <c r="CGK79" s="197"/>
      <c r="CGL79" s="197"/>
      <c r="CGM79" s="197"/>
      <c r="CGN79" s="197"/>
      <c r="CGO79" s="200"/>
      <c r="CGP79" s="200"/>
      <c r="CGQ79" s="200"/>
      <c r="CGR79" s="200"/>
      <c r="CGS79" s="200"/>
      <c r="CGT79" s="200"/>
      <c r="CGU79" s="200"/>
      <c r="CGV79" s="200"/>
      <c r="CGW79" s="200"/>
      <c r="CGX79" s="200"/>
      <c r="CGY79" s="200"/>
      <c r="CGZ79" s="200"/>
      <c r="CHA79" s="200"/>
      <c r="CHB79" s="200"/>
      <c r="CHC79" s="200"/>
      <c r="CHD79" s="200"/>
      <c r="CHE79" s="200"/>
      <c r="CHF79" s="200"/>
      <c r="CHG79" s="200"/>
      <c r="CHH79" s="200"/>
      <c r="CHI79" s="200"/>
      <c r="CHJ79" s="200"/>
      <c r="CHK79" s="200"/>
      <c r="CHL79" s="200"/>
      <c r="CHM79" s="200"/>
      <c r="CHN79" s="200"/>
      <c r="CHO79" s="200"/>
      <c r="CHP79" s="200"/>
      <c r="CHQ79" s="200"/>
      <c r="CHR79" s="200"/>
      <c r="CHS79" s="200"/>
      <c r="CHT79" s="200"/>
      <c r="CHU79" s="200"/>
      <c r="CHV79" s="200"/>
      <c r="CHW79" s="200"/>
      <c r="CHX79" s="200"/>
      <c r="CHY79" s="200"/>
      <c r="CHZ79" s="200"/>
      <c r="CIA79" s="200"/>
      <c r="CIB79" s="200"/>
      <c r="CIC79" s="200"/>
      <c r="CID79" s="200"/>
      <c r="CIE79" s="200"/>
      <c r="CIF79" s="200"/>
      <c r="CIG79" s="200"/>
      <c r="CIH79" s="200"/>
      <c r="CII79" s="200"/>
      <c r="CIJ79" s="200"/>
      <c r="CIK79" s="200"/>
      <c r="CIL79" s="200"/>
      <c r="CIM79" s="200"/>
      <c r="CIN79" s="200"/>
      <c r="CIO79" s="200"/>
      <c r="CIP79" s="200"/>
      <c r="CIQ79" s="200"/>
      <c r="CIR79" s="200"/>
      <c r="CIS79" s="200"/>
      <c r="CIT79" s="200"/>
      <c r="CIU79" s="200"/>
      <c r="CIV79" s="200"/>
      <c r="CIW79" s="200"/>
      <c r="CIX79" s="200"/>
      <c r="CIY79" s="200"/>
      <c r="CIZ79" s="200"/>
      <c r="CJA79" s="200"/>
      <c r="CJB79" s="200"/>
      <c r="CJC79" s="200"/>
      <c r="CJD79" s="200"/>
      <c r="CJE79" s="200"/>
      <c r="CJF79" s="200"/>
      <c r="CJG79" s="200"/>
      <c r="CJH79" s="200"/>
      <c r="CJI79" s="200"/>
      <c r="CJJ79" s="200"/>
      <c r="CJK79" s="200"/>
      <c r="CJL79" s="200"/>
      <c r="CJM79" s="197"/>
      <c r="CJN79" s="197"/>
      <c r="CJO79" s="197"/>
      <c r="CJP79" s="197"/>
      <c r="CJQ79" s="197"/>
      <c r="CJR79" s="197"/>
      <c r="CJS79" s="197"/>
      <c r="CJT79" s="197"/>
      <c r="CJU79" s="197"/>
      <c r="CJV79" s="197"/>
      <c r="CJW79" s="197"/>
      <c r="CJX79" s="197"/>
      <c r="CJY79" s="197"/>
      <c r="CJZ79" s="197"/>
      <c r="CKA79" s="197"/>
      <c r="CKB79" s="197"/>
      <c r="CKC79" s="200"/>
      <c r="CKD79" s="200"/>
      <c r="CKE79" s="200"/>
      <c r="CKF79" s="200"/>
      <c r="CKG79" s="200"/>
      <c r="CKH79" s="200"/>
      <c r="CKI79" s="200"/>
      <c r="CKJ79" s="200"/>
      <c r="CKK79" s="200"/>
      <c r="CKL79" s="200"/>
      <c r="CKM79" s="200"/>
      <c r="CKN79" s="200"/>
      <c r="CKO79" s="200"/>
      <c r="CKP79" s="200"/>
      <c r="CKQ79" s="200"/>
      <c r="CKR79" s="200"/>
      <c r="CKS79" s="200"/>
      <c r="CKT79" s="200"/>
      <c r="CKU79" s="200"/>
      <c r="CKV79" s="200"/>
      <c r="CKW79" s="200"/>
      <c r="CKX79" s="200"/>
      <c r="CKY79" s="200"/>
      <c r="CKZ79" s="200"/>
      <c r="CLA79" s="200"/>
      <c r="CLB79" s="200"/>
      <c r="CLC79" s="200"/>
      <c r="CLD79" s="200"/>
      <c r="CLE79" s="200"/>
      <c r="CLF79" s="200"/>
      <c r="CLG79" s="200"/>
      <c r="CLH79" s="200"/>
      <c r="CLI79" s="200"/>
      <c r="CLJ79" s="200"/>
      <c r="CLK79" s="200"/>
      <c r="CLL79" s="200"/>
      <c r="CLM79" s="200"/>
      <c r="CLN79" s="200"/>
      <c r="CLO79" s="200"/>
      <c r="CLP79" s="200"/>
      <c r="CLQ79" s="200"/>
      <c r="CLR79" s="200"/>
      <c r="CLS79" s="200"/>
      <c r="CLT79" s="200"/>
      <c r="CLU79" s="200"/>
      <c r="CLV79" s="200"/>
      <c r="CLW79" s="200"/>
      <c r="CLX79" s="200"/>
      <c r="CLY79" s="200"/>
      <c r="CLZ79" s="200"/>
      <c r="CMA79" s="200"/>
      <c r="CMB79" s="200"/>
      <c r="CMC79" s="200"/>
      <c r="CMD79" s="200"/>
      <c r="CME79" s="200"/>
      <c r="CMF79" s="200"/>
      <c r="CMG79" s="200"/>
      <c r="CMH79" s="200"/>
      <c r="CMI79" s="200"/>
      <c r="CMJ79" s="200"/>
      <c r="CMK79" s="200"/>
      <c r="CML79" s="200"/>
      <c r="CMM79" s="200"/>
      <c r="CMN79" s="200"/>
      <c r="CMO79" s="200"/>
      <c r="CMP79" s="200"/>
      <c r="CMQ79" s="200"/>
      <c r="CMR79" s="200"/>
      <c r="CMS79" s="200"/>
      <c r="CMT79" s="200"/>
      <c r="CMU79" s="200"/>
      <c r="CMV79" s="200"/>
      <c r="CMW79" s="200"/>
      <c r="CMX79" s="200"/>
      <c r="CMY79" s="200"/>
      <c r="CMZ79" s="200"/>
      <c r="CNA79" s="197"/>
      <c r="CNB79" s="197"/>
      <c r="CNC79" s="197"/>
      <c r="CND79" s="197"/>
      <c r="CNE79" s="197"/>
      <c r="CNF79" s="197"/>
      <c r="CNG79" s="197"/>
      <c r="CNH79" s="197"/>
      <c r="CNI79" s="197"/>
      <c r="CNJ79" s="197"/>
      <c r="CNK79" s="197"/>
      <c r="CNL79" s="197"/>
      <c r="CNM79" s="197"/>
      <c r="CNN79" s="197"/>
      <c r="CNO79" s="197"/>
      <c r="CNP79" s="197"/>
      <c r="CNQ79" s="200"/>
      <c r="CNR79" s="200"/>
      <c r="CNS79" s="200"/>
      <c r="CNT79" s="200"/>
      <c r="CNU79" s="200"/>
      <c r="CNV79" s="200"/>
      <c r="CNW79" s="200"/>
      <c r="CNX79" s="200"/>
      <c r="CNY79" s="200"/>
      <c r="CNZ79" s="200"/>
      <c r="COA79" s="200"/>
      <c r="COB79" s="200"/>
      <c r="COC79" s="200"/>
      <c r="COD79" s="200"/>
      <c r="COE79" s="200"/>
      <c r="COF79" s="200"/>
      <c r="COG79" s="200"/>
      <c r="COH79" s="200"/>
      <c r="COI79" s="200"/>
      <c r="COJ79" s="200"/>
      <c r="COK79" s="200"/>
      <c r="COL79" s="200"/>
      <c r="COM79" s="200"/>
      <c r="CON79" s="200"/>
      <c r="COO79" s="200"/>
      <c r="COP79" s="200"/>
      <c r="COQ79" s="200"/>
      <c r="COR79" s="200"/>
      <c r="COS79" s="200"/>
      <c r="COT79" s="200"/>
      <c r="COU79" s="200"/>
      <c r="COV79" s="200"/>
      <c r="COW79" s="200"/>
      <c r="COX79" s="200"/>
      <c r="COY79" s="200"/>
      <c r="COZ79" s="200"/>
      <c r="CPA79" s="200"/>
      <c r="CPB79" s="200"/>
      <c r="CPC79" s="200"/>
      <c r="CPD79" s="200"/>
      <c r="CPE79" s="200"/>
      <c r="CPF79" s="200"/>
      <c r="CPG79" s="200"/>
      <c r="CPH79" s="200"/>
      <c r="CPI79" s="200"/>
      <c r="CPJ79" s="200"/>
      <c r="CPK79" s="200"/>
      <c r="CPL79" s="200"/>
      <c r="CPM79" s="200"/>
      <c r="CPN79" s="200"/>
      <c r="CPO79" s="200"/>
      <c r="CPP79" s="200"/>
      <c r="CPQ79" s="200"/>
      <c r="CPR79" s="200"/>
      <c r="CPS79" s="200"/>
      <c r="CPT79" s="200"/>
      <c r="CPU79" s="200"/>
      <c r="CPV79" s="200"/>
      <c r="CPW79" s="200"/>
      <c r="CPX79" s="200"/>
      <c r="CPY79" s="200"/>
      <c r="CPZ79" s="200"/>
      <c r="CQA79" s="200"/>
      <c r="CQB79" s="200"/>
      <c r="CQC79" s="200"/>
      <c r="CQD79" s="200"/>
      <c r="CQE79" s="200"/>
      <c r="CQF79" s="200"/>
      <c r="CQG79" s="200"/>
      <c r="CQH79" s="200"/>
      <c r="CQI79" s="200"/>
      <c r="CQJ79" s="200"/>
      <c r="CQK79" s="200"/>
      <c r="CQL79" s="200"/>
      <c r="CQM79" s="200"/>
      <c r="CQN79" s="200"/>
      <c r="CQO79" s="197"/>
      <c r="CQP79" s="197"/>
      <c r="CQQ79" s="197"/>
      <c r="CQR79" s="197"/>
      <c r="CQS79" s="197"/>
      <c r="CQT79" s="197"/>
      <c r="CQU79" s="197"/>
      <c r="CQV79" s="197"/>
      <c r="CQW79" s="197"/>
      <c r="CQX79" s="197"/>
      <c r="CQY79" s="197"/>
      <c r="CQZ79" s="197"/>
      <c r="CRA79" s="197"/>
      <c r="CRB79" s="197"/>
      <c r="CRC79" s="197"/>
      <c r="CRD79" s="197"/>
      <c r="CRE79" s="200"/>
      <c r="CRF79" s="200"/>
      <c r="CRG79" s="200"/>
      <c r="CRH79" s="200"/>
      <c r="CRI79" s="200"/>
      <c r="CRJ79" s="200"/>
      <c r="CRK79" s="200"/>
      <c r="CRL79" s="200"/>
      <c r="CRM79" s="200"/>
      <c r="CRN79" s="200"/>
      <c r="CRO79" s="200"/>
      <c r="CRP79" s="200"/>
      <c r="CRQ79" s="200"/>
      <c r="CRR79" s="200"/>
      <c r="CRS79" s="200"/>
      <c r="CRT79" s="200"/>
      <c r="CRU79" s="200"/>
      <c r="CRV79" s="200"/>
      <c r="CRW79" s="200"/>
      <c r="CRX79" s="200"/>
      <c r="CRY79" s="200"/>
      <c r="CRZ79" s="200"/>
      <c r="CSA79" s="200"/>
      <c r="CSB79" s="200"/>
      <c r="CSC79" s="200"/>
      <c r="CSD79" s="200"/>
      <c r="CSE79" s="200"/>
      <c r="CSF79" s="200"/>
      <c r="CSG79" s="200"/>
      <c r="CSH79" s="200"/>
      <c r="CSI79" s="200"/>
      <c r="CSJ79" s="200"/>
      <c r="CSK79" s="200"/>
      <c r="CSL79" s="200"/>
      <c r="CSM79" s="200"/>
      <c r="CSN79" s="200"/>
      <c r="CSO79" s="200"/>
      <c r="CSP79" s="200"/>
      <c r="CSQ79" s="200"/>
      <c r="CSR79" s="200"/>
      <c r="CSS79" s="200"/>
      <c r="CST79" s="200"/>
      <c r="CSU79" s="200"/>
      <c r="CSV79" s="200"/>
      <c r="CSW79" s="200"/>
      <c r="CSX79" s="200"/>
      <c r="CSY79" s="200"/>
      <c r="CSZ79" s="200"/>
      <c r="CTA79" s="200"/>
      <c r="CTB79" s="200"/>
      <c r="CTC79" s="200"/>
      <c r="CTD79" s="200"/>
      <c r="CTE79" s="200"/>
      <c r="CTF79" s="200"/>
      <c r="CTG79" s="200"/>
      <c r="CTH79" s="200"/>
      <c r="CTI79" s="200"/>
      <c r="CTJ79" s="200"/>
      <c r="CTK79" s="200"/>
      <c r="CTL79" s="200"/>
      <c r="CTM79" s="200"/>
      <c r="CTN79" s="200"/>
      <c r="CTO79" s="200"/>
      <c r="CTP79" s="200"/>
      <c r="CTQ79" s="200"/>
      <c r="CTR79" s="200"/>
      <c r="CTS79" s="200"/>
      <c r="CTT79" s="200"/>
      <c r="CTU79" s="200"/>
      <c r="CTV79" s="200"/>
      <c r="CTW79" s="200"/>
      <c r="CTX79" s="200"/>
      <c r="CTY79" s="200"/>
      <c r="CTZ79" s="200"/>
      <c r="CUA79" s="200"/>
      <c r="CUB79" s="200"/>
      <c r="CUC79" s="197"/>
      <c r="CUD79" s="197"/>
      <c r="CUE79" s="197"/>
      <c r="CUF79" s="197"/>
      <c r="CUG79" s="197"/>
      <c r="CUH79" s="197"/>
      <c r="CUI79" s="197"/>
      <c r="CUJ79" s="197"/>
      <c r="CUK79" s="197"/>
      <c r="CUL79" s="197"/>
      <c r="CUM79" s="197"/>
      <c r="CUN79" s="197"/>
      <c r="CUO79" s="197"/>
      <c r="CUP79" s="197"/>
      <c r="CUQ79" s="197"/>
      <c r="CUR79" s="197"/>
      <c r="CUS79" s="200"/>
      <c r="CUT79" s="200"/>
      <c r="CUU79" s="200"/>
      <c r="CUV79" s="200"/>
      <c r="CUW79" s="200"/>
      <c r="CUX79" s="200"/>
      <c r="CUY79" s="200"/>
      <c r="CUZ79" s="200"/>
      <c r="CVA79" s="200"/>
      <c r="CVB79" s="200"/>
      <c r="CVC79" s="200"/>
      <c r="CVD79" s="200"/>
      <c r="CVE79" s="200"/>
      <c r="CVF79" s="200"/>
      <c r="CVG79" s="200"/>
      <c r="CVH79" s="200"/>
      <c r="CVI79" s="200"/>
      <c r="CVJ79" s="200"/>
      <c r="CVK79" s="200"/>
      <c r="CVL79" s="200"/>
      <c r="CVM79" s="200"/>
      <c r="CVN79" s="200"/>
      <c r="CVO79" s="200"/>
      <c r="CVP79" s="200"/>
      <c r="CVQ79" s="200"/>
      <c r="CVR79" s="200"/>
      <c r="CVS79" s="200"/>
      <c r="CVT79" s="200"/>
      <c r="CVU79" s="200"/>
      <c r="CVV79" s="200"/>
      <c r="CVW79" s="200"/>
      <c r="CVX79" s="200"/>
      <c r="CVY79" s="200"/>
      <c r="CVZ79" s="200"/>
      <c r="CWA79" s="200"/>
      <c r="CWB79" s="200"/>
      <c r="CWC79" s="200"/>
      <c r="CWD79" s="200"/>
      <c r="CWE79" s="200"/>
      <c r="CWF79" s="200"/>
      <c r="CWG79" s="200"/>
      <c r="CWH79" s="200"/>
      <c r="CWI79" s="200"/>
      <c r="CWJ79" s="200"/>
      <c r="CWK79" s="200"/>
      <c r="CWL79" s="200"/>
      <c r="CWM79" s="200"/>
      <c r="CWN79" s="200"/>
      <c r="CWO79" s="200"/>
      <c r="CWP79" s="200"/>
      <c r="CWQ79" s="200"/>
      <c r="CWR79" s="200"/>
      <c r="CWS79" s="200"/>
      <c r="CWT79" s="200"/>
      <c r="CWU79" s="200"/>
      <c r="CWV79" s="200"/>
      <c r="CWW79" s="200"/>
      <c r="CWX79" s="200"/>
      <c r="CWY79" s="200"/>
      <c r="CWZ79" s="200"/>
      <c r="CXA79" s="200"/>
      <c r="CXB79" s="200"/>
      <c r="CXC79" s="200"/>
      <c r="CXD79" s="200"/>
      <c r="CXE79" s="200"/>
      <c r="CXF79" s="200"/>
      <c r="CXG79" s="200"/>
      <c r="CXH79" s="200"/>
      <c r="CXI79" s="200"/>
      <c r="CXJ79" s="200"/>
      <c r="CXK79" s="200"/>
      <c r="CXL79" s="200"/>
      <c r="CXM79" s="200"/>
      <c r="CXN79" s="200"/>
      <c r="CXO79" s="200"/>
      <c r="CXP79" s="200"/>
      <c r="CXQ79" s="197"/>
      <c r="CXR79" s="197"/>
      <c r="CXS79" s="197"/>
      <c r="CXT79" s="197"/>
      <c r="CXU79" s="197"/>
      <c r="CXV79" s="197"/>
      <c r="CXW79" s="197"/>
      <c r="CXX79" s="197"/>
      <c r="CXY79" s="197"/>
      <c r="CXZ79" s="197"/>
      <c r="CYA79" s="197"/>
      <c r="CYB79" s="197"/>
      <c r="CYC79" s="197"/>
      <c r="CYD79" s="197"/>
      <c r="CYE79" s="197"/>
      <c r="CYF79" s="197"/>
      <c r="CYG79" s="200"/>
      <c r="CYH79" s="200"/>
      <c r="CYI79" s="200"/>
      <c r="CYJ79" s="200"/>
      <c r="CYK79" s="200"/>
      <c r="CYL79" s="200"/>
      <c r="CYM79" s="200"/>
      <c r="CYN79" s="200"/>
      <c r="CYO79" s="200"/>
      <c r="CYP79" s="200"/>
      <c r="CYQ79" s="200"/>
      <c r="CYR79" s="200"/>
      <c r="CYS79" s="200"/>
      <c r="CYT79" s="200"/>
      <c r="CYU79" s="200"/>
      <c r="CYV79" s="200"/>
      <c r="CYW79" s="200"/>
      <c r="CYX79" s="200"/>
      <c r="CYY79" s="200"/>
      <c r="CYZ79" s="200"/>
      <c r="CZA79" s="200"/>
      <c r="CZB79" s="200"/>
      <c r="CZC79" s="200"/>
      <c r="CZD79" s="200"/>
      <c r="CZE79" s="200"/>
      <c r="CZF79" s="200"/>
      <c r="CZG79" s="200"/>
      <c r="CZH79" s="200"/>
      <c r="CZI79" s="200"/>
      <c r="CZJ79" s="200"/>
      <c r="CZK79" s="200"/>
      <c r="CZL79" s="200"/>
      <c r="CZM79" s="200"/>
      <c r="CZN79" s="200"/>
      <c r="CZO79" s="200"/>
      <c r="CZP79" s="200"/>
      <c r="CZQ79" s="200"/>
      <c r="CZR79" s="200"/>
      <c r="CZS79" s="200"/>
      <c r="CZT79" s="200"/>
      <c r="CZU79" s="200"/>
      <c r="CZV79" s="200"/>
      <c r="CZW79" s="200"/>
      <c r="CZX79" s="200"/>
      <c r="CZY79" s="200"/>
      <c r="CZZ79" s="200"/>
      <c r="DAA79" s="200"/>
      <c r="DAB79" s="200"/>
      <c r="DAC79" s="200"/>
      <c r="DAD79" s="200"/>
      <c r="DAE79" s="200"/>
      <c r="DAF79" s="200"/>
      <c r="DAG79" s="200"/>
      <c r="DAH79" s="200"/>
      <c r="DAI79" s="200"/>
      <c r="DAJ79" s="200"/>
      <c r="DAK79" s="200"/>
      <c r="DAL79" s="200"/>
      <c r="DAM79" s="200"/>
      <c r="DAN79" s="200"/>
      <c r="DAO79" s="200"/>
      <c r="DAP79" s="200"/>
      <c r="DAQ79" s="200"/>
      <c r="DAR79" s="200"/>
      <c r="DAS79" s="200"/>
      <c r="DAT79" s="200"/>
      <c r="DAU79" s="200"/>
      <c r="DAV79" s="200"/>
      <c r="DAW79" s="200"/>
      <c r="DAX79" s="200"/>
      <c r="DAY79" s="200"/>
      <c r="DAZ79" s="200"/>
      <c r="DBA79" s="200"/>
      <c r="DBB79" s="200"/>
      <c r="DBC79" s="200"/>
      <c r="DBD79" s="200"/>
      <c r="DBE79" s="197"/>
      <c r="DBF79" s="197"/>
      <c r="DBG79" s="197"/>
      <c r="DBH79" s="197"/>
      <c r="DBI79" s="197"/>
      <c r="DBJ79" s="197"/>
      <c r="DBK79" s="197"/>
      <c r="DBL79" s="197"/>
      <c r="DBM79" s="197"/>
      <c r="DBN79" s="197"/>
      <c r="DBO79" s="197"/>
      <c r="DBP79" s="197"/>
      <c r="DBQ79" s="197"/>
      <c r="DBR79" s="197"/>
      <c r="DBS79" s="197"/>
      <c r="DBT79" s="197"/>
      <c r="DBU79" s="200"/>
      <c r="DBV79" s="200"/>
      <c r="DBW79" s="200"/>
      <c r="DBX79" s="200"/>
      <c r="DBY79" s="200"/>
      <c r="DBZ79" s="200"/>
      <c r="DCA79" s="200"/>
      <c r="DCB79" s="200"/>
      <c r="DCC79" s="200"/>
      <c r="DCD79" s="200"/>
      <c r="DCE79" s="200"/>
      <c r="DCF79" s="200"/>
      <c r="DCG79" s="200"/>
      <c r="DCH79" s="200"/>
      <c r="DCI79" s="200"/>
      <c r="DCJ79" s="200"/>
      <c r="DCK79" s="200"/>
      <c r="DCL79" s="200"/>
      <c r="DCM79" s="200"/>
      <c r="DCN79" s="200"/>
      <c r="DCO79" s="200"/>
      <c r="DCP79" s="200"/>
      <c r="DCQ79" s="200"/>
      <c r="DCR79" s="200"/>
      <c r="DCS79" s="200"/>
      <c r="DCT79" s="200"/>
      <c r="DCU79" s="200"/>
      <c r="DCV79" s="200"/>
      <c r="DCW79" s="200"/>
      <c r="DCX79" s="200"/>
      <c r="DCY79" s="200"/>
      <c r="DCZ79" s="200"/>
      <c r="DDA79" s="200"/>
      <c r="DDB79" s="200"/>
      <c r="DDC79" s="200"/>
      <c r="DDD79" s="200"/>
      <c r="DDE79" s="200"/>
      <c r="DDF79" s="200"/>
      <c r="DDG79" s="200"/>
      <c r="DDH79" s="200"/>
      <c r="DDI79" s="200"/>
      <c r="DDJ79" s="200"/>
      <c r="DDK79" s="200"/>
      <c r="DDL79" s="200"/>
      <c r="DDM79" s="200"/>
      <c r="DDN79" s="200"/>
      <c r="DDO79" s="200"/>
      <c r="DDP79" s="200"/>
      <c r="DDQ79" s="200"/>
      <c r="DDR79" s="200"/>
      <c r="DDS79" s="200"/>
      <c r="DDT79" s="200"/>
      <c r="DDU79" s="200"/>
      <c r="DDV79" s="200"/>
      <c r="DDW79" s="200"/>
      <c r="DDX79" s="200"/>
      <c r="DDY79" s="200"/>
      <c r="DDZ79" s="200"/>
      <c r="DEA79" s="200"/>
      <c r="DEB79" s="200"/>
      <c r="DEC79" s="200"/>
      <c r="DED79" s="200"/>
      <c r="DEE79" s="200"/>
      <c r="DEF79" s="200"/>
      <c r="DEG79" s="200"/>
      <c r="DEH79" s="200"/>
      <c r="DEI79" s="200"/>
      <c r="DEJ79" s="200"/>
      <c r="DEK79" s="200"/>
      <c r="DEL79" s="200"/>
      <c r="DEM79" s="200"/>
      <c r="DEN79" s="200"/>
      <c r="DEO79" s="200"/>
      <c r="DEP79" s="200"/>
      <c r="DEQ79" s="200"/>
      <c r="DER79" s="200"/>
      <c r="DES79" s="197"/>
      <c r="DET79" s="197"/>
      <c r="DEU79" s="197"/>
      <c r="DEV79" s="197"/>
      <c r="DEW79" s="197"/>
      <c r="DEX79" s="197"/>
      <c r="DEY79" s="197"/>
      <c r="DEZ79" s="197"/>
      <c r="DFA79" s="197"/>
      <c r="DFB79" s="197"/>
      <c r="DFC79" s="197"/>
      <c r="DFD79" s="197"/>
      <c r="DFE79" s="197"/>
      <c r="DFF79" s="197"/>
      <c r="DFG79" s="197"/>
      <c r="DFH79" s="197"/>
      <c r="DFI79" s="200"/>
      <c r="DFJ79" s="200"/>
      <c r="DFK79" s="200"/>
      <c r="DFL79" s="200"/>
      <c r="DFM79" s="200"/>
      <c r="DFN79" s="200"/>
      <c r="DFO79" s="200"/>
      <c r="DFP79" s="200"/>
      <c r="DFQ79" s="200"/>
      <c r="DFR79" s="200"/>
      <c r="DFS79" s="200"/>
      <c r="DFT79" s="200"/>
      <c r="DFU79" s="200"/>
      <c r="DFV79" s="200"/>
      <c r="DFW79" s="200"/>
      <c r="DFX79" s="200"/>
      <c r="DFY79" s="200"/>
      <c r="DFZ79" s="200"/>
      <c r="DGA79" s="200"/>
      <c r="DGB79" s="200"/>
      <c r="DGC79" s="200"/>
      <c r="DGD79" s="200"/>
      <c r="DGE79" s="200"/>
      <c r="DGF79" s="200"/>
      <c r="DGG79" s="200"/>
      <c r="DGH79" s="200"/>
      <c r="DGI79" s="200"/>
      <c r="DGJ79" s="200"/>
      <c r="DGK79" s="200"/>
      <c r="DGL79" s="200"/>
      <c r="DGM79" s="200"/>
      <c r="DGN79" s="200"/>
      <c r="DGO79" s="200"/>
      <c r="DGP79" s="200"/>
      <c r="DGQ79" s="200"/>
      <c r="DGR79" s="200"/>
      <c r="DGS79" s="200"/>
      <c r="DGT79" s="200"/>
      <c r="DGU79" s="200"/>
      <c r="DGV79" s="200"/>
      <c r="DGW79" s="200"/>
      <c r="DGX79" s="200"/>
      <c r="DGY79" s="200"/>
      <c r="DGZ79" s="200"/>
      <c r="DHA79" s="200"/>
      <c r="DHB79" s="200"/>
      <c r="DHC79" s="200"/>
      <c r="DHD79" s="200"/>
      <c r="DHE79" s="200"/>
      <c r="DHF79" s="200"/>
      <c r="DHG79" s="200"/>
      <c r="DHH79" s="200"/>
      <c r="DHI79" s="200"/>
      <c r="DHJ79" s="200"/>
      <c r="DHK79" s="200"/>
      <c r="DHL79" s="200"/>
      <c r="DHM79" s="200"/>
      <c r="DHN79" s="200"/>
      <c r="DHO79" s="200"/>
      <c r="DHP79" s="200"/>
      <c r="DHQ79" s="200"/>
      <c r="DHR79" s="200"/>
      <c r="DHS79" s="200"/>
      <c r="DHT79" s="200"/>
      <c r="DHU79" s="200"/>
      <c r="DHV79" s="200"/>
      <c r="DHW79" s="200"/>
      <c r="DHX79" s="200"/>
      <c r="DHY79" s="200"/>
      <c r="DHZ79" s="200"/>
      <c r="DIA79" s="200"/>
      <c r="DIB79" s="200"/>
      <c r="DIC79" s="200"/>
      <c r="DID79" s="200"/>
      <c r="DIE79" s="200"/>
      <c r="DIF79" s="200"/>
      <c r="DIG79" s="197"/>
      <c r="DIH79" s="197"/>
      <c r="DII79" s="197"/>
      <c r="DIJ79" s="197"/>
      <c r="DIK79" s="197"/>
      <c r="DIL79" s="197"/>
      <c r="DIM79" s="197"/>
      <c r="DIN79" s="197"/>
      <c r="DIO79" s="197"/>
      <c r="DIP79" s="197"/>
      <c r="DIQ79" s="197"/>
      <c r="DIR79" s="197"/>
      <c r="DIS79" s="197"/>
      <c r="DIT79" s="197"/>
      <c r="DIU79" s="197"/>
      <c r="DIV79" s="197"/>
      <c r="DIW79" s="200"/>
      <c r="DIX79" s="200"/>
      <c r="DIY79" s="200"/>
      <c r="DIZ79" s="200"/>
      <c r="DJA79" s="200"/>
      <c r="DJB79" s="200"/>
      <c r="DJC79" s="200"/>
      <c r="DJD79" s="200"/>
      <c r="DJE79" s="200"/>
      <c r="DJF79" s="200"/>
      <c r="DJG79" s="200"/>
      <c r="DJH79" s="200"/>
      <c r="DJI79" s="200"/>
      <c r="DJJ79" s="200"/>
      <c r="DJK79" s="200"/>
      <c r="DJL79" s="200"/>
      <c r="DJM79" s="200"/>
      <c r="DJN79" s="200"/>
      <c r="DJO79" s="200"/>
      <c r="DJP79" s="200"/>
      <c r="DJQ79" s="200"/>
      <c r="DJR79" s="200"/>
      <c r="DJS79" s="200"/>
      <c r="DJT79" s="200"/>
      <c r="DJU79" s="200"/>
      <c r="DJV79" s="200"/>
      <c r="DJW79" s="200"/>
      <c r="DJX79" s="200"/>
      <c r="DJY79" s="200"/>
      <c r="DJZ79" s="200"/>
      <c r="DKA79" s="200"/>
      <c r="DKB79" s="200"/>
      <c r="DKC79" s="200"/>
      <c r="DKD79" s="200"/>
      <c r="DKE79" s="200"/>
      <c r="DKF79" s="200"/>
      <c r="DKG79" s="200"/>
      <c r="DKH79" s="200"/>
      <c r="DKI79" s="200"/>
      <c r="DKJ79" s="200"/>
      <c r="DKK79" s="200"/>
      <c r="DKL79" s="200"/>
      <c r="DKM79" s="200"/>
      <c r="DKN79" s="200"/>
      <c r="DKO79" s="200"/>
      <c r="DKP79" s="200"/>
      <c r="DKQ79" s="200"/>
      <c r="DKR79" s="200"/>
      <c r="DKS79" s="200"/>
      <c r="DKT79" s="200"/>
      <c r="DKU79" s="200"/>
      <c r="DKV79" s="200"/>
      <c r="DKW79" s="200"/>
      <c r="DKX79" s="200"/>
      <c r="DKY79" s="200"/>
      <c r="DKZ79" s="200"/>
      <c r="DLA79" s="200"/>
      <c r="DLB79" s="200"/>
      <c r="DLC79" s="200"/>
      <c r="DLD79" s="200"/>
      <c r="DLE79" s="200"/>
      <c r="DLF79" s="200"/>
      <c r="DLG79" s="200"/>
      <c r="DLH79" s="200"/>
      <c r="DLI79" s="200"/>
      <c r="DLJ79" s="200"/>
      <c r="DLK79" s="200"/>
      <c r="DLL79" s="200"/>
      <c r="DLM79" s="200"/>
      <c r="DLN79" s="200"/>
      <c r="DLO79" s="200"/>
      <c r="DLP79" s="200"/>
      <c r="DLQ79" s="200"/>
      <c r="DLR79" s="200"/>
      <c r="DLS79" s="200"/>
      <c r="DLT79" s="200"/>
      <c r="DLU79" s="197"/>
      <c r="DLV79" s="197"/>
      <c r="DLW79" s="197"/>
      <c r="DLX79" s="197"/>
      <c r="DLY79" s="197"/>
      <c r="DLZ79" s="197"/>
      <c r="DMA79" s="197"/>
      <c r="DMB79" s="197"/>
      <c r="DMC79" s="197"/>
      <c r="DMD79" s="197"/>
      <c r="DME79" s="197"/>
      <c r="DMF79" s="197"/>
      <c r="DMG79" s="197"/>
      <c r="DMH79" s="197"/>
      <c r="DMI79" s="197"/>
      <c r="DMJ79" s="197"/>
      <c r="DMK79" s="200"/>
      <c r="DML79" s="200"/>
      <c r="DMM79" s="200"/>
      <c r="DMN79" s="200"/>
      <c r="DMO79" s="200"/>
      <c r="DMP79" s="200"/>
      <c r="DMQ79" s="200"/>
      <c r="DMR79" s="200"/>
      <c r="DMS79" s="200"/>
      <c r="DMT79" s="200"/>
      <c r="DMU79" s="200"/>
      <c r="DMV79" s="200"/>
      <c r="DMW79" s="200"/>
      <c r="DMX79" s="200"/>
      <c r="DMY79" s="200"/>
      <c r="DMZ79" s="200"/>
      <c r="DNA79" s="200"/>
      <c r="DNB79" s="200"/>
      <c r="DNC79" s="200"/>
      <c r="DND79" s="200"/>
      <c r="DNE79" s="200"/>
      <c r="DNF79" s="200"/>
      <c r="DNG79" s="200"/>
      <c r="DNH79" s="200"/>
      <c r="DNI79" s="200"/>
      <c r="DNJ79" s="200"/>
      <c r="DNK79" s="200"/>
      <c r="DNL79" s="200"/>
      <c r="DNM79" s="200"/>
      <c r="DNN79" s="200"/>
      <c r="DNO79" s="200"/>
      <c r="DNP79" s="200"/>
      <c r="DNQ79" s="200"/>
      <c r="DNR79" s="200"/>
      <c r="DNS79" s="200"/>
      <c r="DNT79" s="200"/>
      <c r="DNU79" s="200"/>
      <c r="DNV79" s="200"/>
      <c r="DNW79" s="200"/>
      <c r="DNX79" s="200"/>
      <c r="DNY79" s="200"/>
      <c r="DNZ79" s="200"/>
      <c r="DOA79" s="200"/>
      <c r="DOB79" s="200"/>
      <c r="DOC79" s="200"/>
      <c r="DOD79" s="200"/>
      <c r="DOE79" s="200"/>
      <c r="DOF79" s="200"/>
      <c r="DOG79" s="200"/>
      <c r="DOH79" s="200"/>
      <c r="DOI79" s="200"/>
      <c r="DOJ79" s="200"/>
      <c r="DOK79" s="200"/>
      <c r="DOL79" s="200"/>
      <c r="DOM79" s="200"/>
      <c r="DON79" s="200"/>
      <c r="DOO79" s="200"/>
      <c r="DOP79" s="200"/>
      <c r="DOQ79" s="200"/>
      <c r="DOR79" s="200"/>
      <c r="DOS79" s="200"/>
      <c r="DOT79" s="200"/>
      <c r="DOU79" s="200"/>
      <c r="DOV79" s="200"/>
      <c r="DOW79" s="200"/>
      <c r="DOX79" s="200"/>
      <c r="DOY79" s="200"/>
      <c r="DOZ79" s="200"/>
      <c r="DPA79" s="200"/>
      <c r="DPB79" s="200"/>
      <c r="DPC79" s="200"/>
      <c r="DPD79" s="200"/>
      <c r="DPE79" s="200"/>
      <c r="DPF79" s="200"/>
      <c r="DPG79" s="200"/>
      <c r="DPH79" s="200"/>
      <c r="DPI79" s="197"/>
      <c r="DPJ79" s="197"/>
      <c r="DPK79" s="197"/>
      <c r="DPL79" s="197"/>
      <c r="DPM79" s="197"/>
      <c r="DPN79" s="197"/>
      <c r="DPO79" s="197"/>
      <c r="DPP79" s="197"/>
      <c r="DPQ79" s="197"/>
      <c r="DPR79" s="197"/>
      <c r="DPS79" s="197"/>
      <c r="DPT79" s="197"/>
      <c r="DPU79" s="197"/>
      <c r="DPV79" s="197"/>
      <c r="DPW79" s="197"/>
      <c r="DPX79" s="197"/>
      <c r="DPY79" s="200"/>
      <c r="DPZ79" s="200"/>
      <c r="DQA79" s="200"/>
      <c r="DQB79" s="200"/>
      <c r="DQC79" s="200"/>
      <c r="DQD79" s="200"/>
      <c r="DQE79" s="200"/>
      <c r="DQF79" s="200"/>
      <c r="DQG79" s="200"/>
      <c r="DQH79" s="200"/>
      <c r="DQI79" s="200"/>
      <c r="DQJ79" s="200"/>
      <c r="DQK79" s="200"/>
      <c r="DQL79" s="200"/>
      <c r="DQM79" s="200"/>
      <c r="DQN79" s="200"/>
      <c r="DQO79" s="200"/>
      <c r="DQP79" s="200"/>
      <c r="DQQ79" s="200"/>
      <c r="DQR79" s="200"/>
      <c r="DQS79" s="200"/>
      <c r="DQT79" s="200"/>
      <c r="DQU79" s="200"/>
      <c r="DQV79" s="200"/>
      <c r="DQW79" s="200"/>
      <c r="DQX79" s="200"/>
      <c r="DQY79" s="200"/>
      <c r="DQZ79" s="200"/>
      <c r="DRA79" s="200"/>
      <c r="DRB79" s="200"/>
      <c r="DRC79" s="200"/>
      <c r="DRD79" s="200"/>
      <c r="DRE79" s="200"/>
      <c r="DRF79" s="200"/>
      <c r="DRG79" s="200"/>
      <c r="DRH79" s="200"/>
      <c r="DRI79" s="200"/>
      <c r="DRJ79" s="200"/>
      <c r="DRK79" s="200"/>
      <c r="DRL79" s="200"/>
      <c r="DRM79" s="200"/>
      <c r="DRN79" s="200"/>
      <c r="DRO79" s="200"/>
      <c r="DRP79" s="200"/>
      <c r="DRQ79" s="200"/>
      <c r="DRR79" s="200"/>
      <c r="DRS79" s="200"/>
      <c r="DRT79" s="200"/>
      <c r="DRU79" s="200"/>
      <c r="DRV79" s="200"/>
      <c r="DRW79" s="200"/>
      <c r="DRX79" s="200"/>
      <c r="DRY79" s="200"/>
      <c r="DRZ79" s="200"/>
      <c r="DSA79" s="200"/>
      <c r="DSB79" s="200"/>
      <c r="DSC79" s="200"/>
      <c r="DSD79" s="200"/>
      <c r="DSE79" s="200"/>
      <c r="DSF79" s="200"/>
      <c r="DSG79" s="200"/>
      <c r="DSH79" s="200"/>
      <c r="DSI79" s="200"/>
      <c r="DSJ79" s="200"/>
      <c r="DSK79" s="200"/>
      <c r="DSL79" s="200"/>
      <c r="DSM79" s="200"/>
      <c r="DSN79" s="200"/>
      <c r="DSO79" s="200"/>
      <c r="DSP79" s="200"/>
      <c r="DSQ79" s="200"/>
      <c r="DSR79" s="200"/>
      <c r="DSS79" s="200"/>
      <c r="DST79" s="200"/>
      <c r="DSU79" s="200"/>
      <c r="DSV79" s="200"/>
      <c r="DSW79" s="197"/>
      <c r="DSX79" s="197"/>
      <c r="DSY79" s="197"/>
      <c r="DSZ79" s="197"/>
      <c r="DTA79" s="197"/>
      <c r="DTB79" s="197"/>
      <c r="DTC79" s="197"/>
      <c r="DTD79" s="197"/>
      <c r="DTE79" s="197"/>
      <c r="DTF79" s="197"/>
      <c r="DTG79" s="197"/>
      <c r="DTH79" s="197"/>
      <c r="DTI79" s="197"/>
      <c r="DTJ79" s="197"/>
      <c r="DTK79" s="197"/>
      <c r="DTL79" s="197"/>
      <c r="DTM79" s="200"/>
      <c r="DTN79" s="200"/>
      <c r="DTO79" s="200"/>
      <c r="DTP79" s="200"/>
      <c r="DTQ79" s="200"/>
      <c r="DTR79" s="200"/>
      <c r="DTS79" s="200"/>
      <c r="DTT79" s="200"/>
      <c r="DTU79" s="200"/>
      <c r="DTV79" s="200"/>
      <c r="DTW79" s="200"/>
      <c r="DTX79" s="200"/>
      <c r="DTY79" s="200"/>
      <c r="DTZ79" s="200"/>
      <c r="DUA79" s="200"/>
      <c r="DUB79" s="200"/>
      <c r="DUC79" s="200"/>
      <c r="DUD79" s="200"/>
      <c r="DUE79" s="200"/>
      <c r="DUF79" s="200"/>
      <c r="DUG79" s="200"/>
      <c r="DUH79" s="200"/>
      <c r="DUI79" s="200"/>
      <c r="DUJ79" s="200"/>
      <c r="DUK79" s="200"/>
      <c r="DUL79" s="200"/>
      <c r="DUM79" s="200"/>
      <c r="DUN79" s="200"/>
      <c r="DUO79" s="200"/>
      <c r="DUP79" s="200"/>
      <c r="DUQ79" s="200"/>
      <c r="DUR79" s="200"/>
      <c r="DUS79" s="200"/>
      <c r="DUT79" s="200"/>
      <c r="DUU79" s="200"/>
      <c r="DUV79" s="200"/>
      <c r="DUW79" s="200"/>
      <c r="DUX79" s="200"/>
      <c r="DUY79" s="200"/>
      <c r="DUZ79" s="200"/>
      <c r="DVA79" s="200"/>
      <c r="DVB79" s="200"/>
      <c r="DVC79" s="200"/>
      <c r="DVD79" s="200"/>
      <c r="DVE79" s="200"/>
      <c r="DVF79" s="200"/>
      <c r="DVG79" s="200"/>
      <c r="DVH79" s="200"/>
      <c r="DVI79" s="200"/>
      <c r="DVJ79" s="200"/>
      <c r="DVK79" s="200"/>
      <c r="DVL79" s="200"/>
      <c r="DVM79" s="200"/>
      <c r="DVN79" s="200"/>
      <c r="DVO79" s="200"/>
      <c r="DVP79" s="200"/>
      <c r="DVQ79" s="200"/>
      <c r="DVR79" s="200"/>
      <c r="DVS79" s="200"/>
      <c r="DVT79" s="200"/>
      <c r="DVU79" s="200"/>
      <c r="DVV79" s="200"/>
      <c r="DVW79" s="200"/>
      <c r="DVX79" s="200"/>
      <c r="DVY79" s="200"/>
      <c r="DVZ79" s="200"/>
      <c r="DWA79" s="200"/>
      <c r="DWB79" s="200"/>
      <c r="DWC79" s="200"/>
      <c r="DWD79" s="200"/>
      <c r="DWE79" s="200"/>
      <c r="DWF79" s="200"/>
      <c r="DWG79" s="200"/>
      <c r="DWH79" s="200"/>
      <c r="DWI79" s="200"/>
      <c r="DWJ79" s="200"/>
      <c r="DWK79" s="197"/>
      <c r="DWL79" s="197"/>
      <c r="DWM79" s="197"/>
      <c r="DWN79" s="197"/>
      <c r="DWO79" s="197"/>
      <c r="DWP79" s="197"/>
      <c r="DWQ79" s="197"/>
      <c r="DWR79" s="197"/>
      <c r="DWS79" s="197"/>
      <c r="DWT79" s="197"/>
      <c r="DWU79" s="197"/>
      <c r="DWV79" s="197"/>
      <c r="DWW79" s="197"/>
      <c r="DWX79" s="197"/>
      <c r="DWY79" s="197"/>
      <c r="DWZ79" s="197"/>
      <c r="DXA79" s="200"/>
      <c r="DXB79" s="200"/>
      <c r="DXC79" s="200"/>
      <c r="DXD79" s="200"/>
      <c r="DXE79" s="200"/>
      <c r="DXF79" s="200"/>
      <c r="DXG79" s="200"/>
      <c r="DXH79" s="200"/>
      <c r="DXI79" s="200"/>
      <c r="DXJ79" s="200"/>
      <c r="DXK79" s="200"/>
      <c r="DXL79" s="200"/>
      <c r="DXM79" s="200"/>
      <c r="DXN79" s="200"/>
      <c r="DXO79" s="200"/>
      <c r="DXP79" s="200"/>
      <c r="DXQ79" s="200"/>
      <c r="DXR79" s="200"/>
      <c r="DXS79" s="200"/>
      <c r="DXT79" s="200"/>
      <c r="DXU79" s="200"/>
      <c r="DXV79" s="200"/>
      <c r="DXW79" s="200"/>
      <c r="DXX79" s="200"/>
      <c r="DXY79" s="200"/>
      <c r="DXZ79" s="200"/>
      <c r="DYA79" s="200"/>
      <c r="DYB79" s="200"/>
      <c r="DYC79" s="200"/>
      <c r="DYD79" s="200"/>
      <c r="DYE79" s="200"/>
      <c r="DYF79" s="200"/>
      <c r="DYG79" s="200"/>
      <c r="DYH79" s="200"/>
      <c r="DYI79" s="200"/>
      <c r="DYJ79" s="200"/>
      <c r="DYK79" s="200"/>
      <c r="DYL79" s="200"/>
      <c r="DYM79" s="200"/>
      <c r="DYN79" s="200"/>
      <c r="DYO79" s="200"/>
      <c r="DYP79" s="200"/>
      <c r="DYQ79" s="200"/>
      <c r="DYR79" s="200"/>
      <c r="DYS79" s="200"/>
      <c r="DYT79" s="200"/>
      <c r="DYU79" s="200"/>
      <c r="DYV79" s="200"/>
      <c r="DYW79" s="200"/>
      <c r="DYX79" s="200"/>
      <c r="DYY79" s="200"/>
      <c r="DYZ79" s="200"/>
      <c r="DZA79" s="200"/>
      <c r="DZB79" s="200"/>
      <c r="DZC79" s="200"/>
      <c r="DZD79" s="200"/>
      <c r="DZE79" s="200"/>
      <c r="DZF79" s="200"/>
      <c r="DZG79" s="200"/>
      <c r="DZH79" s="200"/>
      <c r="DZI79" s="200"/>
      <c r="DZJ79" s="200"/>
      <c r="DZK79" s="200"/>
      <c r="DZL79" s="200"/>
      <c r="DZM79" s="200"/>
      <c r="DZN79" s="200"/>
      <c r="DZO79" s="200"/>
      <c r="DZP79" s="200"/>
      <c r="DZQ79" s="200"/>
      <c r="DZR79" s="200"/>
      <c r="DZS79" s="200"/>
      <c r="DZT79" s="200"/>
      <c r="DZU79" s="200"/>
      <c r="DZV79" s="200"/>
      <c r="DZW79" s="200"/>
      <c r="DZX79" s="200"/>
      <c r="DZY79" s="197"/>
      <c r="DZZ79" s="197"/>
      <c r="EAA79" s="197"/>
      <c r="EAB79" s="197"/>
      <c r="EAC79" s="197"/>
      <c r="EAD79" s="197"/>
      <c r="EAE79" s="197"/>
      <c r="EAF79" s="197"/>
      <c r="EAG79" s="197"/>
      <c r="EAH79" s="197"/>
      <c r="EAI79" s="197"/>
      <c r="EAJ79" s="197"/>
      <c r="EAK79" s="197"/>
      <c r="EAL79" s="197"/>
      <c r="EAM79" s="197"/>
      <c r="EAN79" s="197"/>
      <c r="EAO79" s="200"/>
      <c r="EAP79" s="200"/>
      <c r="EAQ79" s="200"/>
      <c r="EAR79" s="200"/>
      <c r="EAS79" s="200"/>
      <c r="EAT79" s="200"/>
      <c r="EAU79" s="200"/>
      <c r="EAV79" s="200"/>
      <c r="EAW79" s="200"/>
      <c r="EAX79" s="200"/>
      <c r="EAY79" s="200"/>
      <c r="EAZ79" s="200"/>
      <c r="EBA79" s="200"/>
      <c r="EBB79" s="200"/>
      <c r="EBC79" s="200"/>
      <c r="EBD79" s="200"/>
      <c r="EBE79" s="200"/>
      <c r="EBF79" s="200"/>
      <c r="EBG79" s="200"/>
      <c r="EBH79" s="200"/>
      <c r="EBI79" s="200"/>
      <c r="EBJ79" s="200"/>
      <c r="EBK79" s="200"/>
      <c r="EBL79" s="200"/>
      <c r="EBM79" s="200"/>
      <c r="EBN79" s="200"/>
      <c r="EBO79" s="200"/>
      <c r="EBP79" s="200"/>
      <c r="EBQ79" s="200"/>
      <c r="EBR79" s="200"/>
      <c r="EBS79" s="200"/>
      <c r="EBT79" s="200"/>
      <c r="EBU79" s="200"/>
      <c r="EBV79" s="200"/>
      <c r="EBW79" s="200"/>
      <c r="EBX79" s="200"/>
      <c r="EBY79" s="200"/>
      <c r="EBZ79" s="200"/>
      <c r="ECA79" s="200"/>
      <c r="ECB79" s="200"/>
      <c r="ECC79" s="200"/>
      <c r="ECD79" s="200"/>
      <c r="ECE79" s="200"/>
      <c r="ECF79" s="200"/>
      <c r="ECG79" s="200"/>
      <c r="ECH79" s="200"/>
      <c r="ECI79" s="200"/>
      <c r="ECJ79" s="200"/>
      <c r="ECK79" s="200"/>
      <c r="ECL79" s="200"/>
      <c r="ECM79" s="200"/>
      <c r="ECN79" s="200"/>
      <c r="ECO79" s="200"/>
      <c r="ECP79" s="200"/>
      <c r="ECQ79" s="200"/>
      <c r="ECR79" s="200"/>
      <c r="ECS79" s="200"/>
      <c r="ECT79" s="200"/>
      <c r="ECU79" s="200"/>
      <c r="ECV79" s="200"/>
      <c r="ECW79" s="200"/>
      <c r="ECX79" s="200"/>
      <c r="ECY79" s="200"/>
      <c r="ECZ79" s="200"/>
      <c r="EDA79" s="200"/>
      <c r="EDB79" s="200"/>
      <c r="EDC79" s="200"/>
      <c r="EDD79" s="200"/>
      <c r="EDE79" s="200"/>
      <c r="EDF79" s="200"/>
      <c r="EDG79" s="200"/>
      <c r="EDH79" s="200"/>
      <c r="EDI79" s="200"/>
      <c r="EDJ79" s="200"/>
      <c r="EDK79" s="200"/>
      <c r="EDL79" s="200"/>
      <c r="EDM79" s="197"/>
      <c r="EDN79" s="197"/>
      <c r="EDO79" s="197"/>
      <c r="EDP79" s="197"/>
      <c r="EDQ79" s="197"/>
      <c r="EDR79" s="197"/>
      <c r="EDS79" s="197"/>
      <c r="EDT79" s="197"/>
      <c r="EDU79" s="197"/>
      <c r="EDV79" s="197"/>
      <c r="EDW79" s="197"/>
      <c r="EDX79" s="197"/>
      <c r="EDY79" s="197"/>
      <c r="EDZ79" s="197"/>
      <c r="EEA79" s="197"/>
      <c r="EEB79" s="197"/>
      <c r="EEC79" s="200"/>
      <c r="EED79" s="200"/>
      <c r="EEE79" s="200"/>
      <c r="EEF79" s="200"/>
      <c r="EEG79" s="200"/>
      <c r="EEH79" s="200"/>
      <c r="EEI79" s="200"/>
      <c r="EEJ79" s="200"/>
      <c r="EEK79" s="200"/>
      <c r="EEL79" s="200"/>
      <c r="EEM79" s="200"/>
      <c r="EEN79" s="200"/>
      <c r="EEO79" s="200"/>
      <c r="EEP79" s="200"/>
      <c r="EEQ79" s="200"/>
      <c r="EER79" s="200"/>
      <c r="EES79" s="200"/>
      <c r="EET79" s="200"/>
      <c r="EEU79" s="200"/>
      <c r="EEV79" s="200"/>
      <c r="EEW79" s="200"/>
      <c r="EEX79" s="200"/>
      <c r="EEY79" s="200"/>
      <c r="EEZ79" s="200"/>
      <c r="EFA79" s="200"/>
      <c r="EFB79" s="200"/>
      <c r="EFC79" s="200"/>
      <c r="EFD79" s="200"/>
      <c r="EFE79" s="200"/>
      <c r="EFF79" s="200"/>
      <c r="EFG79" s="200"/>
      <c r="EFH79" s="200"/>
      <c r="EFI79" s="200"/>
      <c r="EFJ79" s="200"/>
      <c r="EFK79" s="200"/>
      <c r="EFL79" s="200"/>
      <c r="EFM79" s="200"/>
      <c r="EFN79" s="200"/>
      <c r="EFO79" s="200"/>
      <c r="EFP79" s="200"/>
      <c r="EFQ79" s="200"/>
      <c r="EFR79" s="200"/>
      <c r="EFS79" s="200"/>
      <c r="EFT79" s="200"/>
      <c r="EFU79" s="200"/>
      <c r="EFV79" s="200"/>
      <c r="EFW79" s="200"/>
      <c r="EFX79" s="200"/>
      <c r="EFY79" s="200"/>
      <c r="EFZ79" s="200"/>
      <c r="EGA79" s="200"/>
      <c r="EGB79" s="200"/>
      <c r="EGC79" s="200"/>
      <c r="EGD79" s="200"/>
      <c r="EGE79" s="200"/>
      <c r="EGF79" s="200"/>
      <c r="EGG79" s="200"/>
      <c r="EGH79" s="200"/>
      <c r="EGI79" s="200"/>
      <c r="EGJ79" s="200"/>
      <c r="EGK79" s="200"/>
      <c r="EGL79" s="200"/>
      <c r="EGM79" s="200"/>
      <c r="EGN79" s="200"/>
      <c r="EGO79" s="200"/>
      <c r="EGP79" s="200"/>
      <c r="EGQ79" s="200"/>
      <c r="EGR79" s="200"/>
      <c r="EGS79" s="200"/>
      <c r="EGT79" s="200"/>
      <c r="EGU79" s="200"/>
      <c r="EGV79" s="200"/>
      <c r="EGW79" s="200"/>
      <c r="EGX79" s="200"/>
      <c r="EGY79" s="200"/>
      <c r="EGZ79" s="200"/>
      <c r="EHA79" s="197"/>
      <c r="EHB79" s="197"/>
      <c r="EHC79" s="197"/>
      <c r="EHD79" s="197"/>
      <c r="EHE79" s="197"/>
      <c r="EHF79" s="197"/>
      <c r="EHG79" s="197"/>
      <c r="EHH79" s="197"/>
      <c r="EHI79" s="197"/>
      <c r="EHJ79" s="197"/>
      <c r="EHK79" s="197"/>
      <c r="EHL79" s="197"/>
      <c r="EHM79" s="197"/>
      <c r="EHN79" s="197"/>
      <c r="EHO79" s="197"/>
      <c r="EHP79" s="197"/>
      <c r="EHQ79" s="200"/>
      <c r="EHR79" s="200"/>
      <c r="EHS79" s="200"/>
      <c r="EHT79" s="200"/>
      <c r="EHU79" s="200"/>
      <c r="EHV79" s="200"/>
      <c r="EHW79" s="200"/>
      <c r="EHX79" s="200"/>
      <c r="EHY79" s="200"/>
      <c r="EHZ79" s="200"/>
      <c r="EIA79" s="200"/>
      <c r="EIB79" s="200"/>
      <c r="EIC79" s="200"/>
      <c r="EID79" s="200"/>
      <c r="EIE79" s="200"/>
      <c r="EIF79" s="200"/>
      <c r="EIG79" s="200"/>
      <c r="EIH79" s="200"/>
      <c r="EII79" s="200"/>
      <c r="EIJ79" s="200"/>
      <c r="EIK79" s="200"/>
      <c r="EIL79" s="200"/>
      <c r="EIM79" s="200"/>
      <c r="EIN79" s="200"/>
      <c r="EIO79" s="200"/>
      <c r="EIP79" s="200"/>
      <c r="EIQ79" s="200"/>
      <c r="EIR79" s="200"/>
      <c r="EIS79" s="200"/>
      <c r="EIT79" s="200"/>
      <c r="EIU79" s="200"/>
      <c r="EIV79" s="200"/>
      <c r="EIW79" s="200"/>
      <c r="EIX79" s="200"/>
      <c r="EIY79" s="200"/>
      <c r="EIZ79" s="200"/>
      <c r="EJA79" s="200"/>
      <c r="EJB79" s="200"/>
      <c r="EJC79" s="200"/>
      <c r="EJD79" s="200"/>
      <c r="EJE79" s="200"/>
      <c r="EJF79" s="200"/>
      <c r="EJG79" s="200"/>
      <c r="EJH79" s="200"/>
      <c r="EJI79" s="200"/>
      <c r="EJJ79" s="200"/>
      <c r="EJK79" s="200"/>
      <c r="EJL79" s="200"/>
      <c r="EJM79" s="200"/>
      <c r="EJN79" s="200"/>
      <c r="EJO79" s="200"/>
      <c r="EJP79" s="200"/>
      <c r="EJQ79" s="200"/>
      <c r="EJR79" s="200"/>
      <c r="EJS79" s="200"/>
      <c r="EJT79" s="200"/>
      <c r="EJU79" s="200"/>
      <c r="EJV79" s="200"/>
      <c r="EJW79" s="200"/>
      <c r="EJX79" s="200"/>
      <c r="EJY79" s="200"/>
      <c r="EJZ79" s="200"/>
      <c r="EKA79" s="200"/>
      <c r="EKB79" s="200"/>
      <c r="EKC79" s="200"/>
      <c r="EKD79" s="200"/>
      <c r="EKE79" s="200"/>
      <c r="EKF79" s="200"/>
      <c r="EKG79" s="200"/>
      <c r="EKH79" s="200"/>
      <c r="EKI79" s="200"/>
      <c r="EKJ79" s="200"/>
      <c r="EKK79" s="200"/>
      <c r="EKL79" s="200"/>
      <c r="EKM79" s="200"/>
      <c r="EKN79" s="200"/>
      <c r="EKO79" s="197"/>
      <c r="EKP79" s="197"/>
      <c r="EKQ79" s="197"/>
      <c r="EKR79" s="197"/>
      <c r="EKS79" s="197"/>
      <c r="EKT79" s="197"/>
      <c r="EKU79" s="197"/>
      <c r="EKV79" s="197"/>
      <c r="EKW79" s="197"/>
      <c r="EKX79" s="197"/>
      <c r="EKY79" s="197"/>
      <c r="EKZ79" s="197"/>
      <c r="ELA79" s="197"/>
      <c r="ELB79" s="197"/>
      <c r="ELC79" s="197"/>
      <c r="ELD79" s="197"/>
      <c r="ELE79" s="200"/>
      <c r="ELF79" s="200"/>
      <c r="ELG79" s="200"/>
      <c r="ELH79" s="200"/>
      <c r="ELI79" s="200"/>
      <c r="ELJ79" s="200"/>
      <c r="ELK79" s="200"/>
      <c r="ELL79" s="200"/>
      <c r="ELM79" s="200"/>
      <c r="ELN79" s="200"/>
      <c r="ELO79" s="200"/>
      <c r="ELP79" s="200"/>
      <c r="ELQ79" s="200"/>
      <c r="ELR79" s="200"/>
      <c r="ELS79" s="200"/>
      <c r="ELT79" s="200"/>
      <c r="ELU79" s="200"/>
      <c r="ELV79" s="200"/>
      <c r="ELW79" s="200"/>
      <c r="ELX79" s="200"/>
      <c r="ELY79" s="200"/>
      <c r="ELZ79" s="200"/>
      <c r="EMA79" s="200"/>
      <c r="EMB79" s="200"/>
      <c r="EMC79" s="200"/>
      <c r="EMD79" s="200"/>
      <c r="EME79" s="200"/>
      <c r="EMF79" s="200"/>
      <c r="EMG79" s="200"/>
      <c r="EMH79" s="200"/>
      <c r="EMI79" s="200"/>
      <c r="EMJ79" s="200"/>
      <c r="EMK79" s="200"/>
      <c r="EML79" s="200"/>
      <c r="EMM79" s="200"/>
      <c r="EMN79" s="200"/>
      <c r="EMO79" s="200"/>
      <c r="EMP79" s="200"/>
      <c r="EMQ79" s="200"/>
      <c r="EMR79" s="200"/>
      <c r="EMS79" s="200"/>
      <c r="EMT79" s="200"/>
      <c r="EMU79" s="200"/>
      <c r="EMV79" s="200"/>
      <c r="EMW79" s="200"/>
      <c r="EMX79" s="200"/>
      <c r="EMY79" s="200"/>
      <c r="EMZ79" s="200"/>
      <c r="ENA79" s="200"/>
      <c r="ENB79" s="200"/>
      <c r="ENC79" s="200"/>
      <c r="END79" s="200"/>
      <c r="ENE79" s="200"/>
      <c r="ENF79" s="200"/>
      <c r="ENG79" s="200"/>
      <c r="ENH79" s="200"/>
      <c r="ENI79" s="200"/>
      <c r="ENJ79" s="200"/>
      <c r="ENK79" s="200"/>
      <c r="ENL79" s="200"/>
      <c r="ENM79" s="200"/>
      <c r="ENN79" s="200"/>
      <c r="ENO79" s="200"/>
      <c r="ENP79" s="200"/>
      <c r="ENQ79" s="200"/>
      <c r="ENR79" s="200"/>
      <c r="ENS79" s="200"/>
      <c r="ENT79" s="200"/>
      <c r="ENU79" s="200"/>
      <c r="ENV79" s="200"/>
      <c r="ENW79" s="200"/>
      <c r="ENX79" s="200"/>
      <c r="ENY79" s="200"/>
      <c r="ENZ79" s="200"/>
      <c r="EOA79" s="200"/>
      <c r="EOB79" s="200"/>
      <c r="EOC79" s="197"/>
      <c r="EOD79" s="197"/>
      <c r="EOE79" s="197"/>
      <c r="EOF79" s="197"/>
      <c r="EOG79" s="197"/>
      <c r="EOH79" s="197"/>
      <c r="EOI79" s="197"/>
      <c r="EOJ79" s="197"/>
      <c r="EOK79" s="197"/>
      <c r="EOL79" s="197"/>
      <c r="EOM79" s="197"/>
      <c r="EON79" s="197"/>
      <c r="EOO79" s="197"/>
      <c r="EOP79" s="197"/>
      <c r="EOQ79" s="197"/>
      <c r="EOR79" s="197"/>
      <c r="EOS79" s="200"/>
      <c r="EOT79" s="200"/>
      <c r="EOU79" s="200"/>
      <c r="EOV79" s="200"/>
      <c r="EOW79" s="200"/>
      <c r="EOX79" s="200"/>
      <c r="EOY79" s="200"/>
      <c r="EOZ79" s="200"/>
      <c r="EPA79" s="200"/>
      <c r="EPB79" s="200"/>
      <c r="EPC79" s="200"/>
      <c r="EPD79" s="200"/>
      <c r="EPE79" s="200"/>
      <c r="EPF79" s="200"/>
      <c r="EPG79" s="200"/>
      <c r="EPH79" s="200"/>
      <c r="EPI79" s="200"/>
      <c r="EPJ79" s="200"/>
      <c r="EPK79" s="200"/>
      <c r="EPL79" s="200"/>
      <c r="EPM79" s="200"/>
      <c r="EPN79" s="200"/>
      <c r="EPO79" s="200"/>
      <c r="EPP79" s="200"/>
      <c r="EPQ79" s="200"/>
      <c r="EPR79" s="200"/>
      <c r="EPS79" s="200"/>
      <c r="EPT79" s="200"/>
      <c r="EPU79" s="200"/>
      <c r="EPV79" s="200"/>
      <c r="EPW79" s="200"/>
      <c r="EPX79" s="200"/>
      <c r="EPY79" s="200"/>
      <c r="EPZ79" s="200"/>
      <c r="EQA79" s="200"/>
      <c r="EQB79" s="200"/>
      <c r="EQC79" s="200"/>
      <c r="EQD79" s="200"/>
      <c r="EQE79" s="200"/>
      <c r="EQF79" s="200"/>
      <c r="EQG79" s="200"/>
      <c r="EQH79" s="200"/>
      <c r="EQI79" s="200"/>
      <c r="EQJ79" s="200"/>
      <c r="EQK79" s="200"/>
      <c r="EQL79" s="200"/>
      <c r="EQM79" s="200"/>
      <c r="EQN79" s="200"/>
      <c r="EQO79" s="200"/>
      <c r="EQP79" s="200"/>
      <c r="EQQ79" s="200"/>
      <c r="EQR79" s="200"/>
      <c r="EQS79" s="200"/>
      <c r="EQT79" s="200"/>
      <c r="EQU79" s="200"/>
      <c r="EQV79" s="200"/>
      <c r="EQW79" s="200"/>
      <c r="EQX79" s="200"/>
      <c r="EQY79" s="200"/>
      <c r="EQZ79" s="200"/>
      <c r="ERA79" s="200"/>
      <c r="ERB79" s="200"/>
      <c r="ERC79" s="200"/>
      <c r="ERD79" s="200"/>
      <c r="ERE79" s="200"/>
      <c r="ERF79" s="200"/>
      <c r="ERG79" s="200"/>
      <c r="ERH79" s="200"/>
      <c r="ERI79" s="200"/>
      <c r="ERJ79" s="200"/>
      <c r="ERK79" s="200"/>
      <c r="ERL79" s="200"/>
      <c r="ERM79" s="200"/>
      <c r="ERN79" s="200"/>
      <c r="ERO79" s="200"/>
      <c r="ERP79" s="200"/>
      <c r="ERQ79" s="197"/>
      <c r="ERR79" s="197"/>
      <c r="ERS79" s="197"/>
      <c r="ERT79" s="197"/>
      <c r="ERU79" s="197"/>
      <c r="ERV79" s="197"/>
      <c r="ERW79" s="197"/>
      <c r="ERX79" s="197"/>
      <c r="ERY79" s="197"/>
      <c r="ERZ79" s="197"/>
      <c r="ESA79" s="197"/>
      <c r="ESB79" s="197"/>
      <c r="ESC79" s="197"/>
      <c r="ESD79" s="197"/>
      <c r="ESE79" s="197"/>
      <c r="ESF79" s="197"/>
      <c r="ESG79" s="200"/>
      <c r="ESH79" s="200"/>
      <c r="ESI79" s="200"/>
      <c r="ESJ79" s="200"/>
      <c r="ESK79" s="200"/>
      <c r="ESL79" s="200"/>
      <c r="ESM79" s="200"/>
      <c r="ESN79" s="200"/>
      <c r="ESO79" s="200"/>
      <c r="ESP79" s="200"/>
      <c r="ESQ79" s="200"/>
      <c r="ESR79" s="200"/>
      <c r="ESS79" s="200"/>
      <c r="EST79" s="200"/>
      <c r="ESU79" s="200"/>
      <c r="ESV79" s="200"/>
      <c r="ESW79" s="200"/>
      <c r="ESX79" s="200"/>
      <c r="ESY79" s="200"/>
      <c r="ESZ79" s="200"/>
      <c r="ETA79" s="200"/>
      <c r="ETB79" s="200"/>
      <c r="ETC79" s="200"/>
      <c r="ETD79" s="200"/>
      <c r="ETE79" s="200"/>
      <c r="ETF79" s="200"/>
      <c r="ETG79" s="200"/>
      <c r="ETH79" s="200"/>
      <c r="ETI79" s="200"/>
      <c r="ETJ79" s="200"/>
      <c r="ETK79" s="200"/>
      <c r="ETL79" s="200"/>
      <c r="ETM79" s="200"/>
      <c r="ETN79" s="200"/>
      <c r="ETO79" s="200"/>
      <c r="ETP79" s="200"/>
      <c r="ETQ79" s="200"/>
      <c r="ETR79" s="200"/>
      <c r="ETS79" s="200"/>
      <c r="ETT79" s="200"/>
      <c r="ETU79" s="200"/>
      <c r="ETV79" s="200"/>
      <c r="ETW79" s="200"/>
      <c r="ETX79" s="200"/>
      <c r="ETY79" s="200"/>
      <c r="ETZ79" s="200"/>
      <c r="EUA79" s="200"/>
      <c r="EUB79" s="200"/>
      <c r="EUC79" s="200"/>
      <c r="EUD79" s="200"/>
      <c r="EUE79" s="200"/>
      <c r="EUF79" s="200"/>
      <c r="EUG79" s="200"/>
      <c r="EUH79" s="200"/>
      <c r="EUI79" s="200"/>
      <c r="EUJ79" s="200"/>
      <c r="EUK79" s="200"/>
      <c r="EUL79" s="200"/>
      <c r="EUM79" s="200"/>
      <c r="EUN79" s="200"/>
      <c r="EUO79" s="200"/>
      <c r="EUP79" s="200"/>
      <c r="EUQ79" s="200"/>
      <c r="EUR79" s="200"/>
      <c r="EUS79" s="200"/>
      <c r="EUT79" s="200"/>
      <c r="EUU79" s="200"/>
      <c r="EUV79" s="200"/>
      <c r="EUW79" s="200"/>
      <c r="EUX79" s="200"/>
      <c r="EUY79" s="200"/>
      <c r="EUZ79" s="200"/>
      <c r="EVA79" s="200"/>
      <c r="EVB79" s="200"/>
      <c r="EVC79" s="200"/>
      <c r="EVD79" s="200"/>
      <c r="EVE79" s="197"/>
      <c r="EVF79" s="197"/>
      <c r="EVG79" s="197"/>
      <c r="EVH79" s="197"/>
      <c r="EVI79" s="197"/>
      <c r="EVJ79" s="197"/>
      <c r="EVK79" s="197"/>
      <c r="EVL79" s="197"/>
      <c r="EVM79" s="197"/>
      <c r="EVN79" s="197"/>
      <c r="EVO79" s="197"/>
      <c r="EVP79" s="197"/>
      <c r="EVQ79" s="197"/>
      <c r="EVR79" s="197"/>
      <c r="EVS79" s="197"/>
      <c r="EVT79" s="197"/>
      <c r="EVU79" s="200"/>
      <c r="EVV79" s="200"/>
      <c r="EVW79" s="200"/>
      <c r="EVX79" s="200"/>
      <c r="EVY79" s="200"/>
      <c r="EVZ79" s="200"/>
      <c r="EWA79" s="200"/>
      <c r="EWB79" s="200"/>
      <c r="EWC79" s="200"/>
      <c r="EWD79" s="200"/>
      <c r="EWE79" s="200"/>
      <c r="EWF79" s="200"/>
      <c r="EWG79" s="200"/>
      <c r="EWH79" s="200"/>
      <c r="EWI79" s="200"/>
      <c r="EWJ79" s="200"/>
      <c r="EWK79" s="200"/>
      <c r="EWL79" s="200"/>
      <c r="EWM79" s="200"/>
      <c r="EWN79" s="200"/>
      <c r="EWO79" s="200"/>
      <c r="EWP79" s="200"/>
      <c r="EWQ79" s="200"/>
      <c r="EWR79" s="200"/>
      <c r="EWS79" s="200"/>
      <c r="EWT79" s="200"/>
      <c r="EWU79" s="200"/>
      <c r="EWV79" s="200"/>
      <c r="EWW79" s="200"/>
      <c r="EWX79" s="200"/>
      <c r="EWY79" s="200"/>
      <c r="EWZ79" s="200"/>
      <c r="EXA79" s="200"/>
      <c r="EXB79" s="200"/>
      <c r="EXC79" s="200"/>
      <c r="EXD79" s="200"/>
      <c r="EXE79" s="200"/>
      <c r="EXF79" s="200"/>
      <c r="EXG79" s="200"/>
      <c r="EXH79" s="200"/>
      <c r="EXI79" s="200"/>
      <c r="EXJ79" s="200"/>
      <c r="EXK79" s="200"/>
      <c r="EXL79" s="200"/>
      <c r="EXM79" s="200"/>
      <c r="EXN79" s="200"/>
      <c r="EXO79" s="200"/>
      <c r="EXP79" s="200"/>
      <c r="EXQ79" s="200"/>
      <c r="EXR79" s="200"/>
      <c r="EXS79" s="200"/>
      <c r="EXT79" s="200"/>
      <c r="EXU79" s="200"/>
      <c r="EXV79" s="200"/>
      <c r="EXW79" s="200"/>
      <c r="EXX79" s="200"/>
      <c r="EXY79" s="200"/>
      <c r="EXZ79" s="200"/>
      <c r="EYA79" s="200"/>
      <c r="EYB79" s="200"/>
      <c r="EYC79" s="200"/>
      <c r="EYD79" s="200"/>
      <c r="EYE79" s="200"/>
      <c r="EYF79" s="200"/>
      <c r="EYG79" s="200"/>
      <c r="EYH79" s="200"/>
      <c r="EYI79" s="200"/>
      <c r="EYJ79" s="200"/>
      <c r="EYK79" s="200"/>
      <c r="EYL79" s="200"/>
      <c r="EYM79" s="200"/>
      <c r="EYN79" s="200"/>
      <c r="EYO79" s="200"/>
      <c r="EYP79" s="200"/>
      <c r="EYQ79" s="200"/>
      <c r="EYR79" s="200"/>
      <c r="EYS79" s="197"/>
      <c r="EYT79" s="197"/>
      <c r="EYU79" s="197"/>
      <c r="EYV79" s="197"/>
      <c r="EYW79" s="197"/>
      <c r="EYX79" s="197"/>
      <c r="EYY79" s="197"/>
      <c r="EYZ79" s="197"/>
      <c r="EZA79" s="197"/>
      <c r="EZB79" s="197"/>
      <c r="EZC79" s="197"/>
      <c r="EZD79" s="197"/>
      <c r="EZE79" s="197"/>
      <c r="EZF79" s="197"/>
      <c r="EZG79" s="197"/>
      <c r="EZH79" s="197"/>
      <c r="EZI79" s="200"/>
      <c r="EZJ79" s="200"/>
      <c r="EZK79" s="200"/>
      <c r="EZL79" s="200"/>
      <c r="EZM79" s="200"/>
      <c r="EZN79" s="200"/>
      <c r="EZO79" s="200"/>
      <c r="EZP79" s="200"/>
      <c r="EZQ79" s="200"/>
      <c r="EZR79" s="200"/>
      <c r="EZS79" s="200"/>
      <c r="EZT79" s="200"/>
      <c r="EZU79" s="200"/>
      <c r="EZV79" s="200"/>
      <c r="EZW79" s="200"/>
      <c r="EZX79" s="200"/>
      <c r="EZY79" s="200"/>
      <c r="EZZ79" s="200"/>
      <c r="FAA79" s="200"/>
      <c r="FAB79" s="200"/>
      <c r="FAC79" s="200"/>
      <c r="FAD79" s="200"/>
      <c r="FAE79" s="200"/>
      <c r="FAF79" s="200"/>
      <c r="FAG79" s="200"/>
      <c r="FAH79" s="200"/>
      <c r="FAI79" s="200"/>
      <c r="FAJ79" s="200"/>
      <c r="FAK79" s="200"/>
      <c r="FAL79" s="200"/>
      <c r="FAM79" s="200"/>
      <c r="FAN79" s="200"/>
      <c r="FAO79" s="200"/>
      <c r="FAP79" s="200"/>
      <c r="FAQ79" s="200"/>
      <c r="FAR79" s="200"/>
      <c r="FAS79" s="200"/>
      <c r="FAT79" s="200"/>
      <c r="FAU79" s="200"/>
      <c r="FAV79" s="200"/>
      <c r="FAW79" s="200"/>
      <c r="FAX79" s="200"/>
      <c r="FAY79" s="200"/>
      <c r="FAZ79" s="200"/>
      <c r="FBA79" s="200"/>
      <c r="FBB79" s="200"/>
      <c r="FBC79" s="200"/>
      <c r="FBD79" s="200"/>
      <c r="FBE79" s="200"/>
      <c r="FBF79" s="200"/>
      <c r="FBG79" s="200"/>
      <c r="FBH79" s="200"/>
      <c r="FBI79" s="200"/>
      <c r="FBJ79" s="200"/>
      <c r="FBK79" s="200"/>
      <c r="FBL79" s="200"/>
      <c r="FBM79" s="200"/>
      <c r="FBN79" s="200"/>
      <c r="FBO79" s="200"/>
      <c r="FBP79" s="200"/>
      <c r="FBQ79" s="200"/>
      <c r="FBR79" s="200"/>
      <c r="FBS79" s="200"/>
      <c r="FBT79" s="200"/>
      <c r="FBU79" s="200"/>
      <c r="FBV79" s="200"/>
      <c r="FBW79" s="200"/>
      <c r="FBX79" s="200"/>
      <c r="FBY79" s="200"/>
      <c r="FBZ79" s="200"/>
      <c r="FCA79" s="200"/>
      <c r="FCB79" s="200"/>
      <c r="FCC79" s="200"/>
      <c r="FCD79" s="200"/>
      <c r="FCE79" s="200"/>
      <c r="FCF79" s="200"/>
      <c r="FCG79" s="197"/>
      <c r="FCH79" s="197"/>
      <c r="FCI79" s="197"/>
      <c r="FCJ79" s="197"/>
      <c r="FCK79" s="197"/>
      <c r="FCL79" s="197"/>
      <c r="FCM79" s="197"/>
      <c r="FCN79" s="197"/>
      <c r="FCO79" s="197"/>
      <c r="FCP79" s="197"/>
      <c r="FCQ79" s="197"/>
      <c r="FCR79" s="197"/>
      <c r="FCS79" s="197"/>
      <c r="FCT79" s="197"/>
      <c r="FCU79" s="197"/>
      <c r="FCV79" s="197"/>
      <c r="FCW79" s="200"/>
      <c r="FCX79" s="200"/>
      <c r="FCY79" s="200"/>
      <c r="FCZ79" s="200"/>
      <c r="FDA79" s="200"/>
      <c r="FDB79" s="200"/>
      <c r="FDC79" s="200"/>
      <c r="FDD79" s="200"/>
      <c r="FDE79" s="200"/>
      <c r="FDF79" s="200"/>
      <c r="FDG79" s="200"/>
      <c r="FDH79" s="200"/>
      <c r="FDI79" s="200"/>
      <c r="FDJ79" s="200"/>
      <c r="FDK79" s="200"/>
      <c r="FDL79" s="200"/>
      <c r="FDM79" s="200"/>
      <c r="FDN79" s="200"/>
      <c r="FDO79" s="200"/>
      <c r="FDP79" s="200"/>
      <c r="FDQ79" s="200"/>
      <c r="FDR79" s="200"/>
      <c r="FDS79" s="200"/>
      <c r="FDT79" s="200"/>
      <c r="FDU79" s="200"/>
      <c r="FDV79" s="200"/>
      <c r="FDW79" s="200"/>
      <c r="FDX79" s="200"/>
      <c r="FDY79" s="200"/>
      <c r="FDZ79" s="200"/>
      <c r="FEA79" s="200"/>
      <c r="FEB79" s="200"/>
      <c r="FEC79" s="200"/>
      <c r="FED79" s="200"/>
      <c r="FEE79" s="200"/>
      <c r="FEF79" s="200"/>
      <c r="FEG79" s="200"/>
      <c r="FEH79" s="200"/>
      <c r="FEI79" s="200"/>
      <c r="FEJ79" s="200"/>
      <c r="FEK79" s="200"/>
      <c r="FEL79" s="200"/>
      <c r="FEM79" s="200"/>
      <c r="FEN79" s="200"/>
      <c r="FEO79" s="200"/>
      <c r="FEP79" s="200"/>
      <c r="FEQ79" s="200"/>
      <c r="FER79" s="200"/>
      <c r="FES79" s="200"/>
      <c r="FET79" s="200"/>
      <c r="FEU79" s="200"/>
      <c r="FEV79" s="200"/>
      <c r="FEW79" s="200"/>
      <c r="FEX79" s="200"/>
      <c r="FEY79" s="200"/>
      <c r="FEZ79" s="200"/>
      <c r="FFA79" s="200"/>
      <c r="FFB79" s="200"/>
      <c r="FFC79" s="200"/>
      <c r="FFD79" s="200"/>
      <c r="FFE79" s="200"/>
      <c r="FFF79" s="200"/>
      <c r="FFG79" s="200"/>
      <c r="FFH79" s="200"/>
      <c r="FFI79" s="200"/>
      <c r="FFJ79" s="200"/>
      <c r="FFK79" s="200"/>
      <c r="FFL79" s="200"/>
      <c r="FFM79" s="200"/>
      <c r="FFN79" s="200"/>
      <c r="FFO79" s="200"/>
      <c r="FFP79" s="200"/>
      <c r="FFQ79" s="200"/>
      <c r="FFR79" s="200"/>
      <c r="FFS79" s="200"/>
      <c r="FFT79" s="200"/>
      <c r="FFU79" s="197"/>
      <c r="FFV79" s="197"/>
      <c r="FFW79" s="197"/>
      <c r="FFX79" s="197"/>
      <c r="FFY79" s="197"/>
      <c r="FFZ79" s="197"/>
      <c r="FGA79" s="197"/>
      <c r="FGB79" s="197"/>
      <c r="FGC79" s="197"/>
      <c r="FGD79" s="197"/>
      <c r="FGE79" s="197"/>
      <c r="FGF79" s="197"/>
      <c r="FGG79" s="197"/>
      <c r="FGH79" s="197"/>
      <c r="FGI79" s="197"/>
      <c r="FGJ79" s="197"/>
      <c r="FGK79" s="200"/>
      <c r="FGL79" s="200"/>
      <c r="FGM79" s="200"/>
      <c r="FGN79" s="200"/>
      <c r="FGO79" s="200"/>
      <c r="FGP79" s="200"/>
      <c r="FGQ79" s="200"/>
      <c r="FGR79" s="200"/>
      <c r="FGS79" s="200"/>
      <c r="FGT79" s="200"/>
      <c r="FGU79" s="200"/>
      <c r="FGV79" s="200"/>
      <c r="FGW79" s="200"/>
      <c r="FGX79" s="200"/>
      <c r="FGY79" s="200"/>
      <c r="FGZ79" s="200"/>
      <c r="FHA79" s="200"/>
      <c r="FHB79" s="200"/>
      <c r="FHC79" s="200"/>
      <c r="FHD79" s="200"/>
      <c r="FHE79" s="200"/>
      <c r="FHF79" s="200"/>
      <c r="FHG79" s="200"/>
      <c r="FHH79" s="200"/>
      <c r="FHI79" s="200"/>
      <c r="FHJ79" s="200"/>
      <c r="FHK79" s="200"/>
      <c r="FHL79" s="200"/>
      <c r="FHM79" s="200"/>
      <c r="FHN79" s="200"/>
      <c r="FHO79" s="200"/>
      <c r="FHP79" s="200"/>
      <c r="FHQ79" s="200"/>
      <c r="FHR79" s="200"/>
      <c r="FHS79" s="200"/>
      <c r="FHT79" s="200"/>
      <c r="FHU79" s="200"/>
      <c r="FHV79" s="200"/>
      <c r="FHW79" s="200"/>
      <c r="FHX79" s="200"/>
      <c r="FHY79" s="200"/>
      <c r="FHZ79" s="200"/>
      <c r="FIA79" s="200"/>
      <c r="FIB79" s="200"/>
      <c r="FIC79" s="200"/>
      <c r="FID79" s="200"/>
      <c r="FIE79" s="200"/>
      <c r="FIF79" s="200"/>
      <c r="FIG79" s="200"/>
      <c r="FIH79" s="200"/>
      <c r="FII79" s="200"/>
      <c r="FIJ79" s="200"/>
      <c r="FIK79" s="200"/>
      <c r="FIL79" s="200"/>
      <c r="FIM79" s="200"/>
      <c r="FIN79" s="200"/>
      <c r="FIO79" s="200"/>
      <c r="FIP79" s="200"/>
      <c r="FIQ79" s="200"/>
      <c r="FIR79" s="200"/>
      <c r="FIS79" s="200"/>
      <c r="FIT79" s="200"/>
      <c r="FIU79" s="200"/>
      <c r="FIV79" s="200"/>
      <c r="FIW79" s="200"/>
      <c r="FIX79" s="200"/>
      <c r="FIY79" s="200"/>
      <c r="FIZ79" s="200"/>
      <c r="FJA79" s="200"/>
      <c r="FJB79" s="200"/>
      <c r="FJC79" s="200"/>
      <c r="FJD79" s="200"/>
      <c r="FJE79" s="200"/>
      <c r="FJF79" s="200"/>
      <c r="FJG79" s="200"/>
      <c r="FJH79" s="200"/>
      <c r="FJI79" s="197"/>
      <c r="FJJ79" s="197"/>
      <c r="FJK79" s="197"/>
      <c r="FJL79" s="197"/>
      <c r="FJM79" s="197"/>
      <c r="FJN79" s="197"/>
      <c r="FJO79" s="197"/>
      <c r="FJP79" s="197"/>
      <c r="FJQ79" s="197"/>
      <c r="FJR79" s="197"/>
      <c r="FJS79" s="197"/>
      <c r="FJT79" s="197"/>
      <c r="FJU79" s="197"/>
      <c r="FJV79" s="197"/>
      <c r="FJW79" s="197"/>
      <c r="FJX79" s="197"/>
      <c r="FJY79" s="200"/>
      <c r="FJZ79" s="200"/>
      <c r="FKA79" s="200"/>
      <c r="FKB79" s="200"/>
      <c r="FKC79" s="200"/>
      <c r="FKD79" s="200"/>
      <c r="FKE79" s="200"/>
      <c r="FKF79" s="200"/>
      <c r="FKG79" s="200"/>
      <c r="FKH79" s="200"/>
      <c r="FKI79" s="200"/>
      <c r="FKJ79" s="200"/>
      <c r="FKK79" s="200"/>
      <c r="FKL79" s="200"/>
      <c r="FKM79" s="200"/>
      <c r="FKN79" s="200"/>
      <c r="FKO79" s="200"/>
      <c r="FKP79" s="200"/>
      <c r="FKQ79" s="200"/>
      <c r="FKR79" s="200"/>
      <c r="FKS79" s="200"/>
      <c r="FKT79" s="200"/>
      <c r="FKU79" s="200"/>
      <c r="FKV79" s="200"/>
      <c r="FKW79" s="200"/>
      <c r="FKX79" s="200"/>
      <c r="FKY79" s="200"/>
      <c r="FKZ79" s="200"/>
      <c r="FLA79" s="200"/>
      <c r="FLB79" s="200"/>
      <c r="FLC79" s="200"/>
      <c r="FLD79" s="200"/>
      <c r="FLE79" s="200"/>
      <c r="FLF79" s="200"/>
      <c r="FLG79" s="200"/>
      <c r="FLH79" s="200"/>
      <c r="FLI79" s="200"/>
      <c r="FLJ79" s="200"/>
      <c r="FLK79" s="200"/>
      <c r="FLL79" s="200"/>
      <c r="FLM79" s="200"/>
      <c r="FLN79" s="200"/>
      <c r="FLO79" s="200"/>
      <c r="FLP79" s="200"/>
      <c r="FLQ79" s="200"/>
      <c r="FLR79" s="200"/>
      <c r="FLS79" s="200"/>
      <c r="FLT79" s="200"/>
      <c r="FLU79" s="200"/>
      <c r="FLV79" s="200"/>
      <c r="FLW79" s="200"/>
      <c r="FLX79" s="200"/>
      <c r="FLY79" s="200"/>
      <c r="FLZ79" s="200"/>
      <c r="FMA79" s="200"/>
      <c r="FMB79" s="200"/>
      <c r="FMC79" s="200"/>
      <c r="FMD79" s="200"/>
      <c r="FME79" s="200"/>
      <c r="FMF79" s="200"/>
      <c r="FMG79" s="200"/>
      <c r="FMH79" s="200"/>
      <c r="FMI79" s="200"/>
      <c r="FMJ79" s="200"/>
      <c r="FMK79" s="200"/>
      <c r="FML79" s="200"/>
      <c r="FMM79" s="200"/>
      <c r="FMN79" s="200"/>
      <c r="FMO79" s="200"/>
      <c r="FMP79" s="200"/>
      <c r="FMQ79" s="200"/>
      <c r="FMR79" s="200"/>
      <c r="FMS79" s="200"/>
      <c r="FMT79" s="200"/>
      <c r="FMU79" s="200"/>
      <c r="FMV79" s="200"/>
      <c r="FMW79" s="197"/>
      <c r="FMX79" s="197"/>
      <c r="FMY79" s="197"/>
      <c r="FMZ79" s="197"/>
      <c r="FNA79" s="197"/>
      <c r="FNB79" s="197"/>
      <c r="FNC79" s="197"/>
      <c r="FND79" s="197"/>
      <c r="FNE79" s="197"/>
      <c r="FNF79" s="197"/>
      <c r="FNG79" s="197"/>
      <c r="FNH79" s="197"/>
      <c r="FNI79" s="197"/>
      <c r="FNJ79" s="197"/>
      <c r="FNK79" s="197"/>
      <c r="FNL79" s="197"/>
      <c r="FNM79" s="200"/>
      <c r="FNN79" s="200"/>
      <c r="FNO79" s="200"/>
      <c r="FNP79" s="200"/>
      <c r="FNQ79" s="200"/>
      <c r="FNR79" s="200"/>
      <c r="FNS79" s="200"/>
      <c r="FNT79" s="200"/>
      <c r="FNU79" s="200"/>
      <c r="FNV79" s="200"/>
      <c r="FNW79" s="200"/>
      <c r="FNX79" s="200"/>
      <c r="FNY79" s="200"/>
      <c r="FNZ79" s="200"/>
      <c r="FOA79" s="200"/>
      <c r="FOB79" s="200"/>
      <c r="FOC79" s="200"/>
      <c r="FOD79" s="200"/>
      <c r="FOE79" s="200"/>
      <c r="FOF79" s="200"/>
      <c r="FOG79" s="200"/>
      <c r="FOH79" s="200"/>
      <c r="FOI79" s="200"/>
      <c r="FOJ79" s="200"/>
      <c r="FOK79" s="200"/>
      <c r="FOL79" s="200"/>
      <c r="FOM79" s="200"/>
      <c r="FON79" s="200"/>
      <c r="FOO79" s="200"/>
      <c r="FOP79" s="200"/>
      <c r="FOQ79" s="200"/>
      <c r="FOR79" s="200"/>
      <c r="FOS79" s="200"/>
      <c r="FOT79" s="200"/>
      <c r="FOU79" s="200"/>
      <c r="FOV79" s="200"/>
      <c r="FOW79" s="200"/>
      <c r="FOX79" s="200"/>
      <c r="FOY79" s="200"/>
      <c r="FOZ79" s="200"/>
      <c r="FPA79" s="200"/>
      <c r="FPB79" s="200"/>
      <c r="FPC79" s="200"/>
      <c r="FPD79" s="200"/>
      <c r="FPE79" s="200"/>
      <c r="FPF79" s="200"/>
      <c r="FPG79" s="200"/>
      <c r="FPH79" s="200"/>
      <c r="FPI79" s="200"/>
      <c r="FPJ79" s="200"/>
      <c r="FPK79" s="200"/>
      <c r="FPL79" s="200"/>
      <c r="FPM79" s="200"/>
      <c r="FPN79" s="200"/>
      <c r="FPO79" s="200"/>
      <c r="FPP79" s="200"/>
      <c r="FPQ79" s="200"/>
      <c r="FPR79" s="200"/>
      <c r="FPS79" s="200"/>
      <c r="FPT79" s="200"/>
      <c r="FPU79" s="200"/>
      <c r="FPV79" s="200"/>
      <c r="FPW79" s="200"/>
      <c r="FPX79" s="200"/>
      <c r="FPY79" s="200"/>
      <c r="FPZ79" s="200"/>
      <c r="FQA79" s="200"/>
      <c r="FQB79" s="200"/>
      <c r="FQC79" s="200"/>
      <c r="FQD79" s="200"/>
      <c r="FQE79" s="200"/>
      <c r="FQF79" s="200"/>
      <c r="FQG79" s="200"/>
      <c r="FQH79" s="200"/>
      <c r="FQI79" s="200"/>
      <c r="FQJ79" s="200"/>
      <c r="FQK79" s="197"/>
      <c r="FQL79" s="197"/>
      <c r="FQM79" s="197"/>
      <c r="FQN79" s="197"/>
      <c r="FQO79" s="197"/>
      <c r="FQP79" s="197"/>
      <c r="FQQ79" s="197"/>
      <c r="FQR79" s="197"/>
      <c r="FQS79" s="197"/>
      <c r="FQT79" s="197"/>
      <c r="FQU79" s="197"/>
      <c r="FQV79" s="197"/>
      <c r="FQW79" s="197"/>
      <c r="FQX79" s="197"/>
      <c r="FQY79" s="197"/>
      <c r="FQZ79" s="197"/>
      <c r="FRA79" s="200"/>
      <c r="FRB79" s="200"/>
      <c r="FRC79" s="200"/>
      <c r="FRD79" s="200"/>
      <c r="FRE79" s="200"/>
      <c r="FRF79" s="200"/>
      <c r="FRG79" s="200"/>
      <c r="FRH79" s="200"/>
      <c r="FRI79" s="200"/>
      <c r="FRJ79" s="200"/>
      <c r="FRK79" s="200"/>
      <c r="FRL79" s="200"/>
      <c r="FRM79" s="200"/>
      <c r="FRN79" s="200"/>
      <c r="FRO79" s="200"/>
      <c r="FRP79" s="200"/>
      <c r="FRQ79" s="200"/>
      <c r="FRR79" s="200"/>
      <c r="FRS79" s="200"/>
      <c r="FRT79" s="200"/>
      <c r="FRU79" s="200"/>
      <c r="FRV79" s="200"/>
      <c r="FRW79" s="200"/>
      <c r="FRX79" s="200"/>
      <c r="FRY79" s="200"/>
      <c r="FRZ79" s="200"/>
      <c r="FSA79" s="200"/>
      <c r="FSB79" s="200"/>
      <c r="FSC79" s="200"/>
      <c r="FSD79" s="200"/>
      <c r="FSE79" s="200"/>
      <c r="FSF79" s="200"/>
      <c r="FSG79" s="200"/>
      <c r="FSH79" s="200"/>
      <c r="FSI79" s="200"/>
      <c r="FSJ79" s="200"/>
      <c r="FSK79" s="200"/>
      <c r="FSL79" s="200"/>
      <c r="FSM79" s="200"/>
      <c r="FSN79" s="200"/>
      <c r="FSO79" s="200"/>
      <c r="FSP79" s="200"/>
      <c r="FSQ79" s="200"/>
      <c r="FSR79" s="200"/>
      <c r="FSS79" s="200"/>
      <c r="FST79" s="200"/>
      <c r="FSU79" s="200"/>
      <c r="FSV79" s="200"/>
      <c r="FSW79" s="200"/>
      <c r="FSX79" s="200"/>
      <c r="FSY79" s="200"/>
      <c r="FSZ79" s="200"/>
      <c r="FTA79" s="200"/>
      <c r="FTB79" s="200"/>
      <c r="FTC79" s="200"/>
      <c r="FTD79" s="200"/>
      <c r="FTE79" s="200"/>
      <c r="FTF79" s="200"/>
      <c r="FTG79" s="200"/>
      <c r="FTH79" s="200"/>
      <c r="FTI79" s="200"/>
      <c r="FTJ79" s="200"/>
      <c r="FTK79" s="200"/>
      <c r="FTL79" s="200"/>
      <c r="FTM79" s="200"/>
      <c r="FTN79" s="200"/>
      <c r="FTO79" s="200"/>
      <c r="FTP79" s="200"/>
      <c r="FTQ79" s="200"/>
      <c r="FTR79" s="200"/>
      <c r="FTS79" s="200"/>
      <c r="FTT79" s="200"/>
      <c r="FTU79" s="200"/>
      <c r="FTV79" s="200"/>
      <c r="FTW79" s="200"/>
      <c r="FTX79" s="200"/>
      <c r="FTY79" s="197"/>
      <c r="FTZ79" s="197"/>
      <c r="FUA79" s="197"/>
      <c r="FUB79" s="197"/>
      <c r="FUC79" s="197"/>
      <c r="FUD79" s="197"/>
      <c r="FUE79" s="197"/>
      <c r="FUF79" s="197"/>
      <c r="FUG79" s="197"/>
      <c r="FUH79" s="197"/>
      <c r="FUI79" s="197"/>
      <c r="FUJ79" s="197"/>
      <c r="FUK79" s="197"/>
      <c r="FUL79" s="197"/>
      <c r="FUM79" s="197"/>
      <c r="FUN79" s="197"/>
      <c r="FUO79" s="200"/>
      <c r="FUP79" s="200"/>
      <c r="FUQ79" s="200"/>
      <c r="FUR79" s="200"/>
      <c r="FUS79" s="200"/>
      <c r="FUT79" s="200"/>
      <c r="FUU79" s="200"/>
      <c r="FUV79" s="200"/>
      <c r="FUW79" s="200"/>
      <c r="FUX79" s="200"/>
      <c r="FUY79" s="200"/>
      <c r="FUZ79" s="200"/>
      <c r="FVA79" s="200"/>
      <c r="FVB79" s="200"/>
      <c r="FVC79" s="200"/>
      <c r="FVD79" s="200"/>
      <c r="FVE79" s="200"/>
      <c r="FVF79" s="200"/>
      <c r="FVG79" s="200"/>
      <c r="FVH79" s="200"/>
      <c r="FVI79" s="200"/>
      <c r="FVJ79" s="200"/>
      <c r="FVK79" s="200"/>
      <c r="FVL79" s="200"/>
      <c r="FVM79" s="200"/>
      <c r="FVN79" s="200"/>
      <c r="FVO79" s="200"/>
      <c r="FVP79" s="200"/>
      <c r="FVQ79" s="200"/>
      <c r="FVR79" s="200"/>
      <c r="FVS79" s="200"/>
      <c r="FVT79" s="200"/>
      <c r="FVU79" s="200"/>
      <c r="FVV79" s="200"/>
      <c r="FVW79" s="200"/>
      <c r="FVX79" s="200"/>
      <c r="FVY79" s="200"/>
      <c r="FVZ79" s="200"/>
      <c r="FWA79" s="200"/>
      <c r="FWB79" s="200"/>
      <c r="FWC79" s="200"/>
      <c r="FWD79" s="200"/>
      <c r="FWE79" s="200"/>
      <c r="FWF79" s="200"/>
      <c r="FWG79" s="200"/>
      <c r="FWH79" s="200"/>
      <c r="FWI79" s="200"/>
      <c r="FWJ79" s="200"/>
      <c r="FWK79" s="200"/>
      <c r="FWL79" s="200"/>
      <c r="FWM79" s="200"/>
      <c r="FWN79" s="200"/>
      <c r="FWO79" s="200"/>
      <c r="FWP79" s="200"/>
      <c r="FWQ79" s="200"/>
      <c r="FWR79" s="200"/>
      <c r="FWS79" s="200"/>
      <c r="FWT79" s="200"/>
      <c r="FWU79" s="200"/>
      <c r="FWV79" s="200"/>
      <c r="FWW79" s="200"/>
      <c r="FWX79" s="200"/>
      <c r="FWY79" s="200"/>
      <c r="FWZ79" s="200"/>
      <c r="FXA79" s="200"/>
      <c r="FXB79" s="200"/>
      <c r="FXC79" s="200"/>
      <c r="FXD79" s="200"/>
      <c r="FXE79" s="200"/>
      <c r="FXF79" s="200"/>
      <c r="FXG79" s="200"/>
      <c r="FXH79" s="200"/>
      <c r="FXI79" s="200"/>
      <c r="FXJ79" s="200"/>
      <c r="FXK79" s="200"/>
      <c r="FXL79" s="200"/>
      <c r="FXM79" s="197"/>
      <c r="FXN79" s="197"/>
      <c r="FXO79" s="197"/>
      <c r="FXP79" s="197"/>
      <c r="FXQ79" s="197"/>
      <c r="FXR79" s="197"/>
      <c r="FXS79" s="197"/>
      <c r="FXT79" s="197"/>
      <c r="FXU79" s="197"/>
      <c r="FXV79" s="197"/>
      <c r="FXW79" s="197"/>
      <c r="FXX79" s="197"/>
      <c r="FXY79" s="197"/>
      <c r="FXZ79" s="197"/>
      <c r="FYA79" s="197"/>
      <c r="FYB79" s="197"/>
      <c r="FYC79" s="200"/>
      <c r="FYD79" s="200"/>
      <c r="FYE79" s="200"/>
      <c r="FYF79" s="200"/>
      <c r="FYG79" s="200"/>
      <c r="FYH79" s="200"/>
      <c r="FYI79" s="200"/>
      <c r="FYJ79" s="200"/>
      <c r="FYK79" s="200"/>
      <c r="FYL79" s="200"/>
      <c r="FYM79" s="200"/>
      <c r="FYN79" s="200"/>
      <c r="FYO79" s="200"/>
      <c r="FYP79" s="200"/>
      <c r="FYQ79" s="200"/>
      <c r="FYR79" s="200"/>
      <c r="FYS79" s="200"/>
      <c r="FYT79" s="200"/>
      <c r="FYU79" s="200"/>
      <c r="FYV79" s="200"/>
      <c r="FYW79" s="200"/>
      <c r="FYX79" s="200"/>
      <c r="FYY79" s="200"/>
      <c r="FYZ79" s="200"/>
      <c r="FZA79" s="200"/>
      <c r="FZB79" s="200"/>
      <c r="FZC79" s="200"/>
      <c r="FZD79" s="200"/>
      <c r="FZE79" s="200"/>
      <c r="FZF79" s="200"/>
      <c r="FZG79" s="200"/>
      <c r="FZH79" s="200"/>
      <c r="FZI79" s="200"/>
      <c r="FZJ79" s="200"/>
      <c r="FZK79" s="200"/>
      <c r="FZL79" s="200"/>
      <c r="FZM79" s="200"/>
      <c r="FZN79" s="200"/>
      <c r="FZO79" s="200"/>
      <c r="FZP79" s="200"/>
      <c r="FZQ79" s="200"/>
      <c r="FZR79" s="200"/>
      <c r="FZS79" s="200"/>
      <c r="FZT79" s="200"/>
      <c r="FZU79" s="200"/>
      <c r="FZV79" s="200"/>
      <c r="FZW79" s="200"/>
      <c r="FZX79" s="200"/>
      <c r="FZY79" s="200"/>
      <c r="FZZ79" s="200"/>
      <c r="GAA79" s="200"/>
      <c r="GAB79" s="200"/>
      <c r="GAC79" s="200"/>
      <c r="GAD79" s="200"/>
      <c r="GAE79" s="200"/>
      <c r="GAF79" s="200"/>
      <c r="GAG79" s="200"/>
      <c r="GAH79" s="200"/>
      <c r="GAI79" s="200"/>
      <c r="GAJ79" s="200"/>
      <c r="GAK79" s="200"/>
      <c r="GAL79" s="200"/>
      <c r="GAM79" s="200"/>
      <c r="GAN79" s="200"/>
      <c r="GAO79" s="200"/>
      <c r="GAP79" s="200"/>
      <c r="GAQ79" s="200"/>
      <c r="GAR79" s="200"/>
      <c r="GAS79" s="200"/>
      <c r="GAT79" s="200"/>
      <c r="GAU79" s="200"/>
      <c r="GAV79" s="200"/>
      <c r="GAW79" s="200"/>
      <c r="GAX79" s="200"/>
      <c r="GAY79" s="200"/>
      <c r="GAZ79" s="200"/>
      <c r="GBA79" s="197"/>
      <c r="GBB79" s="197"/>
      <c r="GBC79" s="197"/>
      <c r="GBD79" s="197"/>
      <c r="GBE79" s="197"/>
      <c r="GBF79" s="197"/>
      <c r="GBG79" s="197"/>
      <c r="GBH79" s="197"/>
      <c r="GBI79" s="197"/>
      <c r="GBJ79" s="197"/>
      <c r="GBK79" s="197"/>
      <c r="GBL79" s="197"/>
      <c r="GBM79" s="197"/>
      <c r="GBN79" s="197"/>
      <c r="GBO79" s="197"/>
      <c r="GBP79" s="197"/>
      <c r="GBQ79" s="200"/>
      <c r="GBR79" s="200"/>
      <c r="GBS79" s="200"/>
      <c r="GBT79" s="200"/>
      <c r="GBU79" s="200"/>
      <c r="GBV79" s="200"/>
      <c r="GBW79" s="200"/>
      <c r="GBX79" s="200"/>
      <c r="GBY79" s="200"/>
      <c r="GBZ79" s="200"/>
      <c r="GCA79" s="200"/>
      <c r="GCB79" s="200"/>
      <c r="GCC79" s="200"/>
      <c r="GCD79" s="200"/>
      <c r="GCE79" s="200"/>
      <c r="GCF79" s="200"/>
      <c r="GCG79" s="200"/>
      <c r="GCH79" s="200"/>
      <c r="GCI79" s="200"/>
      <c r="GCJ79" s="200"/>
      <c r="GCK79" s="200"/>
      <c r="GCL79" s="200"/>
      <c r="GCM79" s="200"/>
      <c r="GCN79" s="200"/>
      <c r="GCO79" s="200"/>
      <c r="GCP79" s="200"/>
      <c r="GCQ79" s="200"/>
      <c r="GCR79" s="200"/>
      <c r="GCS79" s="200"/>
      <c r="GCT79" s="200"/>
      <c r="GCU79" s="200"/>
      <c r="GCV79" s="200"/>
      <c r="GCW79" s="200"/>
      <c r="GCX79" s="200"/>
      <c r="GCY79" s="200"/>
      <c r="GCZ79" s="200"/>
      <c r="GDA79" s="200"/>
      <c r="GDB79" s="200"/>
      <c r="GDC79" s="200"/>
      <c r="GDD79" s="200"/>
      <c r="GDE79" s="200"/>
      <c r="GDF79" s="200"/>
      <c r="GDG79" s="200"/>
      <c r="GDH79" s="200"/>
      <c r="GDI79" s="200"/>
      <c r="GDJ79" s="200"/>
      <c r="GDK79" s="200"/>
      <c r="GDL79" s="200"/>
      <c r="GDM79" s="200"/>
      <c r="GDN79" s="200"/>
      <c r="GDO79" s="200"/>
      <c r="GDP79" s="200"/>
      <c r="GDQ79" s="200"/>
      <c r="GDR79" s="200"/>
      <c r="GDS79" s="200"/>
      <c r="GDT79" s="200"/>
      <c r="GDU79" s="200"/>
      <c r="GDV79" s="200"/>
      <c r="GDW79" s="200"/>
      <c r="GDX79" s="200"/>
      <c r="GDY79" s="200"/>
      <c r="GDZ79" s="200"/>
      <c r="GEA79" s="200"/>
      <c r="GEB79" s="200"/>
      <c r="GEC79" s="200"/>
      <c r="GED79" s="200"/>
      <c r="GEE79" s="200"/>
      <c r="GEF79" s="200"/>
      <c r="GEG79" s="200"/>
      <c r="GEH79" s="200"/>
      <c r="GEI79" s="200"/>
      <c r="GEJ79" s="200"/>
      <c r="GEK79" s="200"/>
      <c r="GEL79" s="200"/>
      <c r="GEM79" s="200"/>
      <c r="GEN79" s="200"/>
      <c r="GEO79" s="197"/>
      <c r="GEP79" s="197"/>
      <c r="GEQ79" s="197"/>
      <c r="GER79" s="197"/>
      <c r="GES79" s="197"/>
      <c r="GET79" s="197"/>
      <c r="GEU79" s="197"/>
      <c r="GEV79" s="197"/>
      <c r="GEW79" s="197"/>
      <c r="GEX79" s="197"/>
      <c r="GEY79" s="197"/>
      <c r="GEZ79" s="197"/>
      <c r="GFA79" s="197"/>
      <c r="GFB79" s="197"/>
      <c r="GFC79" s="197"/>
      <c r="GFD79" s="197"/>
      <c r="GFE79" s="200"/>
      <c r="GFF79" s="200"/>
      <c r="GFG79" s="200"/>
      <c r="GFH79" s="200"/>
      <c r="GFI79" s="200"/>
      <c r="GFJ79" s="200"/>
      <c r="GFK79" s="200"/>
      <c r="GFL79" s="200"/>
      <c r="GFM79" s="200"/>
      <c r="GFN79" s="200"/>
      <c r="GFO79" s="200"/>
      <c r="GFP79" s="200"/>
      <c r="GFQ79" s="200"/>
      <c r="GFR79" s="200"/>
      <c r="GFS79" s="200"/>
      <c r="GFT79" s="200"/>
      <c r="GFU79" s="200"/>
      <c r="GFV79" s="200"/>
      <c r="GFW79" s="200"/>
      <c r="GFX79" s="200"/>
      <c r="GFY79" s="200"/>
      <c r="GFZ79" s="200"/>
      <c r="GGA79" s="200"/>
      <c r="GGB79" s="200"/>
      <c r="GGC79" s="200"/>
      <c r="GGD79" s="200"/>
      <c r="GGE79" s="200"/>
      <c r="GGF79" s="200"/>
      <c r="GGG79" s="200"/>
      <c r="GGH79" s="200"/>
      <c r="GGI79" s="200"/>
      <c r="GGJ79" s="200"/>
      <c r="GGK79" s="200"/>
      <c r="GGL79" s="200"/>
      <c r="GGM79" s="200"/>
      <c r="GGN79" s="200"/>
      <c r="GGO79" s="200"/>
      <c r="GGP79" s="200"/>
      <c r="GGQ79" s="200"/>
      <c r="GGR79" s="200"/>
      <c r="GGS79" s="200"/>
      <c r="GGT79" s="200"/>
      <c r="GGU79" s="200"/>
      <c r="GGV79" s="200"/>
      <c r="GGW79" s="200"/>
      <c r="GGX79" s="200"/>
      <c r="GGY79" s="200"/>
      <c r="GGZ79" s="200"/>
      <c r="GHA79" s="200"/>
      <c r="GHB79" s="200"/>
      <c r="GHC79" s="200"/>
      <c r="GHD79" s="200"/>
      <c r="GHE79" s="200"/>
      <c r="GHF79" s="200"/>
      <c r="GHG79" s="200"/>
      <c r="GHH79" s="200"/>
      <c r="GHI79" s="200"/>
      <c r="GHJ79" s="200"/>
      <c r="GHK79" s="200"/>
      <c r="GHL79" s="200"/>
      <c r="GHM79" s="200"/>
      <c r="GHN79" s="200"/>
      <c r="GHO79" s="200"/>
      <c r="GHP79" s="200"/>
      <c r="GHQ79" s="200"/>
      <c r="GHR79" s="200"/>
      <c r="GHS79" s="200"/>
      <c r="GHT79" s="200"/>
      <c r="GHU79" s="200"/>
      <c r="GHV79" s="200"/>
      <c r="GHW79" s="200"/>
      <c r="GHX79" s="200"/>
      <c r="GHY79" s="200"/>
      <c r="GHZ79" s="200"/>
      <c r="GIA79" s="200"/>
      <c r="GIB79" s="200"/>
      <c r="GIC79" s="197"/>
      <c r="GID79" s="197"/>
      <c r="GIE79" s="197"/>
      <c r="GIF79" s="197"/>
      <c r="GIG79" s="197"/>
      <c r="GIH79" s="197"/>
      <c r="GII79" s="197"/>
      <c r="GIJ79" s="197"/>
      <c r="GIK79" s="197"/>
      <c r="GIL79" s="197"/>
      <c r="GIM79" s="197"/>
      <c r="GIN79" s="197"/>
      <c r="GIO79" s="197"/>
      <c r="GIP79" s="197"/>
      <c r="GIQ79" s="197"/>
      <c r="GIR79" s="197"/>
      <c r="GIS79" s="200"/>
      <c r="GIT79" s="200"/>
      <c r="GIU79" s="200"/>
      <c r="GIV79" s="200"/>
      <c r="GIW79" s="200"/>
      <c r="GIX79" s="200"/>
      <c r="GIY79" s="200"/>
      <c r="GIZ79" s="200"/>
      <c r="GJA79" s="200"/>
      <c r="GJB79" s="200"/>
      <c r="GJC79" s="200"/>
      <c r="GJD79" s="200"/>
      <c r="GJE79" s="200"/>
      <c r="GJF79" s="200"/>
      <c r="GJG79" s="200"/>
      <c r="GJH79" s="200"/>
      <c r="GJI79" s="200"/>
      <c r="GJJ79" s="200"/>
      <c r="GJK79" s="200"/>
      <c r="GJL79" s="200"/>
      <c r="GJM79" s="200"/>
      <c r="GJN79" s="200"/>
      <c r="GJO79" s="200"/>
      <c r="GJP79" s="200"/>
      <c r="GJQ79" s="200"/>
      <c r="GJR79" s="200"/>
      <c r="GJS79" s="200"/>
      <c r="GJT79" s="200"/>
      <c r="GJU79" s="200"/>
      <c r="GJV79" s="200"/>
      <c r="GJW79" s="200"/>
      <c r="GJX79" s="200"/>
      <c r="GJY79" s="200"/>
      <c r="GJZ79" s="200"/>
      <c r="GKA79" s="200"/>
      <c r="GKB79" s="200"/>
      <c r="GKC79" s="200"/>
      <c r="GKD79" s="200"/>
      <c r="GKE79" s="200"/>
      <c r="GKF79" s="200"/>
      <c r="GKG79" s="200"/>
      <c r="GKH79" s="200"/>
      <c r="GKI79" s="200"/>
      <c r="GKJ79" s="200"/>
      <c r="GKK79" s="200"/>
      <c r="GKL79" s="200"/>
      <c r="GKM79" s="200"/>
      <c r="GKN79" s="200"/>
      <c r="GKO79" s="200"/>
      <c r="GKP79" s="200"/>
      <c r="GKQ79" s="200"/>
      <c r="GKR79" s="200"/>
      <c r="GKS79" s="200"/>
      <c r="GKT79" s="200"/>
      <c r="GKU79" s="200"/>
      <c r="GKV79" s="200"/>
      <c r="GKW79" s="200"/>
      <c r="GKX79" s="200"/>
      <c r="GKY79" s="200"/>
      <c r="GKZ79" s="200"/>
      <c r="GLA79" s="200"/>
      <c r="GLB79" s="200"/>
      <c r="GLC79" s="200"/>
      <c r="GLD79" s="200"/>
      <c r="GLE79" s="200"/>
      <c r="GLF79" s="200"/>
      <c r="GLG79" s="200"/>
      <c r="GLH79" s="200"/>
      <c r="GLI79" s="200"/>
      <c r="GLJ79" s="200"/>
      <c r="GLK79" s="200"/>
      <c r="GLL79" s="200"/>
      <c r="GLM79" s="200"/>
      <c r="GLN79" s="200"/>
      <c r="GLO79" s="200"/>
      <c r="GLP79" s="200"/>
      <c r="GLQ79" s="197"/>
      <c r="GLR79" s="197"/>
      <c r="GLS79" s="197"/>
      <c r="GLT79" s="197"/>
      <c r="GLU79" s="197"/>
      <c r="GLV79" s="197"/>
      <c r="GLW79" s="197"/>
      <c r="GLX79" s="197"/>
      <c r="GLY79" s="197"/>
      <c r="GLZ79" s="197"/>
      <c r="GMA79" s="197"/>
      <c r="GMB79" s="197"/>
      <c r="GMC79" s="197"/>
      <c r="GMD79" s="197"/>
      <c r="GME79" s="197"/>
      <c r="GMF79" s="197"/>
      <c r="GMG79" s="200"/>
      <c r="GMH79" s="200"/>
      <c r="GMI79" s="200"/>
      <c r="GMJ79" s="200"/>
      <c r="GMK79" s="200"/>
      <c r="GML79" s="200"/>
      <c r="GMM79" s="200"/>
      <c r="GMN79" s="200"/>
      <c r="GMO79" s="200"/>
      <c r="GMP79" s="200"/>
      <c r="GMQ79" s="200"/>
      <c r="GMR79" s="200"/>
      <c r="GMS79" s="200"/>
      <c r="GMT79" s="200"/>
      <c r="GMU79" s="200"/>
      <c r="GMV79" s="200"/>
      <c r="GMW79" s="200"/>
      <c r="GMX79" s="200"/>
      <c r="GMY79" s="200"/>
      <c r="GMZ79" s="200"/>
      <c r="GNA79" s="200"/>
      <c r="GNB79" s="200"/>
      <c r="GNC79" s="200"/>
      <c r="GND79" s="200"/>
      <c r="GNE79" s="200"/>
      <c r="GNF79" s="200"/>
      <c r="GNG79" s="200"/>
      <c r="GNH79" s="200"/>
      <c r="GNI79" s="200"/>
      <c r="GNJ79" s="200"/>
      <c r="GNK79" s="200"/>
      <c r="GNL79" s="200"/>
      <c r="GNM79" s="200"/>
      <c r="GNN79" s="200"/>
      <c r="GNO79" s="200"/>
      <c r="GNP79" s="200"/>
      <c r="GNQ79" s="200"/>
      <c r="GNR79" s="200"/>
      <c r="GNS79" s="200"/>
      <c r="GNT79" s="200"/>
      <c r="GNU79" s="200"/>
      <c r="GNV79" s="200"/>
      <c r="GNW79" s="200"/>
      <c r="GNX79" s="200"/>
      <c r="GNY79" s="200"/>
      <c r="GNZ79" s="200"/>
      <c r="GOA79" s="200"/>
      <c r="GOB79" s="200"/>
      <c r="GOC79" s="200"/>
      <c r="GOD79" s="200"/>
      <c r="GOE79" s="200"/>
      <c r="GOF79" s="200"/>
      <c r="GOG79" s="200"/>
      <c r="GOH79" s="200"/>
      <c r="GOI79" s="200"/>
      <c r="GOJ79" s="200"/>
      <c r="GOK79" s="200"/>
      <c r="GOL79" s="200"/>
      <c r="GOM79" s="200"/>
      <c r="GON79" s="200"/>
      <c r="GOO79" s="200"/>
      <c r="GOP79" s="200"/>
      <c r="GOQ79" s="200"/>
      <c r="GOR79" s="200"/>
      <c r="GOS79" s="200"/>
      <c r="GOT79" s="200"/>
      <c r="GOU79" s="200"/>
      <c r="GOV79" s="200"/>
      <c r="GOW79" s="200"/>
      <c r="GOX79" s="200"/>
      <c r="GOY79" s="200"/>
      <c r="GOZ79" s="200"/>
      <c r="GPA79" s="200"/>
      <c r="GPB79" s="200"/>
      <c r="GPC79" s="200"/>
      <c r="GPD79" s="200"/>
      <c r="GPE79" s="197"/>
      <c r="GPF79" s="197"/>
      <c r="GPG79" s="197"/>
      <c r="GPH79" s="197"/>
      <c r="GPI79" s="197"/>
      <c r="GPJ79" s="197"/>
      <c r="GPK79" s="197"/>
      <c r="GPL79" s="197"/>
      <c r="GPM79" s="197"/>
      <c r="GPN79" s="197"/>
      <c r="GPO79" s="197"/>
      <c r="GPP79" s="197"/>
      <c r="GPQ79" s="197"/>
      <c r="GPR79" s="197"/>
      <c r="GPS79" s="197"/>
      <c r="GPT79" s="197"/>
      <c r="GPU79" s="200"/>
      <c r="GPV79" s="200"/>
      <c r="GPW79" s="200"/>
      <c r="GPX79" s="200"/>
      <c r="GPY79" s="200"/>
      <c r="GPZ79" s="200"/>
      <c r="GQA79" s="200"/>
      <c r="GQB79" s="200"/>
      <c r="GQC79" s="200"/>
      <c r="GQD79" s="200"/>
      <c r="GQE79" s="200"/>
      <c r="GQF79" s="200"/>
      <c r="GQG79" s="200"/>
      <c r="GQH79" s="200"/>
      <c r="GQI79" s="200"/>
      <c r="GQJ79" s="200"/>
      <c r="GQK79" s="200"/>
      <c r="GQL79" s="200"/>
      <c r="GQM79" s="200"/>
      <c r="GQN79" s="200"/>
      <c r="GQO79" s="200"/>
      <c r="GQP79" s="200"/>
      <c r="GQQ79" s="200"/>
      <c r="GQR79" s="200"/>
      <c r="GQS79" s="200"/>
      <c r="GQT79" s="200"/>
      <c r="GQU79" s="200"/>
      <c r="GQV79" s="200"/>
      <c r="GQW79" s="200"/>
      <c r="GQX79" s="200"/>
      <c r="GQY79" s="200"/>
      <c r="GQZ79" s="200"/>
      <c r="GRA79" s="200"/>
      <c r="GRB79" s="200"/>
      <c r="GRC79" s="200"/>
      <c r="GRD79" s="200"/>
      <c r="GRE79" s="200"/>
      <c r="GRF79" s="200"/>
      <c r="GRG79" s="200"/>
      <c r="GRH79" s="200"/>
      <c r="GRI79" s="200"/>
      <c r="GRJ79" s="200"/>
      <c r="GRK79" s="200"/>
      <c r="GRL79" s="200"/>
      <c r="GRM79" s="200"/>
      <c r="GRN79" s="200"/>
      <c r="GRO79" s="200"/>
      <c r="GRP79" s="200"/>
      <c r="GRQ79" s="200"/>
      <c r="GRR79" s="200"/>
      <c r="GRS79" s="200"/>
      <c r="GRT79" s="200"/>
      <c r="GRU79" s="200"/>
      <c r="GRV79" s="200"/>
      <c r="GRW79" s="200"/>
      <c r="GRX79" s="200"/>
      <c r="GRY79" s="200"/>
      <c r="GRZ79" s="200"/>
      <c r="GSA79" s="200"/>
      <c r="GSB79" s="200"/>
      <c r="GSC79" s="200"/>
      <c r="GSD79" s="200"/>
      <c r="GSE79" s="200"/>
      <c r="GSF79" s="200"/>
      <c r="GSG79" s="200"/>
      <c r="GSH79" s="200"/>
      <c r="GSI79" s="200"/>
      <c r="GSJ79" s="200"/>
      <c r="GSK79" s="200"/>
      <c r="GSL79" s="200"/>
      <c r="GSM79" s="200"/>
      <c r="GSN79" s="200"/>
      <c r="GSO79" s="200"/>
      <c r="GSP79" s="200"/>
      <c r="GSQ79" s="200"/>
      <c r="GSR79" s="200"/>
      <c r="GSS79" s="197"/>
      <c r="GST79" s="197"/>
      <c r="GSU79" s="197"/>
      <c r="GSV79" s="197"/>
      <c r="GSW79" s="197"/>
      <c r="GSX79" s="197"/>
      <c r="GSY79" s="197"/>
      <c r="GSZ79" s="197"/>
      <c r="GTA79" s="197"/>
      <c r="GTB79" s="197"/>
      <c r="GTC79" s="197"/>
      <c r="GTD79" s="197"/>
      <c r="GTE79" s="197"/>
      <c r="GTF79" s="197"/>
      <c r="GTG79" s="197"/>
      <c r="GTH79" s="197"/>
      <c r="GTI79" s="200"/>
      <c r="GTJ79" s="200"/>
      <c r="GTK79" s="200"/>
      <c r="GTL79" s="200"/>
      <c r="GTM79" s="200"/>
      <c r="GTN79" s="200"/>
      <c r="GTO79" s="200"/>
      <c r="GTP79" s="200"/>
      <c r="GTQ79" s="200"/>
      <c r="GTR79" s="200"/>
      <c r="GTS79" s="200"/>
      <c r="GTT79" s="200"/>
      <c r="GTU79" s="200"/>
      <c r="GTV79" s="200"/>
      <c r="GTW79" s="200"/>
      <c r="GTX79" s="200"/>
      <c r="GTY79" s="200"/>
      <c r="GTZ79" s="200"/>
      <c r="GUA79" s="200"/>
      <c r="GUB79" s="200"/>
      <c r="GUC79" s="200"/>
      <c r="GUD79" s="200"/>
      <c r="GUE79" s="200"/>
      <c r="GUF79" s="200"/>
      <c r="GUG79" s="200"/>
      <c r="GUH79" s="200"/>
      <c r="GUI79" s="200"/>
      <c r="GUJ79" s="200"/>
      <c r="GUK79" s="200"/>
      <c r="GUL79" s="200"/>
      <c r="GUM79" s="200"/>
      <c r="GUN79" s="200"/>
      <c r="GUO79" s="200"/>
      <c r="GUP79" s="200"/>
      <c r="GUQ79" s="200"/>
      <c r="GUR79" s="200"/>
      <c r="GUS79" s="200"/>
      <c r="GUT79" s="200"/>
      <c r="GUU79" s="200"/>
      <c r="GUV79" s="200"/>
      <c r="GUW79" s="200"/>
      <c r="GUX79" s="200"/>
      <c r="GUY79" s="200"/>
      <c r="GUZ79" s="200"/>
      <c r="GVA79" s="200"/>
      <c r="GVB79" s="200"/>
      <c r="GVC79" s="200"/>
      <c r="GVD79" s="200"/>
      <c r="GVE79" s="200"/>
      <c r="GVF79" s="200"/>
      <c r="GVG79" s="200"/>
      <c r="GVH79" s="200"/>
      <c r="GVI79" s="200"/>
      <c r="GVJ79" s="200"/>
      <c r="GVK79" s="200"/>
      <c r="GVL79" s="200"/>
      <c r="GVM79" s="200"/>
      <c r="GVN79" s="200"/>
      <c r="GVO79" s="200"/>
      <c r="GVP79" s="200"/>
      <c r="GVQ79" s="200"/>
      <c r="GVR79" s="200"/>
      <c r="GVS79" s="200"/>
      <c r="GVT79" s="200"/>
      <c r="GVU79" s="200"/>
      <c r="GVV79" s="200"/>
      <c r="GVW79" s="200"/>
      <c r="GVX79" s="200"/>
      <c r="GVY79" s="200"/>
      <c r="GVZ79" s="200"/>
      <c r="GWA79" s="200"/>
      <c r="GWB79" s="200"/>
      <c r="GWC79" s="200"/>
      <c r="GWD79" s="200"/>
      <c r="GWE79" s="200"/>
      <c r="GWF79" s="200"/>
      <c r="GWG79" s="197"/>
      <c r="GWH79" s="197"/>
      <c r="GWI79" s="197"/>
      <c r="GWJ79" s="197"/>
      <c r="GWK79" s="197"/>
      <c r="GWL79" s="197"/>
      <c r="GWM79" s="197"/>
      <c r="GWN79" s="197"/>
      <c r="GWO79" s="197"/>
      <c r="GWP79" s="197"/>
      <c r="GWQ79" s="197"/>
      <c r="GWR79" s="197"/>
      <c r="GWS79" s="197"/>
      <c r="GWT79" s="197"/>
      <c r="GWU79" s="197"/>
      <c r="GWV79" s="197"/>
      <c r="GWW79" s="200"/>
      <c r="GWX79" s="200"/>
      <c r="GWY79" s="200"/>
      <c r="GWZ79" s="200"/>
      <c r="GXA79" s="200"/>
      <c r="GXB79" s="200"/>
      <c r="GXC79" s="200"/>
      <c r="GXD79" s="200"/>
      <c r="GXE79" s="200"/>
      <c r="GXF79" s="200"/>
      <c r="GXG79" s="200"/>
      <c r="GXH79" s="200"/>
      <c r="GXI79" s="200"/>
      <c r="GXJ79" s="200"/>
      <c r="GXK79" s="200"/>
      <c r="GXL79" s="200"/>
      <c r="GXM79" s="200"/>
      <c r="GXN79" s="200"/>
      <c r="GXO79" s="200"/>
      <c r="GXP79" s="200"/>
      <c r="GXQ79" s="200"/>
      <c r="GXR79" s="200"/>
      <c r="GXS79" s="200"/>
      <c r="GXT79" s="200"/>
      <c r="GXU79" s="200"/>
      <c r="GXV79" s="200"/>
      <c r="GXW79" s="200"/>
      <c r="GXX79" s="200"/>
      <c r="GXY79" s="200"/>
      <c r="GXZ79" s="200"/>
      <c r="GYA79" s="200"/>
      <c r="GYB79" s="200"/>
      <c r="GYC79" s="200"/>
      <c r="GYD79" s="200"/>
      <c r="GYE79" s="200"/>
      <c r="GYF79" s="200"/>
      <c r="GYG79" s="200"/>
      <c r="GYH79" s="200"/>
      <c r="GYI79" s="200"/>
      <c r="GYJ79" s="200"/>
      <c r="GYK79" s="200"/>
      <c r="GYL79" s="200"/>
      <c r="GYM79" s="200"/>
      <c r="GYN79" s="200"/>
      <c r="GYO79" s="200"/>
      <c r="GYP79" s="200"/>
      <c r="GYQ79" s="200"/>
      <c r="GYR79" s="200"/>
      <c r="GYS79" s="200"/>
      <c r="GYT79" s="200"/>
      <c r="GYU79" s="200"/>
      <c r="GYV79" s="200"/>
      <c r="GYW79" s="200"/>
      <c r="GYX79" s="200"/>
      <c r="GYY79" s="200"/>
      <c r="GYZ79" s="200"/>
      <c r="GZA79" s="200"/>
      <c r="GZB79" s="200"/>
      <c r="GZC79" s="200"/>
      <c r="GZD79" s="200"/>
      <c r="GZE79" s="200"/>
      <c r="GZF79" s="200"/>
      <c r="GZG79" s="200"/>
      <c r="GZH79" s="200"/>
      <c r="GZI79" s="200"/>
      <c r="GZJ79" s="200"/>
      <c r="GZK79" s="200"/>
      <c r="GZL79" s="200"/>
      <c r="GZM79" s="200"/>
      <c r="GZN79" s="200"/>
      <c r="GZO79" s="200"/>
      <c r="GZP79" s="200"/>
      <c r="GZQ79" s="200"/>
      <c r="GZR79" s="200"/>
      <c r="GZS79" s="200"/>
      <c r="GZT79" s="200"/>
      <c r="GZU79" s="197"/>
      <c r="GZV79" s="197"/>
      <c r="GZW79" s="197"/>
      <c r="GZX79" s="197"/>
      <c r="GZY79" s="197"/>
      <c r="GZZ79" s="197"/>
      <c r="HAA79" s="197"/>
      <c r="HAB79" s="197"/>
      <c r="HAC79" s="197"/>
      <c r="HAD79" s="197"/>
      <c r="HAE79" s="197"/>
      <c r="HAF79" s="197"/>
      <c r="HAG79" s="197"/>
      <c r="HAH79" s="197"/>
      <c r="HAI79" s="197"/>
      <c r="HAJ79" s="197"/>
      <c r="HAK79" s="200"/>
      <c r="HAL79" s="200"/>
      <c r="HAM79" s="200"/>
      <c r="HAN79" s="200"/>
      <c r="HAO79" s="200"/>
      <c r="HAP79" s="200"/>
      <c r="HAQ79" s="200"/>
      <c r="HAR79" s="200"/>
      <c r="HAS79" s="200"/>
      <c r="HAT79" s="200"/>
      <c r="HAU79" s="200"/>
      <c r="HAV79" s="200"/>
      <c r="HAW79" s="200"/>
      <c r="HAX79" s="200"/>
      <c r="HAY79" s="200"/>
      <c r="HAZ79" s="200"/>
      <c r="HBA79" s="200"/>
      <c r="HBB79" s="200"/>
      <c r="HBC79" s="200"/>
      <c r="HBD79" s="200"/>
      <c r="HBE79" s="200"/>
      <c r="HBF79" s="200"/>
      <c r="HBG79" s="200"/>
      <c r="HBH79" s="200"/>
      <c r="HBI79" s="200"/>
      <c r="HBJ79" s="200"/>
      <c r="HBK79" s="200"/>
      <c r="HBL79" s="200"/>
      <c r="HBM79" s="200"/>
      <c r="HBN79" s="200"/>
      <c r="HBO79" s="200"/>
      <c r="HBP79" s="200"/>
      <c r="HBQ79" s="200"/>
      <c r="HBR79" s="200"/>
      <c r="HBS79" s="200"/>
      <c r="HBT79" s="200"/>
      <c r="HBU79" s="200"/>
      <c r="HBV79" s="200"/>
      <c r="HBW79" s="200"/>
      <c r="HBX79" s="200"/>
      <c r="HBY79" s="200"/>
      <c r="HBZ79" s="200"/>
      <c r="HCA79" s="200"/>
      <c r="HCB79" s="200"/>
      <c r="HCC79" s="200"/>
      <c r="HCD79" s="200"/>
      <c r="HCE79" s="200"/>
      <c r="HCF79" s="200"/>
      <c r="HCG79" s="200"/>
      <c r="HCH79" s="200"/>
      <c r="HCI79" s="200"/>
      <c r="HCJ79" s="200"/>
      <c r="HCK79" s="200"/>
      <c r="HCL79" s="200"/>
      <c r="HCM79" s="200"/>
      <c r="HCN79" s="200"/>
      <c r="HCO79" s="200"/>
      <c r="HCP79" s="200"/>
      <c r="HCQ79" s="200"/>
      <c r="HCR79" s="200"/>
      <c r="HCS79" s="200"/>
      <c r="HCT79" s="200"/>
      <c r="HCU79" s="200"/>
      <c r="HCV79" s="200"/>
      <c r="HCW79" s="200"/>
      <c r="HCX79" s="200"/>
      <c r="HCY79" s="200"/>
      <c r="HCZ79" s="200"/>
      <c r="HDA79" s="200"/>
      <c r="HDB79" s="200"/>
      <c r="HDC79" s="200"/>
      <c r="HDD79" s="200"/>
      <c r="HDE79" s="200"/>
      <c r="HDF79" s="200"/>
      <c r="HDG79" s="200"/>
      <c r="HDH79" s="200"/>
      <c r="HDI79" s="197"/>
      <c r="HDJ79" s="197"/>
      <c r="HDK79" s="197"/>
      <c r="HDL79" s="197"/>
      <c r="HDM79" s="197"/>
      <c r="HDN79" s="197"/>
      <c r="HDO79" s="197"/>
      <c r="HDP79" s="197"/>
      <c r="HDQ79" s="197"/>
      <c r="HDR79" s="197"/>
      <c r="HDS79" s="197"/>
      <c r="HDT79" s="197"/>
      <c r="HDU79" s="197"/>
      <c r="HDV79" s="197"/>
      <c r="HDW79" s="197"/>
      <c r="HDX79" s="197"/>
      <c r="HDY79" s="200"/>
      <c r="HDZ79" s="200"/>
      <c r="HEA79" s="200"/>
      <c r="HEB79" s="200"/>
      <c r="HEC79" s="200"/>
      <c r="HED79" s="200"/>
      <c r="HEE79" s="200"/>
      <c r="HEF79" s="200"/>
      <c r="HEG79" s="200"/>
      <c r="HEH79" s="200"/>
      <c r="HEI79" s="200"/>
      <c r="HEJ79" s="200"/>
      <c r="HEK79" s="200"/>
      <c r="HEL79" s="200"/>
      <c r="HEM79" s="200"/>
      <c r="HEN79" s="200"/>
      <c r="HEO79" s="200"/>
      <c r="HEP79" s="200"/>
      <c r="HEQ79" s="200"/>
      <c r="HER79" s="200"/>
      <c r="HES79" s="200"/>
      <c r="HET79" s="200"/>
      <c r="HEU79" s="200"/>
      <c r="HEV79" s="200"/>
      <c r="HEW79" s="200"/>
      <c r="HEX79" s="200"/>
      <c r="HEY79" s="200"/>
      <c r="HEZ79" s="200"/>
      <c r="HFA79" s="200"/>
      <c r="HFB79" s="200"/>
      <c r="HFC79" s="200"/>
      <c r="HFD79" s="200"/>
      <c r="HFE79" s="200"/>
      <c r="HFF79" s="200"/>
      <c r="HFG79" s="200"/>
      <c r="HFH79" s="200"/>
      <c r="HFI79" s="200"/>
      <c r="HFJ79" s="200"/>
      <c r="HFK79" s="200"/>
      <c r="HFL79" s="200"/>
      <c r="HFM79" s="200"/>
      <c r="HFN79" s="200"/>
      <c r="HFO79" s="200"/>
      <c r="HFP79" s="200"/>
      <c r="HFQ79" s="200"/>
      <c r="HFR79" s="200"/>
      <c r="HFS79" s="200"/>
      <c r="HFT79" s="200"/>
      <c r="HFU79" s="200"/>
      <c r="HFV79" s="200"/>
      <c r="HFW79" s="200"/>
      <c r="HFX79" s="200"/>
      <c r="HFY79" s="200"/>
      <c r="HFZ79" s="200"/>
      <c r="HGA79" s="200"/>
      <c r="HGB79" s="200"/>
      <c r="HGC79" s="200"/>
      <c r="HGD79" s="200"/>
      <c r="HGE79" s="200"/>
      <c r="HGF79" s="200"/>
      <c r="HGG79" s="200"/>
      <c r="HGH79" s="200"/>
      <c r="HGI79" s="200"/>
      <c r="HGJ79" s="200"/>
      <c r="HGK79" s="200"/>
      <c r="HGL79" s="200"/>
      <c r="HGM79" s="200"/>
      <c r="HGN79" s="200"/>
      <c r="HGO79" s="200"/>
      <c r="HGP79" s="200"/>
      <c r="HGQ79" s="200"/>
      <c r="HGR79" s="200"/>
      <c r="HGS79" s="200"/>
      <c r="HGT79" s="200"/>
      <c r="HGU79" s="200"/>
      <c r="HGV79" s="200"/>
      <c r="HGW79" s="197"/>
      <c r="HGX79" s="197"/>
      <c r="HGY79" s="197"/>
      <c r="HGZ79" s="197"/>
      <c r="HHA79" s="197"/>
      <c r="HHB79" s="197"/>
      <c r="HHC79" s="197"/>
      <c r="HHD79" s="197"/>
      <c r="HHE79" s="197"/>
      <c r="HHF79" s="197"/>
      <c r="HHG79" s="197"/>
      <c r="HHH79" s="197"/>
      <c r="HHI79" s="197"/>
      <c r="HHJ79" s="197"/>
      <c r="HHK79" s="197"/>
      <c r="HHL79" s="197"/>
      <c r="HHM79" s="200"/>
      <c r="HHN79" s="200"/>
      <c r="HHO79" s="200"/>
      <c r="HHP79" s="200"/>
      <c r="HHQ79" s="200"/>
      <c r="HHR79" s="200"/>
      <c r="HHS79" s="200"/>
      <c r="HHT79" s="200"/>
      <c r="HHU79" s="200"/>
      <c r="HHV79" s="200"/>
      <c r="HHW79" s="200"/>
      <c r="HHX79" s="200"/>
      <c r="HHY79" s="200"/>
      <c r="HHZ79" s="200"/>
      <c r="HIA79" s="200"/>
      <c r="HIB79" s="200"/>
      <c r="HIC79" s="200"/>
      <c r="HID79" s="200"/>
      <c r="HIE79" s="200"/>
      <c r="HIF79" s="200"/>
      <c r="HIG79" s="200"/>
      <c r="HIH79" s="200"/>
      <c r="HII79" s="200"/>
      <c r="HIJ79" s="200"/>
      <c r="HIK79" s="200"/>
      <c r="HIL79" s="200"/>
      <c r="HIM79" s="200"/>
      <c r="HIN79" s="200"/>
      <c r="HIO79" s="200"/>
      <c r="HIP79" s="200"/>
      <c r="HIQ79" s="200"/>
      <c r="HIR79" s="200"/>
      <c r="HIS79" s="200"/>
      <c r="HIT79" s="200"/>
      <c r="HIU79" s="200"/>
      <c r="HIV79" s="200"/>
      <c r="HIW79" s="200"/>
      <c r="HIX79" s="200"/>
      <c r="HIY79" s="200"/>
      <c r="HIZ79" s="200"/>
      <c r="HJA79" s="200"/>
      <c r="HJB79" s="200"/>
      <c r="HJC79" s="200"/>
      <c r="HJD79" s="200"/>
      <c r="HJE79" s="200"/>
      <c r="HJF79" s="200"/>
      <c r="HJG79" s="200"/>
      <c r="HJH79" s="200"/>
      <c r="HJI79" s="200"/>
      <c r="HJJ79" s="200"/>
      <c r="HJK79" s="200"/>
      <c r="HJL79" s="200"/>
      <c r="HJM79" s="200"/>
      <c r="HJN79" s="200"/>
      <c r="HJO79" s="200"/>
      <c r="HJP79" s="200"/>
      <c r="HJQ79" s="200"/>
      <c r="HJR79" s="200"/>
      <c r="HJS79" s="200"/>
      <c r="HJT79" s="200"/>
      <c r="HJU79" s="200"/>
      <c r="HJV79" s="200"/>
      <c r="HJW79" s="200"/>
      <c r="HJX79" s="200"/>
      <c r="HJY79" s="200"/>
      <c r="HJZ79" s="200"/>
      <c r="HKA79" s="200"/>
      <c r="HKB79" s="200"/>
      <c r="HKC79" s="200"/>
      <c r="HKD79" s="200"/>
      <c r="HKE79" s="200"/>
      <c r="HKF79" s="200"/>
      <c r="HKG79" s="200"/>
      <c r="HKH79" s="200"/>
      <c r="HKI79" s="200"/>
      <c r="HKJ79" s="200"/>
      <c r="HKK79" s="197"/>
      <c r="HKL79" s="197"/>
      <c r="HKM79" s="197"/>
      <c r="HKN79" s="197"/>
      <c r="HKO79" s="197"/>
      <c r="HKP79" s="197"/>
      <c r="HKQ79" s="197"/>
      <c r="HKR79" s="197"/>
      <c r="HKS79" s="197"/>
      <c r="HKT79" s="197"/>
      <c r="HKU79" s="197"/>
      <c r="HKV79" s="197"/>
      <c r="HKW79" s="197"/>
      <c r="HKX79" s="197"/>
      <c r="HKY79" s="197"/>
      <c r="HKZ79" s="197"/>
      <c r="HLA79" s="200"/>
      <c r="HLB79" s="200"/>
      <c r="HLC79" s="200"/>
      <c r="HLD79" s="200"/>
      <c r="HLE79" s="200"/>
      <c r="HLF79" s="200"/>
      <c r="HLG79" s="200"/>
      <c r="HLH79" s="200"/>
      <c r="HLI79" s="200"/>
      <c r="HLJ79" s="200"/>
      <c r="HLK79" s="200"/>
      <c r="HLL79" s="200"/>
      <c r="HLM79" s="200"/>
      <c r="HLN79" s="200"/>
      <c r="HLO79" s="200"/>
      <c r="HLP79" s="200"/>
      <c r="HLQ79" s="200"/>
      <c r="HLR79" s="200"/>
      <c r="HLS79" s="200"/>
      <c r="HLT79" s="200"/>
      <c r="HLU79" s="200"/>
      <c r="HLV79" s="200"/>
      <c r="HLW79" s="200"/>
      <c r="HLX79" s="200"/>
      <c r="HLY79" s="200"/>
      <c r="HLZ79" s="200"/>
      <c r="HMA79" s="200"/>
      <c r="HMB79" s="200"/>
      <c r="HMC79" s="200"/>
      <c r="HMD79" s="200"/>
      <c r="HME79" s="200"/>
      <c r="HMF79" s="200"/>
      <c r="HMG79" s="200"/>
      <c r="HMH79" s="200"/>
      <c r="HMI79" s="200"/>
      <c r="HMJ79" s="200"/>
      <c r="HMK79" s="200"/>
      <c r="HML79" s="200"/>
      <c r="HMM79" s="200"/>
      <c r="HMN79" s="200"/>
      <c r="HMO79" s="200"/>
      <c r="HMP79" s="200"/>
      <c r="HMQ79" s="200"/>
      <c r="HMR79" s="200"/>
      <c r="HMS79" s="200"/>
      <c r="HMT79" s="200"/>
      <c r="HMU79" s="200"/>
      <c r="HMV79" s="200"/>
      <c r="HMW79" s="200"/>
      <c r="HMX79" s="200"/>
      <c r="HMY79" s="200"/>
      <c r="HMZ79" s="200"/>
      <c r="HNA79" s="200"/>
      <c r="HNB79" s="200"/>
      <c r="HNC79" s="200"/>
      <c r="HND79" s="200"/>
      <c r="HNE79" s="200"/>
      <c r="HNF79" s="200"/>
      <c r="HNG79" s="200"/>
      <c r="HNH79" s="200"/>
      <c r="HNI79" s="200"/>
      <c r="HNJ79" s="200"/>
      <c r="HNK79" s="200"/>
      <c r="HNL79" s="200"/>
      <c r="HNM79" s="200"/>
      <c r="HNN79" s="200"/>
      <c r="HNO79" s="200"/>
      <c r="HNP79" s="200"/>
      <c r="HNQ79" s="200"/>
      <c r="HNR79" s="200"/>
      <c r="HNS79" s="200"/>
      <c r="HNT79" s="200"/>
      <c r="HNU79" s="200"/>
      <c r="HNV79" s="200"/>
      <c r="HNW79" s="200"/>
      <c r="HNX79" s="200"/>
      <c r="HNY79" s="197"/>
      <c r="HNZ79" s="197"/>
      <c r="HOA79" s="197"/>
      <c r="HOB79" s="197"/>
      <c r="HOC79" s="197"/>
      <c r="HOD79" s="197"/>
      <c r="HOE79" s="197"/>
      <c r="HOF79" s="197"/>
      <c r="HOG79" s="197"/>
      <c r="HOH79" s="197"/>
      <c r="HOI79" s="197"/>
      <c r="HOJ79" s="197"/>
      <c r="HOK79" s="197"/>
      <c r="HOL79" s="197"/>
      <c r="HOM79" s="197"/>
      <c r="HON79" s="197"/>
      <c r="HOO79" s="200"/>
      <c r="HOP79" s="200"/>
      <c r="HOQ79" s="200"/>
      <c r="HOR79" s="200"/>
      <c r="HOS79" s="200"/>
      <c r="HOT79" s="200"/>
      <c r="HOU79" s="200"/>
      <c r="HOV79" s="200"/>
      <c r="HOW79" s="200"/>
      <c r="HOX79" s="200"/>
      <c r="HOY79" s="200"/>
      <c r="HOZ79" s="200"/>
      <c r="HPA79" s="200"/>
      <c r="HPB79" s="200"/>
      <c r="HPC79" s="200"/>
      <c r="HPD79" s="200"/>
      <c r="HPE79" s="200"/>
      <c r="HPF79" s="200"/>
      <c r="HPG79" s="200"/>
      <c r="HPH79" s="200"/>
      <c r="HPI79" s="200"/>
      <c r="HPJ79" s="200"/>
      <c r="HPK79" s="200"/>
      <c r="HPL79" s="200"/>
      <c r="HPM79" s="200"/>
      <c r="HPN79" s="200"/>
      <c r="HPO79" s="200"/>
      <c r="HPP79" s="200"/>
      <c r="HPQ79" s="200"/>
      <c r="HPR79" s="200"/>
      <c r="HPS79" s="200"/>
      <c r="HPT79" s="200"/>
      <c r="HPU79" s="200"/>
      <c r="HPV79" s="200"/>
      <c r="HPW79" s="200"/>
      <c r="HPX79" s="200"/>
      <c r="HPY79" s="200"/>
      <c r="HPZ79" s="200"/>
      <c r="HQA79" s="200"/>
      <c r="HQB79" s="200"/>
      <c r="HQC79" s="200"/>
      <c r="HQD79" s="200"/>
      <c r="HQE79" s="200"/>
      <c r="HQF79" s="200"/>
      <c r="HQG79" s="200"/>
      <c r="HQH79" s="200"/>
      <c r="HQI79" s="200"/>
      <c r="HQJ79" s="200"/>
      <c r="HQK79" s="200"/>
      <c r="HQL79" s="200"/>
      <c r="HQM79" s="200"/>
      <c r="HQN79" s="200"/>
      <c r="HQO79" s="200"/>
      <c r="HQP79" s="200"/>
      <c r="HQQ79" s="200"/>
      <c r="HQR79" s="200"/>
      <c r="HQS79" s="200"/>
      <c r="HQT79" s="200"/>
      <c r="HQU79" s="200"/>
      <c r="HQV79" s="200"/>
      <c r="HQW79" s="200"/>
      <c r="HQX79" s="200"/>
      <c r="HQY79" s="200"/>
      <c r="HQZ79" s="200"/>
      <c r="HRA79" s="200"/>
      <c r="HRB79" s="200"/>
      <c r="HRC79" s="200"/>
      <c r="HRD79" s="200"/>
      <c r="HRE79" s="200"/>
      <c r="HRF79" s="200"/>
      <c r="HRG79" s="200"/>
      <c r="HRH79" s="200"/>
      <c r="HRI79" s="200"/>
      <c r="HRJ79" s="200"/>
      <c r="HRK79" s="200"/>
      <c r="HRL79" s="200"/>
      <c r="HRM79" s="197"/>
      <c r="HRN79" s="197"/>
      <c r="HRO79" s="197"/>
      <c r="HRP79" s="197"/>
      <c r="HRQ79" s="197"/>
      <c r="HRR79" s="197"/>
      <c r="HRS79" s="197"/>
      <c r="HRT79" s="197"/>
      <c r="HRU79" s="197"/>
      <c r="HRV79" s="197"/>
      <c r="HRW79" s="197"/>
      <c r="HRX79" s="197"/>
      <c r="HRY79" s="197"/>
      <c r="HRZ79" s="197"/>
      <c r="HSA79" s="197"/>
      <c r="HSB79" s="197"/>
      <c r="HSC79" s="200"/>
      <c r="HSD79" s="200"/>
      <c r="HSE79" s="200"/>
      <c r="HSF79" s="200"/>
      <c r="HSG79" s="200"/>
      <c r="HSH79" s="200"/>
      <c r="HSI79" s="200"/>
      <c r="HSJ79" s="200"/>
      <c r="HSK79" s="200"/>
      <c r="HSL79" s="200"/>
      <c r="HSM79" s="200"/>
      <c r="HSN79" s="200"/>
      <c r="HSO79" s="200"/>
      <c r="HSP79" s="200"/>
      <c r="HSQ79" s="200"/>
      <c r="HSR79" s="200"/>
      <c r="HSS79" s="200"/>
      <c r="HST79" s="200"/>
      <c r="HSU79" s="200"/>
      <c r="HSV79" s="200"/>
      <c r="HSW79" s="200"/>
      <c r="HSX79" s="200"/>
      <c r="HSY79" s="200"/>
      <c r="HSZ79" s="200"/>
      <c r="HTA79" s="200"/>
      <c r="HTB79" s="200"/>
      <c r="HTC79" s="200"/>
      <c r="HTD79" s="200"/>
      <c r="HTE79" s="200"/>
      <c r="HTF79" s="200"/>
      <c r="HTG79" s="200"/>
      <c r="HTH79" s="200"/>
      <c r="HTI79" s="200"/>
      <c r="HTJ79" s="200"/>
      <c r="HTK79" s="200"/>
      <c r="HTL79" s="200"/>
      <c r="HTM79" s="200"/>
      <c r="HTN79" s="200"/>
      <c r="HTO79" s="200"/>
      <c r="HTP79" s="200"/>
      <c r="HTQ79" s="200"/>
      <c r="HTR79" s="200"/>
      <c r="HTS79" s="200"/>
      <c r="HTT79" s="200"/>
      <c r="HTU79" s="200"/>
      <c r="HTV79" s="200"/>
      <c r="HTW79" s="200"/>
      <c r="HTX79" s="200"/>
      <c r="HTY79" s="200"/>
      <c r="HTZ79" s="200"/>
      <c r="HUA79" s="200"/>
      <c r="HUB79" s="200"/>
      <c r="HUC79" s="200"/>
      <c r="HUD79" s="200"/>
      <c r="HUE79" s="200"/>
      <c r="HUF79" s="200"/>
      <c r="HUG79" s="200"/>
      <c r="HUH79" s="200"/>
      <c r="HUI79" s="200"/>
      <c r="HUJ79" s="200"/>
      <c r="HUK79" s="200"/>
      <c r="HUL79" s="200"/>
      <c r="HUM79" s="200"/>
      <c r="HUN79" s="200"/>
      <c r="HUO79" s="200"/>
      <c r="HUP79" s="200"/>
      <c r="HUQ79" s="200"/>
      <c r="HUR79" s="200"/>
      <c r="HUS79" s="200"/>
      <c r="HUT79" s="200"/>
      <c r="HUU79" s="200"/>
      <c r="HUV79" s="200"/>
      <c r="HUW79" s="200"/>
      <c r="HUX79" s="200"/>
      <c r="HUY79" s="200"/>
      <c r="HUZ79" s="200"/>
      <c r="HVA79" s="197"/>
      <c r="HVB79" s="197"/>
      <c r="HVC79" s="197"/>
      <c r="HVD79" s="197"/>
      <c r="HVE79" s="197"/>
      <c r="HVF79" s="197"/>
      <c r="HVG79" s="197"/>
      <c r="HVH79" s="197"/>
      <c r="HVI79" s="197"/>
      <c r="HVJ79" s="197"/>
      <c r="HVK79" s="197"/>
      <c r="HVL79" s="197"/>
      <c r="HVM79" s="197"/>
      <c r="HVN79" s="197"/>
      <c r="HVO79" s="197"/>
      <c r="HVP79" s="197"/>
      <c r="HVQ79" s="200"/>
      <c r="HVR79" s="200"/>
      <c r="HVS79" s="200"/>
      <c r="HVT79" s="200"/>
      <c r="HVU79" s="200"/>
      <c r="HVV79" s="200"/>
      <c r="HVW79" s="200"/>
      <c r="HVX79" s="200"/>
      <c r="HVY79" s="200"/>
      <c r="HVZ79" s="200"/>
      <c r="HWA79" s="200"/>
      <c r="HWB79" s="200"/>
      <c r="HWC79" s="200"/>
      <c r="HWD79" s="200"/>
      <c r="HWE79" s="200"/>
      <c r="HWF79" s="200"/>
      <c r="HWG79" s="200"/>
      <c r="HWH79" s="200"/>
      <c r="HWI79" s="200"/>
      <c r="HWJ79" s="200"/>
      <c r="HWK79" s="200"/>
      <c r="HWL79" s="200"/>
      <c r="HWM79" s="200"/>
      <c r="HWN79" s="200"/>
      <c r="HWO79" s="200"/>
      <c r="HWP79" s="200"/>
      <c r="HWQ79" s="200"/>
      <c r="HWR79" s="200"/>
      <c r="HWS79" s="200"/>
      <c r="HWT79" s="200"/>
      <c r="HWU79" s="200"/>
      <c r="HWV79" s="200"/>
      <c r="HWW79" s="200"/>
      <c r="HWX79" s="200"/>
      <c r="HWY79" s="200"/>
      <c r="HWZ79" s="200"/>
      <c r="HXA79" s="200"/>
      <c r="HXB79" s="200"/>
      <c r="HXC79" s="200"/>
      <c r="HXD79" s="200"/>
      <c r="HXE79" s="200"/>
      <c r="HXF79" s="200"/>
      <c r="HXG79" s="200"/>
      <c r="HXH79" s="200"/>
      <c r="HXI79" s="200"/>
      <c r="HXJ79" s="200"/>
      <c r="HXK79" s="200"/>
      <c r="HXL79" s="200"/>
      <c r="HXM79" s="200"/>
      <c r="HXN79" s="200"/>
      <c r="HXO79" s="200"/>
      <c r="HXP79" s="200"/>
      <c r="HXQ79" s="200"/>
      <c r="HXR79" s="200"/>
      <c r="HXS79" s="200"/>
      <c r="HXT79" s="200"/>
      <c r="HXU79" s="200"/>
      <c r="HXV79" s="200"/>
      <c r="HXW79" s="200"/>
      <c r="HXX79" s="200"/>
      <c r="HXY79" s="200"/>
      <c r="HXZ79" s="200"/>
      <c r="HYA79" s="200"/>
      <c r="HYB79" s="200"/>
      <c r="HYC79" s="200"/>
      <c r="HYD79" s="200"/>
      <c r="HYE79" s="200"/>
      <c r="HYF79" s="200"/>
      <c r="HYG79" s="200"/>
      <c r="HYH79" s="200"/>
      <c r="HYI79" s="200"/>
      <c r="HYJ79" s="200"/>
      <c r="HYK79" s="200"/>
      <c r="HYL79" s="200"/>
      <c r="HYM79" s="200"/>
      <c r="HYN79" s="200"/>
      <c r="HYO79" s="197"/>
      <c r="HYP79" s="197"/>
      <c r="HYQ79" s="197"/>
      <c r="HYR79" s="197"/>
      <c r="HYS79" s="197"/>
      <c r="HYT79" s="197"/>
      <c r="HYU79" s="197"/>
      <c r="HYV79" s="197"/>
      <c r="HYW79" s="197"/>
      <c r="HYX79" s="197"/>
      <c r="HYY79" s="197"/>
      <c r="HYZ79" s="197"/>
      <c r="HZA79" s="197"/>
      <c r="HZB79" s="197"/>
      <c r="HZC79" s="197"/>
      <c r="HZD79" s="197"/>
      <c r="HZE79" s="200"/>
      <c r="HZF79" s="200"/>
      <c r="HZG79" s="200"/>
      <c r="HZH79" s="200"/>
      <c r="HZI79" s="200"/>
      <c r="HZJ79" s="200"/>
      <c r="HZK79" s="200"/>
      <c r="HZL79" s="200"/>
      <c r="HZM79" s="200"/>
      <c r="HZN79" s="200"/>
      <c r="HZO79" s="200"/>
      <c r="HZP79" s="200"/>
      <c r="HZQ79" s="200"/>
      <c r="HZR79" s="200"/>
      <c r="HZS79" s="200"/>
      <c r="HZT79" s="200"/>
      <c r="HZU79" s="200"/>
      <c r="HZV79" s="200"/>
      <c r="HZW79" s="200"/>
      <c r="HZX79" s="200"/>
      <c r="HZY79" s="200"/>
      <c r="HZZ79" s="200"/>
      <c r="IAA79" s="200"/>
      <c r="IAB79" s="200"/>
      <c r="IAC79" s="200"/>
      <c r="IAD79" s="200"/>
      <c r="IAE79" s="200"/>
      <c r="IAF79" s="200"/>
      <c r="IAG79" s="200"/>
      <c r="IAH79" s="200"/>
      <c r="IAI79" s="200"/>
      <c r="IAJ79" s="200"/>
      <c r="IAK79" s="200"/>
      <c r="IAL79" s="200"/>
      <c r="IAM79" s="200"/>
      <c r="IAN79" s="200"/>
      <c r="IAO79" s="200"/>
      <c r="IAP79" s="200"/>
      <c r="IAQ79" s="200"/>
      <c r="IAR79" s="200"/>
      <c r="IAS79" s="200"/>
      <c r="IAT79" s="200"/>
      <c r="IAU79" s="200"/>
      <c r="IAV79" s="200"/>
      <c r="IAW79" s="200"/>
      <c r="IAX79" s="200"/>
      <c r="IAY79" s="200"/>
      <c r="IAZ79" s="200"/>
      <c r="IBA79" s="200"/>
      <c r="IBB79" s="200"/>
      <c r="IBC79" s="200"/>
      <c r="IBD79" s="200"/>
      <c r="IBE79" s="200"/>
      <c r="IBF79" s="200"/>
      <c r="IBG79" s="200"/>
      <c r="IBH79" s="200"/>
      <c r="IBI79" s="200"/>
      <c r="IBJ79" s="200"/>
      <c r="IBK79" s="200"/>
      <c r="IBL79" s="200"/>
      <c r="IBM79" s="200"/>
      <c r="IBN79" s="200"/>
      <c r="IBO79" s="200"/>
      <c r="IBP79" s="200"/>
      <c r="IBQ79" s="200"/>
      <c r="IBR79" s="200"/>
      <c r="IBS79" s="200"/>
      <c r="IBT79" s="200"/>
      <c r="IBU79" s="200"/>
      <c r="IBV79" s="200"/>
      <c r="IBW79" s="200"/>
      <c r="IBX79" s="200"/>
      <c r="IBY79" s="200"/>
      <c r="IBZ79" s="200"/>
      <c r="ICA79" s="200"/>
      <c r="ICB79" s="200"/>
      <c r="ICC79" s="197"/>
      <c r="ICD79" s="197"/>
      <c r="ICE79" s="197"/>
      <c r="ICF79" s="197"/>
      <c r="ICG79" s="197"/>
      <c r="ICH79" s="197"/>
      <c r="ICI79" s="197"/>
      <c r="ICJ79" s="197"/>
      <c r="ICK79" s="197"/>
      <c r="ICL79" s="197"/>
      <c r="ICM79" s="197"/>
      <c r="ICN79" s="197"/>
      <c r="ICO79" s="197"/>
      <c r="ICP79" s="197"/>
      <c r="ICQ79" s="197"/>
      <c r="ICR79" s="197"/>
      <c r="ICS79" s="200"/>
      <c r="ICT79" s="200"/>
      <c r="ICU79" s="200"/>
      <c r="ICV79" s="200"/>
      <c r="ICW79" s="200"/>
      <c r="ICX79" s="200"/>
      <c r="ICY79" s="200"/>
      <c r="ICZ79" s="200"/>
      <c r="IDA79" s="200"/>
      <c r="IDB79" s="200"/>
      <c r="IDC79" s="200"/>
      <c r="IDD79" s="200"/>
      <c r="IDE79" s="200"/>
      <c r="IDF79" s="200"/>
      <c r="IDG79" s="200"/>
      <c r="IDH79" s="200"/>
      <c r="IDI79" s="200"/>
      <c r="IDJ79" s="200"/>
      <c r="IDK79" s="200"/>
      <c r="IDL79" s="200"/>
      <c r="IDM79" s="200"/>
      <c r="IDN79" s="200"/>
      <c r="IDO79" s="200"/>
      <c r="IDP79" s="200"/>
      <c r="IDQ79" s="200"/>
      <c r="IDR79" s="200"/>
      <c r="IDS79" s="200"/>
      <c r="IDT79" s="200"/>
      <c r="IDU79" s="200"/>
      <c r="IDV79" s="200"/>
      <c r="IDW79" s="200"/>
      <c r="IDX79" s="200"/>
      <c r="IDY79" s="200"/>
      <c r="IDZ79" s="200"/>
      <c r="IEA79" s="200"/>
      <c r="IEB79" s="200"/>
      <c r="IEC79" s="200"/>
      <c r="IED79" s="200"/>
      <c r="IEE79" s="200"/>
      <c r="IEF79" s="200"/>
      <c r="IEG79" s="200"/>
      <c r="IEH79" s="200"/>
      <c r="IEI79" s="200"/>
      <c r="IEJ79" s="200"/>
      <c r="IEK79" s="200"/>
      <c r="IEL79" s="200"/>
      <c r="IEM79" s="200"/>
      <c r="IEN79" s="200"/>
      <c r="IEO79" s="200"/>
      <c r="IEP79" s="200"/>
      <c r="IEQ79" s="200"/>
      <c r="IER79" s="200"/>
      <c r="IES79" s="200"/>
      <c r="IET79" s="200"/>
      <c r="IEU79" s="200"/>
      <c r="IEV79" s="200"/>
      <c r="IEW79" s="200"/>
      <c r="IEX79" s="200"/>
      <c r="IEY79" s="200"/>
      <c r="IEZ79" s="200"/>
      <c r="IFA79" s="200"/>
      <c r="IFB79" s="200"/>
      <c r="IFC79" s="200"/>
      <c r="IFD79" s="200"/>
      <c r="IFE79" s="200"/>
      <c r="IFF79" s="200"/>
      <c r="IFG79" s="200"/>
      <c r="IFH79" s="200"/>
      <c r="IFI79" s="200"/>
      <c r="IFJ79" s="200"/>
      <c r="IFK79" s="200"/>
      <c r="IFL79" s="200"/>
      <c r="IFM79" s="200"/>
      <c r="IFN79" s="200"/>
      <c r="IFO79" s="200"/>
      <c r="IFP79" s="200"/>
      <c r="IFQ79" s="197"/>
      <c r="IFR79" s="197"/>
      <c r="IFS79" s="197"/>
      <c r="IFT79" s="197"/>
      <c r="IFU79" s="197"/>
      <c r="IFV79" s="197"/>
      <c r="IFW79" s="197"/>
      <c r="IFX79" s="197"/>
      <c r="IFY79" s="197"/>
      <c r="IFZ79" s="197"/>
      <c r="IGA79" s="197"/>
      <c r="IGB79" s="197"/>
      <c r="IGC79" s="197"/>
      <c r="IGD79" s="197"/>
      <c r="IGE79" s="197"/>
      <c r="IGF79" s="197"/>
      <c r="IGG79" s="200"/>
      <c r="IGH79" s="200"/>
      <c r="IGI79" s="200"/>
      <c r="IGJ79" s="200"/>
      <c r="IGK79" s="200"/>
      <c r="IGL79" s="200"/>
      <c r="IGM79" s="200"/>
      <c r="IGN79" s="200"/>
      <c r="IGO79" s="200"/>
      <c r="IGP79" s="200"/>
      <c r="IGQ79" s="200"/>
      <c r="IGR79" s="200"/>
      <c r="IGS79" s="200"/>
      <c r="IGT79" s="200"/>
      <c r="IGU79" s="200"/>
      <c r="IGV79" s="200"/>
      <c r="IGW79" s="200"/>
      <c r="IGX79" s="200"/>
      <c r="IGY79" s="200"/>
      <c r="IGZ79" s="200"/>
      <c r="IHA79" s="200"/>
      <c r="IHB79" s="200"/>
      <c r="IHC79" s="200"/>
      <c r="IHD79" s="200"/>
      <c r="IHE79" s="200"/>
      <c r="IHF79" s="200"/>
      <c r="IHG79" s="200"/>
      <c r="IHH79" s="200"/>
      <c r="IHI79" s="200"/>
      <c r="IHJ79" s="200"/>
      <c r="IHK79" s="200"/>
      <c r="IHL79" s="200"/>
      <c r="IHM79" s="200"/>
      <c r="IHN79" s="200"/>
      <c r="IHO79" s="200"/>
      <c r="IHP79" s="200"/>
      <c r="IHQ79" s="200"/>
      <c r="IHR79" s="200"/>
      <c r="IHS79" s="200"/>
      <c r="IHT79" s="200"/>
      <c r="IHU79" s="200"/>
      <c r="IHV79" s="200"/>
      <c r="IHW79" s="200"/>
      <c r="IHX79" s="200"/>
      <c r="IHY79" s="200"/>
      <c r="IHZ79" s="200"/>
      <c r="IIA79" s="200"/>
      <c r="IIB79" s="200"/>
      <c r="IIC79" s="200"/>
      <c r="IID79" s="200"/>
      <c r="IIE79" s="200"/>
      <c r="IIF79" s="200"/>
      <c r="IIG79" s="200"/>
      <c r="IIH79" s="200"/>
      <c r="III79" s="200"/>
      <c r="IIJ79" s="200"/>
      <c r="IIK79" s="200"/>
      <c r="IIL79" s="200"/>
      <c r="IIM79" s="200"/>
      <c r="IIN79" s="200"/>
      <c r="IIO79" s="200"/>
      <c r="IIP79" s="200"/>
      <c r="IIQ79" s="200"/>
      <c r="IIR79" s="200"/>
      <c r="IIS79" s="200"/>
      <c r="IIT79" s="200"/>
      <c r="IIU79" s="200"/>
      <c r="IIV79" s="200"/>
      <c r="IIW79" s="200"/>
      <c r="IIX79" s="200"/>
      <c r="IIY79" s="200"/>
      <c r="IIZ79" s="200"/>
      <c r="IJA79" s="200"/>
      <c r="IJB79" s="200"/>
      <c r="IJC79" s="200"/>
      <c r="IJD79" s="200"/>
      <c r="IJE79" s="197"/>
      <c r="IJF79" s="197"/>
      <c r="IJG79" s="197"/>
      <c r="IJH79" s="197"/>
      <c r="IJI79" s="197"/>
      <c r="IJJ79" s="197"/>
      <c r="IJK79" s="197"/>
      <c r="IJL79" s="197"/>
      <c r="IJM79" s="197"/>
      <c r="IJN79" s="197"/>
      <c r="IJO79" s="197"/>
      <c r="IJP79" s="197"/>
      <c r="IJQ79" s="197"/>
      <c r="IJR79" s="197"/>
      <c r="IJS79" s="197"/>
      <c r="IJT79" s="197"/>
      <c r="IJU79" s="200"/>
      <c r="IJV79" s="200"/>
      <c r="IJW79" s="200"/>
      <c r="IJX79" s="200"/>
      <c r="IJY79" s="200"/>
      <c r="IJZ79" s="200"/>
      <c r="IKA79" s="200"/>
      <c r="IKB79" s="200"/>
      <c r="IKC79" s="200"/>
      <c r="IKD79" s="200"/>
      <c r="IKE79" s="200"/>
      <c r="IKF79" s="200"/>
      <c r="IKG79" s="200"/>
      <c r="IKH79" s="200"/>
      <c r="IKI79" s="200"/>
      <c r="IKJ79" s="200"/>
      <c r="IKK79" s="200"/>
      <c r="IKL79" s="200"/>
      <c r="IKM79" s="200"/>
      <c r="IKN79" s="200"/>
      <c r="IKO79" s="200"/>
      <c r="IKP79" s="200"/>
      <c r="IKQ79" s="200"/>
      <c r="IKR79" s="200"/>
      <c r="IKS79" s="200"/>
      <c r="IKT79" s="200"/>
      <c r="IKU79" s="200"/>
      <c r="IKV79" s="200"/>
      <c r="IKW79" s="200"/>
      <c r="IKX79" s="200"/>
      <c r="IKY79" s="200"/>
      <c r="IKZ79" s="200"/>
      <c r="ILA79" s="200"/>
      <c r="ILB79" s="200"/>
      <c r="ILC79" s="200"/>
      <c r="ILD79" s="200"/>
      <c r="ILE79" s="200"/>
      <c r="ILF79" s="200"/>
      <c r="ILG79" s="200"/>
      <c r="ILH79" s="200"/>
      <c r="ILI79" s="200"/>
      <c r="ILJ79" s="200"/>
      <c r="ILK79" s="200"/>
      <c r="ILL79" s="200"/>
      <c r="ILM79" s="200"/>
      <c r="ILN79" s="200"/>
      <c r="ILO79" s="200"/>
      <c r="ILP79" s="200"/>
      <c r="ILQ79" s="200"/>
      <c r="ILR79" s="200"/>
      <c r="ILS79" s="200"/>
      <c r="ILT79" s="200"/>
      <c r="ILU79" s="200"/>
      <c r="ILV79" s="200"/>
      <c r="ILW79" s="200"/>
      <c r="ILX79" s="200"/>
      <c r="ILY79" s="200"/>
      <c r="ILZ79" s="200"/>
      <c r="IMA79" s="200"/>
      <c r="IMB79" s="200"/>
      <c r="IMC79" s="200"/>
      <c r="IMD79" s="200"/>
      <c r="IME79" s="200"/>
      <c r="IMF79" s="200"/>
      <c r="IMG79" s="200"/>
      <c r="IMH79" s="200"/>
      <c r="IMI79" s="200"/>
      <c r="IMJ79" s="200"/>
      <c r="IMK79" s="200"/>
      <c r="IML79" s="200"/>
      <c r="IMM79" s="200"/>
      <c r="IMN79" s="200"/>
      <c r="IMO79" s="200"/>
      <c r="IMP79" s="200"/>
      <c r="IMQ79" s="200"/>
      <c r="IMR79" s="200"/>
      <c r="IMS79" s="197"/>
      <c r="IMT79" s="197"/>
      <c r="IMU79" s="197"/>
      <c r="IMV79" s="197"/>
      <c r="IMW79" s="197"/>
      <c r="IMX79" s="197"/>
      <c r="IMY79" s="197"/>
      <c r="IMZ79" s="197"/>
      <c r="INA79" s="197"/>
      <c r="INB79" s="197"/>
      <c r="INC79" s="197"/>
      <c r="IND79" s="197"/>
      <c r="INE79" s="197"/>
      <c r="INF79" s="197"/>
      <c r="ING79" s="197"/>
      <c r="INH79" s="197"/>
      <c r="INI79" s="200"/>
      <c r="INJ79" s="200"/>
      <c r="INK79" s="200"/>
      <c r="INL79" s="200"/>
      <c r="INM79" s="200"/>
      <c r="INN79" s="200"/>
      <c r="INO79" s="200"/>
      <c r="INP79" s="200"/>
      <c r="INQ79" s="200"/>
      <c r="INR79" s="200"/>
      <c r="INS79" s="200"/>
      <c r="INT79" s="200"/>
      <c r="INU79" s="200"/>
      <c r="INV79" s="200"/>
      <c r="INW79" s="200"/>
      <c r="INX79" s="200"/>
      <c r="INY79" s="200"/>
      <c r="INZ79" s="200"/>
      <c r="IOA79" s="200"/>
      <c r="IOB79" s="200"/>
      <c r="IOC79" s="200"/>
      <c r="IOD79" s="200"/>
      <c r="IOE79" s="200"/>
      <c r="IOF79" s="200"/>
      <c r="IOG79" s="200"/>
      <c r="IOH79" s="200"/>
      <c r="IOI79" s="200"/>
      <c r="IOJ79" s="200"/>
      <c r="IOK79" s="200"/>
      <c r="IOL79" s="200"/>
      <c r="IOM79" s="200"/>
      <c r="ION79" s="200"/>
      <c r="IOO79" s="200"/>
      <c r="IOP79" s="200"/>
      <c r="IOQ79" s="200"/>
      <c r="IOR79" s="200"/>
      <c r="IOS79" s="200"/>
      <c r="IOT79" s="200"/>
      <c r="IOU79" s="200"/>
      <c r="IOV79" s="200"/>
      <c r="IOW79" s="200"/>
      <c r="IOX79" s="200"/>
      <c r="IOY79" s="200"/>
      <c r="IOZ79" s="200"/>
      <c r="IPA79" s="200"/>
      <c r="IPB79" s="200"/>
      <c r="IPC79" s="200"/>
      <c r="IPD79" s="200"/>
      <c r="IPE79" s="200"/>
      <c r="IPF79" s="200"/>
      <c r="IPG79" s="200"/>
      <c r="IPH79" s="200"/>
      <c r="IPI79" s="200"/>
      <c r="IPJ79" s="200"/>
      <c r="IPK79" s="200"/>
      <c r="IPL79" s="200"/>
      <c r="IPM79" s="200"/>
      <c r="IPN79" s="200"/>
      <c r="IPO79" s="200"/>
      <c r="IPP79" s="200"/>
      <c r="IPQ79" s="200"/>
      <c r="IPR79" s="200"/>
      <c r="IPS79" s="200"/>
      <c r="IPT79" s="200"/>
      <c r="IPU79" s="200"/>
      <c r="IPV79" s="200"/>
      <c r="IPW79" s="200"/>
      <c r="IPX79" s="200"/>
      <c r="IPY79" s="200"/>
      <c r="IPZ79" s="200"/>
      <c r="IQA79" s="200"/>
      <c r="IQB79" s="200"/>
      <c r="IQC79" s="200"/>
      <c r="IQD79" s="200"/>
      <c r="IQE79" s="200"/>
      <c r="IQF79" s="200"/>
      <c r="IQG79" s="197"/>
      <c r="IQH79" s="197"/>
      <c r="IQI79" s="197"/>
      <c r="IQJ79" s="197"/>
      <c r="IQK79" s="197"/>
      <c r="IQL79" s="197"/>
      <c r="IQM79" s="197"/>
      <c r="IQN79" s="197"/>
      <c r="IQO79" s="197"/>
      <c r="IQP79" s="197"/>
      <c r="IQQ79" s="197"/>
      <c r="IQR79" s="197"/>
      <c r="IQS79" s="197"/>
      <c r="IQT79" s="197"/>
      <c r="IQU79" s="197"/>
      <c r="IQV79" s="197"/>
      <c r="IQW79" s="200"/>
      <c r="IQX79" s="200"/>
      <c r="IQY79" s="200"/>
      <c r="IQZ79" s="200"/>
      <c r="IRA79" s="200"/>
      <c r="IRB79" s="200"/>
      <c r="IRC79" s="200"/>
      <c r="IRD79" s="200"/>
      <c r="IRE79" s="200"/>
      <c r="IRF79" s="200"/>
      <c r="IRG79" s="200"/>
      <c r="IRH79" s="200"/>
      <c r="IRI79" s="200"/>
      <c r="IRJ79" s="200"/>
      <c r="IRK79" s="200"/>
      <c r="IRL79" s="200"/>
      <c r="IRM79" s="200"/>
      <c r="IRN79" s="200"/>
      <c r="IRO79" s="200"/>
      <c r="IRP79" s="200"/>
      <c r="IRQ79" s="200"/>
      <c r="IRR79" s="200"/>
      <c r="IRS79" s="200"/>
      <c r="IRT79" s="200"/>
      <c r="IRU79" s="200"/>
      <c r="IRV79" s="200"/>
      <c r="IRW79" s="200"/>
      <c r="IRX79" s="200"/>
      <c r="IRY79" s="200"/>
      <c r="IRZ79" s="200"/>
      <c r="ISA79" s="200"/>
      <c r="ISB79" s="200"/>
      <c r="ISC79" s="200"/>
      <c r="ISD79" s="200"/>
      <c r="ISE79" s="200"/>
      <c r="ISF79" s="200"/>
      <c r="ISG79" s="200"/>
      <c r="ISH79" s="200"/>
      <c r="ISI79" s="200"/>
      <c r="ISJ79" s="200"/>
      <c r="ISK79" s="200"/>
      <c r="ISL79" s="200"/>
      <c r="ISM79" s="200"/>
      <c r="ISN79" s="200"/>
      <c r="ISO79" s="200"/>
      <c r="ISP79" s="200"/>
      <c r="ISQ79" s="200"/>
      <c r="ISR79" s="200"/>
      <c r="ISS79" s="200"/>
      <c r="IST79" s="200"/>
      <c r="ISU79" s="200"/>
      <c r="ISV79" s="200"/>
      <c r="ISW79" s="200"/>
      <c r="ISX79" s="200"/>
      <c r="ISY79" s="200"/>
      <c r="ISZ79" s="200"/>
      <c r="ITA79" s="200"/>
      <c r="ITB79" s="200"/>
      <c r="ITC79" s="200"/>
      <c r="ITD79" s="200"/>
      <c r="ITE79" s="200"/>
      <c r="ITF79" s="200"/>
      <c r="ITG79" s="200"/>
      <c r="ITH79" s="200"/>
      <c r="ITI79" s="200"/>
      <c r="ITJ79" s="200"/>
      <c r="ITK79" s="200"/>
      <c r="ITL79" s="200"/>
      <c r="ITM79" s="200"/>
      <c r="ITN79" s="200"/>
      <c r="ITO79" s="200"/>
      <c r="ITP79" s="200"/>
      <c r="ITQ79" s="200"/>
      <c r="ITR79" s="200"/>
      <c r="ITS79" s="200"/>
      <c r="ITT79" s="200"/>
      <c r="ITU79" s="197"/>
      <c r="ITV79" s="197"/>
      <c r="ITW79" s="197"/>
      <c r="ITX79" s="197"/>
      <c r="ITY79" s="197"/>
      <c r="ITZ79" s="197"/>
      <c r="IUA79" s="197"/>
      <c r="IUB79" s="197"/>
      <c r="IUC79" s="197"/>
      <c r="IUD79" s="197"/>
      <c r="IUE79" s="197"/>
      <c r="IUF79" s="197"/>
      <c r="IUG79" s="197"/>
      <c r="IUH79" s="197"/>
      <c r="IUI79" s="197"/>
      <c r="IUJ79" s="197"/>
      <c r="IUK79" s="200"/>
      <c r="IUL79" s="200"/>
      <c r="IUM79" s="200"/>
      <c r="IUN79" s="200"/>
      <c r="IUO79" s="200"/>
      <c r="IUP79" s="200"/>
      <c r="IUQ79" s="200"/>
      <c r="IUR79" s="200"/>
      <c r="IUS79" s="200"/>
      <c r="IUT79" s="200"/>
      <c r="IUU79" s="200"/>
      <c r="IUV79" s="200"/>
      <c r="IUW79" s="200"/>
      <c r="IUX79" s="200"/>
      <c r="IUY79" s="200"/>
      <c r="IUZ79" s="200"/>
      <c r="IVA79" s="200"/>
      <c r="IVB79" s="200"/>
      <c r="IVC79" s="200"/>
      <c r="IVD79" s="200"/>
      <c r="IVE79" s="200"/>
      <c r="IVF79" s="200"/>
      <c r="IVG79" s="200"/>
      <c r="IVH79" s="200"/>
      <c r="IVI79" s="200"/>
      <c r="IVJ79" s="200"/>
      <c r="IVK79" s="200"/>
      <c r="IVL79" s="200"/>
      <c r="IVM79" s="200"/>
      <c r="IVN79" s="200"/>
      <c r="IVO79" s="200"/>
      <c r="IVP79" s="200"/>
      <c r="IVQ79" s="200"/>
      <c r="IVR79" s="200"/>
      <c r="IVS79" s="200"/>
      <c r="IVT79" s="200"/>
      <c r="IVU79" s="200"/>
      <c r="IVV79" s="200"/>
      <c r="IVW79" s="200"/>
      <c r="IVX79" s="200"/>
      <c r="IVY79" s="200"/>
      <c r="IVZ79" s="200"/>
      <c r="IWA79" s="200"/>
      <c r="IWB79" s="200"/>
      <c r="IWC79" s="200"/>
      <c r="IWD79" s="200"/>
      <c r="IWE79" s="200"/>
      <c r="IWF79" s="200"/>
      <c r="IWG79" s="200"/>
      <c r="IWH79" s="200"/>
      <c r="IWI79" s="200"/>
      <c r="IWJ79" s="200"/>
      <c r="IWK79" s="200"/>
      <c r="IWL79" s="200"/>
      <c r="IWM79" s="200"/>
      <c r="IWN79" s="200"/>
      <c r="IWO79" s="200"/>
      <c r="IWP79" s="200"/>
      <c r="IWQ79" s="200"/>
      <c r="IWR79" s="200"/>
      <c r="IWS79" s="200"/>
      <c r="IWT79" s="200"/>
      <c r="IWU79" s="200"/>
      <c r="IWV79" s="200"/>
      <c r="IWW79" s="200"/>
      <c r="IWX79" s="200"/>
      <c r="IWY79" s="200"/>
      <c r="IWZ79" s="200"/>
      <c r="IXA79" s="200"/>
      <c r="IXB79" s="200"/>
      <c r="IXC79" s="200"/>
      <c r="IXD79" s="200"/>
      <c r="IXE79" s="200"/>
      <c r="IXF79" s="200"/>
      <c r="IXG79" s="200"/>
      <c r="IXH79" s="200"/>
      <c r="IXI79" s="197"/>
      <c r="IXJ79" s="197"/>
      <c r="IXK79" s="197"/>
      <c r="IXL79" s="197"/>
      <c r="IXM79" s="197"/>
      <c r="IXN79" s="197"/>
      <c r="IXO79" s="197"/>
      <c r="IXP79" s="197"/>
      <c r="IXQ79" s="197"/>
      <c r="IXR79" s="197"/>
      <c r="IXS79" s="197"/>
      <c r="IXT79" s="197"/>
      <c r="IXU79" s="197"/>
      <c r="IXV79" s="197"/>
      <c r="IXW79" s="197"/>
      <c r="IXX79" s="197"/>
      <c r="IXY79" s="200"/>
      <c r="IXZ79" s="200"/>
      <c r="IYA79" s="200"/>
      <c r="IYB79" s="200"/>
      <c r="IYC79" s="200"/>
      <c r="IYD79" s="200"/>
      <c r="IYE79" s="200"/>
      <c r="IYF79" s="200"/>
      <c r="IYG79" s="200"/>
      <c r="IYH79" s="200"/>
      <c r="IYI79" s="200"/>
      <c r="IYJ79" s="200"/>
      <c r="IYK79" s="200"/>
      <c r="IYL79" s="200"/>
      <c r="IYM79" s="200"/>
      <c r="IYN79" s="200"/>
      <c r="IYO79" s="200"/>
      <c r="IYP79" s="200"/>
      <c r="IYQ79" s="200"/>
      <c r="IYR79" s="200"/>
      <c r="IYS79" s="200"/>
      <c r="IYT79" s="200"/>
      <c r="IYU79" s="200"/>
      <c r="IYV79" s="200"/>
      <c r="IYW79" s="200"/>
      <c r="IYX79" s="200"/>
      <c r="IYY79" s="200"/>
      <c r="IYZ79" s="200"/>
      <c r="IZA79" s="200"/>
      <c r="IZB79" s="200"/>
      <c r="IZC79" s="200"/>
      <c r="IZD79" s="200"/>
      <c r="IZE79" s="200"/>
      <c r="IZF79" s="200"/>
      <c r="IZG79" s="200"/>
      <c r="IZH79" s="200"/>
      <c r="IZI79" s="200"/>
      <c r="IZJ79" s="200"/>
      <c r="IZK79" s="200"/>
      <c r="IZL79" s="200"/>
      <c r="IZM79" s="200"/>
      <c r="IZN79" s="200"/>
      <c r="IZO79" s="200"/>
      <c r="IZP79" s="200"/>
      <c r="IZQ79" s="200"/>
      <c r="IZR79" s="200"/>
      <c r="IZS79" s="200"/>
      <c r="IZT79" s="200"/>
      <c r="IZU79" s="200"/>
      <c r="IZV79" s="200"/>
      <c r="IZW79" s="200"/>
      <c r="IZX79" s="200"/>
      <c r="IZY79" s="200"/>
      <c r="IZZ79" s="200"/>
      <c r="JAA79" s="200"/>
      <c r="JAB79" s="200"/>
      <c r="JAC79" s="200"/>
      <c r="JAD79" s="200"/>
      <c r="JAE79" s="200"/>
      <c r="JAF79" s="200"/>
      <c r="JAG79" s="200"/>
      <c r="JAH79" s="200"/>
      <c r="JAI79" s="200"/>
      <c r="JAJ79" s="200"/>
      <c r="JAK79" s="200"/>
      <c r="JAL79" s="200"/>
      <c r="JAM79" s="200"/>
      <c r="JAN79" s="200"/>
      <c r="JAO79" s="200"/>
      <c r="JAP79" s="200"/>
      <c r="JAQ79" s="200"/>
      <c r="JAR79" s="200"/>
      <c r="JAS79" s="200"/>
      <c r="JAT79" s="200"/>
      <c r="JAU79" s="200"/>
      <c r="JAV79" s="200"/>
      <c r="JAW79" s="197"/>
      <c r="JAX79" s="197"/>
      <c r="JAY79" s="197"/>
      <c r="JAZ79" s="197"/>
      <c r="JBA79" s="197"/>
      <c r="JBB79" s="197"/>
      <c r="JBC79" s="197"/>
      <c r="JBD79" s="197"/>
      <c r="JBE79" s="197"/>
      <c r="JBF79" s="197"/>
      <c r="JBG79" s="197"/>
      <c r="JBH79" s="197"/>
      <c r="JBI79" s="197"/>
      <c r="JBJ79" s="197"/>
      <c r="JBK79" s="197"/>
      <c r="JBL79" s="197"/>
      <c r="JBM79" s="200"/>
      <c r="JBN79" s="200"/>
      <c r="JBO79" s="200"/>
      <c r="JBP79" s="200"/>
      <c r="JBQ79" s="200"/>
      <c r="JBR79" s="200"/>
      <c r="JBS79" s="200"/>
      <c r="JBT79" s="200"/>
      <c r="JBU79" s="200"/>
      <c r="JBV79" s="200"/>
      <c r="JBW79" s="200"/>
      <c r="JBX79" s="200"/>
      <c r="JBY79" s="200"/>
      <c r="JBZ79" s="200"/>
      <c r="JCA79" s="200"/>
      <c r="JCB79" s="200"/>
      <c r="JCC79" s="200"/>
      <c r="JCD79" s="200"/>
      <c r="JCE79" s="200"/>
      <c r="JCF79" s="200"/>
      <c r="JCG79" s="200"/>
      <c r="JCH79" s="200"/>
      <c r="JCI79" s="200"/>
      <c r="JCJ79" s="200"/>
      <c r="JCK79" s="200"/>
      <c r="JCL79" s="200"/>
      <c r="JCM79" s="200"/>
      <c r="JCN79" s="200"/>
      <c r="JCO79" s="200"/>
      <c r="JCP79" s="200"/>
      <c r="JCQ79" s="200"/>
      <c r="JCR79" s="200"/>
      <c r="JCS79" s="200"/>
      <c r="JCT79" s="200"/>
      <c r="JCU79" s="200"/>
      <c r="JCV79" s="200"/>
      <c r="JCW79" s="200"/>
      <c r="JCX79" s="200"/>
      <c r="JCY79" s="200"/>
      <c r="JCZ79" s="200"/>
      <c r="JDA79" s="200"/>
      <c r="JDB79" s="200"/>
      <c r="JDC79" s="200"/>
      <c r="JDD79" s="200"/>
      <c r="JDE79" s="200"/>
      <c r="JDF79" s="200"/>
      <c r="JDG79" s="200"/>
      <c r="JDH79" s="200"/>
      <c r="JDI79" s="200"/>
      <c r="JDJ79" s="200"/>
      <c r="JDK79" s="200"/>
      <c r="JDL79" s="200"/>
      <c r="JDM79" s="200"/>
      <c r="JDN79" s="200"/>
      <c r="JDO79" s="200"/>
      <c r="JDP79" s="200"/>
      <c r="JDQ79" s="200"/>
      <c r="JDR79" s="200"/>
      <c r="JDS79" s="200"/>
      <c r="JDT79" s="200"/>
      <c r="JDU79" s="200"/>
      <c r="JDV79" s="200"/>
      <c r="JDW79" s="200"/>
      <c r="JDX79" s="200"/>
      <c r="JDY79" s="200"/>
      <c r="JDZ79" s="200"/>
      <c r="JEA79" s="200"/>
      <c r="JEB79" s="200"/>
      <c r="JEC79" s="200"/>
      <c r="JED79" s="200"/>
      <c r="JEE79" s="200"/>
      <c r="JEF79" s="200"/>
      <c r="JEG79" s="200"/>
      <c r="JEH79" s="200"/>
      <c r="JEI79" s="200"/>
      <c r="JEJ79" s="200"/>
      <c r="JEK79" s="197"/>
      <c r="JEL79" s="197"/>
      <c r="JEM79" s="197"/>
      <c r="JEN79" s="197"/>
      <c r="JEO79" s="197"/>
      <c r="JEP79" s="197"/>
      <c r="JEQ79" s="197"/>
      <c r="JER79" s="197"/>
      <c r="JES79" s="197"/>
      <c r="JET79" s="197"/>
      <c r="JEU79" s="197"/>
      <c r="JEV79" s="197"/>
      <c r="JEW79" s="197"/>
      <c r="JEX79" s="197"/>
      <c r="JEY79" s="197"/>
      <c r="JEZ79" s="197"/>
      <c r="JFA79" s="200"/>
      <c r="JFB79" s="200"/>
      <c r="JFC79" s="200"/>
      <c r="JFD79" s="200"/>
      <c r="JFE79" s="200"/>
      <c r="JFF79" s="200"/>
      <c r="JFG79" s="200"/>
      <c r="JFH79" s="200"/>
      <c r="JFI79" s="200"/>
      <c r="JFJ79" s="200"/>
      <c r="JFK79" s="200"/>
      <c r="JFL79" s="200"/>
      <c r="JFM79" s="200"/>
      <c r="JFN79" s="200"/>
      <c r="JFO79" s="200"/>
      <c r="JFP79" s="200"/>
      <c r="JFQ79" s="200"/>
      <c r="JFR79" s="200"/>
      <c r="JFS79" s="200"/>
      <c r="JFT79" s="200"/>
      <c r="JFU79" s="200"/>
      <c r="JFV79" s="200"/>
      <c r="JFW79" s="200"/>
      <c r="JFX79" s="200"/>
      <c r="JFY79" s="200"/>
      <c r="JFZ79" s="200"/>
      <c r="JGA79" s="200"/>
      <c r="JGB79" s="200"/>
      <c r="JGC79" s="200"/>
      <c r="JGD79" s="200"/>
      <c r="JGE79" s="200"/>
      <c r="JGF79" s="200"/>
      <c r="JGG79" s="200"/>
      <c r="JGH79" s="200"/>
      <c r="JGI79" s="200"/>
      <c r="JGJ79" s="200"/>
      <c r="JGK79" s="200"/>
      <c r="JGL79" s="200"/>
      <c r="JGM79" s="200"/>
      <c r="JGN79" s="200"/>
      <c r="JGO79" s="200"/>
      <c r="JGP79" s="200"/>
      <c r="JGQ79" s="200"/>
      <c r="JGR79" s="200"/>
      <c r="JGS79" s="200"/>
      <c r="JGT79" s="200"/>
      <c r="JGU79" s="200"/>
      <c r="JGV79" s="200"/>
      <c r="JGW79" s="200"/>
      <c r="JGX79" s="200"/>
      <c r="JGY79" s="200"/>
      <c r="JGZ79" s="200"/>
      <c r="JHA79" s="200"/>
      <c r="JHB79" s="200"/>
      <c r="JHC79" s="200"/>
      <c r="JHD79" s="200"/>
      <c r="JHE79" s="200"/>
      <c r="JHF79" s="200"/>
      <c r="JHG79" s="200"/>
      <c r="JHH79" s="200"/>
      <c r="JHI79" s="200"/>
      <c r="JHJ79" s="200"/>
      <c r="JHK79" s="200"/>
      <c r="JHL79" s="200"/>
      <c r="JHM79" s="200"/>
      <c r="JHN79" s="200"/>
      <c r="JHO79" s="200"/>
      <c r="JHP79" s="200"/>
      <c r="JHQ79" s="200"/>
      <c r="JHR79" s="200"/>
      <c r="JHS79" s="200"/>
      <c r="JHT79" s="200"/>
      <c r="JHU79" s="200"/>
      <c r="JHV79" s="200"/>
      <c r="JHW79" s="200"/>
      <c r="JHX79" s="200"/>
      <c r="JHY79" s="197"/>
      <c r="JHZ79" s="197"/>
      <c r="JIA79" s="197"/>
      <c r="JIB79" s="197"/>
      <c r="JIC79" s="197"/>
      <c r="JID79" s="197"/>
      <c r="JIE79" s="197"/>
      <c r="JIF79" s="197"/>
      <c r="JIG79" s="197"/>
      <c r="JIH79" s="197"/>
      <c r="JII79" s="197"/>
      <c r="JIJ79" s="197"/>
      <c r="JIK79" s="197"/>
      <c r="JIL79" s="197"/>
      <c r="JIM79" s="197"/>
      <c r="JIN79" s="197"/>
      <c r="JIO79" s="200"/>
      <c r="JIP79" s="200"/>
      <c r="JIQ79" s="200"/>
      <c r="JIR79" s="200"/>
      <c r="JIS79" s="200"/>
      <c r="JIT79" s="200"/>
      <c r="JIU79" s="200"/>
      <c r="JIV79" s="200"/>
      <c r="JIW79" s="200"/>
      <c r="JIX79" s="200"/>
      <c r="JIY79" s="200"/>
      <c r="JIZ79" s="200"/>
      <c r="JJA79" s="200"/>
      <c r="JJB79" s="200"/>
      <c r="JJC79" s="200"/>
      <c r="JJD79" s="200"/>
      <c r="JJE79" s="200"/>
      <c r="JJF79" s="200"/>
      <c r="JJG79" s="200"/>
      <c r="JJH79" s="200"/>
      <c r="JJI79" s="200"/>
      <c r="JJJ79" s="200"/>
      <c r="JJK79" s="200"/>
      <c r="JJL79" s="200"/>
      <c r="JJM79" s="200"/>
      <c r="JJN79" s="200"/>
      <c r="JJO79" s="200"/>
      <c r="JJP79" s="200"/>
      <c r="JJQ79" s="200"/>
      <c r="JJR79" s="200"/>
      <c r="JJS79" s="200"/>
      <c r="JJT79" s="200"/>
      <c r="JJU79" s="200"/>
      <c r="JJV79" s="200"/>
      <c r="JJW79" s="200"/>
      <c r="JJX79" s="200"/>
      <c r="JJY79" s="200"/>
      <c r="JJZ79" s="200"/>
      <c r="JKA79" s="200"/>
      <c r="JKB79" s="200"/>
      <c r="JKC79" s="200"/>
      <c r="JKD79" s="200"/>
      <c r="JKE79" s="200"/>
      <c r="JKF79" s="200"/>
      <c r="JKG79" s="200"/>
      <c r="JKH79" s="200"/>
      <c r="JKI79" s="200"/>
      <c r="JKJ79" s="200"/>
      <c r="JKK79" s="200"/>
      <c r="JKL79" s="200"/>
      <c r="JKM79" s="200"/>
      <c r="JKN79" s="200"/>
      <c r="JKO79" s="200"/>
      <c r="JKP79" s="200"/>
      <c r="JKQ79" s="200"/>
      <c r="JKR79" s="200"/>
      <c r="JKS79" s="200"/>
      <c r="JKT79" s="200"/>
      <c r="JKU79" s="200"/>
      <c r="JKV79" s="200"/>
      <c r="JKW79" s="200"/>
      <c r="JKX79" s="200"/>
      <c r="JKY79" s="200"/>
      <c r="JKZ79" s="200"/>
      <c r="JLA79" s="200"/>
      <c r="JLB79" s="200"/>
      <c r="JLC79" s="200"/>
      <c r="JLD79" s="200"/>
      <c r="JLE79" s="200"/>
      <c r="JLF79" s="200"/>
      <c r="JLG79" s="200"/>
      <c r="JLH79" s="200"/>
      <c r="JLI79" s="200"/>
      <c r="JLJ79" s="200"/>
      <c r="JLK79" s="200"/>
      <c r="JLL79" s="200"/>
      <c r="JLM79" s="197"/>
      <c r="JLN79" s="197"/>
      <c r="JLO79" s="197"/>
      <c r="JLP79" s="197"/>
      <c r="JLQ79" s="197"/>
      <c r="JLR79" s="197"/>
      <c r="JLS79" s="197"/>
      <c r="JLT79" s="197"/>
      <c r="JLU79" s="197"/>
      <c r="JLV79" s="197"/>
      <c r="JLW79" s="197"/>
      <c r="JLX79" s="197"/>
      <c r="JLY79" s="197"/>
      <c r="JLZ79" s="197"/>
      <c r="JMA79" s="197"/>
      <c r="JMB79" s="197"/>
      <c r="JMC79" s="200"/>
      <c r="JMD79" s="200"/>
      <c r="JME79" s="200"/>
      <c r="JMF79" s="200"/>
      <c r="JMG79" s="200"/>
      <c r="JMH79" s="200"/>
      <c r="JMI79" s="200"/>
      <c r="JMJ79" s="200"/>
      <c r="JMK79" s="200"/>
      <c r="JML79" s="200"/>
      <c r="JMM79" s="200"/>
      <c r="JMN79" s="200"/>
      <c r="JMO79" s="200"/>
      <c r="JMP79" s="200"/>
      <c r="JMQ79" s="200"/>
      <c r="JMR79" s="200"/>
      <c r="JMS79" s="200"/>
      <c r="JMT79" s="200"/>
      <c r="JMU79" s="200"/>
      <c r="JMV79" s="200"/>
      <c r="JMW79" s="200"/>
      <c r="JMX79" s="200"/>
      <c r="JMY79" s="200"/>
      <c r="JMZ79" s="200"/>
      <c r="JNA79" s="200"/>
      <c r="JNB79" s="200"/>
      <c r="JNC79" s="200"/>
      <c r="JND79" s="200"/>
      <c r="JNE79" s="200"/>
      <c r="JNF79" s="200"/>
      <c r="JNG79" s="200"/>
      <c r="JNH79" s="200"/>
      <c r="JNI79" s="200"/>
      <c r="JNJ79" s="200"/>
      <c r="JNK79" s="200"/>
      <c r="JNL79" s="200"/>
      <c r="JNM79" s="200"/>
      <c r="JNN79" s="200"/>
      <c r="JNO79" s="200"/>
      <c r="JNP79" s="200"/>
      <c r="JNQ79" s="200"/>
      <c r="JNR79" s="200"/>
      <c r="JNS79" s="200"/>
      <c r="JNT79" s="200"/>
      <c r="JNU79" s="200"/>
      <c r="JNV79" s="200"/>
      <c r="JNW79" s="200"/>
      <c r="JNX79" s="200"/>
      <c r="JNY79" s="200"/>
      <c r="JNZ79" s="200"/>
      <c r="JOA79" s="200"/>
      <c r="JOB79" s="200"/>
      <c r="JOC79" s="200"/>
      <c r="JOD79" s="200"/>
      <c r="JOE79" s="200"/>
      <c r="JOF79" s="200"/>
      <c r="JOG79" s="200"/>
      <c r="JOH79" s="200"/>
      <c r="JOI79" s="200"/>
      <c r="JOJ79" s="200"/>
      <c r="JOK79" s="200"/>
      <c r="JOL79" s="200"/>
      <c r="JOM79" s="200"/>
      <c r="JON79" s="200"/>
      <c r="JOO79" s="200"/>
      <c r="JOP79" s="200"/>
      <c r="JOQ79" s="200"/>
      <c r="JOR79" s="200"/>
      <c r="JOS79" s="200"/>
      <c r="JOT79" s="200"/>
      <c r="JOU79" s="200"/>
      <c r="JOV79" s="200"/>
      <c r="JOW79" s="200"/>
      <c r="JOX79" s="200"/>
      <c r="JOY79" s="200"/>
      <c r="JOZ79" s="200"/>
      <c r="JPA79" s="197"/>
      <c r="JPB79" s="197"/>
      <c r="JPC79" s="197"/>
      <c r="JPD79" s="197"/>
      <c r="JPE79" s="197"/>
      <c r="JPF79" s="197"/>
      <c r="JPG79" s="197"/>
      <c r="JPH79" s="197"/>
      <c r="JPI79" s="197"/>
      <c r="JPJ79" s="197"/>
      <c r="JPK79" s="197"/>
      <c r="JPL79" s="197"/>
      <c r="JPM79" s="197"/>
      <c r="JPN79" s="197"/>
      <c r="JPO79" s="197"/>
      <c r="JPP79" s="197"/>
      <c r="JPQ79" s="200"/>
      <c r="JPR79" s="200"/>
      <c r="JPS79" s="200"/>
      <c r="JPT79" s="200"/>
      <c r="JPU79" s="200"/>
      <c r="JPV79" s="200"/>
      <c r="JPW79" s="200"/>
      <c r="JPX79" s="200"/>
      <c r="JPY79" s="200"/>
      <c r="JPZ79" s="200"/>
      <c r="JQA79" s="200"/>
      <c r="JQB79" s="200"/>
      <c r="JQC79" s="200"/>
      <c r="JQD79" s="200"/>
      <c r="JQE79" s="200"/>
      <c r="JQF79" s="200"/>
      <c r="JQG79" s="200"/>
      <c r="JQH79" s="200"/>
      <c r="JQI79" s="200"/>
      <c r="JQJ79" s="200"/>
      <c r="JQK79" s="200"/>
      <c r="JQL79" s="200"/>
      <c r="JQM79" s="200"/>
      <c r="JQN79" s="200"/>
      <c r="JQO79" s="200"/>
      <c r="JQP79" s="200"/>
      <c r="JQQ79" s="200"/>
      <c r="JQR79" s="200"/>
      <c r="JQS79" s="200"/>
      <c r="JQT79" s="200"/>
      <c r="JQU79" s="200"/>
      <c r="JQV79" s="200"/>
      <c r="JQW79" s="200"/>
      <c r="JQX79" s="200"/>
      <c r="JQY79" s="200"/>
      <c r="JQZ79" s="200"/>
      <c r="JRA79" s="200"/>
      <c r="JRB79" s="200"/>
      <c r="JRC79" s="200"/>
      <c r="JRD79" s="200"/>
      <c r="JRE79" s="200"/>
      <c r="JRF79" s="200"/>
      <c r="JRG79" s="200"/>
      <c r="JRH79" s="200"/>
      <c r="JRI79" s="200"/>
      <c r="JRJ79" s="200"/>
      <c r="JRK79" s="200"/>
      <c r="JRL79" s="200"/>
      <c r="JRM79" s="200"/>
      <c r="JRN79" s="200"/>
      <c r="JRO79" s="200"/>
      <c r="JRP79" s="200"/>
      <c r="JRQ79" s="200"/>
      <c r="JRR79" s="200"/>
      <c r="JRS79" s="200"/>
      <c r="JRT79" s="200"/>
      <c r="JRU79" s="200"/>
      <c r="JRV79" s="200"/>
      <c r="JRW79" s="200"/>
      <c r="JRX79" s="200"/>
      <c r="JRY79" s="200"/>
      <c r="JRZ79" s="200"/>
      <c r="JSA79" s="200"/>
      <c r="JSB79" s="200"/>
      <c r="JSC79" s="200"/>
      <c r="JSD79" s="200"/>
      <c r="JSE79" s="200"/>
      <c r="JSF79" s="200"/>
      <c r="JSG79" s="200"/>
      <c r="JSH79" s="200"/>
      <c r="JSI79" s="200"/>
      <c r="JSJ79" s="200"/>
      <c r="JSK79" s="200"/>
      <c r="JSL79" s="200"/>
      <c r="JSM79" s="200"/>
      <c r="JSN79" s="200"/>
      <c r="JSO79" s="197"/>
      <c r="JSP79" s="197"/>
      <c r="JSQ79" s="197"/>
      <c r="JSR79" s="197"/>
      <c r="JSS79" s="197"/>
      <c r="JST79" s="197"/>
      <c r="JSU79" s="197"/>
      <c r="JSV79" s="197"/>
      <c r="JSW79" s="197"/>
      <c r="JSX79" s="197"/>
      <c r="JSY79" s="197"/>
      <c r="JSZ79" s="197"/>
      <c r="JTA79" s="197"/>
      <c r="JTB79" s="197"/>
      <c r="JTC79" s="197"/>
      <c r="JTD79" s="197"/>
      <c r="JTE79" s="200"/>
      <c r="JTF79" s="200"/>
      <c r="JTG79" s="200"/>
      <c r="JTH79" s="200"/>
      <c r="JTI79" s="200"/>
      <c r="JTJ79" s="200"/>
      <c r="JTK79" s="200"/>
      <c r="JTL79" s="200"/>
      <c r="JTM79" s="200"/>
      <c r="JTN79" s="200"/>
      <c r="JTO79" s="200"/>
      <c r="JTP79" s="200"/>
      <c r="JTQ79" s="200"/>
      <c r="JTR79" s="200"/>
      <c r="JTS79" s="200"/>
      <c r="JTT79" s="200"/>
      <c r="JTU79" s="200"/>
      <c r="JTV79" s="200"/>
      <c r="JTW79" s="200"/>
      <c r="JTX79" s="200"/>
      <c r="JTY79" s="200"/>
      <c r="JTZ79" s="200"/>
      <c r="JUA79" s="200"/>
      <c r="JUB79" s="200"/>
      <c r="JUC79" s="200"/>
      <c r="JUD79" s="200"/>
      <c r="JUE79" s="200"/>
      <c r="JUF79" s="200"/>
      <c r="JUG79" s="200"/>
      <c r="JUH79" s="200"/>
      <c r="JUI79" s="200"/>
      <c r="JUJ79" s="200"/>
      <c r="JUK79" s="200"/>
      <c r="JUL79" s="200"/>
      <c r="JUM79" s="200"/>
      <c r="JUN79" s="200"/>
      <c r="JUO79" s="200"/>
      <c r="JUP79" s="200"/>
      <c r="JUQ79" s="200"/>
      <c r="JUR79" s="200"/>
      <c r="JUS79" s="200"/>
      <c r="JUT79" s="200"/>
      <c r="JUU79" s="200"/>
      <c r="JUV79" s="200"/>
      <c r="JUW79" s="200"/>
      <c r="JUX79" s="200"/>
      <c r="JUY79" s="200"/>
      <c r="JUZ79" s="200"/>
      <c r="JVA79" s="200"/>
      <c r="JVB79" s="200"/>
      <c r="JVC79" s="200"/>
      <c r="JVD79" s="200"/>
      <c r="JVE79" s="200"/>
      <c r="JVF79" s="200"/>
      <c r="JVG79" s="200"/>
      <c r="JVH79" s="200"/>
      <c r="JVI79" s="200"/>
      <c r="JVJ79" s="200"/>
      <c r="JVK79" s="200"/>
      <c r="JVL79" s="200"/>
      <c r="JVM79" s="200"/>
      <c r="JVN79" s="200"/>
      <c r="JVO79" s="200"/>
      <c r="JVP79" s="200"/>
      <c r="JVQ79" s="200"/>
      <c r="JVR79" s="200"/>
      <c r="JVS79" s="200"/>
      <c r="JVT79" s="200"/>
      <c r="JVU79" s="200"/>
      <c r="JVV79" s="200"/>
      <c r="JVW79" s="200"/>
      <c r="JVX79" s="200"/>
      <c r="JVY79" s="200"/>
      <c r="JVZ79" s="200"/>
      <c r="JWA79" s="200"/>
      <c r="JWB79" s="200"/>
      <c r="JWC79" s="197"/>
      <c r="JWD79" s="197"/>
      <c r="JWE79" s="197"/>
      <c r="JWF79" s="197"/>
      <c r="JWG79" s="197"/>
      <c r="JWH79" s="197"/>
      <c r="JWI79" s="197"/>
      <c r="JWJ79" s="197"/>
      <c r="JWK79" s="197"/>
      <c r="JWL79" s="197"/>
      <c r="JWM79" s="197"/>
      <c r="JWN79" s="197"/>
      <c r="JWO79" s="197"/>
      <c r="JWP79" s="197"/>
      <c r="JWQ79" s="197"/>
      <c r="JWR79" s="197"/>
      <c r="JWS79" s="200"/>
      <c r="JWT79" s="200"/>
      <c r="JWU79" s="200"/>
      <c r="JWV79" s="200"/>
      <c r="JWW79" s="200"/>
      <c r="JWX79" s="200"/>
      <c r="JWY79" s="200"/>
      <c r="JWZ79" s="200"/>
      <c r="JXA79" s="200"/>
      <c r="JXB79" s="200"/>
      <c r="JXC79" s="200"/>
      <c r="JXD79" s="200"/>
      <c r="JXE79" s="200"/>
      <c r="JXF79" s="200"/>
      <c r="JXG79" s="200"/>
      <c r="JXH79" s="200"/>
      <c r="JXI79" s="200"/>
      <c r="JXJ79" s="200"/>
      <c r="JXK79" s="200"/>
      <c r="JXL79" s="200"/>
      <c r="JXM79" s="200"/>
      <c r="JXN79" s="200"/>
      <c r="JXO79" s="200"/>
      <c r="JXP79" s="200"/>
      <c r="JXQ79" s="200"/>
      <c r="JXR79" s="200"/>
      <c r="JXS79" s="200"/>
      <c r="JXT79" s="200"/>
      <c r="JXU79" s="200"/>
      <c r="JXV79" s="200"/>
      <c r="JXW79" s="200"/>
      <c r="JXX79" s="200"/>
      <c r="JXY79" s="200"/>
      <c r="JXZ79" s="200"/>
      <c r="JYA79" s="200"/>
      <c r="JYB79" s="200"/>
      <c r="JYC79" s="200"/>
      <c r="JYD79" s="200"/>
      <c r="JYE79" s="200"/>
      <c r="JYF79" s="200"/>
      <c r="JYG79" s="200"/>
      <c r="JYH79" s="200"/>
      <c r="JYI79" s="200"/>
      <c r="JYJ79" s="200"/>
      <c r="JYK79" s="200"/>
      <c r="JYL79" s="200"/>
      <c r="JYM79" s="200"/>
      <c r="JYN79" s="200"/>
      <c r="JYO79" s="200"/>
      <c r="JYP79" s="200"/>
      <c r="JYQ79" s="200"/>
      <c r="JYR79" s="200"/>
      <c r="JYS79" s="200"/>
      <c r="JYT79" s="200"/>
      <c r="JYU79" s="200"/>
      <c r="JYV79" s="200"/>
      <c r="JYW79" s="200"/>
      <c r="JYX79" s="200"/>
      <c r="JYY79" s="200"/>
      <c r="JYZ79" s="200"/>
      <c r="JZA79" s="200"/>
      <c r="JZB79" s="200"/>
      <c r="JZC79" s="200"/>
      <c r="JZD79" s="200"/>
      <c r="JZE79" s="200"/>
      <c r="JZF79" s="200"/>
      <c r="JZG79" s="200"/>
      <c r="JZH79" s="200"/>
      <c r="JZI79" s="200"/>
      <c r="JZJ79" s="200"/>
      <c r="JZK79" s="200"/>
      <c r="JZL79" s="200"/>
      <c r="JZM79" s="200"/>
      <c r="JZN79" s="200"/>
      <c r="JZO79" s="200"/>
      <c r="JZP79" s="200"/>
      <c r="JZQ79" s="197"/>
      <c r="JZR79" s="197"/>
      <c r="JZS79" s="197"/>
      <c r="JZT79" s="197"/>
      <c r="JZU79" s="197"/>
      <c r="JZV79" s="197"/>
      <c r="JZW79" s="197"/>
      <c r="JZX79" s="197"/>
      <c r="JZY79" s="197"/>
      <c r="JZZ79" s="197"/>
      <c r="KAA79" s="197"/>
      <c r="KAB79" s="197"/>
      <c r="KAC79" s="197"/>
      <c r="KAD79" s="197"/>
      <c r="KAE79" s="197"/>
      <c r="KAF79" s="197"/>
      <c r="KAG79" s="200"/>
      <c r="KAH79" s="200"/>
      <c r="KAI79" s="200"/>
      <c r="KAJ79" s="200"/>
      <c r="KAK79" s="200"/>
      <c r="KAL79" s="200"/>
      <c r="KAM79" s="200"/>
      <c r="KAN79" s="200"/>
      <c r="KAO79" s="200"/>
      <c r="KAP79" s="200"/>
      <c r="KAQ79" s="200"/>
      <c r="KAR79" s="200"/>
      <c r="KAS79" s="200"/>
      <c r="KAT79" s="200"/>
      <c r="KAU79" s="200"/>
      <c r="KAV79" s="200"/>
      <c r="KAW79" s="200"/>
      <c r="KAX79" s="200"/>
      <c r="KAY79" s="200"/>
      <c r="KAZ79" s="200"/>
      <c r="KBA79" s="200"/>
      <c r="KBB79" s="200"/>
      <c r="KBC79" s="200"/>
      <c r="KBD79" s="200"/>
      <c r="KBE79" s="200"/>
      <c r="KBF79" s="200"/>
      <c r="KBG79" s="200"/>
      <c r="KBH79" s="200"/>
      <c r="KBI79" s="200"/>
      <c r="KBJ79" s="200"/>
      <c r="KBK79" s="200"/>
      <c r="KBL79" s="200"/>
      <c r="KBM79" s="200"/>
      <c r="KBN79" s="200"/>
      <c r="KBO79" s="200"/>
      <c r="KBP79" s="200"/>
      <c r="KBQ79" s="200"/>
      <c r="KBR79" s="200"/>
      <c r="KBS79" s="200"/>
      <c r="KBT79" s="200"/>
      <c r="KBU79" s="200"/>
      <c r="KBV79" s="200"/>
      <c r="KBW79" s="200"/>
      <c r="KBX79" s="200"/>
      <c r="KBY79" s="200"/>
      <c r="KBZ79" s="200"/>
      <c r="KCA79" s="200"/>
      <c r="KCB79" s="200"/>
      <c r="KCC79" s="200"/>
      <c r="KCD79" s="200"/>
      <c r="KCE79" s="200"/>
      <c r="KCF79" s="200"/>
      <c r="KCG79" s="200"/>
      <c r="KCH79" s="200"/>
      <c r="KCI79" s="200"/>
      <c r="KCJ79" s="200"/>
      <c r="KCK79" s="200"/>
      <c r="KCL79" s="200"/>
      <c r="KCM79" s="200"/>
      <c r="KCN79" s="200"/>
      <c r="KCO79" s="200"/>
      <c r="KCP79" s="200"/>
      <c r="KCQ79" s="200"/>
      <c r="KCR79" s="200"/>
      <c r="KCS79" s="200"/>
      <c r="KCT79" s="200"/>
      <c r="KCU79" s="200"/>
      <c r="KCV79" s="200"/>
      <c r="KCW79" s="200"/>
      <c r="KCX79" s="200"/>
      <c r="KCY79" s="200"/>
      <c r="KCZ79" s="200"/>
      <c r="KDA79" s="200"/>
      <c r="KDB79" s="200"/>
      <c r="KDC79" s="200"/>
      <c r="KDD79" s="200"/>
      <c r="KDE79" s="197"/>
      <c r="KDF79" s="197"/>
      <c r="KDG79" s="197"/>
      <c r="KDH79" s="197"/>
      <c r="KDI79" s="197"/>
      <c r="KDJ79" s="197"/>
      <c r="KDK79" s="197"/>
      <c r="KDL79" s="197"/>
      <c r="KDM79" s="197"/>
      <c r="KDN79" s="197"/>
      <c r="KDO79" s="197"/>
      <c r="KDP79" s="197"/>
      <c r="KDQ79" s="197"/>
      <c r="KDR79" s="197"/>
      <c r="KDS79" s="197"/>
      <c r="KDT79" s="197"/>
      <c r="KDU79" s="200"/>
      <c r="KDV79" s="200"/>
      <c r="KDW79" s="200"/>
      <c r="KDX79" s="200"/>
      <c r="KDY79" s="200"/>
      <c r="KDZ79" s="200"/>
      <c r="KEA79" s="200"/>
      <c r="KEB79" s="200"/>
      <c r="KEC79" s="200"/>
      <c r="KED79" s="200"/>
      <c r="KEE79" s="200"/>
      <c r="KEF79" s="200"/>
      <c r="KEG79" s="200"/>
      <c r="KEH79" s="200"/>
      <c r="KEI79" s="200"/>
      <c r="KEJ79" s="200"/>
      <c r="KEK79" s="200"/>
      <c r="KEL79" s="200"/>
      <c r="KEM79" s="200"/>
      <c r="KEN79" s="200"/>
      <c r="KEO79" s="200"/>
      <c r="KEP79" s="200"/>
      <c r="KEQ79" s="200"/>
      <c r="KER79" s="200"/>
      <c r="KES79" s="200"/>
      <c r="KET79" s="200"/>
      <c r="KEU79" s="200"/>
      <c r="KEV79" s="200"/>
      <c r="KEW79" s="200"/>
      <c r="KEX79" s="200"/>
      <c r="KEY79" s="200"/>
      <c r="KEZ79" s="200"/>
      <c r="KFA79" s="200"/>
      <c r="KFB79" s="200"/>
      <c r="KFC79" s="200"/>
      <c r="KFD79" s="200"/>
      <c r="KFE79" s="200"/>
      <c r="KFF79" s="200"/>
      <c r="KFG79" s="200"/>
      <c r="KFH79" s="200"/>
      <c r="KFI79" s="200"/>
      <c r="KFJ79" s="200"/>
      <c r="KFK79" s="200"/>
      <c r="KFL79" s="200"/>
      <c r="KFM79" s="200"/>
      <c r="KFN79" s="200"/>
      <c r="KFO79" s="200"/>
      <c r="KFP79" s="200"/>
      <c r="KFQ79" s="200"/>
      <c r="KFR79" s="200"/>
      <c r="KFS79" s="200"/>
      <c r="KFT79" s="200"/>
      <c r="KFU79" s="200"/>
      <c r="KFV79" s="200"/>
      <c r="KFW79" s="200"/>
      <c r="KFX79" s="200"/>
      <c r="KFY79" s="200"/>
      <c r="KFZ79" s="200"/>
      <c r="KGA79" s="200"/>
      <c r="KGB79" s="200"/>
      <c r="KGC79" s="200"/>
      <c r="KGD79" s="200"/>
      <c r="KGE79" s="200"/>
      <c r="KGF79" s="200"/>
      <c r="KGG79" s="200"/>
      <c r="KGH79" s="200"/>
      <c r="KGI79" s="200"/>
      <c r="KGJ79" s="200"/>
      <c r="KGK79" s="200"/>
      <c r="KGL79" s="200"/>
      <c r="KGM79" s="200"/>
      <c r="KGN79" s="200"/>
      <c r="KGO79" s="200"/>
      <c r="KGP79" s="200"/>
      <c r="KGQ79" s="200"/>
      <c r="KGR79" s="200"/>
      <c r="KGS79" s="197"/>
      <c r="KGT79" s="197"/>
      <c r="KGU79" s="197"/>
      <c r="KGV79" s="197"/>
      <c r="KGW79" s="197"/>
      <c r="KGX79" s="197"/>
      <c r="KGY79" s="197"/>
      <c r="KGZ79" s="197"/>
      <c r="KHA79" s="197"/>
      <c r="KHB79" s="197"/>
      <c r="KHC79" s="197"/>
      <c r="KHD79" s="197"/>
      <c r="KHE79" s="197"/>
      <c r="KHF79" s="197"/>
      <c r="KHG79" s="197"/>
      <c r="KHH79" s="197"/>
      <c r="KHI79" s="200"/>
      <c r="KHJ79" s="200"/>
      <c r="KHK79" s="200"/>
      <c r="KHL79" s="200"/>
      <c r="KHM79" s="200"/>
      <c r="KHN79" s="200"/>
      <c r="KHO79" s="200"/>
      <c r="KHP79" s="200"/>
      <c r="KHQ79" s="200"/>
      <c r="KHR79" s="200"/>
      <c r="KHS79" s="200"/>
      <c r="KHT79" s="200"/>
      <c r="KHU79" s="200"/>
      <c r="KHV79" s="200"/>
      <c r="KHW79" s="200"/>
      <c r="KHX79" s="200"/>
      <c r="KHY79" s="200"/>
      <c r="KHZ79" s="200"/>
      <c r="KIA79" s="200"/>
      <c r="KIB79" s="200"/>
      <c r="KIC79" s="200"/>
      <c r="KID79" s="200"/>
      <c r="KIE79" s="200"/>
      <c r="KIF79" s="200"/>
      <c r="KIG79" s="200"/>
      <c r="KIH79" s="200"/>
      <c r="KII79" s="200"/>
      <c r="KIJ79" s="200"/>
      <c r="KIK79" s="200"/>
      <c r="KIL79" s="200"/>
      <c r="KIM79" s="200"/>
      <c r="KIN79" s="200"/>
      <c r="KIO79" s="200"/>
      <c r="KIP79" s="200"/>
      <c r="KIQ79" s="200"/>
      <c r="KIR79" s="200"/>
      <c r="KIS79" s="200"/>
      <c r="KIT79" s="200"/>
      <c r="KIU79" s="200"/>
      <c r="KIV79" s="200"/>
      <c r="KIW79" s="200"/>
      <c r="KIX79" s="200"/>
      <c r="KIY79" s="200"/>
      <c r="KIZ79" s="200"/>
      <c r="KJA79" s="200"/>
      <c r="KJB79" s="200"/>
      <c r="KJC79" s="200"/>
      <c r="KJD79" s="200"/>
      <c r="KJE79" s="200"/>
      <c r="KJF79" s="200"/>
      <c r="KJG79" s="200"/>
      <c r="KJH79" s="200"/>
      <c r="KJI79" s="200"/>
      <c r="KJJ79" s="200"/>
      <c r="KJK79" s="200"/>
      <c r="KJL79" s="200"/>
      <c r="KJM79" s="200"/>
      <c r="KJN79" s="200"/>
      <c r="KJO79" s="200"/>
      <c r="KJP79" s="200"/>
      <c r="KJQ79" s="200"/>
      <c r="KJR79" s="200"/>
      <c r="KJS79" s="200"/>
      <c r="KJT79" s="200"/>
      <c r="KJU79" s="200"/>
      <c r="KJV79" s="200"/>
      <c r="KJW79" s="200"/>
      <c r="KJX79" s="200"/>
      <c r="KJY79" s="200"/>
      <c r="KJZ79" s="200"/>
      <c r="KKA79" s="200"/>
      <c r="KKB79" s="200"/>
      <c r="KKC79" s="200"/>
      <c r="KKD79" s="200"/>
      <c r="KKE79" s="200"/>
      <c r="KKF79" s="200"/>
      <c r="KKG79" s="197"/>
      <c r="KKH79" s="197"/>
      <c r="KKI79" s="197"/>
      <c r="KKJ79" s="197"/>
      <c r="KKK79" s="197"/>
      <c r="KKL79" s="197"/>
      <c r="KKM79" s="197"/>
      <c r="KKN79" s="197"/>
      <c r="KKO79" s="197"/>
      <c r="KKP79" s="197"/>
      <c r="KKQ79" s="197"/>
      <c r="KKR79" s="197"/>
      <c r="KKS79" s="197"/>
      <c r="KKT79" s="197"/>
      <c r="KKU79" s="197"/>
      <c r="KKV79" s="197"/>
      <c r="KKW79" s="200"/>
      <c r="KKX79" s="200"/>
      <c r="KKY79" s="200"/>
      <c r="KKZ79" s="200"/>
      <c r="KLA79" s="200"/>
      <c r="KLB79" s="200"/>
      <c r="KLC79" s="200"/>
      <c r="KLD79" s="200"/>
      <c r="KLE79" s="200"/>
      <c r="KLF79" s="200"/>
      <c r="KLG79" s="200"/>
      <c r="KLH79" s="200"/>
      <c r="KLI79" s="200"/>
      <c r="KLJ79" s="200"/>
      <c r="KLK79" s="200"/>
      <c r="KLL79" s="200"/>
      <c r="KLM79" s="200"/>
      <c r="KLN79" s="200"/>
      <c r="KLO79" s="200"/>
      <c r="KLP79" s="200"/>
      <c r="KLQ79" s="200"/>
      <c r="KLR79" s="200"/>
      <c r="KLS79" s="200"/>
      <c r="KLT79" s="200"/>
      <c r="KLU79" s="200"/>
      <c r="KLV79" s="200"/>
      <c r="KLW79" s="200"/>
      <c r="KLX79" s="200"/>
      <c r="KLY79" s="200"/>
      <c r="KLZ79" s="200"/>
      <c r="KMA79" s="200"/>
      <c r="KMB79" s="200"/>
      <c r="KMC79" s="200"/>
      <c r="KMD79" s="200"/>
      <c r="KME79" s="200"/>
      <c r="KMF79" s="200"/>
      <c r="KMG79" s="200"/>
      <c r="KMH79" s="200"/>
      <c r="KMI79" s="200"/>
      <c r="KMJ79" s="200"/>
      <c r="KMK79" s="200"/>
      <c r="KML79" s="200"/>
      <c r="KMM79" s="200"/>
      <c r="KMN79" s="200"/>
      <c r="KMO79" s="200"/>
      <c r="KMP79" s="200"/>
      <c r="KMQ79" s="200"/>
      <c r="KMR79" s="200"/>
      <c r="KMS79" s="200"/>
      <c r="KMT79" s="200"/>
      <c r="KMU79" s="200"/>
      <c r="KMV79" s="200"/>
      <c r="KMW79" s="200"/>
      <c r="KMX79" s="200"/>
      <c r="KMY79" s="200"/>
      <c r="KMZ79" s="200"/>
      <c r="KNA79" s="200"/>
      <c r="KNB79" s="200"/>
      <c r="KNC79" s="200"/>
      <c r="KND79" s="200"/>
      <c r="KNE79" s="200"/>
      <c r="KNF79" s="200"/>
      <c r="KNG79" s="200"/>
      <c r="KNH79" s="200"/>
      <c r="KNI79" s="200"/>
      <c r="KNJ79" s="200"/>
      <c r="KNK79" s="200"/>
      <c r="KNL79" s="200"/>
      <c r="KNM79" s="200"/>
      <c r="KNN79" s="200"/>
      <c r="KNO79" s="200"/>
      <c r="KNP79" s="200"/>
      <c r="KNQ79" s="200"/>
      <c r="KNR79" s="200"/>
      <c r="KNS79" s="200"/>
      <c r="KNT79" s="200"/>
      <c r="KNU79" s="197"/>
      <c r="KNV79" s="197"/>
      <c r="KNW79" s="197"/>
      <c r="KNX79" s="197"/>
      <c r="KNY79" s="197"/>
      <c r="KNZ79" s="197"/>
      <c r="KOA79" s="197"/>
      <c r="KOB79" s="197"/>
      <c r="KOC79" s="197"/>
      <c r="KOD79" s="197"/>
      <c r="KOE79" s="197"/>
      <c r="KOF79" s="197"/>
      <c r="KOG79" s="197"/>
      <c r="KOH79" s="197"/>
      <c r="KOI79" s="197"/>
      <c r="KOJ79" s="197"/>
      <c r="KOK79" s="200"/>
      <c r="KOL79" s="200"/>
      <c r="KOM79" s="200"/>
      <c r="KON79" s="200"/>
      <c r="KOO79" s="200"/>
      <c r="KOP79" s="200"/>
      <c r="KOQ79" s="200"/>
      <c r="KOR79" s="200"/>
      <c r="KOS79" s="200"/>
      <c r="KOT79" s="200"/>
      <c r="KOU79" s="200"/>
      <c r="KOV79" s="200"/>
      <c r="KOW79" s="200"/>
      <c r="KOX79" s="200"/>
      <c r="KOY79" s="200"/>
      <c r="KOZ79" s="200"/>
      <c r="KPA79" s="200"/>
      <c r="KPB79" s="200"/>
      <c r="KPC79" s="200"/>
      <c r="KPD79" s="200"/>
      <c r="KPE79" s="200"/>
      <c r="KPF79" s="200"/>
      <c r="KPG79" s="200"/>
      <c r="KPH79" s="200"/>
      <c r="KPI79" s="200"/>
      <c r="KPJ79" s="200"/>
      <c r="KPK79" s="200"/>
      <c r="KPL79" s="200"/>
      <c r="KPM79" s="200"/>
      <c r="KPN79" s="200"/>
      <c r="KPO79" s="200"/>
      <c r="KPP79" s="200"/>
      <c r="KPQ79" s="200"/>
      <c r="KPR79" s="200"/>
      <c r="KPS79" s="200"/>
      <c r="KPT79" s="200"/>
      <c r="KPU79" s="200"/>
      <c r="KPV79" s="200"/>
      <c r="KPW79" s="200"/>
      <c r="KPX79" s="200"/>
      <c r="KPY79" s="200"/>
      <c r="KPZ79" s="200"/>
      <c r="KQA79" s="200"/>
      <c r="KQB79" s="200"/>
      <c r="KQC79" s="200"/>
      <c r="KQD79" s="200"/>
      <c r="KQE79" s="200"/>
      <c r="KQF79" s="200"/>
      <c r="KQG79" s="200"/>
      <c r="KQH79" s="200"/>
      <c r="KQI79" s="200"/>
      <c r="KQJ79" s="200"/>
      <c r="KQK79" s="200"/>
      <c r="KQL79" s="200"/>
      <c r="KQM79" s="200"/>
      <c r="KQN79" s="200"/>
      <c r="KQO79" s="200"/>
      <c r="KQP79" s="200"/>
      <c r="KQQ79" s="200"/>
      <c r="KQR79" s="200"/>
      <c r="KQS79" s="200"/>
      <c r="KQT79" s="200"/>
      <c r="KQU79" s="200"/>
      <c r="KQV79" s="200"/>
      <c r="KQW79" s="200"/>
      <c r="KQX79" s="200"/>
      <c r="KQY79" s="200"/>
      <c r="KQZ79" s="200"/>
      <c r="KRA79" s="200"/>
      <c r="KRB79" s="200"/>
      <c r="KRC79" s="200"/>
      <c r="KRD79" s="200"/>
      <c r="KRE79" s="200"/>
      <c r="KRF79" s="200"/>
      <c r="KRG79" s="200"/>
      <c r="KRH79" s="200"/>
      <c r="KRI79" s="197"/>
      <c r="KRJ79" s="197"/>
      <c r="KRK79" s="197"/>
      <c r="KRL79" s="197"/>
      <c r="KRM79" s="197"/>
      <c r="KRN79" s="197"/>
      <c r="KRO79" s="197"/>
      <c r="KRP79" s="197"/>
      <c r="KRQ79" s="197"/>
      <c r="KRR79" s="197"/>
      <c r="KRS79" s="197"/>
      <c r="KRT79" s="197"/>
      <c r="KRU79" s="197"/>
      <c r="KRV79" s="197"/>
      <c r="KRW79" s="197"/>
      <c r="KRX79" s="197"/>
      <c r="KRY79" s="200"/>
      <c r="KRZ79" s="200"/>
      <c r="KSA79" s="200"/>
      <c r="KSB79" s="200"/>
      <c r="KSC79" s="200"/>
      <c r="KSD79" s="200"/>
      <c r="KSE79" s="200"/>
      <c r="KSF79" s="200"/>
      <c r="KSG79" s="200"/>
      <c r="KSH79" s="200"/>
      <c r="KSI79" s="200"/>
      <c r="KSJ79" s="200"/>
      <c r="KSK79" s="200"/>
      <c r="KSL79" s="200"/>
      <c r="KSM79" s="200"/>
      <c r="KSN79" s="200"/>
      <c r="KSO79" s="200"/>
      <c r="KSP79" s="200"/>
      <c r="KSQ79" s="200"/>
      <c r="KSR79" s="200"/>
      <c r="KSS79" s="200"/>
      <c r="KST79" s="200"/>
      <c r="KSU79" s="200"/>
      <c r="KSV79" s="200"/>
      <c r="KSW79" s="200"/>
      <c r="KSX79" s="200"/>
      <c r="KSY79" s="200"/>
      <c r="KSZ79" s="200"/>
      <c r="KTA79" s="200"/>
      <c r="KTB79" s="200"/>
      <c r="KTC79" s="200"/>
      <c r="KTD79" s="200"/>
      <c r="KTE79" s="200"/>
      <c r="KTF79" s="200"/>
      <c r="KTG79" s="200"/>
      <c r="KTH79" s="200"/>
      <c r="KTI79" s="200"/>
      <c r="KTJ79" s="200"/>
      <c r="KTK79" s="200"/>
      <c r="KTL79" s="200"/>
      <c r="KTM79" s="200"/>
      <c r="KTN79" s="200"/>
      <c r="KTO79" s="200"/>
      <c r="KTP79" s="200"/>
      <c r="KTQ79" s="200"/>
      <c r="KTR79" s="200"/>
      <c r="KTS79" s="200"/>
      <c r="KTT79" s="200"/>
      <c r="KTU79" s="200"/>
      <c r="KTV79" s="200"/>
      <c r="KTW79" s="200"/>
      <c r="KTX79" s="200"/>
      <c r="KTY79" s="200"/>
      <c r="KTZ79" s="200"/>
      <c r="KUA79" s="200"/>
      <c r="KUB79" s="200"/>
      <c r="KUC79" s="200"/>
      <c r="KUD79" s="200"/>
      <c r="KUE79" s="200"/>
      <c r="KUF79" s="200"/>
      <c r="KUG79" s="200"/>
      <c r="KUH79" s="200"/>
      <c r="KUI79" s="200"/>
      <c r="KUJ79" s="200"/>
      <c r="KUK79" s="200"/>
      <c r="KUL79" s="200"/>
      <c r="KUM79" s="200"/>
      <c r="KUN79" s="200"/>
      <c r="KUO79" s="200"/>
      <c r="KUP79" s="200"/>
      <c r="KUQ79" s="200"/>
      <c r="KUR79" s="200"/>
      <c r="KUS79" s="200"/>
      <c r="KUT79" s="200"/>
      <c r="KUU79" s="200"/>
      <c r="KUV79" s="200"/>
      <c r="KUW79" s="197"/>
      <c r="KUX79" s="197"/>
      <c r="KUY79" s="197"/>
      <c r="KUZ79" s="197"/>
      <c r="KVA79" s="197"/>
      <c r="KVB79" s="197"/>
      <c r="KVC79" s="197"/>
      <c r="KVD79" s="197"/>
      <c r="KVE79" s="197"/>
      <c r="KVF79" s="197"/>
      <c r="KVG79" s="197"/>
      <c r="KVH79" s="197"/>
      <c r="KVI79" s="197"/>
      <c r="KVJ79" s="197"/>
      <c r="KVK79" s="197"/>
      <c r="KVL79" s="197"/>
      <c r="KVM79" s="200"/>
      <c r="KVN79" s="200"/>
      <c r="KVO79" s="200"/>
      <c r="KVP79" s="200"/>
      <c r="KVQ79" s="200"/>
      <c r="KVR79" s="200"/>
      <c r="KVS79" s="200"/>
      <c r="KVT79" s="200"/>
      <c r="KVU79" s="200"/>
      <c r="KVV79" s="200"/>
      <c r="KVW79" s="200"/>
      <c r="KVX79" s="200"/>
      <c r="KVY79" s="200"/>
      <c r="KVZ79" s="200"/>
      <c r="KWA79" s="200"/>
      <c r="KWB79" s="200"/>
      <c r="KWC79" s="200"/>
      <c r="KWD79" s="200"/>
      <c r="KWE79" s="200"/>
      <c r="KWF79" s="200"/>
      <c r="KWG79" s="200"/>
      <c r="KWH79" s="200"/>
      <c r="KWI79" s="200"/>
      <c r="KWJ79" s="200"/>
      <c r="KWK79" s="200"/>
      <c r="KWL79" s="200"/>
      <c r="KWM79" s="200"/>
      <c r="KWN79" s="200"/>
      <c r="KWO79" s="200"/>
      <c r="KWP79" s="200"/>
      <c r="KWQ79" s="200"/>
      <c r="KWR79" s="200"/>
      <c r="KWS79" s="200"/>
      <c r="KWT79" s="200"/>
      <c r="KWU79" s="200"/>
      <c r="KWV79" s="200"/>
      <c r="KWW79" s="200"/>
      <c r="KWX79" s="200"/>
      <c r="KWY79" s="200"/>
      <c r="KWZ79" s="200"/>
      <c r="KXA79" s="200"/>
      <c r="KXB79" s="200"/>
      <c r="KXC79" s="200"/>
      <c r="KXD79" s="200"/>
      <c r="KXE79" s="200"/>
      <c r="KXF79" s="200"/>
      <c r="KXG79" s="200"/>
      <c r="KXH79" s="200"/>
      <c r="KXI79" s="200"/>
      <c r="KXJ79" s="200"/>
      <c r="KXK79" s="200"/>
      <c r="KXL79" s="200"/>
      <c r="KXM79" s="200"/>
      <c r="KXN79" s="200"/>
      <c r="KXO79" s="200"/>
      <c r="KXP79" s="200"/>
      <c r="KXQ79" s="200"/>
      <c r="KXR79" s="200"/>
      <c r="KXS79" s="200"/>
      <c r="KXT79" s="200"/>
      <c r="KXU79" s="200"/>
      <c r="KXV79" s="200"/>
      <c r="KXW79" s="200"/>
      <c r="KXX79" s="200"/>
      <c r="KXY79" s="200"/>
      <c r="KXZ79" s="200"/>
      <c r="KYA79" s="200"/>
      <c r="KYB79" s="200"/>
      <c r="KYC79" s="200"/>
      <c r="KYD79" s="200"/>
      <c r="KYE79" s="200"/>
      <c r="KYF79" s="200"/>
      <c r="KYG79" s="200"/>
      <c r="KYH79" s="200"/>
      <c r="KYI79" s="200"/>
      <c r="KYJ79" s="200"/>
      <c r="KYK79" s="197"/>
      <c r="KYL79" s="197"/>
      <c r="KYM79" s="197"/>
      <c r="KYN79" s="197"/>
      <c r="KYO79" s="197"/>
      <c r="KYP79" s="197"/>
      <c r="KYQ79" s="197"/>
      <c r="KYR79" s="197"/>
      <c r="KYS79" s="197"/>
      <c r="KYT79" s="197"/>
      <c r="KYU79" s="197"/>
      <c r="KYV79" s="197"/>
      <c r="KYW79" s="197"/>
      <c r="KYX79" s="197"/>
      <c r="KYY79" s="197"/>
      <c r="KYZ79" s="197"/>
      <c r="KZA79" s="200"/>
      <c r="KZB79" s="200"/>
      <c r="KZC79" s="200"/>
      <c r="KZD79" s="200"/>
      <c r="KZE79" s="200"/>
      <c r="KZF79" s="200"/>
      <c r="KZG79" s="200"/>
      <c r="KZH79" s="200"/>
      <c r="KZI79" s="200"/>
      <c r="KZJ79" s="200"/>
      <c r="KZK79" s="200"/>
      <c r="KZL79" s="200"/>
      <c r="KZM79" s="200"/>
      <c r="KZN79" s="200"/>
      <c r="KZO79" s="200"/>
      <c r="KZP79" s="200"/>
      <c r="KZQ79" s="200"/>
      <c r="KZR79" s="200"/>
      <c r="KZS79" s="200"/>
      <c r="KZT79" s="200"/>
      <c r="KZU79" s="200"/>
      <c r="KZV79" s="200"/>
      <c r="KZW79" s="200"/>
      <c r="KZX79" s="200"/>
      <c r="KZY79" s="200"/>
      <c r="KZZ79" s="200"/>
      <c r="LAA79" s="200"/>
      <c r="LAB79" s="200"/>
      <c r="LAC79" s="200"/>
      <c r="LAD79" s="200"/>
      <c r="LAE79" s="200"/>
      <c r="LAF79" s="200"/>
      <c r="LAG79" s="200"/>
      <c r="LAH79" s="200"/>
      <c r="LAI79" s="200"/>
      <c r="LAJ79" s="200"/>
      <c r="LAK79" s="200"/>
      <c r="LAL79" s="200"/>
      <c r="LAM79" s="200"/>
      <c r="LAN79" s="200"/>
      <c r="LAO79" s="200"/>
      <c r="LAP79" s="200"/>
      <c r="LAQ79" s="200"/>
      <c r="LAR79" s="200"/>
      <c r="LAS79" s="200"/>
      <c r="LAT79" s="200"/>
      <c r="LAU79" s="200"/>
      <c r="LAV79" s="200"/>
      <c r="LAW79" s="200"/>
      <c r="LAX79" s="200"/>
      <c r="LAY79" s="200"/>
      <c r="LAZ79" s="200"/>
      <c r="LBA79" s="200"/>
      <c r="LBB79" s="200"/>
      <c r="LBC79" s="200"/>
      <c r="LBD79" s="200"/>
      <c r="LBE79" s="200"/>
      <c r="LBF79" s="200"/>
      <c r="LBG79" s="200"/>
      <c r="LBH79" s="200"/>
      <c r="LBI79" s="200"/>
      <c r="LBJ79" s="200"/>
      <c r="LBK79" s="200"/>
      <c r="LBL79" s="200"/>
      <c r="LBM79" s="200"/>
      <c r="LBN79" s="200"/>
      <c r="LBO79" s="200"/>
      <c r="LBP79" s="200"/>
      <c r="LBQ79" s="200"/>
      <c r="LBR79" s="200"/>
      <c r="LBS79" s="200"/>
      <c r="LBT79" s="200"/>
      <c r="LBU79" s="200"/>
      <c r="LBV79" s="200"/>
      <c r="LBW79" s="200"/>
      <c r="LBX79" s="200"/>
      <c r="LBY79" s="197"/>
      <c r="LBZ79" s="197"/>
      <c r="LCA79" s="197"/>
      <c r="LCB79" s="197"/>
      <c r="LCC79" s="197"/>
      <c r="LCD79" s="197"/>
      <c r="LCE79" s="197"/>
      <c r="LCF79" s="197"/>
      <c r="LCG79" s="197"/>
      <c r="LCH79" s="197"/>
      <c r="LCI79" s="197"/>
      <c r="LCJ79" s="197"/>
      <c r="LCK79" s="197"/>
      <c r="LCL79" s="197"/>
      <c r="LCM79" s="197"/>
      <c r="LCN79" s="197"/>
      <c r="LCO79" s="200"/>
      <c r="LCP79" s="200"/>
      <c r="LCQ79" s="200"/>
      <c r="LCR79" s="200"/>
      <c r="LCS79" s="200"/>
      <c r="LCT79" s="200"/>
      <c r="LCU79" s="200"/>
      <c r="LCV79" s="200"/>
      <c r="LCW79" s="200"/>
      <c r="LCX79" s="200"/>
      <c r="LCY79" s="200"/>
      <c r="LCZ79" s="200"/>
      <c r="LDA79" s="200"/>
      <c r="LDB79" s="200"/>
      <c r="LDC79" s="200"/>
      <c r="LDD79" s="200"/>
      <c r="LDE79" s="200"/>
      <c r="LDF79" s="200"/>
      <c r="LDG79" s="200"/>
      <c r="LDH79" s="200"/>
      <c r="LDI79" s="200"/>
      <c r="LDJ79" s="200"/>
      <c r="LDK79" s="200"/>
      <c r="LDL79" s="200"/>
      <c r="LDM79" s="200"/>
      <c r="LDN79" s="200"/>
      <c r="LDO79" s="200"/>
      <c r="LDP79" s="200"/>
      <c r="LDQ79" s="200"/>
      <c r="LDR79" s="200"/>
      <c r="LDS79" s="200"/>
      <c r="LDT79" s="200"/>
      <c r="LDU79" s="200"/>
      <c r="LDV79" s="200"/>
      <c r="LDW79" s="200"/>
      <c r="LDX79" s="200"/>
      <c r="LDY79" s="200"/>
      <c r="LDZ79" s="200"/>
      <c r="LEA79" s="200"/>
      <c r="LEB79" s="200"/>
      <c r="LEC79" s="200"/>
      <c r="LED79" s="200"/>
      <c r="LEE79" s="200"/>
      <c r="LEF79" s="200"/>
      <c r="LEG79" s="200"/>
      <c r="LEH79" s="200"/>
      <c r="LEI79" s="200"/>
      <c r="LEJ79" s="200"/>
      <c r="LEK79" s="200"/>
      <c r="LEL79" s="200"/>
      <c r="LEM79" s="200"/>
      <c r="LEN79" s="200"/>
      <c r="LEO79" s="200"/>
      <c r="LEP79" s="200"/>
      <c r="LEQ79" s="200"/>
      <c r="LER79" s="200"/>
      <c r="LES79" s="200"/>
      <c r="LET79" s="200"/>
      <c r="LEU79" s="200"/>
      <c r="LEV79" s="200"/>
      <c r="LEW79" s="200"/>
      <c r="LEX79" s="200"/>
      <c r="LEY79" s="200"/>
      <c r="LEZ79" s="200"/>
      <c r="LFA79" s="200"/>
      <c r="LFB79" s="200"/>
      <c r="LFC79" s="200"/>
      <c r="LFD79" s="200"/>
      <c r="LFE79" s="200"/>
      <c r="LFF79" s="200"/>
      <c r="LFG79" s="200"/>
      <c r="LFH79" s="200"/>
      <c r="LFI79" s="200"/>
      <c r="LFJ79" s="200"/>
      <c r="LFK79" s="200"/>
      <c r="LFL79" s="200"/>
      <c r="LFM79" s="197"/>
      <c r="LFN79" s="197"/>
      <c r="LFO79" s="197"/>
      <c r="LFP79" s="197"/>
      <c r="LFQ79" s="197"/>
      <c r="LFR79" s="197"/>
      <c r="LFS79" s="197"/>
      <c r="LFT79" s="197"/>
      <c r="LFU79" s="197"/>
      <c r="LFV79" s="197"/>
      <c r="LFW79" s="197"/>
      <c r="LFX79" s="197"/>
      <c r="LFY79" s="197"/>
      <c r="LFZ79" s="197"/>
      <c r="LGA79" s="197"/>
      <c r="LGB79" s="197"/>
      <c r="LGC79" s="200"/>
      <c r="LGD79" s="200"/>
      <c r="LGE79" s="200"/>
      <c r="LGF79" s="200"/>
      <c r="LGG79" s="200"/>
      <c r="LGH79" s="200"/>
      <c r="LGI79" s="200"/>
      <c r="LGJ79" s="200"/>
      <c r="LGK79" s="200"/>
      <c r="LGL79" s="200"/>
      <c r="LGM79" s="200"/>
      <c r="LGN79" s="200"/>
      <c r="LGO79" s="200"/>
      <c r="LGP79" s="200"/>
      <c r="LGQ79" s="200"/>
      <c r="LGR79" s="200"/>
      <c r="LGS79" s="200"/>
      <c r="LGT79" s="200"/>
      <c r="LGU79" s="200"/>
      <c r="LGV79" s="200"/>
      <c r="LGW79" s="200"/>
      <c r="LGX79" s="200"/>
      <c r="LGY79" s="200"/>
      <c r="LGZ79" s="200"/>
      <c r="LHA79" s="200"/>
      <c r="LHB79" s="200"/>
      <c r="LHC79" s="200"/>
      <c r="LHD79" s="200"/>
      <c r="LHE79" s="200"/>
      <c r="LHF79" s="200"/>
      <c r="LHG79" s="200"/>
      <c r="LHH79" s="200"/>
      <c r="LHI79" s="200"/>
      <c r="LHJ79" s="200"/>
      <c r="LHK79" s="200"/>
      <c r="LHL79" s="200"/>
      <c r="LHM79" s="200"/>
      <c r="LHN79" s="200"/>
      <c r="LHO79" s="200"/>
      <c r="LHP79" s="200"/>
      <c r="LHQ79" s="200"/>
      <c r="LHR79" s="200"/>
      <c r="LHS79" s="200"/>
      <c r="LHT79" s="200"/>
      <c r="LHU79" s="200"/>
      <c r="LHV79" s="200"/>
      <c r="LHW79" s="200"/>
      <c r="LHX79" s="200"/>
      <c r="LHY79" s="200"/>
      <c r="LHZ79" s="200"/>
      <c r="LIA79" s="200"/>
      <c r="LIB79" s="200"/>
      <c r="LIC79" s="200"/>
      <c r="LID79" s="200"/>
      <c r="LIE79" s="200"/>
      <c r="LIF79" s="200"/>
      <c r="LIG79" s="200"/>
      <c r="LIH79" s="200"/>
      <c r="LII79" s="200"/>
      <c r="LIJ79" s="200"/>
      <c r="LIK79" s="200"/>
      <c r="LIL79" s="200"/>
      <c r="LIM79" s="200"/>
      <c r="LIN79" s="200"/>
      <c r="LIO79" s="200"/>
      <c r="LIP79" s="200"/>
      <c r="LIQ79" s="200"/>
      <c r="LIR79" s="200"/>
      <c r="LIS79" s="200"/>
      <c r="LIT79" s="200"/>
      <c r="LIU79" s="200"/>
      <c r="LIV79" s="200"/>
      <c r="LIW79" s="200"/>
      <c r="LIX79" s="200"/>
      <c r="LIY79" s="200"/>
      <c r="LIZ79" s="200"/>
      <c r="LJA79" s="197"/>
      <c r="LJB79" s="197"/>
      <c r="LJC79" s="197"/>
      <c r="LJD79" s="197"/>
      <c r="LJE79" s="197"/>
      <c r="LJF79" s="197"/>
      <c r="LJG79" s="197"/>
      <c r="LJH79" s="197"/>
      <c r="LJI79" s="197"/>
      <c r="LJJ79" s="197"/>
      <c r="LJK79" s="197"/>
      <c r="LJL79" s="197"/>
      <c r="LJM79" s="197"/>
      <c r="LJN79" s="197"/>
      <c r="LJO79" s="197"/>
      <c r="LJP79" s="197"/>
      <c r="LJQ79" s="200"/>
      <c r="LJR79" s="200"/>
      <c r="LJS79" s="200"/>
      <c r="LJT79" s="200"/>
      <c r="LJU79" s="200"/>
      <c r="LJV79" s="200"/>
      <c r="LJW79" s="200"/>
      <c r="LJX79" s="200"/>
      <c r="LJY79" s="200"/>
      <c r="LJZ79" s="200"/>
      <c r="LKA79" s="200"/>
      <c r="LKB79" s="200"/>
      <c r="LKC79" s="200"/>
      <c r="LKD79" s="200"/>
      <c r="LKE79" s="200"/>
      <c r="LKF79" s="200"/>
      <c r="LKG79" s="200"/>
      <c r="LKH79" s="200"/>
      <c r="LKI79" s="200"/>
      <c r="LKJ79" s="200"/>
      <c r="LKK79" s="200"/>
      <c r="LKL79" s="200"/>
      <c r="LKM79" s="200"/>
      <c r="LKN79" s="200"/>
      <c r="LKO79" s="200"/>
      <c r="LKP79" s="200"/>
      <c r="LKQ79" s="200"/>
      <c r="LKR79" s="200"/>
      <c r="LKS79" s="200"/>
      <c r="LKT79" s="200"/>
      <c r="LKU79" s="200"/>
      <c r="LKV79" s="200"/>
      <c r="LKW79" s="200"/>
      <c r="LKX79" s="200"/>
      <c r="LKY79" s="200"/>
      <c r="LKZ79" s="200"/>
      <c r="LLA79" s="200"/>
      <c r="LLB79" s="200"/>
      <c r="LLC79" s="200"/>
      <c r="LLD79" s="200"/>
      <c r="LLE79" s="200"/>
      <c r="LLF79" s="200"/>
      <c r="LLG79" s="200"/>
      <c r="LLH79" s="200"/>
      <c r="LLI79" s="200"/>
      <c r="LLJ79" s="200"/>
      <c r="LLK79" s="200"/>
      <c r="LLL79" s="200"/>
      <c r="LLM79" s="200"/>
      <c r="LLN79" s="200"/>
      <c r="LLO79" s="200"/>
      <c r="LLP79" s="200"/>
      <c r="LLQ79" s="200"/>
      <c r="LLR79" s="200"/>
      <c r="LLS79" s="200"/>
      <c r="LLT79" s="200"/>
      <c r="LLU79" s="200"/>
      <c r="LLV79" s="200"/>
      <c r="LLW79" s="200"/>
      <c r="LLX79" s="200"/>
      <c r="LLY79" s="200"/>
      <c r="LLZ79" s="200"/>
      <c r="LMA79" s="200"/>
      <c r="LMB79" s="200"/>
      <c r="LMC79" s="200"/>
      <c r="LMD79" s="200"/>
      <c r="LME79" s="200"/>
      <c r="LMF79" s="200"/>
      <c r="LMG79" s="200"/>
      <c r="LMH79" s="200"/>
      <c r="LMI79" s="200"/>
      <c r="LMJ79" s="200"/>
      <c r="LMK79" s="200"/>
      <c r="LML79" s="200"/>
      <c r="LMM79" s="200"/>
      <c r="LMN79" s="200"/>
      <c r="LMO79" s="197"/>
      <c r="LMP79" s="197"/>
      <c r="LMQ79" s="197"/>
      <c r="LMR79" s="197"/>
      <c r="LMS79" s="197"/>
      <c r="LMT79" s="197"/>
      <c r="LMU79" s="197"/>
      <c r="LMV79" s="197"/>
      <c r="LMW79" s="197"/>
      <c r="LMX79" s="197"/>
      <c r="LMY79" s="197"/>
      <c r="LMZ79" s="197"/>
      <c r="LNA79" s="197"/>
      <c r="LNB79" s="197"/>
      <c r="LNC79" s="197"/>
      <c r="LND79" s="197"/>
      <c r="LNE79" s="200"/>
      <c r="LNF79" s="200"/>
      <c r="LNG79" s="200"/>
      <c r="LNH79" s="200"/>
      <c r="LNI79" s="200"/>
      <c r="LNJ79" s="200"/>
      <c r="LNK79" s="200"/>
      <c r="LNL79" s="200"/>
      <c r="LNM79" s="200"/>
      <c r="LNN79" s="200"/>
      <c r="LNO79" s="200"/>
      <c r="LNP79" s="200"/>
      <c r="LNQ79" s="200"/>
      <c r="LNR79" s="200"/>
      <c r="LNS79" s="200"/>
      <c r="LNT79" s="200"/>
      <c r="LNU79" s="200"/>
      <c r="LNV79" s="200"/>
      <c r="LNW79" s="200"/>
      <c r="LNX79" s="200"/>
      <c r="LNY79" s="200"/>
      <c r="LNZ79" s="200"/>
      <c r="LOA79" s="200"/>
      <c r="LOB79" s="200"/>
      <c r="LOC79" s="200"/>
      <c r="LOD79" s="200"/>
      <c r="LOE79" s="200"/>
      <c r="LOF79" s="200"/>
      <c r="LOG79" s="200"/>
      <c r="LOH79" s="200"/>
      <c r="LOI79" s="200"/>
      <c r="LOJ79" s="200"/>
      <c r="LOK79" s="200"/>
      <c r="LOL79" s="200"/>
      <c r="LOM79" s="200"/>
      <c r="LON79" s="200"/>
      <c r="LOO79" s="200"/>
      <c r="LOP79" s="200"/>
      <c r="LOQ79" s="200"/>
      <c r="LOR79" s="200"/>
      <c r="LOS79" s="200"/>
      <c r="LOT79" s="200"/>
      <c r="LOU79" s="200"/>
      <c r="LOV79" s="200"/>
      <c r="LOW79" s="200"/>
      <c r="LOX79" s="200"/>
      <c r="LOY79" s="200"/>
      <c r="LOZ79" s="200"/>
      <c r="LPA79" s="200"/>
      <c r="LPB79" s="200"/>
      <c r="LPC79" s="200"/>
      <c r="LPD79" s="200"/>
      <c r="LPE79" s="200"/>
      <c r="LPF79" s="200"/>
      <c r="LPG79" s="200"/>
      <c r="LPH79" s="200"/>
      <c r="LPI79" s="200"/>
      <c r="LPJ79" s="200"/>
      <c r="LPK79" s="200"/>
      <c r="LPL79" s="200"/>
      <c r="LPM79" s="200"/>
      <c r="LPN79" s="200"/>
      <c r="LPO79" s="200"/>
      <c r="LPP79" s="200"/>
      <c r="LPQ79" s="200"/>
      <c r="LPR79" s="200"/>
      <c r="LPS79" s="200"/>
      <c r="LPT79" s="200"/>
      <c r="LPU79" s="200"/>
      <c r="LPV79" s="200"/>
      <c r="LPW79" s="200"/>
      <c r="LPX79" s="200"/>
      <c r="LPY79" s="200"/>
      <c r="LPZ79" s="200"/>
      <c r="LQA79" s="200"/>
      <c r="LQB79" s="200"/>
      <c r="LQC79" s="197"/>
      <c r="LQD79" s="197"/>
      <c r="LQE79" s="197"/>
      <c r="LQF79" s="197"/>
      <c r="LQG79" s="197"/>
      <c r="LQH79" s="197"/>
      <c r="LQI79" s="197"/>
      <c r="LQJ79" s="197"/>
      <c r="LQK79" s="197"/>
      <c r="LQL79" s="197"/>
      <c r="LQM79" s="197"/>
      <c r="LQN79" s="197"/>
      <c r="LQO79" s="197"/>
      <c r="LQP79" s="197"/>
      <c r="LQQ79" s="197"/>
      <c r="LQR79" s="197"/>
      <c r="LQS79" s="200"/>
      <c r="LQT79" s="200"/>
      <c r="LQU79" s="200"/>
      <c r="LQV79" s="200"/>
      <c r="LQW79" s="200"/>
      <c r="LQX79" s="200"/>
      <c r="LQY79" s="200"/>
      <c r="LQZ79" s="200"/>
      <c r="LRA79" s="200"/>
      <c r="LRB79" s="200"/>
      <c r="LRC79" s="200"/>
      <c r="LRD79" s="200"/>
      <c r="LRE79" s="200"/>
      <c r="LRF79" s="200"/>
      <c r="LRG79" s="200"/>
      <c r="LRH79" s="200"/>
      <c r="LRI79" s="200"/>
      <c r="LRJ79" s="200"/>
      <c r="LRK79" s="200"/>
      <c r="LRL79" s="200"/>
      <c r="LRM79" s="200"/>
      <c r="LRN79" s="200"/>
      <c r="LRO79" s="200"/>
      <c r="LRP79" s="200"/>
      <c r="LRQ79" s="200"/>
      <c r="LRR79" s="200"/>
      <c r="LRS79" s="200"/>
      <c r="LRT79" s="200"/>
      <c r="LRU79" s="200"/>
      <c r="LRV79" s="200"/>
      <c r="LRW79" s="200"/>
      <c r="LRX79" s="200"/>
      <c r="LRY79" s="200"/>
      <c r="LRZ79" s="200"/>
      <c r="LSA79" s="200"/>
      <c r="LSB79" s="200"/>
      <c r="LSC79" s="200"/>
      <c r="LSD79" s="200"/>
      <c r="LSE79" s="200"/>
      <c r="LSF79" s="200"/>
      <c r="LSG79" s="200"/>
      <c r="LSH79" s="200"/>
      <c r="LSI79" s="200"/>
      <c r="LSJ79" s="200"/>
      <c r="LSK79" s="200"/>
      <c r="LSL79" s="200"/>
      <c r="LSM79" s="200"/>
      <c r="LSN79" s="200"/>
      <c r="LSO79" s="200"/>
      <c r="LSP79" s="200"/>
      <c r="LSQ79" s="200"/>
      <c r="LSR79" s="200"/>
      <c r="LSS79" s="200"/>
      <c r="LST79" s="200"/>
      <c r="LSU79" s="200"/>
      <c r="LSV79" s="200"/>
      <c r="LSW79" s="200"/>
      <c r="LSX79" s="200"/>
      <c r="LSY79" s="200"/>
      <c r="LSZ79" s="200"/>
      <c r="LTA79" s="200"/>
      <c r="LTB79" s="200"/>
      <c r="LTC79" s="200"/>
      <c r="LTD79" s="200"/>
      <c r="LTE79" s="200"/>
      <c r="LTF79" s="200"/>
      <c r="LTG79" s="200"/>
      <c r="LTH79" s="200"/>
      <c r="LTI79" s="200"/>
      <c r="LTJ79" s="200"/>
      <c r="LTK79" s="200"/>
      <c r="LTL79" s="200"/>
      <c r="LTM79" s="200"/>
      <c r="LTN79" s="200"/>
      <c r="LTO79" s="200"/>
      <c r="LTP79" s="200"/>
      <c r="LTQ79" s="197"/>
      <c r="LTR79" s="197"/>
      <c r="LTS79" s="197"/>
      <c r="LTT79" s="197"/>
      <c r="LTU79" s="197"/>
      <c r="LTV79" s="197"/>
      <c r="LTW79" s="197"/>
      <c r="LTX79" s="197"/>
      <c r="LTY79" s="197"/>
      <c r="LTZ79" s="197"/>
      <c r="LUA79" s="197"/>
      <c r="LUB79" s="197"/>
      <c r="LUC79" s="197"/>
      <c r="LUD79" s="197"/>
      <c r="LUE79" s="197"/>
      <c r="LUF79" s="197"/>
      <c r="LUG79" s="200"/>
      <c r="LUH79" s="200"/>
      <c r="LUI79" s="200"/>
      <c r="LUJ79" s="200"/>
      <c r="LUK79" s="200"/>
      <c r="LUL79" s="200"/>
      <c r="LUM79" s="200"/>
      <c r="LUN79" s="200"/>
      <c r="LUO79" s="200"/>
      <c r="LUP79" s="200"/>
      <c r="LUQ79" s="200"/>
      <c r="LUR79" s="200"/>
      <c r="LUS79" s="200"/>
      <c r="LUT79" s="200"/>
      <c r="LUU79" s="200"/>
      <c r="LUV79" s="200"/>
      <c r="LUW79" s="200"/>
      <c r="LUX79" s="200"/>
      <c r="LUY79" s="200"/>
      <c r="LUZ79" s="200"/>
      <c r="LVA79" s="200"/>
      <c r="LVB79" s="200"/>
      <c r="LVC79" s="200"/>
      <c r="LVD79" s="200"/>
      <c r="LVE79" s="200"/>
      <c r="LVF79" s="200"/>
      <c r="LVG79" s="200"/>
      <c r="LVH79" s="200"/>
      <c r="LVI79" s="200"/>
      <c r="LVJ79" s="200"/>
      <c r="LVK79" s="200"/>
      <c r="LVL79" s="200"/>
      <c r="LVM79" s="200"/>
      <c r="LVN79" s="200"/>
      <c r="LVO79" s="200"/>
      <c r="LVP79" s="200"/>
      <c r="LVQ79" s="200"/>
      <c r="LVR79" s="200"/>
      <c r="LVS79" s="200"/>
      <c r="LVT79" s="200"/>
      <c r="LVU79" s="200"/>
      <c r="LVV79" s="200"/>
      <c r="LVW79" s="200"/>
      <c r="LVX79" s="200"/>
      <c r="LVY79" s="200"/>
      <c r="LVZ79" s="200"/>
      <c r="LWA79" s="200"/>
      <c r="LWB79" s="200"/>
      <c r="LWC79" s="200"/>
      <c r="LWD79" s="200"/>
      <c r="LWE79" s="200"/>
      <c r="LWF79" s="200"/>
      <c r="LWG79" s="200"/>
      <c r="LWH79" s="200"/>
      <c r="LWI79" s="200"/>
      <c r="LWJ79" s="200"/>
      <c r="LWK79" s="200"/>
      <c r="LWL79" s="200"/>
      <c r="LWM79" s="200"/>
      <c r="LWN79" s="200"/>
      <c r="LWO79" s="200"/>
      <c r="LWP79" s="200"/>
      <c r="LWQ79" s="200"/>
      <c r="LWR79" s="200"/>
      <c r="LWS79" s="200"/>
      <c r="LWT79" s="200"/>
      <c r="LWU79" s="200"/>
      <c r="LWV79" s="200"/>
      <c r="LWW79" s="200"/>
      <c r="LWX79" s="200"/>
      <c r="LWY79" s="200"/>
      <c r="LWZ79" s="200"/>
      <c r="LXA79" s="200"/>
      <c r="LXB79" s="200"/>
      <c r="LXC79" s="200"/>
      <c r="LXD79" s="200"/>
      <c r="LXE79" s="197"/>
      <c r="LXF79" s="197"/>
      <c r="LXG79" s="197"/>
      <c r="LXH79" s="197"/>
      <c r="LXI79" s="197"/>
      <c r="LXJ79" s="197"/>
      <c r="LXK79" s="197"/>
      <c r="LXL79" s="197"/>
      <c r="LXM79" s="197"/>
      <c r="LXN79" s="197"/>
      <c r="LXO79" s="197"/>
      <c r="LXP79" s="197"/>
      <c r="LXQ79" s="197"/>
      <c r="LXR79" s="197"/>
      <c r="LXS79" s="197"/>
      <c r="LXT79" s="197"/>
      <c r="LXU79" s="200"/>
      <c r="LXV79" s="200"/>
      <c r="LXW79" s="200"/>
      <c r="LXX79" s="200"/>
      <c r="LXY79" s="200"/>
      <c r="LXZ79" s="200"/>
      <c r="LYA79" s="200"/>
      <c r="LYB79" s="200"/>
      <c r="LYC79" s="200"/>
      <c r="LYD79" s="200"/>
      <c r="LYE79" s="200"/>
      <c r="LYF79" s="200"/>
      <c r="LYG79" s="200"/>
      <c r="LYH79" s="200"/>
      <c r="LYI79" s="200"/>
      <c r="LYJ79" s="200"/>
      <c r="LYK79" s="200"/>
      <c r="LYL79" s="200"/>
      <c r="LYM79" s="200"/>
      <c r="LYN79" s="200"/>
      <c r="LYO79" s="200"/>
      <c r="LYP79" s="200"/>
      <c r="LYQ79" s="200"/>
      <c r="LYR79" s="200"/>
      <c r="LYS79" s="200"/>
      <c r="LYT79" s="200"/>
      <c r="LYU79" s="200"/>
      <c r="LYV79" s="200"/>
      <c r="LYW79" s="200"/>
      <c r="LYX79" s="200"/>
      <c r="LYY79" s="200"/>
      <c r="LYZ79" s="200"/>
      <c r="LZA79" s="200"/>
      <c r="LZB79" s="200"/>
      <c r="LZC79" s="200"/>
      <c r="LZD79" s="200"/>
      <c r="LZE79" s="200"/>
      <c r="LZF79" s="200"/>
      <c r="LZG79" s="200"/>
      <c r="LZH79" s="200"/>
      <c r="LZI79" s="200"/>
      <c r="LZJ79" s="200"/>
      <c r="LZK79" s="200"/>
      <c r="LZL79" s="200"/>
      <c r="LZM79" s="200"/>
      <c r="LZN79" s="200"/>
      <c r="LZO79" s="200"/>
      <c r="LZP79" s="200"/>
      <c r="LZQ79" s="200"/>
      <c r="LZR79" s="200"/>
      <c r="LZS79" s="200"/>
      <c r="LZT79" s="200"/>
      <c r="LZU79" s="200"/>
      <c r="LZV79" s="200"/>
      <c r="LZW79" s="200"/>
      <c r="LZX79" s="200"/>
      <c r="LZY79" s="200"/>
      <c r="LZZ79" s="200"/>
      <c r="MAA79" s="200"/>
      <c r="MAB79" s="200"/>
      <c r="MAC79" s="200"/>
      <c r="MAD79" s="200"/>
      <c r="MAE79" s="200"/>
      <c r="MAF79" s="200"/>
      <c r="MAG79" s="200"/>
      <c r="MAH79" s="200"/>
      <c r="MAI79" s="200"/>
      <c r="MAJ79" s="200"/>
      <c r="MAK79" s="200"/>
      <c r="MAL79" s="200"/>
      <c r="MAM79" s="200"/>
      <c r="MAN79" s="200"/>
      <c r="MAO79" s="200"/>
      <c r="MAP79" s="200"/>
      <c r="MAQ79" s="200"/>
      <c r="MAR79" s="200"/>
      <c r="MAS79" s="197"/>
      <c r="MAT79" s="197"/>
      <c r="MAU79" s="197"/>
      <c r="MAV79" s="197"/>
      <c r="MAW79" s="197"/>
      <c r="MAX79" s="197"/>
      <c r="MAY79" s="197"/>
      <c r="MAZ79" s="197"/>
      <c r="MBA79" s="197"/>
      <c r="MBB79" s="197"/>
      <c r="MBC79" s="197"/>
      <c r="MBD79" s="197"/>
      <c r="MBE79" s="197"/>
      <c r="MBF79" s="197"/>
      <c r="MBG79" s="197"/>
      <c r="MBH79" s="197"/>
      <c r="MBI79" s="200"/>
      <c r="MBJ79" s="200"/>
      <c r="MBK79" s="200"/>
      <c r="MBL79" s="200"/>
      <c r="MBM79" s="200"/>
      <c r="MBN79" s="200"/>
      <c r="MBO79" s="200"/>
      <c r="MBP79" s="200"/>
      <c r="MBQ79" s="200"/>
      <c r="MBR79" s="200"/>
      <c r="MBS79" s="200"/>
      <c r="MBT79" s="200"/>
      <c r="MBU79" s="200"/>
      <c r="MBV79" s="200"/>
      <c r="MBW79" s="200"/>
      <c r="MBX79" s="200"/>
      <c r="MBY79" s="200"/>
      <c r="MBZ79" s="200"/>
      <c r="MCA79" s="200"/>
      <c r="MCB79" s="200"/>
      <c r="MCC79" s="200"/>
      <c r="MCD79" s="200"/>
      <c r="MCE79" s="200"/>
      <c r="MCF79" s="200"/>
      <c r="MCG79" s="200"/>
      <c r="MCH79" s="200"/>
      <c r="MCI79" s="200"/>
      <c r="MCJ79" s="200"/>
      <c r="MCK79" s="200"/>
      <c r="MCL79" s="200"/>
      <c r="MCM79" s="200"/>
      <c r="MCN79" s="200"/>
      <c r="MCO79" s="200"/>
      <c r="MCP79" s="200"/>
      <c r="MCQ79" s="200"/>
      <c r="MCR79" s="200"/>
      <c r="MCS79" s="200"/>
      <c r="MCT79" s="200"/>
      <c r="MCU79" s="200"/>
      <c r="MCV79" s="200"/>
      <c r="MCW79" s="200"/>
      <c r="MCX79" s="200"/>
      <c r="MCY79" s="200"/>
      <c r="MCZ79" s="200"/>
      <c r="MDA79" s="200"/>
      <c r="MDB79" s="200"/>
      <c r="MDC79" s="200"/>
      <c r="MDD79" s="200"/>
      <c r="MDE79" s="200"/>
      <c r="MDF79" s="200"/>
      <c r="MDG79" s="200"/>
      <c r="MDH79" s="200"/>
      <c r="MDI79" s="200"/>
      <c r="MDJ79" s="200"/>
      <c r="MDK79" s="200"/>
      <c r="MDL79" s="200"/>
      <c r="MDM79" s="200"/>
      <c r="MDN79" s="200"/>
      <c r="MDO79" s="200"/>
      <c r="MDP79" s="200"/>
      <c r="MDQ79" s="200"/>
      <c r="MDR79" s="200"/>
      <c r="MDS79" s="200"/>
      <c r="MDT79" s="200"/>
      <c r="MDU79" s="200"/>
      <c r="MDV79" s="200"/>
      <c r="MDW79" s="200"/>
      <c r="MDX79" s="200"/>
      <c r="MDY79" s="200"/>
      <c r="MDZ79" s="200"/>
      <c r="MEA79" s="200"/>
      <c r="MEB79" s="200"/>
      <c r="MEC79" s="200"/>
      <c r="MED79" s="200"/>
      <c r="MEE79" s="200"/>
      <c r="MEF79" s="200"/>
      <c r="MEG79" s="197"/>
      <c r="MEH79" s="197"/>
      <c r="MEI79" s="197"/>
      <c r="MEJ79" s="197"/>
      <c r="MEK79" s="197"/>
      <c r="MEL79" s="197"/>
      <c r="MEM79" s="197"/>
      <c r="MEN79" s="197"/>
      <c r="MEO79" s="197"/>
      <c r="MEP79" s="197"/>
      <c r="MEQ79" s="197"/>
      <c r="MER79" s="197"/>
      <c r="MES79" s="197"/>
      <c r="MET79" s="197"/>
      <c r="MEU79" s="197"/>
      <c r="MEV79" s="197"/>
      <c r="MEW79" s="200"/>
      <c r="MEX79" s="200"/>
      <c r="MEY79" s="200"/>
      <c r="MEZ79" s="200"/>
      <c r="MFA79" s="200"/>
      <c r="MFB79" s="200"/>
      <c r="MFC79" s="200"/>
      <c r="MFD79" s="200"/>
      <c r="MFE79" s="200"/>
      <c r="MFF79" s="200"/>
      <c r="MFG79" s="200"/>
      <c r="MFH79" s="200"/>
      <c r="MFI79" s="200"/>
      <c r="MFJ79" s="200"/>
      <c r="MFK79" s="200"/>
      <c r="MFL79" s="200"/>
      <c r="MFM79" s="200"/>
      <c r="MFN79" s="200"/>
      <c r="MFO79" s="200"/>
      <c r="MFP79" s="200"/>
      <c r="MFQ79" s="200"/>
      <c r="MFR79" s="200"/>
      <c r="MFS79" s="200"/>
      <c r="MFT79" s="200"/>
      <c r="MFU79" s="200"/>
      <c r="MFV79" s="200"/>
      <c r="MFW79" s="200"/>
      <c r="MFX79" s="200"/>
      <c r="MFY79" s="200"/>
      <c r="MFZ79" s="200"/>
      <c r="MGA79" s="200"/>
      <c r="MGB79" s="200"/>
      <c r="MGC79" s="200"/>
      <c r="MGD79" s="200"/>
      <c r="MGE79" s="200"/>
      <c r="MGF79" s="200"/>
      <c r="MGG79" s="200"/>
      <c r="MGH79" s="200"/>
      <c r="MGI79" s="200"/>
      <c r="MGJ79" s="200"/>
      <c r="MGK79" s="200"/>
      <c r="MGL79" s="200"/>
      <c r="MGM79" s="200"/>
      <c r="MGN79" s="200"/>
      <c r="MGO79" s="200"/>
      <c r="MGP79" s="200"/>
      <c r="MGQ79" s="200"/>
      <c r="MGR79" s="200"/>
      <c r="MGS79" s="200"/>
      <c r="MGT79" s="200"/>
      <c r="MGU79" s="200"/>
      <c r="MGV79" s="200"/>
      <c r="MGW79" s="200"/>
      <c r="MGX79" s="200"/>
      <c r="MGY79" s="200"/>
      <c r="MGZ79" s="200"/>
      <c r="MHA79" s="200"/>
      <c r="MHB79" s="200"/>
      <c r="MHC79" s="200"/>
      <c r="MHD79" s="200"/>
      <c r="MHE79" s="200"/>
      <c r="MHF79" s="200"/>
      <c r="MHG79" s="200"/>
      <c r="MHH79" s="200"/>
      <c r="MHI79" s="200"/>
      <c r="MHJ79" s="200"/>
      <c r="MHK79" s="200"/>
      <c r="MHL79" s="200"/>
      <c r="MHM79" s="200"/>
      <c r="MHN79" s="200"/>
      <c r="MHO79" s="200"/>
      <c r="MHP79" s="200"/>
      <c r="MHQ79" s="200"/>
      <c r="MHR79" s="200"/>
      <c r="MHS79" s="200"/>
      <c r="MHT79" s="200"/>
      <c r="MHU79" s="197"/>
      <c r="MHV79" s="197"/>
      <c r="MHW79" s="197"/>
      <c r="MHX79" s="197"/>
      <c r="MHY79" s="197"/>
      <c r="MHZ79" s="197"/>
      <c r="MIA79" s="197"/>
      <c r="MIB79" s="197"/>
      <c r="MIC79" s="197"/>
      <c r="MID79" s="197"/>
      <c r="MIE79" s="197"/>
      <c r="MIF79" s="197"/>
      <c r="MIG79" s="197"/>
      <c r="MIH79" s="197"/>
      <c r="MII79" s="197"/>
      <c r="MIJ79" s="197"/>
      <c r="MIK79" s="200"/>
      <c r="MIL79" s="200"/>
      <c r="MIM79" s="200"/>
      <c r="MIN79" s="200"/>
      <c r="MIO79" s="200"/>
      <c r="MIP79" s="200"/>
      <c r="MIQ79" s="200"/>
      <c r="MIR79" s="200"/>
      <c r="MIS79" s="200"/>
      <c r="MIT79" s="200"/>
      <c r="MIU79" s="200"/>
      <c r="MIV79" s="200"/>
      <c r="MIW79" s="200"/>
      <c r="MIX79" s="200"/>
      <c r="MIY79" s="200"/>
      <c r="MIZ79" s="200"/>
      <c r="MJA79" s="200"/>
      <c r="MJB79" s="200"/>
      <c r="MJC79" s="200"/>
      <c r="MJD79" s="200"/>
      <c r="MJE79" s="200"/>
      <c r="MJF79" s="200"/>
      <c r="MJG79" s="200"/>
      <c r="MJH79" s="200"/>
      <c r="MJI79" s="200"/>
      <c r="MJJ79" s="200"/>
      <c r="MJK79" s="200"/>
      <c r="MJL79" s="200"/>
      <c r="MJM79" s="200"/>
      <c r="MJN79" s="200"/>
      <c r="MJO79" s="200"/>
      <c r="MJP79" s="200"/>
      <c r="MJQ79" s="200"/>
      <c r="MJR79" s="200"/>
      <c r="MJS79" s="200"/>
      <c r="MJT79" s="200"/>
      <c r="MJU79" s="200"/>
      <c r="MJV79" s="200"/>
      <c r="MJW79" s="200"/>
      <c r="MJX79" s="200"/>
      <c r="MJY79" s="200"/>
      <c r="MJZ79" s="200"/>
      <c r="MKA79" s="200"/>
      <c r="MKB79" s="200"/>
      <c r="MKC79" s="200"/>
      <c r="MKD79" s="200"/>
      <c r="MKE79" s="200"/>
      <c r="MKF79" s="200"/>
      <c r="MKG79" s="200"/>
      <c r="MKH79" s="200"/>
      <c r="MKI79" s="200"/>
      <c r="MKJ79" s="200"/>
      <c r="MKK79" s="200"/>
      <c r="MKL79" s="200"/>
      <c r="MKM79" s="200"/>
      <c r="MKN79" s="200"/>
      <c r="MKO79" s="200"/>
      <c r="MKP79" s="200"/>
      <c r="MKQ79" s="200"/>
      <c r="MKR79" s="200"/>
      <c r="MKS79" s="200"/>
      <c r="MKT79" s="200"/>
      <c r="MKU79" s="200"/>
      <c r="MKV79" s="200"/>
      <c r="MKW79" s="200"/>
      <c r="MKX79" s="200"/>
      <c r="MKY79" s="200"/>
      <c r="MKZ79" s="200"/>
      <c r="MLA79" s="200"/>
      <c r="MLB79" s="200"/>
      <c r="MLC79" s="200"/>
      <c r="MLD79" s="200"/>
      <c r="MLE79" s="200"/>
      <c r="MLF79" s="200"/>
      <c r="MLG79" s="200"/>
      <c r="MLH79" s="200"/>
      <c r="MLI79" s="197"/>
      <c r="MLJ79" s="197"/>
      <c r="MLK79" s="197"/>
      <c r="MLL79" s="197"/>
      <c r="MLM79" s="197"/>
      <c r="MLN79" s="197"/>
      <c r="MLO79" s="197"/>
      <c r="MLP79" s="197"/>
      <c r="MLQ79" s="197"/>
      <c r="MLR79" s="197"/>
      <c r="MLS79" s="197"/>
      <c r="MLT79" s="197"/>
      <c r="MLU79" s="197"/>
      <c r="MLV79" s="197"/>
      <c r="MLW79" s="197"/>
      <c r="MLX79" s="197"/>
      <c r="MLY79" s="200"/>
      <c r="MLZ79" s="200"/>
      <c r="MMA79" s="200"/>
      <c r="MMB79" s="200"/>
      <c r="MMC79" s="200"/>
      <c r="MMD79" s="200"/>
      <c r="MME79" s="200"/>
      <c r="MMF79" s="200"/>
      <c r="MMG79" s="200"/>
      <c r="MMH79" s="200"/>
      <c r="MMI79" s="200"/>
      <c r="MMJ79" s="200"/>
      <c r="MMK79" s="200"/>
      <c r="MML79" s="200"/>
      <c r="MMM79" s="200"/>
      <c r="MMN79" s="200"/>
      <c r="MMO79" s="200"/>
      <c r="MMP79" s="200"/>
      <c r="MMQ79" s="200"/>
      <c r="MMR79" s="200"/>
      <c r="MMS79" s="200"/>
      <c r="MMT79" s="200"/>
      <c r="MMU79" s="200"/>
      <c r="MMV79" s="200"/>
      <c r="MMW79" s="200"/>
      <c r="MMX79" s="200"/>
      <c r="MMY79" s="200"/>
      <c r="MMZ79" s="200"/>
      <c r="MNA79" s="200"/>
      <c r="MNB79" s="200"/>
      <c r="MNC79" s="200"/>
      <c r="MND79" s="200"/>
      <c r="MNE79" s="200"/>
      <c r="MNF79" s="200"/>
      <c r="MNG79" s="200"/>
      <c r="MNH79" s="200"/>
      <c r="MNI79" s="200"/>
      <c r="MNJ79" s="200"/>
      <c r="MNK79" s="200"/>
      <c r="MNL79" s="200"/>
      <c r="MNM79" s="200"/>
      <c r="MNN79" s="200"/>
      <c r="MNO79" s="200"/>
      <c r="MNP79" s="200"/>
      <c r="MNQ79" s="200"/>
      <c r="MNR79" s="200"/>
      <c r="MNS79" s="200"/>
      <c r="MNT79" s="200"/>
      <c r="MNU79" s="200"/>
      <c r="MNV79" s="200"/>
      <c r="MNW79" s="200"/>
      <c r="MNX79" s="200"/>
      <c r="MNY79" s="200"/>
      <c r="MNZ79" s="200"/>
      <c r="MOA79" s="200"/>
      <c r="MOB79" s="200"/>
      <c r="MOC79" s="200"/>
      <c r="MOD79" s="200"/>
      <c r="MOE79" s="200"/>
      <c r="MOF79" s="200"/>
      <c r="MOG79" s="200"/>
      <c r="MOH79" s="200"/>
      <c r="MOI79" s="200"/>
      <c r="MOJ79" s="200"/>
      <c r="MOK79" s="200"/>
      <c r="MOL79" s="200"/>
      <c r="MOM79" s="200"/>
      <c r="MON79" s="200"/>
      <c r="MOO79" s="200"/>
      <c r="MOP79" s="200"/>
      <c r="MOQ79" s="200"/>
      <c r="MOR79" s="200"/>
      <c r="MOS79" s="200"/>
      <c r="MOT79" s="200"/>
      <c r="MOU79" s="200"/>
      <c r="MOV79" s="200"/>
      <c r="MOW79" s="197"/>
      <c r="MOX79" s="197"/>
      <c r="MOY79" s="197"/>
      <c r="MOZ79" s="197"/>
      <c r="MPA79" s="197"/>
      <c r="MPB79" s="197"/>
      <c r="MPC79" s="197"/>
      <c r="MPD79" s="197"/>
      <c r="MPE79" s="197"/>
      <c r="MPF79" s="197"/>
      <c r="MPG79" s="197"/>
      <c r="MPH79" s="197"/>
      <c r="MPI79" s="197"/>
      <c r="MPJ79" s="197"/>
      <c r="MPK79" s="197"/>
      <c r="MPL79" s="197"/>
      <c r="MPM79" s="200"/>
      <c r="MPN79" s="200"/>
      <c r="MPO79" s="200"/>
      <c r="MPP79" s="200"/>
      <c r="MPQ79" s="200"/>
      <c r="MPR79" s="200"/>
      <c r="MPS79" s="200"/>
      <c r="MPT79" s="200"/>
      <c r="MPU79" s="200"/>
      <c r="MPV79" s="200"/>
      <c r="MPW79" s="200"/>
      <c r="MPX79" s="200"/>
      <c r="MPY79" s="200"/>
      <c r="MPZ79" s="200"/>
      <c r="MQA79" s="200"/>
      <c r="MQB79" s="200"/>
      <c r="MQC79" s="200"/>
      <c r="MQD79" s="200"/>
      <c r="MQE79" s="200"/>
      <c r="MQF79" s="200"/>
      <c r="MQG79" s="200"/>
      <c r="MQH79" s="200"/>
      <c r="MQI79" s="200"/>
      <c r="MQJ79" s="200"/>
      <c r="MQK79" s="200"/>
      <c r="MQL79" s="200"/>
      <c r="MQM79" s="200"/>
      <c r="MQN79" s="200"/>
      <c r="MQO79" s="200"/>
      <c r="MQP79" s="200"/>
      <c r="MQQ79" s="200"/>
      <c r="MQR79" s="200"/>
      <c r="MQS79" s="200"/>
      <c r="MQT79" s="200"/>
      <c r="MQU79" s="200"/>
      <c r="MQV79" s="200"/>
      <c r="MQW79" s="200"/>
      <c r="MQX79" s="200"/>
      <c r="MQY79" s="200"/>
      <c r="MQZ79" s="200"/>
      <c r="MRA79" s="200"/>
      <c r="MRB79" s="200"/>
      <c r="MRC79" s="200"/>
      <c r="MRD79" s="200"/>
      <c r="MRE79" s="200"/>
      <c r="MRF79" s="200"/>
      <c r="MRG79" s="200"/>
      <c r="MRH79" s="200"/>
      <c r="MRI79" s="200"/>
      <c r="MRJ79" s="200"/>
      <c r="MRK79" s="200"/>
      <c r="MRL79" s="200"/>
      <c r="MRM79" s="200"/>
      <c r="MRN79" s="200"/>
      <c r="MRO79" s="200"/>
      <c r="MRP79" s="200"/>
      <c r="MRQ79" s="200"/>
      <c r="MRR79" s="200"/>
      <c r="MRS79" s="200"/>
      <c r="MRT79" s="200"/>
      <c r="MRU79" s="200"/>
      <c r="MRV79" s="200"/>
      <c r="MRW79" s="200"/>
      <c r="MRX79" s="200"/>
      <c r="MRY79" s="200"/>
      <c r="MRZ79" s="200"/>
      <c r="MSA79" s="200"/>
      <c r="MSB79" s="200"/>
      <c r="MSC79" s="200"/>
      <c r="MSD79" s="200"/>
      <c r="MSE79" s="200"/>
      <c r="MSF79" s="200"/>
      <c r="MSG79" s="200"/>
      <c r="MSH79" s="200"/>
      <c r="MSI79" s="200"/>
      <c r="MSJ79" s="200"/>
      <c r="MSK79" s="197"/>
      <c r="MSL79" s="197"/>
      <c r="MSM79" s="197"/>
      <c r="MSN79" s="197"/>
      <c r="MSO79" s="197"/>
      <c r="MSP79" s="197"/>
      <c r="MSQ79" s="197"/>
      <c r="MSR79" s="197"/>
      <c r="MSS79" s="197"/>
      <c r="MST79" s="197"/>
      <c r="MSU79" s="197"/>
      <c r="MSV79" s="197"/>
      <c r="MSW79" s="197"/>
      <c r="MSX79" s="197"/>
      <c r="MSY79" s="197"/>
      <c r="MSZ79" s="197"/>
      <c r="MTA79" s="200"/>
      <c r="MTB79" s="200"/>
      <c r="MTC79" s="200"/>
      <c r="MTD79" s="200"/>
      <c r="MTE79" s="200"/>
      <c r="MTF79" s="200"/>
      <c r="MTG79" s="200"/>
      <c r="MTH79" s="200"/>
      <c r="MTI79" s="200"/>
      <c r="MTJ79" s="200"/>
      <c r="MTK79" s="200"/>
      <c r="MTL79" s="200"/>
      <c r="MTM79" s="200"/>
      <c r="MTN79" s="200"/>
      <c r="MTO79" s="200"/>
      <c r="MTP79" s="200"/>
      <c r="MTQ79" s="200"/>
      <c r="MTR79" s="200"/>
      <c r="MTS79" s="200"/>
      <c r="MTT79" s="200"/>
      <c r="MTU79" s="200"/>
      <c r="MTV79" s="200"/>
      <c r="MTW79" s="200"/>
      <c r="MTX79" s="200"/>
      <c r="MTY79" s="200"/>
      <c r="MTZ79" s="200"/>
      <c r="MUA79" s="200"/>
      <c r="MUB79" s="200"/>
      <c r="MUC79" s="200"/>
      <c r="MUD79" s="200"/>
      <c r="MUE79" s="200"/>
      <c r="MUF79" s="200"/>
      <c r="MUG79" s="200"/>
      <c r="MUH79" s="200"/>
      <c r="MUI79" s="200"/>
      <c r="MUJ79" s="200"/>
      <c r="MUK79" s="200"/>
      <c r="MUL79" s="200"/>
      <c r="MUM79" s="200"/>
      <c r="MUN79" s="200"/>
      <c r="MUO79" s="200"/>
      <c r="MUP79" s="200"/>
      <c r="MUQ79" s="200"/>
      <c r="MUR79" s="200"/>
      <c r="MUS79" s="200"/>
      <c r="MUT79" s="200"/>
      <c r="MUU79" s="200"/>
      <c r="MUV79" s="200"/>
      <c r="MUW79" s="200"/>
      <c r="MUX79" s="200"/>
      <c r="MUY79" s="200"/>
      <c r="MUZ79" s="200"/>
      <c r="MVA79" s="200"/>
      <c r="MVB79" s="200"/>
      <c r="MVC79" s="200"/>
      <c r="MVD79" s="200"/>
      <c r="MVE79" s="200"/>
      <c r="MVF79" s="200"/>
      <c r="MVG79" s="200"/>
      <c r="MVH79" s="200"/>
      <c r="MVI79" s="200"/>
      <c r="MVJ79" s="200"/>
      <c r="MVK79" s="200"/>
      <c r="MVL79" s="200"/>
      <c r="MVM79" s="200"/>
      <c r="MVN79" s="200"/>
      <c r="MVO79" s="200"/>
      <c r="MVP79" s="200"/>
      <c r="MVQ79" s="200"/>
      <c r="MVR79" s="200"/>
      <c r="MVS79" s="200"/>
      <c r="MVT79" s="200"/>
      <c r="MVU79" s="200"/>
      <c r="MVV79" s="200"/>
      <c r="MVW79" s="200"/>
      <c r="MVX79" s="200"/>
      <c r="MVY79" s="197"/>
      <c r="MVZ79" s="197"/>
      <c r="MWA79" s="197"/>
      <c r="MWB79" s="197"/>
      <c r="MWC79" s="197"/>
      <c r="MWD79" s="197"/>
      <c r="MWE79" s="197"/>
      <c r="MWF79" s="197"/>
      <c r="MWG79" s="197"/>
      <c r="MWH79" s="197"/>
      <c r="MWI79" s="197"/>
      <c r="MWJ79" s="197"/>
      <c r="MWK79" s="197"/>
      <c r="MWL79" s="197"/>
      <c r="MWM79" s="197"/>
      <c r="MWN79" s="197"/>
      <c r="MWO79" s="200"/>
      <c r="MWP79" s="200"/>
      <c r="MWQ79" s="200"/>
      <c r="MWR79" s="200"/>
      <c r="MWS79" s="200"/>
      <c r="MWT79" s="200"/>
      <c r="MWU79" s="200"/>
      <c r="MWV79" s="200"/>
      <c r="MWW79" s="200"/>
      <c r="MWX79" s="200"/>
      <c r="MWY79" s="200"/>
      <c r="MWZ79" s="200"/>
      <c r="MXA79" s="200"/>
      <c r="MXB79" s="200"/>
      <c r="MXC79" s="200"/>
      <c r="MXD79" s="200"/>
      <c r="MXE79" s="200"/>
      <c r="MXF79" s="200"/>
      <c r="MXG79" s="200"/>
      <c r="MXH79" s="200"/>
      <c r="MXI79" s="200"/>
      <c r="MXJ79" s="200"/>
      <c r="MXK79" s="200"/>
      <c r="MXL79" s="200"/>
      <c r="MXM79" s="200"/>
      <c r="MXN79" s="200"/>
      <c r="MXO79" s="200"/>
      <c r="MXP79" s="200"/>
      <c r="MXQ79" s="200"/>
      <c r="MXR79" s="200"/>
      <c r="MXS79" s="200"/>
      <c r="MXT79" s="200"/>
      <c r="MXU79" s="200"/>
      <c r="MXV79" s="200"/>
      <c r="MXW79" s="200"/>
      <c r="MXX79" s="200"/>
      <c r="MXY79" s="200"/>
      <c r="MXZ79" s="200"/>
      <c r="MYA79" s="200"/>
      <c r="MYB79" s="200"/>
      <c r="MYC79" s="200"/>
      <c r="MYD79" s="200"/>
      <c r="MYE79" s="200"/>
      <c r="MYF79" s="200"/>
      <c r="MYG79" s="200"/>
      <c r="MYH79" s="200"/>
      <c r="MYI79" s="200"/>
      <c r="MYJ79" s="200"/>
      <c r="MYK79" s="200"/>
      <c r="MYL79" s="200"/>
      <c r="MYM79" s="200"/>
      <c r="MYN79" s="200"/>
      <c r="MYO79" s="200"/>
      <c r="MYP79" s="200"/>
      <c r="MYQ79" s="200"/>
      <c r="MYR79" s="200"/>
      <c r="MYS79" s="200"/>
      <c r="MYT79" s="200"/>
      <c r="MYU79" s="200"/>
      <c r="MYV79" s="200"/>
      <c r="MYW79" s="200"/>
      <c r="MYX79" s="200"/>
      <c r="MYY79" s="200"/>
      <c r="MYZ79" s="200"/>
      <c r="MZA79" s="200"/>
      <c r="MZB79" s="200"/>
      <c r="MZC79" s="200"/>
      <c r="MZD79" s="200"/>
      <c r="MZE79" s="200"/>
      <c r="MZF79" s="200"/>
      <c r="MZG79" s="200"/>
      <c r="MZH79" s="200"/>
      <c r="MZI79" s="200"/>
      <c r="MZJ79" s="200"/>
      <c r="MZK79" s="200"/>
      <c r="MZL79" s="200"/>
      <c r="MZM79" s="197"/>
      <c r="MZN79" s="197"/>
      <c r="MZO79" s="197"/>
      <c r="MZP79" s="197"/>
      <c r="MZQ79" s="197"/>
      <c r="MZR79" s="197"/>
      <c r="MZS79" s="197"/>
      <c r="MZT79" s="197"/>
      <c r="MZU79" s="197"/>
      <c r="MZV79" s="197"/>
      <c r="MZW79" s="197"/>
      <c r="MZX79" s="197"/>
      <c r="MZY79" s="197"/>
      <c r="MZZ79" s="197"/>
      <c r="NAA79" s="197"/>
      <c r="NAB79" s="197"/>
      <c r="NAC79" s="200"/>
      <c r="NAD79" s="200"/>
      <c r="NAE79" s="200"/>
      <c r="NAF79" s="200"/>
      <c r="NAG79" s="200"/>
      <c r="NAH79" s="200"/>
      <c r="NAI79" s="200"/>
      <c r="NAJ79" s="200"/>
      <c r="NAK79" s="200"/>
      <c r="NAL79" s="200"/>
      <c r="NAM79" s="200"/>
      <c r="NAN79" s="200"/>
      <c r="NAO79" s="200"/>
      <c r="NAP79" s="200"/>
      <c r="NAQ79" s="200"/>
      <c r="NAR79" s="200"/>
      <c r="NAS79" s="200"/>
      <c r="NAT79" s="200"/>
      <c r="NAU79" s="200"/>
      <c r="NAV79" s="200"/>
      <c r="NAW79" s="200"/>
      <c r="NAX79" s="200"/>
      <c r="NAY79" s="200"/>
      <c r="NAZ79" s="200"/>
      <c r="NBA79" s="200"/>
      <c r="NBB79" s="200"/>
      <c r="NBC79" s="200"/>
      <c r="NBD79" s="200"/>
      <c r="NBE79" s="200"/>
      <c r="NBF79" s="200"/>
      <c r="NBG79" s="200"/>
      <c r="NBH79" s="200"/>
      <c r="NBI79" s="200"/>
      <c r="NBJ79" s="200"/>
      <c r="NBK79" s="200"/>
      <c r="NBL79" s="200"/>
      <c r="NBM79" s="200"/>
      <c r="NBN79" s="200"/>
      <c r="NBO79" s="200"/>
      <c r="NBP79" s="200"/>
      <c r="NBQ79" s="200"/>
      <c r="NBR79" s="200"/>
      <c r="NBS79" s="200"/>
      <c r="NBT79" s="200"/>
      <c r="NBU79" s="200"/>
      <c r="NBV79" s="200"/>
      <c r="NBW79" s="200"/>
      <c r="NBX79" s="200"/>
      <c r="NBY79" s="200"/>
      <c r="NBZ79" s="200"/>
      <c r="NCA79" s="200"/>
      <c r="NCB79" s="200"/>
      <c r="NCC79" s="200"/>
      <c r="NCD79" s="200"/>
      <c r="NCE79" s="200"/>
      <c r="NCF79" s="200"/>
      <c r="NCG79" s="200"/>
      <c r="NCH79" s="200"/>
      <c r="NCI79" s="200"/>
      <c r="NCJ79" s="200"/>
      <c r="NCK79" s="200"/>
      <c r="NCL79" s="200"/>
      <c r="NCM79" s="200"/>
      <c r="NCN79" s="200"/>
      <c r="NCO79" s="200"/>
      <c r="NCP79" s="200"/>
      <c r="NCQ79" s="200"/>
      <c r="NCR79" s="200"/>
      <c r="NCS79" s="200"/>
      <c r="NCT79" s="200"/>
      <c r="NCU79" s="200"/>
      <c r="NCV79" s="200"/>
      <c r="NCW79" s="200"/>
      <c r="NCX79" s="200"/>
      <c r="NCY79" s="200"/>
      <c r="NCZ79" s="200"/>
      <c r="NDA79" s="197"/>
      <c r="NDB79" s="197"/>
      <c r="NDC79" s="197"/>
      <c r="NDD79" s="197"/>
      <c r="NDE79" s="197"/>
      <c r="NDF79" s="197"/>
      <c r="NDG79" s="197"/>
      <c r="NDH79" s="197"/>
      <c r="NDI79" s="197"/>
      <c r="NDJ79" s="197"/>
      <c r="NDK79" s="197"/>
      <c r="NDL79" s="197"/>
      <c r="NDM79" s="197"/>
      <c r="NDN79" s="197"/>
      <c r="NDO79" s="197"/>
      <c r="NDP79" s="197"/>
      <c r="NDQ79" s="200"/>
      <c r="NDR79" s="200"/>
      <c r="NDS79" s="200"/>
      <c r="NDT79" s="200"/>
      <c r="NDU79" s="200"/>
      <c r="NDV79" s="200"/>
      <c r="NDW79" s="200"/>
      <c r="NDX79" s="200"/>
      <c r="NDY79" s="200"/>
      <c r="NDZ79" s="200"/>
      <c r="NEA79" s="200"/>
      <c r="NEB79" s="200"/>
      <c r="NEC79" s="200"/>
      <c r="NED79" s="200"/>
      <c r="NEE79" s="200"/>
      <c r="NEF79" s="200"/>
      <c r="NEG79" s="200"/>
      <c r="NEH79" s="200"/>
      <c r="NEI79" s="200"/>
      <c r="NEJ79" s="200"/>
      <c r="NEK79" s="200"/>
      <c r="NEL79" s="200"/>
      <c r="NEM79" s="200"/>
      <c r="NEN79" s="200"/>
      <c r="NEO79" s="200"/>
      <c r="NEP79" s="200"/>
      <c r="NEQ79" s="200"/>
      <c r="NER79" s="200"/>
      <c r="NES79" s="200"/>
      <c r="NET79" s="200"/>
      <c r="NEU79" s="200"/>
      <c r="NEV79" s="200"/>
      <c r="NEW79" s="200"/>
      <c r="NEX79" s="200"/>
      <c r="NEY79" s="200"/>
      <c r="NEZ79" s="200"/>
      <c r="NFA79" s="200"/>
      <c r="NFB79" s="200"/>
      <c r="NFC79" s="200"/>
      <c r="NFD79" s="200"/>
      <c r="NFE79" s="200"/>
      <c r="NFF79" s="200"/>
      <c r="NFG79" s="200"/>
      <c r="NFH79" s="200"/>
      <c r="NFI79" s="200"/>
      <c r="NFJ79" s="200"/>
      <c r="NFK79" s="200"/>
      <c r="NFL79" s="200"/>
      <c r="NFM79" s="200"/>
      <c r="NFN79" s="200"/>
      <c r="NFO79" s="200"/>
      <c r="NFP79" s="200"/>
      <c r="NFQ79" s="200"/>
      <c r="NFR79" s="200"/>
      <c r="NFS79" s="200"/>
      <c r="NFT79" s="200"/>
      <c r="NFU79" s="200"/>
      <c r="NFV79" s="200"/>
      <c r="NFW79" s="200"/>
      <c r="NFX79" s="200"/>
      <c r="NFY79" s="200"/>
      <c r="NFZ79" s="200"/>
      <c r="NGA79" s="200"/>
      <c r="NGB79" s="200"/>
      <c r="NGC79" s="200"/>
      <c r="NGD79" s="200"/>
      <c r="NGE79" s="200"/>
      <c r="NGF79" s="200"/>
      <c r="NGG79" s="200"/>
      <c r="NGH79" s="200"/>
      <c r="NGI79" s="200"/>
      <c r="NGJ79" s="200"/>
      <c r="NGK79" s="200"/>
      <c r="NGL79" s="200"/>
      <c r="NGM79" s="200"/>
      <c r="NGN79" s="200"/>
      <c r="NGO79" s="197"/>
      <c r="NGP79" s="197"/>
      <c r="NGQ79" s="197"/>
      <c r="NGR79" s="197"/>
      <c r="NGS79" s="197"/>
      <c r="NGT79" s="197"/>
      <c r="NGU79" s="197"/>
      <c r="NGV79" s="197"/>
      <c r="NGW79" s="197"/>
      <c r="NGX79" s="197"/>
      <c r="NGY79" s="197"/>
      <c r="NGZ79" s="197"/>
      <c r="NHA79" s="197"/>
      <c r="NHB79" s="197"/>
      <c r="NHC79" s="197"/>
      <c r="NHD79" s="197"/>
      <c r="NHE79" s="200"/>
      <c r="NHF79" s="200"/>
      <c r="NHG79" s="200"/>
      <c r="NHH79" s="200"/>
      <c r="NHI79" s="200"/>
      <c r="NHJ79" s="200"/>
      <c r="NHK79" s="200"/>
      <c r="NHL79" s="200"/>
      <c r="NHM79" s="200"/>
      <c r="NHN79" s="200"/>
      <c r="NHO79" s="200"/>
      <c r="NHP79" s="200"/>
      <c r="NHQ79" s="200"/>
      <c r="NHR79" s="200"/>
      <c r="NHS79" s="200"/>
      <c r="NHT79" s="200"/>
      <c r="NHU79" s="200"/>
      <c r="NHV79" s="200"/>
      <c r="NHW79" s="200"/>
      <c r="NHX79" s="200"/>
      <c r="NHY79" s="200"/>
      <c r="NHZ79" s="200"/>
      <c r="NIA79" s="200"/>
      <c r="NIB79" s="200"/>
      <c r="NIC79" s="200"/>
      <c r="NID79" s="200"/>
      <c r="NIE79" s="200"/>
      <c r="NIF79" s="200"/>
      <c r="NIG79" s="200"/>
      <c r="NIH79" s="200"/>
      <c r="NII79" s="200"/>
      <c r="NIJ79" s="200"/>
      <c r="NIK79" s="200"/>
      <c r="NIL79" s="200"/>
      <c r="NIM79" s="200"/>
      <c r="NIN79" s="200"/>
      <c r="NIO79" s="200"/>
      <c r="NIP79" s="200"/>
      <c r="NIQ79" s="200"/>
      <c r="NIR79" s="200"/>
      <c r="NIS79" s="200"/>
      <c r="NIT79" s="200"/>
      <c r="NIU79" s="200"/>
      <c r="NIV79" s="200"/>
      <c r="NIW79" s="200"/>
      <c r="NIX79" s="200"/>
      <c r="NIY79" s="200"/>
      <c r="NIZ79" s="200"/>
      <c r="NJA79" s="200"/>
      <c r="NJB79" s="200"/>
      <c r="NJC79" s="200"/>
      <c r="NJD79" s="200"/>
      <c r="NJE79" s="200"/>
      <c r="NJF79" s="200"/>
      <c r="NJG79" s="200"/>
      <c r="NJH79" s="200"/>
      <c r="NJI79" s="200"/>
      <c r="NJJ79" s="200"/>
      <c r="NJK79" s="200"/>
      <c r="NJL79" s="200"/>
      <c r="NJM79" s="200"/>
      <c r="NJN79" s="200"/>
      <c r="NJO79" s="200"/>
      <c r="NJP79" s="200"/>
      <c r="NJQ79" s="200"/>
      <c r="NJR79" s="200"/>
      <c r="NJS79" s="200"/>
      <c r="NJT79" s="200"/>
      <c r="NJU79" s="200"/>
      <c r="NJV79" s="200"/>
      <c r="NJW79" s="200"/>
      <c r="NJX79" s="200"/>
      <c r="NJY79" s="200"/>
      <c r="NJZ79" s="200"/>
      <c r="NKA79" s="200"/>
      <c r="NKB79" s="200"/>
      <c r="NKC79" s="197"/>
      <c r="NKD79" s="197"/>
      <c r="NKE79" s="197"/>
      <c r="NKF79" s="197"/>
      <c r="NKG79" s="197"/>
      <c r="NKH79" s="197"/>
      <c r="NKI79" s="197"/>
      <c r="NKJ79" s="197"/>
      <c r="NKK79" s="197"/>
      <c r="NKL79" s="197"/>
      <c r="NKM79" s="197"/>
      <c r="NKN79" s="197"/>
      <c r="NKO79" s="197"/>
      <c r="NKP79" s="197"/>
      <c r="NKQ79" s="197"/>
      <c r="NKR79" s="197"/>
      <c r="NKS79" s="200"/>
      <c r="NKT79" s="200"/>
      <c r="NKU79" s="200"/>
      <c r="NKV79" s="200"/>
      <c r="NKW79" s="200"/>
      <c r="NKX79" s="200"/>
      <c r="NKY79" s="200"/>
      <c r="NKZ79" s="200"/>
      <c r="NLA79" s="200"/>
      <c r="NLB79" s="200"/>
      <c r="NLC79" s="200"/>
      <c r="NLD79" s="200"/>
      <c r="NLE79" s="200"/>
      <c r="NLF79" s="200"/>
      <c r="NLG79" s="200"/>
      <c r="NLH79" s="200"/>
      <c r="NLI79" s="200"/>
      <c r="NLJ79" s="200"/>
      <c r="NLK79" s="200"/>
      <c r="NLL79" s="200"/>
      <c r="NLM79" s="200"/>
      <c r="NLN79" s="200"/>
      <c r="NLO79" s="200"/>
      <c r="NLP79" s="200"/>
      <c r="NLQ79" s="200"/>
      <c r="NLR79" s="200"/>
      <c r="NLS79" s="200"/>
      <c r="NLT79" s="200"/>
      <c r="NLU79" s="200"/>
      <c r="NLV79" s="200"/>
      <c r="NLW79" s="200"/>
      <c r="NLX79" s="200"/>
      <c r="NLY79" s="200"/>
      <c r="NLZ79" s="200"/>
      <c r="NMA79" s="200"/>
      <c r="NMB79" s="200"/>
      <c r="NMC79" s="200"/>
      <c r="NMD79" s="200"/>
      <c r="NME79" s="200"/>
      <c r="NMF79" s="200"/>
      <c r="NMG79" s="200"/>
      <c r="NMH79" s="200"/>
      <c r="NMI79" s="200"/>
      <c r="NMJ79" s="200"/>
      <c r="NMK79" s="200"/>
      <c r="NML79" s="200"/>
      <c r="NMM79" s="200"/>
      <c r="NMN79" s="200"/>
      <c r="NMO79" s="200"/>
      <c r="NMP79" s="200"/>
      <c r="NMQ79" s="200"/>
      <c r="NMR79" s="200"/>
      <c r="NMS79" s="200"/>
      <c r="NMT79" s="200"/>
      <c r="NMU79" s="200"/>
      <c r="NMV79" s="200"/>
      <c r="NMW79" s="200"/>
      <c r="NMX79" s="200"/>
      <c r="NMY79" s="200"/>
      <c r="NMZ79" s="200"/>
      <c r="NNA79" s="200"/>
      <c r="NNB79" s="200"/>
      <c r="NNC79" s="200"/>
      <c r="NND79" s="200"/>
      <c r="NNE79" s="200"/>
      <c r="NNF79" s="200"/>
      <c r="NNG79" s="200"/>
      <c r="NNH79" s="200"/>
      <c r="NNI79" s="200"/>
      <c r="NNJ79" s="200"/>
      <c r="NNK79" s="200"/>
      <c r="NNL79" s="200"/>
      <c r="NNM79" s="200"/>
      <c r="NNN79" s="200"/>
      <c r="NNO79" s="200"/>
      <c r="NNP79" s="200"/>
      <c r="NNQ79" s="197"/>
      <c r="NNR79" s="197"/>
      <c r="NNS79" s="197"/>
      <c r="NNT79" s="197"/>
      <c r="NNU79" s="197"/>
      <c r="NNV79" s="197"/>
      <c r="NNW79" s="197"/>
      <c r="NNX79" s="197"/>
      <c r="NNY79" s="197"/>
      <c r="NNZ79" s="197"/>
      <c r="NOA79" s="197"/>
      <c r="NOB79" s="197"/>
      <c r="NOC79" s="197"/>
      <c r="NOD79" s="197"/>
      <c r="NOE79" s="197"/>
      <c r="NOF79" s="197"/>
      <c r="NOG79" s="200"/>
      <c r="NOH79" s="200"/>
      <c r="NOI79" s="200"/>
      <c r="NOJ79" s="200"/>
      <c r="NOK79" s="200"/>
      <c r="NOL79" s="200"/>
      <c r="NOM79" s="200"/>
      <c r="NON79" s="200"/>
      <c r="NOO79" s="200"/>
      <c r="NOP79" s="200"/>
      <c r="NOQ79" s="200"/>
      <c r="NOR79" s="200"/>
      <c r="NOS79" s="200"/>
      <c r="NOT79" s="200"/>
      <c r="NOU79" s="200"/>
      <c r="NOV79" s="200"/>
      <c r="NOW79" s="200"/>
      <c r="NOX79" s="200"/>
      <c r="NOY79" s="200"/>
      <c r="NOZ79" s="200"/>
      <c r="NPA79" s="200"/>
      <c r="NPB79" s="200"/>
      <c r="NPC79" s="200"/>
      <c r="NPD79" s="200"/>
      <c r="NPE79" s="200"/>
      <c r="NPF79" s="200"/>
      <c r="NPG79" s="200"/>
      <c r="NPH79" s="200"/>
      <c r="NPI79" s="200"/>
      <c r="NPJ79" s="200"/>
      <c r="NPK79" s="200"/>
      <c r="NPL79" s="200"/>
      <c r="NPM79" s="200"/>
      <c r="NPN79" s="200"/>
      <c r="NPO79" s="200"/>
      <c r="NPP79" s="200"/>
      <c r="NPQ79" s="200"/>
      <c r="NPR79" s="200"/>
      <c r="NPS79" s="200"/>
      <c r="NPT79" s="200"/>
      <c r="NPU79" s="200"/>
      <c r="NPV79" s="200"/>
      <c r="NPW79" s="200"/>
      <c r="NPX79" s="200"/>
      <c r="NPY79" s="200"/>
      <c r="NPZ79" s="200"/>
      <c r="NQA79" s="200"/>
      <c r="NQB79" s="200"/>
      <c r="NQC79" s="200"/>
      <c r="NQD79" s="200"/>
      <c r="NQE79" s="200"/>
      <c r="NQF79" s="200"/>
      <c r="NQG79" s="200"/>
      <c r="NQH79" s="200"/>
      <c r="NQI79" s="200"/>
      <c r="NQJ79" s="200"/>
      <c r="NQK79" s="200"/>
      <c r="NQL79" s="200"/>
      <c r="NQM79" s="200"/>
      <c r="NQN79" s="200"/>
      <c r="NQO79" s="200"/>
      <c r="NQP79" s="200"/>
      <c r="NQQ79" s="200"/>
      <c r="NQR79" s="200"/>
      <c r="NQS79" s="200"/>
      <c r="NQT79" s="200"/>
      <c r="NQU79" s="200"/>
      <c r="NQV79" s="200"/>
      <c r="NQW79" s="200"/>
      <c r="NQX79" s="200"/>
      <c r="NQY79" s="200"/>
      <c r="NQZ79" s="200"/>
      <c r="NRA79" s="200"/>
      <c r="NRB79" s="200"/>
      <c r="NRC79" s="200"/>
      <c r="NRD79" s="200"/>
      <c r="NRE79" s="197"/>
      <c r="NRF79" s="197"/>
      <c r="NRG79" s="197"/>
      <c r="NRH79" s="197"/>
      <c r="NRI79" s="197"/>
      <c r="NRJ79" s="197"/>
      <c r="NRK79" s="197"/>
      <c r="NRL79" s="197"/>
      <c r="NRM79" s="197"/>
      <c r="NRN79" s="197"/>
      <c r="NRO79" s="197"/>
      <c r="NRP79" s="197"/>
      <c r="NRQ79" s="197"/>
      <c r="NRR79" s="197"/>
      <c r="NRS79" s="197"/>
      <c r="NRT79" s="197"/>
      <c r="NRU79" s="200"/>
      <c r="NRV79" s="200"/>
      <c r="NRW79" s="200"/>
      <c r="NRX79" s="200"/>
      <c r="NRY79" s="200"/>
      <c r="NRZ79" s="200"/>
      <c r="NSA79" s="200"/>
      <c r="NSB79" s="200"/>
      <c r="NSC79" s="200"/>
      <c r="NSD79" s="200"/>
      <c r="NSE79" s="200"/>
      <c r="NSF79" s="200"/>
      <c r="NSG79" s="200"/>
      <c r="NSH79" s="200"/>
      <c r="NSI79" s="200"/>
      <c r="NSJ79" s="200"/>
      <c r="NSK79" s="200"/>
      <c r="NSL79" s="200"/>
      <c r="NSM79" s="200"/>
      <c r="NSN79" s="200"/>
      <c r="NSO79" s="200"/>
      <c r="NSP79" s="200"/>
      <c r="NSQ79" s="200"/>
      <c r="NSR79" s="200"/>
      <c r="NSS79" s="200"/>
      <c r="NST79" s="200"/>
      <c r="NSU79" s="200"/>
      <c r="NSV79" s="200"/>
      <c r="NSW79" s="200"/>
      <c r="NSX79" s="200"/>
      <c r="NSY79" s="200"/>
      <c r="NSZ79" s="200"/>
      <c r="NTA79" s="200"/>
      <c r="NTB79" s="200"/>
      <c r="NTC79" s="200"/>
      <c r="NTD79" s="200"/>
      <c r="NTE79" s="200"/>
      <c r="NTF79" s="200"/>
      <c r="NTG79" s="200"/>
      <c r="NTH79" s="200"/>
      <c r="NTI79" s="200"/>
      <c r="NTJ79" s="200"/>
      <c r="NTK79" s="200"/>
      <c r="NTL79" s="200"/>
      <c r="NTM79" s="200"/>
      <c r="NTN79" s="200"/>
      <c r="NTO79" s="200"/>
      <c r="NTP79" s="200"/>
      <c r="NTQ79" s="200"/>
      <c r="NTR79" s="200"/>
      <c r="NTS79" s="200"/>
      <c r="NTT79" s="200"/>
      <c r="NTU79" s="200"/>
      <c r="NTV79" s="200"/>
      <c r="NTW79" s="200"/>
      <c r="NTX79" s="200"/>
      <c r="NTY79" s="200"/>
      <c r="NTZ79" s="200"/>
      <c r="NUA79" s="200"/>
      <c r="NUB79" s="200"/>
      <c r="NUC79" s="200"/>
      <c r="NUD79" s="200"/>
      <c r="NUE79" s="200"/>
      <c r="NUF79" s="200"/>
      <c r="NUG79" s="200"/>
      <c r="NUH79" s="200"/>
      <c r="NUI79" s="200"/>
      <c r="NUJ79" s="200"/>
      <c r="NUK79" s="200"/>
      <c r="NUL79" s="200"/>
      <c r="NUM79" s="200"/>
      <c r="NUN79" s="200"/>
      <c r="NUO79" s="200"/>
      <c r="NUP79" s="200"/>
      <c r="NUQ79" s="200"/>
      <c r="NUR79" s="200"/>
      <c r="NUS79" s="197"/>
      <c r="NUT79" s="197"/>
      <c r="NUU79" s="197"/>
      <c r="NUV79" s="197"/>
      <c r="NUW79" s="197"/>
      <c r="NUX79" s="197"/>
      <c r="NUY79" s="197"/>
      <c r="NUZ79" s="197"/>
      <c r="NVA79" s="197"/>
      <c r="NVB79" s="197"/>
      <c r="NVC79" s="197"/>
      <c r="NVD79" s="197"/>
      <c r="NVE79" s="197"/>
      <c r="NVF79" s="197"/>
      <c r="NVG79" s="197"/>
      <c r="NVH79" s="197"/>
      <c r="NVI79" s="200"/>
      <c r="NVJ79" s="200"/>
      <c r="NVK79" s="200"/>
      <c r="NVL79" s="200"/>
      <c r="NVM79" s="200"/>
      <c r="NVN79" s="200"/>
      <c r="NVO79" s="200"/>
      <c r="NVP79" s="200"/>
      <c r="NVQ79" s="200"/>
      <c r="NVR79" s="200"/>
      <c r="NVS79" s="200"/>
      <c r="NVT79" s="200"/>
      <c r="NVU79" s="200"/>
      <c r="NVV79" s="200"/>
      <c r="NVW79" s="200"/>
      <c r="NVX79" s="200"/>
      <c r="NVY79" s="200"/>
      <c r="NVZ79" s="200"/>
      <c r="NWA79" s="200"/>
      <c r="NWB79" s="200"/>
      <c r="NWC79" s="200"/>
      <c r="NWD79" s="200"/>
      <c r="NWE79" s="200"/>
      <c r="NWF79" s="200"/>
      <c r="NWG79" s="200"/>
      <c r="NWH79" s="200"/>
      <c r="NWI79" s="200"/>
      <c r="NWJ79" s="200"/>
      <c r="NWK79" s="200"/>
      <c r="NWL79" s="200"/>
      <c r="NWM79" s="200"/>
      <c r="NWN79" s="200"/>
      <c r="NWO79" s="200"/>
      <c r="NWP79" s="200"/>
      <c r="NWQ79" s="200"/>
      <c r="NWR79" s="200"/>
      <c r="NWS79" s="200"/>
      <c r="NWT79" s="200"/>
      <c r="NWU79" s="200"/>
      <c r="NWV79" s="200"/>
      <c r="NWW79" s="200"/>
      <c r="NWX79" s="200"/>
      <c r="NWY79" s="200"/>
      <c r="NWZ79" s="200"/>
      <c r="NXA79" s="200"/>
      <c r="NXB79" s="200"/>
      <c r="NXC79" s="200"/>
      <c r="NXD79" s="200"/>
      <c r="NXE79" s="200"/>
      <c r="NXF79" s="200"/>
      <c r="NXG79" s="200"/>
      <c r="NXH79" s="200"/>
      <c r="NXI79" s="200"/>
      <c r="NXJ79" s="200"/>
      <c r="NXK79" s="200"/>
      <c r="NXL79" s="200"/>
      <c r="NXM79" s="200"/>
      <c r="NXN79" s="200"/>
      <c r="NXO79" s="200"/>
      <c r="NXP79" s="200"/>
      <c r="NXQ79" s="200"/>
      <c r="NXR79" s="200"/>
      <c r="NXS79" s="200"/>
      <c r="NXT79" s="200"/>
      <c r="NXU79" s="200"/>
      <c r="NXV79" s="200"/>
      <c r="NXW79" s="200"/>
      <c r="NXX79" s="200"/>
      <c r="NXY79" s="200"/>
      <c r="NXZ79" s="200"/>
      <c r="NYA79" s="200"/>
      <c r="NYB79" s="200"/>
      <c r="NYC79" s="200"/>
      <c r="NYD79" s="200"/>
      <c r="NYE79" s="200"/>
      <c r="NYF79" s="200"/>
      <c r="NYG79" s="197"/>
      <c r="NYH79" s="197"/>
      <c r="NYI79" s="197"/>
      <c r="NYJ79" s="197"/>
      <c r="NYK79" s="197"/>
      <c r="NYL79" s="197"/>
      <c r="NYM79" s="197"/>
      <c r="NYN79" s="197"/>
      <c r="NYO79" s="197"/>
      <c r="NYP79" s="197"/>
      <c r="NYQ79" s="197"/>
      <c r="NYR79" s="197"/>
      <c r="NYS79" s="197"/>
      <c r="NYT79" s="197"/>
      <c r="NYU79" s="197"/>
      <c r="NYV79" s="197"/>
      <c r="NYW79" s="200"/>
      <c r="NYX79" s="200"/>
      <c r="NYY79" s="200"/>
      <c r="NYZ79" s="200"/>
      <c r="NZA79" s="200"/>
      <c r="NZB79" s="200"/>
      <c r="NZC79" s="200"/>
      <c r="NZD79" s="200"/>
      <c r="NZE79" s="200"/>
      <c r="NZF79" s="200"/>
      <c r="NZG79" s="200"/>
      <c r="NZH79" s="200"/>
      <c r="NZI79" s="200"/>
      <c r="NZJ79" s="200"/>
      <c r="NZK79" s="200"/>
      <c r="NZL79" s="200"/>
      <c r="NZM79" s="200"/>
      <c r="NZN79" s="200"/>
      <c r="NZO79" s="200"/>
      <c r="NZP79" s="200"/>
      <c r="NZQ79" s="200"/>
      <c r="NZR79" s="200"/>
      <c r="NZS79" s="200"/>
      <c r="NZT79" s="200"/>
      <c r="NZU79" s="200"/>
      <c r="NZV79" s="200"/>
      <c r="NZW79" s="200"/>
      <c r="NZX79" s="200"/>
      <c r="NZY79" s="200"/>
      <c r="NZZ79" s="200"/>
      <c r="OAA79" s="200"/>
      <c r="OAB79" s="200"/>
      <c r="OAC79" s="200"/>
      <c r="OAD79" s="200"/>
      <c r="OAE79" s="200"/>
      <c r="OAF79" s="200"/>
      <c r="OAG79" s="200"/>
      <c r="OAH79" s="200"/>
      <c r="OAI79" s="200"/>
      <c r="OAJ79" s="200"/>
      <c r="OAK79" s="200"/>
      <c r="OAL79" s="200"/>
      <c r="OAM79" s="200"/>
      <c r="OAN79" s="200"/>
      <c r="OAO79" s="200"/>
      <c r="OAP79" s="200"/>
      <c r="OAQ79" s="200"/>
      <c r="OAR79" s="200"/>
      <c r="OAS79" s="200"/>
      <c r="OAT79" s="200"/>
      <c r="OAU79" s="200"/>
      <c r="OAV79" s="200"/>
      <c r="OAW79" s="200"/>
      <c r="OAX79" s="200"/>
      <c r="OAY79" s="200"/>
      <c r="OAZ79" s="200"/>
      <c r="OBA79" s="200"/>
      <c r="OBB79" s="200"/>
      <c r="OBC79" s="200"/>
      <c r="OBD79" s="200"/>
      <c r="OBE79" s="200"/>
      <c r="OBF79" s="200"/>
      <c r="OBG79" s="200"/>
      <c r="OBH79" s="200"/>
      <c r="OBI79" s="200"/>
      <c r="OBJ79" s="200"/>
      <c r="OBK79" s="200"/>
      <c r="OBL79" s="200"/>
      <c r="OBM79" s="200"/>
      <c r="OBN79" s="200"/>
      <c r="OBO79" s="200"/>
      <c r="OBP79" s="200"/>
      <c r="OBQ79" s="200"/>
      <c r="OBR79" s="200"/>
      <c r="OBS79" s="200"/>
      <c r="OBT79" s="200"/>
      <c r="OBU79" s="197"/>
      <c r="OBV79" s="197"/>
      <c r="OBW79" s="197"/>
      <c r="OBX79" s="197"/>
      <c r="OBY79" s="197"/>
      <c r="OBZ79" s="197"/>
      <c r="OCA79" s="197"/>
      <c r="OCB79" s="197"/>
      <c r="OCC79" s="197"/>
      <c r="OCD79" s="197"/>
      <c r="OCE79" s="197"/>
      <c r="OCF79" s="197"/>
      <c r="OCG79" s="197"/>
      <c r="OCH79" s="197"/>
      <c r="OCI79" s="197"/>
      <c r="OCJ79" s="197"/>
      <c r="OCK79" s="200"/>
      <c r="OCL79" s="200"/>
      <c r="OCM79" s="200"/>
      <c r="OCN79" s="200"/>
      <c r="OCO79" s="200"/>
      <c r="OCP79" s="200"/>
      <c r="OCQ79" s="200"/>
      <c r="OCR79" s="200"/>
      <c r="OCS79" s="200"/>
      <c r="OCT79" s="200"/>
      <c r="OCU79" s="200"/>
      <c r="OCV79" s="200"/>
      <c r="OCW79" s="200"/>
      <c r="OCX79" s="200"/>
      <c r="OCY79" s="200"/>
      <c r="OCZ79" s="200"/>
      <c r="ODA79" s="200"/>
      <c r="ODB79" s="200"/>
      <c r="ODC79" s="200"/>
      <c r="ODD79" s="200"/>
      <c r="ODE79" s="200"/>
      <c r="ODF79" s="200"/>
      <c r="ODG79" s="200"/>
      <c r="ODH79" s="200"/>
      <c r="ODI79" s="200"/>
      <c r="ODJ79" s="200"/>
      <c r="ODK79" s="200"/>
      <c r="ODL79" s="200"/>
      <c r="ODM79" s="200"/>
      <c r="ODN79" s="200"/>
      <c r="ODO79" s="200"/>
      <c r="ODP79" s="200"/>
      <c r="ODQ79" s="200"/>
      <c r="ODR79" s="200"/>
      <c r="ODS79" s="200"/>
      <c r="ODT79" s="200"/>
      <c r="ODU79" s="200"/>
      <c r="ODV79" s="200"/>
      <c r="ODW79" s="200"/>
      <c r="ODX79" s="200"/>
      <c r="ODY79" s="200"/>
      <c r="ODZ79" s="200"/>
      <c r="OEA79" s="200"/>
      <c r="OEB79" s="200"/>
      <c r="OEC79" s="200"/>
      <c r="OED79" s="200"/>
      <c r="OEE79" s="200"/>
      <c r="OEF79" s="200"/>
      <c r="OEG79" s="200"/>
      <c r="OEH79" s="200"/>
      <c r="OEI79" s="200"/>
      <c r="OEJ79" s="200"/>
      <c r="OEK79" s="200"/>
      <c r="OEL79" s="200"/>
      <c r="OEM79" s="200"/>
      <c r="OEN79" s="200"/>
      <c r="OEO79" s="200"/>
      <c r="OEP79" s="200"/>
      <c r="OEQ79" s="200"/>
      <c r="OER79" s="200"/>
      <c r="OES79" s="200"/>
      <c r="OET79" s="200"/>
      <c r="OEU79" s="200"/>
      <c r="OEV79" s="200"/>
      <c r="OEW79" s="200"/>
      <c r="OEX79" s="200"/>
      <c r="OEY79" s="200"/>
      <c r="OEZ79" s="200"/>
      <c r="OFA79" s="200"/>
      <c r="OFB79" s="200"/>
      <c r="OFC79" s="200"/>
      <c r="OFD79" s="200"/>
      <c r="OFE79" s="200"/>
      <c r="OFF79" s="200"/>
      <c r="OFG79" s="200"/>
      <c r="OFH79" s="200"/>
      <c r="OFI79" s="197"/>
      <c r="OFJ79" s="197"/>
      <c r="OFK79" s="197"/>
      <c r="OFL79" s="197"/>
      <c r="OFM79" s="197"/>
      <c r="OFN79" s="197"/>
      <c r="OFO79" s="197"/>
      <c r="OFP79" s="197"/>
      <c r="OFQ79" s="197"/>
      <c r="OFR79" s="197"/>
      <c r="OFS79" s="197"/>
      <c r="OFT79" s="197"/>
      <c r="OFU79" s="197"/>
      <c r="OFV79" s="197"/>
      <c r="OFW79" s="197"/>
      <c r="OFX79" s="197"/>
      <c r="OFY79" s="200"/>
      <c r="OFZ79" s="200"/>
      <c r="OGA79" s="200"/>
      <c r="OGB79" s="200"/>
      <c r="OGC79" s="200"/>
      <c r="OGD79" s="200"/>
      <c r="OGE79" s="200"/>
      <c r="OGF79" s="200"/>
      <c r="OGG79" s="200"/>
      <c r="OGH79" s="200"/>
      <c r="OGI79" s="200"/>
      <c r="OGJ79" s="200"/>
      <c r="OGK79" s="200"/>
      <c r="OGL79" s="200"/>
      <c r="OGM79" s="200"/>
      <c r="OGN79" s="200"/>
      <c r="OGO79" s="200"/>
      <c r="OGP79" s="200"/>
      <c r="OGQ79" s="200"/>
      <c r="OGR79" s="200"/>
      <c r="OGS79" s="200"/>
      <c r="OGT79" s="200"/>
      <c r="OGU79" s="200"/>
      <c r="OGV79" s="200"/>
      <c r="OGW79" s="200"/>
      <c r="OGX79" s="200"/>
      <c r="OGY79" s="200"/>
      <c r="OGZ79" s="200"/>
      <c r="OHA79" s="200"/>
      <c r="OHB79" s="200"/>
      <c r="OHC79" s="200"/>
      <c r="OHD79" s="200"/>
      <c r="OHE79" s="200"/>
      <c r="OHF79" s="200"/>
      <c r="OHG79" s="200"/>
      <c r="OHH79" s="200"/>
      <c r="OHI79" s="200"/>
      <c r="OHJ79" s="200"/>
      <c r="OHK79" s="200"/>
      <c r="OHL79" s="200"/>
      <c r="OHM79" s="200"/>
      <c r="OHN79" s="200"/>
      <c r="OHO79" s="200"/>
      <c r="OHP79" s="200"/>
      <c r="OHQ79" s="200"/>
      <c r="OHR79" s="200"/>
      <c r="OHS79" s="200"/>
      <c r="OHT79" s="200"/>
      <c r="OHU79" s="200"/>
      <c r="OHV79" s="200"/>
      <c r="OHW79" s="200"/>
      <c r="OHX79" s="200"/>
      <c r="OHY79" s="200"/>
      <c r="OHZ79" s="200"/>
      <c r="OIA79" s="200"/>
      <c r="OIB79" s="200"/>
      <c r="OIC79" s="200"/>
      <c r="OID79" s="200"/>
      <c r="OIE79" s="200"/>
      <c r="OIF79" s="200"/>
      <c r="OIG79" s="200"/>
      <c r="OIH79" s="200"/>
      <c r="OII79" s="200"/>
      <c r="OIJ79" s="200"/>
      <c r="OIK79" s="200"/>
      <c r="OIL79" s="200"/>
      <c r="OIM79" s="200"/>
      <c r="OIN79" s="200"/>
      <c r="OIO79" s="200"/>
      <c r="OIP79" s="200"/>
      <c r="OIQ79" s="200"/>
      <c r="OIR79" s="200"/>
      <c r="OIS79" s="200"/>
      <c r="OIT79" s="200"/>
      <c r="OIU79" s="200"/>
      <c r="OIV79" s="200"/>
      <c r="OIW79" s="197"/>
      <c r="OIX79" s="197"/>
      <c r="OIY79" s="197"/>
      <c r="OIZ79" s="197"/>
      <c r="OJA79" s="197"/>
      <c r="OJB79" s="197"/>
      <c r="OJC79" s="197"/>
      <c r="OJD79" s="197"/>
      <c r="OJE79" s="197"/>
      <c r="OJF79" s="197"/>
      <c r="OJG79" s="197"/>
      <c r="OJH79" s="197"/>
      <c r="OJI79" s="197"/>
      <c r="OJJ79" s="197"/>
      <c r="OJK79" s="197"/>
      <c r="OJL79" s="197"/>
      <c r="OJM79" s="200"/>
      <c r="OJN79" s="200"/>
      <c r="OJO79" s="200"/>
      <c r="OJP79" s="200"/>
      <c r="OJQ79" s="200"/>
      <c r="OJR79" s="200"/>
      <c r="OJS79" s="200"/>
      <c r="OJT79" s="200"/>
      <c r="OJU79" s="200"/>
      <c r="OJV79" s="200"/>
      <c r="OJW79" s="200"/>
      <c r="OJX79" s="200"/>
      <c r="OJY79" s="200"/>
      <c r="OJZ79" s="200"/>
      <c r="OKA79" s="200"/>
      <c r="OKB79" s="200"/>
      <c r="OKC79" s="200"/>
      <c r="OKD79" s="200"/>
      <c r="OKE79" s="200"/>
      <c r="OKF79" s="200"/>
      <c r="OKG79" s="200"/>
      <c r="OKH79" s="200"/>
      <c r="OKI79" s="200"/>
      <c r="OKJ79" s="200"/>
      <c r="OKK79" s="200"/>
      <c r="OKL79" s="200"/>
      <c r="OKM79" s="200"/>
      <c r="OKN79" s="200"/>
      <c r="OKO79" s="200"/>
      <c r="OKP79" s="200"/>
      <c r="OKQ79" s="200"/>
      <c r="OKR79" s="200"/>
      <c r="OKS79" s="200"/>
      <c r="OKT79" s="200"/>
      <c r="OKU79" s="200"/>
      <c r="OKV79" s="200"/>
      <c r="OKW79" s="200"/>
      <c r="OKX79" s="200"/>
      <c r="OKY79" s="200"/>
      <c r="OKZ79" s="200"/>
      <c r="OLA79" s="200"/>
      <c r="OLB79" s="200"/>
      <c r="OLC79" s="200"/>
      <c r="OLD79" s="200"/>
      <c r="OLE79" s="200"/>
      <c r="OLF79" s="200"/>
      <c r="OLG79" s="200"/>
      <c r="OLH79" s="200"/>
      <c r="OLI79" s="200"/>
      <c r="OLJ79" s="200"/>
      <c r="OLK79" s="200"/>
      <c r="OLL79" s="200"/>
      <c r="OLM79" s="200"/>
      <c r="OLN79" s="200"/>
      <c r="OLO79" s="200"/>
      <c r="OLP79" s="200"/>
      <c r="OLQ79" s="200"/>
      <c r="OLR79" s="200"/>
      <c r="OLS79" s="200"/>
      <c r="OLT79" s="200"/>
      <c r="OLU79" s="200"/>
      <c r="OLV79" s="200"/>
      <c r="OLW79" s="200"/>
      <c r="OLX79" s="200"/>
      <c r="OLY79" s="200"/>
      <c r="OLZ79" s="200"/>
      <c r="OMA79" s="200"/>
      <c r="OMB79" s="200"/>
      <c r="OMC79" s="200"/>
      <c r="OMD79" s="200"/>
      <c r="OME79" s="200"/>
      <c r="OMF79" s="200"/>
      <c r="OMG79" s="200"/>
      <c r="OMH79" s="200"/>
      <c r="OMI79" s="200"/>
      <c r="OMJ79" s="200"/>
      <c r="OMK79" s="197"/>
      <c r="OML79" s="197"/>
      <c r="OMM79" s="197"/>
      <c r="OMN79" s="197"/>
      <c r="OMO79" s="197"/>
      <c r="OMP79" s="197"/>
      <c r="OMQ79" s="197"/>
      <c r="OMR79" s="197"/>
      <c r="OMS79" s="197"/>
      <c r="OMT79" s="197"/>
      <c r="OMU79" s="197"/>
      <c r="OMV79" s="197"/>
      <c r="OMW79" s="197"/>
      <c r="OMX79" s="197"/>
      <c r="OMY79" s="197"/>
      <c r="OMZ79" s="197"/>
      <c r="ONA79" s="200"/>
      <c r="ONB79" s="200"/>
      <c r="ONC79" s="200"/>
      <c r="OND79" s="200"/>
      <c r="ONE79" s="200"/>
      <c r="ONF79" s="200"/>
      <c r="ONG79" s="200"/>
      <c r="ONH79" s="200"/>
      <c r="ONI79" s="200"/>
      <c r="ONJ79" s="200"/>
      <c r="ONK79" s="200"/>
      <c r="ONL79" s="200"/>
      <c r="ONM79" s="200"/>
      <c r="ONN79" s="200"/>
      <c r="ONO79" s="200"/>
      <c r="ONP79" s="200"/>
      <c r="ONQ79" s="200"/>
      <c r="ONR79" s="200"/>
      <c r="ONS79" s="200"/>
      <c r="ONT79" s="200"/>
      <c r="ONU79" s="200"/>
      <c r="ONV79" s="200"/>
      <c r="ONW79" s="200"/>
      <c r="ONX79" s="200"/>
      <c r="ONY79" s="200"/>
      <c r="ONZ79" s="200"/>
      <c r="OOA79" s="200"/>
      <c r="OOB79" s="200"/>
      <c r="OOC79" s="200"/>
      <c r="OOD79" s="200"/>
      <c r="OOE79" s="200"/>
      <c r="OOF79" s="200"/>
      <c r="OOG79" s="200"/>
      <c r="OOH79" s="200"/>
      <c r="OOI79" s="200"/>
      <c r="OOJ79" s="200"/>
      <c r="OOK79" s="200"/>
      <c r="OOL79" s="200"/>
      <c r="OOM79" s="200"/>
      <c r="OON79" s="200"/>
      <c r="OOO79" s="200"/>
      <c r="OOP79" s="200"/>
      <c r="OOQ79" s="200"/>
      <c r="OOR79" s="200"/>
      <c r="OOS79" s="200"/>
      <c r="OOT79" s="200"/>
      <c r="OOU79" s="200"/>
      <c r="OOV79" s="200"/>
      <c r="OOW79" s="200"/>
      <c r="OOX79" s="200"/>
      <c r="OOY79" s="200"/>
      <c r="OOZ79" s="200"/>
      <c r="OPA79" s="200"/>
      <c r="OPB79" s="200"/>
      <c r="OPC79" s="200"/>
      <c r="OPD79" s="200"/>
      <c r="OPE79" s="200"/>
      <c r="OPF79" s="200"/>
      <c r="OPG79" s="200"/>
      <c r="OPH79" s="200"/>
      <c r="OPI79" s="200"/>
      <c r="OPJ79" s="200"/>
      <c r="OPK79" s="200"/>
      <c r="OPL79" s="200"/>
      <c r="OPM79" s="200"/>
      <c r="OPN79" s="200"/>
      <c r="OPO79" s="200"/>
      <c r="OPP79" s="200"/>
      <c r="OPQ79" s="200"/>
      <c r="OPR79" s="200"/>
      <c r="OPS79" s="200"/>
      <c r="OPT79" s="200"/>
      <c r="OPU79" s="200"/>
      <c r="OPV79" s="200"/>
      <c r="OPW79" s="200"/>
      <c r="OPX79" s="200"/>
      <c r="OPY79" s="197"/>
      <c r="OPZ79" s="197"/>
      <c r="OQA79" s="197"/>
      <c r="OQB79" s="197"/>
      <c r="OQC79" s="197"/>
      <c r="OQD79" s="197"/>
      <c r="OQE79" s="197"/>
      <c r="OQF79" s="197"/>
      <c r="OQG79" s="197"/>
      <c r="OQH79" s="197"/>
      <c r="OQI79" s="197"/>
      <c r="OQJ79" s="197"/>
      <c r="OQK79" s="197"/>
      <c r="OQL79" s="197"/>
      <c r="OQM79" s="197"/>
      <c r="OQN79" s="197"/>
      <c r="OQO79" s="200"/>
      <c r="OQP79" s="200"/>
      <c r="OQQ79" s="200"/>
      <c r="OQR79" s="200"/>
      <c r="OQS79" s="200"/>
      <c r="OQT79" s="200"/>
      <c r="OQU79" s="200"/>
      <c r="OQV79" s="200"/>
      <c r="OQW79" s="200"/>
      <c r="OQX79" s="200"/>
      <c r="OQY79" s="200"/>
      <c r="OQZ79" s="200"/>
      <c r="ORA79" s="200"/>
      <c r="ORB79" s="200"/>
      <c r="ORC79" s="200"/>
      <c r="ORD79" s="200"/>
      <c r="ORE79" s="200"/>
      <c r="ORF79" s="200"/>
      <c r="ORG79" s="200"/>
      <c r="ORH79" s="200"/>
      <c r="ORI79" s="200"/>
      <c r="ORJ79" s="200"/>
      <c r="ORK79" s="200"/>
      <c r="ORL79" s="200"/>
      <c r="ORM79" s="200"/>
      <c r="ORN79" s="200"/>
      <c r="ORO79" s="200"/>
      <c r="ORP79" s="200"/>
      <c r="ORQ79" s="200"/>
      <c r="ORR79" s="200"/>
      <c r="ORS79" s="200"/>
      <c r="ORT79" s="200"/>
      <c r="ORU79" s="200"/>
      <c r="ORV79" s="200"/>
      <c r="ORW79" s="200"/>
      <c r="ORX79" s="200"/>
      <c r="ORY79" s="200"/>
      <c r="ORZ79" s="200"/>
      <c r="OSA79" s="200"/>
      <c r="OSB79" s="200"/>
      <c r="OSC79" s="200"/>
      <c r="OSD79" s="200"/>
      <c r="OSE79" s="200"/>
      <c r="OSF79" s="200"/>
      <c r="OSG79" s="200"/>
      <c r="OSH79" s="200"/>
      <c r="OSI79" s="200"/>
      <c r="OSJ79" s="200"/>
      <c r="OSK79" s="200"/>
      <c r="OSL79" s="200"/>
      <c r="OSM79" s="200"/>
      <c r="OSN79" s="200"/>
      <c r="OSO79" s="200"/>
      <c r="OSP79" s="200"/>
      <c r="OSQ79" s="200"/>
      <c r="OSR79" s="200"/>
      <c r="OSS79" s="200"/>
      <c r="OST79" s="200"/>
      <c r="OSU79" s="200"/>
      <c r="OSV79" s="200"/>
      <c r="OSW79" s="200"/>
      <c r="OSX79" s="200"/>
      <c r="OSY79" s="200"/>
      <c r="OSZ79" s="200"/>
      <c r="OTA79" s="200"/>
      <c r="OTB79" s="200"/>
      <c r="OTC79" s="200"/>
      <c r="OTD79" s="200"/>
      <c r="OTE79" s="200"/>
      <c r="OTF79" s="200"/>
      <c r="OTG79" s="200"/>
      <c r="OTH79" s="200"/>
      <c r="OTI79" s="200"/>
      <c r="OTJ79" s="200"/>
      <c r="OTK79" s="200"/>
      <c r="OTL79" s="200"/>
      <c r="OTM79" s="197"/>
      <c r="OTN79" s="197"/>
      <c r="OTO79" s="197"/>
      <c r="OTP79" s="197"/>
      <c r="OTQ79" s="197"/>
      <c r="OTR79" s="197"/>
      <c r="OTS79" s="197"/>
      <c r="OTT79" s="197"/>
      <c r="OTU79" s="197"/>
      <c r="OTV79" s="197"/>
      <c r="OTW79" s="197"/>
      <c r="OTX79" s="197"/>
      <c r="OTY79" s="197"/>
      <c r="OTZ79" s="197"/>
      <c r="OUA79" s="197"/>
      <c r="OUB79" s="197"/>
      <c r="OUC79" s="200"/>
      <c r="OUD79" s="200"/>
      <c r="OUE79" s="200"/>
      <c r="OUF79" s="200"/>
      <c r="OUG79" s="200"/>
      <c r="OUH79" s="200"/>
      <c r="OUI79" s="200"/>
      <c r="OUJ79" s="200"/>
      <c r="OUK79" s="200"/>
      <c r="OUL79" s="200"/>
      <c r="OUM79" s="200"/>
      <c r="OUN79" s="200"/>
      <c r="OUO79" s="200"/>
      <c r="OUP79" s="200"/>
      <c r="OUQ79" s="200"/>
      <c r="OUR79" s="200"/>
      <c r="OUS79" s="200"/>
      <c r="OUT79" s="200"/>
      <c r="OUU79" s="200"/>
      <c r="OUV79" s="200"/>
      <c r="OUW79" s="200"/>
      <c r="OUX79" s="200"/>
      <c r="OUY79" s="200"/>
      <c r="OUZ79" s="200"/>
      <c r="OVA79" s="200"/>
      <c r="OVB79" s="200"/>
      <c r="OVC79" s="200"/>
      <c r="OVD79" s="200"/>
      <c r="OVE79" s="200"/>
      <c r="OVF79" s="200"/>
      <c r="OVG79" s="200"/>
      <c r="OVH79" s="200"/>
      <c r="OVI79" s="200"/>
      <c r="OVJ79" s="200"/>
      <c r="OVK79" s="200"/>
      <c r="OVL79" s="200"/>
      <c r="OVM79" s="200"/>
      <c r="OVN79" s="200"/>
      <c r="OVO79" s="200"/>
      <c r="OVP79" s="200"/>
      <c r="OVQ79" s="200"/>
      <c r="OVR79" s="200"/>
      <c r="OVS79" s="200"/>
      <c r="OVT79" s="200"/>
      <c r="OVU79" s="200"/>
      <c r="OVV79" s="200"/>
      <c r="OVW79" s="200"/>
      <c r="OVX79" s="200"/>
      <c r="OVY79" s="200"/>
      <c r="OVZ79" s="200"/>
      <c r="OWA79" s="200"/>
      <c r="OWB79" s="200"/>
      <c r="OWC79" s="200"/>
      <c r="OWD79" s="200"/>
      <c r="OWE79" s="200"/>
      <c r="OWF79" s="200"/>
      <c r="OWG79" s="200"/>
      <c r="OWH79" s="200"/>
      <c r="OWI79" s="200"/>
      <c r="OWJ79" s="200"/>
      <c r="OWK79" s="200"/>
      <c r="OWL79" s="200"/>
      <c r="OWM79" s="200"/>
      <c r="OWN79" s="200"/>
      <c r="OWO79" s="200"/>
      <c r="OWP79" s="200"/>
      <c r="OWQ79" s="200"/>
      <c r="OWR79" s="200"/>
      <c r="OWS79" s="200"/>
      <c r="OWT79" s="200"/>
      <c r="OWU79" s="200"/>
      <c r="OWV79" s="200"/>
      <c r="OWW79" s="200"/>
      <c r="OWX79" s="200"/>
      <c r="OWY79" s="200"/>
      <c r="OWZ79" s="200"/>
      <c r="OXA79" s="197"/>
      <c r="OXB79" s="197"/>
      <c r="OXC79" s="197"/>
      <c r="OXD79" s="197"/>
      <c r="OXE79" s="197"/>
      <c r="OXF79" s="197"/>
      <c r="OXG79" s="197"/>
      <c r="OXH79" s="197"/>
      <c r="OXI79" s="197"/>
      <c r="OXJ79" s="197"/>
      <c r="OXK79" s="197"/>
      <c r="OXL79" s="197"/>
      <c r="OXM79" s="197"/>
      <c r="OXN79" s="197"/>
      <c r="OXO79" s="197"/>
      <c r="OXP79" s="197"/>
      <c r="OXQ79" s="200"/>
      <c r="OXR79" s="200"/>
      <c r="OXS79" s="200"/>
      <c r="OXT79" s="200"/>
      <c r="OXU79" s="200"/>
      <c r="OXV79" s="200"/>
      <c r="OXW79" s="200"/>
      <c r="OXX79" s="200"/>
      <c r="OXY79" s="200"/>
      <c r="OXZ79" s="200"/>
      <c r="OYA79" s="200"/>
      <c r="OYB79" s="200"/>
      <c r="OYC79" s="200"/>
      <c r="OYD79" s="200"/>
      <c r="OYE79" s="200"/>
      <c r="OYF79" s="200"/>
      <c r="OYG79" s="200"/>
      <c r="OYH79" s="200"/>
      <c r="OYI79" s="200"/>
      <c r="OYJ79" s="200"/>
      <c r="OYK79" s="200"/>
      <c r="OYL79" s="200"/>
      <c r="OYM79" s="200"/>
      <c r="OYN79" s="200"/>
      <c r="OYO79" s="200"/>
      <c r="OYP79" s="200"/>
      <c r="OYQ79" s="200"/>
      <c r="OYR79" s="200"/>
      <c r="OYS79" s="200"/>
      <c r="OYT79" s="200"/>
      <c r="OYU79" s="200"/>
      <c r="OYV79" s="200"/>
      <c r="OYW79" s="200"/>
      <c r="OYX79" s="200"/>
      <c r="OYY79" s="200"/>
      <c r="OYZ79" s="200"/>
      <c r="OZA79" s="200"/>
      <c r="OZB79" s="200"/>
      <c r="OZC79" s="200"/>
      <c r="OZD79" s="200"/>
      <c r="OZE79" s="200"/>
      <c r="OZF79" s="200"/>
      <c r="OZG79" s="200"/>
      <c r="OZH79" s="200"/>
      <c r="OZI79" s="200"/>
      <c r="OZJ79" s="200"/>
      <c r="OZK79" s="200"/>
      <c r="OZL79" s="200"/>
      <c r="OZM79" s="200"/>
      <c r="OZN79" s="200"/>
      <c r="OZO79" s="200"/>
      <c r="OZP79" s="200"/>
      <c r="OZQ79" s="200"/>
      <c r="OZR79" s="200"/>
      <c r="OZS79" s="200"/>
      <c r="OZT79" s="200"/>
      <c r="OZU79" s="200"/>
      <c r="OZV79" s="200"/>
      <c r="OZW79" s="200"/>
      <c r="OZX79" s="200"/>
      <c r="OZY79" s="200"/>
      <c r="OZZ79" s="200"/>
      <c r="PAA79" s="200"/>
      <c r="PAB79" s="200"/>
      <c r="PAC79" s="200"/>
      <c r="PAD79" s="200"/>
      <c r="PAE79" s="200"/>
      <c r="PAF79" s="200"/>
      <c r="PAG79" s="200"/>
      <c r="PAH79" s="200"/>
      <c r="PAI79" s="200"/>
      <c r="PAJ79" s="200"/>
      <c r="PAK79" s="200"/>
      <c r="PAL79" s="200"/>
      <c r="PAM79" s="200"/>
      <c r="PAN79" s="200"/>
      <c r="PAO79" s="197"/>
      <c r="PAP79" s="197"/>
      <c r="PAQ79" s="197"/>
      <c r="PAR79" s="197"/>
      <c r="PAS79" s="197"/>
      <c r="PAT79" s="197"/>
      <c r="PAU79" s="197"/>
      <c r="PAV79" s="197"/>
      <c r="PAW79" s="197"/>
      <c r="PAX79" s="197"/>
      <c r="PAY79" s="197"/>
      <c r="PAZ79" s="197"/>
      <c r="PBA79" s="197"/>
      <c r="PBB79" s="197"/>
      <c r="PBC79" s="197"/>
      <c r="PBD79" s="197"/>
      <c r="PBE79" s="200"/>
      <c r="PBF79" s="200"/>
      <c r="PBG79" s="200"/>
      <c r="PBH79" s="200"/>
      <c r="PBI79" s="200"/>
      <c r="PBJ79" s="200"/>
      <c r="PBK79" s="200"/>
      <c r="PBL79" s="200"/>
      <c r="PBM79" s="200"/>
      <c r="PBN79" s="200"/>
      <c r="PBO79" s="200"/>
      <c r="PBP79" s="200"/>
      <c r="PBQ79" s="200"/>
      <c r="PBR79" s="200"/>
      <c r="PBS79" s="200"/>
      <c r="PBT79" s="200"/>
      <c r="PBU79" s="200"/>
      <c r="PBV79" s="200"/>
      <c r="PBW79" s="200"/>
      <c r="PBX79" s="200"/>
      <c r="PBY79" s="200"/>
      <c r="PBZ79" s="200"/>
      <c r="PCA79" s="200"/>
      <c r="PCB79" s="200"/>
      <c r="PCC79" s="200"/>
      <c r="PCD79" s="200"/>
      <c r="PCE79" s="200"/>
      <c r="PCF79" s="200"/>
      <c r="PCG79" s="200"/>
      <c r="PCH79" s="200"/>
      <c r="PCI79" s="200"/>
      <c r="PCJ79" s="200"/>
      <c r="PCK79" s="200"/>
      <c r="PCL79" s="200"/>
      <c r="PCM79" s="200"/>
      <c r="PCN79" s="200"/>
      <c r="PCO79" s="200"/>
      <c r="PCP79" s="200"/>
      <c r="PCQ79" s="200"/>
      <c r="PCR79" s="200"/>
      <c r="PCS79" s="200"/>
      <c r="PCT79" s="200"/>
      <c r="PCU79" s="200"/>
      <c r="PCV79" s="200"/>
      <c r="PCW79" s="200"/>
      <c r="PCX79" s="200"/>
      <c r="PCY79" s="200"/>
      <c r="PCZ79" s="200"/>
      <c r="PDA79" s="200"/>
      <c r="PDB79" s="200"/>
      <c r="PDC79" s="200"/>
      <c r="PDD79" s="200"/>
      <c r="PDE79" s="200"/>
      <c r="PDF79" s="200"/>
      <c r="PDG79" s="200"/>
      <c r="PDH79" s="200"/>
      <c r="PDI79" s="200"/>
      <c r="PDJ79" s="200"/>
      <c r="PDK79" s="200"/>
      <c r="PDL79" s="200"/>
      <c r="PDM79" s="200"/>
      <c r="PDN79" s="200"/>
      <c r="PDO79" s="200"/>
      <c r="PDP79" s="200"/>
      <c r="PDQ79" s="200"/>
      <c r="PDR79" s="200"/>
      <c r="PDS79" s="200"/>
      <c r="PDT79" s="200"/>
      <c r="PDU79" s="200"/>
      <c r="PDV79" s="200"/>
      <c r="PDW79" s="200"/>
      <c r="PDX79" s="200"/>
      <c r="PDY79" s="200"/>
      <c r="PDZ79" s="200"/>
      <c r="PEA79" s="200"/>
      <c r="PEB79" s="200"/>
      <c r="PEC79" s="197"/>
      <c r="PED79" s="197"/>
      <c r="PEE79" s="197"/>
      <c r="PEF79" s="197"/>
      <c r="PEG79" s="197"/>
      <c r="PEH79" s="197"/>
      <c r="PEI79" s="197"/>
      <c r="PEJ79" s="197"/>
      <c r="PEK79" s="197"/>
      <c r="PEL79" s="197"/>
      <c r="PEM79" s="197"/>
      <c r="PEN79" s="197"/>
      <c r="PEO79" s="197"/>
      <c r="PEP79" s="197"/>
      <c r="PEQ79" s="197"/>
      <c r="PER79" s="197"/>
      <c r="PES79" s="200"/>
      <c r="PET79" s="200"/>
      <c r="PEU79" s="200"/>
      <c r="PEV79" s="200"/>
      <c r="PEW79" s="200"/>
      <c r="PEX79" s="200"/>
      <c r="PEY79" s="200"/>
      <c r="PEZ79" s="200"/>
      <c r="PFA79" s="200"/>
      <c r="PFB79" s="200"/>
      <c r="PFC79" s="200"/>
      <c r="PFD79" s="200"/>
      <c r="PFE79" s="200"/>
      <c r="PFF79" s="200"/>
      <c r="PFG79" s="200"/>
      <c r="PFH79" s="200"/>
      <c r="PFI79" s="200"/>
      <c r="PFJ79" s="200"/>
      <c r="PFK79" s="200"/>
      <c r="PFL79" s="200"/>
      <c r="PFM79" s="200"/>
      <c r="PFN79" s="200"/>
      <c r="PFO79" s="200"/>
      <c r="PFP79" s="200"/>
      <c r="PFQ79" s="200"/>
      <c r="PFR79" s="200"/>
      <c r="PFS79" s="200"/>
      <c r="PFT79" s="200"/>
      <c r="PFU79" s="200"/>
      <c r="PFV79" s="200"/>
      <c r="PFW79" s="200"/>
      <c r="PFX79" s="200"/>
      <c r="PFY79" s="200"/>
      <c r="PFZ79" s="200"/>
      <c r="PGA79" s="200"/>
      <c r="PGB79" s="200"/>
      <c r="PGC79" s="200"/>
      <c r="PGD79" s="200"/>
      <c r="PGE79" s="200"/>
      <c r="PGF79" s="200"/>
      <c r="PGG79" s="200"/>
      <c r="PGH79" s="200"/>
      <c r="PGI79" s="200"/>
      <c r="PGJ79" s="200"/>
      <c r="PGK79" s="200"/>
      <c r="PGL79" s="200"/>
      <c r="PGM79" s="200"/>
      <c r="PGN79" s="200"/>
      <c r="PGO79" s="200"/>
      <c r="PGP79" s="200"/>
      <c r="PGQ79" s="200"/>
      <c r="PGR79" s="200"/>
      <c r="PGS79" s="200"/>
      <c r="PGT79" s="200"/>
      <c r="PGU79" s="200"/>
      <c r="PGV79" s="200"/>
      <c r="PGW79" s="200"/>
      <c r="PGX79" s="200"/>
      <c r="PGY79" s="200"/>
      <c r="PGZ79" s="200"/>
      <c r="PHA79" s="200"/>
      <c r="PHB79" s="200"/>
      <c r="PHC79" s="200"/>
      <c r="PHD79" s="200"/>
      <c r="PHE79" s="200"/>
      <c r="PHF79" s="200"/>
      <c r="PHG79" s="200"/>
      <c r="PHH79" s="200"/>
      <c r="PHI79" s="200"/>
      <c r="PHJ79" s="200"/>
      <c r="PHK79" s="200"/>
      <c r="PHL79" s="200"/>
      <c r="PHM79" s="200"/>
      <c r="PHN79" s="200"/>
      <c r="PHO79" s="200"/>
      <c r="PHP79" s="200"/>
      <c r="PHQ79" s="197"/>
      <c r="PHR79" s="197"/>
      <c r="PHS79" s="197"/>
      <c r="PHT79" s="197"/>
      <c r="PHU79" s="197"/>
      <c r="PHV79" s="197"/>
      <c r="PHW79" s="197"/>
      <c r="PHX79" s="197"/>
      <c r="PHY79" s="197"/>
      <c r="PHZ79" s="197"/>
      <c r="PIA79" s="197"/>
      <c r="PIB79" s="197"/>
      <c r="PIC79" s="197"/>
      <c r="PID79" s="197"/>
      <c r="PIE79" s="197"/>
      <c r="PIF79" s="197"/>
      <c r="PIG79" s="200"/>
      <c r="PIH79" s="200"/>
      <c r="PII79" s="200"/>
      <c r="PIJ79" s="200"/>
      <c r="PIK79" s="200"/>
      <c r="PIL79" s="200"/>
      <c r="PIM79" s="200"/>
      <c r="PIN79" s="200"/>
      <c r="PIO79" s="200"/>
      <c r="PIP79" s="200"/>
      <c r="PIQ79" s="200"/>
      <c r="PIR79" s="200"/>
      <c r="PIS79" s="200"/>
      <c r="PIT79" s="200"/>
      <c r="PIU79" s="200"/>
      <c r="PIV79" s="200"/>
      <c r="PIW79" s="200"/>
      <c r="PIX79" s="200"/>
      <c r="PIY79" s="200"/>
      <c r="PIZ79" s="200"/>
      <c r="PJA79" s="200"/>
      <c r="PJB79" s="200"/>
      <c r="PJC79" s="200"/>
      <c r="PJD79" s="200"/>
      <c r="PJE79" s="200"/>
      <c r="PJF79" s="200"/>
      <c r="PJG79" s="200"/>
      <c r="PJH79" s="200"/>
      <c r="PJI79" s="200"/>
      <c r="PJJ79" s="200"/>
      <c r="PJK79" s="200"/>
      <c r="PJL79" s="200"/>
      <c r="PJM79" s="200"/>
      <c r="PJN79" s="200"/>
      <c r="PJO79" s="200"/>
      <c r="PJP79" s="200"/>
      <c r="PJQ79" s="200"/>
      <c r="PJR79" s="200"/>
      <c r="PJS79" s="200"/>
      <c r="PJT79" s="200"/>
      <c r="PJU79" s="200"/>
      <c r="PJV79" s="200"/>
      <c r="PJW79" s="200"/>
      <c r="PJX79" s="200"/>
      <c r="PJY79" s="200"/>
      <c r="PJZ79" s="200"/>
      <c r="PKA79" s="200"/>
      <c r="PKB79" s="200"/>
      <c r="PKC79" s="200"/>
      <c r="PKD79" s="200"/>
      <c r="PKE79" s="200"/>
      <c r="PKF79" s="200"/>
      <c r="PKG79" s="200"/>
      <c r="PKH79" s="200"/>
      <c r="PKI79" s="200"/>
      <c r="PKJ79" s="200"/>
      <c r="PKK79" s="200"/>
      <c r="PKL79" s="200"/>
      <c r="PKM79" s="200"/>
      <c r="PKN79" s="200"/>
      <c r="PKO79" s="200"/>
      <c r="PKP79" s="200"/>
      <c r="PKQ79" s="200"/>
      <c r="PKR79" s="200"/>
      <c r="PKS79" s="200"/>
      <c r="PKT79" s="200"/>
      <c r="PKU79" s="200"/>
      <c r="PKV79" s="200"/>
      <c r="PKW79" s="200"/>
      <c r="PKX79" s="200"/>
      <c r="PKY79" s="200"/>
      <c r="PKZ79" s="200"/>
      <c r="PLA79" s="200"/>
      <c r="PLB79" s="200"/>
      <c r="PLC79" s="200"/>
      <c r="PLD79" s="200"/>
      <c r="PLE79" s="197"/>
      <c r="PLF79" s="197"/>
      <c r="PLG79" s="197"/>
      <c r="PLH79" s="197"/>
      <c r="PLI79" s="197"/>
      <c r="PLJ79" s="197"/>
      <c r="PLK79" s="197"/>
      <c r="PLL79" s="197"/>
      <c r="PLM79" s="197"/>
      <c r="PLN79" s="197"/>
      <c r="PLO79" s="197"/>
      <c r="PLP79" s="197"/>
      <c r="PLQ79" s="197"/>
      <c r="PLR79" s="197"/>
      <c r="PLS79" s="197"/>
      <c r="PLT79" s="197"/>
      <c r="PLU79" s="200"/>
      <c r="PLV79" s="200"/>
      <c r="PLW79" s="200"/>
      <c r="PLX79" s="200"/>
      <c r="PLY79" s="200"/>
      <c r="PLZ79" s="200"/>
      <c r="PMA79" s="200"/>
      <c r="PMB79" s="200"/>
      <c r="PMC79" s="200"/>
      <c r="PMD79" s="200"/>
      <c r="PME79" s="200"/>
      <c r="PMF79" s="200"/>
      <c r="PMG79" s="200"/>
      <c r="PMH79" s="200"/>
      <c r="PMI79" s="200"/>
      <c r="PMJ79" s="200"/>
      <c r="PMK79" s="200"/>
      <c r="PML79" s="200"/>
      <c r="PMM79" s="200"/>
      <c r="PMN79" s="200"/>
      <c r="PMO79" s="200"/>
      <c r="PMP79" s="200"/>
      <c r="PMQ79" s="200"/>
      <c r="PMR79" s="200"/>
      <c r="PMS79" s="200"/>
      <c r="PMT79" s="200"/>
      <c r="PMU79" s="200"/>
      <c r="PMV79" s="200"/>
      <c r="PMW79" s="200"/>
      <c r="PMX79" s="200"/>
      <c r="PMY79" s="200"/>
      <c r="PMZ79" s="200"/>
      <c r="PNA79" s="200"/>
      <c r="PNB79" s="200"/>
      <c r="PNC79" s="200"/>
      <c r="PND79" s="200"/>
      <c r="PNE79" s="200"/>
      <c r="PNF79" s="200"/>
      <c r="PNG79" s="200"/>
      <c r="PNH79" s="200"/>
      <c r="PNI79" s="200"/>
      <c r="PNJ79" s="200"/>
      <c r="PNK79" s="200"/>
      <c r="PNL79" s="200"/>
      <c r="PNM79" s="200"/>
      <c r="PNN79" s="200"/>
      <c r="PNO79" s="200"/>
      <c r="PNP79" s="200"/>
      <c r="PNQ79" s="200"/>
      <c r="PNR79" s="200"/>
      <c r="PNS79" s="200"/>
      <c r="PNT79" s="200"/>
      <c r="PNU79" s="200"/>
      <c r="PNV79" s="200"/>
      <c r="PNW79" s="200"/>
      <c r="PNX79" s="200"/>
      <c r="PNY79" s="200"/>
      <c r="PNZ79" s="200"/>
      <c r="POA79" s="200"/>
      <c r="POB79" s="200"/>
      <c r="POC79" s="200"/>
      <c r="POD79" s="200"/>
      <c r="POE79" s="200"/>
      <c r="POF79" s="200"/>
      <c r="POG79" s="200"/>
      <c r="POH79" s="200"/>
      <c r="POI79" s="200"/>
      <c r="POJ79" s="200"/>
      <c r="POK79" s="200"/>
      <c r="POL79" s="200"/>
      <c r="POM79" s="200"/>
      <c r="PON79" s="200"/>
      <c r="POO79" s="200"/>
      <c r="POP79" s="200"/>
      <c r="POQ79" s="200"/>
      <c r="POR79" s="200"/>
      <c r="POS79" s="197"/>
      <c r="POT79" s="197"/>
      <c r="POU79" s="197"/>
      <c r="POV79" s="197"/>
      <c r="POW79" s="197"/>
      <c r="POX79" s="197"/>
      <c r="POY79" s="197"/>
      <c r="POZ79" s="197"/>
      <c r="PPA79" s="197"/>
      <c r="PPB79" s="197"/>
      <c r="PPC79" s="197"/>
      <c r="PPD79" s="197"/>
      <c r="PPE79" s="197"/>
      <c r="PPF79" s="197"/>
      <c r="PPG79" s="197"/>
      <c r="PPH79" s="197"/>
      <c r="PPI79" s="200"/>
      <c r="PPJ79" s="200"/>
      <c r="PPK79" s="200"/>
      <c r="PPL79" s="200"/>
      <c r="PPM79" s="200"/>
      <c r="PPN79" s="200"/>
      <c r="PPO79" s="200"/>
      <c r="PPP79" s="200"/>
      <c r="PPQ79" s="200"/>
      <c r="PPR79" s="200"/>
      <c r="PPS79" s="200"/>
      <c r="PPT79" s="200"/>
      <c r="PPU79" s="200"/>
      <c r="PPV79" s="200"/>
      <c r="PPW79" s="200"/>
      <c r="PPX79" s="200"/>
      <c r="PPY79" s="200"/>
      <c r="PPZ79" s="200"/>
      <c r="PQA79" s="200"/>
      <c r="PQB79" s="200"/>
      <c r="PQC79" s="200"/>
      <c r="PQD79" s="200"/>
      <c r="PQE79" s="200"/>
      <c r="PQF79" s="200"/>
      <c r="PQG79" s="200"/>
      <c r="PQH79" s="200"/>
      <c r="PQI79" s="200"/>
      <c r="PQJ79" s="200"/>
      <c r="PQK79" s="200"/>
      <c r="PQL79" s="200"/>
      <c r="PQM79" s="200"/>
      <c r="PQN79" s="200"/>
      <c r="PQO79" s="200"/>
      <c r="PQP79" s="200"/>
      <c r="PQQ79" s="200"/>
      <c r="PQR79" s="200"/>
      <c r="PQS79" s="200"/>
      <c r="PQT79" s="200"/>
      <c r="PQU79" s="200"/>
      <c r="PQV79" s="200"/>
      <c r="PQW79" s="200"/>
      <c r="PQX79" s="200"/>
      <c r="PQY79" s="200"/>
      <c r="PQZ79" s="200"/>
      <c r="PRA79" s="200"/>
      <c r="PRB79" s="200"/>
      <c r="PRC79" s="200"/>
      <c r="PRD79" s="200"/>
      <c r="PRE79" s="200"/>
      <c r="PRF79" s="200"/>
      <c r="PRG79" s="200"/>
      <c r="PRH79" s="200"/>
      <c r="PRI79" s="200"/>
      <c r="PRJ79" s="200"/>
      <c r="PRK79" s="200"/>
      <c r="PRL79" s="200"/>
      <c r="PRM79" s="200"/>
      <c r="PRN79" s="200"/>
      <c r="PRO79" s="200"/>
      <c r="PRP79" s="200"/>
      <c r="PRQ79" s="200"/>
      <c r="PRR79" s="200"/>
      <c r="PRS79" s="200"/>
      <c r="PRT79" s="200"/>
      <c r="PRU79" s="200"/>
      <c r="PRV79" s="200"/>
      <c r="PRW79" s="200"/>
      <c r="PRX79" s="200"/>
      <c r="PRY79" s="200"/>
      <c r="PRZ79" s="200"/>
      <c r="PSA79" s="200"/>
      <c r="PSB79" s="200"/>
      <c r="PSC79" s="200"/>
      <c r="PSD79" s="200"/>
      <c r="PSE79" s="200"/>
      <c r="PSF79" s="200"/>
      <c r="PSG79" s="197"/>
      <c r="PSH79" s="197"/>
      <c r="PSI79" s="197"/>
      <c r="PSJ79" s="197"/>
      <c r="PSK79" s="197"/>
      <c r="PSL79" s="197"/>
      <c r="PSM79" s="197"/>
      <c r="PSN79" s="197"/>
      <c r="PSO79" s="197"/>
      <c r="PSP79" s="197"/>
      <c r="PSQ79" s="197"/>
      <c r="PSR79" s="197"/>
      <c r="PSS79" s="197"/>
      <c r="PST79" s="197"/>
      <c r="PSU79" s="197"/>
      <c r="PSV79" s="197"/>
      <c r="PSW79" s="200"/>
      <c r="PSX79" s="200"/>
      <c r="PSY79" s="200"/>
      <c r="PSZ79" s="200"/>
      <c r="PTA79" s="200"/>
      <c r="PTB79" s="200"/>
      <c r="PTC79" s="200"/>
      <c r="PTD79" s="200"/>
      <c r="PTE79" s="200"/>
      <c r="PTF79" s="200"/>
      <c r="PTG79" s="200"/>
      <c r="PTH79" s="200"/>
      <c r="PTI79" s="200"/>
      <c r="PTJ79" s="200"/>
      <c r="PTK79" s="200"/>
      <c r="PTL79" s="200"/>
      <c r="PTM79" s="200"/>
      <c r="PTN79" s="200"/>
      <c r="PTO79" s="200"/>
      <c r="PTP79" s="200"/>
      <c r="PTQ79" s="200"/>
      <c r="PTR79" s="200"/>
      <c r="PTS79" s="200"/>
      <c r="PTT79" s="200"/>
      <c r="PTU79" s="200"/>
      <c r="PTV79" s="200"/>
      <c r="PTW79" s="200"/>
      <c r="PTX79" s="200"/>
      <c r="PTY79" s="200"/>
      <c r="PTZ79" s="200"/>
      <c r="PUA79" s="200"/>
      <c r="PUB79" s="200"/>
      <c r="PUC79" s="200"/>
      <c r="PUD79" s="200"/>
      <c r="PUE79" s="200"/>
      <c r="PUF79" s="200"/>
      <c r="PUG79" s="200"/>
      <c r="PUH79" s="200"/>
      <c r="PUI79" s="200"/>
      <c r="PUJ79" s="200"/>
      <c r="PUK79" s="200"/>
      <c r="PUL79" s="200"/>
      <c r="PUM79" s="200"/>
      <c r="PUN79" s="200"/>
      <c r="PUO79" s="200"/>
      <c r="PUP79" s="200"/>
      <c r="PUQ79" s="200"/>
      <c r="PUR79" s="200"/>
      <c r="PUS79" s="200"/>
      <c r="PUT79" s="200"/>
      <c r="PUU79" s="200"/>
      <c r="PUV79" s="200"/>
      <c r="PUW79" s="200"/>
      <c r="PUX79" s="200"/>
      <c r="PUY79" s="200"/>
      <c r="PUZ79" s="200"/>
      <c r="PVA79" s="200"/>
      <c r="PVB79" s="200"/>
      <c r="PVC79" s="200"/>
      <c r="PVD79" s="200"/>
      <c r="PVE79" s="200"/>
      <c r="PVF79" s="200"/>
      <c r="PVG79" s="200"/>
      <c r="PVH79" s="200"/>
      <c r="PVI79" s="200"/>
      <c r="PVJ79" s="200"/>
      <c r="PVK79" s="200"/>
      <c r="PVL79" s="200"/>
      <c r="PVM79" s="200"/>
      <c r="PVN79" s="200"/>
      <c r="PVO79" s="200"/>
      <c r="PVP79" s="200"/>
      <c r="PVQ79" s="200"/>
      <c r="PVR79" s="200"/>
      <c r="PVS79" s="200"/>
      <c r="PVT79" s="200"/>
      <c r="PVU79" s="197"/>
      <c r="PVV79" s="197"/>
      <c r="PVW79" s="197"/>
      <c r="PVX79" s="197"/>
      <c r="PVY79" s="197"/>
      <c r="PVZ79" s="197"/>
      <c r="PWA79" s="197"/>
      <c r="PWB79" s="197"/>
      <c r="PWC79" s="197"/>
      <c r="PWD79" s="197"/>
      <c r="PWE79" s="197"/>
      <c r="PWF79" s="197"/>
      <c r="PWG79" s="197"/>
      <c r="PWH79" s="197"/>
      <c r="PWI79" s="197"/>
      <c r="PWJ79" s="197"/>
      <c r="PWK79" s="200"/>
      <c r="PWL79" s="200"/>
      <c r="PWM79" s="200"/>
      <c r="PWN79" s="200"/>
      <c r="PWO79" s="200"/>
      <c r="PWP79" s="200"/>
      <c r="PWQ79" s="200"/>
      <c r="PWR79" s="200"/>
      <c r="PWS79" s="200"/>
      <c r="PWT79" s="200"/>
      <c r="PWU79" s="200"/>
      <c r="PWV79" s="200"/>
      <c r="PWW79" s="200"/>
      <c r="PWX79" s="200"/>
      <c r="PWY79" s="200"/>
      <c r="PWZ79" s="200"/>
      <c r="PXA79" s="200"/>
      <c r="PXB79" s="200"/>
      <c r="PXC79" s="200"/>
      <c r="PXD79" s="200"/>
      <c r="PXE79" s="200"/>
      <c r="PXF79" s="200"/>
      <c r="PXG79" s="200"/>
      <c r="PXH79" s="200"/>
      <c r="PXI79" s="200"/>
      <c r="PXJ79" s="200"/>
      <c r="PXK79" s="200"/>
      <c r="PXL79" s="200"/>
      <c r="PXM79" s="200"/>
      <c r="PXN79" s="200"/>
      <c r="PXO79" s="200"/>
      <c r="PXP79" s="200"/>
      <c r="PXQ79" s="200"/>
      <c r="PXR79" s="200"/>
      <c r="PXS79" s="200"/>
      <c r="PXT79" s="200"/>
      <c r="PXU79" s="200"/>
      <c r="PXV79" s="200"/>
      <c r="PXW79" s="200"/>
      <c r="PXX79" s="200"/>
      <c r="PXY79" s="200"/>
      <c r="PXZ79" s="200"/>
      <c r="PYA79" s="200"/>
      <c r="PYB79" s="200"/>
      <c r="PYC79" s="200"/>
      <c r="PYD79" s="200"/>
      <c r="PYE79" s="200"/>
      <c r="PYF79" s="200"/>
      <c r="PYG79" s="200"/>
      <c r="PYH79" s="200"/>
      <c r="PYI79" s="200"/>
      <c r="PYJ79" s="200"/>
      <c r="PYK79" s="200"/>
      <c r="PYL79" s="200"/>
      <c r="PYM79" s="200"/>
      <c r="PYN79" s="200"/>
      <c r="PYO79" s="200"/>
      <c r="PYP79" s="200"/>
      <c r="PYQ79" s="200"/>
      <c r="PYR79" s="200"/>
      <c r="PYS79" s="200"/>
      <c r="PYT79" s="200"/>
      <c r="PYU79" s="200"/>
      <c r="PYV79" s="200"/>
      <c r="PYW79" s="200"/>
      <c r="PYX79" s="200"/>
      <c r="PYY79" s="200"/>
      <c r="PYZ79" s="200"/>
      <c r="PZA79" s="200"/>
      <c r="PZB79" s="200"/>
      <c r="PZC79" s="200"/>
      <c r="PZD79" s="200"/>
      <c r="PZE79" s="200"/>
      <c r="PZF79" s="200"/>
      <c r="PZG79" s="200"/>
      <c r="PZH79" s="200"/>
      <c r="PZI79" s="197"/>
      <c r="PZJ79" s="197"/>
      <c r="PZK79" s="197"/>
      <c r="PZL79" s="197"/>
      <c r="PZM79" s="197"/>
      <c r="PZN79" s="197"/>
      <c r="PZO79" s="197"/>
      <c r="PZP79" s="197"/>
      <c r="PZQ79" s="197"/>
      <c r="PZR79" s="197"/>
      <c r="PZS79" s="197"/>
      <c r="PZT79" s="197"/>
      <c r="PZU79" s="197"/>
      <c r="PZV79" s="197"/>
      <c r="PZW79" s="197"/>
      <c r="PZX79" s="197"/>
      <c r="PZY79" s="200"/>
      <c r="PZZ79" s="200"/>
      <c r="QAA79" s="200"/>
      <c r="QAB79" s="200"/>
      <c r="QAC79" s="200"/>
      <c r="QAD79" s="200"/>
      <c r="QAE79" s="200"/>
      <c r="QAF79" s="200"/>
      <c r="QAG79" s="200"/>
      <c r="QAH79" s="200"/>
      <c r="QAI79" s="200"/>
      <c r="QAJ79" s="200"/>
      <c r="QAK79" s="200"/>
      <c r="QAL79" s="200"/>
      <c r="QAM79" s="200"/>
      <c r="QAN79" s="200"/>
      <c r="QAO79" s="200"/>
      <c r="QAP79" s="200"/>
      <c r="QAQ79" s="200"/>
      <c r="QAR79" s="200"/>
      <c r="QAS79" s="200"/>
      <c r="QAT79" s="200"/>
      <c r="QAU79" s="200"/>
      <c r="QAV79" s="200"/>
      <c r="QAW79" s="200"/>
      <c r="QAX79" s="200"/>
      <c r="QAY79" s="200"/>
      <c r="QAZ79" s="200"/>
      <c r="QBA79" s="200"/>
      <c r="QBB79" s="200"/>
      <c r="QBC79" s="200"/>
      <c r="QBD79" s="200"/>
      <c r="QBE79" s="200"/>
      <c r="QBF79" s="200"/>
      <c r="QBG79" s="200"/>
      <c r="QBH79" s="200"/>
      <c r="QBI79" s="200"/>
      <c r="QBJ79" s="200"/>
      <c r="QBK79" s="200"/>
      <c r="QBL79" s="200"/>
      <c r="QBM79" s="200"/>
      <c r="QBN79" s="200"/>
      <c r="QBO79" s="200"/>
      <c r="QBP79" s="200"/>
      <c r="QBQ79" s="200"/>
      <c r="QBR79" s="200"/>
      <c r="QBS79" s="200"/>
      <c r="QBT79" s="200"/>
      <c r="QBU79" s="200"/>
      <c r="QBV79" s="200"/>
      <c r="QBW79" s="200"/>
      <c r="QBX79" s="200"/>
      <c r="QBY79" s="200"/>
      <c r="QBZ79" s="200"/>
      <c r="QCA79" s="200"/>
      <c r="QCB79" s="200"/>
      <c r="QCC79" s="200"/>
      <c r="QCD79" s="200"/>
      <c r="QCE79" s="200"/>
      <c r="QCF79" s="200"/>
      <c r="QCG79" s="200"/>
      <c r="QCH79" s="200"/>
      <c r="QCI79" s="200"/>
      <c r="QCJ79" s="200"/>
      <c r="QCK79" s="200"/>
      <c r="QCL79" s="200"/>
      <c r="QCM79" s="200"/>
      <c r="QCN79" s="200"/>
      <c r="QCO79" s="200"/>
      <c r="QCP79" s="200"/>
      <c r="QCQ79" s="200"/>
      <c r="QCR79" s="200"/>
      <c r="QCS79" s="200"/>
      <c r="QCT79" s="200"/>
      <c r="QCU79" s="200"/>
      <c r="QCV79" s="200"/>
      <c r="QCW79" s="197"/>
      <c r="QCX79" s="197"/>
      <c r="QCY79" s="197"/>
      <c r="QCZ79" s="197"/>
      <c r="QDA79" s="197"/>
      <c r="QDB79" s="197"/>
      <c r="QDC79" s="197"/>
      <c r="QDD79" s="197"/>
      <c r="QDE79" s="197"/>
      <c r="QDF79" s="197"/>
      <c r="QDG79" s="197"/>
      <c r="QDH79" s="197"/>
      <c r="QDI79" s="197"/>
      <c r="QDJ79" s="197"/>
      <c r="QDK79" s="197"/>
      <c r="QDL79" s="197"/>
      <c r="QDM79" s="200"/>
      <c r="QDN79" s="200"/>
      <c r="QDO79" s="200"/>
      <c r="QDP79" s="200"/>
      <c r="QDQ79" s="200"/>
      <c r="QDR79" s="200"/>
      <c r="QDS79" s="200"/>
      <c r="QDT79" s="200"/>
      <c r="QDU79" s="200"/>
      <c r="QDV79" s="200"/>
      <c r="QDW79" s="200"/>
      <c r="QDX79" s="200"/>
      <c r="QDY79" s="200"/>
      <c r="QDZ79" s="200"/>
      <c r="QEA79" s="200"/>
      <c r="QEB79" s="200"/>
      <c r="QEC79" s="200"/>
      <c r="QED79" s="200"/>
      <c r="QEE79" s="200"/>
      <c r="QEF79" s="200"/>
      <c r="QEG79" s="200"/>
      <c r="QEH79" s="200"/>
      <c r="QEI79" s="200"/>
      <c r="QEJ79" s="200"/>
      <c r="QEK79" s="200"/>
      <c r="QEL79" s="200"/>
      <c r="QEM79" s="200"/>
      <c r="QEN79" s="200"/>
      <c r="QEO79" s="200"/>
      <c r="QEP79" s="200"/>
      <c r="QEQ79" s="200"/>
      <c r="QER79" s="200"/>
      <c r="QES79" s="200"/>
      <c r="QET79" s="200"/>
      <c r="QEU79" s="200"/>
      <c r="QEV79" s="200"/>
      <c r="QEW79" s="200"/>
      <c r="QEX79" s="200"/>
      <c r="QEY79" s="200"/>
      <c r="QEZ79" s="200"/>
      <c r="QFA79" s="200"/>
      <c r="QFB79" s="200"/>
      <c r="QFC79" s="200"/>
      <c r="QFD79" s="200"/>
      <c r="QFE79" s="200"/>
      <c r="QFF79" s="200"/>
      <c r="QFG79" s="200"/>
      <c r="QFH79" s="200"/>
      <c r="QFI79" s="200"/>
      <c r="QFJ79" s="200"/>
      <c r="QFK79" s="200"/>
      <c r="QFL79" s="200"/>
      <c r="QFM79" s="200"/>
      <c r="QFN79" s="200"/>
      <c r="QFO79" s="200"/>
      <c r="QFP79" s="200"/>
      <c r="QFQ79" s="200"/>
      <c r="QFR79" s="200"/>
      <c r="QFS79" s="200"/>
      <c r="QFT79" s="200"/>
      <c r="QFU79" s="200"/>
      <c r="QFV79" s="200"/>
      <c r="QFW79" s="200"/>
      <c r="QFX79" s="200"/>
      <c r="QFY79" s="200"/>
      <c r="QFZ79" s="200"/>
      <c r="QGA79" s="200"/>
      <c r="QGB79" s="200"/>
      <c r="QGC79" s="200"/>
      <c r="QGD79" s="200"/>
      <c r="QGE79" s="200"/>
      <c r="QGF79" s="200"/>
      <c r="QGG79" s="200"/>
      <c r="QGH79" s="200"/>
      <c r="QGI79" s="200"/>
      <c r="QGJ79" s="200"/>
      <c r="QGK79" s="197"/>
      <c r="QGL79" s="197"/>
      <c r="QGM79" s="197"/>
      <c r="QGN79" s="197"/>
      <c r="QGO79" s="197"/>
      <c r="QGP79" s="197"/>
      <c r="QGQ79" s="197"/>
      <c r="QGR79" s="197"/>
      <c r="QGS79" s="197"/>
      <c r="QGT79" s="197"/>
      <c r="QGU79" s="197"/>
      <c r="QGV79" s="197"/>
      <c r="QGW79" s="197"/>
      <c r="QGX79" s="197"/>
      <c r="QGY79" s="197"/>
      <c r="QGZ79" s="197"/>
      <c r="QHA79" s="200"/>
      <c r="QHB79" s="200"/>
      <c r="QHC79" s="200"/>
      <c r="QHD79" s="200"/>
      <c r="QHE79" s="200"/>
      <c r="QHF79" s="200"/>
      <c r="QHG79" s="200"/>
      <c r="QHH79" s="200"/>
      <c r="QHI79" s="200"/>
      <c r="QHJ79" s="200"/>
      <c r="QHK79" s="200"/>
      <c r="QHL79" s="200"/>
      <c r="QHM79" s="200"/>
      <c r="QHN79" s="200"/>
      <c r="QHO79" s="200"/>
      <c r="QHP79" s="200"/>
      <c r="QHQ79" s="200"/>
      <c r="QHR79" s="200"/>
      <c r="QHS79" s="200"/>
      <c r="QHT79" s="200"/>
      <c r="QHU79" s="200"/>
      <c r="QHV79" s="200"/>
      <c r="QHW79" s="200"/>
      <c r="QHX79" s="200"/>
      <c r="QHY79" s="200"/>
      <c r="QHZ79" s="200"/>
      <c r="QIA79" s="200"/>
      <c r="QIB79" s="200"/>
      <c r="QIC79" s="200"/>
      <c r="QID79" s="200"/>
      <c r="QIE79" s="200"/>
      <c r="QIF79" s="200"/>
      <c r="QIG79" s="200"/>
      <c r="QIH79" s="200"/>
      <c r="QII79" s="200"/>
      <c r="QIJ79" s="200"/>
      <c r="QIK79" s="200"/>
      <c r="QIL79" s="200"/>
      <c r="QIM79" s="200"/>
      <c r="QIN79" s="200"/>
      <c r="QIO79" s="200"/>
      <c r="QIP79" s="200"/>
      <c r="QIQ79" s="200"/>
      <c r="QIR79" s="200"/>
      <c r="QIS79" s="200"/>
      <c r="QIT79" s="200"/>
      <c r="QIU79" s="200"/>
      <c r="QIV79" s="200"/>
      <c r="QIW79" s="200"/>
      <c r="QIX79" s="200"/>
      <c r="QIY79" s="200"/>
      <c r="QIZ79" s="200"/>
      <c r="QJA79" s="200"/>
      <c r="QJB79" s="200"/>
      <c r="QJC79" s="200"/>
      <c r="QJD79" s="200"/>
      <c r="QJE79" s="200"/>
      <c r="QJF79" s="200"/>
      <c r="QJG79" s="200"/>
      <c r="QJH79" s="200"/>
      <c r="QJI79" s="200"/>
      <c r="QJJ79" s="200"/>
      <c r="QJK79" s="200"/>
      <c r="QJL79" s="200"/>
      <c r="QJM79" s="200"/>
      <c r="QJN79" s="200"/>
      <c r="QJO79" s="200"/>
      <c r="QJP79" s="200"/>
      <c r="QJQ79" s="200"/>
      <c r="QJR79" s="200"/>
      <c r="QJS79" s="200"/>
      <c r="QJT79" s="200"/>
      <c r="QJU79" s="200"/>
      <c r="QJV79" s="200"/>
      <c r="QJW79" s="200"/>
      <c r="QJX79" s="200"/>
      <c r="QJY79" s="197"/>
      <c r="QJZ79" s="197"/>
      <c r="QKA79" s="197"/>
      <c r="QKB79" s="197"/>
      <c r="QKC79" s="197"/>
      <c r="QKD79" s="197"/>
      <c r="QKE79" s="197"/>
      <c r="QKF79" s="197"/>
      <c r="QKG79" s="197"/>
      <c r="QKH79" s="197"/>
      <c r="QKI79" s="197"/>
      <c r="QKJ79" s="197"/>
      <c r="QKK79" s="197"/>
      <c r="QKL79" s="197"/>
      <c r="QKM79" s="197"/>
      <c r="QKN79" s="197"/>
      <c r="QKO79" s="200"/>
      <c r="QKP79" s="200"/>
      <c r="QKQ79" s="200"/>
      <c r="QKR79" s="200"/>
      <c r="QKS79" s="200"/>
      <c r="QKT79" s="200"/>
      <c r="QKU79" s="200"/>
      <c r="QKV79" s="200"/>
      <c r="QKW79" s="200"/>
      <c r="QKX79" s="200"/>
      <c r="QKY79" s="200"/>
      <c r="QKZ79" s="200"/>
      <c r="QLA79" s="200"/>
      <c r="QLB79" s="200"/>
      <c r="QLC79" s="200"/>
      <c r="QLD79" s="200"/>
      <c r="QLE79" s="200"/>
      <c r="QLF79" s="200"/>
      <c r="QLG79" s="200"/>
      <c r="QLH79" s="200"/>
      <c r="QLI79" s="200"/>
      <c r="QLJ79" s="200"/>
      <c r="QLK79" s="200"/>
      <c r="QLL79" s="200"/>
      <c r="QLM79" s="200"/>
      <c r="QLN79" s="200"/>
      <c r="QLO79" s="200"/>
      <c r="QLP79" s="200"/>
      <c r="QLQ79" s="200"/>
      <c r="QLR79" s="200"/>
      <c r="QLS79" s="200"/>
      <c r="QLT79" s="200"/>
      <c r="QLU79" s="200"/>
      <c r="QLV79" s="200"/>
      <c r="QLW79" s="200"/>
      <c r="QLX79" s="200"/>
      <c r="QLY79" s="200"/>
      <c r="QLZ79" s="200"/>
      <c r="QMA79" s="200"/>
      <c r="QMB79" s="200"/>
      <c r="QMC79" s="200"/>
      <c r="QMD79" s="200"/>
      <c r="QME79" s="200"/>
      <c r="QMF79" s="200"/>
      <c r="QMG79" s="200"/>
      <c r="QMH79" s="200"/>
      <c r="QMI79" s="200"/>
      <c r="QMJ79" s="200"/>
      <c r="QMK79" s="200"/>
      <c r="QML79" s="200"/>
      <c r="QMM79" s="200"/>
      <c r="QMN79" s="200"/>
      <c r="QMO79" s="200"/>
      <c r="QMP79" s="200"/>
      <c r="QMQ79" s="200"/>
      <c r="QMR79" s="200"/>
      <c r="QMS79" s="200"/>
      <c r="QMT79" s="200"/>
      <c r="QMU79" s="200"/>
      <c r="QMV79" s="200"/>
      <c r="QMW79" s="200"/>
      <c r="QMX79" s="200"/>
      <c r="QMY79" s="200"/>
      <c r="QMZ79" s="200"/>
      <c r="QNA79" s="200"/>
      <c r="QNB79" s="200"/>
      <c r="QNC79" s="200"/>
      <c r="QND79" s="200"/>
      <c r="QNE79" s="200"/>
      <c r="QNF79" s="200"/>
      <c r="QNG79" s="200"/>
      <c r="QNH79" s="200"/>
      <c r="QNI79" s="200"/>
      <c r="QNJ79" s="200"/>
      <c r="QNK79" s="200"/>
      <c r="QNL79" s="200"/>
      <c r="QNM79" s="197"/>
      <c r="QNN79" s="197"/>
      <c r="QNO79" s="197"/>
      <c r="QNP79" s="197"/>
      <c r="QNQ79" s="197"/>
      <c r="QNR79" s="197"/>
      <c r="QNS79" s="197"/>
      <c r="QNT79" s="197"/>
      <c r="QNU79" s="197"/>
      <c r="QNV79" s="197"/>
      <c r="QNW79" s="197"/>
      <c r="QNX79" s="197"/>
      <c r="QNY79" s="197"/>
      <c r="QNZ79" s="197"/>
      <c r="QOA79" s="197"/>
      <c r="QOB79" s="197"/>
      <c r="QOC79" s="200"/>
      <c r="QOD79" s="200"/>
      <c r="QOE79" s="200"/>
      <c r="QOF79" s="200"/>
      <c r="QOG79" s="200"/>
      <c r="QOH79" s="200"/>
      <c r="QOI79" s="200"/>
      <c r="QOJ79" s="200"/>
      <c r="QOK79" s="200"/>
      <c r="QOL79" s="200"/>
      <c r="QOM79" s="200"/>
      <c r="QON79" s="200"/>
      <c r="QOO79" s="200"/>
      <c r="QOP79" s="200"/>
      <c r="QOQ79" s="200"/>
      <c r="QOR79" s="200"/>
      <c r="QOS79" s="200"/>
      <c r="QOT79" s="200"/>
      <c r="QOU79" s="200"/>
      <c r="QOV79" s="200"/>
      <c r="QOW79" s="200"/>
      <c r="QOX79" s="200"/>
      <c r="QOY79" s="200"/>
      <c r="QOZ79" s="200"/>
      <c r="QPA79" s="200"/>
      <c r="QPB79" s="200"/>
      <c r="QPC79" s="200"/>
      <c r="QPD79" s="200"/>
      <c r="QPE79" s="200"/>
      <c r="QPF79" s="200"/>
      <c r="QPG79" s="200"/>
      <c r="QPH79" s="200"/>
      <c r="QPI79" s="200"/>
      <c r="QPJ79" s="200"/>
      <c r="QPK79" s="200"/>
      <c r="QPL79" s="200"/>
      <c r="QPM79" s="200"/>
      <c r="QPN79" s="200"/>
      <c r="QPO79" s="200"/>
      <c r="QPP79" s="200"/>
      <c r="QPQ79" s="200"/>
      <c r="QPR79" s="200"/>
      <c r="QPS79" s="200"/>
      <c r="QPT79" s="200"/>
      <c r="QPU79" s="200"/>
      <c r="QPV79" s="200"/>
      <c r="QPW79" s="200"/>
      <c r="QPX79" s="200"/>
      <c r="QPY79" s="200"/>
      <c r="QPZ79" s="200"/>
      <c r="QQA79" s="200"/>
      <c r="QQB79" s="200"/>
      <c r="QQC79" s="200"/>
      <c r="QQD79" s="200"/>
      <c r="QQE79" s="200"/>
      <c r="QQF79" s="200"/>
      <c r="QQG79" s="200"/>
      <c r="QQH79" s="200"/>
      <c r="QQI79" s="200"/>
      <c r="QQJ79" s="200"/>
      <c r="QQK79" s="200"/>
      <c r="QQL79" s="200"/>
      <c r="QQM79" s="200"/>
      <c r="QQN79" s="200"/>
      <c r="QQO79" s="200"/>
      <c r="QQP79" s="200"/>
      <c r="QQQ79" s="200"/>
      <c r="QQR79" s="200"/>
      <c r="QQS79" s="200"/>
      <c r="QQT79" s="200"/>
      <c r="QQU79" s="200"/>
      <c r="QQV79" s="200"/>
      <c r="QQW79" s="200"/>
      <c r="QQX79" s="200"/>
      <c r="QQY79" s="200"/>
      <c r="QQZ79" s="200"/>
      <c r="QRA79" s="197"/>
      <c r="QRB79" s="197"/>
      <c r="QRC79" s="197"/>
      <c r="QRD79" s="197"/>
      <c r="QRE79" s="197"/>
      <c r="QRF79" s="197"/>
      <c r="QRG79" s="197"/>
      <c r="QRH79" s="197"/>
      <c r="QRI79" s="197"/>
      <c r="QRJ79" s="197"/>
      <c r="QRK79" s="197"/>
      <c r="QRL79" s="197"/>
      <c r="QRM79" s="197"/>
      <c r="QRN79" s="197"/>
      <c r="QRO79" s="197"/>
      <c r="QRP79" s="197"/>
      <c r="QRQ79" s="200"/>
      <c r="QRR79" s="200"/>
      <c r="QRS79" s="200"/>
      <c r="QRT79" s="200"/>
      <c r="QRU79" s="200"/>
      <c r="QRV79" s="200"/>
      <c r="QRW79" s="200"/>
      <c r="QRX79" s="200"/>
      <c r="QRY79" s="200"/>
      <c r="QRZ79" s="200"/>
      <c r="QSA79" s="200"/>
      <c r="QSB79" s="200"/>
      <c r="QSC79" s="200"/>
      <c r="QSD79" s="200"/>
      <c r="QSE79" s="200"/>
      <c r="QSF79" s="200"/>
      <c r="QSG79" s="200"/>
      <c r="QSH79" s="200"/>
      <c r="QSI79" s="200"/>
      <c r="QSJ79" s="200"/>
      <c r="QSK79" s="200"/>
      <c r="QSL79" s="200"/>
      <c r="QSM79" s="200"/>
      <c r="QSN79" s="200"/>
      <c r="QSO79" s="200"/>
      <c r="QSP79" s="200"/>
      <c r="QSQ79" s="200"/>
      <c r="QSR79" s="200"/>
      <c r="QSS79" s="200"/>
      <c r="QST79" s="200"/>
      <c r="QSU79" s="200"/>
      <c r="QSV79" s="200"/>
      <c r="QSW79" s="200"/>
      <c r="QSX79" s="200"/>
      <c r="QSY79" s="200"/>
      <c r="QSZ79" s="200"/>
      <c r="QTA79" s="200"/>
      <c r="QTB79" s="200"/>
      <c r="QTC79" s="200"/>
      <c r="QTD79" s="200"/>
      <c r="QTE79" s="200"/>
      <c r="QTF79" s="200"/>
      <c r="QTG79" s="200"/>
      <c r="QTH79" s="200"/>
      <c r="QTI79" s="200"/>
      <c r="QTJ79" s="200"/>
      <c r="QTK79" s="200"/>
      <c r="QTL79" s="200"/>
      <c r="QTM79" s="200"/>
      <c r="QTN79" s="200"/>
      <c r="QTO79" s="200"/>
      <c r="QTP79" s="200"/>
      <c r="QTQ79" s="200"/>
      <c r="QTR79" s="200"/>
      <c r="QTS79" s="200"/>
      <c r="QTT79" s="200"/>
      <c r="QTU79" s="200"/>
      <c r="QTV79" s="200"/>
      <c r="QTW79" s="200"/>
      <c r="QTX79" s="200"/>
      <c r="QTY79" s="200"/>
      <c r="QTZ79" s="200"/>
      <c r="QUA79" s="200"/>
      <c r="QUB79" s="200"/>
      <c r="QUC79" s="200"/>
      <c r="QUD79" s="200"/>
      <c r="QUE79" s="200"/>
      <c r="QUF79" s="200"/>
      <c r="QUG79" s="200"/>
      <c r="QUH79" s="200"/>
      <c r="QUI79" s="200"/>
      <c r="QUJ79" s="200"/>
      <c r="QUK79" s="200"/>
      <c r="QUL79" s="200"/>
      <c r="QUM79" s="200"/>
      <c r="QUN79" s="200"/>
      <c r="QUO79" s="197"/>
      <c r="QUP79" s="197"/>
      <c r="QUQ79" s="197"/>
      <c r="QUR79" s="197"/>
      <c r="QUS79" s="197"/>
      <c r="QUT79" s="197"/>
      <c r="QUU79" s="197"/>
      <c r="QUV79" s="197"/>
      <c r="QUW79" s="197"/>
      <c r="QUX79" s="197"/>
      <c r="QUY79" s="197"/>
      <c r="QUZ79" s="197"/>
      <c r="QVA79" s="197"/>
      <c r="QVB79" s="197"/>
      <c r="QVC79" s="197"/>
      <c r="QVD79" s="197"/>
      <c r="QVE79" s="200"/>
      <c r="QVF79" s="200"/>
      <c r="QVG79" s="200"/>
      <c r="QVH79" s="200"/>
      <c r="QVI79" s="200"/>
      <c r="QVJ79" s="200"/>
      <c r="QVK79" s="200"/>
      <c r="QVL79" s="200"/>
      <c r="QVM79" s="200"/>
      <c r="QVN79" s="200"/>
      <c r="QVO79" s="200"/>
      <c r="QVP79" s="200"/>
      <c r="QVQ79" s="200"/>
      <c r="QVR79" s="200"/>
      <c r="QVS79" s="200"/>
      <c r="QVT79" s="200"/>
      <c r="QVU79" s="200"/>
      <c r="QVV79" s="200"/>
      <c r="QVW79" s="200"/>
      <c r="QVX79" s="200"/>
      <c r="QVY79" s="200"/>
      <c r="QVZ79" s="200"/>
      <c r="QWA79" s="200"/>
      <c r="QWB79" s="200"/>
      <c r="QWC79" s="200"/>
      <c r="QWD79" s="200"/>
      <c r="QWE79" s="200"/>
      <c r="QWF79" s="200"/>
      <c r="QWG79" s="200"/>
      <c r="QWH79" s="200"/>
      <c r="QWI79" s="200"/>
      <c r="QWJ79" s="200"/>
      <c r="QWK79" s="200"/>
      <c r="QWL79" s="200"/>
      <c r="QWM79" s="200"/>
      <c r="QWN79" s="200"/>
      <c r="QWO79" s="200"/>
      <c r="QWP79" s="200"/>
      <c r="QWQ79" s="200"/>
      <c r="QWR79" s="200"/>
      <c r="QWS79" s="200"/>
      <c r="QWT79" s="200"/>
      <c r="QWU79" s="200"/>
      <c r="QWV79" s="200"/>
      <c r="QWW79" s="200"/>
      <c r="QWX79" s="200"/>
      <c r="QWY79" s="200"/>
      <c r="QWZ79" s="200"/>
      <c r="QXA79" s="200"/>
      <c r="QXB79" s="200"/>
      <c r="QXC79" s="200"/>
      <c r="QXD79" s="200"/>
      <c r="QXE79" s="200"/>
      <c r="QXF79" s="200"/>
      <c r="QXG79" s="200"/>
      <c r="QXH79" s="200"/>
      <c r="QXI79" s="200"/>
      <c r="QXJ79" s="200"/>
      <c r="QXK79" s="200"/>
      <c r="QXL79" s="200"/>
      <c r="QXM79" s="200"/>
      <c r="QXN79" s="200"/>
      <c r="QXO79" s="200"/>
      <c r="QXP79" s="200"/>
      <c r="QXQ79" s="200"/>
      <c r="QXR79" s="200"/>
      <c r="QXS79" s="200"/>
      <c r="QXT79" s="200"/>
      <c r="QXU79" s="200"/>
      <c r="QXV79" s="200"/>
      <c r="QXW79" s="200"/>
      <c r="QXX79" s="200"/>
      <c r="QXY79" s="200"/>
      <c r="QXZ79" s="200"/>
      <c r="QYA79" s="200"/>
      <c r="QYB79" s="200"/>
      <c r="QYC79" s="197"/>
      <c r="QYD79" s="197"/>
      <c r="QYE79" s="197"/>
      <c r="QYF79" s="197"/>
      <c r="QYG79" s="197"/>
      <c r="QYH79" s="197"/>
      <c r="QYI79" s="197"/>
      <c r="QYJ79" s="197"/>
      <c r="QYK79" s="197"/>
      <c r="QYL79" s="197"/>
      <c r="QYM79" s="197"/>
      <c r="QYN79" s="197"/>
      <c r="QYO79" s="197"/>
      <c r="QYP79" s="197"/>
      <c r="QYQ79" s="197"/>
      <c r="QYR79" s="197"/>
      <c r="QYS79" s="200"/>
      <c r="QYT79" s="200"/>
      <c r="QYU79" s="200"/>
      <c r="QYV79" s="200"/>
      <c r="QYW79" s="200"/>
      <c r="QYX79" s="200"/>
      <c r="QYY79" s="200"/>
      <c r="QYZ79" s="200"/>
      <c r="QZA79" s="200"/>
      <c r="QZB79" s="200"/>
      <c r="QZC79" s="200"/>
      <c r="QZD79" s="200"/>
      <c r="QZE79" s="200"/>
      <c r="QZF79" s="200"/>
      <c r="QZG79" s="200"/>
      <c r="QZH79" s="200"/>
      <c r="QZI79" s="200"/>
      <c r="QZJ79" s="200"/>
      <c r="QZK79" s="200"/>
      <c r="QZL79" s="200"/>
      <c r="QZM79" s="200"/>
      <c r="QZN79" s="200"/>
      <c r="QZO79" s="200"/>
      <c r="QZP79" s="200"/>
      <c r="QZQ79" s="200"/>
      <c r="QZR79" s="200"/>
      <c r="QZS79" s="200"/>
      <c r="QZT79" s="200"/>
      <c r="QZU79" s="200"/>
      <c r="QZV79" s="200"/>
      <c r="QZW79" s="200"/>
      <c r="QZX79" s="200"/>
      <c r="QZY79" s="200"/>
      <c r="QZZ79" s="200"/>
      <c r="RAA79" s="200"/>
      <c r="RAB79" s="200"/>
      <c r="RAC79" s="200"/>
      <c r="RAD79" s="200"/>
      <c r="RAE79" s="200"/>
      <c r="RAF79" s="200"/>
      <c r="RAG79" s="200"/>
      <c r="RAH79" s="200"/>
      <c r="RAI79" s="200"/>
      <c r="RAJ79" s="200"/>
      <c r="RAK79" s="200"/>
      <c r="RAL79" s="200"/>
      <c r="RAM79" s="200"/>
      <c r="RAN79" s="200"/>
      <c r="RAO79" s="200"/>
      <c r="RAP79" s="200"/>
      <c r="RAQ79" s="200"/>
      <c r="RAR79" s="200"/>
      <c r="RAS79" s="200"/>
      <c r="RAT79" s="200"/>
      <c r="RAU79" s="200"/>
      <c r="RAV79" s="200"/>
      <c r="RAW79" s="200"/>
      <c r="RAX79" s="200"/>
      <c r="RAY79" s="200"/>
      <c r="RAZ79" s="200"/>
      <c r="RBA79" s="200"/>
      <c r="RBB79" s="200"/>
      <c r="RBC79" s="200"/>
      <c r="RBD79" s="200"/>
      <c r="RBE79" s="200"/>
      <c r="RBF79" s="200"/>
      <c r="RBG79" s="200"/>
      <c r="RBH79" s="200"/>
      <c r="RBI79" s="200"/>
      <c r="RBJ79" s="200"/>
      <c r="RBK79" s="200"/>
      <c r="RBL79" s="200"/>
      <c r="RBM79" s="200"/>
      <c r="RBN79" s="200"/>
      <c r="RBO79" s="200"/>
      <c r="RBP79" s="200"/>
      <c r="RBQ79" s="197"/>
      <c r="RBR79" s="197"/>
      <c r="RBS79" s="197"/>
      <c r="RBT79" s="197"/>
      <c r="RBU79" s="197"/>
      <c r="RBV79" s="197"/>
      <c r="RBW79" s="197"/>
      <c r="RBX79" s="197"/>
      <c r="RBY79" s="197"/>
      <c r="RBZ79" s="197"/>
      <c r="RCA79" s="197"/>
      <c r="RCB79" s="197"/>
      <c r="RCC79" s="197"/>
      <c r="RCD79" s="197"/>
      <c r="RCE79" s="197"/>
      <c r="RCF79" s="197"/>
      <c r="RCG79" s="200"/>
      <c r="RCH79" s="200"/>
      <c r="RCI79" s="200"/>
      <c r="RCJ79" s="200"/>
      <c r="RCK79" s="200"/>
      <c r="RCL79" s="200"/>
      <c r="RCM79" s="200"/>
      <c r="RCN79" s="200"/>
      <c r="RCO79" s="200"/>
      <c r="RCP79" s="200"/>
      <c r="RCQ79" s="200"/>
      <c r="RCR79" s="200"/>
      <c r="RCS79" s="200"/>
      <c r="RCT79" s="200"/>
      <c r="RCU79" s="200"/>
      <c r="RCV79" s="200"/>
      <c r="RCW79" s="200"/>
      <c r="RCX79" s="200"/>
      <c r="RCY79" s="200"/>
      <c r="RCZ79" s="200"/>
      <c r="RDA79" s="200"/>
      <c r="RDB79" s="200"/>
      <c r="RDC79" s="200"/>
      <c r="RDD79" s="200"/>
      <c r="RDE79" s="200"/>
      <c r="RDF79" s="200"/>
      <c r="RDG79" s="200"/>
      <c r="RDH79" s="200"/>
      <c r="RDI79" s="200"/>
      <c r="RDJ79" s="200"/>
      <c r="RDK79" s="200"/>
      <c r="RDL79" s="200"/>
      <c r="RDM79" s="200"/>
      <c r="RDN79" s="200"/>
      <c r="RDO79" s="200"/>
      <c r="RDP79" s="200"/>
      <c r="RDQ79" s="200"/>
      <c r="RDR79" s="200"/>
      <c r="RDS79" s="200"/>
      <c r="RDT79" s="200"/>
      <c r="RDU79" s="200"/>
      <c r="RDV79" s="200"/>
      <c r="RDW79" s="200"/>
      <c r="RDX79" s="200"/>
      <c r="RDY79" s="200"/>
      <c r="RDZ79" s="200"/>
      <c r="REA79" s="200"/>
      <c r="REB79" s="200"/>
      <c r="REC79" s="200"/>
      <c r="RED79" s="200"/>
      <c r="REE79" s="200"/>
      <c r="REF79" s="200"/>
      <c r="REG79" s="200"/>
      <c r="REH79" s="200"/>
      <c r="REI79" s="200"/>
      <c r="REJ79" s="200"/>
      <c r="REK79" s="200"/>
      <c r="REL79" s="200"/>
      <c r="REM79" s="200"/>
      <c r="REN79" s="200"/>
      <c r="REO79" s="200"/>
      <c r="REP79" s="200"/>
      <c r="REQ79" s="200"/>
      <c r="RER79" s="200"/>
      <c r="RES79" s="200"/>
      <c r="RET79" s="200"/>
      <c r="REU79" s="200"/>
      <c r="REV79" s="200"/>
      <c r="REW79" s="200"/>
      <c r="REX79" s="200"/>
      <c r="REY79" s="200"/>
      <c r="REZ79" s="200"/>
      <c r="RFA79" s="200"/>
      <c r="RFB79" s="200"/>
      <c r="RFC79" s="200"/>
      <c r="RFD79" s="200"/>
      <c r="RFE79" s="197"/>
      <c r="RFF79" s="197"/>
      <c r="RFG79" s="197"/>
      <c r="RFH79" s="197"/>
      <c r="RFI79" s="197"/>
      <c r="RFJ79" s="197"/>
      <c r="RFK79" s="197"/>
      <c r="RFL79" s="197"/>
      <c r="RFM79" s="197"/>
      <c r="RFN79" s="197"/>
      <c r="RFO79" s="197"/>
      <c r="RFP79" s="197"/>
      <c r="RFQ79" s="197"/>
      <c r="RFR79" s="197"/>
      <c r="RFS79" s="197"/>
      <c r="RFT79" s="197"/>
      <c r="RFU79" s="200"/>
      <c r="RFV79" s="200"/>
      <c r="RFW79" s="200"/>
      <c r="RFX79" s="200"/>
      <c r="RFY79" s="200"/>
      <c r="RFZ79" s="200"/>
      <c r="RGA79" s="200"/>
      <c r="RGB79" s="200"/>
      <c r="RGC79" s="200"/>
      <c r="RGD79" s="200"/>
      <c r="RGE79" s="200"/>
      <c r="RGF79" s="200"/>
      <c r="RGG79" s="200"/>
      <c r="RGH79" s="200"/>
      <c r="RGI79" s="200"/>
      <c r="RGJ79" s="200"/>
      <c r="RGK79" s="200"/>
      <c r="RGL79" s="200"/>
      <c r="RGM79" s="200"/>
      <c r="RGN79" s="200"/>
      <c r="RGO79" s="200"/>
      <c r="RGP79" s="200"/>
      <c r="RGQ79" s="200"/>
      <c r="RGR79" s="200"/>
      <c r="RGS79" s="200"/>
      <c r="RGT79" s="200"/>
      <c r="RGU79" s="200"/>
      <c r="RGV79" s="200"/>
      <c r="RGW79" s="200"/>
      <c r="RGX79" s="200"/>
      <c r="RGY79" s="200"/>
      <c r="RGZ79" s="200"/>
      <c r="RHA79" s="200"/>
      <c r="RHB79" s="200"/>
      <c r="RHC79" s="200"/>
      <c r="RHD79" s="200"/>
      <c r="RHE79" s="200"/>
      <c r="RHF79" s="200"/>
      <c r="RHG79" s="200"/>
      <c r="RHH79" s="200"/>
      <c r="RHI79" s="200"/>
      <c r="RHJ79" s="200"/>
      <c r="RHK79" s="200"/>
      <c r="RHL79" s="200"/>
      <c r="RHM79" s="200"/>
      <c r="RHN79" s="200"/>
      <c r="RHO79" s="200"/>
      <c r="RHP79" s="200"/>
      <c r="RHQ79" s="200"/>
      <c r="RHR79" s="200"/>
      <c r="RHS79" s="200"/>
      <c r="RHT79" s="200"/>
      <c r="RHU79" s="200"/>
      <c r="RHV79" s="200"/>
      <c r="RHW79" s="200"/>
      <c r="RHX79" s="200"/>
      <c r="RHY79" s="200"/>
      <c r="RHZ79" s="200"/>
      <c r="RIA79" s="200"/>
      <c r="RIB79" s="200"/>
      <c r="RIC79" s="200"/>
      <c r="RID79" s="200"/>
      <c r="RIE79" s="200"/>
      <c r="RIF79" s="200"/>
      <c r="RIG79" s="200"/>
      <c r="RIH79" s="200"/>
      <c r="RII79" s="200"/>
      <c r="RIJ79" s="200"/>
      <c r="RIK79" s="200"/>
      <c r="RIL79" s="200"/>
      <c r="RIM79" s="200"/>
      <c r="RIN79" s="200"/>
      <c r="RIO79" s="200"/>
      <c r="RIP79" s="200"/>
      <c r="RIQ79" s="200"/>
      <c r="RIR79" s="200"/>
      <c r="RIS79" s="197"/>
      <c r="RIT79" s="197"/>
      <c r="RIU79" s="197"/>
      <c r="RIV79" s="197"/>
      <c r="RIW79" s="197"/>
      <c r="RIX79" s="197"/>
      <c r="RIY79" s="197"/>
      <c r="RIZ79" s="197"/>
      <c r="RJA79" s="197"/>
      <c r="RJB79" s="197"/>
      <c r="RJC79" s="197"/>
      <c r="RJD79" s="197"/>
      <c r="RJE79" s="197"/>
      <c r="RJF79" s="197"/>
      <c r="RJG79" s="197"/>
      <c r="RJH79" s="197"/>
      <c r="RJI79" s="200"/>
      <c r="RJJ79" s="200"/>
      <c r="RJK79" s="200"/>
      <c r="RJL79" s="200"/>
      <c r="RJM79" s="200"/>
      <c r="RJN79" s="200"/>
      <c r="RJO79" s="200"/>
      <c r="RJP79" s="200"/>
      <c r="RJQ79" s="200"/>
      <c r="RJR79" s="200"/>
      <c r="RJS79" s="200"/>
      <c r="RJT79" s="200"/>
      <c r="RJU79" s="200"/>
      <c r="RJV79" s="200"/>
      <c r="RJW79" s="200"/>
      <c r="RJX79" s="200"/>
      <c r="RJY79" s="200"/>
      <c r="RJZ79" s="200"/>
      <c r="RKA79" s="200"/>
      <c r="RKB79" s="200"/>
      <c r="RKC79" s="200"/>
      <c r="RKD79" s="200"/>
      <c r="RKE79" s="200"/>
      <c r="RKF79" s="200"/>
      <c r="RKG79" s="200"/>
      <c r="RKH79" s="200"/>
      <c r="RKI79" s="200"/>
      <c r="RKJ79" s="200"/>
      <c r="RKK79" s="200"/>
      <c r="RKL79" s="200"/>
      <c r="RKM79" s="200"/>
      <c r="RKN79" s="200"/>
      <c r="RKO79" s="200"/>
      <c r="RKP79" s="200"/>
      <c r="RKQ79" s="200"/>
      <c r="RKR79" s="200"/>
      <c r="RKS79" s="200"/>
      <c r="RKT79" s="200"/>
      <c r="RKU79" s="200"/>
      <c r="RKV79" s="200"/>
      <c r="RKW79" s="200"/>
      <c r="RKX79" s="200"/>
      <c r="RKY79" s="200"/>
      <c r="RKZ79" s="200"/>
      <c r="RLA79" s="200"/>
      <c r="RLB79" s="200"/>
      <c r="RLC79" s="200"/>
      <c r="RLD79" s="200"/>
      <c r="RLE79" s="200"/>
      <c r="RLF79" s="200"/>
      <c r="RLG79" s="200"/>
      <c r="RLH79" s="200"/>
      <c r="RLI79" s="200"/>
      <c r="RLJ79" s="200"/>
      <c r="RLK79" s="200"/>
      <c r="RLL79" s="200"/>
      <c r="RLM79" s="200"/>
      <c r="RLN79" s="200"/>
      <c r="RLO79" s="200"/>
      <c r="RLP79" s="200"/>
      <c r="RLQ79" s="200"/>
      <c r="RLR79" s="200"/>
      <c r="RLS79" s="200"/>
      <c r="RLT79" s="200"/>
      <c r="RLU79" s="200"/>
      <c r="RLV79" s="200"/>
      <c r="RLW79" s="200"/>
      <c r="RLX79" s="200"/>
      <c r="RLY79" s="200"/>
      <c r="RLZ79" s="200"/>
      <c r="RMA79" s="200"/>
      <c r="RMB79" s="200"/>
      <c r="RMC79" s="200"/>
      <c r="RMD79" s="200"/>
      <c r="RME79" s="200"/>
      <c r="RMF79" s="200"/>
      <c r="RMG79" s="197"/>
      <c r="RMH79" s="197"/>
      <c r="RMI79" s="197"/>
      <c r="RMJ79" s="197"/>
      <c r="RMK79" s="197"/>
      <c r="RML79" s="197"/>
      <c r="RMM79" s="197"/>
      <c r="RMN79" s="197"/>
      <c r="RMO79" s="197"/>
      <c r="RMP79" s="197"/>
      <c r="RMQ79" s="197"/>
      <c r="RMR79" s="197"/>
      <c r="RMS79" s="197"/>
      <c r="RMT79" s="197"/>
      <c r="RMU79" s="197"/>
      <c r="RMV79" s="197"/>
      <c r="RMW79" s="200"/>
      <c r="RMX79" s="200"/>
      <c r="RMY79" s="200"/>
      <c r="RMZ79" s="200"/>
      <c r="RNA79" s="200"/>
      <c r="RNB79" s="200"/>
      <c r="RNC79" s="200"/>
      <c r="RND79" s="200"/>
      <c r="RNE79" s="200"/>
      <c r="RNF79" s="200"/>
      <c r="RNG79" s="200"/>
      <c r="RNH79" s="200"/>
      <c r="RNI79" s="200"/>
      <c r="RNJ79" s="200"/>
      <c r="RNK79" s="200"/>
      <c r="RNL79" s="200"/>
      <c r="RNM79" s="200"/>
      <c r="RNN79" s="200"/>
      <c r="RNO79" s="200"/>
      <c r="RNP79" s="200"/>
      <c r="RNQ79" s="200"/>
      <c r="RNR79" s="200"/>
      <c r="RNS79" s="200"/>
      <c r="RNT79" s="200"/>
      <c r="RNU79" s="200"/>
      <c r="RNV79" s="200"/>
      <c r="RNW79" s="200"/>
      <c r="RNX79" s="200"/>
      <c r="RNY79" s="200"/>
      <c r="RNZ79" s="200"/>
      <c r="ROA79" s="200"/>
      <c r="ROB79" s="200"/>
      <c r="ROC79" s="200"/>
      <c r="ROD79" s="200"/>
      <c r="ROE79" s="200"/>
      <c r="ROF79" s="200"/>
      <c r="ROG79" s="200"/>
      <c r="ROH79" s="200"/>
      <c r="ROI79" s="200"/>
      <c r="ROJ79" s="200"/>
      <c r="ROK79" s="200"/>
      <c r="ROL79" s="200"/>
      <c r="ROM79" s="200"/>
      <c r="RON79" s="200"/>
      <c r="ROO79" s="200"/>
      <c r="ROP79" s="200"/>
      <c r="ROQ79" s="200"/>
      <c r="ROR79" s="200"/>
      <c r="ROS79" s="200"/>
      <c r="ROT79" s="200"/>
      <c r="ROU79" s="200"/>
      <c r="ROV79" s="200"/>
      <c r="ROW79" s="200"/>
      <c r="ROX79" s="200"/>
      <c r="ROY79" s="200"/>
      <c r="ROZ79" s="200"/>
      <c r="RPA79" s="200"/>
      <c r="RPB79" s="200"/>
      <c r="RPC79" s="200"/>
      <c r="RPD79" s="200"/>
      <c r="RPE79" s="200"/>
      <c r="RPF79" s="200"/>
      <c r="RPG79" s="200"/>
      <c r="RPH79" s="200"/>
      <c r="RPI79" s="200"/>
      <c r="RPJ79" s="200"/>
      <c r="RPK79" s="200"/>
      <c r="RPL79" s="200"/>
      <c r="RPM79" s="200"/>
      <c r="RPN79" s="200"/>
      <c r="RPO79" s="200"/>
      <c r="RPP79" s="200"/>
      <c r="RPQ79" s="200"/>
      <c r="RPR79" s="200"/>
      <c r="RPS79" s="200"/>
      <c r="RPT79" s="200"/>
      <c r="RPU79" s="197"/>
      <c r="RPV79" s="197"/>
      <c r="RPW79" s="197"/>
      <c r="RPX79" s="197"/>
      <c r="RPY79" s="197"/>
      <c r="RPZ79" s="197"/>
      <c r="RQA79" s="197"/>
      <c r="RQB79" s="197"/>
      <c r="RQC79" s="197"/>
      <c r="RQD79" s="197"/>
      <c r="RQE79" s="197"/>
      <c r="RQF79" s="197"/>
      <c r="RQG79" s="197"/>
      <c r="RQH79" s="197"/>
      <c r="RQI79" s="197"/>
      <c r="RQJ79" s="197"/>
      <c r="RQK79" s="200"/>
      <c r="RQL79" s="200"/>
      <c r="RQM79" s="200"/>
      <c r="RQN79" s="200"/>
      <c r="RQO79" s="200"/>
      <c r="RQP79" s="200"/>
      <c r="RQQ79" s="200"/>
      <c r="RQR79" s="200"/>
      <c r="RQS79" s="200"/>
      <c r="RQT79" s="200"/>
      <c r="RQU79" s="200"/>
      <c r="RQV79" s="200"/>
      <c r="RQW79" s="200"/>
      <c r="RQX79" s="200"/>
      <c r="RQY79" s="200"/>
      <c r="RQZ79" s="200"/>
      <c r="RRA79" s="200"/>
      <c r="RRB79" s="200"/>
      <c r="RRC79" s="200"/>
      <c r="RRD79" s="200"/>
      <c r="RRE79" s="200"/>
      <c r="RRF79" s="200"/>
      <c r="RRG79" s="200"/>
      <c r="RRH79" s="200"/>
      <c r="RRI79" s="200"/>
      <c r="RRJ79" s="200"/>
      <c r="RRK79" s="200"/>
      <c r="RRL79" s="200"/>
      <c r="RRM79" s="200"/>
      <c r="RRN79" s="200"/>
      <c r="RRO79" s="200"/>
      <c r="RRP79" s="200"/>
      <c r="RRQ79" s="200"/>
      <c r="RRR79" s="200"/>
      <c r="RRS79" s="200"/>
      <c r="RRT79" s="200"/>
      <c r="RRU79" s="200"/>
      <c r="RRV79" s="200"/>
      <c r="RRW79" s="200"/>
      <c r="RRX79" s="200"/>
      <c r="RRY79" s="200"/>
      <c r="RRZ79" s="200"/>
      <c r="RSA79" s="200"/>
      <c r="RSB79" s="200"/>
      <c r="RSC79" s="200"/>
      <c r="RSD79" s="200"/>
      <c r="RSE79" s="200"/>
      <c r="RSF79" s="200"/>
      <c r="RSG79" s="200"/>
      <c r="RSH79" s="200"/>
      <c r="RSI79" s="200"/>
      <c r="RSJ79" s="200"/>
      <c r="RSK79" s="200"/>
      <c r="RSL79" s="200"/>
      <c r="RSM79" s="200"/>
      <c r="RSN79" s="200"/>
      <c r="RSO79" s="200"/>
      <c r="RSP79" s="200"/>
      <c r="RSQ79" s="200"/>
      <c r="RSR79" s="200"/>
      <c r="RSS79" s="200"/>
      <c r="RST79" s="200"/>
      <c r="RSU79" s="200"/>
      <c r="RSV79" s="200"/>
      <c r="RSW79" s="200"/>
      <c r="RSX79" s="200"/>
      <c r="RSY79" s="200"/>
      <c r="RSZ79" s="200"/>
      <c r="RTA79" s="200"/>
      <c r="RTB79" s="200"/>
      <c r="RTC79" s="200"/>
      <c r="RTD79" s="200"/>
      <c r="RTE79" s="200"/>
      <c r="RTF79" s="200"/>
      <c r="RTG79" s="200"/>
      <c r="RTH79" s="200"/>
      <c r="RTI79" s="197"/>
      <c r="RTJ79" s="197"/>
      <c r="RTK79" s="197"/>
      <c r="RTL79" s="197"/>
      <c r="RTM79" s="197"/>
      <c r="RTN79" s="197"/>
      <c r="RTO79" s="197"/>
      <c r="RTP79" s="197"/>
      <c r="RTQ79" s="197"/>
      <c r="RTR79" s="197"/>
      <c r="RTS79" s="197"/>
      <c r="RTT79" s="197"/>
      <c r="RTU79" s="197"/>
      <c r="RTV79" s="197"/>
      <c r="RTW79" s="197"/>
      <c r="RTX79" s="197"/>
      <c r="RTY79" s="200"/>
      <c r="RTZ79" s="200"/>
      <c r="RUA79" s="200"/>
      <c r="RUB79" s="200"/>
      <c r="RUC79" s="200"/>
      <c r="RUD79" s="200"/>
      <c r="RUE79" s="200"/>
      <c r="RUF79" s="200"/>
      <c r="RUG79" s="200"/>
      <c r="RUH79" s="200"/>
      <c r="RUI79" s="200"/>
      <c r="RUJ79" s="200"/>
      <c r="RUK79" s="200"/>
      <c r="RUL79" s="200"/>
      <c r="RUM79" s="200"/>
      <c r="RUN79" s="200"/>
      <c r="RUO79" s="200"/>
      <c r="RUP79" s="200"/>
      <c r="RUQ79" s="200"/>
      <c r="RUR79" s="200"/>
      <c r="RUS79" s="200"/>
      <c r="RUT79" s="200"/>
      <c r="RUU79" s="200"/>
      <c r="RUV79" s="200"/>
      <c r="RUW79" s="200"/>
      <c r="RUX79" s="200"/>
      <c r="RUY79" s="200"/>
      <c r="RUZ79" s="200"/>
      <c r="RVA79" s="200"/>
      <c r="RVB79" s="200"/>
      <c r="RVC79" s="200"/>
      <c r="RVD79" s="200"/>
      <c r="RVE79" s="200"/>
      <c r="RVF79" s="200"/>
      <c r="RVG79" s="200"/>
      <c r="RVH79" s="200"/>
      <c r="RVI79" s="200"/>
      <c r="RVJ79" s="200"/>
      <c r="RVK79" s="200"/>
      <c r="RVL79" s="200"/>
      <c r="RVM79" s="200"/>
      <c r="RVN79" s="200"/>
      <c r="RVO79" s="200"/>
      <c r="RVP79" s="200"/>
      <c r="RVQ79" s="200"/>
      <c r="RVR79" s="200"/>
      <c r="RVS79" s="200"/>
      <c r="RVT79" s="200"/>
      <c r="RVU79" s="200"/>
      <c r="RVV79" s="200"/>
      <c r="RVW79" s="200"/>
      <c r="RVX79" s="200"/>
      <c r="RVY79" s="200"/>
      <c r="RVZ79" s="200"/>
      <c r="RWA79" s="200"/>
      <c r="RWB79" s="200"/>
      <c r="RWC79" s="200"/>
      <c r="RWD79" s="200"/>
      <c r="RWE79" s="200"/>
      <c r="RWF79" s="200"/>
      <c r="RWG79" s="200"/>
      <c r="RWH79" s="200"/>
      <c r="RWI79" s="200"/>
      <c r="RWJ79" s="200"/>
      <c r="RWK79" s="200"/>
      <c r="RWL79" s="200"/>
      <c r="RWM79" s="200"/>
      <c r="RWN79" s="200"/>
      <c r="RWO79" s="200"/>
      <c r="RWP79" s="200"/>
      <c r="RWQ79" s="200"/>
      <c r="RWR79" s="200"/>
      <c r="RWS79" s="200"/>
      <c r="RWT79" s="200"/>
      <c r="RWU79" s="200"/>
      <c r="RWV79" s="200"/>
      <c r="RWW79" s="197"/>
      <c r="RWX79" s="197"/>
      <c r="RWY79" s="197"/>
      <c r="RWZ79" s="197"/>
      <c r="RXA79" s="197"/>
      <c r="RXB79" s="197"/>
      <c r="RXC79" s="197"/>
      <c r="RXD79" s="197"/>
      <c r="RXE79" s="197"/>
      <c r="RXF79" s="197"/>
      <c r="RXG79" s="197"/>
      <c r="RXH79" s="197"/>
      <c r="RXI79" s="197"/>
      <c r="RXJ79" s="197"/>
      <c r="RXK79" s="197"/>
      <c r="RXL79" s="197"/>
      <c r="RXM79" s="200"/>
      <c r="RXN79" s="200"/>
      <c r="RXO79" s="200"/>
      <c r="RXP79" s="200"/>
      <c r="RXQ79" s="200"/>
      <c r="RXR79" s="200"/>
      <c r="RXS79" s="200"/>
      <c r="RXT79" s="200"/>
      <c r="RXU79" s="200"/>
      <c r="RXV79" s="200"/>
      <c r="RXW79" s="200"/>
      <c r="RXX79" s="200"/>
      <c r="RXY79" s="200"/>
      <c r="RXZ79" s="200"/>
      <c r="RYA79" s="200"/>
      <c r="RYB79" s="200"/>
      <c r="RYC79" s="200"/>
      <c r="RYD79" s="200"/>
      <c r="RYE79" s="200"/>
      <c r="RYF79" s="200"/>
      <c r="RYG79" s="200"/>
      <c r="RYH79" s="200"/>
      <c r="RYI79" s="200"/>
      <c r="RYJ79" s="200"/>
      <c r="RYK79" s="200"/>
      <c r="RYL79" s="200"/>
      <c r="RYM79" s="200"/>
      <c r="RYN79" s="200"/>
      <c r="RYO79" s="200"/>
      <c r="RYP79" s="200"/>
      <c r="RYQ79" s="200"/>
      <c r="RYR79" s="200"/>
      <c r="RYS79" s="200"/>
      <c r="RYT79" s="200"/>
      <c r="RYU79" s="200"/>
      <c r="RYV79" s="200"/>
      <c r="RYW79" s="200"/>
      <c r="RYX79" s="200"/>
      <c r="RYY79" s="200"/>
      <c r="RYZ79" s="200"/>
      <c r="RZA79" s="200"/>
      <c r="RZB79" s="200"/>
      <c r="RZC79" s="200"/>
      <c r="RZD79" s="200"/>
      <c r="RZE79" s="200"/>
      <c r="RZF79" s="200"/>
      <c r="RZG79" s="200"/>
      <c r="RZH79" s="200"/>
      <c r="RZI79" s="200"/>
      <c r="RZJ79" s="200"/>
      <c r="RZK79" s="200"/>
      <c r="RZL79" s="200"/>
      <c r="RZM79" s="200"/>
      <c r="RZN79" s="200"/>
      <c r="RZO79" s="200"/>
      <c r="RZP79" s="200"/>
      <c r="RZQ79" s="200"/>
      <c r="RZR79" s="200"/>
      <c r="RZS79" s="200"/>
      <c r="RZT79" s="200"/>
      <c r="RZU79" s="200"/>
      <c r="RZV79" s="200"/>
      <c r="RZW79" s="200"/>
      <c r="RZX79" s="200"/>
      <c r="RZY79" s="200"/>
      <c r="RZZ79" s="200"/>
      <c r="SAA79" s="200"/>
      <c r="SAB79" s="200"/>
      <c r="SAC79" s="200"/>
      <c r="SAD79" s="200"/>
      <c r="SAE79" s="200"/>
      <c r="SAF79" s="200"/>
      <c r="SAG79" s="200"/>
      <c r="SAH79" s="200"/>
      <c r="SAI79" s="200"/>
      <c r="SAJ79" s="200"/>
      <c r="SAK79" s="197"/>
      <c r="SAL79" s="197"/>
      <c r="SAM79" s="197"/>
      <c r="SAN79" s="197"/>
      <c r="SAO79" s="197"/>
      <c r="SAP79" s="197"/>
      <c r="SAQ79" s="197"/>
      <c r="SAR79" s="197"/>
      <c r="SAS79" s="197"/>
      <c r="SAT79" s="197"/>
      <c r="SAU79" s="197"/>
      <c r="SAV79" s="197"/>
      <c r="SAW79" s="197"/>
      <c r="SAX79" s="197"/>
      <c r="SAY79" s="197"/>
      <c r="SAZ79" s="197"/>
      <c r="SBA79" s="200"/>
      <c r="SBB79" s="200"/>
      <c r="SBC79" s="200"/>
      <c r="SBD79" s="200"/>
      <c r="SBE79" s="200"/>
      <c r="SBF79" s="200"/>
      <c r="SBG79" s="200"/>
      <c r="SBH79" s="200"/>
      <c r="SBI79" s="200"/>
      <c r="SBJ79" s="200"/>
      <c r="SBK79" s="200"/>
      <c r="SBL79" s="200"/>
      <c r="SBM79" s="200"/>
      <c r="SBN79" s="200"/>
      <c r="SBO79" s="200"/>
      <c r="SBP79" s="200"/>
      <c r="SBQ79" s="200"/>
      <c r="SBR79" s="200"/>
      <c r="SBS79" s="200"/>
      <c r="SBT79" s="200"/>
      <c r="SBU79" s="200"/>
      <c r="SBV79" s="200"/>
      <c r="SBW79" s="200"/>
      <c r="SBX79" s="200"/>
      <c r="SBY79" s="200"/>
      <c r="SBZ79" s="200"/>
      <c r="SCA79" s="200"/>
      <c r="SCB79" s="200"/>
      <c r="SCC79" s="200"/>
      <c r="SCD79" s="200"/>
      <c r="SCE79" s="200"/>
      <c r="SCF79" s="200"/>
      <c r="SCG79" s="200"/>
      <c r="SCH79" s="200"/>
      <c r="SCI79" s="200"/>
      <c r="SCJ79" s="200"/>
      <c r="SCK79" s="200"/>
      <c r="SCL79" s="200"/>
      <c r="SCM79" s="200"/>
      <c r="SCN79" s="200"/>
      <c r="SCO79" s="200"/>
      <c r="SCP79" s="200"/>
      <c r="SCQ79" s="200"/>
      <c r="SCR79" s="200"/>
      <c r="SCS79" s="200"/>
      <c r="SCT79" s="200"/>
      <c r="SCU79" s="200"/>
      <c r="SCV79" s="200"/>
      <c r="SCW79" s="200"/>
      <c r="SCX79" s="200"/>
      <c r="SCY79" s="200"/>
      <c r="SCZ79" s="200"/>
      <c r="SDA79" s="200"/>
      <c r="SDB79" s="200"/>
      <c r="SDC79" s="200"/>
      <c r="SDD79" s="200"/>
      <c r="SDE79" s="200"/>
      <c r="SDF79" s="200"/>
      <c r="SDG79" s="200"/>
      <c r="SDH79" s="200"/>
      <c r="SDI79" s="200"/>
      <c r="SDJ79" s="200"/>
      <c r="SDK79" s="200"/>
      <c r="SDL79" s="200"/>
      <c r="SDM79" s="200"/>
      <c r="SDN79" s="200"/>
      <c r="SDO79" s="200"/>
      <c r="SDP79" s="200"/>
      <c r="SDQ79" s="200"/>
      <c r="SDR79" s="200"/>
      <c r="SDS79" s="200"/>
      <c r="SDT79" s="200"/>
      <c r="SDU79" s="200"/>
      <c r="SDV79" s="200"/>
      <c r="SDW79" s="200"/>
      <c r="SDX79" s="200"/>
      <c r="SDY79" s="197"/>
      <c r="SDZ79" s="197"/>
      <c r="SEA79" s="197"/>
      <c r="SEB79" s="197"/>
      <c r="SEC79" s="197"/>
      <c r="SED79" s="197"/>
      <c r="SEE79" s="197"/>
      <c r="SEF79" s="197"/>
      <c r="SEG79" s="197"/>
      <c r="SEH79" s="197"/>
      <c r="SEI79" s="197"/>
      <c r="SEJ79" s="197"/>
      <c r="SEK79" s="197"/>
      <c r="SEL79" s="197"/>
      <c r="SEM79" s="197"/>
      <c r="SEN79" s="197"/>
      <c r="SEO79" s="200"/>
      <c r="SEP79" s="200"/>
      <c r="SEQ79" s="200"/>
      <c r="SER79" s="200"/>
      <c r="SES79" s="200"/>
      <c r="SET79" s="200"/>
      <c r="SEU79" s="200"/>
      <c r="SEV79" s="200"/>
      <c r="SEW79" s="200"/>
      <c r="SEX79" s="200"/>
      <c r="SEY79" s="200"/>
      <c r="SEZ79" s="200"/>
      <c r="SFA79" s="200"/>
      <c r="SFB79" s="200"/>
      <c r="SFC79" s="200"/>
      <c r="SFD79" s="200"/>
      <c r="SFE79" s="200"/>
      <c r="SFF79" s="200"/>
      <c r="SFG79" s="200"/>
      <c r="SFH79" s="200"/>
      <c r="SFI79" s="200"/>
      <c r="SFJ79" s="200"/>
      <c r="SFK79" s="200"/>
      <c r="SFL79" s="200"/>
      <c r="SFM79" s="200"/>
      <c r="SFN79" s="200"/>
      <c r="SFO79" s="200"/>
      <c r="SFP79" s="200"/>
      <c r="SFQ79" s="200"/>
      <c r="SFR79" s="200"/>
      <c r="SFS79" s="200"/>
      <c r="SFT79" s="200"/>
      <c r="SFU79" s="200"/>
      <c r="SFV79" s="200"/>
      <c r="SFW79" s="200"/>
      <c r="SFX79" s="200"/>
      <c r="SFY79" s="200"/>
      <c r="SFZ79" s="200"/>
      <c r="SGA79" s="200"/>
      <c r="SGB79" s="200"/>
      <c r="SGC79" s="200"/>
      <c r="SGD79" s="200"/>
      <c r="SGE79" s="200"/>
      <c r="SGF79" s="200"/>
      <c r="SGG79" s="200"/>
      <c r="SGH79" s="200"/>
      <c r="SGI79" s="200"/>
      <c r="SGJ79" s="200"/>
      <c r="SGK79" s="200"/>
      <c r="SGL79" s="200"/>
      <c r="SGM79" s="200"/>
      <c r="SGN79" s="200"/>
      <c r="SGO79" s="200"/>
      <c r="SGP79" s="200"/>
      <c r="SGQ79" s="200"/>
      <c r="SGR79" s="200"/>
      <c r="SGS79" s="200"/>
      <c r="SGT79" s="200"/>
      <c r="SGU79" s="200"/>
      <c r="SGV79" s="200"/>
      <c r="SGW79" s="200"/>
      <c r="SGX79" s="200"/>
      <c r="SGY79" s="200"/>
      <c r="SGZ79" s="200"/>
      <c r="SHA79" s="200"/>
      <c r="SHB79" s="200"/>
      <c r="SHC79" s="200"/>
      <c r="SHD79" s="200"/>
      <c r="SHE79" s="200"/>
      <c r="SHF79" s="200"/>
      <c r="SHG79" s="200"/>
      <c r="SHH79" s="200"/>
      <c r="SHI79" s="200"/>
      <c r="SHJ79" s="200"/>
      <c r="SHK79" s="200"/>
      <c r="SHL79" s="200"/>
      <c r="SHM79" s="197"/>
      <c r="SHN79" s="197"/>
      <c r="SHO79" s="197"/>
      <c r="SHP79" s="197"/>
      <c r="SHQ79" s="197"/>
      <c r="SHR79" s="197"/>
      <c r="SHS79" s="197"/>
      <c r="SHT79" s="197"/>
      <c r="SHU79" s="197"/>
      <c r="SHV79" s="197"/>
      <c r="SHW79" s="197"/>
      <c r="SHX79" s="197"/>
      <c r="SHY79" s="197"/>
      <c r="SHZ79" s="197"/>
      <c r="SIA79" s="197"/>
      <c r="SIB79" s="197"/>
      <c r="SIC79" s="200"/>
      <c r="SID79" s="200"/>
      <c r="SIE79" s="200"/>
      <c r="SIF79" s="200"/>
      <c r="SIG79" s="200"/>
      <c r="SIH79" s="200"/>
      <c r="SII79" s="200"/>
      <c r="SIJ79" s="200"/>
      <c r="SIK79" s="200"/>
      <c r="SIL79" s="200"/>
      <c r="SIM79" s="200"/>
      <c r="SIN79" s="200"/>
      <c r="SIO79" s="200"/>
      <c r="SIP79" s="200"/>
      <c r="SIQ79" s="200"/>
      <c r="SIR79" s="200"/>
      <c r="SIS79" s="200"/>
      <c r="SIT79" s="200"/>
      <c r="SIU79" s="200"/>
      <c r="SIV79" s="200"/>
      <c r="SIW79" s="200"/>
      <c r="SIX79" s="200"/>
      <c r="SIY79" s="200"/>
      <c r="SIZ79" s="200"/>
      <c r="SJA79" s="200"/>
      <c r="SJB79" s="200"/>
      <c r="SJC79" s="200"/>
      <c r="SJD79" s="200"/>
      <c r="SJE79" s="200"/>
      <c r="SJF79" s="200"/>
      <c r="SJG79" s="200"/>
      <c r="SJH79" s="200"/>
      <c r="SJI79" s="200"/>
      <c r="SJJ79" s="200"/>
      <c r="SJK79" s="200"/>
      <c r="SJL79" s="200"/>
      <c r="SJM79" s="200"/>
      <c r="SJN79" s="200"/>
      <c r="SJO79" s="200"/>
      <c r="SJP79" s="200"/>
      <c r="SJQ79" s="200"/>
      <c r="SJR79" s="200"/>
      <c r="SJS79" s="200"/>
      <c r="SJT79" s="200"/>
      <c r="SJU79" s="200"/>
      <c r="SJV79" s="200"/>
      <c r="SJW79" s="200"/>
      <c r="SJX79" s="200"/>
      <c r="SJY79" s="200"/>
      <c r="SJZ79" s="200"/>
      <c r="SKA79" s="200"/>
      <c r="SKB79" s="200"/>
      <c r="SKC79" s="200"/>
      <c r="SKD79" s="200"/>
      <c r="SKE79" s="200"/>
      <c r="SKF79" s="200"/>
      <c r="SKG79" s="200"/>
      <c r="SKH79" s="200"/>
      <c r="SKI79" s="200"/>
      <c r="SKJ79" s="200"/>
      <c r="SKK79" s="200"/>
      <c r="SKL79" s="200"/>
      <c r="SKM79" s="200"/>
      <c r="SKN79" s="200"/>
      <c r="SKO79" s="200"/>
      <c r="SKP79" s="200"/>
      <c r="SKQ79" s="200"/>
      <c r="SKR79" s="200"/>
      <c r="SKS79" s="200"/>
      <c r="SKT79" s="200"/>
      <c r="SKU79" s="200"/>
      <c r="SKV79" s="200"/>
      <c r="SKW79" s="200"/>
      <c r="SKX79" s="200"/>
      <c r="SKY79" s="200"/>
      <c r="SKZ79" s="200"/>
      <c r="SLA79" s="197"/>
      <c r="SLB79" s="197"/>
      <c r="SLC79" s="197"/>
      <c r="SLD79" s="197"/>
      <c r="SLE79" s="197"/>
      <c r="SLF79" s="197"/>
      <c r="SLG79" s="197"/>
      <c r="SLH79" s="197"/>
      <c r="SLI79" s="197"/>
      <c r="SLJ79" s="197"/>
      <c r="SLK79" s="197"/>
      <c r="SLL79" s="197"/>
      <c r="SLM79" s="197"/>
      <c r="SLN79" s="197"/>
      <c r="SLO79" s="197"/>
      <c r="SLP79" s="197"/>
      <c r="SLQ79" s="200"/>
      <c r="SLR79" s="200"/>
      <c r="SLS79" s="200"/>
      <c r="SLT79" s="200"/>
      <c r="SLU79" s="200"/>
      <c r="SLV79" s="200"/>
      <c r="SLW79" s="200"/>
      <c r="SLX79" s="200"/>
      <c r="SLY79" s="200"/>
      <c r="SLZ79" s="200"/>
      <c r="SMA79" s="200"/>
      <c r="SMB79" s="200"/>
      <c r="SMC79" s="200"/>
      <c r="SMD79" s="200"/>
      <c r="SME79" s="200"/>
      <c r="SMF79" s="200"/>
      <c r="SMG79" s="200"/>
      <c r="SMH79" s="200"/>
      <c r="SMI79" s="200"/>
      <c r="SMJ79" s="200"/>
      <c r="SMK79" s="200"/>
      <c r="SML79" s="200"/>
      <c r="SMM79" s="200"/>
      <c r="SMN79" s="200"/>
      <c r="SMO79" s="200"/>
      <c r="SMP79" s="200"/>
      <c r="SMQ79" s="200"/>
      <c r="SMR79" s="200"/>
      <c r="SMS79" s="200"/>
      <c r="SMT79" s="200"/>
      <c r="SMU79" s="200"/>
      <c r="SMV79" s="200"/>
      <c r="SMW79" s="200"/>
      <c r="SMX79" s="200"/>
      <c r="SMY79" s="200"/>
      <c r="SMZ79" s="200"/>
      <c r="SNA79" s="200"/>
      <c r="SNB79" s="200"/>
      <c r="SNC79" s="200"/>
      <c r="SND79" s="200"/>
      <c r="SNE79" s="200"/>
      <c r="SNF79" s="200"/>
      <c r="SNG79" s="200"/>
      <c r="SNH79" s="200"/>
      <c r="SNI79" s="200"/>
      <c r="SNJ79" s="200"/>
      <c r="SNK79" s="200"/>
      <c r="SNL79" s="200"/>
      <c r="SNM79" s="200"/>
      <c r="SNN79" s="200"/>
      <c r="SNO79" s="200"/>
      <c r="SNP79" s="200"/>
      <c r="SNQ79" s="200"/>
      <c r="SNR79" s="200"/>
      <c r="SNS79" s="200"/>
      <c r="SNT79" s="200"/>
      <c r="SNU79" s="200"/>
      <c r="SNV79" s="200"/>
      <c r="SNW79" s="200"/>
      <c r="SNX79" s="200"/>
      <c r="SNY79" s="200"/>
      <c r="SNZ79" s="200"/>
      <c r="SOA79" s="200"/>
      <c r="SOB79" s="200"/>
      <c r="SOC79" s="200"/>
      <c r="SOD79" s="200"/>
      <c r="SOE79" s="200"/>
      <c r="SOF79" s="200"/>
      <c r="SOG79" s="200"/>
      <c r="SOH79" s="200"/>
      <c r="SOI79" s="200"/>
      <c r="SOJ79" s="200"/>
      <c r="SOK79" s="200"/>
      <c r="SOL79" s="200"/>
      <c r="SOM79" s="200"/>
      <c r="SON79" s="200"/>
      <c r="SOO79" s="197"/>
      <c r="SOP79" s="197"/>
      <c r="SOQ79" s="197"/>
      <c r="SOR79" s="197"/>
      <c r="SOS79" s="197"/>
      <c r="SOT79" s="197"/>
      <c r="SOU79" s="197"/>
      <c r="SOV79" s="197"/>
      <c r="SOW79" s="197"/>
      <c r="SOX79" s="197"/>
      <c r="SOY79" s="197"/>
      <c r="SOZ79" s="197"/>
      <c r="SPA79" s="197"/>
      <c r="SPB79" s="197"/>
      <c r="SPC79" s="197"/>
      <c r="SPD79" s="197"/>
      <c r="SPE79" s="200"/>
      <c r="SPF79" s="200"/>
      <c r="SPG79" s="200"/>
      <c r="SPH79" s="200"/>
      <c r="SPI79" s="200"/>
      <c r="SPJ79" s="200"/>
      <c r="SPK79" s="200"/>
      <c r="SPL79" s="200"/>
      <c r="SPM79" s="200"/>
      <c r="SPN79" s="200"/>
      <c r="SPO79" s="200"/>
      <c r="SPP79" s="200"/>
      <c r="SPQ79" s="200"/>
      <c r="SPR79" s="200"/>
      <c r="SPS79" s="200"/>
      <c r="SPT79" s="200"/>
      <c r="SPU79" s="200"/>
      <c r="SPV79" s="200"/>
      <c r="SPW79" s="200"/>
      <c r="SPX79" s="200"/>
      <c r="SPY79" s="200"/>
      <c r="SPZ79" s="200"/>
      <c r="SQA79" s="200"/>
      <c r="SQB79" s="200"/>
      <c r="SQC79" s="200"/>
      <c r="SQD79" s="200"/>
      <c r="SQE79" s="200"/>
      <c r="SQF79" s="200"/>
      <c r="SQG79" s="200"/>
      <c r="SQH79" s="200"/>
      <c r="SQI79" s="200"/>
      <c r="SQJ79" s="200"/>
      <c r="SQK79" s="200"/>
      <c r="SQL79" s="200"/>
      <c r="SQM79" s="200"/>
      <c r="SQN79" s="200"/>
      <c r="SQO79" s="200"/>
      <c r="SQP79" s="200"/>
      <c r="SQQ79" s="200"/>
      <c r="SQR79" s="200"/>
      <c r="SQS79" s="200"/>
      <c r="SQT79" s="200"/>
      <c r="SQU79" s="200"/>
      <c r="SQV79" s="200"/>
      <c r="SQW79" s="200"/>
      <c r="SQX79" s="200"/>
      <c r="SQY79" s="200"/>
      <c r="SQZ79" s="200"/>
      <c r="SRA79" s="200"/>
      <c r="SRB79" s="200"/>
      <c r="SRC79" s="200"/>
      <c r="SRD79" s="200"/>
      <c r="SRE79" s="200"/>
      <c r="SRF79" s="200"/>
      <c r="SRG79" s="200"/>
      <c r="SRH79" s="200"/>
      <c r="SRI79" s="200"/>
      <c r="SRJ79" s="200"/>
      <c r="SRK79" s="200"/>
      <c r="SRL79" s="200"/>
      <c r="SRM79" s="200"/>
      <c r="SRN79" s="200"/>
      <c r="SRO79" s="200"/>
      <c r="SRP79" s="200"/>
      <c r="SRQ79" s="200"/>
      <c r="SRR79" s="200"/>
      <c r="SRS79" s="200"/>
      <c r="SRT79" s="200"/>
      <c r="SRU79" s="200"/>
      <c r="SRV79" s="200"/>
      <c r="SRW79" s="200"/>
      <c r="SRX79" s="200"/>
      <c r="SRY79" s="200"/>
      <c r="SRZ79" s="200"/>
      <c r="SSA79" s="200"/>
      <c r="SSB79" s="200"/>
      <c r="SSC79" s="197"/>
      <c r="SSD79" s="197"/>
      <c r="SSE79" s="197"/>
      <c r="SSF79" s="197"/>
      <c r="SSG79" s="197"/>
      <c r="SSH79" s="197"/>
      <c r="SSI79" s="197"/>
      <c r="SSJ79" s="197"/>
      <c r="SSK79" s="197"/>
      <c r="SSL79" s="197"/>
      <c r="SSM79" s="197"/>
      <c r="SSN79" s="197"/>
      <c r="SSO79" s="197"/>
      <c r="SSP79" s="197"/>
      <c r="SSQ79" s="197"/>
      <c r="SSR79" s="197"/>
      <c r="SSS79" s="200"/>
      <c r="SST79" s="200"/>
      <c r="SSU79" s="200"/>
      <c r="SSV79" s="200"/>
      <c r="SSW79" s="200"/>
      <c r="SSX79" s="200"/>
      <c r="SSY79" s="200"/>
      <c r="SSZ79" s="200"/>
      <c r="STA79" s="200"/>
      <c r="STB79" s="200"/>
      <c r="STC79" s="200"/>
      <c r="STD79" s="200"/>
      <c r="STE79" s="200"/>
      <c r="STF79" s="200"/>
      <c r="STG79" s="200"/>
      <c r="STH79" s="200"/>
      <c r="STI79" s="200"/>
      <c r="STJ79" s="200"/>
      <c r="STK79" s="200"/>
      <c r="STL79" s="200"/>
      <c r="STM79" s="200"/>
      <c r="STN79" s="200"/>
      <c r="STO79" s="200"/>
      <c r="STP79" s="200"/>
      <c r="STQ79" s="200"/>
      <c r="STR79" s="200"/>
      <c r="STS79" s="200"/>
      <c r="STT79" s="200"/>
      <c r="STU79" s="200"/>
      <c r="STV79" s="200"/>
      <c r="STW79" s="200"/>
      <c r="STX79" s="200"/>
      <c r="STY79" s="200"/>
      <c r="STZ79" s="200"/>
      <c r="SUA79" s="200"/>
      <c r="SUB79" s="200"/>
      <c r="SUC79" s="200"/>
      <c r="SUD79" s="200"/>
      <c r="SUE79" s="200"/>
      <c r="SUF79" s="200"/>
      <c r="SUG79" s="200"/>
      <c r="SUH79" s="200"/>
      <c r="SUI79" s="200"/>
      <c r="SUJ79" s="200"/>
      <c r="SUK79" s="200"/>
      <c r="SUL79" s="200"/>
      <c r="SUM79" s="200"/>
      <c r="SUN79" s="200"/>
      <c r="SUO79" s="200"/>
      <c r="SUP79" s="200"/>
      <c r="SUQ79" s="200"/>
      <c r="SUR79" s="200"/>
      <c r="SUS79" s="200"/>
      <c r="SUT79" s="200"/>
      <c r="SUU79" s="200"/>
      <c r="SUV79" s="200"/>
      <c r="SUW79" s="200"/>
      <c r="SUX79" s="200"/>
      <c r="SUY79" s="200"/>
      <c r="SUZ79" s="200"/>
      <c r="SVA79" s="200"/>
      <c r="SVB79" s="200"/>
      <c r="SVC79" s="200"/>
      <c r="SVD79" s="200"/>
      <c r="SVE79" s="200"/>
      <c r="SVF79" s="200"/>
      <c r="SVG79" s="200"/>
      <c r="SVH79" s="200"/>
      <c r="SVI79" s="200"/>
      <c r="SVJ79" s="200"/>
      <c r="SVK79" s="200"/>
      <c r="SVL79" s="200"/>
      <c r="SVM79" s="200"/>
      <c r="SVN79" s="200"/>
      <c r="SVO79" s="200"/>
      <c r="SVP79" s="200"/>
      <c r="SVQ79" s="197"/>
      <c r="SVR79" s="197"/>
      <c r="SVS79" s="197"/>
      <c r="SVT79" s="197"/>
      <c r="SVU79" s="197"/>
      <c r="SVV79" s="197"/>
      <c r="SVW79" s="197"/>
      <c r="SVX79" s="197"/>
      <c r="SVY79" s="197"/>
      <c r="SVZ79" s="197"/>
      <c r="SWA79" s="197"/>
      <c r="SWB79" s="197"/>
      <c r="SWC79" s="197"/>
      <c r="SWD79" s="197"/>
      <c r="SWE79" s="197"/>
      <c r="SWF79" s="197"/>
      <c r="SWG79" s="200"/>
      <c r="SWH79" s="200"/>
      <c r="SWI79" s="200"/>
      <c r="SWJ79" s="200"/>
      <c r="SWK79" s="200"/>
      <c r="SWL79" s="200"/>
      <c r="SWM79" s="200"/>
      <c r="SWN79" s="200"/>
      <c r="SWO79" s="200"/>
      <c r="SWP79" s="200"/>
      <c r="SWQ79" s="200"/>
      <c r="SWR79" s="200"/>
      <c r="SWS79" s="200"/>
      <c r="SWT79" s="200"/>
      <c r="SWU79" s="200"/>
      <c r="SWV79" s="200"/>
      <c r="SWW79" s="200"/>
      <c r="SWX79" s="200"/>
      <c r="SWY79" s="200"/>
      <c r="SWZ79" s="200"/>
      <c r="SXA79" s="200"/>
      <c r="SXB79" s="200"/>
      <c r="SXC79" s="200"/>
      <c r="SXD79" s="200"/>
      <c r="SXE79" s="200"/>
      <c r="SXF79" s="200"/>
      <c r="SXG79" s="200"/>
      <c r="SXH79" s="200"/>
      <c r="SXI79" s="200"/>
      <c r="SXJ79" s="200"/>
      <c r="SXK79" s="200"/>
      <c r="SXL79" s="200"/>
      <c r="SXM79" s="200"/>
      <c r="SXN79" s="200"/>
      <c r="SXO79" s="200"/>
      <c r="SXP79" s="200"/>
      <c r="SXQ79" s="200"/>
      <c r="SXR79" s="200"/>
      <c r="SXS79" s="200"/>
      <c r="SXT79" s="200"/>
      <c r="SXU79" s="200"/>
      <c r="SXV79" s="200"/>
      <c r="SXW79" s="200"/>
      <c r="SXX79" s="200"/>
      <c r="SXY79" s="200"/>
      <c r="SXZ79" s="200"/>
      <c r="SYA79" s="200"/>
      <c r="SYB79" s="200"/>
      <c r="SYC79" s="200"/>
      <c r="SYD79" s="200"/>
      <c r="SYE79" s="200"/>
      <c r="SYF79" s="200"/>
      <c r="SYG79" s="200"/>
      <c r="SYH79" s="200"/>
      <c r="SYI79" s="200"/>
      <c r="SYJ79" s="200"/>
      <c r="SYK79" s="200"/>
      <c r="SYL79" s="200"/>
      <c r="SYM79" s="200"/>
      <c r="SYN79" s="200"/>
      <c r="SYO79" s="200"/>
      <c r="SYP79" s="200"/>
      <c r="SYQ79" s="200"/>
      <c r="SYR79" s="200"/>
      <c r="SYS79" s="200"/>
      <c r="SYT79" s="200"/>
      <c r="SYU79" s="200"/>
      <c r="SYV79" s="200"/>
      <c r="SYW79" s="200"/>
      <c r="SYX79" s="200"/>
      <c r="SYY79" s="200"/>
      <c r="SYZ79" s="200"/>
      <c r="SZA79" s="200"/>
      <c r="SZB79" s="200"/>
      <c r="SZC79" s="200"/>
      <c r="SZD79" s="200"/>
      <c r="SZE79" s="197"/>
      <c r="SZF79" s="197"/>
      <c r="SZG79" s="197"/>
      <c r="SZH79" s="197"/>
      <c r="SZI79" s="197"/>
      <c r="SZJ79" s="197"/>
      <c r="SZK79" s="197"/>
      <c r="SZL79" s="197"/>
      <c r="SZM79" s="197"/>
      <c r="SZN79" s="197"/>
      <c r="SZO79" s="197"/>
      <c r="SZP79" s="197"/>
      <c r="SZQ79" s="197"/>
      <c r="SZR79" s="197"/>
      <c r="SZS79" s="197"/>
      <c r="SZT79" s="197"/>
      <c r="SZU79" s="200"/>
      <c r="SZV79" s="200"/>
      <c r="SZW79" s="200"/>
      <c r="SZX79" s="200"/>
      <c r="SZY79" s="200"/>
      <c r="SZZ79" s="200"/>
      <c r="TAA79" s="200"/>
      <c r="TAB79" s="200"/>
      <c r="TAC79" s="200"/>
      <c r="TAD79" s="200"/>
      <c r="TAE79" s="200"/>
      <c r="TAF79" s="200"/>
      <c r="TAG79" s="200"/>
      <c r="TAH79" s="200"/>
      <c r="TAI79" s="200"/>
      <c r="TAJ79" s="200"/>
      <c r="TAK79" s="200"/>
      <c r="TAL79" s="200"/>
      <c r="TAM79" s="200"/>
      <c r="TAN79" s="200"/>
      <c r="TAO79" s="200"/>
      <c r="TAP79" s="200"/>
      <c r="TAQ79" s="200"/>
      <c r="TAR79" s="200"/>
      <c r="TAS79" s="200"/>
      <c r="TAT79" s="200"/>
      <c r="TAU79" s="200"/>
      <c r="TAV79" s="200"/>
      <c r="TAW79" s="200"/>
      <c r="TAX79" s="200"/>
      <c r="TAY79" s="200"/>
      <c r="TAZ79" s="200"/>
      <c r="TBA79" s="200"/>
      <c r="TBB79" s="200"/>
      <c r="TBC79" s="200"/>
      <c r="TBD79" s="200"/>
      <c r="TBE79" s="200"/>
      <c r="TBF79" s="200"/>
      <c r="TBG79" s="200"/>
      <c r="TBH79" s="200"/>
      <c r="TBI79" s="200"/>
      <c r="TBJ79" s="200"/>
      <c r="TBK79" s="200"/>
      <c r="TBL79" s="200"/>
      <c r="TBM79" s="200"/>
      <c r="TBN79" s="200"/>
      <c r="TBO79" s="200"/>
      <c r="TBP79" s="200"/>
      <c r="TBQ79" s="200"/>
      <c r="TBR79" s="200"/>
      <c r="TBS79" s="200"/>
      <c r="TBT79" s="200"/>
      <c r="TBU79" s="200"/>
      <c r="TBV79" s="200"/>
      <c r="TBW79" s="200"/>
      <c r="TBX79" s="200"/>
      <c r="TBY79" s="200"/>
      <c r="TBZ79" s="200"/>
      <c r="TCA79" s="200"/>
      <c r="TCB79" s="200"/>
      <c r="TCC79" s="200"/>
      <c r="TCD79" s="200"/>
      <c r="TCE79" s="200"/>
      <c r="TCF79" s="200"/>
      <c r="TCG79" s="200"/>
      <c r="TCH79" s="200"/>
      <c r="TCI79" s="200"/>
      <c r="TCJ79" s="200"/>
      <c r="TCK79" s="200"/>
      <c r="TCL79" s="200"/>
      <c r="TCM79" s="200"/>
      <c r="TCN79" s="200"/>
      <c r="TCO79" s="200"/>
      <c r="TCP79" s="200"/>
      <c r="TCQ79" s="200"/>
      <c r="TCR79" s="200"/>
      <c r="TCS79" s="197"/>
      <c r="TCT79" s="197"/>
      <c r="TCU79" s="197"/>
      <c r="TCV79" s="197"/>
      <c r="TCW79" s="197"/>
      <c r="TCX79" s="197"/>
      <c r="TCY79" s="197"/>
      <c r="TCZ79" s="197"/>
      <c r="TDA79" s="197"/>
      <c r="TDB79" s="197"/>
      <c r="TDC79" s="197"/>
      <c r="TDD79" s="197"/>
      <c r="TDE79" s="197"/>
      <c r="TDF79" s="197"/>
      <c r="TDG79" s="197"/>
      <c r="TDH79" s="197"/>
      <c r="TDI79" s="200"/>
      <c r="TDJ79" s="200"/>
      <c r="TDK79" s="200"/>
      <c r="TDL79" s="200"/>
      <c r="TDM79" s="200"/>
      <c r="TDN79" s="200"/>
      <c r="TDO79" s="200"/>
      <c r="TDP79" s="200"/>
      <c r="TDQ79" s="200"/>
      <c r="TDR79" s="200"/>
      <c r="TDS79" s="200"/>
      <c r="TDT79" s="200"/>
      <c r="TDU79" s="200"/>
      <c r="TDV79" s="200"/>
      <c r="TDW79" s="200"/>
      <c r="TDX79" s="200"/>
      <c r="TDY79" s="200"/>
      <c r="TDZ79" s="200"/>
      <c r="TEA79" s="200"/>
      <c r="TEB79" s="200"/>
      <c r="TEC79" s="200"/>
      <c r="TED79" s="200"/>
      <c r="TEE79" s="200"/>
      <c r="TEF79" s="200"/>
      <c r="TEG79" s="200"/>
      <c r="TEH79" s="200"/>
      <c r="TEI79" s="200"/>
      <c r="TEJ79" s="200"/>
      <c r="TEK79" s="200"/>
      <c r="TEL79" s="200"/>
      <c r="TEM79" s="200"/>
      <c r="TEN79" s="200"/>
      <c r="TEO79" s="200"/>
      <c r="TEP79" s="200"/>
      <c r="TEQ79" s="200"/>
      <c r="TER79" s="200"/>
      <c r="TES79" s="200"/>
      <c r="TET79" s="200"/>
      <c r="TEU79" s="200"/>
      <c r="TEV79" s="200"/>
      <c r="TEW79" s="200"/>
      <c r="TEX79" s="200"/>
      <c r="TEY79" s="200"/>
      <c r="TEZ79" s="200"/>
      <c r="TFA79" s="200"/>
      <c r="TFB79" s="200"/>
      <c r="TFC79" s="200"/>
      <c r="TFD79" s="200"/>
      <c r="TFE79" s="200"/>
      <c r="TFF79" s="200"/>
      <c r="TFG79" s="200"/>
      <c r="TFH79" s="200"/>
      <c r="TFI79" s="200"/>
      <c r="TFJ79" s="200"/>
      <c r="TFK79" s="200"/>
      <c r="TFL79" s="200"/>
      <c r="TFM79" s="200"/>
      <c r="TFN79" s="200"/>
      <c r="TFO79" s="200"/>
      <c r="TFP79" s="200"/>
      <c r="TFQ79" s="200"/>
      <c r="TFR79" s="200"/>
      <c r="TFS79" s="200"/>
      <c r="TFT79" s="200"/>
      <c r="TFU79" s="200"/>
      <c r="TFV79" s="200"/>
      <c r="TFW79" s="200"/>
      <c r="TFX79" s="200"/>
      <c r="TFY79" s="200"/>
      <c r="TFZ79" s="200"/>
      <c r="TGA79" s="200"/>
      <c r="TGB79" s="200"/>
      <c r="TGC79" s="200"/>
      <c r="TGD79" s="200"/>
      <c r="TGE79" s="200"/>
      <c r="TGF79" s="200"/>
      <c r="TGG79" s="197"/>
      <c r="TGH79" s="197"/>
      <c r="TGI79" s="197"/>
      <c r="TGJ79" s="197"/>
      <c r="TGK79" s="197"/>
      <c r="TGL79" s="197"/>
      <c r="TGM79" s="197"/>
      <c r="TGN79" s="197"/>
      <c r="TGO79" s="197"/>
      <c r="TGP79" s="197"/>
      <c r="TGQ79" s="197"/>
      <c r="TGR79" s="197"/>
      <c r="TGS79" s="197"/>
      <c r="TGT79" s="197"/>
      <c r="TGU79" s="197"/>
      <c r="TGV79" s="197"/>
      <c r="TGW79" s="200"/>
      <c r="TGX79" s="200"/>
      <c r="TGY79" s="200"/>
      <c r="TGZ79" s="200"/>
      <c r="THA79" s="200"/>
      <c r="THB79" s="200"/>
      <c r="THC79" s="200"/>
      <c r="THD79" s="200"/>
      <c r="THE79" s="200"/>
      <c r="THF79" s="200"/>
      <c r="THG79" s="200"/>
      <c r="THH79" s="200"/>
      <c r="THI79" s="200"/>
      <c r="THJ79" s="200"/>
      <c r="THK79" s="200"/>
      <c r="THL79" s="200"/>
      <c r="THM79" s="200"/>
      <c r="THN79" s="200"/>
      <c r="THO79" s="200"/>
      <c r="THP79" s="200"/>
      <c r="THQ79" s="200"/>
      <c r="THR79" s="200"/>
      <c r="THS79" s="200"/>
      <c r="THT79" s="200"/>
      <c r="THU79" s="200"/>
      <c r="THV79" s="200"/>
      <c r="THW79" s="200"/>
      <c r="THX79" s="200"/>
      <c r="THY79" s="200"/>
      <c r="THZ79" s="200"/>
      <c r="TIA79" s="200"/>
      <c r="TIB79" s="200"/>
      <c r="TIC79" s="200"/>
      <c r="TID79" s="200"/>
      <c r="TIE79" s="200"/>
      <c r="TIF79" s="200"/>
      <c r="TIG79" s="200"/>
      <c r="TIH79" s="200"/>
      <c r="TII79" s="200"/>
      <c r="TIJ79" s="200"/>
      <c r="TIK79" s="200"/>
      <c r="TIL79" s="200"/>
      <c r="TIM79" s="200"/>
      <c r="TIN79" s="200"/>
      <c r="TIO79" s="200"/>
      <c r="TIP79" s="200"/>
      <c r="TIQ79" s="200"/>
      <c r="TIR79" s="200"/>
      <c r="TIS79" s="200"/>
      <c r="TIT79" s="200"/>
      <c r="TIU79" s="200"/>
      <c r="TIV79" s="200"/>
      <c r="TIW79" s="200"/>
      <c r="TIX79" s="200"/>
      <c r="TIY79" s="200"/>
      <c r="TIZ79" s="200"/>
      <c r="TJA79" s="200"/>
      <c r="TJB79" s="200"/>
      <c r="TJC79" s="200"/>
      <c r="TJD79" s="200"/>
      <c r="TJE79" s="200"/>
      <c r="TJF79" s="200"/>
      <c r="TJG79" s="200"/>
      <c r="TJH79" s="200"/>
      <c r="TJI79" s="200"/>
      <c r="TJJ79" s="200"/>
      <c r="TJK79" s="200"/>
      <c r="TJL79" s="200"/>
      <c r="TJM79" s="200"/>
      <c r="TJN79" s="200"/>
      <c r="TJO79" s="200"/>
      <c r="TJP79" s="200"/>
      <c r="TJQ79" s="200"/>
      <c r="TJR79" s="200"/>
      <c r="TJS79" s="200"/>
      <c r="TJT79" s="200"/>
      <c r="TJU79" s="197"/>
      <c r="TJV79" s="197"/>
      <c r="TJW79" s="197"/>
      <c r="TJX79" s="197"/>
      <c r="TJY79" s="197"/>
      <c r="TJZ79" s="197"/>
      <c r="TKA79" s="197"/>
      <c r="TKB79" s="197"/>
      <c r="TKC79" s="197"/>
      <c r="TKD79" s="197"/>
      <c r="TKE79" s="197"/>
      <c r="TKF79" s="197"/>
      <c r="TKG79" s="197"/>
      <c r="TKH79" s="197"/>
      <c r="TKI79" s="197"/>
      <c r="TKJ79" s="197"/>
      <c r="TKK79" s="200"/>
      <c r="TKL79" s="200"/>
      <c r="TKM79" s="200"/>
      <c r="TKN79" s="200"/>
      <c r="TKO79" s="200"/>
      <c r="TKP79" s="200"/>
      <c r="TKQ79" s="200"/>
      <c r="TKR79" s="200"/>
      <c r="TKS79" s="200"/>
      <c r="TKT79" s="200"/>
      <c r="TKU79" s="200"/>
      <c r="TKV79" s="200"/>
      <c r="TKW79" s="200"/>
      <c r="TKX79" s="200"/>
      <c r="TKY79" s="200"/>
      <c r="TKZ79" s="200"/>
      <c r="TLA79" s="200"/>
      <c r="TLB79" s="200"/>
      <c r="TLC79" s="200"/>
      <c r="TLD79" s="200"/>
      <c r="TLE79" s="200"/>
      <c r="TLF79" s="200"/>
      <c r="TLG79" s="200"/>
      <c r="TLH79" s="200"/>
      <c r="TLI79" s="200"/>
      <c r="TLJ79" s="200"/>
      <c r="TLK79" s="200"/>
      <c r="TLL79" s="200"/>
      <c r="TLM79" s="200"/>
      <c r="TLN79" s="200"/>
      <c r="TLO79" s="200"/>
      <c r="TLP79" s="200"/>
      <c r="TLQ79" s="200"/>
      <c r="TLR79" s="200"/>
      <c r="TLS79" s="200"/>
      <c r="TLT79" s="200"/>
      <c r="TLU79" s="200"/>
      <c r="TLV79" s="200"/>
      <c r="TLW79" s="200"/>
      <c r="TLX79" s="200"/>
      <c r="TLY79" s="200"/>
      <c r="TLZ79" s="200"/>
      <c r="TMA79" s="200"/>
      <c r="TMB79" s="200"/>
      <c r="TMC79" s="200"/>
      <c r="TMD79" s="200"/>
      <c r="TME79" s="200"/>
      <c r="TMF79" s="200"/>
      <c r="TMG79" s="200"/>
      <c r="TMH79" s="200"/>
      <c r="TMI79" s="200"/>
      <c r="TMJ79" s="200"/>
      <c r="TMK79" s="200"/>
      <c r="TML79" s="200"/>
      <c r="TMM79" s="200"/>
      <c r="TMN79" s="200"/>
      <c r="TMO79" s="200"/>
      <c r="TMP79" s="200"/>
      <c r="TMQ79" s="200"/>
      <c r="TMR79" s="200"/>
      <c r="TMS79" s="200"/>
      <c r="TMT79" s="200"/>
      <c r="TMU79" s="200"/>
      <c r="TMV79" s="200"/>
      <c r="TMW79" s="200"/>
      <c r="TMX79" s="200"/>
      <c r="TMY79" s="200"/>
      <c r="TMZ79" s="200"/>
      <c r="TNA79" s="200"/>
      <c r="TNB79" s="200"/>
      <c r="TNC79" s="200"/>
      <c r="TND79" s="200"/>
      <c r="TNE79" s="200"/>
      <c r="TNF79" s="200"/>
      <c r="TNG79" s="200"/>
      <c r="TNH79" s="200"/>
      <c r="TNI79" s="197"/>
      <c r="TNJ79" s="197"/>
      <c r="TNK79" s="197"/>
      <c r="TNL79" s="197"/>
      <c r="TNM79" s="197"/>
      <c r="TNN79" s="197"/>
      <c r="TNO79" s="197"/>
      <c r="TNP79" s="197"/>
      <c r="TNQ79" s="197"/>
      <c r="TNR79" s="197"/>
      <c r="TNS79" s="197"/>
      <c r="TNT79" s="197"/>
      <c r="TNU79" s="197"/>
      <c r="TNV79" s="197"/>
      <c r="TNW79" s="197"/>
      <c r="TNX79" s="197"/>
      <c r="TNY79" s="200"/>
      <c r="TNZ79" s="200"/>
      <c r="TOA79" s="200"/>
      <c r="TOB79" s="200"/>
      <c r="TOC79" s="200"/>
      <c r="TOD79" s="200"/>
      <c r="TOE79" s="200"/>
      <c r="TOF79" s="200"/>
      <c r="TOG79" s="200"/>
      <c r="TOH79" s="200"/>
      <c r="TOI79" s="200"/>
      <c r="TOJ79" s="200"/>
      <c r="TOK79" s="200"/>
      <c r="TOL79" s="200"/>
      <c r="TOM79" s="200"/>
      <c r="TON79" s="200"/>
      <c r="TOO79" s="200"/>
      <c r="TOP79" s="200"/>
      <c r="TOQ79" s="200"/>
      <c r="TOR79" s="200"/>
      <c r="TOS79" s="200"/>
      <c r="TOT79" s="200"/>
      <c r="TOU79" s="200"/>
      <c r="TOV79" s="200"/>
      <c r="TOW79" s="200"/>
      <c r="TOX79" s="200"/>
      <c r="TOY79" s="200"/>
      <c r="TOZ79" s="200"/>
      <c r="TPA79" s="200"/>
      <c r="TPB79" s="200"/>
      <c r="TPC79" s="200"/>
      <c r="TPD79" s="200"/>
      <c r="TPE79" s="200"/>
      <c r="TPF79" s="200"/>
      <c r="TPG79" s="200"/>
      <c r="TPH79" s="200"/>
      <c r="TPI79" s="200"/>
      <c r="TPJ79" s="200"/>
      <c r="TPK79" s="200"/>
      <c r="TPL79" s="200"/>
      <c r="TPM79" s="200"/>
      <c r="TPN79" s="200"/>
      <c r="TPO79" s="200"/>
      <c r="TPP79" s="200"/>
      <c r="TPQ79" s="200"/>
      <c r="TPR79" s="200"/>
      <c r="TPS79" s="200"/>
      <c r="TPT79" s="200"/>
      <c r="TPU79" s="200"/>
      <c r="TPV79" s="200"/>
      <c r="TPW79" s="200"/>
      <c r="TPX79" s="200"/>
      <c r="TPY79" s="200"/>
      <c r="TPZ79" s="200"/>
      <c r="TQA79" s="200"/>
      <c r="TQB79" s="200"/>
      <c r="TQC79" s="200"/>
      <c r="TQD79" s="200"/>
      <c r="TQE79" s="200"/>
      <c r="TQF79" s="200"/>
      <c r="TQG79" s="200"/>
      <c r="TQH79" s="200"/>
      <c r="TQI79" s="200"/>
      <c r="TQJ79" s="200"/>
      <c r="TQK79" s="200"/>
      <c r="TQL79" s="200"/>
      <c r="TQM79" s="200"/>
      <c r="TQN79" s="200"/>
      <c r="TQO79" s="200"/>
      <c r="TQP79" s="200"/>
      <c r="TQQ79" s="200"/>
      <c r="TQR79" s="200"/>
      <c r="TQS79" s="200"/>
      <c r="TQT79" s="200"/>
      <c r="TQU79" s="200"/>
      <c r="TQV79" s="200"/>
      <c r="TQW79" s="197"/>
      <c r="TQX79" s="197"/>
      <c r="TQY79" s="197"/>
      <c r="TQZ79" s="197"/>
      <c r="TRA79" s="197"/>
      <c r="TRB79" s="197"/>
      <c r="TRC79" s="197"/>
      <c r="TRD79" s="197"/>
      <c r="TRE79" s="197"/>
      <c r="TRF79" s="197"/>
      <c r="TRG79" s="197"/>
      <c r="TRH79" s="197"/>
      <c r="TRI79" s="197"/>
      <c r="TRJ79" s="197"/>
      <c r="TRK79" s="197"/>
      <c r="TRL79" s="197"/>
      <c r="TRM79" s="200"/>
      <c r="TRN79" s="200"/>
      <c r="TRO79" s="200"/>
      <c r="TRP79" s="200"/>
      <c r="TRQ79" s="200"/>
      <c r="TRR79" s="200"/>
      <c r="TRS79" s="200"/>
      <c r="TRT79" s="200"/>
      <c r="TRU79" s="200"/>
      <c r="TRV79" s="200"/>
      <c r="TRW79" s="200"/>
      <c r="TRX79" s="200"/>
      <c r="TRY79" s="200"/>
      <c r="TRZ79" s="200"/>
      <c r="TSA79" s="200"/>
      <c r="TSB79" s="200"/>
      <c r="TSC79" s="200"/>
      <c r="TSD79" s="200"/>
      <c r="TSE79" s="200"/>
      <c r="TSF79" s="200"/>
      <c r="TSG79" s="200"/>
      <c r="TSH79" s="200"/>
      <c r="TSI79" s="200"/>
      <c r="TSJ79" s="200"/>
      <c r="TSK79" s="200"/>
      <c r="TSL79" s="200"/>
      <c r="TSM79" s="200"/>
      <c r="TSN79" s="200"/>
      <c r="TSO79" s="200"/>
      <c r="TSP79" s="200"/>
      <c r="TSQ79" s="200"/>
      <c r="TSR79" s="200"/>
      <c r="TSS79" s="200"/>
      <c r="TST79" s="200"/>
      <c r="TSU79" s="200"/>
      <c r="TSV79" s="200"/>
      <c r="TSW79" s="200"/>
      <c r="TSX79" s="200"/>
      <c r="TSY79" s="200"/>
      <c r="TSZ79" s="200"/>
      <c r="TTA79" s="200"/>
      <c r="TTB79" s="200"/>
      <c r="TTC79" s="200"/>
      <c r="TTD79" s="200"/>
      <c r="TTE79" s="200"/>
      <c r="TTF79" s="200"/>
      <c r="TTG79" s="200"/>
      <c r="TTH79" s="200"/>
      <c r="TTI79" s="200"/>
      <c r="TTJ79" s="200"/>
      <c r="TTK79" s="200"/>
      <c r="TTL79" s="200"/>
      <c r="TTM79" s="200"/>
      <c r="TTN79" s="200"/>
      <c r="TTO79" s="200"/>
      <c r="TTP79" s="200"/>
      <c r="TTQ79" s="200"/>
      <c r="TTR79" s="200"/>
      <c r="TTS79" s="200"/>
      <c r="TTT79" s="200"/>
      <c r="TTU79" s="200"/>
      <c r="TTV79" s="200"/>
      <c r="TTW79" s="200"/>
      <c r="TTX79" s="200"/>
      <c r="TTY79" s="200"/>
      <c r="TTZ79" s="200"/>
      <c r="TUA79" s="200"/>
      <c r="TUB79" s="200"/>
      <c r="TUC79" s="200"/>
      <c r="TUD79" s="200"/>
      <c r="TUE79" s="200"/>
      <c r="TUF79" s="200"/>
      <c r="TUG79" s="200"/>
      <c r="TUH79" s="200"/>
      <c r="TUI79" s="200"/>
      <c r="TUJ79" s="200"/>
      <c r="TUK79" s="197"/>
      <c r="TUL79" s="197"/>
      <c r="TUM79" s="197"/>
      <c r="TUN79" s="197"/>
      <c r="TUO79" s="197"/>
      <c r="TUP79" s="197"/>
      <c r="TUQ79" s="197"/>
      <c r="TUR79" s="197"/>
      <c r="TUS79" s="197"/>
      <c r="TUT79" s="197"/>
      <c r="TUU79" s="197"/>
      <c r="TUV79" s="197"/>
      <c r="TUW79" s="197"/>
      <c r="TUX79" s="197"/>
      <c r="TUY79" s="197"/>
      <c r="TUZ79" s="197"/>
      <c r="TVA79" s="200"/>
      <c r="TVB79" s="200"/>
      <c r="TVC79" s="200"/>
      <c r="TVD79" s="200"/>
      <c r="TVE79" s="200"/>
      <c r="TVF79" s="200"/>
      <c r="TVG79" s="200"/>
      <c r="TVH79" s="200"/>
      <c r="TVI79" s="200"/>
      <c r="TVJ79" s="200"/>
      <c r="TVK79" s="200"/>
      <c r="TVL79" s="200"/>
      <c r="TVM79" s="200"/>
      <c r="TVN79" s="200"/>
      <c r="TVO79" s="200"/>
      <c r="TVP79" s="200"/>
      <c r="TVQ79" s="200"/>
      <c r="TVR79" s="200"/>
      <c r="TVS79" s="200"/>
      <c r="TVT79" s="200"/>
      <c r="TVU79" s="200"/>
      <c r="TVV79" s="200"/>
      <c r="TVW79" s="200"/>
      <c r="TVX79" s="200"/>
      <c r="TVY79" s="200"/>
      <c r="TVZ79" s="200"/>
      <c r="TWA79" s="200"/>
      <c r="TWB79" s="200"/>
      <c r="TWC79" s="200"/>
      <c r="TWD79" s="200"/>
      <c r="TWE79" s="200"/>
      <c r="TWF79" s="200"/>
      <c r="TWG79" s="200"/>
      <c r="TWH79" s="200"/>
      <c r="TWI79" s="200"/>
      <c r="TWJ79" s="200"/>
      <c r="TWK79" s="200"/>
      <c r="TWL79" s="200"/>
      <c r="TWM79" s="200"/>
      <c r="TWN79" s="200"/>
      <c r="TWO79" s="200"/>
      <c r="TWP79" s="200"/>
      <c r="TWQ79" s="200"/>
      <c r="TWR79" s="200"/>
      <c r="TWS79" s="200"/>
      <c r="TWT79" s="200"/>
      <c r="TWU79" s="200"/>
      <c r="TWV79" s="200"/>
      <c r="TWW79" s="200"/>
      <c r="TWX79" s="200"/>
      <c r="TWY79" s="200"/>
      <c r="TWZ79" s="200"/>
      <c r="TXA79" s="200"/>
      <c r="TXB79" s="200"/>
      <c r="TXC79" s="200"/>
      <c r="TXD79" s="200"/>
      <c r="TXE79" s="200"/>
      <c r="TXF79" s="200"/>
      <c r="TXG79" s="200"/>
      <c r="TXH79" s="200"/>
      <c r="TXI79" s="200"/>
      <c r="TXJ79" s="200"/>
      <c r="TXK79" s="200"/>
      <c r="TXL79" s="200"/>
      <c r="TXM79" s="200"/>
      <c r="TXN79" s="200"/>
      <c r="TXO79" s="200"/>
      <c r="TXP79" s="200"/>
      <c r="TXQ79" s="200"/>
      <c r="TXR79" s="200"/>
      <c r="TXS79" s="200"/>
      <c r="TXT79" s="200"/>
      <c r="TXU79" s="200"/>
      <c r="TXV79" s="200"/>
      <c r="TXW79" s="200"/>
      <c r="TXX79" s="200"/>
      <c r="TXY79" s="197"/>
      <c r="TXZ79" s="197"/>
      <c r="TYA79" s="197"/>
      <c r="TYB79" s="197"/>
      <c r="TYC79" s="197"/>
      <c r="TYD79" s="197"/>
      <c r="TYE79" s="197"/>
      <c r="TYF79" s="197"/>
      <c r="TYG79" s="197"/>
      <c r="TYH79" s="197"/>
      <c r="TYI79" s="197"/>
      <c r="TYJ79" s="197"/>
      <c r="TYK79" s="197"/>
      <c r="TYL79" s="197"/>
      <c r="TYM79" s="197"/>
      <c r="TYN79" s="197"/>
      <c r="TYO79" s="200"/>
      <c r="TYP79" s="200"/>
      <c r="TYQ79" s="200"/>
      <c r="TYR79" s="200"/>
      <c r="TYS79" s="200"/>
      <c r="TYT79" s="200"/>
      <c r="TYU79" s="200"/>
      <c r="TYV79" s="200"/>
      <c r="TYW79" s="200"/>
      <c r="TYX79" s="200"/>
      <c r="TYY79" s="200"/>
      <c r="TYZ79" s="200"/>
      <c r="TZA79" s="200"/>
      <c r="TZB79" s="200"/>
      <c r="TZC79" s="200"/>
      <c r="TZD79" s="200"/>
      <c r="TZE79" s="200"/>
      <c r="TZF79" s="200"/>
      <c r="TZG79" s="200"/>
      <c r="TZH79" s="200"/>
      <c r="TZI79" s="200"/>
      <c r="TZJ79" s="200"/>
      <c r="TZK79" s="200"/>
      <c r="TZL79" s="200"/>
      <c r="TZM79" s="200"/>
      <c r="TZN79" s="200"/>
      <c r="TZO79" s="200"/>
      <c r="TZP79" s="200"/>
      <c r="TZQ79" s="200"/>
      <c r="TZR79" s="200"/>
      <c r="TZS79" s="200"/>
      <c r="TZT79" s="200"/>
      <c r="TZU79" s="200"/>
      <c r="TZV79" s="200"/>
      <c r="TZW79" s="200"/>
      <c r="TZX79" s="200"/>
      <c r="TZY79" s="200"/>
      <c r="TZZ79" s="200"/>
      <c r="UAA79" s="200"/>
      <c r="UAB79" s="200"/>
      <c r="UAC79" s="200"/>
      <c r="UAD79" s="200"/>
      <c r="UAE79" s="200"/>
      <c r="UAF79" s="200"/>
      <c r="UAG79" s="200"/>
      <c r="UAH79" s="200"/>
      <c r="UAI79" s="200"/>
      <c r="UAJ79" s="200"/>
      <c r="UAK79" s="200"/>
      <c r="UAL79" s="200"/>
      <c r="UAM79" s="200"/>
      <c r="UAN79" s="200"/>
      <c r="UAO79" s="200"/>
      <c r="UAP79" s="200"/>
      <c r="UAQ79" s="200"/>
      <c r="UAR79" s="200"/>
      <c r="UAS79" s="200"/>
      <c r="UAT79" s="200"/>
      <c r="UAU79" s="200"/>
      <c r="UAV79" s="200"/>
      <c r="UAW79" s="200"/>
      <c r="UAX79" s="200"/>
      <c r="UAY79" s="200"/>
      <c r="UAZ79" s="200"/>
      <c r="UBA79" s="200"/>
      <c r="UBB79" s="200"/>
      <c r="UBC79" s="200"/>
      <c r="UBD79" s="200"/>
      <c r="UBE79" s="200"/>
      <c r="UBF79" s="200"/>
      <c r="UBG79" s="200"/>
      <c r="UBH79" s="200"/>
      <c r="UBI79" s="200"/>
      <c r="UBJ79" s="200"/>
      <c r="UBK79" s="200"/>
      <c r="UBL79" s="200"/>
      <c r="UBM79" s="197"/>
      <c r="UBN79" s="197"/>
      <c r="UBO79" s="197"/>
      <c r="UBP79" s="197"/>
      <c r="UBQ79" s="197"/>
      <c r="UBR79" s="197"/>
      <c r="UBS79" s="197"/>
      <c r="UBT79" s="197"/>
      <c r="UBU79" s="197"/>
      <c r="UBV79" s="197"/>
      <c r="UBW79" s="197"/>
      <c r="UBX79" s="197"/>
      <c r="UBY79" s="197"/>
      <c r="UBZ79" s="197"/>
      <c r="UCA79" s="197"/>
      <c r="UCB79" s="197"/>
      <c r="UCC79" s="200"/>
      <c r="UCD79" s="200"/>
      <c r="UCE79" s="200"/>
      <c r="UCF79" s="200"/>
      <c r="UCG79" s="200"/>
      <c r="UCH79" s="200"/>
      <c r="UCI79" s="200"/>
      <c r="UCJ79" s="200"/>
      <c r="UCK79" s="200"/>
      <c r="UCL79" s="200"/>
      <c r="UCM79" s="200"/>
      <c r="UCN79" s="200"/>
      <c r="UCO79" s="200"/>
      <c r="UCP79" s="200"/>
      <c r="UCQ79" s="200"/>
      <c r="UCR79" s="200"/>
      <c r="UCS79" s="200"/>
      <c r="UCT79" s="200"/>
      <c r="UCU79" s="200"/>
      <c r="UCV79" s="200"/>
      <c r="UCW79" s="200"/>
      <c r="UCX79" s="200"/>
      <c r="UCY79" s="200"/>
      <c r="UCZ79" s="200"/>
      <c r="UDA79" s="200"/>
      <c r="UDB79" s="200"/>
      <c r="UDC79" s="200"/>
      <c r="UDD79" s="200"/>
      <c r="UDE79" s="200"/>
      <c r="UDF79" s="200"/>
      <c r="UDG79" s="200"/>
      <c r="UDH79" s="200"/>
      <c r="UDI79" s="200"/>
      <c r="UDJ79" s="200"/>
      <c r="UDK79" s="200"/>
      <c r="UDL79" s="200"/>
      <c r="UDM79" s="200"/>
      <c r="UDN79" s="200"/>
      <c r="UDO79" s="200"/>
      <c r="UDP79" s="200"/>
      <c r="UDQ79" s="200"/>
      <c r="UDR79" s="200"/>
      <c r="UDS79" s="200"/>
      <c r="UDT79" s="200"/>
      <c r="UDU79" s="200"/>
      <c r="UDV79" s="200"/>
      <c r="UDW79" s="200"/>
      <c r="UDX79" s="200"/>
      <c r="UDY79" s="200"/>
      <c r="UDZ79" s="200"/>
      <c r="UEA79" s="200"/>
      <c r="UEB79" s="200"/>
      <c r="UEC79" s="200"/>
      <c r="UED79" s="200"/>
      <c r="UEE79" s="200"/>
      <c r="UEF79" s="200"/>
      <c r="UEG79" s="200"/>
      <c r="UEH79" s="200"/>
      <c r="UEI79" s="200"/>
      <c r="UEJ79" s="200"/>
      <c r="UEK79" s="200"/>
      <c r="UEL79" s="200"/>
      <c r="UEM79" s="200"/>
      <c r="UEN79" s="200"/>
      <c r="UEO79" s="200"/>
      <c r="UEP79" s="200"/>
      <c r="UEQ79" s="200"/>
      <c r="UER79" s="200"/>
      <c r="UES79" s="200"/>
      <c r="UET79" s="200"/>
      <c r="UEU79" s="200"/>
      <c r="UEV79" s="200"/>
      <c r="UEW79" s="200"/>
      <c r="UEX79" s="200"/>
      <c r="UEY79" s="200"/>
      <c r="UEZ79" s="200"/>
      <c r="UFA79" s="197"/>
      <c r="UFB79" s="197"/>
      <c r="UFC79" s="197"/>
      <c r="UFD79" s="197"/>
      <c r="UFE79" s="197"/>
      <c r="UFF79" s="197"/>
      <c r="UFG79" s="197"/>
      <c r="UFH79" s="197"/>
      <c r="UFI79" s="197"/>
      <c r="UFJ79" s="197"/>
      <c r="UFK79" s="197"/>
      <c r="UFL79" s="197"/>
      <c r="UFM79" s="197"/>
      <c r="UFN79" s="197"/>
      <c r="UFO79" s="197"/>
      <c r="UFP79" s="197"/>
      <c r="UFQ79" s="200"/>
      <c r="UFR79" s="200"/>
      <c r="UFS79" s="200"/>
      <c r="UFT79" s="200"/>
      <c r="UFU79" s="200"/>
      <c r="UFV79" s="200"/>
      <c r="UFW79" s="200"/>
      <c r="UFX79" s="200"/>
      <c r="UFY79" s="200"/>
      <c r="UFZ79" s="200"/>
      <c r="UGA79" s="200"/>
      <c r="UGB79" s="200"/>
      <c r="UGC79" s="200"/>
      <c r="UGD79" s="200"/>
      <c r="UGE79" s="200"/>
      <c r="UGF79" s="200"/>
      <c r="UGG79" s="200"/>
      <c r="UGH79" s="200"/>
      <c r="UGI79" s="200"/>
      <c r="UGJ79" s="200"/>
      <c r="UGK79" s="200"/>
      <c r="UGL79" s="200"/>
      <c r="UGM79" s="200"/>
      <c r="UGN79" s="200"/>
      <c r="UGO79" s="200"/>
      <c r="UGP79" s="200"/>
      <c r="UGQ79" s="200"/>
      <c r="UGR79" s="200"/>
      <c r="UGS79" s="200"/>
      <c r="UGT79" s="200"/>
      <c r="UGU79" s="200"/>
      <c r="UGV79" s="200"/>
      <c r="UGW79" s="200"/>
      <c r="UGX79" s="200"/>
      <c r="UGY79" s="200"/>
      <c r="UGZ79" s="200"/>
      <c r="UHA79" s="200"/>
      <c r="UHB79" s="200"/>
      <c r="UHC79" s="200"/>
      <c r="UHD79" s="200"/>
      <c r="UHE79" s="200"/>
      <c r="UHF79" s="200"/>
      <c r="UHG79" s="200"/>
      <c r="UHH79" s="200"/>
      <c r="UHI79" s="200"/>
      <c r="UHJ79" s="200"/>
      <c r="UHK79" s="200"/>
      <c r="UHL79" s="200"/>
      <c r="UHM79" s="200"/>
      <c r="UHN79" s="200"/>
      <c r="UHO79" s="200"/>
      <c r="UHP79" s="200"/>
      <c r="UHQ79" s="200"/>
      <c r="UHR79" s="200"/>
      <c r="UHS79" s="200"/>
      <c r="UHT79" s="200"/>
      <c r="UHU79" s="200"/>
      <c r="UHV79" s="200"/>
      <c r="UHW79" s="200"/>
      <c r="UHX79" s="200"/>
      <c r="UHY79" s="200"/>
      <c r="UHZ79" s="200"/>
      <c r="UIA79" s="200"/>
      <c r="UIB79" s="200"/>
      <c r="UIC79" s="200"/>
      <c r="UID79" s="200"/>
      <c r="UIE79" s="200"/>
      <c r="UIF79" s="200"/>
      <c r="UIG79" s="200"/>
      <c r="UIH79" s="200"/>
      <c r="UII79" s="200"/>
      <c r="UIJ79" s="200"/>
      <c r="UIK79" s="200"/>
      <c r="UIL79" s="200"/>
      <c r="UIM79" s="200"/>
      <c r="UIN79" s="200"/>
      <c r="UIO79" s="197"/>
      <c r="UIP79" s="197"/>
      <c r="UIQ79" s="197"/>
      <c r="UIR79" s="197"/>
      <c r="UIS79" s="197"/>
      <c r="UIT79" s="197"/>
      <c r="UIU79" s="197"/>
      <c r="UIV79" s="197"/>
      <c r="UIW79" s="197"/>
      <c r="UIX79" s="197"/>
      <c r="UIY79" s="197"/>
      <c r="UIZ79" s="197"/>
      <c r="UJA79" s="197"/>
      <c r="UJB79" s="197"/>
      <c r="UJC79" s="197"/>
      <c r="UJD79" s="197"/>
      <c r="UJE79" s="200"/>
      <c r="UJF79" s="200"/>
      <c r="UJG79" s="200"/>
      <c r="UJH79" s="200"/>
      <c r="UJI79" s="200"/>
      <c r="UJJ79" s="200"/>
      <c r="UJK79" s="200"/>
      <c r="UJL79" s="200"/>
      <c r="UJM79" s="200"/>
      <c r="UJN79" s="200"/>
      <c r="UJO79" s="200"/>
      <c r="UJP79" s="200"/>
      <c r="UJQ79" s="200"/>
      <c r="UJR79" s="200"/>
      <c r="UJS79" s="200"/>
      <c r="UJT79" s="200"/>
      <c r="UJU79" s="200"/>
      <c r="UJV79" s="200"/>
      <c r="UJW79" s="200"/>
      <c r="UJX79" s="200"/>
      <c r="UJY79" s="200"/>
      <c r="UJZ79" s="200"/>
      <c r="UKA79" s="200"/>
      <c r="UKB79" s="200"/>
      <c r="UKC79" s="200"/>
      <c r="UKD79" s="200"/>
      <c r="UKE79" s="200"/>
      <c r="UKF79" s="200"/>
      <c r="UKG79" s="200"/>
      <c r="UKH79" s="200"/>
      <c r="UKI79" s="200"/>
      <c r="UKJ79" s="200"/>
      <c r="UKK79" s="200"/>
      <c r="UKL79" s="200"/>
      <c r="UKM79" s="200"/>
      <c r="UKN79" s="200"/>
      <c r="UKO79" s="200"/>
      <c r="UKP79" s="200"/>
      <c r="UKQ79" s="200"/>
      <c r="UKR79" s="200"/>
      <c r="UKS79" s="200"/>
      <c r="UKT79" s="200"/>
      <c r="UKU79" s="200"/>
      <c r="UKV79" s="200"/>
      <c r="UKW79" s="200"/>
      <c r="UKX79" s="200"/>
      <c r="UKY79" s="200"/>
      <c r="UKZ79" s="200"/>
      <c r="ULA79" s="200"/>
      <c r="ULB79" s="200"/>
      <c r="ULC79" s="200"/>
      <c r="ULD79" s="200"/>
      <c r="ULE79" s="200"/>
      <c r="ULF79" s="200"/>
      <c r="ULG79" s="200"/>
      <c r="ULH79" s="200"/>
      <c r="ULI79" s="200"/>
      <c r="ULJ79" s="200"/>
      <c r="ULK79" s="200"/>
      <c r="ULL79" s="200"/>
      <c r="ULM79" s="200"/>
      <c r="ULN79" s="200"/>
      <c r="ULO79" s="200"/>
      <c r="ULP79" s="200"/>
      <c r="ULQ79" s="200"/>
      <c r="ULR79" s="200"/>
      <c r="ULS79" s="200"/>
      <c r="ULT79" s="200"/>
      <c r="ULU79" s="200"/>
      <c r="ULV79" s="200"/>
      <c r="ULW79" s="200"/>
      <c r="ULX79" s="200"/>
      <c r="ULY79" s="200"/>
      <c r="ULZ79" s="200"/>
      <c r="UMA79" s="200"/>
      <c r="UMB79" s="200"/>
      <c r="UMC79" s="197"/>
      <c r="UMD79" s="197"/>
      <c r="UME79" s="197"/>
      <c r="UMF79" s="197"/>
      <c r="UMG79" s="197"/>
      <c r="UMH79" s="197"/>
      <c r="UMI79" s="197"/>
      <c r="UMJ79" s="197"/>
      <c r="UMK79" s="197"/>
      <c r="UML79" s="197"/>
      <c r="UMM79" s="197"/>
      <c r="UMN79" s="197"/>
      <c r="UMO79" s="197"/>
      <c r="UMP79" s="197"/>
      <c r="UMQ79" s="197"/>
      <c r="UMR79" s="197"/>
      <c r="UMS79" s="200"/>
      <c r="UMT79" s="200"/>
      <c r="UMU79" s="200"/>
      <c r="UMV79" s="200"/>
      <c r="UMW79" s="200"/>
      <c r="UMX79" s="200"/>
      <c r="UMY79" s="200"/>
      <c r="UMZ79" s="200"/>
      <c r="UNA79" s="200"/>
      <c r="UNB79" s="200"/>
      <c r="UNC79" s="200"/>
      <c r="UND79" s="200"/>
      <c r="UNE79" s="200"/>
      <c r="UNF79" s="200"/>
      <c r="UNG79" s="200"/>
      <c r="UNH79" s="200"/>
      <c r="UNI79" s="200"/>
      <c r="UNJ79" s="200"/>
      <c r="UNK79" s="200"/>
      <c r="UNL79" s="200"/>
      <c r="UNM79" s="200"/>
      <c r="UNN79" s="200"/>
      <c r="UNO79" s="200"/>
      <c r="UNP79" s="200"/>
      <c r="UNQ79" s="200"/>
      <c r="UNR79" s="200"/>
      <c r="UNS79" s="200"/>
      <c r="UNT79" s="200"/>
      <c r="UNU79" s="200"/>
      <c r="UNV79" s="200"/>
      <c r="UNW79" s="200"/>
      <c r="UNX79" s="200"/>
      <c r="UNY79" s="200"/>
      <c r="UNZ79" s="200"/>
      <c r="UOA79" s="200"/>
      <c r="UOB79" s="200"/>
      <c r="UOC79" s="200"/>
      <c r="UOD79" s="200"/>
      <c r="UOE79" s="200"/>
      <c r="UOF79" s="200"/>
      <c r="UOG79" s="200"/>
      <c r="UOH79" s="200"/>
      <c r="UOI79" s="200"/>
      <c r="UOJ79" s="200"/>
      <c r="UOK79" s="200"/>
      <c r="UOL79" s="200"/>
      <c r="UOM79" s="200"/>
      <c r="UON79" s="200"/>
      <c r="UOO79" s="200"/>
      <c r="UOP79" s="200"/>
      <c r="UOQ79" s="200"/>
      <c r="UOR79" s="200"/>
      <c r="UOS79" s="200"/>
      <c r="UOT79" s="200"/>
      <c r="UOU79" s="200"/>
      <c r="UOV79" s="200"/>
      <c r="UOW79" s="200"/>
      <c r="UOX79" s="200"/>
      <c r="UOY79" s="200"/>
      <c r="UOZ79" s="200"/>
      <c r="UPA79" s="200"/>
      <c r="UPB79" s="200"/>
      <c r="UPC79" s="200"/>
      <c r="UPD79" s="200"/>
      <c r="UPE79" s="200"/>
      <c r="UPF79" s="200"/>
      <c r="UPG79" s="200"/>
      <c r="UPH79" s="200"/>
      <c r="UPI79" s="200"/>
      <c r="UPJ79" s="200"/>
      <c r="UPK79" s="200"/>
      <c r="UPL79" s="200"/>
      <c r="UPM79" s="200"/>
      <c r="UPN79" s="200"/>
      <c r="UPO79" s="200"/>
      <c r="UPP79" s="200"/>
      <c r="UPQ79" s="197"/>
      <c r="UPR79" s="197"/>
      <c r="UPS79" s="197"/>
      <c r="UPT79" s="197"/>
      <c r="UPU79" s="197"/>
      <c r="UPV79" s="197"/>
      <c r="UPW79" s="197"/>
      <c r="UPX79" s="197"/>
      <c r="UPY79" s="197"/>
      <c r="UPZ79" s="197"/>
      <c r="UQA79" s="197"/>
      <c r="UQB79" s="197"/>
      <c r="UQC79" s="197"/>
      <c r="UQD79" s="197"/>
      <c r="UQE79" s="197"/>
      <c r="UQF79" s="197"/>
      <c r="UQG79" s="200"/>
      <c r="UQH79" s="200"/>
      <c r="UQI79" s="200"/>
      <c r="UQJ79" s="200"/>
      <c r="UQK79" s="200"/>
      <c r="UQL79" s="200"/>
      <c r="UQM79" s="200"/>
      <c r="UQN79" s="200"/>
      <c r="UQO79" s="200"/>
      <c r="UQP79" s="200"/>
      <c r="UQQ79" s="200"/>
      <c r="UQR79" s="200"/>
      <c r="UQS79" s="200"/>
      <c r="UQT79" s="200"/>
      <c r="UQU79" s="200"/>
      <c r="UQV79" s="200"/>
      <c r="UQW79" s="200"/>
      <c r="UQX79" s="200"/>
      <c r="UQY79" s="200"/>
      <c r="UQZ79" s="200"/>
      <c r="URA79" s="200"/>
      <c r="URB79" s="200"/>
      <c r="URC79" s="200"/>
      <c r="URD79" s="200"/>
      <c r="URE79" s="200"/>
      <c r="URF79" s="200"/>
      <c r="URG79" s="200"/>
      <c r="URH79" s="200"/>
      <c r="URI79" s="200"/>
      <c r="URJ79" s="200"/>
      <c r="URK79" s="200"/>
      <c r="URL79" s="200"/>
      <c r="URM79" s="200"/>
      <c r="URN79" s="200"/>
      <c r="URO79" s="200"/>
      <c r="URP79" s="200"/>
      <c r="URQ79" s="200"/>
      <c r="URR79" s="200"/>
      <c r="URS79" s="200"/>
      <c r="URT79" s="200"/>
      <c r="URU79" s="200"/>
      <c r="URV79" s="200"/>
      <c r="URW79" s="200"/>
      <c r="URX79" s="200"/>
      <c r="URY79" s="200"/>
      <c r="URZ79" s="200"/>
      <c r="USA79" s="200"/>
      <c r="USB79" s="200"/>
      <c r="USC79" s="200"/>
      <c r="USD79" s="200"/>
      <c r="USE79" s="200"/>
      <c r="USF79" s="200"/>
      <c r="USG79" s="200"/>
      <c r="USH79" s="200"/>
      <c r="USI79" s="200"/>
      <c r="USJ79" s="200"/>
      <c r="USK79" s="200"/>
      <c r="USL79" s="200"/>
      <c r="USM79" s="200"/>
      <c r="USN79" s="200"/>
      <c r="USO79" s="200"/>
      <c r="USP79" s="200"/>
      <c r="USQ79" s="200"/>
      <c r="USR79" s="200"/>
      <c r="USS79" s="200"/>
      <c r="UST79" s="200"/>
      <c r="USU79" s="200"/>
      <c r="USV79" s="200"/>
      <c r="USW79" s="200"/>
      <c r="USX79" s="200"/>
      <c r="USY79" s="200"/>
      <c r="USZ79" s="200"/>
      <c r="UTA79" s="200"/>
      <c r="UTB79" s="200"/>
      <c r="UTC79" s="200"/>
      <c r="UTD79" s="200"/>
      <c r="UTE79" s="197"/>
      <c r="UTF79" s="197"/>
      <c r="UTG79" s="197"/>
      <c r="UTH79" s="197"/>
      <c r="UTI79" s="197"/>
      <c r="UTJ79" s="197"/>
      <c r="UTK79" s="197"/>
      <c r="UTL79" s="197"/>
      <c r="UTM79" s="197"/>
      <c r="UTN79" s="197"/>
      <c r="UTO79" s="197"/>
      <c r="UTP79" s="197"/>
      <c r="UTQ79" s="197"/>
      <c r="UTR79" s="197"/>
      <c r="UTS79" s="197"/>
      <c r="UTT79" s="197"/>
      <c r="UTU79" s="200"/>
      <c r="UTV79" s="200"/>
      <c r="UTW79" s="200"/>
      <c r="UTX79" s="200"/>
      <c r="UTY79" s="200"/>
      <c r="UTZ79" s="200"/>
      <c r="UUA79" s="200"/>
      <c r="UUB79" s="200"/>
      <c r="UUC79" s="200"/>
      <c r="UUD79" s="200"/>
      <c r="UUE79" s="200"/>
      <c r="UUF79" s="200"/>
      <c r="UUG79" s="200"/>
      <c r="UUH79" s="200"/>
      <c r="UUI79" s="200"/>
      <c r="UUJ79" s="200"/>
      <c r="UUK79" s="200"/>
      <c r="UUL79" s="200"/>
      <c r="UUM79" s="200"/>
      <c r="UUN79" s="200"/>
      <c r="UUO79" s="200"/>
      <c r="UUP79" s="200"/>
      <c r="UUQ79" s="200"/>
      <c r="UUR79" s="200"/>
      <c r="UUS79" s="200"/>
      <c r="UUT79" s="200"/>
      <c r="UUU79" s="200"/>
      <c r="UUV79" s="200"/>
      <c r="UUW79" s="200"/>
      <c r="UUX79" s="200"/>
      <c r="UUY79" s="200"/>
      <c r="UUZ79" s="200"/>
      <c r="UVA79" s="200"/>
      <c r="UVB79" s="200"/>
      <c r="UVC79" s="200"/>
      <c r="UVD79" s="200"/>
      <c r="UVE79" s="200"/>
      <c r="UVF79" s="200"/>
      <c r="UVG79" s="200"/>
      <c r="UVH79" s="200"/>
      <c r="UVI79" s="200"/>
      <c r="UVJ79" s="200"/>
      <c r="UVK79" s="200"/>
      <c r="UVL79" s="200"/>
      <c r="UVM79" s="200"/>
      <c r="UVN79" s="200"/>
      <c r="UVO79" s="200"/>
      <c r="UVP79" s="200"/>
      <c r="UVQ79" s="200"/>
      <c r="UVR79" s="200"/>
      <c r="UVS79" s="200"/>
      <c r="UVT79" s="200"/>
      <c r="UVU79" s="200"/>
      <c r="UVV79" s="200"/>
      <c r="UVW79" s="200"/>
      <c r="UVX79" s="200"/>
      <c r="UVY79" s="200"/>
      <c r="UVZ79" s="200"/>
      <c r="UWA79" s="200"/>
      <c r="UWB79" s="200"/>
      <c r="UWC79" s="200"/>
      <c r="UWD79" s="200"/>
      <c r="UWE79" s="200"/>
      <c r="UWF79" s="200"/>
      <c r="UWG79" s="200"/>
      <c r="UWH79" s="200"/>
      <c r="UWI79" s="200"/>
      <c r="UWJ79" s="200"/>
      <c r="UWK79" s="200"/>
      <c r="UWL79" s="200"/>
      <c r="UWM79" s="200"/>
      <c r="UWN79" s="200"/>
      <c r="UWO79" s="200"/>
      <c r="UWP79" s="200"/>
      <c r="UWQ79" s="200"/>
      <c r="UWR79" s="200"/>
      <c r="UWS79" s="197"/>
      <c r="UWT79" s="197"/>
      <c r="UWU79" s="197"/>
      <c r="UWV79" s="197"/>
      <c r="UWW79" s="197"/>
      <c r="UWX79" s="197"/>
      <c r="UWY79" s="197"/>
      <c r="UWZ79" s="197"/>
      <c r="UXA79" s="197"/>
      <c r="UXB79" s="197"/>
      <c r="UXC79" s="197"/>
      <c r="UXD79" s="197"/>
      <c r="UXE79" s="197"/>
      <c r="UXF79" s="197"/>
      <c r="UXG79" s="197"/>
      <c r="UXH79" s="197"/>
      <c r="UXI79" s="200"/>
      <c r="UXJ79" s="200"/>
      <c r="UXK79" s="200"/>
      <c r="UXL79" s="200"/>
      <c r="UXM79" s="200"/>
      <c r="UXN79" s="200"/>
      <c r="UXO79" s="200"/>
      <c r="UXP79" s="200"/>
      <c r="UXQ79" s="200"/>
      <c r="UXR79" s="200"/>
      <c r="UXS79" s="200"/>
      <c r="UXT79" s="200"/>
      <c r="UXU79" s="200"/>
      <c r="UXV79" s="200"/>
      <c r="UXW79" s="200"/>
      <c r="UXX79" s="200"/>
      <c r="UXY79" s="200"/>
      <c r="UXZ79" s="200"/>
      <c r="UYA79" s="200"/>
      <c r="UYB79" s="200"/>
      <c r="UYC79" s="200"/>
      <c r="UYD79" s="200"/>
      <c r="UYE79" s="200"/>
      <c r="UYF79" s="200"/>
      <c r="UYG79" s="200"/>
      <c r="UYH79" s="200"/>
      <c r="UYI79" s="200"/>
      <c r="UYJ79" s="200"/>
      <c r="UYK79" s="200"/>
      <c r="UYL79" s="200"/>
      <c r="UYM79" s="200"/>
      <c r="UYN79" s="200"/>
      <c r="UYO79" s="200"/>
      <c r="UYP79" s="200"/>
      <c r="UYQ79" s="200"/>
      <c r="UYR79" s="200"/>
      <c r="UYS79" s="200"/>
      <c r="UYT79" s="200"/>
      <c r="UYU79" s="200"/>
      <c r="UYV79" s="200"/>
      <c r="UYW79" s="200"/>
      <c r="UYX79" s="200"/>
      <c r="UYY79" s="200"/>
      <c r="UYZ79" s="200"/>
      <c r="UZA79" s="200"/>
      <c r="UZB79" s="200"/>
      <c r="UZC79" s="200"/>
      <c r="UZD79" s="200"/>
      <c r="UZE79" s="200"/>
      <c r="UZF79" s="200"/>
      <c r="UZG79" s="200"/>
      <c r="UZH79" s="200"/>
      <c r="UZI79" s="200"/>
      <c r="UZJ79" s="200"/>
      <c r="UZK79" s="200"/>
      <c r="UZL79" s="200"/>
      <c r="UZM79" s="200"/>
      <c r="UZN79" s="200"/>
      <c r="UZO79" s="200"/>
      <c r="UZP79" s="200"/>
      <c r="UZQ79" s="200"/>
      <c r="UZR79" s="200"/>
      <c r="UZS79" s="200"/>
      <c r="UZT79" s="200"/>
      <c r="UZU79" s="200"/>
      <c r="UZV79" s="200"/>
      <c r="UZW79" s="200"/>
      <c r="UZX79" s="200"/>
      <c r="UZY79" s="200"/>
      <c r="UZZ79" s="200"/>
      <c r="VAA79" s="200"/>
      <c r="VAB79" s="200"/>
      <c r="VAC79" s="200"/>
      <c r="VAD79" s="200"/>
      <c r="VAE79" s="200"/>
      <c r="VAF79" s="200"/>
      <c r="VAG79" s="197"/>
      <c r="VAH79" s="197"/>
      <c r="VAI79" s="197"/>
      <c r="VAJ79" s="197"/>
      <c r="VAK79" s="197"/>
      <c r="VAL79" s="197"/>
      <c r="VAM79" s="197"/>
      <c r="VAN79" s="197"/>
      <c r="VAO79" s="197"/>
      <c r="VAP79" s="197"/>
      <c r="VAQ79" s="197"/>
      <c r="VAR79" s="197"/>
      <c r="VAS79" s="197"/>
      <c r="VAT79" s="197"/>
      <c r="VAU79" s="197"/>
      <c r="VAV79" s="197"/>
      <c r="VAW79" s="200"/>
      <c r="VAX79" s="200"/>
      <c r="VAY79" s="200"/>
      <c r="VAZ79" s="200"/>
      <c r="VBA79" s="200"/>
      <c r="VBB79" s="200"/>
      <c r="VBC79" s="200"/>
      <c r="VBD79" s="200"/>
      <c r="VBE79" s="200"/>
      <c r="VBF79" s="200"/>
      <c r="VBG79" s="200"/>
      <c r="VBH79" s="200"/>
      <c r="VBI79" s="200"/>
      <c r="VBJ79" s="200"/>
      <c r="VBK79" s="200"/>
      <c r="VBL79" s="200"/>
      <c r="VBM79" s="200"/>
      <c r="VBN79" s="200"/>
      <c r="VBO79" s="200"/>
      <c r="VBP79" s="200"/>
      <c r="VBQ79" s="200"/>
      <c r="VBR79" s="200"/>
      <c r="VBS79" s="200"/>
      <c r="VBT79" s="200"/>
      <c r="VBU79" s="200"/>
      <c r="VBV79" s="200"/>
      <c r="VBW79" s="200"/>
      <c r="VBX79" s="200"/>
      <c r="VBY79" s="200"/>
      <c r="VBZ79" s="200"/>
      <c r="VCA79" s="200"/>
      <c r="VCB79" s="200"/>
      <c r="VCC79" s="200"/>
      <c r="VCD79" s="200"/>
      <c r="VCE79" s="200"/>
      <c r="VCF79" s="200"/>
      <c r="VCG79" s="200"/>
      <c r="VCH79" s="200"/>
      <c r="VCI79" s="200"/>
      <c r="VCJ79" s="200"/>
      <c r="VCK79" s="200"/>
      <c r="VCL79" s="200"/>
      <c r="VCM79" s="200"/>
      <c r="VCN79" s="200"/>
      <c r="VCO79" s="200"/>
      <c r="VCP79" s="200"/>
      <c r="VCQ79" s="200"/>
      <c r="VCR79" s="200"/>
      <c r="VCS79" s="200"/>
      <c r="VCT79" s="200"/>
      <c r="VCU79" s="200"/>
      <c r="VCV79" s="200"/>
      <c r="VCW79" s="200"/>
      <c r="VCX79" s="200"/>
      <c r="VCY79" s="200"/>
      <c r="VCZ79" s="200"/>
      <c r="VDA79" s="200"/>
      <c r="VDB79" s="200"/>
      <c r="VDC79" s="200"/>
      <c r="VDD79" s="200"/>
      <c r="VDE79" s="200"/>
      <c r="VDF79" s="200"/>
      <c r="VDG79" s="200"/>
      <c r="VDH79" s="200"/>
      <c r="VDI79" s="200"/>
      <c r="VDJ79" s="200"/>
      <c r="VDK79" s="200"/>
      <c r="VDL79" s="200"/>
      <c r="VDM79" s="200"/>
      <c r="VDN79" s="200"/>
      <c r="VDO79" s="200"/>
      <c r="VDP79" s="200"/>
      <c r="VDQ79" s="200"/>
      <c r="VDR79" s="200"/>
      <c r="VDS79" s="200"/>
      <c r="VDT79" s="200"/>
      <c r="VDU79" s="197"/>
      <c r="VDV79" s="197"/>
      <c r="VDW79" s="197"/>
      <c r="VDX79" s="197"/>
      <c r="VDY79" s="197"/>
      <c r="VDZ79" s="197"/>
      <c r="VEA79" s="197"/>
      <c r="VEB79" s="197"/>
      <c r="VEC79" s="197"/>
      <c r="VED79" s="197"/>
      <c r="VEE79" s="197"/>
      <c r="VEF79" s="197"/>
      <c r="VEG79" s="197"/>
      <c r="VEH79" s="197"/>
      <c r="VEI79" s="197"/>
      <c r="VEJ79" s="197"/>
      <c r="VEK79" s="200"/>
      <c r="VEL79" s="200"/>
      <c r="VEM79" s="200"/>
      <c r="VEN79" s="200"/>
      <c r="VEO79" s="200"/>
      <c r="VEP79" s="200"/>
      <c r="VEQ79" s="200"/>
      <c r="VER79" s="200"/>
      <c r="VES79" s="200"/>
      <c r="VET79" s="200"/>
      <c r="VEU79" s="200"/>
      <c r="VEV79" s="200"/>
      <c r="VEW79" s="200"/>
      <c r="VEX79" s="200"/>
      <c r="VEY79" s="200"/>
      <c r="VEZ79" s="200"/>
      <c r="VFA79" s="200"/>
      <c r="VFB79" s="200"/>
      <c r="VFC79" s="200"/>
      <c r="VFD79" s="200"/>
      <c r="VFE79" s="200"/>
      <c r="VFF79" s="200"/>
      <c r="VFG79" s="200"/>
      <c r="VFH79" s="200"/>
      <c r="VFI79" s="200"/>
      <c r="VFJ79" s="200"/>
      <c r="VFK79" s="200"/>
      <c r="VFL79" s="200"/>
      <c r="VFM79" s="200"/>
      <c r="VFN79" s="200"/>
      <c r="VFO79" s="200"/>
      <c r="VFP79" s="200"/>
      <c r="VFQ79" s="200"/>
      <c r="VFR79" s="200"/>
      <c r="VFS79" s="200"/>
      <c r="VFT79" s="200"/>
      <c r="VFU79" s="200"/>
      <c r="VFV79" s="200"/>
      <c r="VFW79" s="200"/>
      <c r="VFX79" s="200"/>
      <c r="VFY79" s="200"/>
      <c r="VFZ79" s="200"/>
      <c r="VGA79" s="200"/>
      <c r="VGB79" s="200"/>
      <c r="VGC79" s="200"/>
      <c r="VGD79" s="200"/>
      <c r="VGE79" s="200"/>
      <c r="VGF79" s="200"/>
      <c r="VGG79" s="200"/>
      <c r="VGH79" s="200"/>
      <c r="VGI79" s="200"/>
      <c r="VGJ79" s="200"/>
      <c r="VGK79" s="200"/>
      <c r="VGL79" s="200"/>
      <c r="VGM79" s="200"/>
      <c r="VGN79" s="200"/>
      <c r="VGO79" s="200"/>
      <c r="VGP79" s="200"/>
      <c r="VGQ79" s="200"/>
      <c r="VGR79" s="200"/>
      <c r="VGS79" s="200"/>
      <c r="VGT79" s="200"/>
      <c r="VGU79" s="200"/>
      <c r="VGV79" s="200"/>
      <c r="VGW79" s="200"/>
      <c r="VGX79" s="200"/>
      <c r="VGY79" s="200"/>
      <c r="VGZ79" s="200"/>
      <c r="VHA79" s="200"/>
      <c r="VHB79" s="200"/>
      <c r="VHC79" s="200"/>
      <c r="VHD79" s="200"/>
      <c r="VHE79" s="200"/>
      <c r="VHF79" s="200"/>
      <c r="VHG79" s="200"/>
      <c r="VHH79" s="200"/>
      <c r="VHI79" s="197"/>
      <c r="VHJ79" s="197"/>
      <c r="VHK79" s="197"/>
      <c r="VHL79" s="197"/>
      <c r="VHM79" s="197"/>
      <c r="VHN79" s="197"/>
      <c r="VHO79" s="197"/>
      <c r="VHP79" s="197"/>
      <c r="VHQ79" s="197"/>
      <c r="VHR79" s="197"/>
      <c r="VHS79" s="197"/>
      <c r="VHT79" s="197"/>
      <c r="VHU79" s="197"/>
      <c r="VHV79" s="197"/>
      <c r="VHW79" s="197"/>
      <c r="VHX79" s="197"/>
      <c r="VHY79" s="200"/>
      <c r="VHZ79" s="200"/>
      <c r="VIA79" s="200"/>
      <c r="VIB79" s="200"/>
      <c r="VIC79" s="200"/>
      <c r="VID79" s="200"/>
      <c r="VIE79" s="200"/>
      <c r="VIF79" s="200"/>
      <c r="VIG79" s="200"/>
      <c r="VIH79" s="200"/>
      <c r="VII79" s="200"/>
      <c r="VIJ79" s="200"/>
      <c r="VIK79" s="200"/>
      <c r="VIL79" s="200"/>
      <c r="VIM79" s="200"/>
      <c r="VIN79" s="200"/>
      <c r="VIO79" s="200"/>
      <c r="VIP79" s="200"/>
      <c r="VIQ79" s="200"/>
      <c r="VIR79" s="200"/>
      <c r="VIS79" s="200"/>
      <c r="VIT79" s="200"/>
      <c r="VIU79" s="200"/>
      <c r="VIV79" s="200"/>
      <c r="VIW79" s="200"/>
      <c r="VIX79" s="200"/>
      <c r="VIY79" s="200"/>
      <c r="VIZ79" s="200"/>
      <c r="VJA79" s="200"/>
      <c r="VJB79" s="200"/>
      <c r="VJC79" s="200"/>
      <c r="VJD79" s="200"/>
      <c r="VJE79" s="200"/>
      <c r="VJF79" s="200"/>
      <c r="VJG79" s="200"/>
      <c r="VJH79" s="200"/>
      <c r="VJI79" s="200"/>
      <c r="VJJ79" s="200"/>
      <c r="VJK79" s="200"/>
      <c r="VJL79" s="200"/>
      <c r="VJM79" s="200"/>
      <c r="VJN79" s="200"/>
      <c r="VJO79" s="200"/>
      <c r="VJP79" s="200"/>
      <c r="VJQ79" s="200"/>
      <c r="VJR79" s="200"/>
      <c r="VJS79" s="200"/>
      <c r="VJT79" s="200"/>
      <c r="VJU79" s="200"/>
      <c r="VJV79" s="200"/>
      <c r="VJW79" s="200"/>
      <c r="VJX79" s="200"/>
      <c r="VJY79" s="200"/>
      <c r="VJZ79" s="200"/>
      <c r="VKA79" s="200"/>
      <c r="VKB79" s="200"/>
      <c r="VKC79" s="200"/>
      <c r="VKD79" s="200"/>
      <c r="VKE79" s="200"/>
      <c r="VKF79" s="200"/>
      <c r="VKG79" s="200"/>
      <c r="VKH79" s="200"/>
      <c r="VKI79" s="200"/>
      <c r="VKJ79" s="200"/>
      <c r="VKK79" s="200"/>
      <c r="VKL79" s="200"/>
      <c r="VKM79" s="200"/>
      <c r="VKN79" s="200"/>
      <c r="VKO79" s="200"/>
      <c r="VKP79" s="200"/>
      <c r="VKQ79" s="200"/>
      <c r="VKR79" s="200"/>
      <c r="VKS79" s="200"/>
      <c r="VKT79" s="200"/>
      <c r="VKU79" s="200"/>
      <c r="VKV79" s="200"/>
      <c r="VKW79" s="197"/>
      <c r="VKX79" s="197"/>
      <c r="VKY79" s="197"/>
      <c r="VKZ79" s="197"/>
      <c r="VLA79" s="197"/>
      <c r="VLB79" s="197"/>
      <c r="VLC79" s="197"/>
      <c r="VLD79" s="197"/>
      <c r="VLE79" s="197"/>
      <c r="VLF79" s="197"/>
      <c r="VLG79" s="197"/>
      <c r="VLH79" s="197"/>
      <c r="VLI79" s="197"/>
      <c r="VLJ79" s="197"/>
      <c r="VLK79" s="197"/>
      <c r="VLL79" s="197"/>
      <c r="VLM79" s="200"/>
      <c r="VLN79" s="200"/>
      <c r="VLO79" s="200"/>
      <c r="VLP79" s="200"/>
      <c r="VLQ79" s="200"/>
      <c r="VLR79" s="200"/>
      <c r="VLS79" s="200"/>
      <c r="VLT79" s="200"/>
      <c r="VLU79" s="200"/>
      <c r="VLV79" s="200"/>
      <c r="VLW79" s="200"/>
      <c r="VLX79" s="200"/>
      <c r="VLY79" s="200"/>
      <c r="VLZ79" s="200"/>
      <c r="VMA79" s="200"/>
      <c r="VMB79" s="200"/>
      <c r="VMC79" s="200"/>
      <c r="VMD79" s="200"/>
      <c r="VME79" s="200"/>
      <c r="VMF79" s="200"/>
      <c r="VMG79" s="200"/>
      <c r="VMH79" s="200"/>
      <c r="VMI79" s="200"/>
      <c r="VMJ79" s="200"/>
      <c r="VMK79" s="200"/>
      <c r="VML79" s="200"/>
      <c r="VMM79" s="200"/>
      <c r="VMN79" s="200"/>
      <c r="VMO79" s="200"/>
      <c r="VMP79" s="200"/>
      <c r="VMQ79" s="200"/>
      <c r="VMR79" s="200"/>
      <c r="VMS79" s="200"/>
      <c r="VMT79" s="200"/>
      <c r="VMU79" s="200"/>
      <c r="VMV79" s="200"/>
      <c r="VMW79" s="200"/>
      <c r="VMX79" s="200"/>
      <c r="VMY79" s="200"/>
      <c r="VMZ79" s="200"/>
      <c r="VNA79" s="200"/>
      <c r="VNB79" s="200"/>
      <c r="VNC79" s="200"/>
      <c r="VND79" s="200"/>
      <c r="VNE79" s="200"/>
      <c r="VNF79" s="200"/>
      <c r="VNG79" s="200"/>
      <c r="VNH79" s="200"/>
      <c r="VNI79" s="200"/>
      <c r="VNJ79" s="200"/>
      <c r="VNK79" s="200"/>
      <c r="VNL79" s="200"/>
      <c r="VNM79" s="200"/>
      <c r="VNN79" s="200"/>
      <c r="VNO79" s="200"/>
      <c r="VNP79" s="200"/>
      <c r="VNQ79" s="200"/>
      <c r="VNR79" s="200"/>
      <c r="VNS79" s="200"/>
      <c r="VNT79" s="200"/>
      <c r="VNU79" s="200"/>
      <c r="VNV79" s="200"/>
      <c r="VNW79" s="200"/>
      <c r="VNX79" s="200"/>
      <c r="VNY79" s="200"/>
      <c r="VNZ79" s="200"/>
      <c r="VOA79" s="200"/>
      <c r="VOB79" s="200"/>
      <c r="VOC79" s="200"/>
      <c r="VOD79" s="200"/>
      <c r="VOE79" s="200"/>
      <c r="VOF79" s="200"/>
      <c r="VOG79" s="200"/>
      <c r="VOH79" s="200"/>
      <c r="VOI79" s="200"/>
      <c r="VOJ79" s="200"/>
      <c r="VOK79" s="197"/>
      <c r="VOL79" s="197"/>
      <c r="VOM79" s="197"/>
      <c r="VON79" s="197"/>
      <c r="VOO79" s="197"/>
      <c r="VOP79" s="197"/>
      <c r="VOQ79" s="197"/>
      <c r="VOR79" s="197"/>
      <c r="VOS79" s="197"/>
      <c r="VOT79" s="197"/>
      <c r="VOU79" s="197"/>
      <c r="VOV79" s="197"/>
      <c r="VOW79" s="197"/>
      <c r="VOX79" s="197"/>
      <c r="VOY79" s="197"/>
      <c r="VOZ79" s="197"/>
      <c r="VPA79" s="200"/>
      <c r="VPB79" s="200"/>
      <c r="VPC79" s="200"/>
      <c r="VPD79" s="200"/>
      <c r="VPE79" s="200"/>
      <c r="VPF79" s="200"/>
      <c r="VPG79" s="200"/>
      <c r="VPH79" s="200"/>
      <c r="VPI79" s="200"/>
      <c r="VPJ79" s="200"/>
      <c r="VPK79" s="200"/>
      <c r="VPL79" s="200"/>
      <c r="VPM79" s="200"/>
      <c r="VPN79" s="200"/>
      <c r="VPO79" s="200"/>
      <c r="VPP79" s="200"/>
      <c r="VPQ79" s="200"/>
      <c r="VPR79" s="200"/>
      <c r="VPS79" s="200"/>
      <c r="VPT79" s="200"/>
      <c r="VPU79" s="200"/>
      <c r="VPV79" s="200"/>
      <c r="VPW79" s="200"/>
      <c r="VPX79" s="200"/>
      <c r="VPY79" s="200"/>
      <c r="VPZ79" s="200"/>
      <c r="VQA79" s="200"/>
      <c r="VQB79" s="200"/>
      <c r="VQC79" s="200"/>
      <c r="VQD79" s="200"/>
      <c r="VQE79" s="200"/>
      <c r="VQF79" s="200"/>
      <c r="VQG79" s="200"/>
      <c r="VQH79" s="200"/>
      <c r="VQI79" s="200"/>
      <c r="VQJ79" s="200"/>
      <c r="VQK79" s="200"/>
      <c r="VQL79" s="200"/>
      <c r="VQM79" s="200"/>
      <c r="VQN79" s="200"/>
      <c r="VQO79" s="200"/>
      <c r="VQP79" s="200"/>
      <c r="VQQ79" s="200"/>
      <c r="VQR79" s="200"/>
      <c r="VQS79" s="200"/>
      <c r="VQT79" s="200"/>
      <c r="VQU79" s="200"/>
      <c r="VQV79" s="200"/>
      <c r="VQW79" s="200"/>
      <c r="VQX79" s="200"/>
      <c r="VQY79" s="200"/>
      <c r="VQZ79" s="200"/>
      <c r="VRA79" s="200"/>
      <c r="VRB79" s="200"/>
      <c r="VRC79" s="200"/>
      <c r="VRD79" s="200"/>
      <c r="VRE79" s="200"/>
      <c r="VRF79" s="200"/>
      <c r="VRG79" s="200"/>
      <c r="VRH79" s="200"/>
      <c r="VRI79" s="200"/>
      <c r="VRJ79" s="200"/>
      <c r="VRK79" s="200"/>
      <c r="VRL79" s="200"/>
      <c r="VRM79" s="200"/>
      <c r="VRN79" s="200"/>
      <c r="VRO79" s="200"/>
      <c r="VRP79" s="200"/>
      <c r="VRQ79" s="200"/>
      <c r="VRR79" s="200"/>
      <c r="VRS79" s="200"/>
      <c r="VRT79" s="200"/>
      <c r="VRU79" s="200"/>
      <c r="VRV79" s="200"/>
      <c r="VRW79" s="200"/>
      <c r="VRX79" s="200"/>
      <c r="VRY79" s="197"/>
      <c r="VRZ79" s="197"/>
      <c r="VSA79" s="197"/>
      <c r="VSB79" s="197"/>
      <c r="VSC79" s="197"/>
      <c r="VSD79" s="197"/>
      <c r="VSE79" s="197"/>
      <c r="VSF79" s="197"/>
      <c r="VSG79" s="197"/>
      <c r="VSH79" s="197"/>
      <c r="VSI79" s="197"/>
      <c r="VSJ79" s="197"/>
      <c r="VSK79" s="197"/>
      <c r="VSL79" s="197"/>
      <c r="VSM79" s="197"/>
      <c r="VSN79" s="197"/>
      <c r="VSO79" s="200"/>
      <c r="VSP79" s="200"/>
      <c r="VSQ79" s="200"/>
      <c r="VSR79" s="200"/>
      <c r="VSS79" s="200"/>
      <c r="VST79" s="200"/>
      <c r="VSU79" s="200"/>
      <c r="VSV79" s="200"/>
      <c r="VSW79" s="200"/>
      <c r="VSX79" s="200"/>
      <c r="VSY79" s="200"/>
      <c r="VSZ79" s="200"/>
      <c r="VTA79" s="200"/>
      <c r="VTB79" s="200"/>
      <c r="VTC79" s="200"/>
      <c r="VTD79" s="200"/>
      <c r="VTE79" s="200"/>
      <c r="VTF79" s="200"/>
      <c r="VTG79" s="200"/>
      <c r="VTH79" s="200"/>
      <c r="VTI79" s="200"/>
      <c r="VTJ79" s="200"/>
      <c r="VTK79" s="200"/>
      <c r="VTL79" s="200"/>
      <c r="VTM79" s="200"/>
      <c r="VTN79" s="200"/>
      <c r="VTO79" s="200"/>
      <c r="VTP79" s="200"/>
      <c r="VTQ79" s="200"/>
      <c r="VTR79" s="200"/>
      <c r="VTS79" s="200"/>
      <c r="VTT79" s="200"/>
      <c r="VTU79" s="200"/>
      <c r="VTV79" s="200"/>
      <c r="VTW79" s="200"/>
      <c r="VTX79" s="200"/>
      <c r="VTY79" s="200"/>
      <c r="VTZ79" s="200"/>
      <c r="VUA79" s="200"/>
      <c r="VUB79" s="200"/>
      <c r="VUC79" s="200"/>
      <c r="VUD79" s="200"/>
      <c r="VUE79" s="200"/>
      <c r="VUF79" s="200"/>
      <c r="VUG79" s="200"/>
      <c r="VUH79" s="200"/>
      <c r="VUI79" s="200"/>
      <c r="VUJ79" s="200"/>
      <c r="VUK79" s="200"/>
      <c r="VUL79" s="200"/>
      <c r="VUM79" s="200"/>
      <c r="VUN79" s="200"/>
      <c r="VUO79" s="200"/>
      <c r="VUP79" s="200"/>
      <c r="VUQ79" s="200"/>
      <c r="VUR79" s="200"/>
      <c r="VUS79" s="200"/>
      <c r="VUT79" s="200"/>
      <c r="VUU79" s="200"/>
      <c r="VUV79" s="200"/>
      <c r="VUW79" s="200"/>
      <c r="VUX79" s="200"/>
      <c r="VUY79" s="200"/>
      <c r="VUZ79" s="200"/>
      <c r="VVA79" s="200"/>
      <c r="VVB79" s="200"/>
      <c r="VVC79" s="200"/>
      <c r="VVD79" s="200"/>
      <c r="VVE79" s="200"/>
      <c r="VVF79" s="200"/>
      <c r="VVG79" s="200"/>
      <c r="VVH79" s="200"/>
      <c r="VVI79" s="200"/>
      <c r="VVJ79" s="200"/>
      <c r="VVK79" s="200"/>
      <c r="VVL79" s="200"/>
      <c r="VVM79" s="197"/>
      <c r="VVN79" s="197"/>
      <c r="VVO79" s="197"/>
      <c r="VVP79" s="197"/>
      <c r="VVQ79" s="197"/>
      <c r="VVR79" s="197"/>
      <c r="VVS79" s="197"/>
      <c r="VVT79" s="197"/>
      <c r="VVU79" s="197"/>
      <c r="VVV79" s="197"/>
      <c r="VVW79" s="197"/>
      <c r="VVX79" s="197"/>
      <c r="VVY79" s="197"/>
      <c r="VVZ79" s="197"/>
      <c r="VWA79" s="197"/>
      <c r="VWB79" s="197"/>
      <c r="VWC79" s="200"/>
      <c r="VWD79" s="200"/>
      <c r="VWE79" s="200"/>
      <c r="VWF79" s="200"/>
      <c r="VWG79" s="200"/>
      <c r="VWH79" s="200"/>
      <c r="VWI79" s="200"/>
      <c r="VWJ79" s="200"/>
      <c r="VWK79" s="200"/>
      <c r="VWL79" s="200"/>
      <c r="VWM79" s="200"/>
      <c r="VWN79" s="200"/>
      <c r="VWO79" s="200"/>
      <c r="VWP79" s="200"/>
      <c r="VWQ79" s="200"/>
      <c r="VWR79" s="200"/>
      <c r="VWS79" s="200"/>
      <c r="VWT79" s="200"/>
      <c r="VWU79" s="200"/>
      <c r="VWV79" s="200"/>
      <c r="VWW79" s="200"/>
      <c r="VWX79" s="200"/>
      <c r="VWY79" s="200"/>
      <c r="VWZ79" s="200"/>
      <c r="VXA79" s="200"/>
      <c r="VXB79" s="200"/>
      <c r="VXC79" s="200"/>
      <c r="VXD79" s="200"/>
      <c r="VXE79" s="200"/>
      <c r="VXF79" s="200"/>
      <c r="VXG79" s="200"/>
      <c r="VXH79" s="200"/>
      <c r="VXI79" s="200"/>
      <c r="VXJ79" s="200"/>
      <c r="VXK79" s="200"/>
      <c r="VXL79" s="200"/>
      <c r="VXM79" s="200"/>
      <c r="VXN79" s="200"/>
      <c r="VXO79" s="200"/>
      <c r="VXP79" s="200"/>
      <c r="VXQ79" s="200"/>
      <c r="VXR79" s="200"/>
      <c r="VXS79" s="200"/>
      <c r="VXT79" s="200"/>
      <c r="VXU79" s="200"/>
      <c r="VXV79" s="200"/>
      <c r="VXW79" s="200"/>
      <c r="VXX79" s="200"/>
      <c r="VXY79" s="200"/>
      <c r="VXZ79" s="200"/>
      <c r="VYA79" s="200"/>
      <c r="VYB79" s="200"/>
      <c r="VYC79" s="200"/>
      <c r="VYD79" s="200"/>
      <c r="VYE79" s="200"/>
      <c r="VYF79" s="200"/>
      <c r="VYG79" s="200"/>
      <c r="VYH79" s="200"/>
      <c r="VYI79" s="200"/>
      <c r="VYJ79" s="200"/>
      <c r="VYK79" s="200"/>
      <c r="VYL79" s="200"/>
      <c r="VYM79" s="200"/>
      <c r="VYN79" s="200"/>
      <c r="VYO79" s="200"/>
      <c r="VYP79" s="200"/>
      <c r="VYQ79" s="200"/>
      <c r="VYR79" s="200"/>
      <c r="VYS79" s="200"/>
      <c r="VYT79" s="200"/>
      <c r="VYU79" s="200"/>
      <c r="VYV79" s="200"/>
      <c r="VYW79" s="200"/>
      <c r="VYX79" s="200"/>
      <c r="VYY79" s="200"/>
      <c r="VYZ79" s="200"/>
      <c r="VZA79" s="197"/>
      <c r="VZB79" s="197"/>
      <c r="VZC79" s="197"/>
      <c r="VZD79" s="197"/>
      <c r="VZE79" s="197"/>
      <c r="VZF79" s="197"/>
      <c r="VZG79" s="197"/>
      <c r="VZH79" s="197"/>
      <c r="VZI79" s="197"/>
      <c r="VZJ79" s="197"/>
      <c r="VZK79" s="197"/>
      <c r="VZL79" s="197"/>
      <c r="VZM79" s="197"/>
      <c r="VZN79" s="197"/>
      <c r="VZO79" s="197"/>
      <c r="VZP79" s="197"/>
      <c r="VZQ79" s="200"/>
      <c r="VZR79" s="200"/>
      <c r="VZS79" s="200"/>
      <c r="VZT79" s="200"/>
      <c r="VZU79" s="200"/>
      <c r="VZV79" s="200"/>
      <c r="VZW79" s="200"/>
      <c r="VZX79" s="200"/>
      <c r="VZY79" s="200"/>
      <c r="VZZ79" s="200"/>
      <c r="WAA79" s="200"/>
      <c r="WAB79" s="200"/>
      <c r="WAC79" s="200"/>
      <c r="WAD79" s="200"/>
      <c r="WAE79" s="200"/>
      <c r="WAF79" s="200"/>
      <c r="WAG79" s="200"/>
      <c r="WAH79" s="200"/>
      <c r="WAI79" s="200"/>
      <c r="WAJ79" s="200"/>
      <c r="WAK79" s="200"/>
      <c r="WAL79" s="200"/>
      <c r="WAM79" s="200"/>
      <c r="WAN79" s="200"/>
      <c r="WAO79" s="200"/>
      <c r="WAP79" s="200"/>
      <c r="WAQ79" s="200"/>
      <c r="WAR79" s="200"/>
      <c r="WAS79" s="200"/>
      <c r="WAT79" s="200"/>
      <c r="WAU79" s="200"/>
      <c r="WAV79" s="200"/>
      <c r="WAW79" s="200"/>
      <c r="WAX79" s="200"/>
      <c r="WAY79" s="200"/>
      <c r="WAZ79" s="200"/>
      <c r="WBA79" s="200"/>
      <c r="WBB79" s="200"/>
      <c r="WBC79" s="200"/>
      <c r="WBD79" s="200"/>
      <c r="WBE79" s="200"/>
      <c r="WBF79" s="200"/>
      <c r="WBG79" s="200"/>
      <c r="WBH79" s="200"/>
      <c r="WBI79" s="200"/>
      <c r="WBJ79" s="200"/>
      <c r="WBK79" s="200"/>
      <c r="WBL79" s="200"/>
      <c r="WBM79" s="200"/>
      <c r="WBN79" s="200"/>
      <c r="WBO79" s="200"/>
      <c r="WBP79" s="200"/>
      <c r="WBQ79" s="200"/>
      <c r="WBR79" s="200"/>
      <c r="WBS79" s="200"/>
      <c r="WBT79" s="200"/>
      <c r="WBU79" s="200"/>
      <c r="WBV79" s="200"/>
      <c r="WBW79" s="200"/>
      <c r="WBX79" s="200"/>
      <c r="WBY79" s="200"/>
      <c r="WBZ79" s="200"/>
      <c r="WCA79" s="200"/>
      <c r="WCB79" s="200"/>
      <c r="WCC79" s="200"/>
      <c r="WCD79" s="200"/>
      <c r="WCE79" s="200"/>
      <c r="WCF79" s="200"/>
      <c r="WCG79" s="200"/>
      <c r="WCH79" s="200"/>
      <c r="WCI79" s="200"/>
      <c r="WCJ79" s="200"/>
      <c r="WCK79" s="200"/>
      <c r="WCL79" s="200"/>
      <c r="WCM79" s="200"/>
      <c r="WCN79" s="200"/>
      <c r="WCO79" s="197"/>
      <c r="WCP79" s="197"/>
      <c r="WCQ79" s="197"/>
      <c r="WCR79" s="197"/>
      <c r="WCS79" s="197"/>
      <c r="WCT79" s="197"/>
      <c r="WCU79" s="197"/>
      <c r="WCV79" s="197"/>
      <c r="WCW79" s="197"/>
      <c r="WCX79" s="197"/>
      <c r="WCY79" s="197"/>
      <c r="WCZ79" s="197"/>
      <c r="WDA79" s="197"/>
      <c r="WDB79" s="197"/>
      <c r="WDC79" s="197"/>
      <c r="WDD79" s="197"/>
      <c r="WDE79" s="200"/>
      <c r="WDF79" s="200"/>
      <c r="WDG79" s="200"/>
      <c r="WDH79" s="200"/>
      <c r="WDI79" s="200"/>
      <c r="WDJ79" s="200"/>
      <c r="WDK79" s="200"/>
      <c r="WDL79" s="200"/>
      <c r="WDM79" s="200"/>
      <c r="WDN79" s="200"/>
      <c r="WDO79" s="200"/>
      <c r="WDP79" s="200"/>
      <c r="WDQ79" s="200"/>
      <c r="WDR79" s="200"/>
      <c r="WDS79" s="200"/>
      <c r="WDT79" s="200"/>
      <c r="WDU79" s="200"/>
      <c r="WDV79" s="200"/>
      <c r="WDW79" s="200"/>
      <c r="WDX79" s="200"/>
      <c r="WDY79" s="200"/>
      <c r="WDZ79" s="200"/>
      <c r="WEA79" s="200"/>
      <c r="WEB79" s="200"/>
      <c r="WEC79" s="200"/>
      <c r="WED79" s="200"/>
      <c r="WEE79" s="200"/>
      <c r="WEF79" s="200"/>
      <c r="WEG79" s="200"/>
      <c r="WEH79" s="200"/>
      <c r="WEI79" s="200"/>
      <c r="WEJ79" s="200"/>
      <c r="WEK79" s="200"/>
      <c r="WEL79" s="200"/>
      <c r="WEM79" s="200"/>
      <c r="WEN79" s="200"/>
      <c r="WEO79" s="200"/>
      <c r="WEP79" s="200"/>
      <c r="WEQ79" s="200"/>
      <c r="WER79" s="200"/>
      <c r="WES79" s="200"/>
      <c r="WET79" s="200"/>
      <c r="WEU79" s="200"/>
      <c r="WEV79" s="200"/>
      <c r="WEW79" s="200"/>
      <c r="WEX79" s="200"/>
      <c r="WEY79" s="200"/>
      <c r="WEZ79" s="200"/>
      <c r="WFA79" s="200"/>
      <c r="WFB79" s="200"/>
      <c r="WFC79" s="200"/>
      <c r="WFD79" s="200"/>
      <c r="WFE79" s="200"/>
      <c r="WFF79" s="200"/>
      <c r="WFG79" s="200"/>
      <c r="WFH79" s="200"/>
      <c r="WFI79" s="200"/>
      <c r="WFJ79" s="200"/>
      <c r="WFK79" s="200"/>
      <c r="WFL79" s="200"/>
      <c r="WFM79" s="200"/>
      <c r="WFN79" s="200"/>
      <c r="WFO79" s="200"/>
      <c r="WFP79" s="200"/>
      <c r="WFQ79" s="200"/>
      <c r="WFR79" s="200"/>
      <c r="WFS79" s="200"/>
      <c r="WFT79" s="200"/>
      <c r="WFU79" s="200"/>
      <c r="WFV79" s="200"/>
      <c r="WFW79" s="200"/>
      <c r="WFX79" s="200"/>
      <c r="WFY79" s="200"/>
      <c r="WFZ79" s="200"/>
      <c r="WGA79" s="200"/>
      <c r="WGB79" s="200"/>
      <c r="WGC79" s="197"/>
      <c r="WGD79" s="197"/>
      <c r="WGE79" s="197"/>
      <c r="WGF79" s="197"/>
      <c r="WGG79" s="197"/>
      <c r="WGH79" s="197"/>
      <c r="WGI79" s="197"/>
      <c r="WGJ79" s="197"/>
      <c r="WGK79" s="197"/>
      <c r="WGL79" s="197"/>
      <c r="WGM79" s="197"/>
      <c r="WGN79" s="197"/>
      <c r="WGO79" s="197"/>
      <c r="WGP79" s="197"/>
      <c r="WGQ79" s="197"/>
      <c r="WGR79" s="197"/>
      <c r="WGS79" s="200"/>
      <c r="WGT79" s="200"/>
      <c r="WGU79" s="200"/>
      <c r="WGV79" s="200"/>
      <c r="WGW79" s="200"/>
      <c r="WGX79" s="200"/>
      <c r="WGY79" s="200"/>
      <c r="WGZ79" s="200"/>
      <c r="WHA79" s="200"/>
      <c r="WHB79" s="200"/>
      <c r="WHC79" s="200"/>
      <c r="WHD79" s="200"/>
      <c r="WHE79" s="200"/>
      <c r="WHF79" s="200"/>
      <c r="WHG79" s="200"/>
      <c r="WHH79" s="200"/>
      <c r="WHI79" s="200"/>
      <c r="WHJ79" s="200"/>
      <c r="WHK79" s="200"/>
      <c r="WHL79" s="200"/>
      <c r="WHM79" s="200"/>
      <c r="WHN79" s="200"/>
      <c r="WHO79" s="200"/>
      <c r="WHP79" s="200"/>
      <c r="WHQ79" s="200"/>
      <c r="WHR79" s="200"/>
      <c r="WHS79" s="200"/>
      <c r="WHT79" s="200"/>
      <c r="WHU79" s="200"/>
      <c r="WHV79" s="200"/>
      <c r="WHW79" s="200"/>
      <c r="WHX79" s="200"/>
      <c r="WHY79" s="200"/>
      <c r="WHZ79" s="200"/>
      <c r="WIA79" s="200"/>
      <c r="WIB79" s="200"/>
      <c r="WIC79" s="200"/>
      <c r="WID79" s="200"/>
      <c r="WIE79" s="200"/>
      <c r="WIF79" s="200"/>
      <c r="WIG79" s="200"/>
      <c r="WIH79" s="200"/>
      <c r="WII79" s="200"/>
      <c r="WIJ79" s="200"/>
      <c r="WIK79" s="200"/>
      <c r="WIL79" s="200"/>
      <c r="WIM79" s="200"/>
      <c r="WIN79" s="200"/>
      <c r="WIO79" s="200"/>
      <c r="WIP79" s="200"/>
      <c r="WIQ79" s="200"/>
      <c r="WIR79" s="200"/>
      <c r="WIS79" s="200"/>
      <c r="WIT79" s="200"/>
      <c r="WIU79" s="200"/>
      <c r="WIV79" s="200"/>
      <c r="WIW79" s="200"/>
      <c r="WIX79" s="200"/>
      <c r="WIY79" s="200"/>
      <c r="WIZ79" s="200"/>
      <c r="WJA79" s="200"/>
      <c r="WJB79" s="200"/>
      <c r="WJC79" s="200"/>
      <c r="WJD79" s="200"/>
      <c r="WJE79" s="200"/>
      <c r="WJF79" s="200"/>
      <c r="WJG79" s="200"/>
      <c r="WJH79" s="200"/>
      <c r="WJI79" s="200"/>
      <c r="WJJ79" s="200"/>
      <c r="WJK79" s="200"/>
      <c r="WJL79" s="200"/>
      <c r="WJM79" s="200"/>
      <c r="WJN79" s="200"/>
      <c r="WJO79" s="200"/>
      <c r="WJP79" s="200"/>
      <c r="WJQ79" s="197"/>
      <c r="WJR79" s="197"/>
      <c r="WJS79" s="197"/>
      <c r="WJT79" s="197"/>
      <c r="WJU79" s="197"/>
      <c r="WJV79" s="197"/>
      <c r="WJW79" s="197"/>
      <c r="WJX79" s="197"/>
      <c r="WJY79" s="197"/>
      <c r="WJZ79" s="197"/>
      <c r="WKA79" s="197"/>
      <c r="WKB79" s="197"/>
      <c r="WKC79" s="197"/>
      <c r="WKD79" s="197"/>
      <c r="WKE79" s="197"/>
      <c r="WKF79" s="197"/>
      <c r="WKG79" s="200"/>
      <c r="WKH79" s="200"/>
      <c r="WKI79" s="200"/>
      <c r="WKJ79" s="200"/>
      <c r="WKK79" s="200"/>
      <c r="WKL79" s="200"/>
      <c r="WKM79" s="200"/>
      <c r="WKN79" s="200"/>
      <c r="WKO79" s="200"/>
      <c r="WKP79" s="200"/>
      <c r="WKQ79" s="200"/>
      <c r="WKR79" s="200"/>
      <c r="WKS79" s="200"/>
      <c r="WKT79" s="200"/>
      <c r="WKU79" s="200"/>
      <c r="WKV79" s="200"/>
      <c r="WKW79" s="200"/>
      <c r="WKX79" s="200"/>
      <c r="WKY79" s="200"/>
      <c r="WKZ79" s="200"/>
      <c r="WLA79" s="200"/>
      <c r="WLB79" s="200"/>
      <c r="WLC79" s="200"/>
      <c r="WLD79" s="200"/>
      <c r="WLE79" s="200"/>
      <c r="WLF79" s="200"/>
      <c r="WLG79" s="200"/>
      <c r="WLH79" s="200"/>
      <c r="WLI79" s="200"/>
      <c r="WLJ79" s="200"/>
      <c r="WLK79" s="200"/>
      <c r="WLL79" s="200"/>
      <c r="WLM79" s="200"/>
      <c r="WLN79" s="200"/>
      <c r="WLO79" s="200"/>
      <c r="WLP79" s="200"/>
      <c r="WLQ79" s="200"/>
      <c r="WLR79" s="200"/>
      <c r="WLS79" s="200"/>
      <c r="WLT79" s="200"/>
      <c r="WLU79" s="200"/>
      <c r="WLV79" s="200"/>
      <c r="WLW79" s="200"/>
      <c r="WLX79" s="200"/>
      <c r="WLY79" s="200"/>
      <c r="WLZ79" s="200"/>
      <c r="WMA79" s="200"/>
      <c r="WMB79" s="200"/>
      <c r="WMC79" s="200"/>
      <c r="WMD79" s="200"/>
      <c r="WME79" s="200"/>
      <c r="WMF79" s="200"/>
      <c r="WMG79" s="200"/>
      <c r="WMH79" s="200"/>
      <c r="WMI79" s="200"/>
      <c r="WMJ79" s="200"/>
      <c r="WMK79" s="200"/>
      <c r="WML79" s="200"/>
      <c r="WMM79" s="200"/>
      <c r="WMN79" s="200"/>
      <c r="WMO79" s="200"/>
      <c r="WMP79" s="200"/>
      <c r="WMQ79" s="200"/>
      <c r="WMR79" s="200"/>
      <c r="WMS79" s="200"/>
      <c r="WMT79" s="200"/>
      <c r="WMU79" s="200"/>
      <c r="WMV79" s="200"/>
      <c r="WMW79" s="200"/>
      <c r="WMX79" s="200"/>
      <c r="WMY79" s="200"/>
      <c r="WMZ79" s="200"/>
      <c r="WNA79" s="200"/>
      <c r="WNB79" s="200"/>
      <c r="WNC79" s="200"/>
      <c r="WND79" s="200"/>
      <c r="WNE79" s="197"/>
      <c r="WNF79" s="197"/>
      <c r="WNG79" s="197"/>
      <c r="WNH79" s="197"/>
      <c r="WNI79" s="197"/>
      <c r="WNJ79" s="197"/>
      <c r="WNK79" s="197"/>
      <c r="WNL79" s="197"/>
      <c r="WNM79" s="197"/>
      <c r="WNN79" s="197"/>
      <c r="WNO79" s="197"/>
      <c r="WNP79" s="197"/>
      <c r="WNQ79" s="197"/>
      <c r="WNR79" s="197"/>
      <c r="WNS79" s="197"/>
      <c r="WNT79" s="197"/>
      <c r="WNU79" s="200"/>
      <c r="WNV79" s="200"/>
      <c r="WNW79" s="200"/>
      <c r="WNX79" s="200"/>
      <c r="WNY79" s="200"/>
      <c r="WNZ79" s="200"/>
      <c r="WOA79" s="200"/>
      <c r="WOB79" s="200"/>
      <c r="WOC79" s="200"/>
      <c r="WOD79" s="200"/>
      <c r="WOE79" s="200"/>
      <c r="WOF79" s="200"/>
      <c r="WOG79" s="200"/>
      <c r="WOH79" s="200"/>
      <c r="WOI79" s="200"/>
      <c r="WOJ79" s="200"/>
      <c r="WOK79" s="200"/>
      <c r="WOL79" s="200"/>
      <c r="WOM79" s="200"/>
      <c r="WON79" s="200"/>
      <c r="WOO79" s="200"/>
      <c r="WOP79" s="200"/>
      <c r="WOQ79" s="200"/>
      <c r="WOR79" s="200"/>
      <c r="WOS79" s="200"/>
      <c r="WOT79" s="200"/>
      <c r="WOU79" s="200"/>
      <c r="WOV79" s="200"/>
      <c r="WOW79" s="200"/>
      <c r="WOX79" s="200"/>
      <c r="WOY79" s="200"/>
      <c r="WOZ79" s="200"/>
      <c r="WPA79" s="200"/>
      <c r="WPB79" s="200"/>
      <c r="WPC79" s="200"/>
      <c r="WPD79" s="200"/>
      <c r="WPE79" s="200"/>
      <c r="WPF79" s="200"/>
      <c r="WPG79" s="200"/>
      <c r="WPH79" s="200"/>
      <c r="WPI79" s="200"/>
      <c r="WPJ79" s="200"/>
      <c r="WPK79" s="200"/>
      <c r="WPL79" s="200"/>
      <c r="WPM79" s="200"/>
      <c r="WPN79" s="200"/>
      <c r="WPO79" s="200"/>
      <c r="WPP79" s="200"/>
      <c r="WPQ79" s="200"/>
      <c r="WPR79" s="200"/>
      <c r="WPS79" s="200"/>
      <c r="WPT79" s="200"/>
      <c r="WPU79" s="200"/>
      <c r="WPV79" s="200"/>
      <c r="WPW79" s="200"/>
      <c r="WPX79" s="200"/>
      <c r="WPY79" s="200"/>
      <c r="WPZ79" s="200"/>
      <c r="WQA79" s="200"/>
      <c r="WQB79" s="200"/>
      <c r="WQC79" s="200"/>
      <c r="WQD79" s="200"/>
      <c r="WQE79" s="200"/>
      <c r="WQF79" s="200"/>
      <c r="WQG79" s="200"/>
      <c r="WQH79" s="200"/>
      <c r="WQI79" s="200"/>
      <c r="WQJ79" s="200"/>
      <c r="WQK79" s="200"/>
      <c r="WQL79" s="200"/>
      <c r="WQM79" s="200"/>
      <c r="WQN79" s="200"/>
      <c r="WQO79" s="200"/>
      <c r="WQP79" s="200"/>
      <c r="WQQ79" s="200"/>
      <c r="WQR79" s="200"/>
      <c r="WQS79" s="197"/>
      <c r="WQT79" s="197"/>
      <c r="WQU79" s="197"/>
      <c r="WQV79" s="197"/>
      <c r="WQW79" s="197"/>
      <c r="WQX79" s="197"/>
      <c r="WQY79" s="197"/>
      <c r="WQZ79" s="197"/>
      <c r="WRA79" s="197"/>
      <c r="WRB79" s="197"/>
      <c r="WRC79" s="197"/>
      <c r="WRD79" s="197"/>
      <c r="WRE79" s="197"/>
      <c r="WRF79" s="197"/>
      <c r="WRG79" s="197"/>
      <c r="WRH79" s="197"/>
      <c r="WRI79" s="200"/>
      <c r="WRJ79" s="200"/>
      <c r="WRK79" s="200"/>
      <c r="WRL79" s="200"/>
      <c r="WRM79" s="200"/>
      <c r="WRN79" s="200"/>
      <c r="WRO79" s="200"/>
      <c r="WRP79" s="200"/>
      <c r="WRQ79" s="200"/>
      <c r="WRR79" s="200"/>
      <c r="WRS79" s="200"/>
      <c r="WRT79" s="200"/>
      <c r="WRU79" s="200"/>
      <c r="WRV79" s="200"/>
      <c r="WRW79" s="200"/>
      <c r="WRX79" s="200"/>
      <c r="WRY79" s="200"/>
      <c r="WRZ79" s="200"/>
      <c r="WSA79" s="200"/>
      <c r="WSB79" s="200"/>
      <c r="WSC79" s="200"/>
      <c r="WSD79" s="200"/>
      <c r="WSE79" s="200"/>
      <c r="WSF79" s="200"/>
      <c r="WSG79" s="200"/>
      <c r="WSH79" s="200"/>
      <c r="WSI79" s="200"/>
      <c r="WSJ79" s="200"/>
      <c r="WSK79" s="200"/>
      <c r="WSL79" s="200"/>
      <c r="WSM79" s="200"/>
      <c r="WSN79" s="200"/>
      <c r="WSO79" s="200"/>
      <c r="WSP79" s="200"/>
      <c r="WSQ79" s="200"/>
      <c r="WSR79" s="200"/>
      <c r="WSS79" s="200"/>
      <c r="WST79" s="200"/>
      <c r="WSU79" s="200"/>
      <c r="WSV79" s="200"/>
      <c r="WSW79" s="200"/>
      <c r="WSX79" s="200"/>
      <c r="WSY79" s="200"/>
      <c r="WSZ79" s="200"/>
      <c r="WTA79" s="200"/>
      <c r="WTB79" s="200"/>
      <c r="WTC79" s="200"/>
      <c r="WTD79" s="200"/>
      <c r="WTE79" s="200"/>
      <c r="WTF79" s="200"/>
      <c r="WTG79" s="200"/>
      <c r="WTH79" s="200"/>
      <c r="WTI79" s="200"/>
      <c r="WTJ79" s="200"/>
      <c r="WTK79" s="200"/>
      <c r="WTL79" s="200"/>
      <c r="WTM79" s="200"/>
      <c r="WTN79" s="200"/>
      <c r="WTO79" s="200"/>
      <c r="WTP79" s="200"/>
      <c r="WTQ79" s="200"/>
      <c r="WTR79" s="200"/>
      <c r="WTS79" s="200"/>
      <c r="WTT79" s="200"/>
      <c r="WTU79" s="200"/>
      <c r="WTV79" s="200"/>
      <c r="WTW79" s="200"/>
      <c r="WTX79" s="200"/>
      <c r="WTY79" s="200"/>
      <c r="WTZ79" s="200"/>
      <c r="WUA79" s="200"/>
      <c r="WUB79" s="200"/>
      <c r="WUC79" s="200"/>
      <c r="WUD79" s="200"/>
      <c r="WUE79" s="200"/>
      <c r="WUF79" s="200"/>
      <c r="WUG79" s="197"/>
      <c r="WUH79" s="197"/>
      <c r="WUI79" s="197"/>
      <c r="WUJ79" s="197"/>
      <c r="WUK79" s="197"/>
      <c r="WUL79" s="197"/>
      <c r="WUM79" s="197"/>
      <c r="WUN79" s="197"/>
      <c r="WUO79" s="197"/>
      <c r="WUP79" s="197"/>
      <c r="WUQ79" s="197"/>
      <c r="WUR79" s="197"/>
      <c r="WUS79" s="197"/>
      <c r="WUT79" s="197"/>
      <c r="WUU79" s="197"/>
      <c r="WUV79" s="197"/>
      <c r="WUW79" s="200"/>
      <c r="WUX79" s="200"/>
      <c r="WUY79" s="200"/>
      <c r="WUZ79" s="200"/>
      <c r="WVA79" s="200"/>
      <c r="WVB79" s="200"/>
      <c r="WVC79" s="200"/>
      <c r="WVD79" s="200"/>
      <c r="WVE79" s="200"/>
      <c r="WVF79" s="200"/>
      <c r="WVG79" s="200"/>
      <c r="WVH79" s="200"/>
      <c r="WVI79" s="200"/>
      <c r="WVJ79" s="200"/>
      <c r="WVK79" s="200"/>
      <c r="WVL79" s="200"/>
      <c r="WVM79" s="200"/>
      <c r="WVN79" s="200"/>
      <c r="WVO79" s="200"/>
      <c r="WVP79" s="200"/>
      <c r="WVQ79" s="200"/>
      <c r="WVR79" s="200"/>
      <c r="WVS79" s="200"/>
      <c r="WVT79" s="200"/>
      <c r="WVU79" s="200"/>
      <c r="WVV79" s="200"/>
      <c r="WVW79" s="200"/>
      <c r="WVX79" s="200"/>
      <c r="WVY79" s="200"/>
      <c r="WVZ79" s="200"/>
      <c r="WWA79" s="200"/>
      <c r="WWB79" s="200"/>
      <c r="WWC79" s="200"/>
      <c r="WWD79" s="200"/>
      <c r="WWE79" s="200"/>
      <c r="WWF79" s="200"/>
      <c r="WWG79" s="200"/>
      <c r="WWH79" s="200"/>
      <c r="WWI79" s="200"/>
      <c r="WWJ79" s="200"/>
      <c r="WWK79" s="200"/>
      <c r="WWL79" s="200"/>
      <c r="WWM79" s="200"/>
      <c r="WWN79" s="200"/>
      <c r="WWO79" s="200"/>
      <c r="WWP79" s="200"/>
      <c r="WWQ79" s="200"/>
      <c r="WWR79" s="200"/>
      <c r="WWS79" s="200"/>
      <c r="WWT79" s="200"/>
      <c r="WWU79" s="200"/>
      <c r="WWV79" s="200"/>
      <c r="WWW79" s="200"/>
      <c r="WWX79" s="200"/>
      <c r="WWY79" s="200"/>
      <c r="WWZ79" s="200"/>
      <c r="WXA79" s="200"/>
      <c r="WXB79" s="200"/>
      <c r="WXC79" s="200"/>
      <c r="WXD79" s="200"/>
      <c r="WXE79" s="200"/>
      <c r="WXF79" s="200"/>
      <c r="WXG79" s="200"/>
      <c r="WXH79" s="200"/>
      <c r="WXI79" s="200"/>
      <c r="WXJ79" s="200"/>
      <c r="WXK79" s="200"/>
      <c r="WXL79" s="200"/>
      <c r="WXM79" s="200"/>
      <c r="WXN79" s="200"/>
      <c r="WXO79" s="200"/>
      <c r="WXP79" s="200"/>
      <c r="WXQ79" s="200"/>
      <c r="WXR79" s="200"/>
      <c r="WXS79" s="200"/>
      <c r="WXT79" s="200"/>
      <c r="WXU79" s="197"/>
      <c r="WXV79" s="197"/>
      <c r="WXW79" s="197"/>
      <c r="WXX79" s="197"/>
      <c r="WXY79" s="197"/>
      <c r="WXZ79" s="197"/>
      <c r="WYA79" s="197"/>
      <c r="WYB79" s="197"/>
      <c r="WYC79" s="197"/>
      <c r="WYD79" s="197"/>
      <c r="WYE79" s="197"/>
      <c r="WYF79" s="197"/>
      <c r="WYG79" s="197"/>
      <c r="WYH79" s="197"/>
      <c r="WYI79" s="197"/>
      <c r="WYJ79" s="197"/>
      <c r="WYK79" s="200"/>
      <c r="WYL79" s="200"/>
      <c r="WYM79" s="200"/>
      <c r="WYN79" s="200"/>
      <c r="WYO79" s="200"/>
      <c r="WYP79" s="200"/>
      <c r="WYQ79" s="200"/>
      <c r="WYR79" s="200"/>
      <c r="WYS79" s="200"/>
      <c r="WYT79" s="200"/>
      <c r="WYU79" s="200"/>
      <c r="WYV79" s="200"/>
      <c r="WYW79" s="200"/>
      <c r="WYX79" s="200"/>
      <c r="WYY79" s="200"/>
      <c r="WYZ79" s="200"/>
      <c r="WZA79" s="200"/>
      <c r="WZB79" s="200"/>
      <c r="WZC79" s="200"/>
      <c r="WZD79" s="200"/>
      <c r="WZE79" s="200"/>
      <c r="WZF79" s="200"/>
      <c r="WZG79" s="200"/>
      <c r="WZH79" s="200"/>
      <c r="WZI79" s="200"/>
      <c r="WZJ79" s="200"/>
      <c r="WZK79" s="200"/>
      <c r="WZL79" s="200"/>
      <c r="WZM79" s="200"/>
      <c r="WZN79" s="200"/>
      <c r="WZO79" s="200"/>
      <c r="WZP79" s="200"/>
      <c r="WZQ79" s="200"/>
      <c r="WZR79" s="200"/>
      <c r="WZS79" s="200"/>
      <c r="WZT79" s="200"/>
      <c r="WZU79" s="200"/>
      <c r="WZV79" s="200"/>
      <c r="WZW79" s="200"/>
      <c r="WZX79" s="200"/>
      <c r="WZY79" s="200"/>
      <c r="WZZ79" s="200"/>
      <c r="XAA79" s="200"/>
      <c r="XAB79" s="200"/>
      <c r="XAC79" s="200"/>
      <c r="XAD79" s="200"/>
      <c r="XAE79" s="200"/>
      <c r="XAF79" s="200"/>
      <c r="XAG79" s="200"/>
      <c r="XAH79" s="200"/>
      <c r="XAI79" s="200"/>
      <c r="XAJ79" s="200"/>
      <c r="XAK79" s="200"/>
      <c r="XAL79" s="200"/>
      <c r="XAM79" s="200"/>
      <c r="XAN79" s="200"/>
      <c r="XAO79" s="200"/>
      <c r="XAP79" s="200"/>
      <c r="XAQ79" s="200"/>
      <c r="XAR79" s="200"/>
      <c r="XAS79" s="200"/>
      <c r="XAT79" s="200"/>
      <c r="XAU79" s="200"/>
      <c r="XAV79" s="200"/>
      <c r="XAW79" s="200"/>
      <c r="XAX79" s="200"/>
      <c r="XAY79" s="200"/>
      <c r="XAZ79" s="200"/>
      <c r="XBA79" s="200"/>
      <c r="XBB79" s="200"/>
      <c r="XBC79" s="200"/>
      <c r="XBD79" s="200"/>
      <c r="XBE79" s="200"/>
      <c r="XBF79" s="200"/>
      <c r="XBG79" s="200"/>
      <c r="XBH79" s="200"/>
      <c r="XBI79" s="197"/>
      <c r="XBJ79" s="197"/>
      <c r="XBK79" s="197"/>
      <c r="XBL79" s="197"/>
      <c r="XBM79" s="197"/>
      <c r="XBN79" s="197"/>
      <c r="XBO79" s="197"/>
      <c r="XBP79" s="197"/>
      <c r="XBQ79" s="197"/>
      <c r="XBR79" s="197"/>
      <c r="XBS79" s="197"/>
      <c r="XBT79" s="197"/>
      <c r="XBU79" s="197"/>
      <c r="XBV79" s="197"/>
      <c r="XBW79" s="197"/>
      <c r="XBX79" s="197"/>
      <c r="XBY79" s="200"/>
      <c r="XBZ79" s="200"/>
      <c r="XCA79" s="200"/>
      <c r="XCB79" s="200"/>
      <c r="XCC79" s="200"/>
      <c r="XCD79" s="200"/>
      <c r="XCE79" s="200"/>
      <c r="XCF79" s="200"/>
      <c r="XCG79" s="200"/>
      <c r="XCH79" s="200"/>
      <c r="XCI79" s="200"/>
      <c r="XCJ79" s="200"/>
      <c r="XCK79" s="200"/>
      <c r="XCL79" s="200"/>
      <c r="XCM79" s="200"/>
      <c r="XCN79" s="200"/>
      <c r="XCO79" s="200"/>
      <c r="XCP79" s="200"/>
      <c r="XCQ79" s="200"/>
      <c r="XCR79" s="200"/>
      <c r="XCS79" s="200"/>
      <c r="XCT79" s="200"/>
      <c r="XCU79" s="200"/>
      <c r="XCV79" s="200"/>
      <c r="XCW79" s="200"/>
      <c r="XCX79" s="200"/>
      <c r="XCY79" s="200"/>
      <c r="XCZ79" s="200"/>
      <c r="XDA79" s="200"/>
      <c r="XDB79" s="200"/>
      <c r="XDC79" s="200"/>
      <c r="XDD79" s="200"/>
      <c r="XDE79" s="200"/>
      <c r="XDF79" s="200"/>
      <c r="XDG79" s="200"/>
      <c r="XDH79" s="200"/>
      <c r="XDI79" s="200"/>
      <c r="XDJ79" s="200"/>
      <c r="XDK79" s="200"/>
      <c r="XDL79" s="200"/>
      <c r="XDM79" s="200"/>
      <c r="XDN79" s="200"/>
      <c r="XDO79" s="200"/>
      <c r="XDP79" s="200"/>
      <c r="XDQ79" s="200"/>
      <c r="XDR79" s="200"/>
      <c r="XDS79" s="200"/>
      <c r="XDT79" s="200"/>
      <c r="XDU79" s="200"/>
      <c r="XDV79" s="200"/>
      <c r="XDW79" s="200"/>
      <c r="XDX79" s="200"/>
      <c r="XDY79" s="200"/>
      <c r="XDZ79" s="200"/>
      <c r="XEA79" s="200"/>
      <c r="XEB79" s="200"/>
      <c r="XEC79" s="200"/>
      <c r="XED79" s="200"/>
      <c r="XEE79" s="200"/>
      <c r="XEF79" s="200"/>
      <c r="XEG79" s="200"/>
      <c r="XEH79" s="200"/>
      <c r="XEI79" s="200"/>
      <c r="XEJ79" s="200"/>
      <c r="XEK79" s="200"/>
      <c r="XEL79" s="200"/>
      <c r="XEM79" s="200"/>
      <c r="XEN79" s="200"/>
      <c r="XEO79" s="200"/>
      <c r="XEP79" s="200"/>
      <c r="XEQ79" s="200"/>
      <c r="XER79" s="200"/>
      <c r="XES79" s="200"/>
      <c r="XET79" s="200"/>
      <c r="XEU79" s="200"/>
      <c r="XEV79" s="200"/>
      <c r="XEW79" s="197"/>
      <c r="XEX79" s="197"/>
      <c r="XEY79" s="197"/>
      <c r="XEZ79" s="197"/>
      <c r="XFA79" s="197"/>
      <c r="XFB79" s="197"/>
      <c r="XFC79" s="197"/>
      <c r="XFD79" s="197"/>
    </row>
    <row r="80" spans="1:16384" ht="15.75" customHeight="1">
      <c r="A80" s="322" t="s">
        <v>488</v>
      </c>
      <c r="B80" s="323"/>
      <c r="C80" s="323"/>
      <c r="D80" s="323"/>
      <c r="E80" s="323"/>
      <c r="F80" s="323"/>
      <c r="G80" s="323"/>
      <c r="H80" s="323"/>
      <c r="I80" s="323"/>
      <c r="J80" s="323"/>
      <c r="K80" s="323"/>
      <c r="L80" s="323"/>
      <c r="M80" s="323"/>
      <c r="N80" s="323"/>
      <c r="O80" s="323"/>
      <c r="P80" s="350"/>
      <c r="Q80" s="354"/>
      <c r="R80" s="312"/>
      <c r="S80" s="312"/>
      <c r="T80" s="312"/>
      <c r="U80" s="312"/>
      <c r="V80" s="312"/>
      <c r="W80" s="312"/>
      <c r="X80" s="312"/>
      <c r="Y80" s="312"/>
      <c r="Z80" s="312"/>
      <c r="AA80" s="312"/>
      <c r="AB80" s="312"/>
      <c r="AC80" s="312"/>
      <c r="AD80" s="312"/>
      <c r="AE80" s="312"/>
      <c r="AF80" s="312"/>
      <c r="AG80" s="312"/>
      <c r="AH80" s="394"/>
      <c r="AI80" s="354"/>
      <c r="AJ80" s="312"/>
      <c r="AK80" s="312"/>
      <c r="AL80" s="312"/>
      <c r="AM80" s="312"/>
      <c r="AN80" s="312"/>
      <c r="AO80" s="312"/>
      <c r="AP80" s="312"/>
      <c r="AQ80" s="312"/>
      <c r="AR80" s="312"/>
      <c r="AS80" s="312"/>
      <c r="AT80" s="312"/>
      <c r="AU80" s="312"/>
      <c r="AV80" s="312"/>
      <c r="AW80" s="312"/>
      <c r="AX80" s="312"/>
      <c r="AY80" s="312"/>
      <c r="AZ80" s="312"/>
      <c r="BA80" s="312"/>
      <c r="BB80" s="312"/>
      <c r="BC80" s="394"/>
      <c r="BD80" s="463">
        <v>28060561260</v>
      </c>
      <c r="BE80" s="390"/>
      <c r="BF80" s="390"/>
      <c r="BG80" s="390"/>
      <c r="BH80" s="390"/>
      <c r="BI80" s="390"/>
      <c r="BJ80" s="390"/>
      <c r="BK80" s="390"/>
      <c r="BL80" s="390"/>
      <c r="BM80" s="390"/>
      <c r="BN80" s="390"/>
      <c r="BO80" s="390"/>
      <c r="BP80" s="390"/>
      <c r="BQ80" s="390"/>
      <c r="BR80" s="390"/>
      <c r="BS80" s="390"/>
      <c r="BT80" s="390"/>
      <c r="BU80" s="390"/>
      <c r="BV80" s="390"/>
      <c r="BW80" s="390"/>
      <c r="BX80" s="464"/>
      <c r="BY80" s="318"/>
      <c r="BZ80" s="318"/>
      <c r="CA80" s="318"/>
      <c r="CB80" s="318"/>
      <c r="CC80" s="318"/>
      <c r="CD80" s="318"/>
      <c r="CE80" s="318"/>
      <c r="CF80" s="318"/>
      <c r="CG80" s="318"/>
      <c r="CH80" s="318"/>
      <c r="CI80" s="318"/>
      <c r="CJ80" s="318"/>
      <c r="CK80" s="318"/>
      <c r="CL80" s="318"/>
      <c r="CM80" s="318"/>
      <c r="CN80" s="318"/>
      <c r="CO80" s="197"/>
      <c r="CP80" s="197"/>
      <c r="CQ80" s="197"/>
      <c r="CR80" s="197"/>
      <c r="CS80" s="197"/>
      <c r="CT80" s="197"/>
      <c r="CU80" s="197"/>
      <c r="CV80" s="197"/>
      <c r="CW80" s="197"/>
      <c r="CX80" s="197"/>
      <c r="CY80" s="197"/>
      <c r="CZ80" s="197"/>
      <c r="DA80" s="197"/>
      <c r="DB80" s="197"/>
      <c r="DC80" s="197"/>
      <c r="DD80" s="197"/>
      <c r="DE80" s="200"/>
      <c r="DF80" s="200"/>
      <c r="DG80" s="200"/>
      <c r="DH80" s="200"/>
      <c r="DI80" s="200"/>
      <c r="DJ80" s="200"/>
      <c r="DK80" s="200"/>
      <c r="DL80" s="200"/>
      <c r="DM80" s="200"/>
      <c r="DN80" s="200"/>
      <c r="DO80" s="200"/>
      <c r="DP80" s="200"/>
      <c r="DQ80" s="200"/>
      <c r="DR80" s="200"/>
      <c r="DS80" s="200"/>
      <c r="DT80" s="200"/>
      <c r="DU80" s="200"/>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0"/>
      <c r="FL80" s="200"/>
      <c r="FM80" s="200"/>
      <c r="FN80" s="200"/>
      <c r="FO80" s="200"/>
      <c r="FP80" s="200"/>
      <c r="FQ80" s="200"/>
      <c r="FR80" s="200"/>
      <c r="FS80" s="200"/>
      <c r="FT80" s="200"/>
      <c r="FU80" s="200"/>
      <c r="FV80" s="200"/>
      <c r="FW80" s="200"/>
      <c r="FX80" s="200"/>
      <c r="FY80" s="200"/>
      <c r="FZ80" s="200"/>
      <c r="GA80" s="200"/>
      <c r="GB80" s="200"/>
      <c r="GC80" s="197"/>
      <c r="GD80" s="197"/>
      <c r="GE80" s="197"/>
      <c r="GF80" s="197"/>
      <c r="GG80" s="197"/>
      <c r="GH80" s="197"/>
      <c r="GI80" s="197"/>
      <c r="GJ80" s="197"/>
      <c r="GK80" s="197"/>
      <c r="GL80" s="197"/>
      <c r="GM80" s="197"/>
      <c r="GN80" s="197"/>
      <c r="GO80" s="197"/>
      <c r="GP80" s="197"/>
      <c r="GQ80" s="197"/>
      <c r="GR80" s="197"/>
      <c r="GS80" s="200"/>
      <c r="GT80" s="200"/>
      <c r="GU80" s="200"/>
      <c r="GV80" s="200"/>
      <c r="GW80" s="200"/>
      <c r="GX80" s="200"/>
      <c r="GY80" s="200"/>
      <c r="GZ80" s="200"/>
      <c r="HA80" s="200"/>
      <c r="HB80" s="200"/>
      <c r="HC80" s="200"/>
      <c r="HD80" s="200"/>
      <c r="HE80" s="200"/>
      <c r="HF80" s="200"/>
      <c r="HG80" s="200"/>
      <c r="HH80" s="200"/>
      <c r="HI80" s="200"/>
      <c r="HJ80" s="200"/>
      <c r="HK80" s="200"/>
      <c r="HL80" s="200"/>
      <c r="HM80" s="200"/>
      <c r="HN80" s="200"/>
      <c r="HO80" s="200"/>
      <c r="HP80" s="200"/>
      <c r="HQ80" s="200"/>
      <c r="HR80" s="200"/>
      <c r="HS80" s="200"/>
      <c r="HT80" s="200"/>
      <c r="HU80" s="200"/>
      <c r="HV80" s="200"/>
      <c r="HW80" s="200"/>
      <c r="HX80" s="200"/>
      <c r="HY80" s="200"/>
      <c r="HZ80" s="200"/>
      <c r="IA80" s="200"/>
      <c r="IB80" s="200"/>
      <c r="IC80" s="200"/>
      <c r="ID80" s="200"/>
      <c r="IE80" s="200"/>
      <c r="IF80" s="200"/>
      <c r="IG80" s="200"/>
      <c r="IH80" s="200"/>
      <c r="II80" s="200"/>
      <c r="IJ80" s="200"/>
      <c r="IK80" s="200"/>
      <c r="IL80" s="200"/>
      <c r="IM80" s="200"/>
      <c r="IN80" s="200"/>
      <c r="IO80" s="200"/>
      <c r="IP80" s="200"/>
      <c r="IQ80" s="200"/>
      <c r="IR80" s="200"/>
      <c r="IS80" s="200"/>
      <c r="IT80" s="200"/>
      <c r="IU80" s="200"/>
      <c r="IV80" s="200"/>
      <c r="IW80" s="200"/>
      <c r="IX80" s="200"/>
      <c r="IY80" s="200"/>
      <c r="IZ80" s="200"/>
      <c r="JA80" s="200"/>
      <c r="JB80" s="200"/>
      <c r="JC80" s="200"/>
      <c r="JD80" s="200"/>
      <c r="JE80" s="200"/>
      <c r="JF80" s="200"/>
      <c r="JG80" s="200"/>
      <c r="JH80" s="200"/>
      <c r="JI80" s="200"/>
      <c r="JJ80" s="200"/>
      <c r="JK80" s="200"/>
      <c r="JL80" s="200"/>
      <c r="JM80" s="200"/>
      <c r="JN80" s="200"/>
      <c r="JO80" s="200"/>
      <c r="JP80" s="200"/>
      <c r="JQ80" s="197"/>
      <c r="JR80" s="197"/>
      <c r="JS80" s="197"/>
      <c r="JT80" s="197"/>
      <c r="JU80" s="197"/>
      <c r="JV80" s="197"/>
      <c r="JW80" s="197"/>
      <c r="JX80" s="197"/>
      <c r="JY80" s="197"/>
      <c r="JZ80" s="197"/>
      <c r="KA80" s="197"/>
      <c r="KB80" s="197"/>
      <c r="KC80" s="197"/>
      <c r="KD80" s="197"/>
      <c r="KE80" s="197"/>
      <c r="KF80" s="197"/>
      <c r="KG80" s="200"/>
      <c r="KH80" s="200"/>
      <c r="KI80" s="200"/>
      <c r="KJ80" s="200"/>
      <c r="KK80" s="200"/>
      <c r="KL80" s="200"/>
      <c r="KM80" s="200"/>
      <c r="KN80" s="200"/>
      <c r="KO80" s="200"/>
      <c r="KP80" s="200"/>
      <c r="KQ80" s="200"/>
      <c r="KR80" s="200"/>
      <c r="KS80" s="200"/>
      <c r="KT80" s="200"/>
      <c r="KU80" s="200"/>
      <c r="KV80" s="200"/>
      <c r="KW80" s="200"/>
      <c r="KX80" s="200"/>
      <c r="KY80" s="200"/>
      <c r="KZ80" s="200"/>
      <c r="LA80" s="200"/>
      <c r="LB80" s="200"/>
      <c r="LC80" s="200"/>
      <c r="LD80" s="200"/>
      <c r="LE80" s="200"/>
      <c r="LF80" s="200"/>
      <c r="LG80" s="200"/>
      <c r="LH80" s="200"/>
      <c r="LI80" s="200"/>
      <c r="LJ80" s="200"/>
      <c r="LK80" s="200"/>
      <c r="LL80" s="200"/>
      <c r="LM80" s="200"/>
      <c r="LN80" s="200"/>
      <c r="LO80" s="200"/>
      <c r="LP80" s="200"/>
      <c r="LQ80" s="200"/>
      <c r="LR80" s="200"/>
      <c r="LS80" s="200"/>
      <c r="LT80" s="200"/>
      <c r="LU80" s="200"/>
      <c r="LV80" s="200"/>
      <c r="LW80" s="200"/>
      <c r="LX80" s="200"/>
      <c r="LY80" s="200"/>
      <c r="LZ80" s="200"/>
      <c r="MA80" s="200"/>
      <c r="MB80" s="200"/>
      <c r="MC80" s="200"/>
      <c r="MD80" s="200"/>
      <c r="ME80" s="200"/>
      <c r="MF80" s="200"/>
      <c r="MG80" s="200"/>
      <c r="MH80" s="200"/>
      <c r="MI80" s="200"/>
      <c r="MJ80" s="200"/>
      <c r="MK80" s="200"/>
      <c r="ML80" s="200"/>
      <c r="MM80" s="200"/>
      <c r="MN80" s="200"/>
      <c r="MO80" s="200"/>
      <c r="MP80" s="200"/>
      <c r="MQ80" s="200"/>
      <c r="MR80" s="200"/>
      <c r="MS80" s="200"/>
      <c r="MT80" s="200"/>
      <c r="MU80" s="200"/>
      <c r="MV80" s="200"/>
      <c r="MW80" s="200"/>
      <c r="MX80" s="200"/>
      <c r="MY80" s="200"/>
      <c r="MZ80" s="200"/>
      <c r="NA80" s="200"/>
      <c r="NB80" s="200"/>
      <c r="NC80" s="200"/>
      <c r="ND80" s="200"/>
      <c r="NE80" s="197"/>
      <c r="NF80" s="197"/>
      <c r="NG80" s="197"/>
      <c r="NH80" s="197"/>
      <c r="NI80" s="197"/>
      <c r="NJ80" s="197"/>
      <c r="NK80" s="197"/>
      <c r="NL80" s="197"/>
      <c r="NM80" s="197"/>
      <c r="NN80" s="197"/>
      <c r="NO80" s="197"/>
      <c r="NP80" s="197"/>
      <c r="NQ80" s="197"/>
      <c r="NR80" s="197"/>
      <c r="NS80" s="197"/>
      <c r="NT80" s="197"/>
      <c r="NU80" s="200"/>
      <c r="NV80" s="200"/>
      <c r="NW80" s="200"/>
      <c r="NX80" s="200"/>
      <c r="NY80" s="200"/>
      <c r="NZ80" s="200"/>
      <c r="OA80" s="200"/>
      <c r="OB80" s="200"/>
      <c r="OC80" s="200"/>
      <c r="OD80" s="200"/>
      <c r="OE80" s="200"/>
      <c r="OF80" s="200"/>
      <c r="OG80" s="200"/>
      <c r="OH80" s="200"/>
      <c r="OI80" s="200"/>
      <c r="OJ80" s="200"/>
      <c r="OK80" s="200"/>
      <c r="OL80" s="200"/>
      <c r="OM80" s="200"/>
      <c r="ON80" s="200"/>
      <c r="OO80" s="200"/>
      <c r="OP80" s="200"/>
      <c r="OQ80" s="200"/>
      <c r="OR80" s="200"/>
      <c r="OS80" s="200"/>
      <c r="OT80" s="200"/>
      <c r="OU80" s="200"/>
      <c r="OV80" s="200"/>
      <c r="OW80" s="200"/>
      <c r="OX80" s="200"/>
      <c r="OY80" s="200"/>
      <c r="OZ80" s="200"/>
      <c r="PA80" s="200"/>
      <c r="PB80" s="200"/>
      <c r="PC80" s="200"/>
      <c r="PD80" s="200"/>
      <c r="PE80" s="200"/>
      <c r="PF80" s="200"/>
      <c r="PG80" s="200"/>
      <c r="PH80" s="200"/>
      <c r="PI80" s="200"/>
      <c r="PJ80" s="200"/>
      <c r="PK80" s="200"/>
      <c r="PL80" s="200"/>
      <c r="PM80" s="200"/>
      <c r="PN80" s="200"/>
      <c r="PO80" s="200"/>
      <c r="PP80" s="200"/>
      <c r="PQ80" s="200"/>
      <c r="PR80" s="200"/>
      <c r="PS80" s="200"/>
      <c r="PT80" s="200"/>
      <c r="PU80" s="200"/>
      <c r="PV80" s="200"/>
      <c r="PW80" s="200"/>
      <c r="PX80" s="200"/>
      <c r="PY80" s="200"/>
      <c r="PZ80" s="200"/>
      <c r="QA80" s="200"/>
      <c r="QB80" s="200"/>
      <c r="QC80" s="200"/>
      <c r="QD80" s="200"/>
      <c r="QE80" s="200"/>
      <c r="QF80" s="200"/>
      <c r="QG80" s="200"/>
      <c r="QH80" s="200"/>
      <c r="QI80" s="200"/>
      <c r="QJ80" s="200"/>
      <c r="QK80" s="200"/>
      <c r="QL80" s="200"/>
      <c r="QM80" s="200"/>
      <c r="QN80" s="200"/>
      <c r="QO80" s="200"/>
      <c r="QP80" s="200"/>
      <c r="QQ80" s="200"/>
      <c r="QR80" s="200"/>
      <c r="QS80" s="197"/>
      <c r="QT80" s="197"/>
      <c r="QU80" s="197"/>
      <c r="QV80" s="197"/>
      <c r="QW80" s="197"/>
      <c r="QX80" s="197"/>
      <c r="QY80" s="197"/>
      <c r="QZ80" s="197"/>
      <c r="RA80" s="197"/>
      <c r="RB80" s="197"/>
      <c r="RC80" s="197"/>
      <c r="RD80" s="197"/>
      <c r="RE80" s="197"/>
      <c r="RF80" s="197"/>
      <c r="RG80" s="197"/>
      <c r="RH80" s="197"/>
      <c r="RI80" s="200"/>
      <c r="RJ80" s="200"/>
      <c r="RK80" s="200"/>
      <c r="RL80" s="200"/>
      <c r="RM80" s="200"/>
      <c r="RN80" s="200"/>
      <c r="RO80" s="200"/>
      <c r="RP80" s="200"/>
      <c r="RQ80" s="200"/>
      <c r="RR80" s="200"/>
      <c r="RS80" s="200"/>
      <c r="RT80" s="200"/>
      <c r="RU80" s="200"/>
      <c r="RV80" s="200"/>
      <c r="RW80" s="200"/>
      <c r="RX80" s="200"/>
      <c r="RY80" s="200"/>
      <c r="RZ80" s="200"/>
      <c r="SA80" s="200"/>
      <c r="SB80" s="200"/>
      <c r="SC80" s="200"/>
      <c r="SD80" s="200"/>
      <c r="SE80" s="200"/>
      <c r="SF80" s="200"/>
      <c r="SG80" s="200"/>
      <c r="SH80" s="200"/>
      <c r="SI80" s="200"/>
      <c r="SJ80" s="200"/>
      <c r="SK80" s="200"/>
      <c r="SL80" s="200"/>
      <c r="SM80" s="200"/>
      <c r="SN80" s="200"/>
      <c r="SO80" s="200"/>
      <c r="SP80" s="200"/>
      <c r="SQ80" s="200"/>
      <c r="SR80" s="200"/>
      <c r="SS80" s="200"/>
      <c r="ST80" s="200"/>
      <c r="SU80" s="200"/>
      <c r="SV80" s="200"/>
      <c r="SW80" s="200"/>
      <c r="SX80" s="200"/>
      <c r="SY80" s="200"/>
      <c r="SZ80" s="200"/>
      <c r="TA80" s="200"/>
      <c r="TB80" s="200"/>
      <c r="TC80" s="200"/>
      <c r="TD80" s="200"/>
      <c r="TE80" s="200"/>
      <c r="TF80" s="200"/>
      <c r="TG80" s="200"/>
      <c r="TH80" s="200"/>
      <c r="TI80" s="200"/>
      <c r="TJ80" s="200"/>
      <c r="TK80" s="200"/>
      <c r="TL80" s="200"/>
      <c r="TM80" s="200"/>
      <c r="TN80" s="200"/>
      <c r="TO80" s="200"/>
      <c r="TP80" s="200"/>
      <c r="TQ80" s="200"/>
      <c r="TR80" s="200"/>
      <c r="TS80" s="200"/>
      <c r="TT80" s="200"/>
      <c r="TU80" s="200"/>
      <c r="TV80" s="200"/>
      <c r="TW80" s="200"/>
      <c r="TX80" s="200"/>
      <c r="TY80" s="200"/>
      <c r="TZ80" s="200"/>
      <c r="UA80" s="200"/>
      <c r="UB80" s="200"/>
      <c r="UC80" s="200"/>
      <c r="UD80" s="200"/>
      <c r="UE80" s="200"/>
      <c r="UF80" s="200"/>
      <c r="UG80" s="197"/>
      <c r="UH80" s="197"/>
      <c r="UI80" s="197"/>
      <c r="UJ80" s="197"/>
      <c r="UK80" s="197"/>
      <c r="UL80" s="197"/>
      <c r="UM80" s="197"/>
      <c r="UN80" s="197"/>
      <c r="UO80" s="197"/>
      <c r="UP80" s="197"/>
      <c r="UQ80" s="197"/>
      <c r="UR80" s="197"/>
      <c r="US80" s="197"/>
      <c r="UT80" s="197"/>
      <c r="UU80" s="197"/>
      <c r="UV80" s="197"/>
      <c r="UW80" s="200"/>
      <c r="UX80" s="200"/>
      <c r="UY80" s="200"/>
      <c r="UZ80" s="200"/>
      <c r="VA80" s="200"/>
      <c r="VB80" s="200"/>
      <c r="VC80" s="200"/>
      <c r="VD80" s="200"/>
      <c r="VE80" s="200"/>
      <c r="VF80" s="200"/>
      <c r="VG80" s="200"/>
      <c r="VH80" s="200"/>
      <c r="VI80" s="200"/>
      <c r="VJ80" s="200"/>
      <c r="VK80" s="200"/>
      <c r="VL80" s="200"/>
      <c r="VM80" s="200"/>
      <c r="VN80" s="200"/>
      <c r="VO80" s="200"/>
      <c r="VP80" s="200"/>
      <c r="VQ80" s="200"/>
      <c r="VR80" s="200"/>
      <c r="VS80" s="200"/>
      <c r="VT80" s="200"/>
      <c r="VU80" s="200"/>
      <c r="VV80" s="200"/>
      <c r="VW80" s="200"/>
      <c r="VX80" s="200"/>
      <c r="VY80" s="200"/>
      <c r="VZ80" s="200"/>
      <c r="WA80" s="200"/>
      <c r="WB80" s="200"/>
      <c r="WC80" s="200"/>
      <c r="WD80" s="200"/>
      <c r="WE80" s="200"/>
      <c r="WF80" s="200"/>
      <c r="WG80" s="200"/>
      <c r="WH80" s="200"/>
      <c r="WI80" s="200"/>
      <c r="WJ80" s="200"/>
      <c r="WK80" s="200"/>
      <c r="WL80" s="200"/>
      <c r="WM80" s="200"/>
      <c r="WN80" s="200"/>
      <c r="WO80" s="200"/>
      <c r="WP80" s="200"/>
      <c r="WQ80" s="200"/>
      <c r="WR80" s="200"/>
      <c r="WS80" s="200"/>
      <c r="WT80" s="200"/>
      <c r="WU80" s="200"/>
      <c r="WV80" s="200"/>
      <c r="WW80" s="200"/>
      <c r="WX80" s="200"/>
      <c r="WY80" s="200"/>
      <c r="WZ80" s="200"/>
      <c r="XA80" s="200"/>
      <c r="XB80" s="200"/>
      <c r="XC80" s="200"/>
      <c r="XD80" s="200"/>
      <c r="XE80" s="200"/>
      <c r="XF80" s="200"/>
      <c r="XG80" s="200"/>
      <c r="XH80" s="200"/>
      <c r="XI80" s="200"/>
      <c r="XJ80" s="200"/>
      <c r="XK80" s="200"/>
      <c r="XL80" s="200"/>
      <c r="XM80" s="200"/>
      <c r="XN80" s="200"/>
      <c r="XO80" s="200"/>
      <c r="XP80" s="200"/>
      <c r="XQ80" s="200"/>
      <c r="XR80" s="200"/>
      <c r="XS80" s="200"/>
      <c r="XT80" s="200"/>
      <c r="XU80" s="197"/>
      <c r="XV80" s="197"/>
      <c r="XW80" s="197"/>
      <c r="XX80" s="197"/>
      <c r="XY80" s="197"/>
      <c r="XZ80" s="197"/>
      <c r="YA80" s="197"/>
      <c r="YB80" s="197"/>
      <c r="YC80" s="197"/>
      <c r="YD80" s="197"/>
      <c r="YE80" s="197"/>
      <c r="YF80" s="197"/>
      <c r="YG80" s="197"/>
      <c r="YH80" s="197"/>
      <c r="YI80" s="197"/>
      <c r="YJ80" s="197"/>
      <c r="YK80" s="200"/>
      <c r="YL80" s="200"/>
      <c r="YM80" s="200"/>
      <c r="YN80" s="200"/>
      <c r="YO80" s="200"/>
      <c r="YP80" s="200"/>
      <c r="YQ80" s="200"/>
      <c r="YR80" s="200"/>
      <c r="YS80" s="200"/>
      <c r="YT80" s="200"/>
      <c r="YU80" s="200"/>
      <c r="YV80" s="200"/>
      <c r="YW80" s="200"/>
      <c r="YX80" s="200"/>
      <c r="YY80" s="200"/>
      <c r="YZ80" s="200"/>
      <c r="ZA80" s="200"/>
      <c r="ZB80" s="200"/>
      <c r="ZC80" s="200"/>
      <c r="ZD80" s="200"/>
      <c r="ZE80" s="200"/>
      <c r="ZF80" s="200"/>
      <c r="ZG80" s="200"/>
      <c r="ZH80" s="200"/>
      <c r="ZI80" s="200"/>
      <c r="ZJ80" s="200"/>
      <c r="ZK80" s="200"/>
      <c r="ZL80" s="200"/>
      <c r="ZM80" s="200"/>
      <c r="ZN80" s="200"/>
      <c r="ZO80" s="200"/>
      <c r="ZP80" s="200"/>
      <c r="ZQ80" s="200"/>
      <c r="ZR80" s="200"/>
      <c r="ZS80" s="200"/>
      <c r="ZT80" s="200"/>
      <c r="ZU80" s="200"/>
      <c r="ZV80" s="200"/>
      <c r="ZW80" s="200"/>
      <c r="ZX80" s="200"/>
      <c r="ZY80" s="200"/>
      <c r="ZZ80" s="200"/>
      <c r="AAA80" s="200"/>
      <c r="AAB80" s="200"/>
      <c r="AAC80" s="200"/>
      <c r="AAD80" s="200"/>
      <c r="AAE80" s="200"/>
      <c r="AAF80" s="200"/>
      <c r="AAG80" s="200"/>
      <c r="AAH80" s="200"/>
      <c r="AAI80" s="200"/>
      <c r="AAJ80" s="200"/>
      <c r="AAK80" s="200"/>
      <c r="AAL80" s="200"/>
      <c r="AAM80" s="200"/>
      <c r="AAN80" s="200"/>
      <c r="AAO80" s="200"/>
      <c r="AAP80" s="200"/>
      <c r="AAQ80" s="200"/>
      <c r="AAR80" s="200"/>
      <c r="AAS80" s="200"/>
      <c r="AAT80" s="200"/>
      <c r="AAU80" s="200"/>
      <c r="AAV80" s="200"/>
      <c r="AAW80" s="200"/>
      <c r="AAX80" s="200"/>
      <c r="AAY80" s="200"/>
      <c r="AAZ80" s="200"/>
      <c r="ABA80" s="200"/>
      <c r="ABB80" s="200"/>
      <c r="ABC80" s="200"/>
      <c r="ABD80" s="200"/>
      <c r="ABE80" s="200"/>
      <c r="ABF80" s="200"/>
      <c r="ABG80" s="200"/>
      <c r="ABH80" s="200"/>
      <c r="ABI80" s="197"/>
      <c r="ABJ80" s="197"/>
      <c r="ABK80" s="197"/>
      <c r="ABL80" s="197"/>
      <c r="ABM80" s="197"/>
      <c r="ABN80" s="197"/>
      <c r="ABO80" s="197"/>
      <c r="ABP80" s="197"/>
      <c r="ABQ80" s="197"/>
      <c r="ABR80" s="197"/>
      <c r="ABS80" s="197"/>
      <c r="ABT80" s="197"/>
      <c r="ABU80" s="197"/>
      <c r="ABV80" s="197"/>
      <c r="ABW80" s="197"/>
      <c r="ABX80" s="197"/>
      <c r="ABY80" s="200"/>
      <c r="ABZ80" s="200"/>
      <c r="ACA80" s="200"/>
      <c r="ACB80" s="200"/>
      <c r="ACC80" s="200"/>
      <c r="ACD80" s="200"/>
      <c r="ACE80" s="200"/>
      <c r="ACF80" s="200"/>
      <c r="ACG80" s="200"/>
      <c r="ACH80" s="200"/>
      <c r="ACI80" s="200"/>
      <c r="ACJ80" s="200"/>
      <c r="ACK80" s="200"/>
      <c r="ACL80" s="200"/>
      <c r="ACM80" s="200"/>
      <c r="ACN80" s="200"/>
      <c r="ACO80" s="200"/>
      <c r="ACP80" s="200"/>
      <c r="ACQ80" s="200"/>
      <c r="ACR80" s="200"/>
      <c r="ACS80" s="200"/>
      <c r="ACT80" s="200"/>
      <c r="ACU80" s="200"/>
      <c r="ACV80" s="200"/>
      <c r="ACW80" s="200"/>
      <c r="ACX80" s="200"/>
      <c r="ACY80" s="200"/>
      <c r="ACZ80" s="200"/>
      <c r="ADA80" s="200"/>
      <c r="ADB80" s="200"/>
      <c r="ADC80" s="200"/>
      <c r="ADD80" s="200"/>
      <c r="ADE80" s="200"/>
      <c r="ADF80" s="200"/>
      <c r="ADG80" s="200"/>
      <c r="ADH80" s="200"/>
      <c r="ADI80" s="200"/>
      <c r="ADJ80" s="200"/>
      <c r="ADK80" s="200"/>
      <c r="ADL80" s="200"/>
      <c r="ADM80" s="200"/>
      <c r="ADN80" s="200"/>
      <c r="ADO80" s="200"/>
      <c r="ADP80" s="200"/>
      <c r="ADQ80" s="200"/>
      <c r="ADR80" s="200"/>
      <c r="ADS80" s="200"/>
      <c r="ADT80" s="200"/>
      <c r="ADU80" s="200"/>
      <c r="ADV80" s="200"/>
      <c r="ADW80" s="200"/>
      <c r="ADX80" s="200"/>
      <c r="ADY80" s="200"/>
      <c r="ADZ80" s="200"/>
      <c r="AEA80" s="200"/>
      <c r="AEB80" s="200"/>
      <c r="AEC80" s="200"/>
      <c r="AED80" s="200"/>
      <c r="AEE80" s="200"/>
      <c r="AEF80" s="200"/>
      <c r="AEG80" s="200"/>
      <c r="AEH80" s="200"/>
      <c r="AEI80" s="200"/>
      <c r="AEJ80" s="200"/>
      <c r="AEK80" s="200"/>
      <c r="AEL80" s="200"/>
      <c r="AEM80" s="200"/>
      <c r="AEN80" s="200"/>
      <c r="AEO80" s="200"/>
      <c r="AEP80" s="200"/>
      <c r="AEQ80" s="200"/>
      <c r="AER80" s="200"/>
      <c r="AES80" s="200"/>
      <c r="AET80" s="200"/>
      <c r="AEU80" s="200"/>
      <c r="AEV80" s="200"/>
      <c r="AEW80" s="197"/>
      <c r="AEX80" s="197"/>
      <c r="AEY80" s="197"/>
      <c r="AEZ80" s="197"/>
      <c r="AFA80" s="197"/>
      <c r="AFB80" s="197"/>
      <c r="AFC80" s="197"/>
      <c r="AFD80" s="197"/>
      <c r="AFE80" s="197"/>
      <c r="AFF80" s="197"/>
      <c r="AFG80" s="197"/>
      <c r="AFH80" s="197"/>
      <c r="AFI80" s="197"/>
      <c r="AFJ80" s="197"/>
      <c r="AFK80" s="197"/>
      <c r="AFL80" s="197"/>
      <c r="AFM80" s="200"/>
      <c r="AFN80" s="200"/>
      <c r="AFO80" s="200"/>
      <c r="AFP80" s="200"/>
      <c r="AFQ80" s="200"/>
      <c r="AFR80" s="200"/>
      <c r="AFS80" s="200"/>
      <c r="AFT80" s="200"/>
      <c r="AFU80" s="200"/>
      <c r="AFV80" s="200"/>
      <c r="AFW80" s="200"/>
      <c r="AFX80" s="200"/>
      <c r="AFY80" s="200"/>
      <c r="AFZ80" s="200"/>
      <c r="AGA80" s="200"/>
      <c r="AGB80" s="200"/>
      <c r="AGC80" s="200"/>
      <c r="AGD80" s="200"/>
      <c r="AGE80" s="200"/>
      <c r="AGF80" s="200"/>
      <c r="AGG80" s="200"/>
      <c r="AGH80" s="200"/>
      <c r="AGI80" s="200"/>
      <c r="AGJ80" s="200"/>
      <c r="AGK80" s="200"/>
      <c r="AGL80" s="200"/>
      <c r="AGM80" s="200"/>
      <c r="AGN80" s="200"/>
      <c r="AGO80" s="200"/>
      <c r="AGP80" s="200"/>
      <c r="AGQ80" s="200"/>
      <c r="AGR80" s="200"/>
      <c r="AGS80" s="200"/>
      <c r="AGT80" s="200"/>
      <c r="AGU80" s="200"/>
      <c r="AGV80" s="200"/>
      <c r="AGW80" s="200"/>
      <c r="AGX80" s="200"/>
      <c r="AGY80" s="200"/>
      <c r="AGZ80" s="200"/>
      <c r="AHA80" s="200"/>
      <c r="AHB80" s="200"/>
      <c r="AHC80" s="200"/>
      <c r="AHD80" s="200"/>
      <c r="AHE80" s="200"/>
      <c r="AHF80" s="200"/>
      <c r="AHG80" s="200"/>
      <c r="AHH80" s="200"/>
      <c r="AHI80" s="200"/>
      <c r="AHJ80" s="200"/>
      <c r="AHK80" s="200"/>
      <c r="AHL80" s="200"/>
      <c r="AHM80" s="200"/>
      <c r="AHN80" s="200"/>
      <c r="AHO80" s="200"/>
      <c r="AHP80" s="200"/>
      <c r="AHQ80" s="200"/>
      <c r="AHR80" s="200"/>
      <c r="AHS80" s="200"/>
      <c r="AHT80" s="200"/>
      <c r="AHU80" s="200"/>
      <c r="AHV80" s="200"/>
      <c r="AHW80" s="200"/>
      <c r="AHX80" s="200"/>
      <c r="AHY80" s="200"/>
      <c r="AHZ80" s="200"/>
      <c r="AIA80" s="200"/>
      <c r="AIB80" s="200"/>
      <c r="AIC80" s="200"/>
      <c r="AID80" s="200"/>
      <c r="AIE80" s="200"/>
      <c r="AIF80" s="200"/>
      <c r="AIG80" s="200"/>
      <c r="AIH80" s="200"/>
      <c r="AII80" s="200"/>
      <c r="AIJ80" s="200"/>
      <c r="AIK80" s="197"/>
      <c r="AIL80" s="197"/>
      <c r="AIM80" s="197"/>
      <c r="AIN80" s="197"/>
      <c r="AIO80" s="197"/>
      <c r="AIP80" s="197"/>
      <c r="AIQ80" s="197"/>
      <c r="AIR80" s="197"/>
      <c r="AIS80" s="197"/>
      <c r="AIT80" s="197"/>
      <c r="AIU80" s="197"/>
      <c r="AIV80" s="197"/>
      <c r="AIW80" s="197"/>
      <c r="AIX80" s="197"/>
      <c r="AIY80" s="197"/>
      <c r="AIZ80" s="197"/>
      <c r="AJA80" s="200"/>
      <c r="AJB80" s="200"/>
      <c r="AJC80" s="200"/>
      <c r="AJD80" s="200"/>
      <c r="AJE80" s="200"/>
      <c r="AJF80" s="200"/>
      <c r="AJG80" s="200"/>
      <c r="AJH80" s="200"/>
      <c r="AJI80" s="200"/>
      <c r="AJJ80" s="200"/>
      <c r="AJK80" s="200"/>
      <c r="AJL80" s="200"/>
      <c r="AJM80" s="200"/>
      <c r="AJN80" s="200"/>
      <c r="AJO80" s="200"/>
      <c r="AJP80" s="200"/>
      <c r="AJQ80" s="200"/>
      <c r="AJR80" s="200"/>
      <c r="AJS80" s="200"/>
      <c r="AJT80" s="200"/>
      <c r="AJU80" s="200"/>
      <c r="AJV80" s="200"/>
      <c r="AJW80" s="200"/>
      <c r="AJX80" s="200"/>
      <c r="AJY80" s="200"/>
      <c r="AJZ80" s="200"/>
      <c r="AKA80" s="200"/>
      <c r="AKB80" s="200"/>
      <c r="AKC80" s="200"/>
      <c r="AKD80" s="200"/>
      <c r="AKE80" s="200"/>
      <c r="AKF80" s="200"/>
      <c r="AKG80" s="200"/>
      <c r="AKH80" s="200"/>
      <c r="AKI80" s="200"/>
      <c r="AKJ80" s="200"/>
      <c r="AKK80" s="200"/>
      <c r="AKL80" s="200"/>
      <c r="AKM80" s="200"/>
      <c r="AKN80" s="200"/>
      <c r="AKO80" s="200"/>
      <c r="AKP80" s="200"/>
      <c r="AKQ80" s="200"/>
      <c r="AKR80" s="200"/>
      <c r="AKS80" s="200"/>
      <c r="AKT80" s="200"/>
      <c r="AKU80" s="200"/>
      <c r="AKV80" s="200"/>
      <c r="AKW80" s="200"/>
      <c r="AKX80" s="200"/>
      <c r="AKY80" s="200"/>
      <c r="AKZ80" s="200"/>
      <c r="ALA80" s="200"/>
      <c r="ALB80" s="200"/>
      <c r="ALC80" s="200"/>
      <c r="ALD80" s="200"/>
      <c r="ALE80" s="200"/>
      <c r="ALF80" s="200"/>
      <c r="ALG80" s="200"/>
      <c r="ALH80" s="200"/>
      <c r="ALI80" s="200"/>
      <c r="ALJ80" s="200"/>
      <c r="ALK80" s="200"/>
      <c r="ALL80" s="200"/>
      <c r="ALM80" s="200"/>
      <c r="ALN80" s="200"/>
      <c r="ALO80" s="200"/>
      <c r="ALP80" s="200"/>
      <c r="ALQ80" s="200"/>
      <c r="ALR80" s="200"/>
      <c r="ALS80" s="200"/>
      <c r="ALT80" s="200"/>
      <c r="ALU80" s="200"/>
      <c r="ALV80" s="200"/>
      <c r="ALW80" s="200"/>
      <c r="ALX80" s="200"/>
      <c r="ALY80" s="197"/>
      <c r="ALZ80" s="197"/>
      <c r="AMA80" s="197"/>
      <c r="AMB80" s="197"/>
      <c r="AMC80" s="197"/>
      <c r="AMD80" s="197"/>
      <c r="AME80" s="197"/>
      <c r="AMF80" s="197"/>
      <c r="AMG80" s="197"/>
      <c r="AMH80" s="197"/>
      <c r="AMI80" s="197"/>
      <c r="AMJ80" s="197"/>
      <c r="AMK80" s="197"/>
      <c r="AML80" s="197"/>
      <c r="AMM80" s="197"/>
      <c r="AMN80" s="197"/>
      <c r="AMO80" s="200"/>
      <c r="AMP80" s="200"/>
      <c r="AMQ80" s="200"/>
      <c r="AMR80" s="200"/>
      <c r="AMS80" s="200"/>
      <c r="AMT80" s="200"/>
      <c r="AMU80" s="200"/>
      <c r="AMV80" s="200"/>
      <c r="AMW80" s="200"/>
      <c r="AMX80" s="200"/>
      <c r="AMY80" s="200"/>
      <c r="AMZ80" s="200"/>
      <c r="ANA80" s="200"/>
      <c r="ANB80" s="200"/>
      <c r="ANC80" s="200"/>
      <c r="AND80" s="200"/>
      <c r="ANE80" s="200"/>
      <c r="ANF80" s="200"/>
      <c r="ANG80" s="200"/>
      <c r="ANH80" s="200"/>
      <c r="ANI80" s="200"/>
      <c r="ANJ80" s="200"/>
      <c r="ANK80" s="200"/>
      <c r="ANL80" s="200"/>
      <c r="ANM80" s="200"/>
      <c r="ANN80" s="200"/>
      <c r="ANO80" s="200"/>
      <c r="ANP80" s="200"/>
      <c r="ANQ80" s="200"/>
      <c r="ANR80" s="200"/>
      <c r="ANS80" s="200"/>
      <c r="ANT80" s="200"/>
      <c r="ANU80" s="200"/>
      <c r="ANV80" s="200"/>
      <c r="ANW80" s="200"/>
      <c r="ANX80" s="200"/>
      <c r="ANY80" s="200"/>
      <c r="ANZ80" s="200"/>
      <c r="AOA80" s="200"/>
      <c r="AOB80" s="200"/>
      <c r="AOC80" s="200"/>
      <c r="AOD80" s="200"/>
      <c r="AOE80" s="200"/>
      <c r="AOF80" s="200"/>
      <c r="AOG80" s="200"/>
      <c r="AOH80" s="200"/>
      <c r="AOI80" s="200"/>
      <c r="AOJ80" s="200"/>
      <c r="AOK80" s="200"/>
      <c r="AOL80" s="200"/>
      <c r="AOM80" s="200"/>
      <c r="AON80" s="200"/>
      <c r="AOO80" s="200"/>
      <c r="AOP80" s="200"/>
      <c r="AOQ80" s="200"/>
      <c r="AOR80" s="200"/>
      <c r="AOS80" s="200"/>
      <c r="AOT80" s="200"/>
      <c r="AOU80" s="200"/>
      <c r="AOV80" s="200"/>
      <c r="AOW80" s="200"/>
      <c r="AOX80" s="200"/>
      <c r="AOY80" s="200"/>
      <c r="AOZ80" s="200"/>
      <c r="APA80" s="200"/>
      <c r="APB80" s="200"/>
      <c r="APC80" s="200"/>
      <c r="APD80" s="200"/>
      <c r="APE80" s="200"/>
      <c r="APF80" s="200"/>
      <c r="APG80" s="200"/>
      <c r="APH80" s="200"/>
      <c r="API80" s="200"/>
      <c r="APJ80" s="200"/>
      <c r="APK80" s="200"/>
      <c r="APL80" s="200"/>
      <c r="APM80" s="197"/>
      <c r="APN80" s="197"/>
      <c r="APO80" s="197"/>
      <c r="APP80" s="197"/>
      <c r="APQ80" s="197"/>
      <c r="APR80" s="197"/>
      <c r="APS80" s="197"/>
      <c r="APT80" s="197"/>
      <c r="APU80" s="197"/>
      <c r="APV80" s="197"/>
      <c r="APW80" s="197"/>
      <c r="APX80" s="197"/>
      <c r="APY80" s="197"/>
      <c r="APZ80" s="197"/>
      <c r="AQA80" s="197"/>
      <c r="AQB80" s="197"/>
      <c r="AQC80" s="200"/>
      <c r="AQD80" s="200"/>
      <c r="AQE80" s="200"/>
      <c r="AQF80" s="200"/>
      <c r="AQG80" s="200"/>
      <c r="AQH80" s="200"/>
      <c r="AQI80" s="200"/>
      <c r="AQJ80" s="200"/>
      <c r="AQK80" s="200"/>
      <c r="AQL80" s="200"/>
      <c r="AQM80" s="200"/>
      <c r="AQN80" s="200"/>
      <c r="AQO80" s="200"/>
      <c r="AQP80" s="200"/>
      <c r="AQQ80" s="200"/>
      <c r="AQR80" s="200"/>
      <c r="AQS80" s="200"/>
      <c r="AQT80" s="200"/>
      <c r="AQU80" s="200"/>
      <c r="AQV80" s="200"/>
      <c r="AQW80" s="200"/>
      <c r="AQX80" s="200"/>
      <c r="AQY80" s="200"/>
      <c r="AQZ80" s="200"/>
      <c r="ARA80" s="200"/>
      <c r="ARB80" s="200"/>
      <c r="ARC80" s="200"/>
      <c r="ARD80" s="200"/>
      <c r="ARE80" s="200"/>
      <c r="ARF80" s="200"/>
      <c r="ARG80" s="200"/>
      <c r="ARH80" s="200"/>
      <c r="ARI80" s="200"/>
      <c r="ARJ80" s="200"/>
      <c r="ARK80" s="200"/>
      <c r="ARL80" s="200"/>
      <c r="ARM80" s="200"/>
      <c r="ARN80" s="200"/>
      <c r="ARO80" s="200"/>
      <c r="ARP80" s="200"/>
      <c r="ARQ80" s="200"/>
      <c r="ARR80" s="200"/>
      <c r="ARS80" s="200"/>
      <c r="ART80" s="200"/>
      <c r="ARU80" s="200"/>
      <c r="ARV80" s="200"/>
      <c r="ARW80" s="200"/>
      <c r="ARX80" s="200"/>
      <c r="ARY80" s="200"/>
      <c r="ARZ80" s="200"/>
      <c r="ASA80" s="200"/>
      <c r="ASB80" s="200"/>
      <c r="ASC80" s="200"/>
      <c r="ASD80" s="200"/>
      <c r="ASE80" s="200"/>
      <c r="ASF80" s="200"/>
      <c r="ASG80" s="200"/>
      <c r="ASH80" s="200"/>
      <c r="ASI80" s="200"/>
      <c r="ASJ80" s="200"/>
      <c r="ASK80" s="200"/>
      <c r="ASL80" s="200"/>
      <c r="ASM80" s="200"/>
      <c r="ASN80" s="200"/>
      <c r="ASO80" s="200"/>
      <c r="ASP80" s="200"/>
      <c r="ASQ80" s="200"/>
      <c r="ASR80" s="200"/>
      <c r="ASS80" s="200"/>
      <c r="AST80" s="200"/>
      <c r="ASU80" s="200"/>
      <c r="ASV80" s="200"/>
      <c r="ASW80" s="200"/>
      <c r="ASX80" s="200"/>
      <c r="ASY80" s="200"/>
      <c r="ASZ80" s="200"/>
      <c r="ATA80" s="197"/>
      <c r="ATB80" s="197"/>
      <c r="ATC80" s="197"/>
      <c r="ATD80" s="197"/>
      <c r="ATE80" s="197"/>
      <c r="ATF80" s="197"/>
      <c r="ATG80" s="197"/>
      <c r="ATH80" s="197"/>
      <c r="ATI80" s="197"/>
      <c r="ATJ80" s="197"/>
      <c r="ATK80" s="197"/>
      <c r="ATL80" s="197"/>
      <c r="ATM80" s="197"/>
      <c r="ATN80" s="197"/>
      <c r="ATO80" s="197"/>
      <c r="ATP80" s="197"/>
      <c r="ATQ80" s="200"/>
      <c r="ATR80" s="200"/>
      <c r="ATS80" s="200"/>
      <c r="ATT80" s="200"/>
      <c r="ATU80" s="200"/>
      <c r="ATV80" s="200"/>
      <c r="ATW80" s="200"/>
      <c r="ATX80" s="200"/>
      <c r="ATY80" s="200"/>
      <c r="ATZ80" s="200"/>
      <c r="AUA80" s="200"/>
      <c r="AUB80" s="200"/>
      <c r="AUC80" s="200"/>
      <c r="AUD80" s="200"/>
      <c r="AUE80" s="200"/>
      <c r="AUF80" s="200"/>
      <c r="AUG80" s="200"/>
      <c r="AUH80" s="200"/>
      <c r="AUI80" s="200"/>
      <c r="AUJ80" s="200"/>
      <c r="AUK80" s="200"/>
      <c r="AUL80" s="200"/>
      <c r="AUM80" s="200"/>
      <c r="AUN80" s="200"/>
      <c r="AUO80" s="200"/>
      <c r="AUP80" s="200"/>
      <c r="AUQ80" s="200"/>
      <c r="AUR80" s="200"/>
      <c r="AUS80" s="200"/>
      <c r="AUT80" s="200"/>
      <c r="AUU80" s="200"/>
      <c r="AUV80" s="200"/>
      <c r="AUW80" s="200"/>
      <c r="AUX80" s="200"/>
      <c r="AUY80" s="200"/>
      <c r="AUZ80" s="200"/>
      <c r="AVA80" s="200"/>
      <c r="AVB80" s="200"/>
      <c r="AVC80" s="200"/>
      <c r="AVD80" s="200"/>
      <c r="AVE80" s="200"/>
      <c r="AVF80" s="200"/>
      <c r="AVG80" s="200"/>
      <c r="AVH80" s="200"/>
      <c r="AVI80" s="200"/>
      <c r="AVJ80" s="200"/>
      <c r="AVK80" s="200"/>
      <c r="AVL80" s="200"/>
      <c r="AVM80" s="200"/>
      <c r="AVN80" s="200"/>
      <c r="AVO80" s="200"/>
      <c r="AVP80" s="200"/>
      <c r="AVQ80" s="200"/>
      <c r="AVR80" s="200"/>
      <c r="AVS80" s="200"/>
      <c r="AVT80" s="200"/>
      <c r="AVU80" s="200"/>
      <c r="AVV80" s="200"/>
      <c r="AVW80" s="200"/>
      <c r="AVX80" s="200"/>
      <c r="AVY80" s="200"/>
      <c r="AVZ80" s="200"/>
      <c r="AWA80" s="200"/>
      <c r="AWB80" s="200"/>
      <c r="AWC80" s="200"/>
      <c r="AWD80" s="200"/>
      <c r="AWE80" s="200"/>
      <c r="AWF80" s="200"/>
      <c r="AWG80" s="200"/>
      <c r="AWH80" s="200"/>
      <c r="AWI80" s="200"/>
      <c r="AWJ80" s="200"/>
      <c r="AWK80" s="200"/>
      <c r="AWL80" s="200"/>
      <c r="AWM80" s="200"/>
      <c r="AWN80" s="200"/>
      <c r="AWO80" s="197"/>
      <c r="AWP80" s="197"/>
      <c r="AWQ80" s="197"/>
      <c r="AWR80" s="197"/>
      <c r="AWS80" s="197"/>
      <c r="AWT80" s="197"/>
      <c r="AWU80" s="197"/>
      <c r="AWV80" s="197"/>
      <c r="AWW80" s="197"/>
      <c r="AWX80" s="197"/>
      <c r="AWY80" s="197"/>
      <c r="AWZ80" s="197"/>
      <c r="AXA80" s="197"/>
      <c r="AXB80" s="197"/>
      <c r="AXC80" s="197"/>
      <c r="AXD80" s="197"/>
      <c r="AXE80" s="200"/>
      <c r="AXF80" s="200"/>
      <c r="AXG80" s="200"/>
      <c r="AXH80" s="200"/>
      <c r="AXI80" s="200"/>
      <c r="AXJ80" s="200"/>
      <c r="AXK80" s="200"/>
      <c r="AXL80" s="200"/>
      <c r="AXM80" s="200"/>
      <c r="AXN80" s="200"/>
      <c r="AXO80" s="200"/>
      <c r="AXP80" s="200"/>
      <c r="AXQ80" s="200"/>
      <c r="AXR80" s="200"/>
      <c r="AXS80" s="200"/>
      <c r="AXT80" s="200"/>
      <c r="AXU80" s="200"/>
      <c r="AXV80" s="200"/>
      <c r="AXW80" s="200"/>
      <c r="AXX80" s="200"/>
      <c r="AXY80" s="200"/>
      <c r="AXZ80" s="200"/>
      <c r="AYA80" s="200"/>
      <c r="AYB80" s="200"/>
      <c r="AYC80" s="200"/>
      <c r="AYD80" s="200"/>
      <c r="AYE80" s="200"/>
      <c r="AYF80" s="200"/>
      <c r="AYG80" s="200"/>
      <c r="AYH80" s="200"/>
      <c r="AYI80" s="200"/>
      <c r="AYJ80" s="200"/>
      <c r="AYK80" s="200"/>
      <c r="AYL80" s="200"/>
      <c r="AYM80" s="200"/>
      <c r="AYN80" s="200"/>
      <c r="AYO80" s="200"/>
      <c r="AYP80" s="200"/>
      <c r="AYQ80" s="200"/>
      <c r="AYR80" s="200"/>
      <c r="AYS80" s="200"/>
      <c r="AYT80" s="200"/>
      <c r="AYU80" s="200"/>
      <c r="AYV80" s="200"/>
      <c r="AYW80" s="200"/>
      <c r="AYX80" s="200"/>
      <c r="AYY80" s="200"/>
      <c r="AYZ80" s="200"/>
      <c r="AZA80" s="200"/>
      <c r="AZB80" s="200"/>
      <c r="AZC80" s="200"/>
      <c r="AZD80" s="200"/>
      <c r="AZE80" s="200"/>
      <c r="AZF80" s="200"/>
      <c r="AZG80" s="200"/>
      <c r="AZH80" s="200"/>
      <c r="AZI80" s="200"/>
      <c r="AZJ80" s="200"/>
      <c r="AZK80" s="200"/>
      <c r="AZL80" s="200"/>
      <c r="AZM80" s="200"/>
      <c r="AZN80" s="200"/>
      <c r="AZO80" s="200"/>
      <c r="AZP80" s="200"/>
      <c r="AZQ80" s="200"/>
      <c r="AZR80" s="200"/>
      <c r="AZS80" s="200"/>
      <c r="AZT80" s="200"/>
      <c r="AZU80" s="200"/>
      <c r="AZV80" s="200"/>
      <c r="AZW80" s="200"/>
      <c r="AZX80" s="200"/>
      <c r="AZY80" s="200"/>
      <c r="AZZ80" s="200"/>
      <c r="BAA80" s="200"/>
      <c r="BAB80" s="200"/>
      <c r="BAC80" s="197"/>
      <c r="BAD80" s="197"/>
      <c r="BAE80" s="197"/>
      <c r="BAF80" s="197"/>
      <c r="BAG80" s="197"/>
      <c r="BAH80" s="197"/>
      <c r="BAI80" s="197"/>
      <c r="BAJ80" s="197"/>
      <c r="BAK80" s="197"/>
      <c r="BAL80" s="197"/>
      <c r="BAM80" s="197"/>
      <c r="BAN80" s="197"/>
      <c r="BAO80" s="197"/>
      <c r="BAP80" s="197"/>
      <c r="BAQ80" s="197"/>
      <c r="BAR80" s="197"/>
      <c r="BAS80" s="200"/>
      <c r="BAT80" s="200"/>
      <c r="BAU80" s="200"/>
      <c r="BAV80" s="200"/>
      <c r="BAW80" s="200"/>
      <c r="BAX80" s="200"/>
      <c r="BAY80" s="200"/>
      <c r="BAZ80" s="200"/>
      <c r="BBA80" s="200"/>
      <c r="BBB80" s="200"/>
      <c r="BBC80" s="200"/>
      <c r="BBD80" s="200"/>
      <c r="BBE80" s="200"/>
      <c r="BBF80" s="200"/>
      <c r="BBG80" s="200"/>
      <c r="BBH80" s="200"/>
      <c r="BBI80" s="200"/>
      <c r="BBJ80" s="200"/>
      <c r="BBK80" s="200"/>
      <c r="BBL80" s="200"/>
      <c r="BBM80" s="200"/>
      <c r="BBN80" s="200"/>
      <c r="BBO80" s="200"/>
      <c r="BBP80" s="200"/>
      <c r="BBQ80" s="200"/>
      <c r="BBR80" s="200"/>
      <c r="BBS80" s="200"/>
      <c r="BBT80" s="200"/>
      <c r="BBU80" s="200"/>
      <c r="BBV80" s="200"/>
      <c r="BBW80" s="200"/>
      <c r="BBX80" s="200"/>
      <c r="BBY80" s="200"/>
      <c r="BBZ80" s="200"/>
      <c r="BCA80" s="200"/>
      <c r="BCB80" s="200"/>
      <c r="BCC80" s="200"/>
      <c r="BCD80" s="200"/>
      <c r="BCE80" s="200"/>
      <c r="BCF80" s="200"/>
      <c r="BCG80" s="200"/>
      <c r="BCH80" s="200"/>
      <c r="BCI80" s="200"/>
      <c r="BCJ80" s="200"/>
      <c r="BCK80" s="200"/>
      <c r="BCL80" s="200"/>
      <c r="BCM80" s="200"/>
      <c r="BCN80" s="200"/>
      <c r="BCO80" s="200"/>
      <c r="BCP80" s="200"/>
      <c r="BCQ80" s="200"/>
      <c r="BCR80" s="200"/>
      <c r="BCS80" s="200"/>
      <c r="BCT80" s="200"/>
      <c r="BCU80" s="200"/>
      <c r="BCV80" s="200"/>
      <c r="BCW80" s="200"/>
      <c r="BCX80" s="200"/>
      <c r="BCY80" s="200"/>
      <c r="BCZ80" s="200"/>
      <c r="BDA80" s="200"/>
      <c r="BDB80" s="200"/>
      <c r="BDC80" s="200"/>
      <c r="BDD80" s="200"/>
      <c r="BDE80" s="200"/>
      <c r="BDF80" s="200"/>
      <c r="BDG80" s="200"/>
      <c r="BDH80" s="200"/>
      <c r="BDI80" s="200"/>
      <c r="BDJ80" s="200"/>
      <c r="BDK80" s="200"/>
      <c r="BDL80" s="200"/>
      <c r="BDM80" s="200"/>
      <c r="BDN80" s="200"/>
      <c r="BDO80" s="200"/>
      <c r="BDP80" s="200"/>
      <c r="BDQ80" s="197"/>
      <c r="BDR80" s="197"/>
      <c r="BDS80" s="197"/>
      <c r="BDT80" s="197"/>
      <c r="BDU80" s="197"/>
      <c r="BDV80" s="197"/>
      <c r="BDW80" s="197"/>
      <c r="BDX80" s="197"/>
      <c r="BDY80" s="197"/>
      <c r="BDZ80" s="197"/>
      <c r="BEA80" s="197"/>
      <c r="BEB80" s="197"/>
      <c r="BEC80" s="197"/>
      <c r="BED80" s="197"/>
      <c r="BEE80" s="197"/>
      <c r="BEF80" s="197"/>
      <c r="BEG80" s="200"/>
      <c r="BEH80" s="200"/>
      <c r="BEI80" s="200"/>
      <c r="BEJ80" s="200"/>
      <c r="BEK80" s="200"/>
      <c r="BEL80" s="200"/>
      <c r="BEM80" s="200"/>
      <c r="BEN80" s="200"/>
      <c r="BEO80" s="200"/>
      <c r="BEP80" s="200"/>
      <c r="BEQ80" s="200"/>
      <c r="BER80" s="200"/>
      <c r="BES80" s="200"/>
      <c r="BET80" s="200"/>
      <c r="BEU80" s="200"/>
      <c r="BEV80" s="200"/>
      <c r="BEW80" s="200"/>
      <c r="BEX80" s="200"/>
      <c r="BEY80" s="200"/>
      <c r="BEZ80" s="200"/>
      <c r="BFA80" s="200"/>
      <c r="BFB80" s="200"/>
      <c r="BFC80" s="200"/>
      <c r="BFD80" s="200"/>
      <c r="BFE80" s="200"/>
      <c r="BFF80" s="200"/>
      <c r="BFG80" s="200"/>
      <c r="BFH80" s="200"/>
      <c r="BFI80" s="200"/>
      <c r="BFJ80" s="200"/>
      <c r="BFK80" s="200"/>
      <c r="BFL80" s="200"/>
      <c r="BFM80" s="200"/>
      <c r="BFN80" s="200"/>
      <c r="BFO80" s="200"/>
      <c r="BFP80" s="200"/>
      <c r="BFQ80" s="200"/>
      <c r="BFR80" s="200"/>
      <c r="BFS80" s="200"/>
      <c r="BFT80" s="200"/>
      <c r="BFU80" s="200"/>
      <c r="BFV80" s="200"/>
      <c r="BFW80" s="200"/>
      <c r="BFX80" s="200"/>
      <c r="BFY80" s="200"/>
      <c r="BFZ80" s="200"/>
      <c r="BGA80" s="200"/>
      <c r="BGB80" s="200"/>
      <c r="BGC80" s="200"/>
      <c r="BGD80" s="200"/>
      <c r="BGE80" s="200"/>
      <c r="BGF80" s="200"/>
      <c r="BGG80" s="200"/>
      <c r="BGH80" s="200"/>
      <c r="BGI80" s="200"/>
      <c r="BGJ80" s="200"/>
      <c r="BGK80" s="200"/>
      <c r="BGL80" s="200"/>
      <c r="BGM80" s="200"/>
      <c r="BGN80" s="200"/>
      <c r="BGO80" s="200"/>
      <c r="BGP80" s="200"/>
      <c r="BGQ80" s="200"/>
      <c r="BGR80" s="200"/>
      <c r="BGS80" s="200"/>
      <c r="BGT80" s="200"/>
      <c r="BGU80" s="200"/>
      <c r="BGV80" s="200"/>
      <c r="BGW80" s="200"/>
      <c r="BGX80" s="200"/>
      <c r="BGY80" s="200"/>
      <c r="BGZ80" s="200"/>
      <c r="BHA80" s="200"/>
      <c r="BHB80" s="200"/>
      <c r="BHC80" s="200"/>
      <c r="BHD80" s="200"/>
      <c r="BHE80" s="197"/>
      <c r="BHF80" s="197"/>
      <c r="BHG80" s="197"/>
      <c r="BHH80" s="197"/>
      <c r="BHI80" s="197"/>
      <c r="BHJ80" s="197"/>
      <c r="BHK80" s="197"/>
      <c r="BHL80" s="197"/>
      <c r="BHM80" s="197"/>
      <c r="BHN80" s="197"/>
      <c r="BHO80" s="197"/>
      <c r="BHP80" s="197"/>
      <c r="BHQ80" s="197"/>
      <c r="BHR80" s="197"/>
      <c r="BHS80" s="197"/>
      <c r="BHT80" s="197"/>
      <c r="BHU80" s="200"/>
      <c r="BHV80" s="200"/>
      <c r="BHW80" s="200"/>
      <c r="BHX80" s="200"/>
      <c r="BHY80" s="200"/>
      <c r="BHZ80" s="200"/>
      <c r="BIA80" s="200"/>
      <c r="BIB80" s="200"/>
      <c r="BIC80" s="200"/>
      <c r="BID80" s="200"/>
      <c r="BIE80" s="200"/>
      <c r="BIF80" s="200"/>
      <c r="BIG80" s="200"/>
      <c r="BIH80" s="200"/>
      <c r="BII80" s="200"/>
      <c r="BIJ80" s="200"/>
      <c r="BIK80" s="200"/>
      <c r="BIL80" s="200"/>
      <c r="BIM80" s="200"/>
      <c r="BIN80" s="200"/>
      <c r="BIO80" s="200"/>
      <c r="BIP80" s="200"/>
      <c r="BIQ80" s="200"/>
      <c r="BIR80" s="200"/>
      <c r="BIS80" s="200"/>
      <c r="BIT80" s="200"/>
      <c r="BIU80" s="200"/>
      <c r="BIV80" s="200"/>
      <c r="BIW80" s="200"/>
      <c r="BIX80" s="200"/>
      <c r="BIY80" s="200"/>
      <c r="BIZ80" s="200"/>
      <c r="BJA80" s="200"/>
      <c r="BJB80" s="200"/>
      <c r="BJC80" s="200"/>
      <c r="BJD80" s="200"/>
      <c r="BJE80" s="200"/>
      <c r="BJF80" s="200"/>
      <c r="BJG80" s="200"/>
      <c r="BJH80" s="200"/>
      <c r="BJI80" s="200"/>
      <c r="BJJ80" s="200"/>
      <c r="BJK80" s="200"/>
      <c r="BJL80" s="200"/>
      <c r="BJM80" s="200"/>
      <c r="BJN80" s="200"/>
      <c r="BJO80" s="200"/>
      <c r="BJP80" s="200"/>
      <c r="BJQ80" s="200"/>
      <c r="BJR80" s="200"/>
      <c r="BJS80" s="200"/>
      <c r="BJT80" s="200"/>
      <c r="BJU80" s="200"/>
      <c r="BJV80" s="200"/>
      <c r="BJW80" s="200"/>
      <c r="BJX80" s="200"/>
      <c r="BJY80" s="200"/>
      <c r="BJZ80" s="200"/>
      <c r="BKA80" s="200"/>
      <c r="BKB80" s="200"/>
      <c r="BKC80" s="200"/>
      <c r="BKD80" s="200"/>
      <c r="BKE80" s="200"/>
      <c r="BKF80" s="200"/>
      <c r="BKG80" s="200"/>
      <c r="BKH80" s="200"/>
      <c r="BKI80" s="200"/>
      <c r="BKJ80" s="200"/>
      <c r="BKK80" s="200"/>
      <c r="BKL80" s="200"/>
      <c r="BKM80" s="200"/>
      <c r="BKN80" s="200"/>
      <c r="BKO80" s="200"/>
      <c r="BKP80" s="200"/>
      <c r="BKQ80" s="200"/>
      <c r="BKR80" s="200"/>
      <c r="BKS80" s="197"/>
      <c r="BKT80" s="197"/>
      <c r="BKU80" s="197"/>
      <c r="BKV80" s="197"/>
      <c r="BKW80" s="197"/>
      <c r="BKX80" s="197"/>
      <c r="BKY80" s="197"/>
      <c r="BKZ80" s="197"/>
      <c r="BLA80" s="197"/>
      <c r="BLB80" s="197"/>
      <c r="BLC80" s="197"/>
      <c r="BLD80" s="197"/>
      <c r="BLE80" s="197"/>
      <c r="BLF80" s="197"/>
      <c r="BLG80" s="197"/>
      <c r="BLH80" s="197"/>
      <c r="BLI80" s="200"/>
      <c r="BLJ80" s="200"/>
      <c r="BLK80" s="200"/>
      <c r="BLL80" s="200"/>
      <c r="BLM80" s="200"/>
      <c r="BLN80" s="200"/>
      <c r="BLO80" s="200"/>
      <c r="BLP80" s="200"/>
      <c r="BLQ80" s="200"/>
      <c r="BLR80" s="200"/>
      <c r="BLS80" s="200"/>
      <c r="BLT80" s="200"/>
      <c r="BLU80" s="200"/>
      <c r="BLV80" s="200"/>
      <c r="BLW80" s="200"/>
      <c r="BLX80" s="200"/>
      <c r="BLY80" s="200"/>
      <c r="BLZ80" s="200"/>
      <c r="BMA80" s="200"/>
      <c r="BMB80" s="200"/>
      <c r="BMC80" s="200"/>
      <c r="BMD80" s="200"/>
      <c r="BME80" s="200"/>
      <c r="BMF80" s="200"/>
      <c r="BMG80" s="200"/>
      <c r="BMH80" s="200"/>
      <c r="BMI80" s="200"/>
      <c r="BMJ80" s="200"/>
      <c r="BMK80" s="200"/>
      <c r="BML80" s="200"/>
      <c r="BMM80" s="200"/>
      <c r="BMN80" s="200"/>
      <c r="BMO80" s="200"/>
      <c r="BMP80" s="200"/>
      <c r="BMQ80" s="200"/>
      <c r="BMR80" s="200"/>
      <c r="BMS80" s="200"/>
      <c r="BMT80" s="200"/>
      <c r="BMU80" s="200"/>
      <c r="BMV80" s="200"/>
      <c r="BMW80" s="200"/>
      <c r="BMX80" s="200"/>
      <c r="BMY80" s="200"/>
      <c r="BMZ80" s="200"/>
      <c r="BNA80" s="200"/>
      <c r="BNB80" s="200"/>
      <c r="BNC80" s="200"/>
      <c r="BND80" s="200"/>
      <c r="BNE80" s="200"/>
      <c r="BNF80" s="200"/>
      <c r="BNG80" s="200"/>
      <c r="BNH80" s="200"/>
      <c r="BNI80" s="200"/>
      <c r="BNJ80" s="200"/>
      <c r="BNK80" s="200"/>
      <c r="BNL80" s="200"/>
      <c r="BNM80" s="200"/>
      <c r="BNN80" s="200"/>
      <c r="BNO80" s="200"/>
      <c r="BNP80" s="200"/>
      <c r="BNQ80" s="200"/>
      <c r="BNR80" s="200"/>
      <c r="BNS80" s="200"/>
      <c r="BNT80" s="200"/>
      <c r="BNU80" s="200"/>
      <c r="BNV80" s="200"/>
      <c r="BNW80" s="200"/>
      <c r="BNX80" s="200"/>
      <c r="BNY80" s="200"/>
      <c r="BNZ80" s="200"/>
      <c r="BOA80" s="200"/>
      <c r="BOB80" s="200"/>
      <c r="BOC80" s="200"/>
      <c r="BOD80" s="200"/>
      <c r="BOE80" s="200"/>
      <c r="BOF80" s="200"/>
      <c r="BOG80" s="197"/>
      <c r="BOH80" s="197"/>
      <c r="BOI80" s="197"/>
      <c r="BOJ80" s="197"/>
      <c r="BOK80" s="197"/>
      <c r="BOL80" s="197"/>
      <c r="BOM80" s="197"/>
      <c r="BON80" s="197"/>
      <c r="BOO80" s="197"/>
      <c r="BOP80" s="197"/>
      <c r="BOQ80" s="197"/>
      <c r="BOR80" s="197"/>
      <c r="BOS80" s="197"/>
      <c r="BOT80" s="197"/>
      <c r="BOU80" s="197"/>
      <c r="BOV80" s="197"/>
      <c r="BOW80" s="200"/>
      <c r="BOX80" s="200"/>
      <c r="BOY80" s="200"/>
      <c r="BOZ80" s="200"/>
      <c r="BPA80" s="200"/>
      <c r="BPB80" s="200"/>
      <c r="BPC80" s="200"/>
      <c r="BPD80" s="200"/>
      <c r="BPE80" s="200"/>
      <c r="BPF80" s="200"/>
      <c r="BPG80" s="200"/>
      <c r="BPH80" s="200"/>
      <c r="BPI80" s="200"/>
      <c r="BPJ80" s="200"/>
      <c r="BPK80" s="200"/>
      <c r="BPL80" s="200"/>
      <c r="BPM80" s="200"/>
      <c r="BPN80" s="200"/>
      <c r="BPO80" s="200"/>
      <c r="BPP80" s="200"/>
      <c r="BPQ80" s="200"/>
      <c r="BPR80" s="200"/>
      <c r="BPS80" s="200"/>
      <c r="BPT80" s="200"/>
      <c r="BPU80" s="200"/>
      <c r="BPV80" s="200"/>
      <c r="BPW80" s="200"/>
      <c r="BPX80" s="200"/>
      <c r="BPY80" s="200"/>
      <c r="BPZ80" s="200"/>
      <c r="BQA80" s="200"/>
      <c r="BQB80" s="200"/>
      <c r="BQC80" s="200"/>
      <c r="BQD80" s="200"/>
      <c r="BQE80" s="200"/>
      <c r="BQF80" s="200"/>
      <c r="BQG80" s="200"/>
      <c r="BQH80" s="200"/>
      <c r="BQI80" s="200"/>
      <c r="BQJ80" s="200"/>
      <c r="BQK80" s="200"/>
      <c r="BQL80" s="200"/>
      <c r="BQM80" s="200"/>
      <c r="BQN80" s="200"/>
      <c r="BQO80" s="200"/>
      <c r="BQP80" s="200"/>
      <c r="BQQ80" s="200"/>
      <c r="BQR80" s="200"/>
      <c r="BQS80" s="200"/>
      <c r="BQT80" s="200"/>
      <c r="BQU80" s="200"/>
      <c r="BQV80" s="200"/>
      <c r="BQW80" s="200"/>
      <c r="BQX80" s="200"/>
      <c r="BQY80" s="200"/>
      <c r="BQZ80" s="200"/>
      <c r="BRA80" s="200"/>
      <c r="BRB80" s="200"/>
      <c r="BRC80" s="200"/>
      <c r="BRD80" s="200"/>
      <c r="BRE80" s="200"/>
      <c r="BRF80" s="200"/>
      <c r="BRG80" s="200"/>
      <c r="BRH80" s="200"/>
      <c r="BRI80" s="200"/>
      <c r="BRJ80" s="200"/>
      <c r="BRK80" s="200"/>
      <c r="BRL80" s="200"/>
      <c r="BRM80" s="200"/>
      <c r="BRN80" s="200"/>
      <c r="BRO80" s="200"/>
      <c r="BRP80" s="200"/>
      <c r="BRQ80" s="200"/>
      <c r="BRR80" s="200"/>
      <c r="BRS80" s="200"/>
      <c r="BRT80" s="200"/>
      <c r="BRU80" s="197"/>
      <c r="BRV80" s="197"/>
      <c r="BRW80" s="197"/>
      <c r="BRX80" s="197"/>
      <c r="BRY80" s="197"/>
      <c r="BRZ80" s="197"/>
      <c r="BSA80" s="197"/>
      <c r="BSB80" s="197"/>
      <c r="BSC80" s="197"/>
      <c r="BSD80" s="197"/>
      <c r="BSE80" s="197"/>
      <c r="BSF80" s="197"/>
      <c r="BSG80" s="197"/>
      <c r="BSH80" s="197"/>
      <c r="BSI80" s="197"/>
      <c r="BSJ80" s="197"/>
      <c r="BSK80" s="200"/>
      <c r="BSL80" s="200"/>
      <c r="BSM80" s="200"/>
      <c r="BSN80" s="200"/>
      <c r="BSO80" s="200"/>
      <c r="BSP80" s="200"/>
      <c r="BSQ80" s="200"/>
      <c r="BSR80" s="200"/>
      <c r="BSS80" s="200"/>
      <c r="BST80" s="200"/>
      <c r="BSU80" s="200"/>
      <c r="BSV80" s="200"/>
      <c r="BSW80" s="200"/>
      <c r="BSX80" s="200"/>
      <c r="BSY80" s="200"/>
      <c r="BSZ80" s="200"/>
      <c r="BTA80" s="200"/>
      <c r="BTB80" s="200"/>
      <c r="BTC80" s="200"/>
      <c r="BTD80" s="200"/>
      <c r="BTE80" s="200"/>
      <c r="BTF80" s="200"/>
      <c r="BTG80" s="200"/>
      <c r="BTH80" s="200"/>
      <c r="BTI80" s="200"/>
      <c r="BTJ80" s="200"/>
      <c r="BTK80" s="200"/>
      <c r="BTL80" s="200"/>
      <c r="BTM80" s="200"/>
      <c r="BTN80" s="200"/>
      <c r="BTO80" s="200"/>
      <c r="BTP80" s="200"/>
      <c r="BTQ80" s="200"/>
      <c r="BTR80" s="200"/>
      <c r="BTS80" s="200"/>
      <c r="BTT80" s="200"/>
      <c r="BTU80" s="200"/>
      <c r="BTV80" s="200"/>
      <c r="BTW80" s="200"/>
      <c r="BTX80" s="200"/>
      <c r="BTY80" s="200"/>
      <c r="BTZ80" s="200"/>
      <c r="BUA80" s="200"/>
      <c r="BUB80" s="200"/>
      <c r="BUC80" s="200"/>
      <c r="BUD80" s="200"/>
      <c r="BUE80" s="200"/>
      <c r="BUF80" s="200"/>
      <c r="BUG80" s="200"/>
      <c r="BUH80" s="200"/>
      <c r="BUI80" s="200"/>
      <c r="BUJ80" s="200"/>
      <c r="BUK80" s="200"/>
      <c r="BUL80" s="200"/>
      <c r="BUM80" s="200"/>
      <c r="BUN80" s="200"/>
      <c r="BUO80" s="200"/>
      <c r="BUP80" s="200"/>
      <c r="BUQ80" s="200"/>
      <c r="BUR80" s="200"/>
      <c r="BUS80" s="200"/>
      <c r="BUT80" s="200"/>
      <c r="BUU80" s="200"/>
      <c r="BUV80" s="200"/>
      <c r="BUW80" s="200"/>
      <c r="BUX80" s="200"/>
      <c r="BUY80" s="200"/>
      <c r="BUZ80" s="200"/>
      <c r="BVA80" s="200"/>
      <c r="BVB80" s="200"/>
      <c r="BVC80" s="200"/>
      <c r="BVD80" s="200"/>
      <c r="BVE80" s="200"/>
      <c r="BVF80" s="200"/>
      <c r="BVG80" s="200"/>
      <c r="BVH80" s="200"/>
      <c r="BVI80" s="197"/>
      <c r="BVJ80" s="197"/>
      <c r="BVK80" s="197"/>
      <c r="BVL80" s="197"/>
      <c r="BVM80" s="197"/>
      <c r="BVN80" s="197"/>
      <c r="BVO80" s="197"/>
      <c r="BVP80" s="197"/>
      <c r="BVQ80" s="197"/>
      <c r="BVR80" s="197"/>
      <c r="BVS80" s="197"/>
      <c r="BVT80" s="197"/>
      <c r="BVU80" s="197"/>
      <c r="BVV80" s="197"/>
      <c r="BVW80" s="197"/>
      <c r="BVX80" s="197"/>
      <c r="BVY80" s="200"/>
      <c r="BVZ80" s="200"/>
      <c r="BWA80" s="200"/>
      <c r="BWB80" s="200"/>
      <c r="BWC80" s="200"/>
      <c r="BWD80" s="200"/>
      <c r="BWE80" s="200"/>
      <c r="BWF80" s="200"/>
      <c r="BWG80" s="200"/>
      <c r="BWH80" s="200"/>
      <c r="BWI80" s="200"/>
      <c r="BWJ80" s="200"/>
      <c r="BWK80" s="200"/>
      <c r="BWL80" s="200"/>
      <c r="BWM80" s="200"/>
      <c r="BWN80" s="200"/>
      <c r="BWO80" s="200"/>
      <c r="BWP80" s="200"/>
      <c r="BWQ80" s="200"/>
      <c r="BWR80" s="200"/>
      <c r="BWS80" s="200"/>
      <c r="BWT80" s="200"/>
      <c r="BWU80" s="200"/>
      <c r="BWV80" s="200"/>
      <c r="BWW80" s="200"/>
      <c r="BWX80" s="200"/>
      <c r="BWY80" s="200"/>
      <c r="BWZ80" s="200"/>
      <c r="BXA80" s="200"/>
      <c r="BXB80" s="200"/>
      <c r="BXC80" s="200"/>
      <c r="BXD80" s="200"/>
      <c r="BXE80" s="200"/>
      <c r="BXF80" s="200"/>
      <c r="BXG80" s="200"/>
      <c r="BXH80" s="200"/>
      <c r="BXI80" s="200"/>
      <c r="BXJ80" s="200"/>
      <c r="BXK80" s="200"/>
      <c r="BXL80" s="200"/>
      <c r="BXM80" s="200"/>
      <c r="BXN80" s="200"/>
      <c r="BXO80" s="200"/>
      <c r="BXP80" s="200"/>
      <c r="BXQ80" s="200"/>
      <c r="BXR80" s="200"/>
      <c r="BXS80" s="200"/>
      <c r="BXT80" s="200"/>
      <c r="BXU80" s="200"/>
      <c r="BXV80" s="200"/>
      <c r="BXW80" s="200"/>
      <c r="BXX80" s="200"/>
      <c r="BXY80" s="200"/>
      <c r="BXZ80" s="200"/>
      <c r="BYA80" s="200"/>
      <c r="BYB80" s="200"/>
      <c r="BYC80" s="200"/>
      <c r="BYD80" s="200"/>
      <c r="BYE80" s="200"/>
      <c r="BYF80" s="200"/>
      <c r="BYG80" s="200"/>
      <c r="BYH80" s="200"/>
      <c r="BYI80" s="200"/>
      <c r="BYJ80" s="200"/>
      <c r="BYK80" s="200"/>
      <c r="BYL80" s="200"/>
      <c r="BYM80" s="200"/>
      <c r="BYN80" s="200"/>
      <c r="BYO80" s="200"/>
      <c r="BYP80" s="200"/>
      <c r="BYQ80" s="200"/>
      <c r="BYR80" s="200"/>
      <c r="BYS80" s="200"/>
      <c r="BYT80" s="200"/>
      <c r="BYU80" s="200"/>
      <c r="BYV80" s="200"/>
      <c r="BYW80" s="197"/>
      <c r="BYX80" s="197"/>
      <c r="BYY80" s="197"/>
      <c r="BYZ80" s="197"/>
      <c r="BZA80" s="197"/>
      <c r="BZB80" s="197"/>
      <c r="BZC80" s="197"/>
      <c r="BZD80" s="197"/>
      <c r="BZE80" s="197"/>
      <c r="BZF80" s="197"/>
      <c r="BZG80" s="197"/>
      <c r="BZH80" s="197"/>
      <c r="BZI80" s="197"/>
      <c r="BZJ80" s="197"/>
      <c r="BZK80" s="197"/>
      <c r="BZL80" s="197"/>
      <c r="BZM80" s="200"/>
      <c r="BZN80" s="200"/>
      <c r="BZO80" s="200"/>
      <c r="BZP80" s="200"/>
      <c r="BZQ80" s="200"/>
      <c r="BZR80" s="200"/>
      <c r="BZS80" s="200"/>
      <c r="BZT80" s="200"/>
      <c r="BZU80" s="200"/>
      <c r="BZV80" s="200"/>
      <c r="BZW80" s="200"/>
      <c r="BZX80" s="200"/>
      <c r="BZY80" s="200"/>
      <c r="BZZ80" s="200"/>
      <c r="CAA80" s="200"/>
      <c r="CAB80" s="200"/>
      <c r="CAC80" s="200"/>
      <c r="CAD80" s="200"/>
      <c r="CAE80" s="200"/>
      <c r="CAF80" s="200"/>
      <c r="CAG80" s="200"/>
      <c r="CAH80" s="200"/>
      <c r="CAI80" s="200"/>
      <c r="CAJ80" s="200"/>
      <c r="CAK80" s="200"/>
      <c r="CAL80" s="200"/>
      <c r="CAM80" s="200"/>
      <c r="CAN80" s="200"/>
      <c r="CAO80" s="200"/>
      <c r="CAP80" s="200"/>
      <c r="CAQ80" s="200"/>
      <c r="CAR80" s="200"/>
      <c r="CAS80" s="200"/>
      <c r="CAT80" s="200"/>
      <c r="CAU80" s="200"/>
      <c r="CAV80" s="200"/>
      <c r="CAW80" s="200"/>
      <c r="CAX80" s="200"/>
      <c r="CAY80" s="200"/>
      <c r="CAZ80" s="200"/>
      <c r="CBA80" s="200"/>
      <c r="CBB80" s="200"/>
      <c r="CBC80" s="200"/>
      <c r="CBD80" s="200"/>
      <c r="CBE80" s="200"/>
      <c r="CBF80" s="200"/>
      <c r="CBG80" s="200"/>
      <c r="CBH80" s="200"/>
      <c r="CBI80" s="200"/>
      <c r="CBJ80" s="200"/>
      <c r="CBK80" s="200"/>
      <c r="CBL80" s="200"/>
      <c r="CBM80" s="200"/>
      <c r="CBN80" s="200"/>
      <c r="CBO80" s="200"/>
      <c r="CBP80" s="200"/>
      <c r="CBQ80" s="200"/>
      <c r="CBR80" s="200"/>
      <c r="CBS80" s="200"/>
      <c r="CBT80" s="200"/>
      <c r="CBU80" s="200"/>
      <c r="CBV80" s="200"/>
      <c r="CBW80" s="200"/>
      <c r="CBX80" s="200"/>
      <c r="CBY80" s="200"/>
      <c r="CBZ80" s="200"/>
      <c r="CCA80" s="200"/>
      <c r="CCB80" s="200"/>
      <c r="CCC80" s="200"/>
      <c r="CCD80" s="200"/>
      <c r="CCE80" s="200"/>
      <c r="CCF80" s="200"/>
      <c r="CCG80" s="200"/>
      <c r="CCH80" s="200"/>
      <c r="CCI80" s="200"/>
      <c r="CCJ80" s="200"/>
      <c r="CCK80" s="197"/>
      <c r="CCL80" s="197"/>
      <c r="CCM80" s="197"/>
      <c r="CCN80" s="197"/>
      <c r="CCO80" s="197"/>
      <c r="CCP80" s="197"/>
      <c r="CCQ80" s="197"/>
      <c r="CCR80" s="197"/>
      <c r="CCS80" s="197"/>
      <c r="CCT80" s="197"/>
      <c r="CCU80" s="197"/>
      <c r="CCV80" s="197"/>
      <c r="CCW80" s="197"/>
      <c r="CCX80" s="197"/>
      <c r="CCY80" s="197"/>
      <c r="CCZ80" s="197"/>
      <c r="CDA80" s="200"/>
      <c r="CDB80" s="200"/>
      <c r="CDC80" s="200"/>
      <c r="CDD80" s="200"/>
      <c r="CDE80" s="200"/>
      <c r="CDF80" s="200"/>
      <c r="CDG80" s="200"/>
      <c r="CDH80" s="200"/>
      <c r="CDI80" s="200"/>
      <c r="CDJ80" s="200"/>
      <c r="CDK80" s="200"/>
      <c r="CDL80" s="200"/>
      <c r="CDM80" s="200"/>
      <c r="CDN80" s="200"/>
      <c r="CDO80" s="200"/>
      <c r="CDP80" s="200"/>
      <c r="CDQ80" s="200"/>
      <c r="CDR80" s="200"/>
      <c r="CDS80" s="200"/>
      <c r="CDT80" s="200"/>
      <c r="CDU80" s="200"/>
      <c r="CDV80" s="200"/>
      <c r="CDW80" s="200"/>
      <c r="CDX80" s="200"/>
      <c r="CDY80" s="200"/>
      <c r="CDZ80" s="200"/>
      <c r="CEA80" s="200"/>
      <c r="CEB80" s="200"/>
      <c r="CEC80" s="200"/>
      <c r="CED80" s="200"/>
      <c r="CEE80" s="200"/>
      <c r="CEF80" s="200"/>
      <c r="CEG80" s="200"/>
      <c r="CEH80" s="200"/>
      <c r="CEI80" s="200"/>
      <c r="CEJ80" s="200"/>
      <c r="CEK80" s="200"/>
      <c r="CEL80" s="200"/>
      <c r="CEM80" s="200"/>
      <c r="CEN80" s="200"/>
      <c r="CEO80" s="200"/>
      <c r="CEP80" s="200"/>
      <c r="CEQ80" s="200"/>
      <c r="CER80" s="200"/>
      <c r="CES80" s="200"/>
      <c r="CET80" s="200"/>
      <c r="CEU80" s="200"/>
      <c r="CEV80" s="200"/>
      <c r="CEW80" s="200"/>
      <c r="CEX80" s="200"/>
      <c r="CEY80" s="200"/>
      <c r="CEZ80" s="200"/>
      <c r="CFA80" s="200"/>
      <c r="CFB80" s="200"/>
      <c r="CFC80" s="200"/>
      <c r="CFD80" s="200"/>
      <c r="CFE80" s="200"/>
      <c r="CFF80" s="200"/>
      <c r="CFG80" s="200"/>
      <c r="CFH80" s="200"/>
      <c r="CFI80" s="200"/>
      <c r="CFJ80" s="200"/>
      <c r="CFK80" s="200"/>
      <c r="CFL80" s="200"/>
      <c r="CFM80" s="200"/>
      <c r="CFN80" s="200"/>
      <c r="CFO80" s="200"/>
      <c r="CFP80" s="200"/>
      <c r="CFQ80" s="200"/>
      <c r="CFR80" s="200"/>
      <c r="CFS80" s="200"/>
      <c r="CFT80" s="200"/>
      <c r="CFU80" s="200"/>
      <c r="CFV80" s="200"/>
      <c r="CFW80" s="200"/>
      <c r="CFX80" s="200"/>
      <c r="CFY80" s="197"/>
      <c r="CFZ80" s="197"/>
      <c r="CGA80" s="197"/>
      <c r="CGB80" s="197"/>
      <c r="CGC80" s="197"/>
      <c r="CGD80" s="197"/>
      <c r="CGE80" s="197"/>
      <c r="CGF80" s="197"/>
      <c r="CGG80" s="197"/>
      <c r="CGH80" s="197"/>
      <c r="CGI80" s="197"/>
      <c r="CGJ80" s="197"/>
      <c r="CGK80" s="197"/>
      <c r="CGL80" s="197"/>
      <c r="CGM80" s="197"/>
      <c r="CGN80" s="197"/>
      <c r="CGO80" s="200"/>
      <c r="CGP80" s="200"/>
      <c r="CGQ80" s="200"/>
      <c r="CGR80" s="200"/>
      <c r="CGS80" s="200"/>
      <c r="CGT80" s="200"/>
      <c r="CGU80" s="200"/>
      <c r="CGV80" s="200"/>
      <c r="CGW80" s="200"/>
      <c r="CGX80" s="200"/>
      <c r="CGY80" s="200"/>
      <c r="CGZ80" s="200"/>
      <c r="CHA80" s="200"/>
      <c r="CHB80" s="200"/>
      <c r="CHC80" s="200"/>
      <c r="CHD80" s="200"/>
      <c r="CHE80" s="200"/>
      <c r="CHF80" s="200"/>
      <c r="CHG80" s="200"/>
      <c r="CHH80" s="200"/>
      <c r="CHI80" s="200"/>
      <c r="CHJ80" s="200"/>
      <c r="CHK80" s="200"/>
      <c r="CHL80" s="200"/>
      <c r="CHM80" s="200"/>
      <c r="CHN80" s="200"/>
      <c r="CHO80" s="200"/>
      <c r="CHP80" s="200"/>
      <c r="CHQ80" s="200"/>
      <c r="CHR80" s="200"/>
      <c r="CHS80" s="200"/>
      <c r="CHT80" s="200"/>
      <c r="CHU80" s="200"/>
      <c r="CHV80" s="200"/>
      <c r="CHW80" s="200"/>
      <c r="CHX80" s="200"/>
      <c r="CHY80" s="200"/>
      <c r="CHZ80" s="200"/>
      <c r="CIA80" s="200"/>
      <c r="CIB80" s="200"/>
      <c r="CIC80" s="200"/>
      <c r="CID80" s="200"/>
      <c r="CIE80" s="200"/>
      <c r="CIF80" s="200"/>
      <c r="CIG80" s="200"/>
      <c r="CIH80" s="200"/>
      <c r="CII80" s="200"/>
      <c r="CIJ80" s="200"/>
      <c r="CIK80" s="200"/>
      <c r="CIL80" s="200"/>
      <c r="CIM80" s="200"/>
      <c r="CIN80" s="200"/>
      <c r="CIO80" s="200"/>
      <c r="CIP80" s="200"/>
      <c r="CIQ80" s="200"/>
      <c r="CIR80" s="200"/>
      <c r="CIS80" s="200"/>
      <c r="CIT80" s="200"/>
      <c r="CIU80" s="200"/>
      <c r="CIV80" s="200"/>
      <c r="CIW80" s="200"/>
      <c r="CIX80" s="200"/>
      <c r="CIY80" s="200"/>
      <c r="CIZ80" s="200"/>
      <c r="CJA80" s="200"/>
      <c r="CJB80" s="200"/>
      <c r="CJC80" s="200"/>
      <c r="CJD80" s="200"/>
      <c r="CJE80" s="200"/>
      <c r="CJF80" s="200"/>
      <c r="CJG80" s="200"/>
      <c r="CJH80" s="200"/>
      <c r="CJI80" s="200"/>
      <c r="CJJ80" s="200"/>
      <c r="CJK80" s="200"/>
      <c r="CJL80" s="200"/>
      <c r="CJM80" s="197"/>
      <c r="CJN80" s="197"/>
      <c r="CJO80" s="197"/>
      <c r="CJP80" s="197"/>
      <c r="CJQ80" s="197"/>
      <c r="CJR80" s="197"/>
      <c r="CJS80" s="197"/>
      <c r="CJT80" s="197"/>
      <c r="CJU80" s="197"/>
      <c r="CJV80" s="197"/>
      <c r="CJW80" s="197"/>
      <c r="CJX80" s="197"/>
      <c r="CJY80" s="197"/>
      <c r="CJZ80" s="197"/>
      <c r="CKA80" s="197"/>
      <c r="CKB80" s="197"/>
      <c r="CKC80" s="200"/>
      <c r="CKD80" s="200"/>
      <c r="CKE80" s="200"/>
      <c r="CKF80" s="200"/>
      <c r="CKG80" s="200"/>
      <c r="CKH80" s="200"/>
      <c r="CKI80" s="200"/>
      <c r="CKJ80" s="200"/>
      <c r="CKK80" s="200"/>
      <c r="CKL80" s="200"/>
      <c r="CKM80" s="200"/>
      <c r="CKN80" s="200"/>
      <c r="CKO80" s="200"/>
      <c r="CKP80" s="200"/>
      <c r="CKQ80" s="200"/>
      <c r="CKR80" s="200"/>
      <c r="CKS80" s="200"/>
      <c r="CKT80" s="200"/>
      <c r="CKU80" s="200"/>
      <c r="CKV80" s="200"/>
      <c r="CKW80" s="200"/>
      <c r="CKX80" s="200"/>
      <c r="CKY80" s="200"/>
      <c r="CKZ80" s="200"/>
      <c r="CLA80" s="200"/>
      <c r="CLB80" s="200"/>
      <c r="CLC80" s="200"/>
      <c r="CLD80" s="200"/>
      <c r="CLE80" s="200"/>
      <c r="CLF80" s="200"/>
      <c r="CLG80" s="200"/>
      <c r="CLH80" s="200"/>
      <c r="CLI80" s="200"/>
      <c r="CLJ80" s="200"/>
      <c r="CLK80" s="200"/>
      <c r="CLL80" s="200"/>
      <c r="CLM80" s="200"/>
      <c r="CLN80" s="200"/>
      <c r="CLO80" s="200"/>
      <c r="CLP80" s="200"/>
      <c r="CLQ80" s="200"/>
      <c r="CLR80" s="200"/>
      <c r="CLS80" s="200"/>
      <c r="CLT80" s="200"/>
      <c r="CLU80" s="200"/>
      <c r="CLV80" s="200"/>
      <c r="CLW80" s="200"/>
      <c r="CLX80" s="200"/>
      <c r="CLY80" s="200"/>
      <c r="CLZ80" s="200"/>
      <c r="CMA80" s="200"/>
      <c r="CMB80" s="200"/>
      <c r="CMC80" s="200"/>
      <c r="CMD80" s="200"/>
      <c r="CME80" s="200"/>
      <c r="CMF80" s="200"/>
      <c r="CMG80" s="200"/>
      <c r="CMH80" s="200"/>
      <c r="CMI80" s="200"/>
      <c r="CMJ80" s="200"/>
      <c r="CMK80" s="200"/>
      <c r="CML80" s="200"/>
      <c r="CMM80" s="200"/>
      <c r="CMN80" s="200"/>
      <c r="CMO80" s="200"/>
      <c r="CMP80" s="200"/>
      <c r="CMQ80" s="200"/>
      <c r="CMR80" s="200"/>
      <c r="CMS80" s="200"/>
      <c r="CMT80" s="200"/>
      <c r="CMU80" s="200"/>
      <c r="CMV80" s="200"/>
      <c r="CMW80" s="200"/>
      <c r="CMX80" s="200"/>
      <c r="CMY80" s="200"/>
      <c r="CMZ80" s="200"/>
      <c r="CNA80" s="197"/>
      <c r="CNB80" s="197"/>
      <c r="CNC80" s="197"/>
      <c r="CND80" s="197"/>
      <c r="CNE80" s="197"/>
      <c r="CNF80" s="197"/>
      <c r="CNG80" s="197"/>
      <c r="CNH80" s="197"/>
      <c r="CNI80" s="197"/>
      <c r="CNJ80" s="197"/>
      <c r="CNK80" s="197"/>
      <c r="CNL80" s="197"/>
      <c r="CNM80" s="197"/>
      <c r="CNN80" s="197"/>
      <c r="CNO80" s="197"/>
      <c r="CNP80" s="197"/>
      <c r="CNQ80" s="200"/>
      <c r="CNR80" s="200"/>
      <c r="CNS80" s="200"/>
      <c r="CNT80" s="200"/>
      <c r="CNU80" s="200"/>
      <c r="CNV80" s="200"/>
      <c r="CNW80" s="200"/>
      <c r="CNX80" s="200"/>
      <c r="CNY80" s="200"/>
      <c r="CNZ80" s="200"/>
      <c r="COA80" s="200"/>
      <c r="COB80" s="200"/>
      <c r="COC80" s="200"/>
      <c r="COD80" s="200"/>
      <c r="COE80" s="200"/>
      <c r="COF80" s="200"/>
      <c r="COG80" s="200"/>
      <c r="COH80" s="200"/>
      <c r="COI80" s="200"/>
      <c r="COJ80" s="200"/>
      <c r="COK80" s="200"/>
      <c r="COL80" s="200"/>
      <c r="COM80" s="200"/>
      <c r="CON80" s="200"/>
      <c r="COO80" s="200"/>
      <c r="COP80" s="200"/>
      <c r="COQ80" s="200"/>
      <c r="COR80" s="200"/>
      <c r="COS80" s="200"/>
      <c r="COT80" s="200"/>
      <c r="COU80" s="200"/>
      <c r="COV80" s="200"/>
      <c r="COW80" s="200"/>
      <c r="COX80" s="200"/>
      <c r="COY80" s="200"/>
      <c r="COZ80" s="200"/>
      <c r="CPA80" s="200"/>
      <c r="CPB80" s="200"/>
      <c r="CPC80" s="200"/>
      <c r="CPD80" s="200"/>
      <c r="CPE80" s="200"/>
      <c r="CPF80" s="200"/>
      <c r="CPG80" s="200"/>
      <c r="CPH80" s="200"/>
      <c r="CPI80" s="200"/>
      <c r="CPJ80" s="200"/>
      <c r="CPK80" s="200"/>
      <c r="CPL80" s="200"/>
      <c r="CPM80" s="200"/>
      <c r="CPN80" s="200"/>
      <c r="CPO80" s="200"/>
      <c r="CPP80" s="200"/>
      <c r="CPQ80" s="200"/>
      <c r="CPR80" s="200"/>
      <c r="CPS80" s="200"/>
      <c r="CPT80" s="200"/>
      <c r="CPU80" s="200"/>
      <c r="CPV80" s="200"/>
      <c r="CPW80" s="200"/>
      <c r="CPX80" s="200"/>
      <c r="CPY80" s="200"/>
      <c r="CPZ80" s="200"/>
      <c r="CQA80" s="200"/>
      <c r="CQB80" s="200"/>
      <c r="CQC80" s="200"/>
      <c r="CQD80" s="200"/>
      <c r="CQE80" s="200"/>
      <c r="CQF80" s="200"/>
      <c r="CQG80" s="200"/>
      <c r="CQH80" s="200"/>
      <c r="CQI80" s="200"/>
      <c r="CQJ80" s="200"/>
      <c r="CQK80" s="200"/>
      <c r="CQL80" s="200"/>
      <c r="CQM80" s="200"/>
      <c r="CQN80" s="200"/>
      <c r="CQO80" s="197"/>
      <c r="CQP80" s="197"/>
      <c r="CQQ80" s="197"/>
      <c r="CQR80" s="197"/>
      <c r="CQS80" s="197"/>
      <c r="CQT80" s="197"/>
      <c r="CQU80" s="197"/>
      <c r="CQV80" s="197"/>
      <c r="CQW80" s="197"/>
      <c r="CQX80" s="197"/>
      <c r="CQY80" s="197"/>
      <c r="CQZ80" s="197"/>
      <c r="CRA80" s="197"/>
      <c r="CRB80" s="197"/>
      <c r="CRC80" s="197"/>
      <c r="CRD80" s="197"/>
      <c r="CRE80" s="200"/>
      <c r="CRF80" s="200"/>
      <c r="CRG80" s="200"/>
      <c r="CRH80" s="200"/>
      <c r="CRI80" s="200"/>
      <c r="CRJ80" s="200"/>
      <c r="CRK80" s="200"/>
      <c r="CRL80" s="200"/>
      <c r="CRM80" s="200"/>
      <c r="CRN80" s="200"/>
      <c r="CRO80" s="200"/>
      <c r="CRP80" s="200"/>
      <c r="CRQ80" s="200"/>
      <c r="CRR80" s="200"/>
      <c r="CRS80" s="200"/>
      <c r="CRT80" s="200"/>
      <c r="CRU80" s="200"/>
      <c r="CRV80" s="200"/>
      <c r="CRW80" s="200"/>
      <c r="CRX80" s="200"/>
      <c r="CRY80" s="200"/>
      <c r="CRZ80" s="200"/>
      <c r="CSA80" s="200"/>
      <c r="CSB80" s="200"/>
      <c r="CSC80" s="200"/>
      <c r="CSD80" s="200"/>
      <c r="CSE80" s="200"/>
      <c r="CSF80" s="200"/>
      <c r="CSG80" s="200"/>
      <c r="CSH80" s="200"/>
      <c r="CSI80" s="200"/>
      <c r="CSJ80" s="200"/>
      <c r="CSK80" s="200"/>
      <c r="CSL80" s="200"/>
      <c r="CSM80" s="200"/>
      <c r="CSN80" s="200"/>
      <c r="CSO80" s="200"/>
      <c r="CSP80" s="200"/>
      <c r="CSQ80" s="200"/>
      <c r="CSR80" s="200"/>
      <c r="CSS80" s="200"/>
      <c r="CST80" s="200"/>
      <c r="CSU80" s="200"/>
      <c r="CSV80" s="200"/>
      <c r="CSW80" s="200"/>
      <c r="CSX80" s="200"/>
      <c r="CSY80" s="200"/>
      <c r="CSZ80" s="200"/>
      <c r="CTA80" s="200"/>
      <c r="CTB80" s="200"/>
      <c r="CTC80" s="200"/>
      <c r="CTD80" s="200"/>
      <c r="CTE80" s="200"/>
      <c r="CTF80" s="200"/>
      <c r="CTG80" s="200"/>
      <c r="CTH80" s="200"/>
      <c r="CTI80" s="200"/>
      <c r="CTJ80" s="200"/>
      <c r="CTK80" s="200"/>
      <c r="CTL80" s="200"/>
      <c r="CTM80" s="200"/>
      <c r="CTN80" s="200"/>
      <c r="CTO80" s="200"/>
      <c r="CTP80" s="200"/>
      <c r="CTQ80" s="200"/>
      <c r="CTR80" s="200"/>
      <c r="CTS80" s="200"/>
      <c r="CTT80" s="200"/>
      <c r="CTU80" s="200"/>
      <c r="CTV80" s="200"/>
      <c r="CTW80" s="200"/>
      <c r="CTX80" s="200"/>
      <c r="CTY80" s="200"/>
      <c r="CTZ80" s="200"/>
      <c r="CUA80" s="200"/>
      <c r="CUB80" s="200"/>
      <c r="CUC80" s="197"/>
      <c r="CUD80" s="197"/>
      <c r="CUE80" s="197"/>
      <c r="CUF80" s="197"/>
      <c r="CUG80" s="197"/>
      <c r="CUH80" s="197"/>
      <c r="CUI80" s="197"/>
      <c r="CUJ80" s="197"/>
      <c r="CUK80" s="197"/>
      <c r="CUL80" s="197"/>
      <c r="CUM80" s="197"/>
      <c r="CUN80" s="197"/>
      <c r="CUO80" s="197"/>
      <c r="CUP80" s="197"/>
      <c r="CUQ80" s="197"/>
      <c r="CUR80" s="197"/>
      <c r="CUS80" s="200"/>
      <c r="CUT80" s="200"/>
      <c r="CUU80" s="200"/>
      <c r="CUV80" s="200"/>
      <c r="CUW80" s="200"/>
      <c r="CUX80" s="200"/>
      <c r="CUY80" s="200"/>
      <c r="CUZ80" s="200"/>
      <c r="CVA80" s="200"/>
      <c r="CVB80" s="200"/>
      <c r="CVC80" s="200"/>
      <c r="CVD80" s="200"/>
      <c r="CVE80" s="200"/>
      <c r="CVF80" s="200"/>
      <c r="CVG80" s="200"/>
      <c r="CVH80" s="200"/>
      <c r="CVI80" s="200"/>
      <c r="CVJ80" s="200"/>
      <c r="CVK80" s="200"/>
      <c r="CVL80" s="200"/>
      <c r="CVM80" s="200"/>
      <c r="CVN80" s="200"/>
      <c r="CVO80" s="200"/>
      <c r="CVP80" s="200"/>
      <c r="CVQ80" s="200"/>
      <c r="CVR80" s="200"/>
      <c r="CVS80" s="200"/>
      <c r="CVT80" s="200"/>
      <c r="CVU80" s="200"/>
      <c r="CVV80" s="200"/>
      <c r="CVW80" s="200"/>
      <c r="CVX80" s="200"/>
      <c r="CVY80" s="200"/>
      <c r="CVZ80" s="200"/>
      <c r="CWA80" s="200"/>
      <c r="CWB80" s="200"/>
      <c r="CWC80" s="200"/>
      <c r="CWD80" s="200"/>
      <c r="CWE80" s="200"/>
      <c r="CWF80" s="200"/>
      <c r="CWG80" s="200"/>
      <c r="CWH80" s="200"/>
      <c r="CWI80" s="200"/>
      <c r="CWJ80" s="200"/>
      <c r="CWK80" s="200"/>
      <c r="CWL80" s="200"/>
      <c r="CWM80" s="200"/>
      <c r="CWN80" s="200"/>
      <c r="CWO80" s="200"/>
      <c r="CWP80" s="200"/>
      <c r="CWQ80" s="200"/>
      <c r="CWR80" s="200"/>
      <c r="CWS80" s="200"/>
      <c r="CWT80" s="200"/>
      <c r="CWU80" s="200"/>
      <c r="CWV80" s="200"/>
      <c r="CWW80" s="200"/>
      <c r="CWX80" s="200"/>
      <c r="CWY80" s="200"/>
      <c r="CWZ80" s="200"/>
      <c r="CXA80" s="200"/>
      <c r="CXB80" s="200"/>
      <c r="CXC80" s="200"/>
      <c r="CXD80" s="200"/>
      <c r="CXE80" s="200"/>
      <c r="CXF80" s="200"/>
      <c r="CXG80" s="200"/>
      <c r="CXH80" s="200"/>
      <c r="CXI80" s="200"/>
      <c r="CXJ80" s="200"/>
      <c r="CXK80" s="200"/>
      <c r="CXL80" s="200"/>
      <c r="CXM80" s="200"/>
      <c r="CXN80" s="200"/>
      <c r="CXO80" s="200"/>
      <c r="CXP80" s="200"/>
      <c r="CXQ80" s="197"/>
      <c r="CXR80" s="197"/>
      <c r="CXS80" s="197"/>
      <c r="CXT80" s="197"/>
      <c r="CXU80" s="197"/>
      <c r="CXV80" s="197"/>
      <c r="CXW80" s="197"/>
      <c r="CXX80" s="197"/>
      <c r="CXY80" s="197"/>
      <c r="CXZ80" s="197"/>
      <c r="CYA80" s="197"/>
      <c r="CYB80" s="197"/>
      <c r="CYC80" s="197"/>
      <c r="CYD80" s="197"/>
      <c r="CYE80" s="197"/>
      <c r="CYF80" s="197"/>
      <c r="CYG80" s="200"/>
      <c r="CYH80" s="200"/>
      <c r="CYI80" s="200"/>
      <c r="CYJ80" s="200"/>
      <c r="CYK80" s="200"/>
      <c r="CYL80" s="200"/>
      <c r="CYM80" s="200"/>
      <c r="CYN80" s="200"/>
      <c r="CYO80" s="200"/>
      <c r="CYP80" s="200"/>
      <c r="CYQ80" s="200"/>
      <c r="CYR80" s="200"/>
      <c r="CYS80" s="200"/>
      <c r="CYT80" s="200"/>
      <c r="CYU80" s="200"/>
      <c r="CYV80" s="200"/>
      <c r="CYW80" s="200"/>
      <c r="CYX80" s="200"/>
      <c r="CYY80" s="200"/>
      <c r="CYZ80" s="200"/>
      <c r="CZA80" s="200"/>
      <c r="CZB80" s="200"/>
      <c r="CZC80" s="200"/>
      <c r="CZD80" s="200"/>
      <c r="CZE80" s="200"/>
      <c r="CZF80" s="200"/>
      <c r="CZG80" s="200"/>
      <c r="CZH80" s="200"/>
      <c r="CZI80" s="200"/>
      <c r="CZJ80" s="200"/>
      <c r="CZK80" s="200"/>
      <c r="CZL80" s="200"/>
      <c r="CZM80" s="200"/>
      <c r="CZN80" s="200"/>
      <c r="CZO80" s="200"/>
      <c r="CZP80" s="200"/>
      <c r="CZQ80" s="200"/>
      <c r="CZR80" s="200"/>
      <c r="CZS80" s="200"/>
      <c r="CZT80" s="200"/>
      <c r="CZU80" s="200"/>
      <c r="CZV80" s="200"/>
      <c r="CZW80" s="200"/>
      <c r="CZX80" s="200"/>
      <c r="CZY80" s="200"/>
      <c r="CZZ80" s="200"/>
      <c r="DAA80" s="200"/>
      <c r="DAB80" s="200"/>
      <c r="DAC80" s="200"/>
      <c r="DAD80" s="200"/>
      <c r="DAE80" s="200"/>
      <c r="DAF80" s="200"/>
      <c r="DAG80" s="200"/>
      <c r="DAH80" s="200"/>
      <c r="DAI80" s="200"/>
      <c r="DAJ80" s="200"/>
      <c r="DAK80" s="200"/>
      <c r="DAL80" s="200"/>
      <c r="DAM80" s="200"/>
      <c r="DAN80" s="200"/>
      <c r="DAO80" s="200"/>
      <c r="DAP80" s="200"/>
      <c r="DAQ80" s="200"/>
      <c r="DAR80" s="200"/>
      <c r="DAS80" s="200"/>
      <c r="DAT80" s="200"/>
      <c r="DAU80" s="200"/>
      <c r="DAV80" s="200"/>
      <c r="DAW80" s="200"/>
      <c r="DAX80" s="200"/>
      <c r="DAY80" s="200"/>
      <c r="DAZ80" s="200"/>
      <c r="DBA80" s="200"/>
      <c r="DBB80" s="200"/>
      <c r="DBC80" s="200"/>
      <c r="DBD80" s="200"/>
      <c r="DBE80" s="197"/>
      <c r="DBF80" s="197"/>
      <c r="DBG80" s="197"/>
      <c r="DBH80" s="197"/>
      <c r="DBI80" s="197"/>
      <c r="DBJ80" s="197"/>
      <c r="DBK80" s="197"/>
      <c r="DBL80" s="197"/>
      <c r="DBM80" s="197"/>
      <c r="DBN80" s="197"/>
      <c r="DBO80" s="197"/>
      <c r="DBP80" s="197"/>
      <c r="DBQ80" s="197"/>
      <c r="DBR80" s="197"/>
      <c r="DBS80" s="197"/>
      <c r="DBT80" s="197"/>
      <c r="DBU80" s="200"/>
      <c r="DBV80" s="200"/>
      <c r="DBW80" s="200"/>
      <c r="DBX80" s="200"/>
      <c r="DBY80" s="200"/>
      <c r="DBZ80" s="200"/>
      <c r="DCA80" s="200"/>
      <c r="DCB80" s="200"/>
      <c r="DCC80" s="200"/>
      <c r="DCD80" s="200"/>
      <c r="DCE80" s="200"/>
      <c r="DCF80" s="200"/>
      <c r="DCG80" s="200"/>
      <c r="DCH80" s="200"/>
      <c r="DCI80" s="200"/>
      <c r="DCJ80" s="200"/>
      <c r="DCK80" s="200"/>
      <c r="DCL80" s="200"/>
      <c r="DCM80" s="200"/>
      <c r="DCN80" s="200"/>
      <c r="DCO80" s="200"/>
      <c r="DCP80" s="200"/>
      <c r="DCQ80" s="200"/>
      <c r="DCR80" s="200"/>
      <c r="DCS80" s="200"/>
      <c r="DCT80" s="200"/>
      <c r="DCU80" s="200"/>
      <c r="DCV80" s="200"/>
      <c r="DCW80" s="200"/>
      <c r="DCX80" s="200"/>
      <c r="DCY80" s="200"/>
      <c r="DCZ80" s="200"/>
      <c r="DDA80" s="200"/>
      <c r="DDB80" s="200"/>
      <c r="DDC80" s="200"/>
      <c r="DDD80" s="200"/>
      <c r="DDE80" s="200"/>
      <c r="DDF80" s="200"/>
      <c r="DDG80" s="200"/>
      <c r="DDH80" s="200"/>
      <c r="DDI80" s="200"/>
      <c r="DDJ80" s="200"/>
      <c r="DDK80" s="200"/>
      <c r="DDL80" s="200"/>
      <c r="DDM80" s="200"/>
      <c r="DDN80" s="200"/>
      <c r="DDO80" s="200"/>
      <c r="DDP80" s="200"/>
      <c r="DDQ80" s="200"/>
      <c r="DDR80" s="200"/>
      <c r="DDS80" s="200"/>
      <c r="DDT80" s="200"/>
      <c r="DDU80" s="200"/>
      <c r="DDV80" s="200"/>
      <c r="DDW80" s="200"/>
      <c r="DDX80" s="200"/>
      <c r="DDY80" s="200"/>
      <c r="DDZ80" s="200"/>
      <c r="DEA80" s="200"/>
      <c r="DEB80" s="200"/>
      <c r="DEC80" s="200"/>
      <c r="DED80" s="200"/>
      <c r="DEE80" s="200"/>
      <c r="DEF80" s="200"/>
      <c r="DEG80" s="200"/>
      <c r="DEH80" s="200"/>
      <c r="DEI80" s="200"/>
      <c r="DEJ80" s="200"/>
      <c r="DEK80" s="200"/>
      <c r="DEL80" s="200"/>
      <c r="DEM80" s="200"/>
      <c r="DEN80" s="200"/>
      <c r="DEO80" s="200"/>
      <c r="DEP80" s="200"/>
      <c r="DEQ80" s="200"/>
      <c r="DER80" s="200"/>
      <c r="DES80" s="197"/>
      <c r="DET80" s="197"/>
      <c r="DEU80" s="197"/>
      <c r="DEV80" s="197"/>
      <c r="DEW80" s="197"/>
      <c r="DEX80" s="197"/>
      <c r="DEY80" s="197"/>
      <c r="DEZ80" s="197"/>
      <c r="DFA80" s="197"/>
      <c r="DFB80" s="197"/>
      <c r="DFC80" s="197"/>
      <c r="DFD80" s="197"/>
      <c r="DFE80" s="197"/>
      <c r="DFF80" s="197"/>
      <c r="DFG80" s="197"/>
      <c r="DFH80" s="197"/>
      <c r="DFI80" s="200"/>
      <c r="DFJ80" s="200"/>
      <c r="DFK80" s="200"/>
      <c r="DFL80" s="200"/>
      <c r="DFM80" s="200"/>
      <c r="DFN80" s="200"/>
      <c r="DFO80" s="200"/>
      <c r="DFP80" s="200"/>
      <c r="DFQ80" s="200"/>
      <c r="DFR80" s="200"/>
      <c r="DFS80" s="200"/>
      <c r="DFT80" s="200"/>
      <c r="DFU80" s="200"/>
      <c r="DFV80" s="200"/>
      <c r="DFW80" s="200"/>
      <c r="DFX80" s="200"/>
      <c r="DFY80" s="200"/>
      <c r="DFZ80" s="200"/>
      <c r="DGA80" s="200"/>
      <c r="DGB80" s="200"/>
      <c r="DGC80" s="200"/>
      <c r="DGD80" s="200"/>
      <c r="DGE80" s="200"/>
      <c r="DGF80" s="200"/>
      <c r="DGG80" s="200"/>
      <c r="DGH80" s="200"/>
      <c r="DGI80" s="200"/>
      <c r="DGJ80" s="200"/>
      <c r="DGK80" s="200"/>
      <c r="DGL80" s="200"/>
      <c r="DGM80" s="200"/>
      <c r="DGN80" s="200"/>
      <c r="DGO80" s="200"/>
      <c r="DGP80" s="200"/>
      <c r="DGQ80" s="200"/>
      <c r="DGR80" s="200"/>
      <c r="DGS80" s="200"/>
      <c r="DGT80" s="200"/>
      <c r="DGU80" s="200"/>
      <c r="DGV80" s="200"/>
      <c r="DGW80" s="200"/>
      <c r="DGX80" s="200"/>
      <c r="DGY80" s="200"/>
      <c r="DGZ80" s="200"/>
      <c r="DHA80" s="200"/>
      <c r="DHB80" s="200"/>
      <c r="DHC80" s="200"/>
      <c r="DHD80" s="200"/>
      <c r="DHE80" s="200"/>
      <c r="DHF80" s="200"/>
      <c r="DHG80" s="200"/>
      <c r="DHH80" s="200"/>
      <c r="DHI80" s="200"/>
      <c r="DHJ80" s="200"/>
      <c r="DHK80" s="200"/>
      <c r="DHL80" s="200"/>
      <c r="DHM80" s="200"/>
      <c r="DHN80" s="200"/>
      <c r="DHO80" s="200"/>
      <c r="DHP80" s="200"/>
      <c r="DHQ80" s="200"/>
      <c r="DHR80" s="200"/>
      <c r="DHS80" s="200"/>
      <c r="DHT80" s="200"/>
      <c r="DHU80" s="200"/>
      <c r="DHV80" s="200"/>
      <c r="DHW80" s="200"/>
      <c r="DHX80" s="200"/>
      <c r="DHY80" s="200"/>
      <c r="DHZ80" s="200"/>
      <c r="DIA80" s="200"/>
      <c r="DIB80" s="200"/>
      <c r="DIC80" s="200"/>
      <c r="DID80" s="200"/>
      <c r="DIE80" s="200"/>
      <c r="DIF80" s="200"/>
      <c r="DIG80" s="197"/>
      <c r="DIH80" s="197"/>
      <c r="DII80" s="197"/>
      <c r="DIJ80" s="197"/>
      <c r="DIK80" s="197"/>
      <c r="DIL80" s="197"/>
      <c r="DIM80" s="197"/>
      <c r="DIN80" s="197"/>
      <c r="DIO80" s="197"/>
      <c r="DIP80" s="197"/>
      <c r="DIQ80" s="197"/>
      <c r="DIR80" s="197"/>
      <c r="DIS80" s="197"/>
      <c r="DIT80" s="197"/>
      <c r="DIU80" s="197"/>
      <c r="DIV80" s="197"/>
      <c r="DIW80" s="200"/>
      <c r="DIX80" s="200"/>
      <c r="DIY80" s="200"/>
      <c r="DIZ80" s="200"/>
      <c r="DJA80" s="200"/>
      <c r="DJB80" s="200"/>
      <c r="DJC80" s="200"/>
      <c r="DJD80" s="200"/>
      <c r="DJE80" s="200"/>
      <c r="DJF80" s="200"/>
      <c r="DJG80" s="200"/>
      <c r="DJH80" s="200"/>
      <c r="DJI80" s="200"/>
      <c r="DJJ80" s="200"/>
      <c r="DJK80" s="200"/>
      <c r="DJL80" s="200"/>
      <c r="DJM80" s="200"/>
      <c r="DJN80" s="200"/>
      <c r="DJO80" s="200"/>
      <c r="DJP80" s="200"/>
      <c r="DJQ80" s="200"/>
      <c r="DJR80" s="200"/>
      <c r="DJS80" s="200"/>
      <c r="DJT80" s="200"/>
      <c r="DJU80" s="200"/>
      <c r="DJV80" s="200"/>
      <c r="DJW80" s="200"/>
      <c r="DJX80" s="200"/>
      <c r="DJY80" s="200"/>
      <c r="DJZ80" s="200"/>
      <c r="DKA80" s="200"/>
      <c r="DKB80" s="200"/>
      <c r="DKC80" s="200"/>
      <c r="DKD80" s="200"/>
      <c r="DKE80" s="200"/>
      <c r="DKF80" s="200"/>
      <c r="DKG80" s="200"/>
      <c r="DKH80" s="200"/>
      <c r="DKI80" s="200"/>
      <c r="DKJ80" s="200"/>
      <c r="DKK80" s="200"/>
      <c r="DKL80" s="200"/>
      <c r="DKM80" s="200"/>
      <c r="DKN80" s="200"/>
      <c r="DKO80" s="200"/>
      <c r="DKP80" s="200"/>
      <c r="DKQ80" s="200"/>
      <c r="DKR80" s="200"/>
      <c r="DKS80" s="200"/>
      <c r="DKT80" s="200"/>
      <c r="DKU80" s="200"/>
      <c r="DKV80" s="200"/>
      <c r="DKW80" s="200"/>
      <c r="DKX80" s="200"/>
      <c r="DKY80" s="200"/>
      <c r="DKZ80" s="200"/>
      <c r="DLA80" s="200"/>
      <c r="DLB80" s="200"/>
      <c r="DLC80" s="200"/>
      <c r="DLD80" s="200"/>
      <c r="DLE80" s="200"/>
      <c r="DLF80" s="200"/>
      <c r="DLG80" s="200"/>
      <c r="DLH80" s="200"/>
      <c r="DLI80" s="200"/>
      <c r="DLJ80" s="200"/>
      <c r="DLK80" s="200"/>
      <c r="DLL80" s="200"/>
      <c r="DLM80" s="200"/>
      <c r="DLN80" s="200"/>
      <c r="DLO80" s="200"/>
      <c r="DLP80" s="200"/>
      <c r="DLQ80" s="200"/>
      <c r="DLR80" s="200"/>
      <c r="DLS80" s="200"/>
      <c r="DLT80" s="200"/>
      <c r="DLU80" s="197"/>
      <c r="DLV80" s="197"/>
      <c r="DLW80" s="197"/>
      <c r="DLX80" s="197"/>
      <c r="DLY80" s="197"/>
      <c r="DLZ80" s="197"/>
      <c r="DMA80" s="197"/>
      <c r="DMB80" s="197"/>
      <c r="DMC80" s="197"/>
      <c r="DMD80" s="197"/>
      <c r="DME80" s="197"/>
      <c r="DMF80" s="197"/>
      <c r="DMG80" s="197"/>
      <c r="DMH80" s="197"/>
      <c r="DMI80" s="197"/>
      <c r="DMJ80" s="197"/>
      <c r="DMK80" s="200"/>
      <c r="DML80" s="200"/>
      <c r="DMM80" s="200"/>
      <c r="DMN80" s="200"/>
      <c r="DMO80" s="200"/>
      <c r="DMP80" s="200"/>
      <c r="DMQ80" s="200"/>
      <c r="DMR80" s="200"/>
      <c r="DMS80" s="200"/>
      <c r="DMT80" s="200"/>
      <c r="DMU80" s="200"/>
      <c r="DMV80" s="200"/>
      <c r="DMW80" s="200"/>
      <c r="DMX80" s="200"/>
      <c r="DMY80" s="200"/>
      <c r="DMZ80" s="200"/>
      <c r="DNA80" s="200"/>
      <c r="DNB80" s="200"/>
      <c r="DNC80" s="200"/>
      <c r="DND80" s="200"/>
      <c r="DNE80" s="200"/>
      <c r="DNF80" s="200"/>
      <c r="DNG80" s="200"/>
      <c r="DNH80" s="200"/>
      <c r="DNI80" s="200"/>
      <c r="DNJ80" s="200"/>
      <c r="DNK80" s="200"/>
      <c r="DNL80" s="200"/>
      <c r="DNM80" s="200"/>
      <c r="DNN80" s="200"/>
      <c r="DNO80" s="200"/>
      <c r="DNP80" s="200"/>
      <c r="DNQ80" s="200"/>
      <c r="DNR80" s="200"/>
      <c r="DNS80" s="200"/>
      <c r="DNT80" s="200"/>
      <c r="DNU80" s="200"/>
      <c r="DNV80" s="200"/>
      <c r="DNW80" s="200"/>
      <c r="DNX80" s="200"/>
      <c r="DNY80" s="200"/>
      <c r="DNZ80" s="200"/>
      <c r="DOA80" s="200"/>
      <c r="DOB80" s="200"/>
      <c r="DOC80" s="200"/>
      <c r="DOD80" s="200"/>
      <c r="DOE80" s="200"/>
      <c r="DOF80" s="200"/>
      <c r="DOG80" s="200"/>
      <c r="DOH80" s="200"/>
      <c r="DOI80" s="200"/>
      <c r="DOJ80" s="200"/>
      <c r="DOK80" s="200"/>
      <c r="DOL80" s="200"/>
      <c r="DOM80" s="200"/>
      <c r="DON80" s="200"/>
      <c r="DOO80" s="200"/>
      <c r="DOP80" s="200"/>
      <c r="DOQ80" s="200"/>
      <c r="DOR80" s="200"/>
      <c r="DOS80" s="200"/>
      <c r="DOT80" s="200"/>
      <c r="DOU80" s="200"/>
      <c r="DOV80" s="200"/>
      <c r="DOW80" s="200"/>
      <c r="DOX80" s="200"/>
      <c r="DOY80" s="200"/>
      <c r="DOZ80" s="200"/>
      <c r="DPA80" s="200"/>
      <c r="DPB80" s="200"/>
      <c r="DPC80" s="200"/>
      <c r="DPD80" s="200"/>
      <c r="DPE80" s="200"/>
      <c r="DPF80" s="200"/>
      <c r="DPG80" s="200"/>
      <c r="DPH80" s="200"/>
      <c r="DPI80" s="197"/>
      <c r="DPJ80" s="197"/>
      <c r="DPK80" s="197"/>
      <c r="DPL80" s="197"/>
      <c r="DPM80" s="197"/>
      <c r="DPN80" s="197"/>
      <c r="DPO80" s="197"/>
      <c r="DPP80" s="197"/>
      <c r="DPQ80" s="197"/>
      <c r="DPR80" s="197"/>
      <c r="DPS80" s="197"/>
      <c r="DPT80" s="197"/>
      <c r="DPU80" s="197"/>
      <c r="DPV80" s="197"/>
      <c r="DPW80" s="197"/>
      <c r="DPX80" s="197"/>
      <c r="DPY80" s="200"/>
      <c r="DPZ80" s="200"/>
      <c r="DQA80" s="200"/>
      <c r="DQB80" s="200"/>
      <c r="DQC80" s="200"/>
      <c r="DQD80" s="200"/>
      <c r="DQE80" s="200"/>
      <c r="DQF80" s="200"/>
      <c r="DQG80" s="200"/>
      <c r="DQH80" s="200"/>
      <c r="DQI80" s="200"/>
      <c r="DQJ80" s="200"/>
      <c r="DQK80" s="200"/>
      <c r="DQL80" s="200"/>
      <c r="DQM80" s="200"/>
      <c r="DQN80" s="200"/>
      <c r="DQO80" s="200"/>
      <c r="DQP80" s="200"/>
      <c r="DQQ80" s="200"/>
      <c r="DQR80" s="200"/>
      <c r="DQS80" s="200"/>
      <c r="DQT80" s="200"/>
      <c r="DQU80" s="200"/>
      <c r="DQV80" s="200"/>
      <c r="DQW80" s="200"/>
      <c r="DQX80" s="200"/>
      <c r="DQY80" s="200"/>
      <c r="DQZ80" s="200"/>
      <c r="DRA80" s="200"/>
      <c r="DRB80" s="200"/>
      <c r="DRC80" s="200"/>
      <c r="DRD80" s="200"/>
      <c r="DRE80" s="200"/>
      <c r="DRF80" s="200"/>
      <c r="DRG80" s="200"/>
      <c r="DRH80" s="200"/>
      <c r="DRI80" s="200"/>
      <c r="DRJ80" s="200"/>
      <c r="DRK80" s="200"/>
      <c r="DRL80" s="200"/>
      <c r="DRM80" s="200"/>
      <c r="DRN80" s="200"/>
      <c r="DRO80" s="200"/>
      <c r="DRP80" s="200"/>
      <c r="DRQ80" s="200"/>
      <c r="DRR80" s="200"/>
      <c r="DRS80" s="200"/>
      <c r="DRT80" s="200"/>
      <c r="DRU80" s="200"/>
      <c r="DRV80" s="200"/>
      <c r="DRW80" s="200"/>
      <c r="DRX80" s="200"/>
      <c r="DRY80" s="200"/>
      <c r="DRZ80" s="200"/>
      <c r="DSA80" s="200"/>
      <c r="DSB80" s="200"/>
      <c r="DSC80" s="200"/>
      <c r="DSD80" s="200"/>
      <c r="DSE80" s="200"/>
      <c r="DSF80" s="200"/>
      <c r="DSG80" s="200"/>
      <c r="DSH80" s="200"/>
      <c r="DSI80" s="200"/>
      <c r="DSJ80" s="200"/>
      <c r="DSK80" s="200"/>
      <c r="DSL80" s="200"/>
      <c r="DSM80" s="200"/>
      <c r="DSN80" s="200"/>
      <c r="DSO80" s="200"/>
      <c r="DSP80" s="200"/>
      <c r="DSQ80" s="200"/>
      <c r="DSR80" s="200"/>
      <c r="DSS80" s="200"/>
      <c r="DST80" s="200"/>
      <c r="DSU80" s="200"/>
      <c r="DSV80" s="200"/>
      <c r="DSW80" s="197"/>
      <c r="DSX80" s="197"/>
      <c r="DSY80" s="197"/>
      <c r="DSZ80" s="197"/>
      <c r="DTA80" s="197"/>
      <c r="DTB80" s="197"/>
      <c r="DTC80" s="197"/>
      <c r="DTD80" s="197"/>
      <c r="DTE80" s="197"/>
      <c r="DTF80" s="197"/>
      <c r="DTG80" s="197"/>
      <c r="DTH80" s="197"/>
      <c r="DTI80" s="197"/>
      <c r="DTJ80" s="197"/>
      <c r="DTK80" s="197"/>
      <c r="DTL80" s="197"/>
      <c r="DTM80" s="200"/>
      <c r="DTN80" s="200"/>
      <c r="DTO80" s="200"/>
      <c r="DTP80" s="200"/>
      <c r="DTQ80" s="200"/>
      <c r="DTR80" s="200"/>
      <c r="DTS80" s="200"/>
      <c r="DTT80" s="200"/>
      <c r="DTU80" s="200"/>
      <c r="DTV80" s="200"/>
      <c r="DTW80" s="200"/>
      <c r="DTX80" s="200"/>
      <c r="DTY80" s="200"/>
      <c r="DTZ80" s="200"/>
      <c r="DUA80" s="200"/>
      <c r="DUB80" s="200"/>
      <c r="DUC80" s="200"/>
      <c r="DUD80" s="200"/>
      <c r="DUE80" s="200"/>
      <c r="DUF80" s="200"/>
      <c r="DUG80" s="200"/>
      <c r="DUH80" s="200"/>
      <c r="DUI80" s="200"/>
      <c r="DUJ80" s="200"/>
      <c r="DUK80" s="200"/>
      <c r="DUL80" s="200"/>
      <c r="DUM80" s="200"/>
      <c r="DUN80" s="200"/>
      <c r="DUO80" s="200"/>
      <c r="DUP80" s="200"/>
      <c r="DUQ80" s="200"/>
      <c r="DUR80" s="200"/>
      <c r="DUS80" s="200"/>
      <c r="DUT80" s="200"/>
      <c r="DUU80" s="200"/>
      <c r="DUV80" s="200"/>
      <c r="DUW80" s="200"/>
      <c r="DUX80" s="200"/>
      <c r="DUY80" s="200"/>
      <c r="DUZ80" s="200"/>
      <c r="DVA80" s="200"/>
      <c r="DVB80" s="200"/>
      <c r="DVC80" s="200"/>
      <c r="DVD80" s="200"/>
      <c r="DVE80" s="200"/>
      <c r="DVF80" s="200"/>
      <c r="DVG80" s="200"/>
      <c r="DVH80" s="200"/>
      <c r="DVI80" s="200"/>
      <c r="DVJ80" s="200"/>
      <c r="DVK80" s="200"/>
      <c r="DVL80" s="200"/>
      <c r="DVM80" s="200"/>
      <c r="DVN80" s="200"/>
      <c r="DVO80" s="200"/>
      <c r="DVP80" s="200"/>
      <c r="DVQ80" s="200"/>
      <c r="DVR80" s="200"/>
      <c r="DVS80" s="200"/>
      <c r="DVT80" s="200"/>
      <c r="DVU80" s="200"/>
      <c r="DVV80" s="200"/>
      <c r="DVW80" s="200"/>
      <c r="DVX80" s="200"/>
      <c r="DVY80" s="200"/>
      <c r="DVZ80" s="200"/>
      <c r="DWA80" s="200"/>
      <c r="DWB80" s="200"/>
      <c r="DWC80" s="200"/>
      <c r="DWD80" s="200"/>
      <c r="DWE80" s="200"/>
      <c r="DWF80" s="200"/>
      <c r="DWG80" s="200"/>
      <c r="DWH80" s="200"/>
      <c r="DWI80" s="200"/>
      <c r="DWJ80" s="200"/>
      <c r="DWK80" s="197"/>
      <c r="DWL80" s="197"/>
      <c r="DWM80" s="197"/>
      <c r="DWN80" s="197"/>
      <c r="DWO80" s="197"/>
      <c r="DWP80" s="197"/>
      <c r="DWQ80" s="197"/>
      <c r="DWR80" s="197"/>
      <c r="DWS80" s="197"/>
      <c r="DWT80" s="197"/>
      <c r="DWU80" s="197"/>
      <c r="DWV80" s="197"/>
      <c r="DWW80" s="197"/>
      <c r="DWX80" s="197"/>
      <c r="DWY80" s="197"/>
      <c r="DWZ80" s="197"/>
      <c r="DXA80" s="200"/>
      <c r="DXB80" s="200"/>
      <c r="DXC80" s="200"/>
      <c r="DXD80" s="200"/>
      <c r="DXE80" s="200"/>
      <c r="DXF80" s="200"/>
      <c r="DXG80" s="200"/>
      <c r="DXH80" s="200"/>
      <c r="DXI80" s="200"/>
      <c r="DXJ80" s="200"/>
      <c r="DXK80" s="200"/>
      <c r="DXL80" s="200"/>
      <c r="DXM80" s="200"/>
      <c r="DXN80" s="200"/>
      <c r="DXO80" s="200"/>
      <c r="DXP80" s="200"/>
      <c r="DXQ80" s="200"/>
      <c r="DXR80" s="200"/>
      <c r="DXS80" s="200"/>
      <c r="DXT80" s="200"/>
      <c r="DXU80" s="200"/>
      <c r="DXV80" s="200"/>
      <c r="DXW80" s="200"/>
      <c r="DXX80" s="200"/>
      <c r="DXY80" s="200"/>
      <c r="DXZ80" s="200"/>
      <c r="DYA80" s="200"/>
      <c r="DYB80" s="200"/>
      <c r="DYC80" s="200"/>
      <c r="DYD80" s="200"/>
      <c r="DYE80" s="200"/>
      <c r="DYF80" s="200"/>
      <c r="DYG80" s="200"/>
      <c r="DYH80" s="200"/>
      <c r="DYI80" s="200"/>
      <c r="DYJ80" s="200"/>
      <c r="DYK80" s="200"/>
      <c r="DYL80" s="200"/>
      <c r="DYM80" s="200"/>
      <c r="DYN80" s="200"/>
      <c r="DYO80" s="200"/>
      <c r="DYP80" s="200"/>
      <c r="DYQ80" s="200"/>
      <c r="DYR80" s="200"/>
      <c r="DYS80" s="200"/>
      <c r="DYT80" s="200"/>
      <c r="DYU80" s="200"/>
      <c r="DYV80" s="200"/>
      <c r="DYW80" s="200"/>
      <c r="DYX80" s="200"/>
      <c r="DYY80" s="200"/>
      <c r="DYZ80" s="200"/>
      <c r="DZA80" s="200"/>
      <c r="DZB80" s="200"/>
      <c r="DZC80" s="200"/>
      <c r="DZD80" s="200"/>
      <c r="DZE80" s="200"/>
      <c r="DZF80" s="200"/>
      <c r="DZG80" s="200"/>
      <c r="DZH80" s="200"/>
      <c r="DZI80" s="200"/>
      <c r="DZJ80" s="200"/>
      <c r="DZK80" s="200"/>
      <c r="DZL80" s="200"/>
      <c r="DZM80" s="200"/>
      <c r="DZN80" s="200"/>
      <c r="DZO80" s="200"/>
      <c r="DZP80" s="200"/>
      <c r="DZQ80" s="200"/>
      <c r="DZR80" s="200"/>
      <c r="DZS80" s="200"/>
      <c r="DZT80" s="200"/>
      <c r="DZU80" s="200"/>
      <c r="DZV80" s="200"/>
      <c r="DZW80" s="200"/>
      <c r="DZX80" s="200"/>
      <c r="DZY80" s="197"/>
      <c r="DZZ80" s="197"/>
      <c r="EAA80" s="197"/>
      <c r="EAB80" s="197"/>
      <c r="EAC80" s="197"/>
      <c r="EAD80" s="197"/>
      <c r="EAE80" s="197"/>
      <c r="EAF80" s="197"/>
      <c r="EAG80" s="197"/>
      <c r="EAH80" s="197"/>
      <c r="EAI80" s="197"/>
      <c r="EAJ80" s="197"/>
      <c r="EAK80" s="197"/>
      <c r="EAL80" s="197"/>
      <c r="EAM80" s="197"/>
      <c r="EAN80" s="197"/>
      <c r="EAO80" s="200"/>
      <c r="EAP80" s="200"/>
      <c r="EAQ80" s="200"/>
      <c r="EAR80" s="200"/>
      <c r="EAS80" s="200"/>
      <c r="EAT80" s="200"/>
      <c r="EAU80" s="200"/>
      <c r="EAV80" s="200"/>
      <c r="EAW80" s="200"/>
      <c r="EAX80" s="200"/>
      <c r="EAY80" s="200"/>
      <c r="EAZ80" s="200"/>
      <c r="EBA80" s="200"/>
      <c r="EBB80" s="200"/>
      <c r="EBC80" s="200"/>
      <c r="EBD80" s="200"/>
      <c r="EBE80" s="200"/>
      <c r="EBF80" s="200"/>
      <c r="EBG80" s="200"/>
      <c r="EBH80" s="200"/>
      <c r="EBI80" s="200"/>
      <c r="EBJ80" s="200"/>
      <c r="EBK80" s="200"/>
      <c r="EBL80" s="200"/>
      <c r="EBM80" s="200"/>
      <c r="EBN80" s="200"/>
      <c r="EBO80" s="200"/>
      <c r="EBP80" s="200"/>
      <c r="EBQ80" s="200"/>
      <c r="EBR80" s="200"/>
      <c r="EBS80" s="200"/>
      <c r="EBT80" s="200"/>
      <c r="EBU80" s="200"/>
      <c r="EBV80" s="200"/>
      <c r="EBW80" s="200"/>
      <c r="EBX80" s="200"/>
      <c r="EBY80" s="200"/>
      <c r="EBZ80" s="200"/>
      <c r="ECA80" s="200"/>
      <c r="ECB80" s="200"/>
      <c r="ECC80" s="200"/>
      <c r="ECD80" s="200"/>
      <c r="ECE80" s="200"/>
      <c r="ECF80" s="200"/>
      <c r="ECG80" s="200"/>
      <c r="ECH80" s="200"/>
      <c r="ECI80" s="200"/>
      <c r="ECJ80" s="200"/>
      <c r="ECK80" s="200"/>
      <c r="ECL80" s="200"/>
      <c r="ECM80" s="200"/>
      <c r="ECN80" s="200"/>
      <c r="ECO80" s="200"/>
      <c r="ECP80" s="200"/>
      <c r="ECQ80" s="200"/>
      <c r="ECR80" s="200"/>
      <c r="ECS80" s="200"/>
      <c r="ECT80" s="200"/>
      <c r="ECU80" s="200"/>
      <c r="ECV80" s="200"/>
      <c r="ECW80" s="200"/>
      <c r="ECX80" s="200"/>
      <c r="ECY80" s="200"/>
      <c r="ECZ80" s="200"/>
      <c r="EDA80" s="200"/>
      <c r="EDB80" s="200"/>
      <c r="EDC80" s="200"/>
      <c r="EDD80" s="200"/>
      <c r="EDE80" s="200"/>
      <c r="EDF80" s="200"/>
      <c r="EDG80" s="200"/>
      <c r="EDH80" s="200"/>
      <c r="EDI80" s="200"/>
      <c r="EDJ80" s="200"/>
      <c r="EDK80" s="200"/>
      <c r="EDL80" s="200"/>
      <c r="EDM80" s="197"/>
      <c r="EDN80" s="197"/>
      <c r="EDO80" s="197"/>
      <c r="EDP80" s="197"/>
      <c r="EDQ80" s="197"/>
      <c r="EDR80" s="197"/>
      <c r="EDS80" s="197"/>
      <c r="EDT80" s="197"/>
      <c r="EDU80" s="197"/>
      <c r="EDV80" s="197"/>
      <c r="EDW80" s="197"/>
      <c r="EDX80" s="197"/>
      <c r="EDY80" s="197"/>
      <c r="EDZ80" s="197"/>
      <c r="EEA80" s="197"/>
      <c r="EEB80" s="197"/>
      <c r="EEC80" s="200"/>
      <c r="EED80" s="200"/>
      <c r="EEE80" s="200"/>
      <c r="EEF80" s="200"/>
      <c r="EEG80" s="200"/>
      <c r="EEH80" s="200"/>
      <c r="EEI80" s="200"/>
      <c r="EEJ80" s="200"/>
      <c r="EEK80" s="200"/>
      <c r="EEL80" s="200"/>
      <c r="EEM80" s="200"/>
      <c r="EEN80" s="200"/>
      <c r="EEO80" s="200"/>
      <c r="EEP80" s="200"/>
      <c r="EEQ80" s="200"/>
      <c r="EER80" s="200"/>
      <c r="EES80" s="200"/>
      <c r="EET80" s="200"/>
      <c r="EEU80" s="200"/>
      <c r="EEV80" s="200"/>
      <c r="EEW80" s="200"/>
      <c r="EEX80" s="200"/>
      <c r="EEY80" s="200"/>
      <c r="EEZ80" s="200"/>
      <c r="EFA80" s="200"/>
      <c r="EFB80" s="200"/>
      <c r="EFC80" s="200"/>
      <c r="EFD80" s="200"/>
      <c r="EFE80" s="200"/>
      <c r="EFF80" s="200"/>
      <c r="EFG80" s="200"/>
      <c r="EFH80" s="200"/>
      <c r="EFI80" s="200"/>
      <c r="EFJ80" s="200"/>
      <c r="EFK80" s="200"/>
      <c r="EFL80" s="200"/>
      <c r="EFM80" s="200"/>
      <c r="EFN80" s="200"/>
      <c r="EFO80" s="200"/>
      <c r="EFP80" s="200"/>
      <c r="EFQ80" s="200"/>
      <c r="EFR80" s="200"/>
      <c r="EFS80" s="200"/>
      <c r="EFT80" s="200"/>
      <c r="EFU80" s="200"/>
      <c r="EFV80" s="200"/>
      <c r="EFW80" s="200"/>
      <c r="EFX80" s="200"/>
      <c r="EFY80" s="200"/>
      <c r="EFZ80" s="200"/>
      <c r="EGA80" s="200"/>
      <c r="EGB80" s="200"/>
      <c r="EGC80" s="200"/>
      <c r="EGD80" s="200"/>
      <c r="EGE80" s="200"/>
      <c r="EGF80" s="200"/>
      <c r="EGG80" s="200"/>
      <c r="EGH80" s="200"/>
      <c r="EGI80" s="200"/>
      <c r="EGJ80" s="200"/>
      <c r="EGK80" s="200"/>
      <c r="EGL80" s="200"/>
      <c r="EGM80" s="200"/>
      <c r="EGN80" s="200"/>
      <c r="EGO80" s="200"/>
      <c r="EGP80" s="200"/>
      <c r="EGQ80" s="200"/>
      <c r="EGR80" s="200"/>
      <c r="EGS80" s="200"/>
      <c r="EGT80" s="200"/>
      <c r="EGU80" s="200"/>
      <c r="EGV80" s="200"/>
      <c r="EGW80" s="200"/>
      <c r="EGX80" s="200"/>
      <c r="EGY80" s="200"/>
      <c r="EGZ80" s="200"/>
      <c r="EHA80" s="197"/>
      <c r="EHB80" s="197"/>
      <c r="EHC80" s="197"/>
      <c r="EHD80" s="197"/>
      <c r="EHE80" s="197"/>
      <c r="EHF80" s="197"/>
      <c r="EHG80" s="197"/>
      <c r="EHH80" s="197"/>
      <c r="EHI80" s="197"/>
      <c r="EHJ80" s="197"/>
      <c r="EHK80" s="197"/>
      <c r="EHL80" s="197"/>
      <c r="EHM80" s="197"/>
      <c r="EHN80" s="197"/>
      <c r="EHO80" s="197"/>
      <c r="EHP80" s="197"/>
      <c r="EHQ80" s="200"/>
      <c r="EHR80" s="200"/>
      <c r="EHS80" s="200"/>
      <c r="EHT80" s="200"/>
      <c r="EHU80" s="200"/>
      <c r="EHV80" s="200"/>
      <c r="EHW80" s="200"/>
      <c r="EHX80" s="200"/>
      <c r="EHY80" s="200"/>
      <c r="EHZ80" s="200"/>
      <c r="EIA80" s="200"/>
      <c r="EIB80" s="200"/>
      <c r="EIC80" s="200"/>
      <c r="EID80" s="200"/>
      <c r="EIE80" s="200"/>
      <c r="EIF80" s="200"/>
      <c r="EIG80" s="200"/>
      <c r="EIH80" s="200"/>
      <c r="EII80" s="200"/>
      <c r="EIJ80" s="200"/>
      <c r="EIK80" s="200"/>
      <c r="EIL80" s="200"/>
      <c r="EIM80" s="200"/>
      <c r="EIN80" s="200"/>
      <c r="EIO80" s="200"/>
      <c r="EIP80" s="200"/>
      <c r="EIQ80" s="200"/>
      <c r="EIR80" s="200"/>
      <c r="EIS80" s="200"/>
      <c r="EIT80" s="200"/>
      <c r="EIU80" s="200"/>
      <c r="EIV80" s="200"/>
      <c r="EIW80" s="200"/>
      <c r="EIX80" s="200"/>
      <c r="EIY80" s="200"/>
      <c r="EIZ80" s="200"/>
      <c r="EJA80" s="200"/>
      <c r="EJB80" s="200"/>
      <c r="EJC80" s="200"/>
      <c r="EJD80" s="200"/>
      <c r="EJE80" s="200"/>
      <c r="EJF80" s="200"/>
      <c r="EJG80" s="200"/>
      <c r="EJH80" s="200"/>
      <c r="EJI80" s="200"/>
      <c r="EJJ80" s="200"/>
      <c r="EJK80" s="200"/>
      <c r="EJL80" s="200"/>
      <c r="EJM80" s="200"/>
      <c r="EJN80" s="200"/>
      <c r="EJO80" s="200"/>
      <c r="EJP80" s="200"/>
      <c r="EJQ80" s="200"/>
      <c r="EJR80" s="200"/>
      <c r="EJS80" s="200"/>
      <c r="EJT80" s="200"/>
      <c r="EJU80" s="200"/>
      <c r="EJV80" s="200"/>
      <c r="EJW80" s="200"/>
      <c r="EJX80" s="200"/>
      <c r="EJY80" s="200"/>
      <c r="EJZ80" s="200"/>
      <c r="EKA80" s="200"/>
      <c r="EKB80" s="200"/>
      <c r="EKC80" s="200"/>
      <c r="EKD80" s="200"/>
      <c r="EKE80" s="200"/>
      <c r="EKF80" s="200"/>
      <c r="EKG80" s="200"/>
      <c r="EKH80" s="200"/>
      <c r="EKI80" s="200"/>
      <c r="EKJ80" s="200"/>
      <c r="EKK80" s="200"/>
      <c r="EKL80" s="200"/>
      <c r="EKM80" s="200"/>
      <c r="EKN80" s="200"/>
      <c r="EKO80" s="197"/>
      <c r="EKP80" s="197"/>
      <c r="EKQ80" s="197"/>
      <c r="EKR80" s="197"/>
      <c r="EKS80" s="197"/>
      <c r="EKT80" s="197"/>
      <c r="EKU80" s="197"/>
      <c r="EKV80" s="197"/>
      <c r="EKW80" s="197"/>
      <c r="EKX80" s="197"/>
      <c r="EKY80" s="197"/>
      <c r="EKZ80" s="197"/>
      <c r="ELA80" s="197"/>
      <c r="ELB80" s="197"/>
      <c r="ELC80" s="197"/>
      <c r="ELD80" s="197"/>
      <c r="ELE80" s="200"/>
      <c r="ELF80" s="200"/>
      <c r="ELG80" s="200"/>
      <c r="ELH80" s="200"/>
      <c r="ELI80" s="200"/>
      <c r="ELJ80" s="200"/>
      <c r="ELK80" s="200"/>
      <c r="ELL80" s="200"/>
      <c r="ELM80" s="200"/>
      <c r="ELN80" s="200"/>
      <c r="ELO80" s="200"/>
      <c r="ELP80" s="200"/>
      <c r="ELQ80" s="200"/>
      <c r="ELR80" s="200"/>
      <c r="ELS80" s="200"/>
      <c r="ELT80" s="200"/>
      <c r="ELU80" s="200"/>
      <c r="ELV80" s="200"/>
      <c r="ELW80" s="200"/>
      <c r="ELX80" s="200"/>
      <c r="ELY80" s="200"/>
      <c r="ELZ80" s="200"/>
      <c r="EMA80" s="200"/>
      <c r="EMB80" s="200"/>
      <c r="EMC80" s="200"/>
      <c r="EMD80" s="200"/>
      <c r="EME80" s="200"/>
      <c r="EMF80" s="200"/>
      <c r="EMG80" s="200"/>
      <c r="EMH80" s="200"/>
      <c r="EMI80" s="200"/>
      <c r="EMJ80" s="200"/>
      <c r="EMK80" s="200"/>
      <c r="EML80" s="200"/>
      <c r="EMM80" s="200"/>
      <c r="EMN80" s="200"/>
      <c r="EMO80" s="200"/>
      <c r="EMP80" s="200"/>
      <c r="EMQ80" s="200"/>
      <c r="EMR80" s="200"/>
      <c r="EMS80" s="200"/>
      <c r="EMT80" s="200"/>
      <c r="EMU80" s="200"/>
      <c r="EMV80" s="200"/>
      <c r="EMW80" s="200"/>
      <c r="EMX80" s="200"/>
      <c r="EMY80" s="200"/>
      <c r="EMZ80" s="200"/>
      <c r="ENA80" s="200"/>
      <c r="ENB80" s="200"/>
      <c r="ENC80" s="200"/>
      <c r="END80" s="200"/>
      <c r="ENE80" s="200"/>
      <c r="ENF80" s="200"/>
      <c r="ENG80" s="200"/>
      <c r="ENH80" s="200"/>
      <c r="ENI80" s="200"/>
      <c r="ENJ80" s="200"/>
      <c r="ENK80" s="200"/>
      <c r="ENL80" s="200"/>
      <c r="ENM80" s="200"/>
      <c r="ENN80" s="200"/>
      <c r="ENO80" s="200"/>
      <c r="ENP80" s="200"/>
      <c r="ENQ80" s="200"/>
      <c r="ENR80" s="200"/>
      <c r="ENS80" s="200"/>
      <c r="ENT80" s="200"/>
      <c r="ENU80" s="200"/>
      <c r="ENV80" s="200"/>
      <c r="ENW80" s="200"/>
      <c r="ENX80" s="200"/>
      <c r="ENY80" s="200"/>
      <c r="ENZ80" s="200"/>
      <c r="EOA80" s="200"/>
      <c r="EOB80" s="200"/>
      <c r="EOC80" s="197"/>
      <c r="EOD80" s="197"/>
      <c r="EOE80" s="197"/>
      <c r="EOF80" s="197"/>
      <c r="EOG80" s="197"/>
      <c r="EOH80" s="197"/>
      <c r="EOI80" s="197"/>
      <c r="EOJ80" s="197"/>
      <c r="EOK80" s="197"/>
      <c r="EOL80" s="197"/>
      <c r="EOM80" s="197"/>
      <c r="EON80" s="197"/>
      <c r="EOO80" s="197"/>
      <c r="EOP80" s="197"/>
      <c r="EOQ80" s="197"/>
      <c r="EOR80" s="197"/>
      <c r="EOS80" s="200"/>
      <c r="EOT80" s="200"/>
      <c r="EOU80" s="200"/>
      <c r="EOV80" s="200"/>
      <c r="EOW80" s="200"/>
      <c r="EOX80" s="200"/>
      <c r="EOY80" s="200"/>
      <c r="EOZ80" s="200"/>
      <c r="EPA80" s="200"/>
      <c r="EPB80" s="200"/>
      <c r="EPC80" s="200"/>
      <c r="EPD80" s="200"/>
      <c r="EPE80" s="200"/>
      <c r="EPF80" s="200"/>
      <c r="EPG80" s="200"/>
      <c r="EPH80" s="200"/>
      <c r="EPI80" s="200"/>
      <c r="EPJ80" s="200"/>
      <c r="EPK80" s="200"/>
      <c r="EPL80" s="200"/>
      <c r="EPM80" s="200"/>
      <c r="EPN80" s="200"/>
      <c r="EPO80" s="200"/>
      <c r="EPP80" s="200"/>
      <c r="EPQ80" s="200"/>
      <c r="EPR80" s="200"/>
      <c r="EPS80" s="200"/>
      <c r="EPT80" s="200"/>
      <c r="EPU80" s="200"/>
      <c r="EPV80" s="200"/>
      <c r="EPW80" s="200"/>
      <c r="EPX80" s="200"/>
      <c r="EPY80" s="200"/>
      <c r="EPZ80" s="200"/>
      <c r="EQA80" s="200"/>
      <c r="EQB80" s="200"/>
      <c r="EQC80" s="200"/>
      <c r="EQD80" s="200"/>
      <c r="EQE80" s="200"/>
      <c r="EQF80" s="200"/>
      <c r="EQG80" s="200"/>
      <c r="EQH80" s="200"/>
      <c r="EQI80" s="200"/>
      <c r="EQJ80" s="200"/>
      <c r="EQK80" s="200"/>
      <c r="EQL80" s="200"/>
      <c r="EQM80" s="200"/>
      <c r="EQN80" s="200"/>
      <c r="EQO80" s="200"/>
      <c r="EQP80" s="200"/>
      <c r="EQQ80" s="200"/>
      <c r="EQR80" s="200"/>
      <c r="EQS80" s="200"/>
      <c r="EQT80" s="200"/>
      <c r="EQU80" s="200"/>
      <c r="EQV80" s="200"/>
      <c r="EQW80" s="200"/>
      <c r="EQX80" s="200"/>
      <c r="EQY80" s="200"/>
      <c r="EQZ80" s="200"/>
      <c r="ERA80" s="200"/>
      <c r="ERB80" s="200"/>
      <c r="ERC80" s="200"/>
      <c r="ERD80" s="200"/>
      <c r="ERE80" s="200"/>
      <c r="ERF80" s="200"/>
      <c r="ERG80" s="200"/>
      <c r="ERH80" s="200"/>
      <c r="ERI80" s="200"/>
      <c r="ERJ80" s="200"/>
      <c r="ERK80" s="200"/>
      <c r="ERL80" s="200"/>
      <c r="ERM80" s="200"/>
      <c r="ERN80" s="200"/>
      <c r="ERO80" s="200"/>
      <c r="ERP80" s="200"/>
      <c r="ERQ80" s="197"/>
      <c r="ERR80" s="197"/>
      <c r="ERS80" s="197"/>
      <c r="ERT80" s="197"/>
      <c r="ERU80" s="197"/>
      <c r="ERV80" s="197"/>
      <c r="ERW80" s="197"/>
      <c r="ERX80" s="197"/>
      <c r="ERY80" s="197"/>
      <c r="ERZ80" s="197"/>
      <c r="ESA80" s="197"/>
      <c r="ESB80" s="197"/>
      <c r="ESC80" s="197"/>
      <c r="ESD80" s="197"/>
      <c r="ESE80" s="197"/>
      <c r="ESF80" s="197"/>
      <c r="ESG80" s="200"/>
      <c r="ESH80" s="200"/>
      <c r="ESI80" s="200"/>
      <c r="ESJ80" s="200"/>
      <c r="ESK80" s="200"/>
      <c r="ESL80" s="200"/>
      <c r="ESM80" s="200"/>
      <c r="ESN80" s="200"/>
      <c r="ESO80" s="200"/>
      <c r="ESP80" s="200"/>
      <c r="ESQ80" s="200"/>
      <c r="ESR80" s="200"/>
      <c r="ESS80" s="200"/>
      <c r="EST80" s="200"/>
      <c r="ESU80" s="200"/>
      <c r="ESV80" s="200"/>
      <c r="ESW80" s="200"/>
      <c r="ESX80" s="200"/>
      <c r="ESY80" s="200"/>
      <c r="ESZ80" s="200"/>
      <c r="ETA80" s="200"/>
      <c r="ETB80" s="200"/>
      <c r="ETC80" s="200"/>
      <c r="ETD80" s="200"/>
      <c r="ETE80" s="200"/>
      <c r="ETF80" s="200"/>
      <c r="ETG80" s="200"/>
      <c r="ETH80" s="200"/>
      <c r="ETI80" s="200"/>
      <c r="ETJ80" s="200"/>
      <c r="ETK80" s="200"/>
      <c r="ETL80" s="200"/>
      <c r="ETM80" s="200"/>
      <c r="ETN80" s="200"/>
      <c r="ETO80" s="200"/>
      <c r="ETP80" s="200"/>
      <c r="ETQ80" s="200"/>
      <c r="ETR80" s="200"/>
      <c r="ETS80" s="200"/>
      <c r="ETT80" s="200"/>
      <c r="ETU80" s="200"/>
      <c r="ETV80" s="200"/>
      <c r="ETW80" s="200"/>
      <c r="ETX80" s="200"/>
      <c r="ETY80" s="200"/>
      <c r="ETZ80" s="200"/>
      <c r="EUA80" s="200"/>
      <c r="EUB80" s="200"/>
      <c r="EUC80" s="200"/>
      <c r="EUD80" s="200"/>
      <c r="EUE80" s="200"/>
      <c r="EUF80" s="200"/>
      <c r="EUG80" s="200"/>
      <c r="EUH80" s="200"/>
      <c r="EUI80" s="200"/>
      <c r="EUJ80" s="200"/>
      <c r="EUK80" s="200"/>
      <c r="EUL80" s="200"/>
      <c r="EUM80" s="200"/>
      <c r="EUN80" s="200"/>
      <c r="EUO80" s="200"/>
      <c r="EUP80" s="200"/>
      <c r="EUQ80" s="200"/>
      <c r="EUR80" s="200"/>
      <c r="EUS80" s="200"/>
      <c r="EUT80" s="200"/>
      <c r="EUU80" s="200"/>
      <c r="EUV80" s="200"/>
      <c r="EUW80" s="200"/>
      <c r="EUX80" s="200"/>
      <c r="EUY80" s="200"/>
      <c r="EUZ80" s="200"/>
      <c r="EVA80" s="200"/>
      <c r="EVB80" s="200"/>
      <c r="EVC80" s="200"/>
      <c r="EVD80" s="200"/>
      <c r="EVE80" s="197"/>
      <c r="EVF80" s="197"/>
      <c r="EVG80" s="197"/>
      <c r="EVH80" s="197"/>
      <c r="EVI80" s="197"/>
      <c r="EVJ80" s="197"/>
      <c r="EVK80" s="197"/>
      <c r="EVL80" s="197"/>
      <c r="EVM80" s="197"/>
      <c r="EVN80" s="197"/>
      <c r="EVO80" s="197"/>
      <c r="EVP80" s="197"/>
      <c r="EVQ80" s="197"/>
      <c r="EVR80" s="197"/>
      <c r="EVS80" s="197"/>
      <c r="EVT80" s="197"/>
      <c r="EVU80" s="200"/>
      <c r="EVV80" s="200"/>
      <c r="EVW80" s="200"/>
      <c r="EVX80" s="200"/>
      <c r="EVY80" s="200"/>
      <c r="EVZ80" s="200"/>
      <c r="EWA80" s="200"/>
      <c r="EWB80" s="200"/>
      <c r="EWC80" s="200"/>
      <c r="EWD80" s="200"/>
      <c r="EWE80" s="200"/>
      <c r="EWF80" s="200"/>
      <c r="EWG80" s="200"/>
      <c r="EWH80" s="200"/>
      <c r="EWI80" s="200"/>
      <c r="EWJ80" s="200"/>
      <c r="EWK80" s="200"/>
      <c r="EWL80" s="200"/>
      <c r="EWM80" s="200"/>
      <c r="EWN80" s="200"/>
      <c r="EWO80" s="200"/>
      <c r="EWP80" s="200"/>
      <c r="EWQ80" s="200"/>
      <c r="EWR80" s="200"/>
      <c r="EWS80" s="200"/>
      <c r="EWT80" s="200"/>
      <c r="EWU80" s="200"/>
      <c r="EWV80" s="200"/>
      <c r="EWW80" s="200"/>
      <c r="EWX80" s="200"/>
      <c r="EWY80" s="200"/>
      <c r="EWZ80" s="200"/>
      <c r="EXA80" s="200"/>
      <c r="EXB80" s="200"/>
      <c r="EXC80" s="200"/>
      <c r="EXD80" s="200"/>
      <c r="EXE80" s="200"/>
      <c r="EXF80" s="200"/>
      <c r="EXG80" s="200"/>
      <c r="EXH80" s="200"/>
      <c r="EXI80" s="200"/>
      <c r="EXJ80" s="200"/>
      <c r="EXK80" s="200"/>
      <c r="EXL80" s="200"/>
      <c r="EXM80" s="200"/>
      <c r="EXN80" s="200"/>
      <c r="EXO80" s="200"/>
      <c r="EXP80" s="200"/>
      <c r="EXQ80" s="200"/>
      <c r="EXR80" s="200"/>
      <c r="EXS80" s="200"/>
      <c r="EXT80" s="200"/>
      <c r="EXU80" s="200"/>
      <c r="EXV80" s="200"/>
      <c r="EXW80" s="200"/>
      <c r="EXX80" s="200"/>
      <c r="EXY80" s="200"/>
      <c r="EXZ80" s="200"/>
      <c r="EYA80" s="200"/>
      <c r="EYB80" s="200"/>
      <c r="EYC80" s="200"/>
      <c r="EYD80" s="200"/>
      <c r="EYE80" s="200"/>
      <c r="EYF80" s="200"/>
      <c r="EYG80" s="200"/>
      <c r="EYH80" s="200"/>
      <c r="EYI80" s="200"/>
      <c r="EYJ80" s="200"/>
      <c r="EYK80" s="200"/>
      <c r="EYL80" s="200"/>
      <c r="EYM80" s="200"/>
      <c r="EYN80" s="200"/>
      <c r="EYO80" s="200"/>
      <c r="EYP80" s="200"/>
      <c r="EYQ80" s="200"/>
      <c r="EYR80" s="200"/>
      <c r="EYS80" s="197"/>
      <c r="EYT80" s="197"/>
      <c r="EYU80" s="197"/>
      <c r="EYV80" s="197"/>
      <c r="EYW80" s="197"/>
      <c r="EYX80" s="197"/>
      <c r="EYY80" s="197"/>
      <c r="EYZ80" s="197"/>
      <c r="EZA80" s="197"/>
      <c r="EZB80" s="197"/>
      <c r="EZC80" s="197"/>
      <c r="EZD80" s="197"/>
      <c r="EZE80" s="197"/>
      <c r="EZF80" s="197"/>
      <c r="EZG80" s="197"/>
      <c r="EZH80" s="197"/>
      <c r="EZI80" s="200"/>
      <c r="EZJ80" s="200"/>
      <c r="EZK80" s="200"/>
      <c r="EZL80" s="200"/>
      <c r="EZM80" s="200"/>
      <c r="EZN80" s="200"/>
      <c r="EZO80" s="200"/>
      <c r="EZP80" s="200"/>
      <c r="EZQ80" s="200"/>
      <c r="EZR80" s="200"/>
      <c r="EZS80" s="200"/>
      <c r="EZT80" s="200"/>
      <c r="EZU80" s="200"/>
      <c r="EZV80" s="200"/>
      <c r="EZW80" s="200"/>
      <c r="EZX80" s="200"/>
      <c r="EZY80" s="200"/>
      <c r="EZZ80" s="200"/>
      <c r="FAA80" s="200"/>
      <c r="FAB80" s="200"/>
      <c r="FAC80" s="200"/>
      <c r="FAD80" s="200"/>
      <c r="FAE80" s="200"/>
      <c r="FAF80" s="200"/>
      <c r="FAG80" s="200"/>
      <c r="FAH80" s="200"/>
      <c r="FAI80" s="200"/>
      <c r="FAJ80" s="200"/>
      <c r="FAK80" s="200"/>
      <c r="FAL80" s="200"/>
      <c r="FAM80" s="200"/>
      <c r="FAN80" s="200"/>
      <c r="FAO80" s="200"/>
      <c r="FAP80" s="200"/>
      <c r="FAQ80" s="200"/>
      <c r="FAR80" s="200"/>
      <c r="FAS80" s="200"/>
      <c r="FAT80" s="200"/>
      <c r="FAU80" s="200"/>
      <c r="FAV80" s="200"/>
      <c r="FAW80" s="200"/>
      <c r="FAX80" s="200"/>
      <c r="FAY80" s="200"/>
      <c r="FAZ80" s="200"/>
      <c r="FBA80" s="200"/>
      <c r="FBB80" s="200"/>
      <c r="FBC80" s="200"/>
      <c r="FBD80" s="200"/>
      <c r="FBE80" s="200"/>
      <c r="FBF80" s="200"/>
      <c r="FBG80" s="200"/>
      <c r="FBH80" s="200"/>
      <c r="FBI80" s="200"/>
      <c r="FBJ80" s="200"/>
      <c r="FBK80" s="200"/>
      <c r="FBL80" s="200"/>
      <c r="FBM80" s="200"/>
      <c r="FBN80" s="200"/>
      <c r="FBO80" s="200"/>
      <c r="FBP80" s="200"/>
      <c r="FBQ80" s="200"/>
      <c r="FBR80" s="200"/>
      <c r="FBS80" s="200"/>
      <c r="FBT80" s="200"/>
      <c r="FBU80" s="200"/>
      <c r="FBV80" s="200"/>
      <c r="FBW80" s="200"/>
      <c r="FBX80" s="200"/>
      <c r="FBY80" s="200"/>
      <c r="FBZ80" s="200"/>
      <c r="FCA80" s="200"/>
      <c r="FCB80" s="200"/>
      <c r="FCC80" s="200"/>
      <c r="FCD80" s="200"/>
      <c r="FCE80" s="200"/>
      <c r="FCF80" s="200"/>
      <c r="FCG80" s="197"/>
      <c r="FCH80" s="197"/>
      <c r="FCI80" s="197"/>
      <c r="FCJ80" s="197"/>
      <c r="FCK80" s="197"/>
      <c r="FCL80" s="197"/>
      <c r="FCM80" s="197"/>
      <c r="FCN80" s="197"/>
      <c r="FCO80" s="197"/>
      <c r="FCP80" s="197"/>
      <c r="FCQ80" s="197"/>
      <c r="FCR80" s="197"/>
      <c r="FCS80" s="197"/>
      <c r="FCT80" s="197"/>
      <c r="FCU80" s="197"/>
      <c r="FCV80" s="197"/>
      <c r="FCW80" s="200"/>
      <c r="FCX80" s="200"/>
      <c r="FCY80" s="200"/>
      <c r="FCZ80" s="200"/>
      <c r="FDA80" s="200"/>
      <c r="FDB80" s="200"/>
      <c r="FDC80" s="200"/>
      <c r="FDD80" s="200"/>
      <c r="FDE80" s="200"/>
      <c r="FDF80" s="200"/>
      <c r="FDG80" s="200"/>
      <c r="FDH80" s="200"/>
      <c r="FDI80" s="200"/>
      <c r="FDJ80" s="200"/>
      <c r="FDK80" s="200"/>
      <c r="FDL80" s="200"/>
      <c r="FDM80" s="200"/>
      <c r="FDN80" s="200"/>
      <c r="FDO80" s="200"/>
      <c r="FDP80" s="200"/>
      <c r="FDQ80" s="200"/>
      <c r="FDR80" s="200"/>
      <c r="FDS80" s="200"/>
      <c r="FDT80" s="200"/>
      <c r="FDU80" s="200"/>
      <c r="FDV80" s="200"/>
      <c r="FDW80" s="200"/>
      <c r="FDX80" s="200"/>
      <c r="FDY80" s="200"/>
      <c r="FDZ80" s="200"/>
      <c r="FEA80" s="200"/>
      <c r="FEB80" s="200"/>
      <c r="FEC80" s="200"/>
      <c r="FED80" s="200"/>
      <c r="FEE80" s="200"/>
      <c r="FEF80" s="200"/>
      <c r="FEG80" s="200"/>
      <c r="FEH80" s="200"/>
      <c r="FEI80" s="200"/>
      <c r="FEJ80" s="200"/>
      <c r="FEK80" s="200"/>
      <c r="FEL80" s="200"/>
      <c r="FEM80" s="200"/>
      <c r="FEN80" s="200"/>
      <c r="FEO80" s="200"/>
      <c r="FEP80" s="200"/>
      <c r="FEQ80" s="200"/>
      <c r="FER80" s="200"/>
      <c r="FES80" s="200"/>
      <c r="FET80" s="200"/>
      <c r="FEU80" s="200"/>
      <c r="FEV80" s="200"/>
      <c r="FEW80" s="200"/>
      <c r="FEX80" s="200"/>
      <c r="FEY80" s="200"/>
      <c r="FEZ80" s="200"/>
      <c r="FFA80" s="200"/>
      <c r="FFB80" s="200"/>
      <c r="FFC80" s="200"/>
      <c r="FFD80" s="200"/>
      <c r="FFE80" s="200"/>
      <c r="FFF80" s="200"/>
      <c r="FFG80" s="200"/>
      <c r="FFH80" s="200"/>
      <c r="FFI80" s="200"/>
      <c r="FFJ80" s="200"/>
      <c r="FFK80" s="200"/>
      <c r="FFL80" s="200"/>
      <c r="FFM80" s="200"/>
      <c r="FFN80" s="200"/>
      <c r="FFO80" s="200"/>
      <c r="FFP80" s="200"/>
      <c r="FFQ80" s="200"/>
      <c r="FFR80" s="200"/>
      <c r="FFS80" s="200"/>
      <c r="FFT80" s="200"/>
      <c r="FFU80" s="197"/>
      <c r="FFV80" s="197"/>
      <c r="FFW80" s="197"/>
      <c r="FFX80" s="197"/>
      <c r="FFY80" s="197"/>
      <c r="FFZ80" s="197"/>
      <c r="FGA80" s="197"/>
      <c r="FGB80" s="197"/>
      <c r="FGC80" s="197"/>
      <c r="FGD80" s="197"/>
      <c r="FGE80" s="197"/>
      <c r="FGF80" s="197"/>
      <c r="FGG80" s="197"/>
      <c r="FGH80" s="197"/>
      <c r="FGI80" s="197"/>
      <c r="FGJ80" s="197"/>
      <c r="FGK80" s="200"/>
      <c r="FGL80" s="200"/>
      <c r="FGM80" s="200"/>
      <c r="FGN80" s="200"/>
      <c r="FGO80" s="200"/>
      <c r="FGP80" s="200"/>
      <c r="FGQ80" s="200"/>
      <c r="FGR80" s="200"/>
      <c r="FGS80" s="200"/>
      <c r="FGT80" s="200"/>
      <c r="FGU80" s="200"/>
      <c r="FGV80" s="200"/>
      <c r="FGW80" s="200"/>
      <c r="FGX80" s="200"/>
      <c r="FGY80" s="200"/>
      <c r="FGZ80" s="200"/>
      <c r="FHA80" s="200"/>
      <c r="FHB80" s="200"/>
      <c r="FHC80" s="200"/>
      <c r="FHD80" s="200"/>
      <c r="FHE80" s="200"/>
      <c r="FHF80" s="200"/>
      <c r="FHG80" s="200"/>
      <c r="FHH80" s="200"/>
      <c r="FHI80" s="200"/>
      <c r="FHJ80" s="200"/>
      <c r="FHK80" s="200"/>
      <c r="FHL80" s="200"/>
      <c r="FHM80" s="200"/>
      <c r="FHN80" s="200"/>
      <c r="FHO80" s="200"/>
      <c r="FHP80" s="200"/>
      <c r="FHQ80" s="200"/>
      <c r="FHR80" s="200"/>
      <c r="FHS80" s="200"/>
      <c r="FHT80" s="200"/>
      <c r="FHU80" s="200"/>
      <c r="FHV80" s="200"/>
      <c r="FHW80" s="200"/>
      <c r="FHX80" s="200"/>
      <c r="FHY80" s="200"/>
      <c r="FHZ80" s="200"/>
      <c r="FIA80" s="200"/>
      <c r="FIB80" s="200"/>
      <c r="FIC80" s="200"/>
      <c r="FID80" s="200"/>
      <c r="FIE80" s="200"/>
      <c r="FIF80" s="200"/>
      <c r="FIG80" s="200"/>
      <c r="FIH80" s="200"/>
      <c r="FII80" s="200"/>
      <c r="FIJ80" s="200"/>
      <c r="FIK80" s="200"/>
      <c r="FIL80" s="200"/>
      <c r="FIM80" s="200"/>
      <c r="FIN80" s="200"/>
      <c r="FIO80" s="200"/>
      <c r="FIP80" s="200"/>
      <c r="FIQ80" s="200"/>
      <c r="FIR80" s="200"/>
      <c r="FIS80" s="200"/>
      <c r="FIT80" s="200"/>
      <c r="FIU80" s="200"/>
      <c r="FIV80" s="200"/>
      <c r="FIW80" s="200"/>
      <c r="FIX80" s="200"/>
      <c r="FIY80" s="200"/>
      <c r="FIZ80" s="200"/>
      <c r="FJA80" s="200"/>
      <c r="FJB80" s="200"/>
      <c r="FJC80" s="200"/>
      <c r="FJD80" s="200"/>
      <c r="FJE80" s="200"/>
      <c r="FJF80" s="200"/>
      <c r="FJG80" s="200"/>
      <c r="FJH80" s="200"/>
      <c r="FJI80" s="197"/>
      <c r="FJJ80" s="197"/>
      <c r="FJK80" s="197"/>
      <c r="FJL80" s="197"/>
      <c r="FJM80" s="197"/>
      <c r="FJN80" s="197"/>
      <c r="FJO80" s="197"/>
      <c r="FJP80" s="197"/>
      <c r="FJQ80" s="197"/>
      <c r="FJR80" s="197"/>
      <c r="FJS80" s="197"/>
      <c r="FJT80" s="197"/>
      <c r="FJU80" s="197"/>
      <c r="FJV80" s="197"/>
      <c r="FJW80" s="197"/>
      <c r="FJX80" s="197"/>
      <c r="FJY80" s="200"/>
      <c r="FJZ80" s="200"/>
      <c r="FKA80" s="200"/>
      <c r="FKB80" s="200"/>
      <c r="FKC80" s="200"/>
      <c r="FKD80" s="200"/>
      <c r="FKE80" s="200"/>
      <c r="FKF80" s="200"/>
      <c r="FKG80" s="200"/>
      <c r="FKH80" s="200"/>
      <c r="FKI80" s="200"/>
      <c r="FKJ80" s="200"/>
      <c r="FKK80" s="200"/>
      <c r="FKL80" s="200"/>
      <c r="FKM80" s="200"/>
      <c r="FKN80" s="200"/>
      <c r="FKO80" s="200"/>
      <c r="FKP80" s="200"/>
      <c r="FKQ80" s="200"/>
      <c r="FKR80" s="200"/>
      <c r="FKS80" s="200"/>
      <c r="FKT80" s="200"/>
      <c r="FKU80" s="200"/>
      <c r="FKV80" s="200"/>
      <c r="FKW80" s="200"/>
      <c r="FKX80" s="200"/>
      <c r="FKY80" s="200"/>
      <c r="FKZ80" s="200"/>
      <c r="FLA80" s="200"/>
      <c r="FLB80" s="200"/>
      <c r="FLC80" s="200"/>
      <c r="FLD80" s="200"/>
      <c r="FLE80" s="200"/>
      <c r="FLF80" s="200"/>
      <c r="FLG80" s="200"/>
      <c r="FLH80" s="200"/>
      <c r="FLI80" s="200"/>
      <c r="FLJ80" s="200"/>
      <c r="FLK80" s="200"/>
      <c r="FLL80" s="200"/>
      <c r="FLM80" s="200"/>
      <c r="FLN80" s="200"/>
      <c r="FLO80" s="200"/>
      <c r="FLP80" s="200"/>
      <c r="FLQ80" s="200"/>
      <c r="FLR80" s="200"/>
      <c r="FLS80" s="200"/>
      <c r="FLT80" s="200"/>
      <c r="FLU80" s="200"/>
      <c r="FLV80" s="200"/>
      <c r="FLW80" s="200"/>
      <c r="FLX80" s="200"/>
      <c r="FLY80" s="200"/>
      <c r="FLZ80" s="200"/>
      <c r="FMA80" s="200"/>
      <c r="FMB80" s="200"/>
      <c r="FMC80" s="200"/>
      <c r="FMD80" s="200"/>
      <c r="FME80" s="200"/>
      <c r="FMF80" s="200"/>
      <c r="FMG80" s="200"/>
      <c r="FMH80" s="200"/>
      <c r="FMI80" s="200"/>
      <c r="FMJ80" s="200"/>
      <c r="FMK80" s="200"/>
      <c r="FML80" s="200"/>
      <c r="FMM80" s="200"/>
      <c r="FMN80" s="200"/>
      <c r="FMO80" s="200"/>
      <c r="FMP80" s="200"/>
      <c r="FMQ80" s="200"/>
      <c r="FMR80" s="200"/>
      <c r="FMS80" s="200"/>
      <c r="FMT80" s="200"/>
      <c r="FMU80" s="200"/>
      <c r="FMV80" s="200"/>
      <c r="FMW80" s="197"/>
      <c r="FMX80" s="197"/>
      <c r="FMY80" s="197"/>
      <c r="FMZ80" s="197"/>
      <c r="FNA80" s="197"/>
      <c r="FNB80" s="197"/>
      <c r="FNC80" s="197"/>
      <c r="FND80" s="197"/>
      <c r="FNE80" s="197"/>
      <c r="FNF80" s="197"/>
      <c r="FNG80" s="197"/>
      <c r="FNH80" s="197"/>
      <c r="FNI80" s="197"/>
      <c r="FNJ80" s="197"/>
      <c r="FNK80" s="197"/>
      <c r="FNL80" s="197"/>
      <c r="FNM80" s="200"/>
      <c r="FNN80" s="200"/>
      <c r="FNO80" s="200"/>
      <c r="FNP80" s="200"/>
      <c r="FNQ80" s="200"/>
      <c r="FNR80" s="200"/>
      <c r="FNS80" s="200"/>
      <c r="FNT80" s="200"/>
      <c r="FNU80" s="200"/>
      <c r="FNV80" s="200"/>
      <c r="FNW80" s="200"/>
      <c r="FNX80" s="200"/>
      <c r="FNY80" s="200"/>
      <c r="FNZ80" s="200"/>
      <c r="FOA80" s="200"/>
      <c r="FOB80" s="200"/>
      <c r="FOC80" s="200"/>
      <c r="FOD80" s="200"/>
      <c r="FOE80" s="200"/>
      <c r="FOF80" s="200"/>
      <c r="FOG80" s="200"/>
      <c r="FOH80" s="200"/>
      <c r="FOI80" s="200"/>
      <c r="FOJ80" s="200"/>
      <c r="FOK80" s="200"/>
      <c r="FOL80" s="200"/>
      <c r="FOM80" s="200"/>
      <c r="FON80" s="200"/>
      <c r="FOO80" s="200"/>
      <c r="FOP80" s="200"/>
      <c r="FOQ80" s="200"/>
      <c r="FOR80" s="200"/>
      <c r="FOS80" s="200"/>
      <c r="FOT80" s="200"/>
      <c r="FOU80" s="200"/>
      <c r="FOV80" s="200"/>
      <c r="FOW80" s="200"/>
      <c r="FOX80" s="200"/>
      <c r="FOY80" s="200"/>
      <c r="FOZ80" s="200"/>
      <c r="FPA80" s="200"/>
      <c r="FPB80" s="200"/>
      <c r="FPC80" s="200"/>
      <c r="FPD80" s="200"/>
      <c r="FPE80" s="200"/>
      <c r="FPF80" s="200"/>
      <c r="FPG80" s="200"/>
      <c r="FPH80" s="200"/>
      <c r="FPI80" s="200"/>
      <c r="FPJ80" s="200"/>
      <c r="FPK80" s="200"/>
      <c r="FPL80" s="200"/>
      <c r="FPM80" s="200"/>
      <c r="FPN80" s="200"/>
      <c r="FPO80" s="200"/>
      <c r="FPP80" s="200"/>
      <c r="FPQ80" s="200"/>
      <c r="FPR80" s="200"/>
      <c r="FPS80" s="200"/>
      <c r="FPT80" s="200"/>
      <c r="FPU80" s="200"/>
      <c r="FPV80" s="200"/>
      <c r="FPW80" s="200"/>
      <c r="FPX80" s="200"/>
      <c r="FPY80" s="200"/>
      <c r="FPZ80" s="200"/>
      <c r="FQA80" s="200"/>
      <c r="FQB80" s="200"/>
      <c r="FQC80" s="200"/>
      <c r="FQD80" s="200"/>
      <c r="FQE80" s="200"/>
      <c r="FQF80" s="200"/>
      <c r="FQG80" s="200"/>
      <c r="FQH80" s="200"/>
      <c r="FQI80" s="200"/>
      <c r="FQJ80" s="200"/>
      <c r="FQK80" s="197"/>
      <c r="FQL80" s="197"/>
      <c r="FQM80" s="197"/>
      <c r="FQN80" s="197"/>
      <c r="FQO80" s="197"/>
      <c r="FQP80" s="197"/>
      <c r="FQQ80" s="197"/>
      <c r="FQR80" s="197"/>
      <c r="FQS80" s="197"/>
      <c r="FQT80" s="197"/>
      <c r="FQU80" s="197"/>
      <c r="FQV80" s="197"/>
      <c r="FQW80" s="197"/>
      <c r="FQX80" s="197"/>
      <c r="FQY80" s="197"/>
      <c r="FQZ80" s="197"/>
      <c r="FRA80" s="200"/>
      <c r="FRB80" s="200"/>
      <c r="FRC80" s="200"/>
      <c r="FRD80" s="200"/>
      <c r="FRE80" s="200"/>
      <c r="FRF80" s="200"/>
      <c r="FRG80" s="200"/>
      <c r="FRH80" s="200"/>
      <c r="FRI80" s="200"/>
      <c r="FRJ80" s="200"/>
      <c r="FRK80" s="200"/>
      <c r="FRL80" s="200"/>
      <c r="FRM80" s="200"/>
      <c r="FRN80" s="200"/>
      <c r="FRO80" s="200"/>
      <c r="FRP80" s="200"/>
      <c r="FRQ80" s="200"/>
      <c r="FRR80" s="200"/>
      <c r="FRS80" s="200"/>
      <c r="FRT80" s="200"/>
      <c r="FRU80" s="200"/>
      <c r="FRV80" s="200"/>
      <c r="FRW80" s="200"/>
      <c r="FRX80" s="200"/>
      <c r="FRY80" s="200"/>
      <c r="FRZ80" s="200"/>
      <c r="FSA80" s="200"/>
      <c r="FSB80" s="200"/>
      <c r="FSC80" s="200"/>
      <c r="FSD80" s="200"/>
      <c r="FSE80" s="200"/>
      <c r="FSF80" s="200"/>
      <c r="FSG80" s="200"/>
      <c r="FSH80" s="200"/>
      <c r="FSI80" s="200"/>
      <c r="FSJ80" s="200"/>
      <c r="FSK80" s="200"/>
      <c r="FSL80" s="200"/>
      <c r="FSM80" s="200"/>
      <c r="FSN80" s="200"/>
      <c r="FSO80" s="200"/>
      <c r="FSP80" s="200"/>
      <c r="FSQ80" s="200"/>
      <c r="FSR80" s="200"/>
      <c r="FSS80" s="200"/>
      <c r="FST80" s="200"/>
      <c r="FSU80" s="200"/>
      <c r="FSV80" s="200"/>
      <c r="FSW80" s="200"/>
      <c r="FSX80" s="200"/>
      <c r="FSY80" s="200"/>
      <c r="FSZ80" s="200"/>
      <c r="FTA80" s="200"/>
      <c r="FTB80" s="200"/>
      <c r="FTC80" s="200"/>
      <c r="FTD80" s="200"/>
      <c r="FTE80" s="200"/>
      <c r="FTF80" s="200"/>
      <c r="FTG80" s="200"/>
      <c r="FTH80" s="200"/>
      <c r="FTI80" s="200"/>
      <c r="FTJ80" s="200"/>
      <c r="FTK80" s="200"/>
      <c r="FTL80" s="200"/>
      <c r="FTM80" s="200"/>
      <c r="FTN80" s="200"/>
      <c r="FTO80" s="200"/>
      <c r="FTP80" s="200"/>
      <c r="FTQ80" s="200"/>
      <c r="FTR80" s="200"/>
      <c r="FTS80" s="200"/>
      <c r="FTT80" s="200"/>
      <c r="FTU80" s="200"/>
      <c r="FTV80" s="200"/>
      <c r="FTW80" s="200"/>
      <c r="FTX80" s="200"/>
      <c r="FTY80" s="197"/>
      <c r="FTZ80" s="197"/>
      <c r="FUA80" s="197"/>
      <c r="FUB80" s="197"/>
      <c r="FUC80" s="197"/>
      <c r="FUD80" s="197"/>
      <c r="FUE80" s="197"/>
      <c r="FUF80" s="197"/>
      <c r="FUG80" s="197"/>
      <c r="FUH80" s="197"/>
      <c r="FUI80" s="197"/>
      <c r="FUJ80" s="197"/>
      <c r="FUK80" s="197"/>
      <c r="FUL80" s="197"/>
      <c r="FUM80" s="197"/>
      <c r="FUN80" s="197"/>
      <c r="FUO80" s="200"/>
      <c r="FUP80" s="200"/>
      <c r="FUQ80" s="200"/>
      <c r="FUR80" s="200"/>
      <c r="FUS80" s="200"/>
      <c r="FUT80" s="200"/>
      <c r="FUU80" s="200"/>
      <c r="FUV80" s="200"/>
      <c r="FUW80" s="200"/>
      <c r="FUX80" s="200"/>
      <c r="FUY80" s="200"/>
      <c r="FUZ80" s="200"/>
      <c r="FVA80" s="200"/>
      <c r="FVB80" s="200"/>
      <c r="FVC80" s="200"/>
      <c r="FVD80" s="200"/>
      <c r="FVE80" s="200"/>
      <c r="FVF80" s="200"/>
      <c r="FVG80" s="200"/>
      <c r="FVH80" s="200"/>
      <c r="FVI80" s="200"/>
      <c r="FVJ80" s="200"/>
      <c r="FVK80" s="200"/>
      <c r="FVL80" s="200"/>
      <c r="FVM80" s="200"/>
      <c r="FVN80" s="200"/>
      <c r="FVO80" s="200"/>
      <c r="FVP80" s="200"/>
      <c r="FVQ80" s="200"/>
      <c r="FVR80" s="200"/>
      <c r="FVS80" s="200"/>
      <c r="FVT80" s="200"/>
      <c r="FVU80" s="200"/>
      <c r="FVV80" s="200"/>
      <c r="FVW80" s="200"/>
      <c r="FVX80" s="200"/>
      <c r="FVY80" s="200"/>
      <c r="FVZ80" s="200"/>
      <c r="FWA80" s="200"/>
      <c r="FWB80" s="200"/>
      <c r="FWC80" s="200"/>
      <c r="FWD80" s="200"/>
      <c r="FWE80" s="200"/>
      <c r="FWF80" s="200"/>
      <c r="FWG80" s="200"/>
      <c r="FWH80" s="200"/>
      <c r="FWI80" s="200"/>
      <c r="FWJ80" s="200"/>
      <c r="FWK80" s="200"/>
      <c r="FWL80" s="200"/>
      <c r="FWM80" s="200"/>
      <c r="FWN80" s="200"/>
      <c r="FWO80" s="200"/>
      <c r="FWP80" s="200"/>
      <c r="FWQ80" s="200"/>
      <c r="FWR80" s="200"/>
      <c r="FWS80" s="200"/>
      <c r="FWT80" s="200"/>
      <c r="FWU80" s="200"/>
      <c r="FWV80" s="200"/>
      <c r="FWW80" s="200"/>
      <c r="FWX80" s="200"/>
      <c r="FWY80" s="200"/>
      <c r="FWZ80" s="200"/>
      <c r="FXA80" s="200"/>
      <c r="FXB80" s="200"/>
      <c r="FXC80" s="200"/>
      <c r="FXD80" s="200"/>
      <c r="FXE80" s="200"/>
      <c r="FXF80" s="200"/>
      <c r="FXG80" s="200"/>
      <c r="FXH80" s="200"/>
      <c r="FXI80" s="200"/>
      <c r="FXJ80" s="200"/>
      <c r="FXK80" s="200"/>
      <c r="FXL80" s="200"/>
      <c r="FXM80" s="197"/>
      <c r="FXN80" s="197"/>
      <c r="FXO80" s="197"/>
      <c r="FXP80" s="197"/>
      <c r="FXQ80" s="197"/>
      <c r="FXR80" s="197"/>
      <c r="FXS80" s="197"/>
      <c r="FXT80" s="197"/>
      <c r="FXU80" s="197"/>
      <c r="FXV80" s="197"/>
      <c r="FXW80" s="197"/>
      <c r="FXX80" s="197"/>
      <c r="FXY80" s="197"/>
      <c r="FXZ80" s="197"/>
      <c r="FYA80" s="197"/>
      <c r="FYB80" s="197"/>
      <c r="FYC80" s="200"/>
      <c r="FYD80" s="200"/>
      <c r="FYE80" s="200"/>
      <c r="FYF80" s="200"/>
      <c r="FYG80" s="200"/>
      <c r="FYH80" s="200"/>
      <c r="FYI80" s="200"/>
      <c r="FYJ80" s="200"/>
      <c r="FYK80" s="200"/>
      <c r="FYL80" s="200"/>
      <c r="FYM80" s="200"/>
      <c r="FYN80" s="200"/>
      <c r="FYO80" s="200"/>
      <c r="FYP80" s="200"/>
      <c r="FYQ80" s="200"/>
      <c r="FYR80" s="200"/>
      <c r="FYS80" s="200"/>
      <c r="FYT80" s="200"/>
      <c r="FYU80" s="200"/>
      <c r="FYV80" s="200"/>
      <c r="FYW80" s="200"/>
      <c r="FYX80" s="200"/>
      <c r="FYY80" s="200"/>
      <c r="FYZ80" s="200"/>
      <c r="FZA80" s="200"/>
      <c r="FZB80" s="200"/>
      <c r="FZC80" s="200"/>
      <c r="FZD80" s="200"/>
      <c r="FZE80" s="200"/>
      <c r="FZF80" s="200"/>
      <c r="FZG80" s="200"/>
      <c r="FZH80" s="200"/>
      <c r="FZI80" s="200"/>
      <c r="FZJ80" s="200"/>
      <c r="FZK80" s="200"/>
      <c r="FZL80" s="200"/>
      <c r="FZM80" s="200"/>
      <c r="FZN80" s="200"/>
      <c r="FZO80" s="200"/>
      <c r="FZP80" s="200"/>
      <c r="FZQ80" s="200"/>
      <c r="FZR80" s="200"/>
      <c r="FZS80" s="200"/>
      <c r="FZT80" s="200"/>
      <c r="FZU80" s="200"/>
      <c r="FZV80" s="200"/>
      <c r="FZW80" s="200"/>
      <c r="FZX80" s="200"/>
      <c r="FZY80" s="200"/>
      <c r="FZZ80" s="200"/>
      <c r="GAA80" s="200"/>
      <c r="GAB80" s="200"/>
      <c r="GAC80" s="200"/>
      <c r="GAD80" s="200"/>
      <c r="GAE80" s="200"/>
      <c r="GAF80" s="200"/>
      <c r="GAG80" s="200"/>
      <c r="GAH80" s="200"/>
      <c r="GAI80" s="200"/>
      <c r="GAJ80" s="200"/>
      <c r="GAK80" s="200"/>
      <c r="GAL80" s="200"/>
      <c r="GAM80" s="200"/>
      <c r="GAN80" s="200"/>
      <c r="GAO80" s="200"/>
      <c r="GAP80" s="200"/>
      <c r="GAQ80" s="200"/>
      <c r="GAR80" s="200"/>
      <c r="GAS80" s="200"/>
      <c r="GAT80" s="200"/>
      <c r="GAU80" s="200"/>
      <c r="GAV80" s="200"/>
      <c r="GAW80" s="200"/>
      <c r="GAX80" s="200"/>
      <c r="GAY80" s="200"/>
      <c r="GAZ80" s="200"/>
      <c r="GBA80" s="197"/>
      <c r="GBB80" s="197"/>
      <c r="GBC80" s="197"/>
      <c r="GBD80" s="197"/>
      <c r="GBE80" s="197"/>
      <c r="GBF80" s="197"/>
      <c r="GBG80" s="197"/>
      <c r="GBH80" s="197"/>
      <c r="GBI80" s="197"/>
      <c r="GBJ80" s="197"/>
      <c r="GBK80" s="197"/>
      <c r="GBL80" s="197"/>
      <c r="GBM80" s="197"/>
      <c r="GBN80" s="197"/>
      <c r="GBO80" s="197"/>
      <c r="GBP80" s="197"/>
      <c r="GBQ80" s="200"/>
      <c r="GBR80" s="200"/>
      <c r="GBS80" s="200"/>
      <c r="GBT80" s="200"/>
      <c r="GBU80" s="200"/>
      <c r="GBV80" s="200"/>
      <c r="GBW80" s="200"/>
      <c r="GBX80" s="200"/>
      <c r="GBY80" s="200"/>
      <c r="GBZ80" s="200"/>
      <c r="GCA80" s="200"/>
      <c r="GCB80" s="200"/>
      <c r="GCC80" s="200"/>
      <c r="GCD80" s="200"/>
      <c r="GCE80" s="200"/>
      <c r="GCF80" s="200"/>
      <c r="GCG80" s="200"/>
      <c r="GCH80" s="200"/>
      <c r="GCI80" s="200"/>
      <c r="GCJ80" s="200"/>
      <c r="GCK80" s="200"/>
      <c r="GCL80" s="200"/>
      <c r="GCM80" s="200"/>
      <c r="GCN80" s="200"/>
      <c r="GCO80" s="200"/>
      <c r="GCP80" s="200"/>
      <c r="GCQ80" s="200"/>
      <c r="GCR80" s="200"/>
      <c r="GCS80" s="200"/>
      <c r="GCT80" s="200"/>
      <c r="GCU80" s="200"/>
      <c r="GCV80" s="200"/>
      <c r="GCW80" s="200"/>
      <c r="GCX80" s="200"/>
      <c r="GCY80" s="200"/>
      <c r="GCZ80" s="200"/>
      <c r="GDA80" s="200"/>
      <c r="GDB80" s="200"/>
      <c r="GDC80" s="200"/>
      <c r="GDD80" s="200"/>
      <c r="GDE80" s="200"/>
      <c r="GDF80" s="200"/>
      <c r="GDG80" s="200"/>
      <c r="GDH80" s="200"/>
      <c r="GDI80" s="200"/>
      <c r="GDJ80" s="200"/>
      <c r="GDK80" s="200"/>
      <c r="GDL80" s="200"/>
      <c r="GDM80" s="200"/>
      <c r="GDN80" s="200"/>
      <c r="GDO80" s="200"/>
      <c r="GDP80" s="200"/>
      <c r="GDQ80" s="200"/>
      <c r="GDR80" s="200"/>
      <c r="GDS80" s="200"/>
      <c r="GDT80" s="200"/>
      <c r="GDU80" s="200"/>
      <c r="GDV80" s="200"/>
      <c r="GDW80" s="200"/>
      <c r="GDX80" s="200"/>
      <c r="GDY80" s="200"/>
      <c r="GDZ80" s="200"/>
      <c r="GEA80" s="200"/>
      <c r="GEB80" s="200"/>
      <c r="GEC80" s="200"/>
      <c r="GED80" s="200"/>
      <c r="GEE80" s="200"/>
      <c r="GEF80" s="200"/>
      <c r="GEG80" s="200"/>
      <c r="GEH80" s="200"/>
      <c r="GEI80" s="200"/>
      <c r="GEJ80" s="200"/>
      <c r="GEK80" s="200"/>
      <c r="GEL80" s="200"/>
      <c r="GEM80" s="200"/>
      <c r="GEN80" s="200"/>
      <c r="GEO80" s="197"/>
      <c r="GEP80" s="197"/>
      <c r="GEQ80" s="197"/>
      <c r="GER80" s="197"/>
      <c r="GES80" s="197"/>
      <c r="GET80" s="197"/>
      <c r="GEU80" s="197"/>
      <c r="GEV80" s="197"/>
      <c r="GEW80" s="197"/>
      <c r="GEX80" s="197"/>
      <c r="GEY80" s="197"/>
      <c r="GEZ80" s="197"/>
      <c r="GFA80" s="197"/>
      <c r="GFB80" s="197"/>
      <c r="GFC80" s="197"/>
      <c r="GFD80" s="197"/>
      <c r="GFE80" s="200"/>
      <c r="GFF80" s="200"/>
      <c r="GFG80" s="200"/>
      <c r="GFH80" s="200"/>
      <c r="GFI80" s="200"/>
      <c r="GFJ80" s="200"/>
      <c r="GFK80" s="200"/>
      <c r="GFL80" s="200"/>
      <c r="GFM80" s="200"/>
      <c r="GFN80" s="200"/>
      <c r="GFO80" s="200"/>
      <c r="GFP80" s="200"/>
      <c r="GFQ80" s="200"/>
      <c r="GFR80" s="200"/>
      <c r="GFS80" s="200"/>
      <c r="GFT80" s="200"/>
      <c r="GFU80" s="200"/>
      <c r="GFV80" s="200"/>
      <c r="GFW80" s="200"/>
      <c r="GFX80" s="200"/>
      <c r="GFY80" s="200"/>
      <c r="GFZ80" s="200"/>
      <c r="GGA80" s="200"/>
      <c r="GGB80" s="200"/>
      <c r="GGC80" s="200"/>
      <c r="GGD80" s="200"/>
      <c r="GGE80" s="200"/>
      <c r="GGF80" s="200"/>
      <c r="GGG80" s="200"/>
      <c r="GGH80" s="200"/>
      <c r="GGI80" s="200"/>
      <c r="GGJ80" s="200"/>
      <c r="GGK80" s="200"/>
      <c r="GGL80" s="200"/>
      <c r="GGM80" s="200"/>
      <c r="GGN80" s="200"/>
      <c r="GGO80" s="200"/>
      <c r="GGP80" s="200"/>
      <c r="GGQ80" s="200"/>
      <c r="GGR80" s="200"/>
      <c r="GGS80" s="200"/>
      <c r="GGT80" s="200"/>
      <c r="GGU80" s="200"/>
      <c r="GGV80" s="200"/>
      <c r="GGW80" s="200"/>
      <c r="GGX80" s="200"/>
      <c r="GGY80" s="200"/>
      <c r="GGZ80" s="200"/>
      <c r="GHA80" s="200"/>
      <c r="GHB80" s="200"/>
      <c r="GHC80" s="200"/>
      <c r="GHD80" s="200"/>
      <c r="GHE80" s="200"/>
      <c r="GHF80" s="200"/>
      <c r="GHG80" s="200"/>
      <c r="GHH80" s="200"/>
      <c r="GHI80" s="200"/>
      <c r="GHJ80" s="200"/>
      <c r="GHK80" s="200"/>
      <c r="GHL80" s="200"/>
      <c r="GHM80" s="200"/>
      <c r="GHN80" s="200"/>
      <c r="GHO80" s="200"/>
      <c r="GHP80" s="200"/>
      <c r="GHQ80" s="200"/>
      <c r="GHR80" s="200"/>
      <c r="GHS80" s="200"/>
      <c r="GHT80" s="200"/>
      <c r="GHU80" s="200"/>
      <c r="GHV80" s="200"/>
      <c r="GHW80" s="200"/>
      <c r="GHX80" s="200"/>
      <c r="GHY80" s="200"/>
      <c r="GHZ80" s="200"/>
      <c r="GIA80" s="200"/>
      <c r="GIB80" s="200"/>
      <c r="GIC80" s="197"/>
      <c r="GID80" s="197"/>
      <c r="GIE80" s="197"/>
      <c r="GIF80" s="197"/>
      <c r="GIG80" s="197"/>
      <c r="GIH80" s="197"/>
      <c r="GII80" s="197"/>
      <c r="GIJ80" s="197"/>
      <c r="GIK80" s="197"/>
      <c r="GIL80" s="197"/>
      <c r="GIM80" s="197"/>
      <c r="GIN80" s="197"/>
      <c r="GIO80" s="197"/>
      <c r="GIP80" s="197"/>
      <c r="GIQ80" s="197"/>
      <c r="GIR80" s="197"/>
      <c r="GIS80" s="200"/>
      <c r="GIT80" s="200"/>
      <c r="GIU80" s="200"/>
      <c r="GIV80" s="200"/>
      <c r="GIW80" s="200"/>
      <c r="GIX80" s="200"/>
      <c r="GIY80" s="200"/>
      <c r="GIZ80" s="200"/>
      <c r="GJA80" s="200"/>
      <c r="GJB80" s="200"/>
      <c r="GJC80" s="200"/>
      <c r="GJD80" s="200"/>
      <c r="GJE80" s="200"/>
      <c r="GJF80" s="200"/>
      <c r="GJG80" s="200"/>
      <c r="GJH80" s="200"/>
      <c r="GJI80" s="200"/>
      <c r="GJJ80" s="200"/>
      <c r="GJK80" s="200"/>
      <c r="GJL80" s="200"/>
      <c r="GJM80" s="200"/>
      <c r="GJN80" s="200"/>
      <c r="GJO80" s="200"/>
      <c r="GJP80" s="200"/>
      <c r="GJQ80" s="200"/>
      <c r="GJR80" s="200"/>
      <c r="GJS80" s="200"/>
      <c r="GJT80" s="200"/>
      <c r="GJU80" s="200"/>
      <c r="GJV80" s="200"/>
      <c r="GJW80" s="200"/>
      <c r="GJX80" s="200"/>
      <c r="GJY80" s="200"/>
      <c r="GJZ80" s="200"/>
      <c r="GKA80" s="200"/>
      <c r="GKB80" s="200"/>
      <c r="GKC80" s="200"/>
      <c r="GKD80" s="200"/>
      <c r="GKE80" s="200"/>
      <c r="GKF80" s="200"/>
      <c r="GKG80" s="200"/>
      <c r="GKH80" s="200"/>
      <c r="GKI80" s="200"/>
      <c r="GKJ80" s="200"/>
      <c r="GKK80" s="200"/>
      <c r="GKL80" s="200"/>
      <c r="GKM80" s="200"/>
      <c r="GKN80" s="200"/>
      <c r="GKO80" s="200"/>
      <c r="GKP80" s="200"/>
      <c r="GKQ80" s="200"/>
      <c r="GKR80" s="200"/>
      <c r="GKS80" s="200"/>
      <c r="GKT80" s="200"/>
      <c r="GKU80" s="200"/>
      <c r="GKV80" s="200"/>
      <c r="GKW80" s="200"/>
      <c r="GKX80" s="200"/>
      <c r="GKY80" s="200"/>
      <c r="GKZ80" s="200"/>
      <c r="GLA80" s="200"/>
      <c r="GLB80" s="200"/>
      <c r="GLC80" s="200"/>
      <c r="GLD80" s="200"/>
      <c r="GLE80" s="200"/>
      <c r="GLF80" s="200"/>
      <c r="GLG80" s="200"/>
      <c r="GLH80" s="200"/>
      <c r="GLI80" s="200"/>
      <c r="GLJ80" s="200"/>
      <c r="GLK80" s="200"/>
      <c r="GLL80" s="200"/>
      <c r="GLM80" s="200"/>
      <c r="GLN80" s="200"/>
      <c r="GLO80" s="200"/>
      <c r="GLP80" s="200"/>
      <c r="GLQ80" s="197"/>
      <c r="GLR80" s="197"/>
      <c r="GLS80" s="197"/>
      <c r="GLT80" s="197"/>
      <c r="GLU80" s="197"/>
      <c r="GLV80" s="197"/>
      <c r="GLW80" s="197"/>
      <c r="GLX80" s="197"/>
      <c r="GLY80" s="197"/>
      <c r="GLZ80" s="197"/>
      <c r="GMA80" s="197"/>
      <c r="GMB80" s="197"/>
      <c r="GMC80" s="197"/>
      <c r="GMD80" s="197"/>
      <c r="GME80" s="197"/>
      <c r="GMF80" s="197"/>
      <c r="GMG80" s="200"/>
      <c r="GMH80" s="200"/>
      <c r="GMI80" s="200"/>
      <c r="GMJ80" s="200"/>
      <c r="GMK80" s="200"/>
      <c r="GML80" s="200"/>
      <c r="GMM80" s="200"/>
      <c r="GMN80" s="200"/>
      <c r="GMO80" s="200"/>
      <c r="GMP80" s="200"/>
      <c r="GMQ80" s="200"/>
      <c r="GMR80" s="200"/>
      <c r="GMS80" s="200"/>
      <c r="GMT80" s="200"/>
      <c r="GMU80" s="200"/>
      <c r="GMV80" s="200"/>
      <c r="GMW80" s="200"/>
      <c r="GMX80" s="200"/>
      <c r="GMY80" s="200"/>
      <c r="GMZ80" s="200"/>
      <c r="GNA80" s="200"/>
      <c r="GNB80" s="200"/>
      <c r="GNC80" s="200"/>
      <c r="GND80" s="200"/>
      <c r="GNE80" s="200"/>
      <c r="GNF80" s="200"/>
      <c r="GNG80" s="200"/>
      <c r="GNH80" s="200"/>
      <c r="GNI80" s="200"/>
      <c r="GNJ80" s="200"/>
      <c r="GNK80" s="200"/>
      <c r="GNL80" s="200"/>
      <c r="GNM80" s="200"/>
      <c r="GNN80" s="200"/>
      <c r="GNO80" s="200"/>
      <c r="GNP80" s="200"/>
      <c r="GNQ80" s="200"/>
      <c r="GNR80" s="200"/>
      <c r="GNS80" s="200"/>
      <c r="GNT80" s="200"/>
      <c r="GNU80" s="200"/>
      <c r="GNV80" s="200"/>
      <c r="GNW80" s="200"/>
      <c r="GNX80" s="200"/>
      <c r="GNY80" s="200"/>
      <c r="GNZ80" s="200"/>
      <c r="GOA80" s="200"/>
      <c r="GOB80" s="200"/>
      <c r="GOC80" s="200"/>
      <c r="GOD80" s="200"/>
      <c r="GOE80" s="200"/>
      <c r="GOF80" s="200"/>
      <c r="GOG80" s="200"/>
      <c r="GOH80" s="200"/>
      <c r="GOI80" s="200"/>
      <c r="GOJ80" s="200"/>
      <c r="GOK80" s="200"/>
      <c r="GOL80" s="200"/>
      <c r="GOM80" s="200"/>
      <c r="GON80" s="200"/>
      <c r="GOO80" s="200"/>
      <c r="GOP80" s="200"/>
      <c r="GOQ80" s="200"/>
      <c r="GOR80" s="200"/>
      <c r="GOS80" s="200"/>
      <c r="GOT80" s="200"/>
      <c r="GOU80" s="200"/>
      <c r="GOV80" s="200"/>
      <c r="GOW80" s="200"/>
      <c r="GOX80" s="200"/>
      <c r="GOY80" s="200"/>
      <c r="GOZ80" s="200"/>
      <c r="GPA80" s="200"/>
      <c r="GPB80" s="200"/>
      <c r="GPC80" s="200"/>
      <c r="GPD80" s="200"/>
      <c r="GPE80" s="197"/>
      <c r="GPF80" s="197"/>
      <c r="GPG80" s="197"/>
      <c r="GPH80" s="197"/>
      <c r="GPI80" s="197"/>
      <c r="GPJ80" s="197"/>
      <c r="GPK80" s="197"/>
      <c r="GPL80" s="197"/>
      <c r="GPM80" s="197"/>
      <c r="GPN80" s="197"/>
      <c r="GPO80" s="197"/>
      <c r="GPP80" s="197"/>
      <c r="GPQ80" s="197"/>
      <c r="GPR80" s="197"/>
      <c r="GPS80" s="197"/>
      <c r="GPT80" s="197"/>
      <c r="GPU80" s="200"/>
      <c r="GPV80" s="200"/>
      <c r="GPW80" s="200"/>
      <c r="GPX80" s="200"/>
      <c r="GPY80" s="200"/>
      <c r="GPZ80" s="200"/>
      <c r="GQA80" s="200"/>
      <c r="GQB80" s="200"/>
      <c r="GQC80" s="200"/>
      <c r="GQD80" s="200"/>
      <c r="GQE80" s="200"/>
      <c r="GQF80" s="200"/>
      <c r="GQG80" s="200"/>
      <c r="GQH80" s="200"/>
      <c r="GQI80" s="200"/>
      <c r="GQJ80" s="200"/>
      <c r="GQK80" s="200"/>
      <c r="GQL80" s="200"/>
      <c r="GQM80" s="200"/>
      <c r="GQN80" s="200"/>
      <c r="GQO80" s="200"/>
      <c r="GQP80" s="200"/>
      <c r="GQQ80" s="200"/>
      <c r="GQR80" s="200"/>
      <c r="GQS80" s="200"/>
      <c r="GQT80" s="200"/>
      <c r="GQU80" s="200"/>
      <c r="GQV80" s="200"/>
      <c r="GQW80" s="200"/>
      <c r="GQX80" s="200"/>
      <c r="GQY80" s="200"/>
      <c r="GQZ80" s="200"/>
      <c r="GRA80" s="200"/>
      <c r="GRB80" s="200"/>
      <c r="GRC80" s="200"/>
      <c r="GRD80" s="200"/>
      <c r="GRE80" s="200"/>
      <c r="GRF80" s="200"/>
      <c r="GRG80" s="200"/>
      <c r="GRH80" s="200"/>
      <c r="GRI80" s="200"/>
      <c r="GRJ80" s="200"/>
      <c r="GRK80" s="200"/>
      <c r="GRL80" s="200"/>
      <c r="GRM80" s="200"/>
      <c r="GRN80" s="200"/>
      <c r="GRO80" s="200"/>
      <c r="GRP80" s="200"/>
      <c r="GRQ80" s="200"/>
      <c r="GRR80" s="200"/>
      <c r="GRS80" s="200"/>
      <c r="GRT80" s="200"/>
      <c r="GRU80" s="200"/>
      <c r="GRV80" s="200"/>
      <c r="GRW80" s="200"/>
      <c r="GRX80" s="200"/>
      <c r="GRY80" s="200"/>
      <c r="GRZ80" s="200"/>
      <c r="GSA80" s="200"/>
      <c r="GSB80" s="200"/>
      <c r="GSC80" s="200"/>
      <c r="GSD80" s="200"/>
      <c r="GSE80" s="200"/>
      <c r="GSF80" s="200"/>
      <c r="GSG80" s="200"/>
      <c r="GSH80" s="200"/>
      <c r="GSI80" s="200"/>
      <c r="GSJ80" s="200"/>
      <c r="GSK80" s="200"/>
      <c r="GSL80" s="200"/>
      <c r="GSM80" s="200"/>
      <c r="GSN80" s="200"/>
      <c r="GSO80" s="200"/>
      <c r="GSP80" s="200"/>
      <c r="GSQ80" s="200"/>
      <c r="GSR80" s="200"/>
      <c r="GSS80" s="197"/>
      <c r="GST80" s="197"/>
      <c r="GSU80" s="197"/>
      <c r="GSV80" s="197"/>
      <c r="GSW80" s="197"/>
      <c r="GSX80" s="197"/>
      <c r="GSY80" s="197"/>
      <c r="GSZ80" s="197"/>
      <c r="GTA80" s="197"/>
      <c r="GTB80" s="197"/>
      <c r="GTC80" s="197"/>
      <c r="GTD80" s="197"/>
      <c r="GTE80" s="197"/>
      <c r="GTF80" s="197"/>
      <c r="GTG80" s="197"/>
      <c r="GTH80" s="197"/>
      <c r="GTI80" s="200"/>
      <c r="GTJ80" s="200"/>
      <c r="GTK80" s="200"/>
      <c r="GTL80" s="200"/>
      <c r="GTM80" s="200"/>
      <c r="GTN80" s="200"/>
      <c r="GTO80" s="200"/>
      <c r="GTP80" s="200"/>
      <c r="GTQ80" s="200"/>
      <c r="GTR80" s="200"/>
      <c r="GTS80" s="200"/>
      <c r="GTT80" s="200"/>
      <c r="GTU80" s="200"/>
      <c r="GTV80" s="200"/>
      <c r="GTW80" s="200"/>
      <c r="GTX80" s="200"/>
      <c r="GTY80" s="200"/>
      <c r="GTZ80" s="200"/>
      <c r="GUA80" s="200"/>
      <c r="GUB80" s="200"/>
      <c r="GUC80" s="200"/>
      <c r="GUD80" s="200"/>
      <c r="GUE80" s="200"/>
      <c r="GUF80" s="200"/>
      <c r="GUG80" s="200"/>
      <c r="GUH80" s="200"/>
      <c r="GUI80" s="200"/>
      <c r="GUJ80" s="200"/>
      <c r="GUK80" s="200"/>
      <c r="GUL80" s="200"/>
      <c r="GUM80" s="200"/>
      <c r="GUN80" s="200"/>
      <c r="GUO80" s="200"/>
      <c r="GUP80" s="200"/>
      <c r="GUQ80" s="200"/>
      <c r="GUR80" s="200"/>
      <c r="GUS80" s="200"/>
      <c r="GUT80" s="200"/>
      <c r="GUU80" s="200"/>
      <c r="GUV80" s="200"/>
      <c r="GUW80" s="200"/>
      <c r="GUX80" s="200"/>
      <c r="GUY80" s="200"/>
      <c r="GUZ80" s="200"/>
      <c r="GVA80" s="200"/>
      <c r="GVB80" s="200"/>
      <c r="GVC80" s="200"/>
      <c r="GVD80" s="200"/>
      <c r="GVE80" s="200"/>
      <c r="GVF80" s="200"/>
      <c r="GVG80" s="200"/>
      <c r="GVH80" s="200"/>
      <c r="GVI80" s="200"/>
      <c r="GVJ80" s="200"/>
      <c r="GVK80" s="200"/>
      <c r="GVL80" s="200"/>
      <c r="GVM80" s="200"/>
      <c r="GVN80" s="200"/>
      <c r="GVO80" s="200"/>
      <c r="GVP80" s="200"/>
      <c r="GVQ80" s="200"/>
      <c r="GVR80" s="200"/>
      <c r="GVS80" s="200"/>
      <c r="GVT80" s="200"/>
      <c r="GVU80" s="200"/>
      <c r="GVV80" s="200"/>
      <c r="GVW80" s="200"/>
      <c r="GVX80" s="200"/>
      <c r="GVY80" s="200"/>
      <c r="GVZ80" s="200"/>
      <c r="GWA80" s="200"/>
      <c r="GWB80" s="200"/>
      <c r="GWC80" s="200"/>
      <c r="GWD80" s="200"/>
      <c r="GWE80" s="200"/>
      <c r="GWF80" s="200"/>
      <c r="GWG80" s="197"/>
      <c r="GWH80" s="197"/>
      <c r="GWI80" s="197"/>
      <c r="GWJ80" s="197"/>
      <c r="GWK80" s="197"/>
      <c r="GWL80" s="197"/>
      <c r="GWM80" s="197"/>
      <c r="GWN80" s="197"/>
      <c r="GWO80" s="197"/>
      <c r="GWP80" s="197"/>
      <c r="GWQ80" s="197"/>
      <c r="GWR80" s="197"/>
      <c r="GWS80" s="197"/>
      <c r="GWT80" s="197"/>
      <c r="GWU80" s="197"/>
      <c r="GWV80" s="197"/>
      <c r="GWW80" s="200"/>
      <c r="GWX80" s="200"/>
      <c r="GWY80" s="200"/>
      <c r="GWZ80" s="200"/>
      <c r="GXA80" s="200"/>
      <c r="GXB80" s="200"/>
      <c r="GXC80" s="200"/>
      <c r="GXD80" s="200"/>
      <c r="GXE80" s="200"/>
      <c r="GXF80" s="200"/>
      <c r="GXG80" s="200"/>
      <c r="GXH80" s="200"/>
      <c r="GXI80" s="200"/>
      <c r="GXJ80" s="200"/>
      <c r="GXK80" s="200"/>
      <c r="GXL80" s="200"/>
      <c r="GXM80" s="200"/>
      <c r="GXN80" s="200"/>
      <c r="GXO80" s="200"/>
      <c r="GXP80" s="200"/>
      <c r="GXQ80" s="200"/>
      <c r="GXR80" s="200"/>
      <c r="GXS80" s="200"/>
      <c r="GXT80" s="200"/>
      <c r="GXU80" s="200"/>
      <c r="GXV80" s="200"/>
      <c r="GXW80" s="200"/>
      <c r="GXX80" s="200"/>
      <c r="GXY80" s="200"/>
      <c r="GXZ80" s="200"/>
      <c r="GYA80" s="200"/>
      <c r="GYB80" s="200"/>
      <c r="GYC80" s="200"/>
      <c r="GYD80" s="200"/>
      <c r="GYE80" s="200"/>
      <c r="GYF80" s="200"/>
      <c r="GYG80" s="200"/>
      <c r="GYH80" s="200"/>
      <c r="GYI80" s="200"/>
      <c r="GYJ80" s="200"/>
      <c r="GYK80" s="200"/>
      <c r="GYL80" s="200"/>
      <c r="GYM80" s="200"/>
      <c r="GYN80" s="200"/>
      <c r="GYO80" s="200"/>
      <c r="GYP80" s="200"/>
      <c r="GYQ80" s="200"/>
      <c r="GYR80" s="200"/>
      <c r="GYS80" s="200"/>
      <c r="GYT80" s="200"/>
      <c r="GYU80" s="200"/>
      <c r="GYV80" s="200"/>
      <c r="GYW80" s="200"/>
      <c r="GYX80" s="200"/>
      <c r="GYY80" s="200"/>
      <c r="GYZ80" s="200"/>
      <c r="GZA80" s="200"/>
      <c r="GZB80" s="200"/>
      <c r="GZC80" s="200"/>
      <c r="GZD80" s="200"/>
      <c r="GZE80" s="200"/>
      <c r="GZF80" s="200"/>
      <c r="GZG80" s="200"/>
      <c r="GZH80" s="200"/>
      <c r="GZI80" s="200"/>
      <c r="GZJ80" s="200"/>
      <c r="GZK80" s="200"/>
      <c r="GZL80" s="200"/>
      <c r="GZM80" s="200"/>
      <c r="GZN80" s="200"/>
      <c r="GZO80" s="200"/>
      <c r="GZP80" s="200"/>
      <c r="GZQ80" s="200"/>
      <c r="GZR80" s="200"/>
      <c r="GZS80" s="200"/>
      <c r="GZT80" s="200"/>
      <c r="GZU80" s="197"/>
      <c r="GZV80" s="197"/>
      <c r="GZW80" s="197"/>
      <c r="GZX80" s="197"/>
      <c r="GZY80" s="197"/>
      <c r="GZZ80" s="197"/>
      <c r="HAA80" s="197"/>
      <c r="HAB80" s="197"/>
      <c r="HAC80" s="197"/>
      <c r="HAD80" s="197"/>
      <c r="HAE80" s="197"/>
      <c r="HAF80" s="197"/>
      <c r="HAG80" s="197"/>
      <c r="HAH80" s="197"/>
      <c r="HAI80" s="197"/>
      <c r="HAJ80" s="197"/>
      <c r="HAK80" s="200"/>
      <c r="HAL80" s="200"/>
      <c r="HAM80" s="200"/>
      <c r="HAN80" s="200"/>
      <c r="HAO80" s="200"/>
      <c r="HAP80" s="200"/>
      <c r="HAQ80" s="200"/>
      <c r="HAR80" s="200"/>
      <c r="HAS80" s="200"/>
      <c r="HAT80" s="200"/>
      <c r="HAU80" s="200"/>
      <c r="HAV80" s="200"/>
      <c r="HAW80" s="200"/>
      <c r="HAX80" s="200"/>
      <c r="HAY80" s="200"/>
      <c r="HAZ80" s="200"/>
      <c r="HBA80" s="200"/>
      <c r="HBB80" s="200"/>
      <c r="HBC80" s="200"/>
      <c r="HBD80" s="200"/>
      <c r="HBE80" s="200"/>
      <c r="HBF80" s="200"/>
      <c r="HBG80" s="200"/>
      <c r="HBH80" s="200"/>
      <c r="HBI80" s="200"/>
      <c r="HBJ80" s="200"/>
      <c r="HBK80" s="200"/>
      <c r="HBL80" s="200"/>
      <c r="HBM80" s="200"/>
      <c r="HBN80" s="200"/>
      <c r="HBO80" s="200"/>
      <c r="HBP80" s="200"/>
      <c r="HBQ80" s="200"/>
      <c r="HBR80" s="200"/>
      <c r="HBS80" s="200"/>
      <c r="HBT80" s="200"/>
      <c r="HBU80" s="200"/>
      <c r="HBV80" s="200"/>
      <c r="HBW80" s="200"/>
      <c r="HBX80" s="200"/>
      <c r="HBY80" s="200"/>
      <c r="HBZ80" s="200"/>
      <c r="HCA80" s="200"/>
      <c r="HCB80" s="200"/>
      <c r="HCC80" s="200"/>
      <c r="HCD80" s="200"/>
      <c r="HCE80" s="200"/>
      <c r="HCF80" s="200"/>
      <c r="HCG80" s="200"/>
      <c r="HCH80" s="200"/>
      <c r="HCI80" s="200"/>
      <c r="HCJ80" s="200"/>
      <c r="HCK80" s="200"/>
      <c r="HCL80" s="200"/>
      <c r="HCM80" s="200"/>
      <c r="HCN80" s="200"/>
      <c r="HCO80" s="200"/>
      <c r="HCP80" s="200"/>
      <c r="HCQ80" s="200"/>
      <c r="HCR80" s="200"/>
      <c r="HCS80" s="200"/>
      <c r="HCT80" s="200"/>
      <c r="HCU80" s="200"/>
      <c r="HCV80" s="200"/>
      <c r="HCW80" s="200"/>
      <c r="HCX80" s="200"/>
      <c r="HCY80" s="200"/>
      <c r="HCZ80" s="200"/>
      <c r="HDA80" s="200"/>
      <c r="HDB80" s="200"/>
      <c r="HDC80" s="200"/>
      <c r="HDD80" s="200"/>
      <c r="HDE80" s="200"/>
      <c r="HDF80" s="200"/>
      <c r="HDG80" s="200"/>
      <c r="HDH80" s="200"/>
      <c r="HDI80" s="197"/>
      <c r="HDJ80" s="197"/>
      <c r="HDK80" s="197"/>
      <c r="HDL80" s="197"/>
      <c r="HDM80" s="197"/>
      <c r="HDN80" s="197"/>
      <c r="HDO80" s="197"/>
      <c r="HDP80" s="197"/>
      <c r="HDQ80" s="197"/>
      <c r="HDR80" s="197"/>
      <c r="HDS80" s="197"/>
      <c r="HDT80" s="197"/>
      <c r="HDU80" s="197"/>
      <c r="HDV80" s="197"/>
      <c r="HDW80" s="197"/>
      <c r="HDX80" s="197"/>
      <c r="HDY80" s="200"/>
      <c r="HDZ80" s="200"/>
      <c r="HEA80" s="200"/>
      <c r="HEB80" s="200"/>
      <c r="HEC80" s="200"/>
      <c r="HED80" s="200"/>
      <c r="HEE80" s="200"/>
      <c r="HEF80" s="200"/>
      <c r="HEG80" s="200"/>
      <c r="HEH80" s="200"/>
      <c r="HEI80" s="200"/>
      <c r="HEJ80" s="200"/>
      <c r="HEK80" s="200"/>
      <c r="HEL80" s="200"/>
      <c r="HEM80" s="200"/>
      <c r="HEN80" s="200"/>
      <c r="HEO80" s="200"/>
      <c r="HEP80" s="200"/>
      <c r="HEQ80" s="200"/>
      <c r="HER80" s="200"/>
      <c r="HES80" s="200"/>
      <c r="HET80" s="200"/>
      <c r="HEU80" s="200"/>
      <c r="HEV80" s="200"/>
      <c r="HEW80" s="200"/>
      <c r="HEX80" s="200"/>
      <c r="HEY80" s="200"/>
      <c r="HEZ80" s="200"/>
      <c r="HFA80" s="200"/>
      <c r="HFB80" s="200"/>
      <c r="HFC80" s="200"/>
      <c r="HFD80" s="200"/>
      <c r="HFE80" s="200"/>
      <c r="HFF80" s="200"/>
      <c r="HFG80" s="200"/>
      <c r="HFH80" s="200"/>
      <c r="HFI80" s="200"/>
      <c r="HFJ80" s="200"/>
      <c r="HFK80" s="200"/>
      <c r="HFL80" s="200"/>
      <c r="HFM80" s="200"/>
      <c r="HFN80" s="200"/>
      <c r="HFO80" s="200"/>
      <c r="HFP80" s="200"/>
      <c r="HFQ80" s="200"/>
      <c r="HFR80" s="200"/>
      <c r="HFS80" s="200"/>
      <c r="HFT80" s="200"/>
      <c r="HFU80" s="200"/>
      <c r="HFV80" s="200"/>
      <c r="HFW80" s="200"/>
      <c r="HFX80" s="200"/>
      <c r="HFY80" s="200"/>
      <c r="HFZ80" s="200"/>
      <c r="HGA80" s="200"/>
      <c r="HGB80" s="200"/>
      <c r="HGC80" s="200"/>
      <c r="HGD80" s="200"/>
      <c r="HGE80" s="200"/>
      <c r="HGF80" s="200"/>
      <c r="HGG80" s="200"/>
      <c r="HGH80" s="200"/>
      <c r="HGI80" s="200"/>
      <c r="HGJ80" s="200"/>
      <c r="HGK80" s="200"/>
      <c r="HGL80" s="200"/>
      <c r="HGM80" s="200"/>
      <c r="HGN80" s="200"/>
      <c r="HGO80" s="200"/>
      <c r="HGP80" s="200"/>
      <c r="HGQ80" s="200"/>
      <c r="HGR80" s="200"/>
      <c r="HGS80" s="200"/>
      <c r="HGT80" s="200"/>
      <c r="HGU80" s="200"/>
      <c r="HGV80" s="200"/>
      <c r="HGW80" s="197"/>
      <c r="HGX80" s="197"/>
      <c r="HGY80" s="197"/>
      <c r="HGZ80" s="197"/>
      <c r="HHA80" s="197"/>
      <c r="HHB80" s="197"/>
      <c r="HHC80" s="197"/>
      <c r="HHD80" s="197"/>
      <c r="HHE80" s="197"/>
      <c r="HHF80" s="197"/>
      <c r="HHG80" s="197"/>
      <c r="HHH80" s="197"/>
      <c r="HHI80" s="197"/>
      <c r="HHJ80" s="197"/>
      <c r="HHK80" s="197"/>
      <c r="HHL80" s="197"/>
      <c r="HHM80" s="200"/>
      <c r="HHN80" s="200"/>
      <c r="HHO80" s="200"/>
      <c r="HHP80" s="200"/>
      <c r="HHQ80" s="200"/>
      <c r="HHR80" s="200"/>
      <c r="HHS80" s="200"/>
      <c r="HHT80" s="200"/>
      <c r="HHU80" s="200"/>
      <c r="HHV80" s="200"/>
      <c r="HHW80" s="200"/>
      <c r="HHX80" s="200"/>
      <c r="HHY80" s="200"/>
      <c r="HHZ80" s="200"/>
      <c r="HIA80" s="200"/>
      <c r="HIB80" s="200"/>
      <c r="HIC80" s="200"/>
      <c r="HID80" s="200"/>
      <c r="HIE80" s="200"/>
      <c r="HIF80" s="200"/>
      <c r="HIG80" s="200"/>
      <c r="HIH80" s="200"/>
      <c r="HII80" s="200"/>
      <c r="HIJ80" s="200"/>
      <c r="HIK80" s="200"/>
      <c r="HIL80" s="200"/>
      <c r="HIM80" s="200"/>
      <c r="HIN80" s="200"/>
      <c r="HIO80" s="200"/>
      <c r="HIP80" s="200"/>
      <c r="HIQ80" s="200"/>
      <c r="HIR80" s="200"/>
      <c r="HIS80" s="200"/>
      <c r="HIT80" s="200"/>
      <c r="HIU80" s="200"/>
      <c r="HIV80" s="200"/>
      <c r="HIW80" s="200"/>
      <c r="HIX80" s="200"/>
      <c r="HIY80" s="200"/>
      <c r="HIZ80" s="200"/>
      <c r="HJA80" s="200"/>
      <c r="HJB80" s="200"/>
      <c r="HJC80" s="200"/>
      <c r="HJD80" s="200"/>
      <c r="HJE80" s="200"/>
      <c r="HJF80" s="200"/>
      <c r="HJG80" s="200"/>
      <c r="HJH80" s="200"/>
      <c r="HJI80" s="200"/>
      <c r="HJJ80" s="200"/>
      <c r="HJK80" s="200"/>
      <c r="HJL80" s="200"/>
      <c r="HJM80" s="200"/>
      <c r="HJN80" s="200"/>
      <c r="HJO80" s="200"/>
      <c r="HJP80" s="200"/>
      <c r="HJQ80" s="200"/>
      <c r="HJR80" s="200"/>
      <c r="HJS80" s="200"/>
      <c r="HJT80" s="200"/>
      <c r="HJU80" s="200"/>
      <c r="HJV80" s="200"/>
      <c r="HJW80" s="200"/>
      <c r="HJX80" s="200"/>
      <c r="HJY80" s="200"/>
      <c r="HJZ80" s="200"/>
      <c r="HKA80" s="200"/>
      <c r="HKB80" s="200"/>
      <c r="HKC80" s="200"/>
      <c r="HKD80" s="200"/>
      <c r="HKE80" s="200"/>
      <c r="HKF80" s="200"/>
      <c r="HKG80" s="200"/>
      <c r="HKH80" s="200"/>
      <c r="HKI80" s="200"/>
      <c r="HKJ80" s="200"/>
      <c r="HKK80" s="197"/>
      <c r="HKL80" s="197"/>
      <c r="HKM80" s="197"/>
      <c r="HKN80" s="197"/>
      <c r="HKO80" s="197"/>
      <c r="HKP80" s="197"/>
      <c r="HKQ80" s="197"/>
      <c r="HKR80" s="197"/>
      <c r="HKS80" s="197"/>
      <c r="HKT80" s="197"/>
      <c r="HKU80" s="197"/>
      <c r="HKV80" s="197"/>
      <c r="HKW80" s="197"/>
      <c r="HKX80" s="197"/>
      <c r="HKY80" s="197"/>
      <c r="HKZ80" s="197"/>
      <c r="HLA80" s="200"/>
      <c r="HLB80" s="200"/>
      <c r="HLC80" s="200"/>
      <c r="HLD80" s="200"/>
      <c r="HLE80" s="200"/>
      <c r="HLF80" s="200"/>
      <c r="HLG80" s="200"/>
      <c r="HLH80" s="200"/>
      <c r="HLI80" s="200"/>
      <c r="HLJ80" s="200"/>
      <c r="HLK80" s="200"/>
      <c r="HLL80" s="200"/>
      <c r="HLM80" s="200"/>
      <c r="HLN80" s="200"/>
      <c r="HLO80" s="200"/>
      <c r="HLP80" s="200"/>
      <c r="HLQ80" s="200"/>
      <c r="HLR80" s="200"/>
      <c r="HLS80" s="200"/>
      <c r="HLT80" s="200"/>
      <c r="HLU80" s="200"/>
      <c r="HLV80" s="200"/>
      <c r="HLW80" s="200"/>
      <c r="HLX80" s="200"/>
      <c r="HLY80" s="200"/>
      <c r="HLZ80" s="200"/>
      <c r="HMA80" s="200"/>
      <c r="HMB80" s="200"/>
      <c r="HMC80" s="200"/>
      <c r="HMD80" s="200"/>
      <c r="HME80" s="200"/>
      <c r="HMF80" s="200"/>
      <c r="HMG80" s="200"/>
      <c r="HMH80" s="200"/>
      <c r="HMI80" s="200"/>
      <c r="HMJ80" s="200"/>
      <c r="HMK80" s="200"/>
      <c r="HML80" s="200"/>
      <c r="HMM80" s="200"/>
      <c r="HMN80" s="200"/>
      <c r="HMO80" s="200"/>
      <c r="HMP80" s="200"/>
      <c r="HMQ80" s="200"/>
      <c r="HMR80" s="200"/>
      <c r="HMS80" s="200"/>
      <c r="HMT80" s="200"/>
      <c r="HMU80" s="200"/>
      <c r="HMV80" s="200"/>
      <c r="HMW80" s="200"/>
      <c r="HMX80" s="200"/>
      <c r="HMY80" s="200"/>
      <c r="HMZ80" s="200"/>
      <c r="HNA80" s="200"/>
      <c r="HNB80" s="200"/>
      <c r="HNC80" s="200"/>
      <c r="HND80" s="200"/>
      <c r="HNE80" s="200"/>
      <c r="HNF80" s="200"/>
      <c r="HNG80" s="200"/>
      <c r="HNH80" s="200"/>
      <c r="HNI80" s="200"/>
      <c r="HNJ80" s="200"/>
      <c r="HNK80" s="200"/>
      <c r="HNL80" s="200"/>
      <c r="HNM80" s="200"/>
      <c r="HNN80" s="200"/>
      <c r="HNO80" s="200"/>
      <c r="HNP80" s="200"/>
      <c r="HNQ80" s="200"/>
      <c r="HNR80" s="200"/>
      <c r="HNS80" s="200"/>
      <c r="HNT80" s="200"/>
      <c r="HNU80" s="200"/>
      <c r="HNV80" s="200"/>
      <c r="HNW80" s="200"/>
      <c r="HNX80" s="200"/>
      <c r="HNY80" s="197"/>
      <c r="HNZ80" s="197"/>
      <c r="HOA80" s="197"/>
      <c r="HOB80" s="197"/>
      <c r="HOC80" s="197"/>
      <c r="HOD80" s="197"/>
      <c r="HOE80" s="197"/>
      <c r="HOF80" s="197"/>
      <c r="HOG80" s="197"/>
      <c r="HOH80" s="197"/>
      <c r="HOI80" s="197"/>
      <c r="HOJ80" s="197"/>
      <c r="HOK80" s="197"/>
      <c r="HOL80" s="197"/>
      <c r="HOM80" s="197"/>
      <c r="HON80" s="197"/>
      <c r="HOO80" s="200"/>
      <c r="HOP80" s="200"/>
      <c r="HOQ80" s="200"/>
      <c r="HOR80" s="200"/>
      <c r="HOS80" s="200"/>
      <c r="HOT80" s="200"/>
      <c r="HOU80" s="200"/>
      <c r="HOV80" s="200"/>
      <c r="HOW80" s="200"/>
      <c r="HOX80" s="200"/>
      <c r="HOY80" s="200"/>
      <c r="HOZ80" s="200"/>
      <c r="HPA80" s="200"/>
      <c r="HPB80" s="200"/>
      <c r="HPC80" s="200"/>
      <c r="HPD80" s="200"/>
      <c r="HPE80" s="200"/>
      <c r="HPF80" s="200"/>
      <c r="HPG80" s="200"/>
      <c r="HPH80" s="200"/>
      <c r="HPI80" s="200"/>
      <c r="HPJ80" s="200"/>
      <c r="HPK80" s="200"/>
      <c r="HPL80" s="200"/>
      <c r="HPM80" s="200"/>
      <c r="HPN80" s="200"/>
      <c r="HPO80" s="200"/>
      <c r="HPP80" s="200"/>
      <c r="HPQ80" s="200"/>
      <c r="HPR80" s="200"/>
      <c r="HPS80" s="200"/>
      <c r="HPT80" s="200"/>
      <c r="HPU80" s="200"/>
      <c r="HPV80" s="200"/>
      <c r="HPW80" s="200"/>
      <c r="HPX80" s="200"/>
      <c r="HPY80" s="200"/>
      <c r="HPZ80" s="200"/>
      <c r="HQA80" s="200"/>
      <c r="HQB80" s="200"/>
      <c r="HQC80" s="200"/>
      <c r="HQD80" s="200"/>
      <c r="HQE80" s="200"/>
      <c r="HQF80" s="200"/>
      <c r="HQG80" s="200"/>
      <c r="HQH80" s="200"/>
      <c r="HQI80" s="200"/>
      <c r="HQJ80" s="200"/>
      <c r="HQK80" s="200"/>
      <c r="HQL80" s="200"/>
      <c r="HQM80" s="200"/>
      <c r="HQN80" s="200"/>
      <c r="HQO80" s="200"/>
      <c r="HQP80" s="200"/>
      <c r="HQQ80" s="200"/>
      <c r="HQR80" s="200"/>
      <c r="HQS80" s="200"/>
      <c r="HQT80" s="200"/>
      <c r="HQU80" s="200"/>
      <c r="HQV80" s="200"/>
      <c r="HQW80" s="200"/>
      <c r="HQX80" s="200"/>
      <c r="HQY80" s="200"/>
      <c r="HQZ80" s="200"/>
      <c r="HRA80" s="200"/>
      <c r="HRB80" s="200"/>
      <c r="HRC80" s="200"/>
      <c r="HRD80" s="200"/>
      <c r="HRE80" s="200"/>
      <c r="HRF80" s="200"/>
      <c r="HRG80" s="200"/>
      <c r="HRH80" s="200"/>
      <c r="HRI80" s="200"/>
      <c r="HRJ80" s="200"/>
      <c r="HRK80" s="200"/>
      <c r="HRL80" s="200"/>
      <c r="HRM80" s="197"/>
      <c r="HRN80" s="197"/>
      <c r="HRO80" s="197"/>
      <c r="HRP80" s="197"/>
      <c r="HRQ80" s="197"/>
      <c r="HRR80" s="197"/>
      <c r="HRS80" s="197"/>
      <c r="HRT80" s="197"/>
      <c r="HRU80" s="197"/>
      <c r="HRV80" s="197"/>
      <c r="HRW80" s="197"/>
      <c r="HRX80" s="197"/>
      <c r="HRY80" s="197"/>
      <c r="HRZ80" s="197"/>
      <c r="HSA80" s="197"/>
      <c r="HSB80" s="197"/>
      <c r="HSC80" s="200"/>
      <c r="HSD80" s="200"/>
      <c r="HSE80" s="200"/>
      <c r="HSF80" s="200"/>
      <c r="HSG80" s="200"/>
      <c r="HSH80" s="200"/>
      <c r="HSI80" s="200"/>
      <c r="HSJ80" s="200"/>
      <c r="HSK80" s="200"/>
      <c r="HSL80" s="200"/>
      <c r="HSM80" s="200"/>
      <c r="HSN80" s="200"/>
      <c r="HSO80" s="200"/>
      <c r="HSP80" s="200"/>
      <c r="HSQ80" s="200"/>
      <c r="HSR80" s="200"/>
      <c r="HSS80" s="200"/>
      <c r="HST80" s="200"/>
      <c r="HSU80" s="200"/>
      <c r="HSV80" s="200"/>
      <c r="HSW80" s="200"/>
      <c r="HSX80" s="200"/>
      <c r="HSY80" s="200"/>
      <c r="HSZ80" s="200"/>
      <c r="HTA80" s="200"/>
      <c r="HTB80" s="200"/>
      <c r="HTC80" s="200"/>
      <c r="HTD80" s="200"/>
      <c r="HTE80" s="200"/>
      <c r="HTF80" s="200"/>
      <c r="HTG80" s="200"/>
      <c r="HTH80" s="200"/>
      <c r="HTI80" s="200"/>
      <c r="HTJ80" s="200"/>
      <c r="HTK80" s="200"/>
      <c r="HTL80" s="200"/>
      <c r="HTM80" s="200"/>
      <c r="HTN80" s="200"/>
      <c r="HTO80" s="200"/>
      <c r="HTP80" s="200"/>
      <c r="HTQ80" s="200"/>
      <c r="HTR80" s="200"/>
      <c r="HTS80" s="200"/>
      <c r="HTT80" s="200"/>
      <c r="HTU80" s="200"/>
      <c r="HTV80" s="200"/>
      <c r="HTW80" s="200"/>
      <c r="HTX80" s="200"/>
      <c r="HTY80" s="200"/>
      <c r="HTZ80" s="200"/>
      <c r="HUA80" s="200"/>
      <c r="HUB80" s="200"/>
      <c r="HUC80" s="200"/>
      <c r="HUD80" s="200"/>
      <c r="HUE80" s="200"/>
      <c r="HUF80" s="200"/>
      <c r="HUG80" s="200"/>
      <c r="HUH80" s="200"/>
      <c r="HUI80" s="200"/>
      <c r="HUJ80" s="200"/>
      <c r="HUK80" s="200"/>
      <c r="HUL80" s="200"/>
      <c r="HUM80" s="200"/>
      <c r="HUN80" s="200"/>
      <c r="HUO80" s="200"/>
      <c r="HUP80" s="200"/>
      <c r="HUQ80" s="200"/>
      <c r="HUR80" s="200"/>
      <c r="HUS80" s="200"/>
      <c r="HUT80" s="200"/>
      <c r="HUU80" s="200"/>
      <c r="HUV80" s="200"/>
      <c r="HUW80" s="200"/>
      <c r="HUX80" s="200"/>
      <c r="HUY80" s="200"/>
      <c r="HUZ80" s="200"/>
      <c r="HVA80" s="197"/>
      <c r="HVB80" s="197"/>
      <c r="HVC80" s="197"/>
      <c r="HVD80" s="197"/>
      <c r="HVE80" s="197"/>
      <c r="HVF80" s="197"/>
      <c r="HVG80" s="197"/>
      <c r="HVH80" s="197"/>
      <c r="HVI80" s="197"/>
      <c r="HVJ80" s="197"/>
      <c r="HVK80" s="197"/>
      <c r="HVL80" s="197"/>
      <c r="HVM80" s="197"/>
      <c r="HVN80" s="197"/>
      <c r="HVO80" s="197"/>
      <c r="HVP80" s="197"/>
      <c r="HVQ80" s="200"/>
      <c r="HVR80" s="200"/>
      <c r="HVS80" s="200"/>
      <c r="HVT80" s="200"/>
      <c r="HVU80" s="200"/>
      <c r="HVV80" s="200"/>
      <c r="HVW80" s="200"/>
      <c r="HVX80" s="200"/>
      <c r="HVY80" s="200"/>
      <c r="HVZ80" s="200"/>
      <c r="HWA80" s="200"/>
      <c r="HWB80" s="200"/>
      <c r="HWC80" s="200"/>
      <c r="HWD80" s="200"/>
      <c r="HWE80" s="200"/>
      <c r="HWF80" s="200"/>
      <c r="HWG80" s="200"/>
      <c r="HWH80" s="200"/>
      <c r="HWI80" s="200"/>
      <c r="HWJ80" s="200"/>
      <c r="HWK80" s="200"/>
      <c r="HWL80" s="200"/>
      <c r="HWM80" s="200"/>
      <c r="HWN80" s="200"/>
      <c r="HWO80" s="200"/>
      <c r="HWP80" s="200"/>
      <c r="HWQ80" s="200"/>
      <c r="HWR80" s="200"/>
      <c r="HWS80" s="200"/>
      <c r="HWT80" s="200"/>
      <c r="HWU80" s="200"/>
      <c r="HWV80" s="200"/>
      <c r="HWW80" s="200"/>
      <c r="HWX80" s="200"/>
      <c r="HWY80" s="200"/>
      <c r="HWZ80" s="200"/>
      <c r="HXA80" s="200"/>
      <c r="HXB80" s="200"/>
      <c r="HXC80" s="200"/>
      <c r="HXD80" s="200"/>
      <c r="HXE80" s="200"/>
      <c r="HXF80" s="200"/>
      <c r="HXG80" s="200"/>
      <c r="HXH80" s="200"/>
      <c r="HXI80" s="200"/>
      <c r="HXJ80" s="200"/>
      <c r="HXK80" s="200"/>
      <c r="HXL80" s="200"/>
      <c r="HXM80" s="200"/>
      <c r="HXN80" s="200"/>
      <c r="HXO80" s="200"/>
      <c r="HXP80" s="200"/>
      <c r="HXQ80" s="200"/>
      <c r="HXR80" s="200"/>
      <c r="HXS80" s="200"/>
      <c r="HXT80" s="200"/>
      <c r="HXU80" s="200"/>
      <c r="HXV80" s="200"/>
      <c r="HXW80" s="200"/>
      <c r="HXX80" s="200"/>
      <c r="HXY80" s="200"/>
      <c r="HXZ80" s="200"/>
      <c r="HYA80" s="200"/>
      <c r="HYB80" s="200"/>
      <c r="HYC80" s="200"/>
      <c r="HYD80" s="200"/>
      <c r="HYE80" s="200"/>
      <c r="HYF80" s="200"/>
      <c r="HYG80" s="200"/>
      <c r="HYH80" s="200"/>
      <c r="HYI80" s="200"/>
      <c r="HYJ80" s="200"/>
      <c r="HYK80" s="200"/>
      <c r="HYL80" s="200"/>
      <c r="HYM80" s="200"/>
      <c r="HYN80" s="200"/>
      <c r="HYO80" s="197"/>
      <c r="HYP80" s="197"/>
      <c r="HYQ80" s="197"/>
      <c r="HYR80" s="197"/>
      <c r="HYS80" s="197"/>
      <c r="HYT80" s="197"/>
      <c r="HYU80" s="197"/>
      <c r="HYV80" s="197"/>
      <c r="HYW80" s="197"/>
      <c r="HYX80" s="197"/>
      <c r="HYY80" s="197"/>
      <c r="HYZ80" s="197"/>
      <c r="HZA80" s="197"/>
      <c r="HZB80" s="197"/>
      <c r="HZC80" s="197"/>
      <c r="HZD80" s="197"/>
      <c r="HZE80" s="200"/>
      <c r="HZF80" s="200"/>
      <c r="HZG80" s="200"/>
      <c r="HZH80" s="200"/>
      <c r="HZI80" s="200"/>
      <c r="HZJ80" s="200"/>
      <c r="HZK80" s="200"/>
      <c r="HZL80" s="200"/>
      <c r="HZM80" s="200"/>
      <c r="HZN80" s="200"/>
      <c r="HZO80" s="200"/>
      <c r="HZP80" s="200"/>
      <c r="HZQ80" s="200"/>
      <c r="HZR80" s="200"/>
      <c r="HZS80" s="200"/>
      <c r="HZT80" s="200"/>
      <c r="HZU80" s="200"/>
      <c r="HZV80" s="200"/>
      <c r="HZW80" s="200"/>
      <c r="HZX80" s="200"/>
      <c r="HZY80" s="200"/>
      <c r="HZZ80" s="200"/>
      <c r="IAA80" s="200"/>
      <c r="IAB80" s="200"/>
      <c r="IAC80" s="200"/>
      <c r="IAD80" s="200"/>
      <c r="IAE80" s="200"/>
      <c r="IAF80" s="200"/>
      <c r="IAG80" s="200"/>
      <c r="IAH80" s="200"/>
      <c r="IAI80" s="200"/>
      <c r="IAJ80" s="200"/>
      <c r="IAK80" s="200"/>
      <c r="IAL80" s="200"/>
      <c r="IAM80" s="200"/>
      <c r="IAN80" s="200"/>
      <c r="IAO80" s="200"/>
      <c r="IAP80" s="200"/>
      <c r="IAQ80" s="200"/>
      <c r="IAR80" s="200"/>
      <c r="IAS80" s="200"/>
      <c r="IAT80" s="200"/>
      <c r="IAU80" s="200"/>
      <c r="IAV80" s="200"/>
      <c r="IAW80" s="200"/>
      <c r="IAX80" s="200"/>
      <c r="IAY80" s="200"/>
      <c r="IAZ80" s="200"/>
      <c r="IBA80" s="200"/>
      <c r="IBB80" s="200"/>
      <c r="IBC80" s="200"/>
      <c r="IBD80" s="200"/>
      <c r="IBE80" s="200"/>
      <c r="IBF80" s="200"/>
      <c r="IBG80" s="200"/>
      <c r="IBH80" s="200"/>
      <c r="IBI80" s="200"/>
      <c r="IBJ80" s="200"/>
      <c r="IBK80" s="200"/>
      <c r="IBL80" s="200"/>
      <c r="IBM80" s="200"/>
      <c r="IBN80" s="200"/>
      <c r="IBO80" s="200"/>
      <c r="IBP80" s="200"/>
      <c r="IBQ80" s="200"/>
      <c r="IBR80" s="200"/>
      <c r="IBS80" s="200"/>
      <c r="IBT80" s="200"/>
      <c r="IBU80" s="200"/>
      <c r="IBV80" s="200"/>
      <c r="IBW80" s="200"/>
      <c r="IBX80" s="200"/>
      <c r="IBY80" s="200"/>
      <c r="IBZ80" s="200"/>
      <c r="ICA80" s="200"/>
      <c r="ICB80" s="200"/>
      <c r="ICC80" s="197"/>
      <c r="ICD80" s="197"/>
      <c r="ICE80" s="197"/>
      <c r="ICF80" s="197"/>
      <c r="ICG80" s="197"/>
      <c r="ICH80" s="197"/>
      <c r="ICI80" s="197"/>
      <c r="ICJ80" s="197"/>
      <c r="ICK80" s="197"/>
      <c r="ICL80" s="197"/>
      <c r="ICM80" s="197"/>
      <c r="ICN80" s="197"/>
      <c r="ICO80" s="197"/>
      <c r="ICP80" s="197"/>
      <c r="ICQ80" s="197"/>
      <c r="ICR80" s="197"/>
      <c r="ICS80" s="200"/>
      <c r="ICT80" s="200"/>
      <c r="ICU80" s="200"/>
      <c r="ICV80" s="200"/>
      <c r="ICW80" s="200"/>
      <c r="ICX80" s="200"/>
      <c r="ICY80" s="200"/>
      <c r="ICZ80" s="200"/>
      <c r="IDA80" s="200"/>
      <c r="IDB80" s="200"/>
      <c r="IDC80" s="200"/>
      <c r="IDD80" s="200"/>
      <c r="IDE80" s="200"/>
      <c r="IDF80" s="200"/>
      <c r="IDG80" s="200"/>
      <c r="IDH80" s="200"/>
      <c r="IDI80" s="200"/>
      <c r="IDJ80" s="200"/>
      <c r="IDK80" s="200"/>
      <c r="IDL80" s="200"/>
      <c r="IDM80" s="200"/>
      <c r="IDN80" s="200"/>
      <c r="IDO80" s="200"/>
      <c r="IDP80" s="200"/>
      <c r="IDQ80" s="200"/>
      <c r="IDR80" s="200"/>
      <c r="IDS80" s="200"/>
      <c r="IDT80" s="200"/>
      <c r="IDU80" s="200"/>
      <c r="IDV80" s="200"/>
      <c r="IDW80" s="200"/>
      <c r="IDX80" s="200"/>
      <c r="IDY80" s="200"/>
      <c r="IDZ80" s="200"/>
      <c r="IEA80" s="200"/>
      <c r="IEB80" s="200"/>
      <c r="IEC80" s="200"/>
      <c r="IED80" s="200"/>
      <c r="IEE80" s="200"/>
      <c r="IEF80" s="200"/>
      <c r="IEG80" s="200"/>
      <c r="IEH80" s="200"/>
      <c r="IEI80" s="200"/>
      <c r="IEJ80" s="200"/>
      <c r="IEK80" s="200"/>
      <c r="IEL80" s="200"/>
      <c r="IEM80" s="200"/>
      <c r="IEN80" s="200"/>
      <c r="IEO80" s="200"/>
      <c r="IEP80" s="200"/>
      <c r="IEQ80" s="200"/>
      <c r="IER80" s="200"/>
      <c r="IES80" s="200"/>
      <c r="IET80" s="200"/>
      <c r="IEU80" s="200"/>
      <c r="IEV80" s="200"/>
      <c r="IEW80" s="200"/>
      <c r="IEX80" s="200"/>
      <c r="IEY80" s="200"/>
      <c r="IEZ80" s="200"/>
      <c r="IFA80" s="200"/>
      <c r="IFB80" s="200"/>
      <c r="IFC80" s="200"/>
      <c r="IFD80" s="200"/>
      <c r="IFE80" s="200"/>
      <c r="IFF80" s="200"/>
      <c r="IFG80" s="200"/>
      <c r="IFH80" s="200"/>
      <c r="IFI80" s="200"/>
      <c r="IFJ80" s="200"/>
      <c r="IFK80" s="200"/>
      <c r="IFL80" s="200"/>
      <c r="IFM80" s="200"/>
      <c r="IFN80" s="200"/>
      <c r="IFO80" s="200"/>
      <c r="IFP80" s="200"/>
      <c r="IFQ80" s="197"/>
      <c r="IFR80" s="197"/>
      <c r="IFS80" s="197"/>
      <c r="IFT80" s="197"/>
      <c r="IFU80" s="197"/>
      <c r="IFV80" s="197"/>
      <c r="IFW80" s="197"/>
      <c r="IFX80" s="197"/>
      <c r="IFY80" s="197"/>
      <c r="IFZ80" s="197"/>
      <c r="IGA80" s="197"/>
      <c r="IGB80" s="197"/>
      <c r="IGC80" s="197"/>
      <c r="IGD80" s="197"/>
      <c r="IGE80" s="197"/>
      <c r="IGF80" s="197"/>
      <c r="IGG80" s="200"/>
      <c r="IGH80" s="200"/>
      <c r="IGI80" s="200"/>
      <c r="IGJ80" s="200"/>
      <c r="IGK80" s="200"/>
      <c r="IGL80" s="200"/>
      <c r="IGM80" s="200"/>
      <c r="IGN80" s="200"/>
      <c r="IGO80" s="200"/>
      <c r="IGP80" s="200"/>
      <c r="IGQ80" s="200"/>
      <c r="IGR80" s="200"/>
      <c r="IGS80" s="200"/>
      <c r="IGT80" s="200"/>
      <c r="IGU80" s="200"/>
      <c r="IGV80" s="200"/>
      <c r="IGW80" s="200"/>
      <c r="IGX80" s="200"/>
      <c r="IGY80" s="200"/>
      <c r="IGZ80" s="200"/>
      <c r="IHA80" s="200"/>
      <c r="IHB80" s="200"/>
      <c r="IHC80" s="200"/>
      <c r="IHD80" s="200"/>
      <c r="IHE80" s="200"/>
      <c r="IHF80" s="200"/>
      <c r="IHG80" s="200"/>
      <c r="IHH80" s="200"/>
      <c r="IHI80" s="200"/>
      <c r="IHJ80" s="200"/>
      <c r="IHK80" s="200"/>
      <c r="IHL80" s="200"/>
      <c r="IHM80" s="200"/>
      <c r="IHN80" s="200"/>
      <c r="IHO80" s="200"/>
      <c r="IHP80" s="200"/>
      <c r="IHQ80" s="200"/>
      <c r="IHR80" s="200"/>
      <c r="IHS80" s="200"/>
      <c r="IHT80" s="200"/>
      <c r="IHU80" s="200"/>
      <c r="IHV80" s="200"/>
      <c r="IHW80" s="200"/>
      <c r="IHX80" s="200"/>
      <c r="IHY80" s="200"/>
      <c r="IHZ80" s="200"/>
      <c r="IIA80" s="200"/>
      <c r="IIB80" s="200"/>
      <c r="IIC80" s="200"/>
      <c r="IID80" s="200"/>
      <c r="IIE80" s="200"/>
      <c r="IIF80" s="200"/>
      <c r="IIG80" s="200"/>
      <c r="IIH80" s="200"/>
      <c r="III80" s="200"/>
      <c r="IIJ80" s="200"/>
      <c r="IIK80" s="200"/>
      <c r="IIL80" s="200"/>
      <c r="IIM80" s="200"/>
      <c r="IIN80" s="200"/>
      <c r="IIO80" s="200"/>
      <c r="IIP80" s="200"/>
      <c r="IIQ80" s="200"/>
      <c r="IIR80" s="200"/>
      <c r="IIS80" s="200"/>
      <c r="IIT80" s="200"/>
      <c r="IIU80" s="200"/>
      <c r="IIV80" s="200"/>
      <c r="IIW80" s="200"/>
      <c r="IIX80" s="200"/>
      <c r="IIY80" s="200"/>
      <c r="IIZ80" s="200"/>
      <c r="IJA80" s="200"/>
      <c r="IJB80" s="200"/>
      <c r="IJC80" s="200"/>
      <c r="IJD80" s="200"/>
      <c r="IJE80" s="197"/>
      <c r="IJF80" s="197"/>
      <c r="IJG80" s="197"/>
      <c r="IJH80" s="197"/>
      <c r="IJI80" s="197"/>
      <c r="IJJ80" s="197"/>
      <c r="IJK80" s="197"/>
      <c r="IJL80" s="197"/>
      <c r="IJM80" s="197"/>
      <c r="IJN80" s="197"/>
      <c r="IJO80" s="197"/>
      <c r="IJP80" s="197"/>
      <c r="IJQ80" s="197"/>
      <c r="IJR80" s="197"/>
      <c r="IJS80" s="197"/>
      <c r="IJT80" s="197"/>
      <c r="IJU80" s="200"/>
      <c r="IJV80" s="200"/>
      <c r="IJW80" s="200"/>
      <c r="IJX80" s="200"/>
      <c r="IJY80" s="200"/>
      <c r="IJZ80" s="200"/>
      <c r="IKA80" s="200"/>
      <c r="IKB80" s="200"/>
      <c r="IKC80" s="200"/>
      <c r="IKD80" s="200"/>
      <c r="IKE80" s="200"/>
      <c r="IKF80" s="200"/>
      <c r="IKG80" s="200"/>
      <c r="IKH80" s="200"/>
      <c r="IKI80" s="200"/>
      <c r="IKJ80" s="200"/>
      <c r="IKK80" s="200"/>
      <c r="IKL80" s="200"/>
      <c r="IKM80" s="200"/>
      <c r="IKN80" s="200"/>
      <c r="IKO80" s="200"/>
      <c r="IKP80" s="200"/>
      <c r="IKQ80" s="200"/>
      <c r="IKR80" s="200"/>
      <c r="IKS80" s="200"/>
      <c r="IKT80" s="200"/>
      <c r="IKU80" s="200"/>
      <c r="IKV80" s="200"/>
      <c r="IKW80" s="200"/>
      <c r="IKX80" s="200"/>
      <c r="IKY80" s="200"/>
      <c r="IKZ80" s="200"/>
      <c r="ILA80" s="200"/>
      <c r="ILB80" s="200"/>
      <c r="ILC80" s="200"/>
      <c r="ILD80" s="200"/>
      <c r="ILE80" s="200"/>
      <c r="ILF80" s="200"/>
      <c r="ILG80" s="200"/>
      <c r="ILH80" s="200"/>
      <c r="ILI80" s="200"/>
      <c r="ILJ80" s="200"/>
      <c r="ILK80" s="200"/>
      <c r="ILL80" s="200"/>
      <c r="ILM80" s="200"/>
      <c r="ILN80" s="200"/>
      <c r="ILO80" s="200"/>
      <c r="ILP80" s="200"/>
      <c r="ILQ80" s="200"/>
      <c r="ILR80" s="200"/>
      <c r="ILS80" s="200"/>
      <c r="ILT80" s="200"/>
      <c r="ILU80" s="200"/>
      <c r="ILV80" s="200"/>
      <c r="ILW80" s="200"/>
      <c r="ILX80" s="200"/>
      <c r="ILY80" s="200"/>
      <c r="ILZ80" s="200"/>
      <c r="IMA80" s="200"/>
      <c r="IMB80" s="200"/>
      <c r="IMC80" s="200"/>
      <c r="IMD80" s="200"/>
      <c r="IME80" s="200"/>
      <c r="IMF80" s="200"/>
      <c r="IMG80" s="200"/>
      <c r="IMH80" s="200"/>
      <c r="IMI80" s="200"/>
      <c r="IMJ80" s="200"/>
      <c r="IMK80" s="200"/>
      <c r="IML80" s="200"/>
      <c r="IMM80" s="200"/>
      <c r="IMN80" s="200"/>
      <c r="IMO80" s="200"/>
      <c r="IMP80" s="200"/>
      <c r="IMQ80" s="200"/>
      <c r="IMR80" s="200"/>
      <c r="IMS80" s="197"/>
      <c r="IMT80" s="197"/>
      <c r="IMU80" s="197"/>
      <c r="IMV80" s="197"/>
      <c r="IMW80" s="197"/>
      <c r="IMX80" s="197"/>
      <c r="IMY80" s="197"/>
      <c r="IMZ80" s="197"/>
      <c r="INA80" s="197"/>
      <c r="INB80" s="197"/>
      <c r="INC80" s="197"/>
      <c r="IND80" s="197"/>
      <c r="INE80" s="197"/>
      <c r="INF80" s="197"/>
      <c r="ING80" s="197"/>
      <c r="INH80" s="197"/>
      <c r="INI80" s="200"/>
      <c r="INJ80" s="200"/>
      <c r="INK80" s="200"/>
      <c r="INL80" s="200"/>
      <c r="INM80" s="200"/>
      <c r="INN80" s="200"/>
      <c r="INO80" s="200"/>
      <c r="INP80" s="200"/>
      <c r="INQ80" s="200"/>
      <c r="INR80" s="200"/>
      <c r="INS80" s="200"/>
      <c r="INT80" s="200"/>
      <c r="INU80" s="200"/>
      <c r="INV80" s="200"/>
      <c r="INW80" s="200"/>
      <c r="INX80" s="200"/>
      <c r="INY80" s="200"/>
      <c r="INZ80" s="200"/>
      <c r="IOA80" s="200"/>
      <c r="IOB80" s="200"/>
      <c r="IOC80" s="200"/>
      <c r="IOD80" s="200"/>
      <c r="IOE80" s="200"/>
      <c r="IOF80" s="200"/>
      <c r="IOG80" s="200"/>
      <c r="IOH80" s="200"/>
      <c r="IOI80" s="200"/>
      <c r="IOJ80" s="200"/>
      <c r="IOK80" s="200"/>
      <c r="IOL80" s="200"/>
      <c r="IOM80" s="200"/>
      <c r="ION80" s="200"/>
      <c r="IOO80" s="200"/>
      <c r="IOP80" s="200"/>
      <c r="IOQ80" s="200"/>
      <c r="IOR80" s="200"/>
      <c r="IOS80" s="200"/>
      <c r="IOT80" s="200"/>
      <c r="IOU80" s="200"/>
      <c r="IOV80" s="200"/>
      <c r="IOW80" s="200"/>
      <c r="IOX80" s="200"/>
      <c r="IOY80" s="200"/>
      <c r="IOZ80" s="200"/>
      <c r="IPA80" s="200"/>
      <c r="IPB80" s="200"/>
      <c r="IPC80" s="200"/>
      <c r="IPD80" s="200"/>
      <c r="IPE80" s="200"/>
      <c r="IPF80" s="200"/>
      <c r="IPG80" s="200"/>
      <c r="IPH80" s="200"/>
      <c r="IPI80" s="200"/>
      <c r="IPJ80" s="200"/>
      <c r="IPK80" s="200"/>
      <c r="IPL80" s="200"/>
      <c r="IPM80" s="200"/>
      <c r="IPN80" s="200"/>
      <c r="IPO80" s="200"/>
      <c r="IPP80" s="200"/>
      <c r="IPQ80" s="200"/>
      <c r="IPR80" s="200"/>
      <c r="IPS80" s="200"/>
      <c r="IPT80" s="200"/>
      <c r="IPU80" s="200"/>
      <c r="IPV80" s="200"/>
      <c r="IPW80" s="200"/>
      <c r="IPX80" s="200"/>
      <c r="IPY80" s="200"/>
      <c r="IPZ80" s="200"/>
      <c r="IQA80" s="200"/>
      <c r="IQB80" s="200"/>
      <c r="IQC80" s="200"/>
      <c r="IQD80" s="200"/>
      <c r="IQE80" s="200"/>
      <c r="IQF80" s="200"/>
      <c r="IQG80" s="197"/>
      <c r="IQH80" s="197"/>
      <c r="IQI80" s="197"/>
      <c r="IQJ80" s="197"/>
      <c r="IQK80" s="197"/>
      <c r="IQL80" s="197"/>
      <c r="IQM80" s="197"/>
      <c r="IQN80" s="197"/>
      <c r="IQO80" s="197"/>
      <c r="IQP80" s="197"/>
      <c r="IQQ80" s="197"/>
      <c r="IQR80" s="197"/>
      <c r="IQS80" s="197"/>
      <c r="IQT80" s="197"/>
      <c r="IQU80" s="197"/>
      <c r="IQV80" s="197"/>
      <c r="IQW80" s="200"/>
      <c r="IQX80" s="200"/>
      <c r="IQY80" s="200"/>
      <c r="IQZ80" s="200"/>
      <c r="IRA80" s="200"/>
      <c r="IRB80" s="200"/>
      <c r="IRC80" s="200"/>
      <c r="IRD80" s="200"/>
      <c r="IRE80" s="200"/>
      <c r="IRF80" s="200"/>
      <c r="IRG80" s="200"/>
      <c r="IRH80" s="200"/>
      <c r="IRI80" s="200"/>
      <c r="IRJ80" s="200"/>
      <c r="IRK80" s="200"/>
      <c r="IRL80" s="200"/>
      <c r="IRM80" s="200"/>
      <c r="IRN80" s="200"/>
      <c r="IRO80" s="200"/>
      <c r="IRP80" s="200"/>
      <c r="IRQ80" s="200"/>
      <c r="IRR80" s="200"/>
      <c r="IRS80" s="200"/>
      <c r="IRT80" s="200"/>
      <c r="IRU80" s="200"/>
      <c r="IRV80" s="200"/>
      <c r="IRW80" s="200"/>
      <c r="IRX80" s="200"/>
      <c r="IRY80" s="200"/>
      <c r="IRZ80" s="200"/>
      <c r="ISA80" s="200"/>
      <c r="ISB80" s="200"/>
      <c r="ISC80" s="200"/>
      <c r="ISD80" s="200"/>
      <c r="ISE80" s="200"/>
      <c r="ISF80" s="200"/>
      <c r="ISG80" s="200"/>
      <c r="ISH80" s="200"/>
      <c r="ISI80" s="200"/>
      <c r="ISJ80" s="200"/>
      <c r="ISK80" s="200"/>
      <c r="ISL80" s="200"/>
      <c r="ISM80" s="200"/>
      <c r="ISN80" s="200"/>
      <c r="ISO80" s="200"/>
      <c r="ISP80" s="200"/>
      <c r="ISQ80" s="200"/>
      <c r="ISR80" s="200"/>
      <c r="ISS80" s="200"/>
      <c r="IST80" s="200"/>
      <c r="ISU80" s="200"/>
      <c r="ISV80" s="200"/>
      <c r="ISW80" s="200"/>
      <c r="ISX80" s="200"/>
      <c r="ISY80" s="200"/>
      <c r="ISZ80" s="200"/>
      <c r="ITA80" s="200"/>
      <c r="ITB80" s="200"/>
      <c r="ITC80" s="200"/>
      <c r="ITD80" s="200"/>
      <c r="ITE80" s="200"/>
      <c r="ITF80" s="200"/>
      <c r="ITG80" s="200"/>
      <c r="ITH80" s="200"/>
      <c r="ITI80" s="200"/>
      <c r="ITJ80" s="200"/>
      <c r="ITK80" s="200"/>
      <c r="ITL80" s="200"/>
      <c r="ITM80" s="200"/>
      <c r="ITN80" s="200"/>
      <c r="ITO80" s="200"/>
      <c r="ITP80" s="200"/>
      <c r="ITQ80" s="200"/>
      <c r="ITR80" s="200"/>
      <c r="ITS80" s="200"/>
      <c r="ITT80" s="200"/>
      <c r="ITU80" s="197"/>
      <c r="ITV80" s="197"/>
      <c r="ITW80" s="197"/>
      <c r="ITX80" s="197"/>
      <c r="ITY80" s="197"/>
      <c r="ITZ80" s="197"/>
      <c r="IUA80" s="197"/>
      <c r="IUB80" s="197"/>
      <c r="IUC80" s="197"/>
      <c r="IUD80" s="197"/>
      <c r="IUE80" s="197"/>
      <c r="IUF80" s="197"/>
      <c r="IUG80" s="197"/>
      <c r="IUH80" s="197"/>
      <c r="IUI80" s="197"/>
      <c r="IUJ80" s="197"/>
      <c r="IUK80" s="200"/>
      <c r="IUL80" s="200"/>
      <c r="IUM80" s="200"/>
      <c r="IUN80" s="200"/>
      <c r="IUO80" s="200"/>
      <c r="IUP80" s="200"/>
      <c r="IUQ80" s="200"/>
      <c r="IUR80" s="200"/>
      <c r="IUS80" s="200"/>
      <c r="IUT80" s="200"/>
      <c r="IUU80" s="200"/>
      <c r="IUV80" s="200"/>
      <c r="IUW80" s="200"/>
      <c r="IUX80" s="200"/>
      <c r="IUY80" s="200"/>
      <c r="IUZ80" s="200"/>
      <c r="IVA80" s="200"/>
      <c r="IVB80" s="200"/>
      <c r="IVC80" s="200"/>
      <c r="IVD80" s="200"/>
      <c r="IVE80" s="200"/>
      <c r="IVF80" s="200"/>
      <c r="IVG80" s="200"/>
      <c r="IVH80" s="200"/>
      <c r="IVI80" s="200"/>
      <c r="IVJ80" s="200"/>
      <c r="IVK80" s="200"/>
      <c r="IVL80" s="200"/>
      <c r="IVM80" s="200"/>
      <c r="IVN80" s="200"/>
      <c r="IVO80" s="200"/>
      <c r="IVP80" s="200"/>
      <c r="IVQ80" s="200"/>
      <c r="IVR80" s="200"/>
      <c r="IVS80" s="200"/>
      <c r="IVT80" s="200"/>
      <c r="IVU80" s="200"/>
      <c r="IVV80" s="200"/>
      <c r="IVW80" s="200"/>
      <c r="IVX80" s="200"/>
      <c r="IVY80" s="200"/>
      <c r="IVZ80" s="200"/>
      <c r="IWA80" s="200"/>
      <c r="IWB80" s="200"/>
      <c r="IWC80" s="200"/>
      <c r="IWD80" s="200"/>
      <c r="IWE80" s="200"/>
      <c r="IWF80" s="200"/>
      <c r="IWG80" s="200"/>
      <c r="IWH80" s="200"/>
      <c r="IWI80" s="200"/>
      <c r="IWJ80" s="200"/>
      <c r="IWK80" s="200"/>
      <c r="IWL80" s="200"/>
      <c r="IWM80" s="200"/>
      <c r="IWN80" s="200"/>
      <c r="IWO80" s="200"/>
      <c r="IWP80" s="200"/>
      <c r="IWQ80" s="200"/>
      <c r="IWR80" s="200"/>
      <c r="IWS80" s="200"/>
      <c r="IWT80" s="200"/>
      <c r="IWU80" s="200"/>
      <c r="IWV80" s="200"/>
      <c r="IWW80" s="200"/>
      <c r="IWX80" s="200"/>
      <c r="IWY80" s="200"/>
      <c r="IWZ80" s="200"/>
      <c r="IXA80" s="200"/>
      <c r="IXB80" s="200"/>
      <c r="IXC80" s="200"/>
      <c r="IXD80" s="200"/>
      <c r="IXE80" s="200"/>
      <c r="IXF80" s="200"/>
      <c r="IXG80" s="200"/>
      <c r="IXH80" s="200"/>
      <c r="IXI80" s="197"/>
      <c r="IXJ80" s="197"/>
      <c r="IXK80" s="197"/>
      <c r="IXL80" s="197"/>
      <c r="IXM80" s="197"/>
      <c r="IXN80" s="197"/>
      <c r="IXO80" s="197"/>
      <c r="IXP80" s="197"/>
      <c r="IXQ80" s="197"/>
      <c r="IXR80" s="197"/>
      <c r="IXS80" s="197"/>
      <c r="IXT80" s="197"/>
      <c r="IXU80" s="197"/>
      <c r="IXV80" s="197"/>
      <c r="IXW80" s="197"/>
      <c r="IXX80" s="197"/>
      <c r="IXY80" s="200"/>
      <c r="IXZ80" s="200"/>
      <c r="IYA80" s="200"/>
      <c r="IYB80" s="200"/>
      <c r="IYC80" s="200"/>
      <c r="IYD80" s="200"/>
      <c r="IYE80" s="200"/>
      <c r="IYF80" s="200"/>
      <c r="IYG80" s="200"/>
      <c r="IYH80" s="200"/>
      <c r="IYI80" s="200"/>
      <c r="IYJ80" s="200"/>
      <c r="IYK80" s="200"/>
      <c r="IYL80" s="200"/>
      <c r="IYM80" s="200"/>
      <c r="IYN80" s="200"/>
      <c r="IYO80" s="200"/>
      <c r="IYP80" s="200"/>
      <c r="IYQ80" s="200"/>
      <c r="IYR80" s="200"/>
      <c r="IYS80" s="200"/>
      <c r="IYT80" s="200"/>
      <c r="IYU80" s="200"/>
      <c r="IYV80" s="200"/>
      <c r="IYW80" s="200"/>
      <c r="IYX80" s="200"/>
      <c r="IYY80" s="200"/>
      <c r="IYZ80" s="200"/>
      <c r="IZA80" s="200"/>
      <c r="IZB80" s="200"/>
      <c r="IZC80" s="200"/>
      <c r="IZD80" s="200"/>
      <c r="IZE80" s="200"/>
      <c r="IZF80" s="200"/>
      <c r="IZG80" s="200"/>
      <c r="IZH80" s="200"/>
      <c r="IZI80" s="200"/>
      <c r="IZJ80" s="200"/>
      <c r="IZK80" s="200"/>
      <c r="IZL80" s="200"/>
      <c r="IZM80" s="200"/>
      <c r="IZN80" s="200"/>
      <c r="IZO80" s="200"/>
      <c r="IZP80" s="200"/>
      <c r="IZQ80" s="200"/>
      <c r="IZR80" s="200"/>
      <c r="IZS80" s="200"/>
      <c r="IZT80" s="200"/>
      <c r="IZU80" s="200"/>
      <c r="IZV80" s="200"/>
      <c r="IZW80" s="200"/>
      <c r="IZX80" s="200"/>
      <c r="IZY80" s="200"/>
      <c r="IZZ80" s="200"/>
      <c r="JAA80" s="200"/>
      <c r="JAB80" s="200"/>
      <c r="JAC80" s="200"/>
      <c r="JAD80" s="200"/>
      <c r="JAE80" s="200"/>
      <c r="JAF80" s="200"/>
      <c r="JAG80" s="200"/>
      <c r="JAH80" s="200"/>
      <c r="JAI80" s="200"/>
      <c r="JAJ80" s="200"/>
      <c r="JAK80" s="200"/>
      <c r="JAL80" s="200"/>
      <c r="JAM80" s="200"/>
      <c r="JAN80" s="200"/>
      <c r="JAO80" s="200"/>
      <c r="JAP80" s="200"/>
      <c r="JAQ80" s="200"/>
      <c r="JAR80" s="200"/>
      <c r="JAS80" s="200"/>
      <c r="JAT80" s="200"/>
      <c r="JAU80" s="200"/>
      <c r="JAV80" s="200"/>
      <c r="JAW80" s="197"/>
      <c r="JAX80" s="197"/>
      <c r="JAY80" s="197"/>
      <c r="JAZ80" s="197"/>
      <c r="JBA80" s="197"/>
      <c r="JBB80" s="197"/>
      <c r="JBC80" s="197"/>
      <c r="JBD80" s="197"/>
      <c r="JBE80" s="197"/>
      <c r="JBF80" s="197"/>
      <c r="JBG80" s="197"/>
      <c r="JBH80" s="197"/>
      <c r="JBI80" s="197"/>
      <c r="JBJ80" s="197"/>
      <c r="JBK80" s="197"/>
      <c r="JBL80" s="197"/>
      <c r="JBM80" s="200"/>
      <c r="JBN80" s="200"/>
      <c r="JBO80" s="200"/>
      <c r="JBP80" s="200"/>
      <c r="JBQ80" s="200"/>
      <c r="JBR80" s="200"/>
      <c r="JBS80" s="200"/>
      <c r="JBT80" s="200"/>
      <c r="JBU80" s="200"/>
      <c r="JBV80" s="200"/>
      <c r="JBW80" s="200"/>
      <c r="JBX80" s="200"/>
      <c r="JBY80" s="200"/>
      <c r="JBZ80" s="200"/>
      <c r="JCA80" s="200"/>
      <c r="JCB80" s="200"/>
      <c r="JCC80" s="200"/>
      <c r="JCD80" s="200"/>
      <c r="JCE80" s="200"/>
      <c r="JCF80" s="200"/>
      <c r="JCG80" s="200"/>
      <c r="JCH80" s="200"/>
      <c r="JCI80" s="200"/>
      <c r="JCJ80" s="200"/>
      <c r="JCK80" s="200"/>
      <c r="JCL80" s="200"/>
      <c r="JCM80" s="200"/>
      <c r="JCN80" s="200"/>
      <c r="JCO80" s="200"/>
      <c r="JCP80" s="200"/>
      <c r="JCQ80" s="200"/>
      <c r="JCR80" s="200"/>
      <c r="JCS80" s="200"/>
      <c r="JCT80" s="200"/>
      <c r="JCU80" s="200"/>
      <c r="JCV80" s="200"/>
      <c r="JCW80" s="200"/>
      <c r="JCX80" s="200"/>
      <c r="JCY80" s="200"/>
      <c r="JCZ80" s="200"/>
      <c r="JDA80" s="200"/>
      <c r="JDB80" s="200"/>
      <c r="JDC80" s="200"/>
      <c r="JDD80" s="200"/>
      <c r="JDE80" s="200"/>
      <c r="JDF80" s="200"/>
      <c r="JDG80" s="200"/>
      <c r="JDH80" s="200"/>
      <c r="JDI80" s="200"/>
      <c r="JDJ80" s="200"/>
      <c r="JDK80" s="200"/>
      <c r="JDL80" s="200"/>
      <c r="JDM80" s="200"/>
      <c r="JDN80" s="200"/>
      <c r="JDO80" s="200"/>
      <c r="JDP80" s="200"/>
      <c r="JDQ80" s="200"/>
      <c r="JDR80" s="200"/>
      <c r="JDS80" s="200"/>
      <c r="JDT80" s="200"/>
      <c r="JDU80" s="200"/>
      <c r="JDV80" s="200"/>
      <c r="JDW80" s="200"/>
      <c r="JDX80" s="200"/>
      <c r="JDY80" s="200"/>
      <c r="JDZ80" s="200"/>
      <c r="JEA80" s="200"/>
      <c r="JEB80" s="200"/>
      <c r="JEC80" s="200"/>
      <c r="JED80" s="200"/>
      <c r="JEE80" s="200"/>
      <c r="JEF80" s="200"/>
      <c r="JEG80" s="200"/>
      <c r="JEH80" s="200"/>
      <c r="JEI80" s="200"/>
      <c r="JEJ80" s="200"/>
      <c r="JEK80" s="197"/>
      <c r="JEL80" s="197"/>
      <c r="JEM80" s="197"/>
      <c r="JEN80" s="197"/>
      <c r="JEO80" s="197"/>
      <c r="JEP80" s="197"/>
      <c r="JEQ80" s="197"/>
      <c r="JER80" s="197"/>
      <c r="JES80" s="197"/>
      <c r="JET80" s="197"/>
      <c r="JEU80" s="197"/>
      <c r="JEV80" s="197"/>
      <c r="JEW80" s="197"/>
      <c r="JEX80" s="197"/>
      <c r="JEY80" s="197"/>
      <c r="JEZ80" s="197"/>
      <c r="JFA80" s="200"/>
      <c r="JFB80" s="200"/>
      <c r="JFC80" s="200"/>
      <c r="JFD80" s="200"/>
      <c r="JFE80" s="200"/>
      <c r="JFF80" s="200"/>
      <c r="JFG80" s="200"/>
      <c r="JFH80" s="200"/>
      <c r="JFI80" s="200"/>
      <c r="JFJ80" s="200"/>
      <c r="JFK80" s="200"/>
      <c r="JFL80" s="200"/>
      <c r="JFM80" s="200"/>
      <c r="JFN80" s="200"/>
      <c r="JFO80" s="200"/>
      <c r="JFP80" s="200"/>
      <c r="JFQ80" s="200"/>
      <c r="JFR80" s="200"/>
      <c r="JFS80" s="200"/>
      <c r="JFT80" s="200"/>
      <c r="JFU80" s="200"/>
      <c r="JFV80" s="200"/>
      <c r="JFW80" s="200"/>
      <c r="JFX80" s="200"/>
      <c r="JFY80" s="200"/>
      <c r="JFZ80" s="200"/>
      <c r="JGA80" s="200"/>
      <c r="JGB80" s="200"/>
      <c r="JGC80" s="200"/>
      <c r="JGD80" s="200"/>
      <c r="JGE80" s="200"/>
      <c r="JGF80" s="200"/>
      <c r="JGG80" s="200"/>
      <c r="JGH80" s="200"/>
      <c r="JGI80" s="200"/>
      <c r="JGJ80" s="200"/>
      <c r="JGK80" s="200"/>
      <c r="JGL80" s="200"/>
      <c r="JGM80" s="200"/>
      <c r="JGN80" s="200"/>
      <c r="JGO80" s="200"/>
      <c r="JGP80" s="200"/>
      <c r="JGQ80" s="200"/>
      <c r="JGR80" s="200"/>
      <c r="JGS80" s="200"/>
      <c r="JGT80" s="200"/>
      <c r="JGU80" s="200"/>
      <c r="JGV80" s="200"/>
      <c r="JGW80" s="200"/>
      <c r="JGX80" s="200"/>
      <c r="JGY80" s="200"/>
      <c r="JGZ80" s="200"/>
      <c r="JHA80" s="200"/>
      <c r="JHB80" s="200"/>
      <c r="JHC80" s="200"/>
      <c r="JHD80" s="200"/>
      <c r="JHE80" s="200"/>
      <c r="JHF80" s="200"/>
      <c r="JHG80" s="200"/>
      <c r="JHH80" s="200"/>
      <c r="JHI80" s="200"/>
      <c r="JHJ80" s="200"/>
      <c r="JHK80" s="200"/>
      <c r="JHL80" s="200"/>
      <c r="JHM80" s="200"/>
      <c r="JHN80" s="200"/>
      <c r="JHO80" s="200"/>
      <c r="JHP80" s="200"/>
      <c r="JHQ80" s="200"/>
      <c r="JHR80" s="200"/>
      <c r="JHS80" s="200"/>
      <c r="JHT80" s="200"/>
      <c r="JHU80" s="200"/>
      <c r="JHV80" s="200"/>
      <c r="JHW80" s="200"/>
      <c r="JHX80" s="200"/>
      <c r="JHY80" s="197"/>
      <c r="JHZ80" s="197"/>
      <c r="JIA80" s="197"/>
      <c r="JIB80" s="197"/>
      <c r="JIC80" s="197"/>
      <c r="JID80" s="197"/>
      <c r="JIE80" s="197"/>
      <c r="JIF80" s="197"/>
      <c r="JIG80" s="197"/>
      <c r="JIH80" s="197"/>
      <c r="JII80" s="197"/>
      <c r="JIJ80" s="197"/>
      <c r="JIK80" s="197"/>
      <c r="JIL80" s="197"/>
      <c r="JIM80" s="197"/>
      <c r="JIN80" s="197"/>
      <c r="JIO80" s="200"/>
      <c r="JIP80" s="200"/>
      <c r="JIQ80" s="200"/>
      <c r="JIR80" s="200"/>
      <c r="JIS80" s="200"/>
      <c r="JIT80" s="200"/>
      <c r="JIU80" s="200"/>
      <c r="JIV80" s="200"/>
      <c r="JIW80" s="200"/>
      <c r="JIX80" s="200"/>
      <c r="JIY80" s="200"/>
      <c r="JIZ80" s="200"/>
      <c r="JJA80" s="200"/>
      <c r="JJB80" s="200"/>
      <c r="JJC80" s="200"/>
      <c r="JJD80" s="200"/>
      <c r="JJE80" s="200"/>
      <c r="JJF80" s="200"/>
      <c r="JJG80" s="200"/>
      <c r="JJH80" s="200"/>
      <c r="JJI80" s="200"/>
      <c r="JJJ80" s="200"/>
      <c r="JJK80" s="200"/>
      <c r="JJL80" s="200"/>
      <c r="JJM80" s="200"/>
      <c r="JJN80" s="200"/>
      <c r="JJO80" s="200"/>
      <c r="JJP80" s="200"/>
      <c r="JJQ80" s="200"/>
      <c r="JJR80" s="200"/>
      <c r="JJS80" s="200"/>
      <c r="JJT80" s="200"/>
      <c r="JJU80" s="200"/>
      <c r="JJV80" s="200"/>
      <c r="JJW80" s="200"/>
      <c r="JJX80" s="200"/>
      <c r="JJY80" s="200"/>
      <c r="JJZ80" s="200"/>
      <c r="JKA80" s="200"/>
      <c r="JKB80" s="200"/>
      <c r="JKC80" s="200"/>
      <c r="JKD80" s="200"/>
      <c r="JKE80" s="200"/>
      <c r="JKF80" s="200"/>
      <c r="JKG80" s="200"/>
      <c r="JKH80" s="200"/>
      <c r="JKI80" s="200"/>
      <c r="JKJ80" s="200"/>
      <c r="JKK80" s="200"/>
      <c r="JKL80" s="200"/>
      <c r="JKM80" s="200"/>
      <c r="JKN80" s="200"/>
      <c r="JKO80" s="200"/>
      <c r="JKP80" s="200"/>
      <c r="JKQ80" s="200"/>
      <c r="JKR80" s="200"/>
      <c r="JKS80" s="200"/>
      <c r="JKT80" s="200"/>
      <c r="JKU80" s="200"/>
      <c r="JKV80" s="200"/>
      <c r="JKW80" s="200"/>
      <c r="JKX80" s="200"/>
      <c r="JKY80" s="200"/>
      <c r="JKZ80" s="200"/>
      <c r="JLA80" s="200"/>
      <c r="JLB80" s="200"/>
      <c r="JLC80" s="200"/>
      <c r="JLD80" s="200"/>
      <c r="JLE80" s="200"/>
      <c r="JLF80" s="200"/>
      <c r="JLG80" s="200"/>
      <c r="JLH80" s="200"/>
      <c r="JLI80" s="200"/>
      <c r="JLJ80" s="200"/>
      <c r="JLK80" s="200"/>
      <c r="JLL80" s="200"/>
      <c r="JLM80" s="197"/>
      <c r="JLN80" s="197"/>
      <c r="JLO80" s="197"/>
      <c r="JLP80" s="197"/>
      <c r="JLQ80" s="197"/>
      <c r="JLR80" s="197"/>
      <c r="JLS80" s="197"/>
      <c r="JLT80" s="197"/>
      <c r="JLU80" s="197"/>
      <c r="JLV80" s="197"/>
      <c r="JLW80" s="197"/>
      <c r="JLX80" s="197"/>
      <c r="JLY80" s="197"/>
      <c r="JLZ80" s="197"/>
      <c r="JMA80" s="197"/>
      <c r="JMB80" s="197"/>
      <c r="JMC80" s="200"/>
      <c r="JMD80" s="200"/>
      <c r="JME80" s="200"/>
      <c r="JMF80" s="200"/>
      <c r="JMG80" s="200"/>
      <c r="JMH80" s="200"/>
      <c r="JMI80" s="200"/>
      <c r="JMJ80" s="200"/>
      <c r="JMK80" s="200"/>
      <c r="JML80" s="200"/>
      <c r="JMM80" s="200"/>
      <c r="JMN80" s="200"/>
      <c r="JMO80" s="200"/>
      <c r="JMP80" s="200"/>
      <c r="JMQ80" s="200"/>
      <c r="JMR80" s="200"/>
      <c r="JMS80" s="200"/>
      <c r="JMT80" s="200"/>
      <c r="JMU80" s="200"/>
      <c r="JMV80" s="200"/>
      <c r="JMW80" s="200"/>
      <c r="JMX80" s="200"/>
      <c r="JMY80" s="200"/>
      <c r="JMZ80" s="200"/>
      <c r="JNA80" s="200"/>
      <c r="JNB80" s="200"/>
      <c r="JNC80" s="200"/>
      <c r="JND80" s="200"/>
      <c r="JNE80" s="200"/>
      <c r="JNF80" s="200"/>
      <c r="JNG80" s="200"/>
      <c r="JNH80" s="200"/>
      <c r="JNI80" s="200"/>
      <c r="JNJ80" s="200"/>
      <c r="JNK80" s="200"/>
      <c r="JNL80" s="200"/>
      <c r="JNM80" s="200"/>
      <c r="JNN80" s="200"/>
      <c r="JNO80" s="200"/>
      <c r="JNP80" s="200"/>
      <c r="JNQ80" s="200"/>
      <c r="JNR80" s="200"/>
      <c r="JNS80" s="200"/>
      <c r="JNT80" s="200"/>
      <c r="JNU80" s="200"/>
      <c r="JNV80" s="200"/>
      <c r="JNW80" s="200"/>
      <c r="JNX80" s="200"/>
      <c r="JNY80" s="200"/>
      <c r="JNZ80" s="200"/>
      <c r="JOA80" s="200"/>
      <c r="JOB80" s="200"/>
      <c r="JOC80" s="200"/>
      <c r="JOD80" s="200"/>
      <c r="JOE80" s="200"/>
      <c r="JOF80" s="200"/>
      <c r="JOG80" s="200"/>
      <c r="JOH80" s="200"/>
      <c r="JOI80" s="200"/>
      <c r="JOJ80" s="200"/>
      <c r="JOK80" s="200"/>
      <c r="JOL80" s="200"/>
      <c r="JOM80" s="200"/>
      <c r="JON80" s="200"/>
      <c r="JOO80" s="200"/>
      <c r="JOP80" s="200"/>
      <c r="JOQ80" s="200"/>
      <c r="JOR80" s="200"/>
      <c r="JOS80" s="200"/>
      <c r="JOT80" s="200"/>
      <c r="JOU80" s="200"/>
      <c r="JOV80" s="200"/>
      <c r="JOW80" s="200"/>
      <c r="JOX80" s="200"/>
      <c r="JOY80" s="200"/>
      <c r="JOZ80" s="200"/>
      <c r="JPA80" s="197"/>
      <c r="JPB80" s="197"/>
      <c r="JPC80" s="197"/>
      <c r="JPD80" s="197"/>
      <c r="JPE80" s="197"/>
      <c r="JPF80" s="197"/>
      <c r="JPG80" s="197"/>
      <c r="JPH80" s="197"/>
      <c r="JPI80" s="197"/>
      <c r="JPJ80" s="197"/>
      <c r="JPK80" s="197"/>
      <c r="JPL80" s="197"/>
      <c r="JPM80" s="197"/>
      <c r="JPN80" s="197"/>
      <c r="JPO80" s="197"/>
      <c r="JPP80" s="197"/>
      <c r="JPQ80" s="200"/>
      <c r="JPR80" s="200"/>
      <c r="JPS80" s="200"/>
      <c r="JPT80" s="200"/>
      <c r="JPU80" s="200"/>
      <c r="JPV80" s="200"/>
      <c r="JPW80" s="200"/>
      <c r="JPX80" s="200"/>
      <c r="JPY80" s="200"/>
      <c r="JPZ80" s="200"/>
      <c r="JQA80" s="200"/>
      <c r="JQB80" s="200"/>
      <c r="JQC80" s="200"/>
      <c r="JQD80" s="200"/>
      <c r="JQE80" s="200"/>
      <c r="JQF80" s="200"/>
      <c r="JQG80" s="200"/>
      <c r="JQH80" s="200"/>
      <c r="JQI80" s="200"/>
      <c r="JQJ80" s="200"/>
      <c r="JQK80" s="200"/>
      <c r="JQL80" s="200"/>
      <c r="JQM80" s="200"/>
      <c r="JQN80" s="200"/>
      <c r="JQO80" s="200"/>
      <c r="JQP80" s="200"/>
      <c r="JQQ80" s="200"/>
      <c r="JQR80" s="200"/>
      <c r="JQS80" s="200"/>
      <c r="JQT80" s="200"/>
      <c r="JQU80" s="200"/>
      <c r="JQV80" s="200"/>
      <c r="JQW80" s="200"/>
      <c r="JQX80" s="200"/>
      <c r="JQY80" s="200"/>
      <c r="JQZ80" s="200"/>
      <c r="JRA80" s="200"/>
      <c r="JRB80" s="200"/>
      <c r="JRC80" s="200"/>
      <c r="JRD80" s="200"/>
      <c r="JRE80" s="200"/>
      <c r="JRF80" s="200"/>
      <c r="JRG80" s="200"/>
      <c r="JRH80" s="200"/>
      <c r="JRI80" s="200"/>
      <c r="JRJ80" s="200"/>
      <c r="JRK80" s="200"/>
      <c r="JRL80" s="200"/>
      <c r="JRM80" s="200"/>
      <c r="JRN80" s="200"/>
      <c r="JRO80" s="200"/>
      <c r="JRP80" s="200"/>
      <c r="JRQ80" s="200"/>
      <c r="JRR80" s="200"/>
      <c r="JRS80" s="200"/>
      <c r="JRT80" s="200"/>
      <c r="JRU80" s="200"/>
      <c r="JRV80" s="200"/>
      <c r="JRW80" s="200"/>
      <c r="JRX80" s="200"/>
      <c r="JRY80" s="200"/>
      <c r="JRZ80" s="200"/>
      <c r="JSA80" s="200"/>
      <c r="JSB80" s="200"/>
      <c r="JSC80" s="200"/>
      <c r="JSD80" s="200"/>
      <c r="JSE80" s="200"/>
      <c r="JSF80" s="200"/>
      <c r="JSG80" s="200"/>
      <c r="JSH80" s="200"/>
      <c r="JSI80" s="200"/>
      <c r="JSJ80" s="200"/>
      <c r="JSK80" s="200"/>
      <c r="JSL80" s="200"/>
      <c r="JSM80" s="200"/>
      <c r="JSN80" s="200"/>
      <c r="JSO80" s="197"/>
      <c r="JSP80" s="197"/>
      <c r="JSQ80" s="197"/>
      <c r="JSR80" s="197"/>
      <c r="JSS80" s="197"/>
      <c r="JST80" s="197"/>
      <c r="JSU80" s="197"/>
      <c r="JSV80" s="197"/>
      <c r="JSW80" s="197"/>
      <c r="JSX80" s="197"/>
      <c r="JSY80" s="197"/>
      <c r="JSZ80" s="197"/>
      <c r="JTA80" s="197"/>
      <c r="JTB80" s="197"/>
      <c r="JTC80" s="197"/>
      <c r="JTD80" s="197"/>
      <c r="JTE80" s="200"/>
      <c r="JTF80" s="200"/>
      <c r="JTG80" s="200"/>
      <c r="JTH80" s="200"/>
      <c r="JTI80" s="200"/>
      <c r="JTJ80" s="200"/>
      <c r="JTK80" s="200"/>
      <c r="JTL80" s="200"/>
      <c r="JTM80" s="200"/>
      <c r="JTN80" s="200"/>
      <c r="JTO80" s="200"/>
      <c r="JTP80" s="200"/>
      <c r="JTQ80" s="200"/>
      <c r="JTR80" s="200"/>
      <c r="JTS80" s="200"/>
      <c r="JTT80" s="200"/>
      <c r="JTU80" s="200"/>
      <c r="JTV80" s="200"/>
      <c r="JTW80" s="200"/>
      <c r="JTX80" s="200"/>
      <c r="JTY80" s="200"/>
      <c r="JTZ80" s="200"/>
      <c r="JUA80" s="200"/>
      <c r="JUB80" s="200"/>
      <c r="JUC80" s="200"/>
      <c r="JUD80" s="200"/>
      <c r="JUE80" s="200"/>
      <c r="JUF80" s="200"/>
      <c r="JUG80" s="200"/>
      <c r="JUH80" s="200"/>
      <c r="JUI80" s="200"/>
      <c r="JUJ80" s="200"/>
      <c r="JUK80" s="200"/>
      <c r="JUL80" s="200"/>
      <c r="JUM80" s="200"/>
      <c r="JUN80" s="200"/>
      <c r="JUO80" s="200"/>
      <c r="JUP80" s="200"/>
      <c r="JUQ80" s="200"/>
      <c r="JUR80" s="200"/>
      <c r="JUS80" s="200"/>
      <c r="JUT80" s="200"/>
      <c r="JUU80" s="200"/>
      <c r="JUV80" s="200"/>
      <c r="JUW80" s="200"/>
      <c r="JUX80" s="200"/>
      <c r="JUY80" s="200"/>
      <c r="JUZ80" s="200"/>
      <c r="JVA80" s="200"/>
      <c r="JVB80" s="200"/>
      <c r="JVC80" s="200"/>
      <c r="JVD80" s="200"/>
      <c r="JVE80" s="200"/>
      <c r="JVF80" s="200"/>
      <c r="JVG80" s="200"/>
      <c r="JVH80" s="200"/>
      <c r="JVI80" s="200"/>
      <c r="JVJ80" s="200"/>
      <c r="JVK80" s="200"/>
      <c r="JVL80" s="200"/>
      <c r="JVM80" s="200"/>
      <c r="JVN80" s="200"/>
      <c r="JVO80" s="200"/>
      <c r="JVP80" s="200"/>
      <c r="JVQ80" s="200"/>
      <c r="JVR80" s="200"/>
      <c r="JVS80" s="200"/>
      <c r="JVT80" s="200"/>
      <c r="JVU80" s="200"/>
      <c r="JVV80" s="200"/>
      <c r="JVW80" s="200"/>
      <c r="JVX80" s="200"/>
      <c r="JVY80" s="200"/>
      <c r="JVZ80" s="200"/>
      <c r="JWA80" s="200"/>
      <c r="JWB80" s="200"/>
      <c r="JWC80" s="197"/>
      <c r="JWD80" s="197"/>
      <c r="JWE80" s="197"/>
      <c r="JWF80" s="197"/>
      <c r="JWG80" s="197"/>
      <c r="JWH80" s="197"/>
      <c r="JWI80" s="197"/>
      <c r="JWJ80" s="197"/>
      <c r="JWK80" s="197"/>
      <c r="JWL80" s="197"/>
      <c r="JWM80" s="197"/>
      <c r="JWN80" s="197"/>
      <c r="JWO80" s="197"/>
      <c r="JWP80" s="197"/>
      <c r="JWQ80" s="197"/>
      <c r="JWR80" s="197"/>
      <c r="JWS80" s="200"/>
      <c r="JWT80" s="200"/>
      <c r="JWU80" s="200"/>
      <c r="JWV80" s="200"/>
      <c r="JWW80" s="200"/>
      <c r="JWX80" s="200"/>
      <c r="JWY80" s="200"/>
      <c r="JWZ80" s="200"/>
      <c r="JXA80" s="200"/>
      <c r="JXB80" s="200"/>
      <c r="JXC80" s="200"/>
      <c r="JXD80" s="200"/>
      <c r="JXE80" s="200"/>
      <c r="JXF80" s="200"/>
      <c r="JXG80" s="200"/>
      <c r="JXH80" s="200"/>
      <c r="JXI80" s="200"/>
      <c r="JXJ80" s="200"/>
      <c r="JXK80" s="200"/>
      <c r="JXL80" s="200"/>
      <c r="JXM80" s="200"/>
      <c r="JXN80" s="200"/>
      <c r="JXO80" s="200"/>
      <c r="JXP80" s="200"/>
      <c r="JXQ80" s="200"/>
      <c r="JXR80" s="200"/>
      <c r="JXS80" s="200"/>
      <c r="JXT80" s="200"/>
      <c r="JXU80" s="200"/>
      <c r="JXV80" s="200"/>
      <c r="JXW80" s="200"/>
      <c r="JXX80" s="200"/>
      <c r="JXY80" s="200"/>
      <c r="JXZ80" s="200"/>
      <c r="JYA80" s="200"/>
      <c r="JYB80" s="200"/>
      <c r="JYC80" s="200"/>
      <c r="JYD80" s="200"/>
      <c r="JYE80" s="200"/>
      <c r="JYF80" s="200"/>
      <c r="JYG80" s="200"/>
      <c r="JYH80" s="200"/>
      <c r="JYI80" s="200"/>
      <c r="JYJ80" s="200"/>
      <c r="JYK80" s="200"/>
      <c r="JYL80" s="200"/>
      <c r="JYM80" s="200"/>
      <c r="JYN80" s="200"/>
      <c r="JYO80" s="200"/>
      <c r="JYP80" s="200"/>
      <c r="JYQ80" s="200"/>
      <c r="JYR80" s="200"/>
      <c r="JYS80" s="200"/>
      <c r="JYT80" s="200"/>
      <c r="JYU80" s="200"/>
      <c r="JYV80" s="200"/>
      <c r="JYW80" s="200"/>
      <c r="JYX80" s="200"/>
      <c r="JYY80" s="200"/>
      <c r="JYZ80" s="200"/>
      <c r="JZA80" s="200"/>
      <c r="JZB80" s="200"/>
      <c r="JZC80" s="200"/>
      <c r="JZD80" s="200"/>
      <c r="JZE80" s="200"/>
      <c r="JZF80" s="200"/>
      <c r="JZG80" s="200"/>
      <c r="JZH80" s="200"/>
      <c r="JZI80" s="200"/>
      <c r="JZJ80" s="200"/>
      <c r="JZK80" s="200"/>
      <c r="JZL80" s="200"/>
      <c r="JZM80" s="200"/>
      <c r="JZN80" s="200"/>
      <c r="JZO80" s="200"/>
      <c r="JZP80" s="200"/>
      <c r="JZQ80" s="197"/>
      <c r="JZR80" s="197"/>
      <c r="JZS80" s="197"/>
      <c r="JZT80" s="197"/>
      <c r="JZU80" s="197"/>
      <c r="JZV80" s="197"/>
      <c r="JZW80" s="197"/>
      <c r="JZX80" s="197"/>
      <c r="JZY80" s="197"/>
      <c r="JZZ80" s="197"/>
      <c r="KAA80" s="197"/>
      <c r="KAB80" s="197"/>
      <c r="KAC80" s="197"/>
      <c r="KAD80" s="197"/>
      <c r="KAE80" s="197"/>
      <c r="KAF80" s="197"/>
      <c r="KAG80" s="200"/>
      <c r="KAH80" s="200"/>
      <c r="KAI80" s="200"/>
      <c r="KAJ80" s="200"/>
      <c r="KAK80" s="200"/>
      <c r="KAL80" s="200"/>
      <c r="KAM80" s="200"/>
      <c r="KAN80" s="200"/>
      <c r="KAO80" s="200"/>
      <c r="KAP80" s="200"/>
      <c r="KAQ80" s="200"/>
      <c r="KAR80" s="200"/>
      <c r="KAS80" s="200"/>
      <c r="KAT80" s="200"/>
      <c r="KAU80" s="200"/>
      <c r="KAV80" s="200"/>
      <c r="KAW80" s="200"/>
      <c r="KAX80" s="200"/>
      <c r="KAY80" s="200"/>
      <c r="KAZ80" s="200"/>
      <c r="KBA80" s="200"/>
      <c r="KBB80" s="200"/>
      <c r="KBC80" s="200"/>
      <c r="KBD80" s="200"/>
      <c r="KBE80" s="200"/>
      <c r="KBF80" s="200"/>
      <c r="KBG80" s="200"/>
      <c r="KBH80" s="200"/>
      <c r="KBI80" s="200"/>
      <c r="KBJ80" s="200"/>
      <c r="KBK80" s="200"/>
      <c r="KBL80" s="200"/>
      <c r="KBM80" s="200"/>
      <c r="KBN80" s="200"/>
      <c r="KBO80" s="200"/>
      <c r="KBP80" s="200"/>
      <c r="KBQ80" s="200"/>
      <c r="KBR80" s="200"/>
      <c r="KBS80" s="200"/>
      <c r="KBT80" s="200"/>
      <c r="KBU80" s="200"/>
      <c r="KBV80" s="200"/>
      <c r="KBW80" s="200"/>
      <c r="KBX80" s="200"/>
      <c r="KBY80" s="200"/>
      <c r="KBZ80" s="200"/>
      <c r="KCA80" s="200"/>
      <c r="KCB80" s="200"/>
      <c r="KCC80" s="200"/>
      <c r="KCD80" s="200"/>
      <c r="KCE80" s="200"/>
      <c r="KCF80" s="200"/>
      <c r="KCG80" s="200"/>
      <c r="KCH80" s="200"/>
      <c r="KCI80" s="200"/>
      <c r="KCJ80" s="200"/>
      <c r="KCK80" s="200"/>
      <c r="KCL80" s="200"/>
      <c r="KCM80" s="200"/>
      <c r="KCN80" s="200"/>
      <c r="KCO80" s="200"/>
      <c r="KCP80" s="200"/>
      <c r="KCQ80" s="200"/>
      <c r="KCR80" s="200"/>
      <c r="KCS80" s="200"/>
      <c r="KCT80" s="200"/>
      <c r="KCU80" s="200"/>
      <c r="KCV80" s="200"/>
      <c r="KCW80" s="200"/>
      <c r="KCX80" s="200"/>
      <c r="KCY80" s="200"/>
      <c r="KCZ80" s="200"/>
      <c r="KDA80" s="200"/>
      <c r="KDB80" s="200"/>
      <c r="KDC80" s="200"/>
      <c r="KDD80" s="200"/>
      <c r="KDE80" s="197"/>
      <c r="KDF80" s="197"/>
      <c r="KDG80" s="197"/>
      <c r="KDH80" s="197"/>
      <c r="KDI80" s="197"/>
      <c r="KDJ80" s="197"/>
      <c r="KDK80" s="197"/>
      <c r="KDL80" s="197"/>
      <c r="KDM80" s="197"/>
      <c r="KDN80" s="197"/>
      <c r="KDO80" s="197"/>
      <c r="KDP80" s="197"/>
      <c r="KDQ80" s="197"/>
      <c r="KDR80" s="197"/>
      <c r="KDS80" s="197"/>
      <c r="KDT80" s="197"/>
      <c r="KDU80" s="200"/>
      <c r="KDV80" s="200"/>
      <c r="KDW80" s="200"/>
      <c r="KDX80" s="200"/>
      <c r="KDY80" s="200"/>
      <c r="KDZ80" s="200"/>
      <c r="KEA80" s="200"/>
      <c r="KEB80" s="200"/>
      <c r="KEC80" s="200"/>
      <c r="KED80" s="200"/>
      <c r="KEE80" s="200"/>
      <c r="KEF80" s="200"/>
      <c r="KEG80" s="200"/>
      <c r="KEH80" s="200"/>
      <c r="KEI80" s="200"/>
      <c r="KEJ80" s="200"/>
      <c r="KEK80" s="200"/>
      <c r="KEL80" s="200"/>
      <c r="KEM80" s="200"/>
      <c r="KEN80" s="200"/>
      <c r="KEO80" s="200"/>
      <c r="KEP80" s="200"/>
      <c r="KEQ80" s="200"/>
      <c r="KER80" s="200"/>
      <c r="KES80" s="200"/>
      <c r="KET80" s="200"/>
      <c r="KEU80" s="200"/>
      <c r="KEV80" s="200"/>
      <c r="KEW80" s="200"/>
      <c r="KEX80" s="200"/>
      <c r="KEY80" s="200"/>
      <c r="KEZ80" s="200"/>
      <c r="KFA80" s="200"/>
      <c r="KFB80" s="200"/>
      <c r="KFC80" s="200"/>
      <c r="KFD80" s="200"/>
      <c r="KFE80" s="200"/>
      <c r="KFF80" s="200"/>
      <c r="KFG80" s="200"/>
      <c r="KFH80" s="200"/>
      <c r="KFI80" s="200"/>
      <c r="KFJ80" s="200"/>
      <c r="KFK80" s="200"/>
      <c r="KFL80" s="200"/>
      <c r="KFM80" s="200"/>
      <c r="KFN80" s="200"/>
      <c r="KFO80" s="200"/>
      <c r="KFP80" s="200"/>
      <c r="KFQ80" s="200"/>
      <c r="KFR80" s="200"/>
      <c r="KFS80" s="200"/>
      <c r="KFT80" s="200"/>
      <c r="KFU80" s="200"/>
      <c r="KFV80" s="200"/>
      <c r="KFW80" s="200"/>
      <c r="KFX80" s="200"/>
      <c r="KFY80" s="200"/>
      <c r="KFZ80" s="200"/>
      <c r="KGA80" s="200"/>
      <c r="KGB80" s="200"/>
      <c r="KGC80" s="200"/>
      <c r="KGD80" s="200"/>
      <c r="KGE80" s="200"/>
      <c r="KGF80" s="200"/>
      <c r="KGG80" s="200"/>
      <c r="KGH80" s="200"/>
      <c r="KGI80" s="200"/>
      <c r="KGJ80" s="200"/>
      <c r="KGK80" s="200"/>
      <c r="KGL80" s="200"/>
      <c r="KGM80" s="200"/>
      <c r="KGN80" s="200"/>
      <c r="KGO80" s="200"/>
      <c r="KGP80" s="200"/>
      <c r="KGQ80" s="200"/>
      <c r="KGR80" s="200"/>
      <c r="KGS80" s="197"/>
      <c r="KGT80" s="197"/>
      <c r="KGU80" s="197"/>
      <c r="KGV80" s="197"/>
      <c r="KGW80" s="197"/>
      <c r="KGX80" s="197"/>
      <c r="KGY80" s="197"/>
      <c r="KGZ80" s="197"/>
      <c r="KHA80" s="197"/>
      <c r="KHB80" s="197"/>
      <c r="KHC80" s="197"/>
      <c r="KHD80" s="197"/>
      <c r="KHE80" s="197"/>
      <c r="KHF80" s="197"/>
      <c r="KHG80" s="197"/>
      <c r="KHH80" s="197"/>
      <c r="KHI80" s="200"/>
      <c r="KHJ80" s="200"/>
      <c r="KHK80" s="200"/>
      <c r="KHL80" s="200"/>
      <c r="KHM80" s="200"/>
      <c r="KHN80" s="200"/>
      <c r="KHO80" s="200"/>
      <c r="KHP80" s="200"/>
      <c r="KHQ80" s="200"/>
      <c r="KHR80" s="200"/>
      <c r="KHS80" s="200"/>
      <c r="KHT80" s="200"/>
      <c r="KHU80" s="200"/>
      <c r="KHV80" s="200"/>
      <c r="KHW80" s="200"/>
      <c r="KHX80" s="200"/>
      <c r="KHY80" s="200"/>
      <c r="KHZ80" s="200"/>
      <c r="KIA80" s="200"/>
      <c r="KIB80" s="200"/>
      <c r="KIC80" s="200"/>
      <c r="KID80" s="200"/>
      <c r="KIE80" s="200"/>
      <c r="KIF80" s="200"/>
      <c r="KIG80" s="200"/>
      <c r="KIH80" s="200"/>
      <c r="KII80" s="200"/>
      <c r="KIJ80" s="200"/>
      <c r="KIK80" s="200"/>
      <c r="KIL80" s="200"/>
      <c r="KIM80" s="200"/>
      <c r="KIN80" s="200"/>
      <c r="KIO80" s="200"/>
      <c r="KIP80" s="200"/>
      <c r="KIQ80" s="200"/>
      <c r="KIR80" s="200"/>
      <c r="KIS80" s="200"/>
      <c r="KIT80" s="200"/>
      <c r="KIU80" s="200"/>
      <c r="KIV80" s="200"/>
      <c r="KIW80" s="200"/>
      <c r="KIX80" s="200"/>
      <c r="KIY80" s="200"/>
      <c r="KIZ80" s="200"/>
      <c r="KJA80" s="200"/>
      <c r="KJB80" s="200"/>
      <c r="KJC80" s="200"/>
      <c r="KJD80" s="200"/>
      <c r="KJE80" s="200"/>
      <c r="KJF80" s="200"/>
      <c r="KJG80" s="200"/>
      <c r="KJH80" s="200"/>
      <c r="KJI80" s="200"/>
      <c r="KJJ80" s="200"/>
      <c r="KJK80" s="200"/>
      <c r="KJL80" s="200"/>
      <c r="KJM80" s="200"/>
      <c r="KJN80" s="200"/>
      <c r="KJO80" s="200"/>
      <c r="KJP80" s="200"/>
      <c r="KJQ80" s="200"/>
      <c r="KJR80" s="200"/>
      <c r="KJS80" s="200"/>
      <c r="KJT80" s="200"/>
      <c r="KJU80" s="200"/>
      <c r="KJV80" s="200"/>
      <c r="KJW80" s="200"/>
      <c r="KJX80" s="200"/>
      <c r="KJY80" s="200"/>
      <c r="KJZ80" s="200"/>
      <c r="KKA80" s="200"/>
      <c r="KKB80" s="200"/>
      <c r="KKC80" s="200"/>
      <c r="KKD80" s="200"/>
      <c r="KKE80" s="200"/>
      <c r="KKF80" s="200"/>
      <c r="KKG80" s="197"/>
      <c r="KKH80" s="197"/>
      <c r="KKI80" s="197"/>
      <c r="KKJ80" s="197"/>
      <c r="KKK80" s="197"/>
      <c r="KKL80" s="197"/>
      <c r="KKM80" s="197"/>
      <c r="KKN80" s="197"/>
      <c r="KKO80" s="197"/>
      <c r="KKP80" s="197"/>
      <c r="KKQ80" s="197"/>
      <c r="KKR80" s="197"/>
      <c r="KKS80" s="197"/>
      <c r="KKT80" s="197"/>
      <c r="KKU80" s="197"/>
      <c r="KKV80" s="197"/>
      <c r="KKW80" s="200"/>
      <c r="KKX80" s="200"/>
      <c r="KKY80" s="200"/>
      <c r="KKZ80" s="200"/>
      <c r="KLA80" s="200"/>
      <c r="KLB80" s="200"/>
      <c r="KLC80" s="200"/>
      <c r="KLD80" s="200"/>
      <c r="KLE80" s="200"/>
      <c r="KLF80" s="200"/>
      <c r="KLG80" s="200"/>
      <c r="KLH80" s="200"/>
      <c r="KLI80" s="200"/>
      <c r="KLJ80" s="200"/>
      <c r="KLK80" s="200"/>
      <c r="KLL80" s="200"/>
      <c r="KLM80" s="200"/>
      <c r="KLN80" s="200"/>
      <c r="KLO80" s="200"/>
      <c r="KLP80" s="200"/>
      <c r="KLQ80" s="200"/>
      <c r="KLR80" s="200"/>
      <c r="KLS80" s="200"/>
      <c r="KLT80" s="200"/>
      <c r="KLU80" s="200"/>
      <c r="KLV80" s="200"/>
      <c r="KLW80" s="200"/>
      <c r="KLX80" s="200"/>
      <c r="KLY80" s="200"/>
      <c r="KLZ80" s="200"/>
      <c r="KMA80" s="200"/>
      <c r="KMB80" s="200"/>
      <c r="KMC80" s="200"/>
      <c r="KMD80" s="200"/>
      <c r="KME80" s="200"/>
      <c r="KMF80" s="200"/>
      <c r="KMG80" s="200"/>
      <c r="KMH80" s="200"/>
      <c r="KMI80" s="200"/>
      <c r="KMJ80" s="200"/>
      <c r="KMK80" s="200"/>
      <c r="KML80" s="200"/>
      <c r="KMM80" s="200"/>
      <c r="KMN80" s="200"/>
      <c r="KMO80" s="200"/>
      <c r="KMP80" s="200"/>
      <c r="KMQ80" s="200"/>
      <c r="KMR80" s="200"/>
      <c r="KMS80" s="200"/>
      <c r="KMT80" s="200"/>
      <c r="KMU80" s="200"/>
      <c r="KMV80" s="200"/>
      <c r="KMW80" s="200"/>
      <c r="KMX80" s="200"/>
      <c r="KMY80" s="200"/>
      <c r="KMZ80" s="200"/>
      <c r="KNA80" s="200"/>
      <c r="KNB80" s="200"/>
      <c r="KNC80" s="200"/>
      <c r="KND80" s="200"/>
      <c r="KNE80" s="200"/>
      <c r="KNF80" s="200"/>
      <c r="KNG80" s="200"/>
      <c r="KNH80" s="200"/>
      <c r="KNI80" s="200"/>
      <c r="KNJ80" s="200"/>
      <c r="KNK80" s="200"/>
      <c r="KNL80" s="200"/>
      <c r="KNM80" s="200"/>
      <c r="KNN80" s="200"/>
      <c r="KNO80" s="200"/>
      <c r="KNP80" s="200"/>
      <c r="KNQ80" s="200"/>
      <c r="KNR80" s="200"/>
      <c r="KNS80" s="200"/>
      <c r="KNT80" s="200"/>
      <c r="KNU80" s="197"/>
      <c r="KNV80" s="197"/>
      <c r="KNW80" s="197"/>
      <c r="KNX80" s="197"/>
      <c r="KNY80" s="197"/>
      <c r="KNZ80" s="197"/>
      <c r="KOA80" s="197"/>
      <c r="KOB80" s="197"/>
      <c r="KOC80" s="197"/>
      <c r="KOD80" s="197"/>
      <c r="KOE80" s="197"/>
      <c r="KOF80" s="197"/>
      <c r="KOG80" s="197"/>
      <c r="KOH80" s="197"/>
      <c r="KOI80" s="197"/>
      <c r="KOJ80" s="197"/>
      <c r="KOK80" s="200"/>
      <c r="KOL80" s="200"/>
      <c r="KOM80" s="200"/>
      <c r="KON80" s="200"/>
      <c r="KOO80" s="200"/>
      <c r="KOP80" s="200"/>
      <c r="KOQ80" s="200"/>
      <c r="KOR80" s="200"/>
      <c r="KOS80" s="200"/>
      <c r="KOT80" s="200"/>
      <c r="KOU80" s="200"/>
      <c r="KOV80" s="200"/>
      <c r="KOW80" s="200"/>
      <c r="KOX80" s="200"/>
      <c r="KOY80" s="200"/>
      <c r="KOZ80" s="200"/>
      <c r="KPA80" s="200"/>
      <c r="KPB80" s="200"/>
      <c r="KPC80" s="200"/>
      <c r="KPD80" s="200"/>
      <c r="KPE80" s="200"/>
      <c r="KPF80" s="200"/>
      <c r="KPG80" s="200"/>
      <c r="KPH80" s="200"/>
      <c r="KPI80" s="200"/>
      <c r="KPJ80" s="200"/>
      <c r="KPK80" s="200"/>
      <c r="KPL80" s="200"/>
      <c r="KPM80" s="200"/>
      <c r="KPN80" s="200"/>
      <c r="KPO80" s="200"/>
      <c r="KPP80" s="200"/>
      <c r="KPQ80" s="200"/>
      <c r="KPR80" s="200"/>
      <c r="KPS80" s="200"/>
      <c r="KPT80" s="200"/>
      <c r="KPU80" s="200"/>
      <c r="KPV80" s="200"/>
      <c r="KPW80" s="200"/>
      <c r="KPX80" s="200"/>
      <c r="KPY80" s="200"/>
      <c r="KPZ80" s="200"/>
      <c r="KQA80" s="200"/>
      <c r="KQB80" s="200"/>
      <c r="KQC80" s="200"/>
      <c r="KQD80" s="200"/>
      <c r="KQE80" s="200"/>
      <c r="KQF80" s="200"/>
      <c r="KQG80" s="200"/>
      <c r="KQH80" s="200"/>
      <c r="KQI80" s="200"/>
      <c r="KQJ80" s="200"/>
      <c r="KQK80" s="200"/>
      <c r="KQL80" s="200"/>
      <c r="KQM80" s="200"/>
      <c r="KQN80" s="200"/>
      <c r="KQO80" s="200"/>
      <c r="KQP80" s="200"/>
      <c r="KQQ80" s="200"/>
      <c r="KQR80" s="200"/>
      <c r="KQS80" s="200"/>
      <c r="KQT80" s="200"/>
      <c r="KQU80" s="200"/>
      <c r="KQV80" s="200"/>
      <c r="KQW80" s="200"/>
      <c r="KQX80" s="200"/>
      <c r="KQY80" s="200"/>
      <c r="KQZ80" s="200"/>
      <c r="KRA80" s="200"/>
      <c r="KRB80" s="200"/>
      <c r="KRC80" s="200"/>
      <c r="KRD80" s="200"/>
      <c r="KRE80" s="200"/>
      <c r="KRF80" s="200"/>
      <c r="KRG80" s="200"/>
      <c r="KRH80" s="200"/>
      <c r="KRI80" s="197"/>
      <c r="KRJ80" s="197"/>
      <c r="KRK80" s="197"/>
      <c r="KRL80" s="197"/>
      <c r="KRM80" s="197"/>
      <c r="KRN80" s="197"/>
      <c r="KRO80" s="197"/>
      <c r="KRP80" s="197"/>
      <c r="KRQ80" s="197"/>
      <c r="KRR80" s="197"/>
      <c r="KRS80" s="197"/>
      <c r="KRT80" s="197"/>
      <c r="KRU80" s="197"/>
      <c r="KRV80" s="197"/>
      <c r="KRW80" s="197"/>
      <c r="KRX80" s="197"/>
      <c r="KRY80" s="200"/>
      <c r="KRZ80" s="200"/>
      <c r="KSA80" s="200"/>
      <c r="KSB80" s="200"/>
      <c r="KSC80" s="200"/>
      <c r="KSD80" s="200"/>
      <c r="KSE80" s="200"/>
      <c r="KSF80" s="200"/>
      <c r="KSG80" s="200"/>
      <c r="KSH80" s="200"/>
      <c r="KSI80" s="200"/>
      <c r="KSJ80" s="200"/>
      <c r="KSK80" s="200"/>
      <c r="KSL80" s="200"/>
      <c r="KSM80" s="200"/>
      <c r="KSN80" s="200"/>
      <c r="KSO80" s="200"/>
      <c r="KSP80" s="200"/>
      <c r="KSQ80" s="200"/>
      <c r="KSR80" s="200"/>
      <c r="KSS80" s="200"/>
      <c r="KST80" s="200"/>
      <c r="KSU80" s="200"/>
      <c r="KSV80" s="200"/>
      <c r="KSW80" s="200"/>
      <c r="KSX80" s="200"/>
      <c r="KSY80" s="200"/>
      <c r="KSZ80" s="200"/>
      <c r="KTA80" s="200"/>
      <c r="KTB80" s="200"/>
      <c r="KTC80" s="200"/>
      <c r="KTD80" s="200"/>
      <c r="KTE80" s="200"/>
      <c r="KTF80" s="200"/>
      <c r="KTG80" s="200"/>
      <c r="KTH80" s="200"/>
      <c r="KTI80" s="200"/>
      <c r="KTJ80" s="200"/>
      <c r="KTK80" s="200"/>
      <c r="KTL80" s="200"/>
      <c r="KTM80" s="200"/>
      <c r="KTN80" s="200"/>
      <c r="KTO80" s="200"/>
      <c r="KTP80" s="200"/>
      <c r="KTQ80" s="200"/>
      <c r="KTR80" s="200"/>
      <c r="KTS80" s="200"/>
      <c r="KTT80" s="200"/>
      <c r="KTU80" s="200"/>
      <c r="KTV80" s="200"/>
      <c r="KTW80" s="200"/>
      <c r="KTX80" s="200"/>
      <c r="KTY80" s="200"/>
      <c r="KTZ80" s="200"/>
      <c r="KUA80" s="200"/>
      <c r="KUB80" s="200"/>
      <c r="KUC80" s="200"/>
      <c r="KUD80" s="200"/>
      <c r="KUE80" s="200"/>
      <c r="KUF80" s="200"/>
      <c r="KUG80" s="200"/>
      <c r="KUH80" s="200"/>
      <c r="KUI80" s="200"/>
      <c r="KUJ80" s="200"/>
      <c r="KUK80" s="200"/>
      <c r="KUL80" s="200"/>
      <c r="KUM80" s="200"/>
      <c r="KUN80" s="200"/>
      <c r="KUO80" s="200"/>
      <c r="KUP80" s="200"/>
      <c r="KUQ80" s="200"/>
      <c r="KUR80" s="200"/>
      <c r="KUS80" s="200"/>
      <c r="KUT80" s="200"/>
      <c r="KUU80" s="200"/>
      <c r="KUV80" s="200"/>
      <c r="KUW80" s="197"/>
      <c r="KUX80" s="197"/>
      <c r="KUY80" s="197"/>
      <c r="KUZ80" s="197"/>
      <c r="KVA80" s="197"/>
      <c r="KVB80" s="197"/>
      <c r="KVC80" s="197"/>
      <c r="KVD80" s="197"/>
      <c r="KVE80" s="197"/>
      <c r="KVF80" s="197"/>
      <c r="KVG80" s="197"/>
      <c r="KVH80" s="197"/>
      <c r="KVI80" s="197"/>
      <c r="KVJ80" s="197"/>
      <c r="KVK80" s="197"/>
      <c r="KVL80" s="197"/>
      <c r="KVM80" s="200"/>
      <c r="KVN80" s="200"/>
      <c r="KVO80" s="200"/>
      <c r="KVP80" s="200"/>
      <c r="KVQ80" s="200"/>
      <c r="KVR80" s="200"/>
      <c r="KVS80" s="200"/>
      <c r="KVT80" s="200"/>
      <c r="KVU80" s="200"/>
      <c r="KVV80" s="200"/>
      <c r="KVW80" s="200"/>
      <c r="KVX80" s="200"/>
      <c r="KVY80" s="200"/>
      <c r="KVZ80" s="200"/>
      <c r="KWA80" s="200"/>
      <c r="KWB80" s="200"/>
      <c r="KWC80" s="200"/>
      <c r="KWD80" s="200"/>
      <c r="KWE80" s="200"/>
      <c r="KWF80" s="200"/>
      <c r="KWG80" s="200"/>
      <c r="KWH80" s="200"/>
      <c r="KWI80" s="200"/>
      <c r="KWJ80" s="200"/>
      <c r="KWK80" s="200"/>
      <c r="KWL80" s="200"/>
      <c r="KWM80" s="200"/>
      <c r="KWN80" s="200"/>
      <c r="KWO80" s="200"/>
      <c r="KWP80" s="200"/>
      <c r="KWQ80" s="200"/>
      <c r="KWR80" s="200"/>
      <c r="KWS80" s="200"/>
      <c r="KWT80" s="200"/>
      <c r="KWU80" s="200"/>
      <c r="KWV80" s="200"/>
      <c r="KWW80" s="200"/>
      <c r="KWX80" s="200"/>
      <c r="KWY80" s="200"/>
      <c r="KWZ80" s="200"/>
      <c r="KXA80" s="200"/>
      <c r="KXB80" s="200"/>
      <c r="KXC80" s="200"/>
      <c r="KXD80" s="200"/>
      <c r="KXE80" s="200"/>
      <c r="KXF80" s="200"/>
      <c r="KXG80" s="200"/>
      <c r="KXH80" s="200"/>
      <c r="KXI80" s="200"/>
      <c r="KXJ80" s="200"/>
      <c r="KXK80" s="200"/>
      <c r="KXL80" s="200"/>
      <c r="KXM80" s="200"/>
      <c r="KXN80" s="200"/>
      <c r="KXO80" s="200"/>
      <c r="KXP80" s="200"/>
      <c r="KXQ80" s="200"/>
      <c r="KXR80" s="200"/>
      <c r="KXS80" s="200"/>
      <c r="KXT80" s="200"/>
      <c r="KXU80" s="200"/>
      <c r="KXV80" s="200"/>
      <c r="KXW80" s="200"/>
      <c r="KXX80" s="200"/>
      <c r="KXY80" s="200"/>
      <c r="KXZ80" s="200"/>
      <c r="KYA80" s="200"/>
      <c r="KYB80" s="200"/>
      <c r="KYC80" s="200"/>
      <c r="KYD80" s="200"/>
      <c r="KYE80" s="200"/>
      <c r="KYF80" s="200"/>
      <c r="KYG80" s="200"/>
      <c r="KYH80" s="200"/>
      <c r="KYI80" s="200"/>
      <c r="KYJ80" s="200"/>
      <c r="KYK80" s="197"/>
      <c r="KYL80" s="197"/>
      <c r="KYM80" s="197"/>
      <c r="KYN80" s="197"/>
      <c r="KYO80" s="197"/>
      <c r="KYP80" s="197"/>
      <c r="KYQ80" s="197"/>
      <c r="KYR80" s="197"/>
      <c r="KYS80" s="197"/>
      <c r="KYT80" s="197"/>
      <c r="KYU80" s="197"/>
      <c r="KYV80" s="197"/>
      <c r="KYW80" s="197"/>
      <c r="KYX80" s="197"/>
      <c r="KYY80" s="197"/>
      <c r="KYZ80" s="197"/>
      <c r="KZA80" s="200"/>
      <c r="KZB80" s="200"/>
      <c r="KZC80" s="200"/>
      <c r="KZD80" s="200"/>
      <c r="KZE80" s="200"/>
      <c r="KZF80" s="200"/>
      <c r="KZG80" s="200"/>
      <c r="KZH80" s="200"/>
      <c r="KZI80" s="200"/>
      <c r="KZJ80" s="200"/>
      <c r="KZK80" s="200"/>
      <c r="KZL80" s="200"/>
      <c r="KZM80" s="200"/>
      <c r="KZN80" s="200"/>
      <c r="KZO80" s="200"/>
      <c r="KZP80" s="200"/>
      <c r="KZQ80" s="200"/>
      <c r="KZR80" s="200"/>
      <c r="KZS80" s="200"/>
      <c r="KZT80" s="200"/>
      <c r="KZU80" s="200"/>
      <c r="KZV80" s="200"/>
      <c r="KZW80" s="200"/>
      <c r="KZX80" s="200"/>
      <c r="KZY80" s="200"/>
      <c r="KZZ80" s="200"/>
      <c r="LAA80" s="200"/>
      <c r="LAB80" s="200"/>
      <c r="LAC80" s="200"/>
      <c r="LAD80" s="200"/>
      <c r="LAE80" s="200"/>
      <c r="LAF80" s="200"/>
      <c r="LAG80" s="200"/>
      <c r="LAH80" s="200"/>
      <c r="LAI80" s="200"/>
      <c r="LAJ80" s="200"/>
      <c r="LAK80" s="200"/>
      <c r="LAL80" s="200"/>
      <c r="LAM80" s="200"/>
      <c r="LAN80" s="200"/>
      <c r="LAO80" s="200"/>
      <c r="LAP80" s="200"/>
      <c r="LAQ80" s="200"/>
      <c r="LAR80" s="200"/>
      <c r="LAS80" s="200"/>
      <c r="LAT80" s="200"/>
      <c r="LAU80" s="200"/>
      <c r="LAV80" s="200"/>
      <c r="LAW80" s="200"/>
      <c r="LAX80" s="200"/>
      <c r="LAY80" s="200"/>
      <c r="LAZ80" s="200"/>
      <c r="LBA80" s="200"/>
      <c r="LBB80" s="200"/>
      <c r="LBC80" s="200"/>
      <c r="LBD80" s="200"/>
      <c r="LBE80" s="200"/>
      <c r="LBF80" s="200"/>
      <c r="LBG80" s="200"/>
      <c r="LBH80" s="200"/>
      <c r="LBI80" s="200"/>
      <c r="LBJ80" s="200"/>
      <c r="LBK80" s="200"/>
      <c r="LBL80" s="200"/>
      <c r="LBM80" s="200"/>
      <c r="LBN80" s="200"/>
      <c r="LBO80" s="200"/>
      <c r="LBP80" s="200"/>
      <c r="LBQ80" s="200"/>
      <c r="LBR80" s="200"/>
      <c r="LBS80" s="200"/>
      <c r="LBT80" s="200"/>
      <c r="LBU80" s="200"/>
      <c r="LBV80" s="200"/>
      <c r="LBW80" s="200"/>
      <c r="LBX80" s="200"/>
      <c r="LBY80" s="197"/>
      <c r="LBZ80" s="197"/>
      <c r="LCA80" s="197"/>
      <c r="LCB80" s="197"/>
      <c r="LCC80" s="197"/>
      <c r="LCD80" s="197"/>
      <c r="LCE80" s="197"/>
      <c r="LCF80" s="197"/>
      <c r="LCG80" s="197"/>
      <c r="LCH80" s="197"/>
      <c r="LCI80" s="197"/>
      <c r="LCJ80" s="197"/>
      <c r="LCK80" s="197"/>
      <c r="LCL80" s="197"/>
      <c r="LCM80" s="197"/>
      <c r="LCN80" s="197"/>
      <c r="LCO80" s="200"/>
      <c r="LCP80" s="200"/>
      <c r="LCQ80" s="200"/>
      <c r="LCR80" s="200"/>
      <c r="LCS80" s="200"/>
      <c r="LCT80" s="200"/>
      <c r="LCU80" s="200"/>
      <c r="LCV80" s="200"/>
      <c r="LCW80" s="200"/>
      <c r="LCX80" s="200"/>
      <c r="LCY80" s="200"/>
      <c r="LCZ80" s="200"/>
      <c r="LDA80" s="200"/>
      <c r="LDB80" s="200"/>
      <c r="LDC80" s="200"/>
      <c r="LDD80" s="200"/>
      <c r="LDE80" s="200"/>
      <c r="LDF80" s="200"/>
      <c r="LDG80" s="200"/>
      <c r="LDH80" s="200"/>
      <c r="LDI80" s="200"/>
      <c r="LDJ80" s="200"/>
      <c r="LDK80" s="200"/>
      <c r="LDL80" s="200"/>
      <c r="LDM80" s="200"/>
      <c r="LDN80" s="200"/>
      <c r="LDO80" s="200"/>
      <c r="LDP80" s="200"/>
      <c r="LDQ80" s="200"/>
      <c r="LDR80" s="200"/>
      <c r="LDS80" s="200"/>
      <c r="LDT80" s="200"/>
      <c r="LDU80" s="200"/>
      <c r="LDV80" s="200"/>
      <c r="LDW80" s="200"/>
      <c r="LDX80" s="200"/>
      <c r="LDY80" s="200"/>
      <c r="LDZ80" s="200"/>
      <c r="LEA80" s="200"/>
      <c r="LEB80" s="200"/>
      <c r="LEC80" s="200"/>
      <c r="LED80" s="200"/>
      <c r="LEE80" s="200"/>
      <c r="LEF80" s="200"/>
      <c r="LEG80" s="200"/>
      <c r="LEH80" s="200"/>
      <c r="LEI80" s="200"/>
      <c r="LEJ80" s="200"/>
      <c r="LEK80" s="200"/>
      <c r="LEL80" s="200"/>
      <c r="LEM80" s="200"/>
      <c r="LEN80" s="200"/>
      <c r="LEO80" s="200"/>
      <c r="LEP80" s="200"/>
      <c r="LEQ80" s="200"/>
      <c r="LER80" s="200"/>
      <c r="LES80" s="200"/>
      <c r="LET80" s="200"/>
      <c r="LEU80" s="200"/>
      <c r="LEV80" s="200"/>
      <c r="LEW80" s="200"/>
      <c r="LEX80" s="200"/>
      <c r="LEY80" s="200"/>
      <c r="LEZ80" s="200"/>
      <c r="LFA80" s="200"/>
      <c r="LFB80" s="200"/>
      <c r="LFC80" s="200"/>
      <c r="LFD80" s="200"/>
      <c r="LFE80" s="200"/>
      <c r="LFF80" s="200"/>
      <c r="LFG80" s="200"/>
      <c r="LFH80" s="200"/>
      <c r="LFI80" s="200"/>
      <c r="LFJ80" s="200"/>
      <c r="LFK80" s="200"/>
      <c r="LFL80" s="200"/>
      <c r="LFM80" s="197"/>
      <c r="LFN80" s="197"/>
      <c r="LFO80" s="197"/>
      <c r="LFP80" s="197"/>
      <c r="LFQ80" s="197"/>
      <c r="LFR80" s="197"/>
      <c r="LFS80" s="197"/>
      <c r="LFT80" s="197"/>
      <c r="LFU80" s="197"/>
      <c r="LFV80" s="197"/>
      <c r="LFW80" s="197"/>
      <c r="LFX80" s="197"/>
      <c r="LFY80" s="197"/>
      <c r="LFZ80" s="197"/>
      <c r="LGA80" s="197"/>
      <c r="LGB80" s="197"/>
      <c r="LGC80" s="200"/>
      <c r="LGD80" s="200"/>
      <c r="LGE80" s="200"/>
      <c r="LGF80" s="200"/>
      <c r="LGG80" s="200"/>
      <c r="LGH80" s="200"/>
      <c r="LGI80" s="200"/>
      <c r="LGJ80" s="200"/>
      <c r="LGK80" s="200"/>
      <c r="LGL80" s="200"/>
      <c r="LGM80" s="200"/>
      <c r="LGN80" s="200"/>
      <c r="LGO80" s="200"/>
      <c r="LGP80" s="200"/>
      <c r="LGQ80" s="200"/>
      <c r="LGR80" s="200"/>
      <c r="LGS80" s="200"/>
      <c r="LGT80" s="200"/>
      <c r="LGU80" s="200"/>
      <c r="LGV80" s="200"/>
      <c r="LGW80" s="200"/>
      <c r="LGX80" s="200"/>
      <c r="LGY80" s="200"/>
      <c r="LGZ80" s="200"/>
      <c r="LHA80" s="200"/>
      <c r="LHB80" s="200"/>
      <c r="LHC80" s="200"/>
      <c r="LHD80" s="200"/>
      <c r="LHE80" s="200"/>
      <c r="LHF80" s="200"/>
      <c r="LHG80" s="200"/>
      <c r="LHH80" s="200"/>
      <c r="LHI80" s="200"/>
      <c r="LHJ80" s="200"/>
      <c r="LHK80" s="200"/>
      <c r="LHL80" s="200"/>
      <c r="LHM80" s="200"/>
      <c r="LHN80" s="200"/>
      <c r="LHO80" s="200"/>
      <c r="LHP80" s="200"/>
      <c r="LHQ80" s="200"/>
      <c r="LHR80" s="200"/>
      <c r="LHS80" s="200"/>
      <c r="LHT80" s="200"/>
      <c r="LHU80" s="200"/>
      <c r="LHV80" s="200"/>
      <c r="LHW80" s="200"/>
      <c r="LHX80" s="200"/>
      <c r="LHY80" s="200"/>
      <c r="LHZ80" s="200"/>
      <c r="LIA80" s="200"/>
      <c r="LIB80" s="200"/>
      <c r="LIC80" s="200"/>
      <c r="LID80" s="200"/>
      <c r="LIE80" s="200"/>
      <c r="LIF80" s="200"/>
      <c r="LIG80" s="200"/>
      <c r="LIH80" s="200"/>
      <c r="LII80" s="200"/>
      <c r="LIJ80" s="200"/>
      <c r="LIK80" s="200"/>
      <c r="LIL80" s="200"/>
      <c r="LIM80" s="200"/>
      <c r="LIN80" s="200"/>
      <c r="LIO80" s="200"/>
      <c r="LIP80" s="200"/>
      <c r="LIQ80" s="200"/>
      <c r="LIR80" s="200"/>
      <c r="LIS80" s="200"/>
      <c r="LIT80" s="200"/>
      <c r="LIU80" s="200"/>
      <c r="LIV80" s="200"/>
      <c r="LIW80" s="200"/>
      <c r="LIX80" s="200"/>
      <c r="LIY80" s="200"/>
      <c r="LIZ80" s="200"/>
      <c r="LJA80" s="197"/>
      <c r="LJB80" s="197"/>
      <c r="LJC80" s="197"/>
      <c r="LJD80" s="197"/>
      <c r="LJE80" s="197"/>
      <c r="LJF80" s="197"/>
      <c r="LJG80" s="197"/>
      <c r="LJH80" s="197"/>
      <c r="LJI80" s="197"/>
      <c r="LJJ80" s="197"/>
      <c r="LJK80" s="197"/>
      <c r="LJL80" s="197"/>
      <c r="LJM80" s="197"/>
      <c r="LJN80" s="197"/>
      <c r="LJO80" s="197"/>
      <c r="LJP80" s="197"/>
      <c r="LJQ80" s="200"/>
      <c r="LJR80" s="200"/>
      <c r="LJS80" s="200"/>
      <c r="LJT80" s="200"/>
      <c r="LJU80" s="200"/>
      <c r="LJV80" s="200"/>
      <c r="LJW80" s="200"/>
      <c r="LJX80" s="200"/>
      <c r="LJY80" s="200"/>
      <c r="LJZ80" s="200"/>
      <c r="LKA80" s="200"/>
      <c r="LKB80" s="200"/>
      <c r="LKC80" s="200"/>
      <c r="LKD80" s="200"/>
      <c r="LKE80" s="200"/>
      <c r="LKF80" s="200"/>
      <c r="LKG80" s="200"/>
      <c r="LKH80" s="200"/>
      <c r="LKI80" s="200"/>
      <c r="LKJ80" s="200"/>
      <c r="LKK80" s="200"/>
      <c r="LKL80" s="200"/>
      <c r="LKM80" s="200"/>
      <c r="LKN80" s="200"/>
      <c r="LKO80" s="200"/>
      <c r="LKP80" s="200"/>
      <c r="LKQ80" s="200"/>
      <c r="LKR80" s="200"/>
      <c r="LKS80" s="200"/>
      <c r="LKT80" s="200"/>
      <c r="LKU80" s="200"/>
      <c r="LKV80" s="200"/>
      <c r="LKW80" s="200"/>
      <c r="LKX80" s="200"/>
      <c r="LKY80" s="200"/>
      <c r="LKZ80" s="200"/>
      <c r="LLA80" s="200"/>
      <c r="LLB80" s="200"/>
      <c r="LLC80" s="200"/>
      <c r="LLD80" s="200"/>
      <c r="LLE80" s="200"/>
      <c r="LLF80" s="200"/>
      <c r="LLG80" s="200"/>
      <c r="LLH80" s="200"/>
      <c r="LLI80" s="200"/>
      <c r="LLJ80" s="200"/>
      <c r="LLK80" s="200"/>
      <c r="LLL80" s="200"/>
      <c r="LLM80" s="200"/>
      <c r="LLN80" s="200"/>
      <c r="LLO80" s="200"/>
      <c r="LLP80" s="200"/>
      <c r="LLQ80" s="200"/>
      <c r="LLR80" s="200"/>
      <c r="LLS80" s="200"/>
      <c r="LLT80" s="200"/>
      <c r="LLU80" s="200"/>
      <c r="LLV80" s="200"/>
      <c r="LLW80" s="200"/>
      <c r="LLX80" s="200"/>
      <c r="LLY80" s="200"/>
      <c r="LLZ80" s="200"/>
      <c r="LMA80" s="200"/>
      <c r="LMB80" s="200"/>
      <c r="LMC80" s="200"/>
      <c r="LMD80" s="200"/>
      <c r="LME80" s="200"/>
      <c r="LMF80" s="200"/>
      <c r="LMG80" s="200"/>
      <c r="LMH80" s="200"/>
      <c r="LMI80" s="200"/>
      <c r="LMJ80" s="200"/>
      <c r="LMK80" s="200"/>
      <c r="LML80" s="200"/>
      <c r="LMM80" s="200"/>
      <c r="LMN80" s="200"/>
      <c r="LMO80" s="197"/>
      <c r="LMP80" s="197"/>
      <c r="LMQ80" s="197"/>
      <c r="LMR80" s="197"/>
      <c r="LMS80" s="197"/>
      <c r="LMT80" s="197"/>
      <c r="LMU80" s="197"/>
      <c r="LMV80" s="197"/>
      <c r="LMW80" s="197"/>
      <c r="LMX80" s="197"/>
      <c r="LMY80" s="197"/>
      <c r="LMZ80" s="197"/>
      <c r="LNA80" s="197"/>
      <c r="LNB80" s="197"/>
      <c r="LNC80" s="197"/>
      <c r="LND80" s="197"/>
      <c r="LNE80" s="200"/>
      <c r="LNF80" s="200"/>
      <c r="LNG80" s="200"/>
      <c r="LNH80" s="200"/>
      <c r="LNI80" s="200"/>
      <c r="LNJ80" s="200"/>
      <c r="LNK80" s="200"/>
      <c r="LNL80" s="200"/>
      <c r="LNM80" s="200"/>
      <c r="LNN80" s="200"/>
      <c r="LNO80" s="200"/>
      <c r="LNP80" s="200"/>
      <c r="LNQ80" s="200"/>
      <c r="LNR80" s="200"/>
      <c r="LNS80" s="200"/>
      <c r="LNT80" s="200"/>
      <c r="LNU80" s="200"/>
      <c r="LNV80" s="200"/>
      <c r="LNW80" s="200"/>
      <c r="LNX80" s="200"/>
      <c r="LNY80" s="200"/>
      <c r="LNZ80" s="200"/>
      <c r="LOA80" s="200"/>
      <c r="LOB80" s="200"/>
      <c r="LOC80" s="200"/>
      <c r="LOD80" s="200"/>
      <c r="LOE80" s="200"/>
      <c r="LOF80" s="200"/>
      <c r="LOG80" s="200"/>
      <c r="LOH80" s="200"/>
      <c r="LOI80" s="200"/>
      <c r="LOJ80" s="200"/>
      <c r="LOK80" s="200"/>
      <c r="LOL80" s="200"/>
      <c r="LOM80" s="200"/>
      <c r="LON80" s="200"/>
      <c r="LOO80" s="200"/>
      <c r="LOP80" s="200"/>
      <c r="LOQ80" s="200"/>
      <c r="LOR80" s="200"/>
      <c r="LOS80" s="200"/>
      <c r="LOT80" s="200"/>
      <c r="LOU80" s="200"/>
      <c r="LOV80" s="200"/>
      <c r="LOW80" s="200"/>
      <c r="LOX80" s="200"/>
      <c r="LOY80" s="200"/>
      <c r="LOZ80" s="200"/>
      <c r="LPA80" s="200"/>
      <c r="LPB80" s="200"/>
      <c r="LPC80" s="200"/>
      <c r="LPD80" s="200"/>
      <c r="LPE80" s="200"/>
      <c r="LPF80" s="200"/>
      <c r="LPG80" s="200"/>
      <c r="LPH80" s="200"/>
      <c r="LPI80" s="200"/>
      <c r="LPJ80" s="200"/>
      <c r="LPK80" s="200"/>
      <c r="LPL80" s="200"/>
      <c r="LPM80" s="200"/>
      <c r="LPN80" s="200"/>
      <c r="LPO80" s="200"/>
      <c r="LPP80" s="200"/>
      <c r="LPQ80" s="200"/>
      <c r="LPR80" s="200"/>
      <c r="LPS80" s="200"/>
      <c r="LPT80" s="200"/>
      <c r="LPU80" s="200"/>
      <c r="LPV80" s="200"/>
      <c r="LPW80" s="200"/>
      <c r="LPX80" s="200"/>
      <c r="LPY80" s="200"/>
      <c r="LPZ80" s="200"/>
      <c r="LQA80" s="200"/>
      <c r="LQB80" s="200"/>
      <c r="LQC80" s="197"/>
      <c r="LQD80" s="197"/>
      <c r="LQE80" s="197"/>
      <c r="LQF80" s="197"/>
      <c r="LQG80" s="197"/>
      <c r="LQH80" s="197"/>
      <c r="LQI80" s="197"/>
      <c r="LQJ80" s="197"/>
      <c r="LQK80" s="197"/>
      <c r="LQL80" s="197"/>
      <c r="LQM80" s="197"/>
      <c r="LQN80" s="197"/>
      <c r="LQO80" s="197"/>
      <c r="LQP80" s="197"/>
      <c r="LQQ80" s="197"/>
      <c r="LQR80" s="197"/>
      <c r="LQS80" s="200"/>
      <c r="LQT80" s="200"/>
      <c r="LQU80" s="200"/>
      <c r="LQV80" s="200"/>
      <c r="LQW80" s="200"/>
      <c r="LQX80" s="200"/>
      <c r="LQY80" s="200"/>
      <c r="LQZ80" s="200"/>
      <c r="LRA80" s="200"/>
      <c r="LRB80" s="200"/>
      <c r="LRC80" s="200"/>
      <c r="LRD80" s="200"/>
      <c r="LRE80" s="200"/>
      <c r="LRF80" s="200"/>
      <c r="LRG80" s="200"/>
      <c r="LRH80" s="200"/>
      <c r="LRI80" s="200"/>
      <c r="LRJ80" s="200"/>
      <c r="LRK80" s="200"/>
      <c r="LRL80" s="200"/>
      <c r="LRM80" s="200"/>
      <c r="LRN80" s="200"/>
      <c r="LRO80" s="200"/>
      <c r="LRP80" s="200"/>
      <c r="LRQ80" s="200"/>
      <c r="LRR80" s="200"/>
      <c r="LRS80" s="200"/>
      <c r="LRT80" s="200"/>
      <c r="LRU80" s="200"/>
      <c r="LRV80" s="200"/>
      <c r="LRW80" s="200"/>
      <c r="LRX80" s="200"/>
      <c r="LRY80" s="200"/>
      <c r="LRZ80" s="200"/>
      <c r="LSA80" s="200"/>
      <c r="LSB80" s="200"/>
      <c r="LSC80" s="200"/>
      <c r="LSD80" s="200"/>
      <c r="LSE80" s="200"/>
      <c r="LSF80" s="200"/>
      <c r="LSG80" s="200"/>
      <c r="LSH80" s="200"/>
      <c r="LSI80" s="200"/>
      <c r="LSJ80" s="200"/>
      <c r="LSK80" s="200"/>
      <c r="LSL80" s="200"/>
      <c r="LSM80" s="200"/>
      <c r="LSN80" s="200"/>
      <c r="LSO80" s="200"/>
      <c r="LSP80" s="200"/>
      <c r="LSQ80" s="200"/>
      <c r="LSR80" s="200"/>
      <c r="LSS80" s="200"/>
      <c r="LST80" s="200"/>
      <c r="LSU80" s="200"/>
      <c r="LSV80" s="200"/>
      <c r="LSW80" s="200"/>
      <c r="LSX80" s="200"/>
      <c r="LSY80" s="200"/>
      <c r="LSZ80" s="200"/>
      <c r="LTA80" s="200"/>
      <c r="LTB80" s="200"/>
      <c r="LTC80" s="200"/>
      <c r="LTD80" s="200"/>
      <c r="LTE80" s="200"/>
      <c r="LTF80" s="200"/>
      <c r="LTG80" s="200"/>
      <c r="LTH80" s="200"/>
      <c r="LTI80" s="200"/>
      <c r="LTJ80" s="200"/>
      <c r="LTK80" s="200"/>
      <c r="LTL80" s="200"/>
      <c r="LTM80" s="200"/>
      <c r="LTN80" s="200"/>
      <c r="LTO80" s="200"/>
      <c r="LTP80" s="200"/>
      <c r="LTQ80" s="197"/>
      <c r="LTR80" s="197"/>
      <c r="LTS80" s="197"/>
      <c r="LTT80" s="197"/>
      <c r="LTU80" s="197"/>
      <c r="LTV80" s="197"/>
      <c r="LTW80" s="197"/>
      <c r="LTX80" s="197"/>
      <c r="LTY80" s="197"/>
      <c r="LTZ80" s="197"/>
      <c r="LUA80" s="197"/>
      <c r="LUB80" s="197"/>
      <c r="LUC80" s="197"/>
      <c r="LUD80" s="197"/>
      <c r="LUE80" s="197"/>
      <c r="LUF80" s="197"/>
      <c r="LUG80" s="200"/>
      <c r="LUH80" s="200"/>
      <c r="LUI80" s="200"/>
      <c r="LUJ80" s="200"/>
      <c r="LUK80" s="200"/>
      <c r="LUL80" s="200"/>
      <c r="LUM80" s="200"/>
      <c r="LUN80" s="200"/>
      <c r="LUO80" s="200"/>
      <c r="LUP80" s="200"/>
      <c r="LUQ80" s="200"/>
      <c r="LUR80" s="200"/>
      <c r="LUS80" s="200"/>
      <c r="LUT80" s="200"/>
      <c r="LUU80" s="200"/>
      <c r="LUV80" s="200"/>
      <c r="LUW80" s="200"/>
      <c r="LUX80" s="200"/>
      <c r="LUY80" s="200"/>
      <c r="LUZ80" s="200"/>
      <c r="LVA80" s="200"/>
      <c r="LVB80" s="200"/>
      <c r="LVC80" s="200"/>
      <c r="LVD80" s="200"/>
      <c r="LVE80" s="200"/>
      <c r="LVF80" s="200"/>
      <c r="LVG80" s="200"/>
      <c r="LVH80" s="200"/>
      <c r="LVI80" s="200"/>
      <c r="LVJ80" s="200"/>
      <c r="LVK80" s="200"/>
      <c r="LVL80" s="200"/>
      <c r="LVM80" s="200"/>
      <c r="LVN80" s="200"/>
      <c r="LVO80" s="200"/>
      <c r="LVP80" s="200"/>
      <c r="LVQ80" s="200"/>
      <c r="LVR80" s="200"/>
      <c r="LVS80" s="200"/>
      <c r="LVT80" s="200"/>
      <c r="LVU80" s="200"/>
      <c r="LVV80" s="200"/>
      <c r="LVW80" s="200"/>
      <c r="LVX80" s="200"/>
      <c r="LVY80" s="200"/>
      <c r="LVZ80" s="200"/>
      <c r="LWA80" s="200"/>
      <c r="LWB80" s="200"/>
      <c r="LWC80" s="200"/>
      <c r="LWD80" s="200"/>
      <c r="LWE80" s="200"/>
      <c r="LWF80" s="200"/>
      <c r="LWG80" s="200"/>
      <c r="LWH80" s="200"/>
      <c r="LWI80" s="200"/>
      <c r="LWJ80" s="200"/>
      <c r="LWK80" s="200"/>
      <c r="LWL80" s="200"/>
      <c r="LWM80" s="200"/>
      <c r="LWN80" s="200"/>
      <c r="LWO80" s="200"/>
      <c r="LWP80" s="200"/>
      <c r="LWQ80" s="200"/>
      <c r="LWR80" s="200"/>
      <c r="LWS80" s="200"/>
      <c r="LWT80" s="200"/>
      <c r="LWU80" s="200"/>
      <c r="LWV80" s="200"/>
      <c r="LWW80" s="200"/>
      <c r="LWX80" s="200"/>
      <c r="LWY80" s="200"/>
      <c r="LWZ80" s="200"/>
      <c r="LXA80" s="200"/>
      <c r="LXB80" s="200"/>
      <c r="LXC80" s="200"/>
      <c r="LXD80" s="200"/>
      <c r="LXE80" s="197"/>
      <c r="LXF80" s="197"/>
      <c r="LXG80" s="197"/>
      <c r="LXH80" s="197"/>
      <c r="LXI80" s="197"/>
      <c r="LXJ80" s="197"/>
      <c r="LXK80" s="197"/>
      <c r="LXL80" s="197"/>
      <c r="LXM80" s="197"/>
      <c r="LXN80" s="197"/>
      <c r="LXO80" s="197"/>
      <c r="LXP80" s="197"/>
      <c r="LXQ80" s="197"/>
      <c r="LXR80" s="197"/>
      <c r="LXS80" s="197"/>
      <c r="LXT80" s="197"/>
      <c r="LXU80" s="200"/>
      <c r="LXV80" s="200"/>
      <c r="LXW80" s="200"/>
      <c r="LXX80" s="200"/>
      <c r="LXY80" s="200"/>
      <c r="LXZ80" s="200"/>
      <c r="LYA80" s="200"/>
      <c r="LYB80" s="200"/>
      <c r="LYC80" s="200"/>
      <c r="LYD80" s="200"/>
      <c r="LYE80" s="200"/>
      <c r="LYF80" s="200"/>
      <c r="LYG80" s="200"/>
      <c r="LYH80" s="200"/>
      <c r="LYI80" s="200"/>
      <c r="LYJ80" s="200"/>
      <c r="LYK80" s="200"/>
      <c r="LYL80" s="200"/>
      <c r="LYM80" s="200"/>
      <c r="LYN80" s="200"/>
      <c r="LYO80" s="200"/>
      <c r="LYP80" s="200"/>
      <c r="LYQ80" s="200"/>
      <c r="LYR80" s="200"/>
      <c r="LYS80" s="200"/>
      <c r="LYT80" s="200"/>
      <c r="LYU80" s="200"/>
      <c r="LYV80" s="200"/>
      <c r="LYW80" s="200"/>
      <c r="LYX80" s="200"/>
      <c r="LYY80" s="200"/>
      <c r="LYZ80" s="200"/>
      <c r="LZA80" s="200"/>
      <c r="LZB80" s="200"/>
      <c r="LZC80" s="200"/>
      <c r="LZD80" s="200"/>
      <c r="LZE80" s="200"/>
      <c r="LZF80" s="200"/>
      <c r="LZG80" s="200"/>
      <c r="LZH80" s="200"/>
      <c r="LZI80" s="200"/>
      <c r="LZJ80" s="200"/>
      <c r="LZK80" s="200"/>
      <c r="LZL80" s="200"/>
      <c r="LZM80" s="200"/>
      <c r="LZN80" s="200"/>
      <c r="LZO80" s="200"/>
      <c r="LZP80" s="200"/>
      <c r="LZQ80" s="200"/>
      <c r="LZR80" s="200"/>
      <c r="LZS80" s="200"/>
      <c r="LZT80" s="200"/>
      <c r="LZU80" s="200"/>
      <c r="LZV80" s="200"/>
      <c r="LZW80" s="200"/>
      <c r="LZX80" s="200"/>
      <c r="LZY80" s="200"/>
      <c r="LZZ80" s="200"/>
      <c r="MAA80" s="200"/>
      <c r="MAB80" s="200"/>
      <c r="MAC80" s="200"/>
      <c r="MAD80" s="200"/>
      <c r="MAE80" s="200"/>
      <c r="MAF80" s="200"/>
      <c r="MAG80" s="200"/>
      <c r="MAH80" s="200"/>
      <c r="MAI80" s="200"/>
      <c r="MAJ80" s="200"/>
      <c r="MAK80" s="200"/>
      <c r="MAL80" s="200"/>
      <c r="MAM80" s="200"/>
      <c r="MAN80" s="200"/>
      <c r="MAO80" s="200"/>
      <c r="MAP80" s="200"/>
      <c r="MAQ80" s="200"/>
      <c r="MAR80" s="200"/>
      <c r="MAS80" s="197"/>
      <c r="MAT80" s="197"/>
      <c r="MAU80" s="197"/>
      <c r="MAV80" s="197"/>
      <c r="MAW80" s="197"/>
      <c r="MAX80" s="197"/>
      <c r="MAY80" s="197"/>
      <c r="MAZ80" s="197"/>
      <c r="MBA80" s="197"/>
      <c r="MBB80" s="197"/>
      <c r="MBC80" s="197"/>
      <c r="MBD80" s="197"/>
      <c r="MBE80" s="197"/>
      <c r="MBF80" s="197"/>
      <c r="MBG80" s="197"/>
      <c r="MBH80" s="197"/>
      <c r="MBI80" s="200"/>
      <c r="MBJ80" s="200"/>
      <c r="MBK80" s="200"/>
      <c r="MBL80" s="200"/>
      <c r="MBM80" s="200"/>
      <c r="MBN80" s="200"/>
      <c r="MBO80" s="200"/>
      <c r="MBP80" s="200"/>
      <c r="MBQ80" s="200"/>
      <c r="MBR80" s="200"/>
      <c r="MBS80" s="200"/>
      <c r="MBT80" s="200"/>
      <c r="MBU80" s="200"/>
      <c r="MBV80" s="200"/>
      <c r="MBW80" s="200"/>
      <c r="MBX80" s="200"/>
      <c r="MBY80" s="200"/>
      <c r="MBZ80" s="200"/>
      <c r="MCA80" s="200"/>
      <c r="MCB80" s="200"/>
      <c r="MCC80" s="200"/>
      <c r="MCD80" s="200"/>
      <c r="MCE80" s="200"/>
      <c r="MCF80" s="200"/>
      <c r="MCG80" s="200"/>
      <c r="MCH80" s="200"/>
      <c r="MCI80" s="200"/>
      <c r="MCJ80" s="200"/>
      <c r="MCK80" s="200"/>
      <c r="MCL80" s="200"/>
      <c r="MCM80" s="200"/>
      <c r="MCN80" s="200"/>
      <c r="MCO80" s="200"/>
      <c r="MCP80" s="200"/>
      <c r="MCQ80" s="200"/>
      <c r="MCR80" s="200"/>
      <c r="MCS80" s="200"/>
      <c r="MCT80" s="200"/>
      <c r="MCU80" s="200"/>
      <c r="MCV80" s="200"/>
      <c r="MCW80" s="200"/>
      <c r="MCX80" s="200"/>
      <c r="MCY80" s="200"/>
      <c r="MCZ80" s="200"/>
      <c r="MDA80" s="200"/>
      <c r="MDB80" s="200"/>
      <c r="MDC80" s="200"/>
      <c r="MDD80" s="200"/>
      <c r="MDE80" s="200"/>
      <c r="MDF80" s="200"/>
      <c r="MDG80" s="200"/>
      <c r="MDH80" s="200"/>
      <c r="MDI80" s="200"/>
      <c r="MDJ80" s="200"/>
      <c r="MDK80" s="200"/>
      <c r="MDL80" s="200"/>
      <c r="MDM80" s="200"/>
      <c r="MDN80" s="200"/>
      <c r="MDO80" s="200"/>
      <c r="MDP80" s="200"/>
      <c r="MDQ80" s="200"/>
      <c r="MDR80" s="200"/>
      <c r="MDS80" s="200"/>
      <c r="MDT80" s="200"/>
      <c r="MDU80" s="200"/>
      <c r="MDV80" s="200"/>
      <c r="MDW80" s="200"/>
      <c r="MDX80" s="200"/>
      <c r="MDY80" s="200"/>
      <c r="MDZ80" s="200"/>
      <c r="MEA80" s="200"/>
      <c r="MEB80" s="200"/>
      <c r="MEC80" s="200"/>
      <c r="MED80" s="200"/>
      <c r="MEE80" s="200"/>
      <c r="MEF80" s="200"/>
      <c r="MEG80" s="197"/>
      <c r="MEH80" s="197"/>
      <c r="MEI80" s="197"/>
      <c r="MEJ80" s="197"/>
      <c r="MEK80" s="197"/>
      <c r="MEL80" s="197"/>
      <c r="MEM80" s="197"/>
      <c r="MEN80" s="197"/>
      <c r="MEO80" s="197"/>
      <c r="MEP80" s="197"/>
      <c r="MEQ80" s="197"/>
      <c r="MER80" s="197"/>
      <c r="MES80" s="197"/>
      <c r="MET80" s="197"/>
      <c r="MEU80" s="197"/>
      <c r="MEV80" s="197"/>
      <c r="MEW80" s="200"/>
      <c r="MEX80" s="200"/>
      <c r="MEY80" s="200"/>
      <c r="MEZ80" s="200"/>
      <c r="MFA80" s="200"/>
      <c r="MFB80" s="200"/>
      <c r="MFC80" s="200"/>
      <c r="MFD80" s="200"/>
      <c r="MFE80" s="200"/>
      <c r="MFF80" s="200"/>
      <c r="MFG80" s="200"/>
      <c r="MFH80" s="200"/>
      <c r="MFI80" s="200"/>
      <c r="MFJ80" s="200"/>
      <c r="MFK80" s="200"/>
      <c r="MFL80" s="200"/>
      <c r="MFM80" s="200"/>
      <c r="MFN80" s="200"/>
      <c r="MFO80" s="200"/>
      <c r="MFP80" s="200"/>
      <c r="MFQ80" s="200"/>
      <c r="MFR80" s="200"/>
      <c r="MFS80" s="200"/>
      <c r="MFT80" s="200"/>
      <c r="MFU80" s="200"/>
      <c r="MFV80" s="200"/>
      <c r="MFW80" s="200"/>
      <c r="MFX80" s="200"/>
      <c r="MFY80" s="200"/>
      <c r="MFZ80" s="200"/>
      <c r="MGA80" s="200"/>
      <c r="MGB80" s="200"/>
      <c r="MGC80" s="200"/>
      <c r="MGD80" s="200"/>
      <c r="MGE80" s="200"/>
      <c r="MGF80" s="200"/>
      <c r="MGG80" s="200"/>
      <c r="MGH80" s="200"/>
      <c r="MGI80" s="200"/>
      <c r="MGJ80" s="200"/>
      <c r="MGK80" s="200"/>
      <c r="MGL80" s="200"/>
      <c r="MGM80" s="200"/>
      <c r="MGN80" s="200"/>
      <c r="MGO80" s="200"/>
      <c r="MGP80" s="200"/>
      <c r="MGQ80" s="200"/>
      <c r="MGR80" s="200"/>
      <c r="MGS80" s="200"/>
      <c r="MGT80" s="200"/>
      <c r="MGU80" s="200"/>
      <c r="MGV80" s="200"/>
      <c r="MGW80" s="200"/>
      <c r="MGX80" s="200"/>
      <c r="MGY80" s="200"/>
      <c r="MGZ80" s="200"/>
      <c r="MHA80" s="200"/>
      <c r="MHB80" s="200"/>
      <c r="MHC80" s="200"/>
      <c r="MHD80" s="200"/>
      <c r="MHE80" s="200"/>
      <c r="MHF80" s="200"/>
      <c r="MHG80" s="200"/>
      <c r="MHH80" s="200"/>
      <c r="MHI80" s="200"/>
      <c r="MHJ80" s="200"/>
      <c r="MHK80" s="200"/>
      <c r="MHL80" s="200"/>
      <c r="MHM80" s="200"/>
      <c r="MHN80" s="200"/>
      <c r="MHO80" s="200"/>
      <c r="MHP80" s="200"/>
      <c r="MHQ80" s="200"/>
      <c r="MHR80" s="200"/>
      <c r="MHS80" s="200"/>
      <c r="MHT80" s="200"/>
      <c r="MHU80" s="197"/>
      <c r="MHV80" s="197"/>
      <c r="MHW80" s="197"/>
      <c r="MHX80" s="197"/>
      <c r="MHY80" s="197"/>
      <c r="MHZ80" s="197"/>
      <c r="MIA80" s="197"/>
      <c r="MIB80" s="197"/>
      <c r="MIC80" s="197"/>
      <c r="MID80" s="197"/>
      <c r="MIE80" s="197"/>
      <c r="MIF80" s="197"/>
      <c r="MIG80" s="197"/>
      <c r="MIH80" s="197"/>
      <c r="MII80" s="197"/>
      <c r="MIJ80" s="197"/>
      <c r="MIK80" s="200"/>
      <c r="MIL80" s="200"/>
      <c r="MIM80" s="200"/>
      <c r="MIN80" s="200"/>
      <c r="MIO80" s="200"/>
      <c r="MIP80" s="200"/>
      <c r="MIQ80" s="200"/>
      <c r="MIR80" s="200"/>
      <c r="MIS80" s="200"/>
      <c r="MIT80" s="200"/>
      <c r="MIU80" s="200"/>
      <c r="MIV80" s="200"/>
      <c r="MIW80" s="200"/>
      <c r="MIX80" s="200"/>
      <c r="MIY80" s="200"/>
      <c r="MIZ80" s="200"/>
      <c r="MJA80" s="200"/>
      <c r="MJB80" s="200"/>
      <c r="MJC80" s="200"/>
      <c r="MJD80" s="200"/>
      <c r="MJE80" s="200"/>
      <c r="MJF80" s="200"/>
      <c r="MJG80" s="200"/>
      <c r="MJH80" s="200"/>
      <c r="MJI80" s="200"/>
      <c r="MJJ80" s="200"/>
      <c r="MJK80" s="200"/>
      <c r="MJL80" s="200"/>
      <c r="MJM80" s="200"/>
      <c r="MJN80" s="200"/>
      <c r="MJO80" s="200"/>
      <c r="MJP80" s="200"/>
      <c r="MJQ80" s="200"/>
      <c r="MJR80" s="200"/>
      <c r="MJS80" s="200"/>
      <c r="MJT80" s="200"/>
      <c r="MJU80" s="200"/>
      <c r="MJV80" s="200"/>
      <c r="MJW80" s="200"/>
      <c r="MJX80" s="200"/>
      <c r="MJY80" s="200"/>
      <c r="MJZ80" s="200"/>
      <c r="MKA80" s="200"/>
      <c r="MKB80" s="200"/>
      <c r="MKC80" s="200"/>
      <c r="MKD80" s="200"/>
      <c r="MKE80" s="200"/>
      <c r="MKF80" s="200"/>
      <c r="MKG80" s="200"/>
      <c r="MKH80" s="200"/>
      <c r="MKI80" s="200"/>
      <c r="MKJ80" s="200"/>
      <c r="MKK80" s="200"/>
      <c r="MKL80" s="200"/>
      <c r="MKM80" s="200"/>
      <c r="MKN80" s="200"/>
      <c r="MKO80" s="200"/>
      <c r="MKP80" s="200"/>
      <c r="MKQ80" s="200"/>
      <c r="MKR80" s="200"/>
      <c r="MKS80" s="200"/>
      <c r="MKT80" s="200"/>
      <c r="MKU80" s="200"/>
      <c r="MKV80" s="200"/>
      <c r="MKW80" s="200"/>
      <c r="MKX80" s="200"/>
      <c r="MKY80" s="200"/>
      <c r="MKZ80" s="200"/>
      <c r="MLA80" s="200"/>
      <c r="MLB80" s="200"/>
      <c r="MLC80" s="200"/>
      <c r="MLD80" s="200"/>
      <c r="MLE80" s="200"/>
      <c r="MLF80" s="200"/>
      <c r="MLG80" s="200"/>
      <c r="MLH80" s="200"/>
      <c r="MLI80" s="197"/>
      <c r="MLJ80" s="197"/>
      <c r="MLK80" s="197"/>
      <c r="MLL80" s="197"/>
      <c r="MLM80" s="197"/>
      <c r="MLN80" s="197"/>
      <c r="MLO80" s="197"/>
      <c r="MLP80" s="197"/>
      <c r="MLQ80" s="197"/>
      <c r="MLR80" s="197"/>
      <c r="MLS80" s="197"/>
      <c r="MLT80" s="197"/>
      <c r="MLU80" s="197"/>
      <c r="MLV80" s="197"/>
      <c r="MLW80" s="197"/>
      <c r="MLX80" s="197"/>
      <c r="MLY80" s="200"/>
      <c r="MLZ80" s="200"/>
      <c r="MMA80" s="200"/>
      <c r="MMB80" s="200"/>
      <c r="MMC80" s="200"/>
      <c r="MMD80" s="200"/>
      <c r="MME80" s="200"/>
      <c r="MMF80" s="200"/>
      <c r="MMG80" s="200"/>
      <c r="MMH80" s="200"/>
      <c r="MMI80" s="200"/>
      <c r="MMJ80" s="200"/>
      <c r="MMK80" s="200"/>
      <c r="MML80" s="200"/>
      <c r="MMM80" s="200"/>
      <c r="MMN80" s="200"/>
      <c r="MMO80" s="200"/>
      <c r="MMP80" s="200"/>
      <c r="MMQ80" s="200"/>
      <c r="MMR80" s="200"/>
      <c r="MMS80" s="200"/>
      <c r="MMT80" s="200"/>
      <c r="MMU80" s="200"/>
      <c r="MMV80" s="200"/>
      <c r="MMW80" s="200"/>
      <c r="MMX80" s="200"/>
      <c r="MMY80" s="200"/>
      <c r="MMZ80" s="200"/>
      <c r="MNA80" s="200"/>
      <c r="MNB80" s="200"/>
      <c r="MNC80" s="200"/>
      <c r="MND80" s="200"/>
      <c r="MNE80" s="200"/>
      <c r="MNF80" s="200"/>
      <c r="MNG80" s="200"/>
      <c r="MNH80" s="200"/>
      <c r="MNI80" s="200"/>
      <c r="MNJ80" s="200"/>
      <c r="MNK80" s="200"/>
      <c r="MNL80" s="200"/>
      <c r="MNM80" s="200"/>
      <c r="MNN80" s="200"/>
      <c r="MNO80" s="200"/>
      <c r="MNP80" s="200"/>
      <c r="MNQ80" s="200"/>
      <c r="MNR80" s="200"/>
      <c r="MNS80" s="200"/>
      <c r="MNT80" s="200"/>
      <c r="MNU80" s="200"/>
      <c r="MNV80" s="200"/>
      <c r="MNW80" s="200"/>
      <c r="MNX80" s="200"/>
      <c r="MNY80" s="200"/>
      <c r="MNZ80" s="200"/>
      <c r="MOA80" s="200"/>
      <c r="MOB80" s="200"/>
      <c r="MOC80" s="200"/>
      <c r="MOD80" s="200"/>
      <c r="MOE80" s="200"/>
      <c r="MOF80" s="200"/>
      <c r="MOG80" s="200"/>
      <c r="MOH80" s="200"/>
      <c r="MOI80" s="200"/>
      <c r="MOJ80" s="200"/>
      <c r="MOK80" s="200"/>
      <c r="MOL80" s="200"/>
      <c r="MOM80" s="200"/>
      <c r="MON80" s="200"/>
      <c r="MOO80" s="200"/>
      <c r="MOP80" s="200"/>
      <c r="MOQ80" s="200"/>
      <c r="MOR80" s="200"/>
      <c r="MOS80" s="200"/>
      <c r="MOT80" s="200"/>
      <c r="MOU80" s="200"/>
      <c r="MOV80" s="200"/>
      <c r="MOW80" s="197"/>
      <c r="MOX80" s="197"/>
      <c r="MOY80" s="197"/>
      <c r="MOZ80" s="197"/>
      <c r="MPA80" s="197"/>
      <c r="MPB80" s="197"/>
      <c r="MPC80" s="197"/>
      <c r="MPD80" s="197"/>
      <c r="MPE80" s="197"/>
      <c r="MPF80" s="197"/>
      <c r="MPG80" s="197"/>
      <c r="MPH80" s="197"/>
      <c r="MPI80" s="197"/>
      <c r="MPJ80" s="197"/>
      <c r="MPK80" s="197"/>
      <c r="MPL80" s="197"/>
      <c r="MPM80" s="200"/>
      <c r="MPN80" s="200"/>
      <c r="MPO80" s="200"/>
      <c r="MPP80" s="200"/>
      <c r="MPQ80" s="200"/>
      <c r="MPR80" s="200"/>
      <c r="MPS80" s="200"/>
      <c r="MPT80" s="200"/>
      <c r="MPU80" s="200"/>
      <c r="MPV80" s="200"/>
      <c r="MPW80" s="200"/>
      <c r="MPX80" s="200"/>
      <c r="MPY80" s="200"/>
      <c r="MPZ80" s="200"/>
      <c r="MQA80" s="200"/>
      <c r="MQB80" s="200"/>
      <c r="MQC80" s="200"/>
      <c r="MQD80" s="200"/>
      <c r="MQE80" s="200"/>
      <c r="MQF80" s="200"/>
      <c r="MQG80" s="200"/>
      <c r="MQH80" s="200"/>
      <c r="MQI80" s="200"/>
      <c r="MQJ80" s="200"/>
      <c r="MQK80" s="200"/>
      <c r="MQL80" s="200"/>
      <c r="MQM80" s="200"/>
      <c r="MQN80" s="200"/>
      <c r="MQO80" s="200"/>
      <c r="MQP80" s="200"/>
      <c r="MQQ80" s="200"/>
      <c r="MQR80" s="200"/>
      <c r="MQS80" s="200"/>
      <c r="MQT80" s="200"/>
      <c r="MQU80" s="200"/>
      <c r="MQV80" s="200"/>
      <c r="MQW80" s="200"/>
      <c r="MQX80" s="200"/>
      <c r="MQY80" s="200"/>
      <c r="MQZ80" s="200"/>
      <c r="MRA80" s="200"/>
      <c r="MRB80" s="200"/>
      <c r="MRC80" s="200"/>
      <c r="MRD80" s="200"/>
      <c r="MRE80" s="200"/>
      <c r="MRF80" s="200"/>
      <c r="MRG80" s="200"/>
      <c r="MRH80" s="200"/>
      <c r="MRI80" s="200"/>
      <c r="MRJ80" s="200"/>
      <c r="MRK80" s="200"/>
      <c r="MRL80" s="200"/>
      <c r="MRM80" s="200"/>
      <c r="MRN80" s="200"/>
      <c r="MRO80" s="200"/>
      <c r="MRP80" s="200"/>
      <c r="MRQ80" s="200"/>
      <c r="MRR80" s="200"/>
      <c r="MRS80" s="200"/>
      <c r="MRT80" s="200"/>
      <c r="MRU80" s="200"/>
      <c r="MRV80" s="200"/>
      <c r="MRW80" s="200"/>
      <c r="MRX80" s="200"/>
      <c r="MRY80" s="200"/>
      <c r="MRZ80" s="200"/>
      <c r="MSA80" s="200"/>
      <c r="MSB80" s="200"/>
      <c r="MSC80" s="200"/>
      <c r="MSD80" s="200"/>
      <c r="MSE80" s="200"/>
      <c r="MSF80" s="200"/>
      <c r="MSG80" s="200"/>
      <c r="MSH80" s="200"/>
      <c r="MSI80" s="200"/>
      <c r="MSJ80" s="200"/>
      <c r="MSK80" s="197"/>
      <c r="MSL80" s="197"/>
      <c r="MSM80" s="197"/>
      <c r="MSN80" s="197"/>
      <c r="MSO80" s="197"/>
      <c r="MSP80" s="197"/>
      <c r="MSQ80" s="197"/>
      <c r="MSR80" s="197"/>
      <c r="MSS80" s="197"/>
      <c r="MST80" s="197"/>
      <c r="MSU80" s="197"/>
      <c r="MSV80" s="197"/>
      <c r="MSW80" s="197"/>
      <c r="MSX80" s="197"/>
      <c r="MSY80" s="197"/>
      <c r="MSZ80" s="197"/>
      <c r="MTA80" s="200"/>
      <c r="MTB80" s="200"/>
      <c r="MTC80" s="200"/>
      <c r="MTD80" s="200"/>
      <c r="MTE80" s="200"/>
      <c r="MTF80" s="200"/>
      <c r="MTG80" s="200"/>
      <c r="MTH80" s="200"/>
      <c r="MTI80" s="200"/>
      <c r="MTJ80" s="200"/>
      <c r="MTK80" s="200"/>
      <c r="MTL80" s="200"/>
      <c r="MTM80" s="200"/>
      <c r="MTN80" s="200"/>
      <c r="MTO80" s="200"/>
      <c r="MTP80" s="200"/>
      <c r="MTQ80" s="200"/>
      <c r="MTR80" s="200"/>
      <c r="MTS80" s="200"/>
      <c r="MTT80" s="200"/>
      <c r="MTU80" s="200"/>
      <c r="MTV80" s="200"/>
      <c r="MTW80" s="200"/>
      <c r="MTX80" s="200"/>
      <c r="MTY80" s="200"/>
      <c r="MTZ80" s="200"/>
      <c r="MUA80" s="200"/>
      <c r="MUB80" s="200"/>
      <c r="MUC80" s="200"/>
      <c r="MUD80" s="200"/>
      <c r="MUE80" s="200"/>
      <c r="MUF80" s="200"/>
      <c r="MUG80" s="200"/>
      <c r="MUH80" s="200"/>
      <c r="MUI80" s="200"/>
      <c r="MUJ80" s="200"/>
      <c r="MUK80" s="200"/>
      <c r="MUL80" s="200"/>
      <c r="MUM80" s="200"/>
      <c r="MUN80" s="200"/>
      <c r="MUO80" s="200"/>
      <c r="MUP80" s="200"/>
      <c r="MUQ80" s="200"/>
      <c r="MUR80" s="200"/>
      <c r="MUS80" s="200"/>
      <c r="MUT80" s="200"/>
      <c r="MUU80" s="200"/>
      <c r="MUV80" s="200"/>
      <c r="MUW80" s="200"/>
      <c r="MUX80" s="200"/>
      <c r="MUY80" s="200"/>
      <c r="MUZ80" s="200"/>
      <c r="MVA80" s="200"/>
      <c r="MVB80" s="200"/>
      <c r="MVC80" s="200"/>
      <c r="MVD80" s="200"/>
      <c r="MVE80" s="200"/>
      <c r="MVF80" s="200"/>
      <c r="MVG80" s="200"/>
      <c r="MVH80" s="200"/>
      <c r="MVI80" s="200"/>
      <c r="MVJ80" s="200"/>
      <c r="MVK80" s="200"/>
      <c r="MVL80" s="200"/>
      <c r="MVM80" s="200"/>
      <c r="MVN80" s="200"/>
      <c r="MVO80" s="200"/>
      <c r="MVP80" s="200"/>
      <c r="MVQ80" s="200"/>
      <c r="MVR80" s="200"/>
      <c r="MVS80" s="200"/>
      <c r="MVT80" s="200"/>
      <c r="MVU80" s="200"/>
      <c r="MVV80" s="200"/>
      <c r="MVW80" s="200"/>
      <c r="MVX80" s="200"/>
      <c r="MVY80" s="197"/>
      <c r="MVZ80" s="197"/>
      <c r="MWA80" s="197"/>
      <c r="MWB80" s="197"/>
      <c r="MWC80" s="197"/>
      <c r="MWD80" s="197"/>
      <c r="MWE80" s="197"/>
      <c r="MWF80" s="197"/>
      <c r="MWG80" s="197"/>
      <c r="MWH80" s="197"/>
      <c r="MWI80" s="197"/>
      <c r="MWJ80" s="197"/>
      <c r="MWK80" s="197"/>
      <c r="MWL80" s="197"/>
      <c r="MWM80" s="197"/>
      <c r="MWN80" s="197"/>
      <c r="MWO80" s="200"/>
      <c r="MWP80" s="200"/>
      <c r="MWQ80" s="200"/>
      <c r="MWR80" s="200"/>
      <c r="MWS80" s="200"/>
      <c r="MWT80" s="200"/>
      <c r="MWU80" s="200"/>
      <c r="MWV80" s="200"/>
      <c r="MWW80" s="200"/>
      <c r="MWX80" s="200"/>
      <c r="MWY80" s="200"/>
      <c r="MWZ80" s="200"/>
      <c r="MXA80" s="200"/>
      <c r="MXB80" s="200"/>
      <c r="MXC80" s="200"/>
      <c r="MXD80" s="200"/>
      <c r="MXE80" s="200"/>
      <c r="MXF80" s="200"/>
      <c r="MXG80" s="200"/>
      <c r="MXH80" s="200"/>
      <c r="MXI80" s="200"/>
      <c r="MXJ80" s="200"/>
      <c r="MXK80" s="200"/>
      <c r="MXL80" s="200"/>
      <c r="MXM80" s="200"/>
      <c r="MXN80" s="200"/>
      <c r="MXO80" s="200"/>
      <c r="MXP80" s="200"/>
      <c r="MXQ80" s="200"/>
      <c r="MXR80" s="200"/>
      <c r="MXS80" s="200"/>
      <c r="MXT80" s="200"/>
      <c r="MXU80" s="200"/>
      <c r="MXV80" s="200"/>
      <c r="MXW80" s="200"/>
      <c r="MXX80" s="200"/>
      <c r="MXY80" s="200"/>
      <c r="MXZ80" s="200"/>
      <c r="MYA80" s="200"/>
      <c r="MYB80" s="200"/>
      <c r="MYC80" s="200"/>
      <c r="MYD80" s="200"/>
      <c r="MYE80" s="200"/>
      <c r="MYF80" s="200"/>
      <c r="MYG80" s="200"/>
      <c r="MYH80" s="200"/>
      <c r="MYI80" s="200"/>
      <c r="MYJ80" s="200"/>
      <c r="MYK80" s="200"/>
      <c r="MYL80" s="200"/>
      <c r="MYM80" s="200"/>
      <c r="MYN80" s="200"/>
      <c r="MYO80" s="200"/>
      <c r="MYP80" s="200"/>
      <c r="MYQ80" s="200"/>
      <c r="MYR80" s="200"/>
      <c r="MYS80" s="200"/>
      <c r="MYT80" s="200"/>
      <c r="MYU80" s="200"/>
      <c r="MYV80" s="200"/>
      <c r="MYW80" s="200"/>
      <c r="MYX80" s="200"/>
      <c r="MYY80" s="200"/>
      <c r="MYZ80" s="200"/>
      <c r="MZA80" s="200"/>
      <c r="MZB80" s="200"/>
      <c r="MZC80" s="200"/>
      <c r="MZD80" s="200"/>
      <c r="MZE80" s="200"/>
      <c r="MZF80" s="200"/>
      <c r="MZG80" s="200"/>
      <c r="MZH80" s="200"/>
      <c r="MZI80" s="200"/>
      <c r="MZJ80" s="200"/>
      <c r="MZK80" s="200"/>
      <c r="MZL80" s="200"/>
      <c r="MZM80" s="197"/>
      <c r="MZN80" s="197"/>
      <c r="MZO80" s="197"/>
      <c r="MZP80" s="197"/>
      <c r="MZQ80" s="197"/>
      <c r="MZR80" s="197"/>
      <c r="MZS80" s="197"/>
      <c r="MZT80" s="197"/>
      <c r="MZU80" s="197"/>
      <c r="MZV80" s="197"/>
      <c r="MZW80" s="197"/>
      <c r="MZX80" s="197"/>
      <c r="MZY80" s="197"/>
      <c r="MZZ80" s="197"/>
      <c r="NAA80" s="197"/>
      <c r="NAB80" s="197"/>
      <c r="NAC80" s="200"/>
      <c r="NAD80" s="200"/>
      <c r="NAE80" s="200"/>
      <c r="NAF80" s="200"/>
      <c r="NAG80" s="200"/>
      <c r="NAH80" s="200"/>
      <c r="NAI80" s="200"/>
      <c r="NAJ80" s="200"/>
      <c r="NAK80" s="200"/>
      <c r="NAL80" s="200"/>
      <c r="NAM80" s="200"/>
      <c r="NAN80" s="200"/>
      <c r="NAO80" s="200"/>
      <c r="NAP80" s="200"/>
      <c r="NAQ80" s="200"/>
      <c r="NAR80" s="200"/>
      <c r="NAS80" s="200"/>
      <c r="NAT80" s="200"/>
      <c r="NAU80" s="200"/>
      <c r="NAV80" s="200"/>
      <c r="NAW80" s="200"/>
      <c r="NAX80" s="200"/>
      <c r="NAY80" s="200"/>
      <c r="NAZ80" s="200"/>
      <c r="NBA80" s="200"/>
      <c r="NBB80" s="200"/>
      <c r="NBC80" s="200"/>
      <c r="NBD80" s="200"/>
      <c r="NBE80" s="200"/>
      <c r="NBF80" s="200"/>
      <c r="NBG80" s="200"/>
      <c r="NBH80" s="200"/>
      <c r="NBI80" s="200"/>
      <c r="NBJ80" s="200"/>
      <c r="NBK80" s="200"/>
      <c r="NBL80" s="200"/>
      <c r="NBM80" s="200"/>
      <c r="NBN80" s="200"/>
      <c r="NBO80" s="200"/>
      <c r="NBP80" s="200"/>
      <c r="NBQ80" s="200"/>
      <c r="NBR80" s="200"/>
      <c r="NBS80" s="200"/>
      <c r="NBT80" s="200"/>
      <c r="NBU80" s="200"/>
      <c r="NBV80" s="200"/>
      <c r="NBW80" s="200"/>
      <c r="NBX80" s="200"/>
      <c r="NBY80" s="200"/>
      <c r="NBZ80" s="200"/>
      <c r="NCA80" s="200"/>
      <c r="NCB80" s="200"/>
      <c r="NCC80" s="200"/>
      <c r="NCD80" s="200"/>
      <c r="NCE80" s="200"/>
      <c r="NCF80" s="200"/>
      <c r="NCG80" s="200"/>
      <c r="NCH80" s="200"/>
      <c r="NCI80" s="200"/>
      <c r="NCJ80" s="200"/>
      <c r="NCK80" s="200"/>
      <c r="NCL80" s="200"/>
      <c r="NCM80" s="200"/>
      <c r="NCN80" s="200"/>
      <c r="NCO80" s="200"/>
      <c r="NCP80" s="200"/>
      <c r="NCQ80" s="200"/>
      <c r="NCR80" s="200"/>
      <c r="NCS80" s="200"/>
      <c r="NCT80" s="200"/>
      <c r="NCU80" s="200"/>
      <c r="NCV80" s="200"/>
      <c r="NCW80" s="200"/>
      <c r="NCX80" s="200"/>
      <c r="NCY80" s="200"/>
      <c r="NCZ80" s="200"/>
      <c r="NDA80" s="197"/>
      <c r="NDB80" s="197"/>
      <c r="NDC80" s="197"/>
      <c r="NDD80" s="197"/>
      <c r="NDE80" s="197"/>
      <c r="NDF80" s="197"/>
      <c r="NDG80" s="197"/>
      <c r="NDH80" s="197"/>
      <c r="NDI80" s="197"/>
      <c r="NDJ80" s="197"/>
      <c r="NDK80" s="197"/>
      <c r="NDL80" s="197"/>
      <c r="NDM80" s="197"/>
      <c r="NDN80" s="197"/>
      <c r="NDO80" s="197"/>
      <c r="NDP80" s="197"/>
      <c r="NDQ80" s="200"/>
      <c r="NDR80" s="200"/>
      <c r="NDS80" s="200"/>
      <c r="NDT80" s="200"/>
      <c r="NDU80" s="200"/>
      <c r="NDV80" s="200"/>
      <c r="NDW80" s="200"/>
      <c r="NDX80" s="200"/>
      <c r="NDY80" s="200"/>
      <c r="NDZ80" s="200"/>
      <c r="NEA80" s="200"/>
      <c r="NEB80" s="200"/>
      <c r="NEC80" s="200"/>
      <c r="NED80" s="200"/>
      <c r="NEE80" s="200"/>
      <c r="NEF80" s="200"/>
      <c r="NEG80" s="200"/>
      <c r="NEH80" s="200"/>
      <c r="NEI80" s="200"/>
      <c r="NEJ80" s="200"/>
      <c r="NEK80" s="200"/>
      <c r="NEL80" s="200"/>
      <c r="NEM80" s="200"/>
      <c r="NEN80" s="200"/>
      <c r="NEO80" s="200"/>
      <c r="NEP80" s="200"/>
      <c r="NEQ80" s="200"/>
      <c r="NER80" s="200"/>
      <c r="NES80" s="200"/>
      <c r="NET80" s="200"/>
      <c r="NEU80" s="200"/>
      <c r="NEV80" s="200"/>
      <c r="NEW80" s="200"/>
      <c r="NEX80" s="200"/>
      <c r="NEY80" s="200"/>
      <c r="NEZ80" s="200"/>
      <c r="NFA80" s="200"/>
      <c r="NFB80" s="200"/>
      <c r="NFC80" s="200"/>
      <c r="NFD80" s="200"/>
      <c r="NFE80" s="200"/>
      <c r="NFF80" s="200"/>
      <c r="NFG80" s="200"/>
      <c r="NFH80" s="200"/>
      <c r="NFI80" s="200"/>
      <c r="NFJ80" s="200"/>
      <c r="NFK80" s="200"/>
      <c r="NFL80" s="200"/>
      <c r="NFM80" s="200"/>
      <c r="NFN80" s="200"/>
      <c r="NFO80" s="200"/>
      <c r="NFP80" s="200"/>
      <c r="NFQ80" s="200"/>
      <c r="NFR80" s="200"/>
      <c r="NFS80" s="200"/>
      <c r="NFT80" s="200"/>
      <c r="NFU80" s="200"/>
      <c r="NFV80" s="200"/>
      <c r="NFW80" s="200"/>
      <c r="NFX80" s="200"/>
      <c r="NFY80" s="200"/>
      <c r="NFZ80" s="200"/>
      <c r="NGA80" s="200"/>
      <c r="NGB80" s="200"/>
      <c r="NGC80" s="200"/>
      <c r="NGD80" s="200"/>
      <c r="NGE80" s="200"/>
      <c r="NGF80" s="200"/>
      <c r="NGG80" s="200"/>
      <c r="NGH80" s="200"/>
      <c r="NGI80" s="200"/>
      <c r="NGJ80" s="200"/>
      <c r="NGK80" s="200"/>
      <c r="NGL80" s="200"/>
      <c r="NGM80" s="200"/>
      <c r="NGN80" s="200"/>
      <c r="NGO80" s="197"/>
      <c r="NGP80" s="197"/>
      <c r="NGQ80" s="197"/>
      <c r="NGR80" s="197"/>
      <c r="NGS80" s="197"/>
      <c r="NGT80" s="197"/>
      <c r="NGU80" s="197"/>
      <c r="NGV80" s="197"/>
      <c r="NGW80" s="197"/>
      <c r="NGX80" s="197"/>
      <c r="NGY80" s="197"/>
      <c r="NGZ80" s="197"/>
      <c r="NHA80" s="197"/>
      <c r="NHB80" s="197"/>
      <c r="NHC80" s="197"/>
      <c r="NHD80" s="197"/>
      <c r="NHE80" s="200"/>
      <c r="NHF80" s="200"/>
      <c r="NHG80" s="200"/>
      <c r="NHH80" s="200"/>
      <c r="NHI80" s="200"/>
      <c r="NHJ80" s="200"/>
      <c r="NHK80" s="200"/>
      <c r="NHL80" s="200"/>
      <c r="NHM80" s="200"/>
      <c r="NHN80" s="200"/>
      <c r="NHO80" s="200"/>
      <c r="NHP80" s="200"/>
      <c r="NHQ80" s="200"/>
      <c r="NHR80" s="200"/>
      <c r="NHS80" s="200"/>
      <c r="NHT80" s="200"/>
      <c r="NHU80" s="200"/>
      <c r="NHV80" s="200"/>
      <c r="NHW80" s="200"/>
      <c r="NHX80" s="200"/>
      <c r="NHY80" s="200"/>
      <c r="NHZ80" s="200"/>
      <c r="NIA80" s="200"/>
      <c r="NIB80" s="200"/>
      <c r="NIC80" s="200"/>
      <c r="NID80" s="200"/>
      <c r="NIE80" s="200"/>
      <c r="NIF80" s="200"/>
      <c r="NIG80" s="200"/>
      <c r="NIH80" s="200"/>
      <c r="NII80" s="200"/>
      <c r="NIJ80" s="200"/>
      <c r="NIK80" s="200"/>
      <c r="NIL80" s="200"/>
      <c r="NIM80" s="200"/>
      <c r="NIN80" s="200"/>
      <c r="NIO80" s="200"/>
      <c r="NIP80" s="200"/>
      <c r="NIQ80" s="200"/>
      <c r="NIR80" s="200"/>
      <c r="NIS80" s="200"/>
      <c r="NIT80" s="200"/>
      <c r="NIU80" s="200"/>
      <c r="NIV80" s="200"/>
      <c r="NIW80" s="200"/>
      <c r="NIX80" s="200"/>
      <c r="NIY80" s="200"/>
      <c r="NIZ80" s="200"/>
      <c r="NJA80" s="200"/>
      <c r="NJB80" s="200"/>
      <c r="NJC80" s="200"/>
      <c r="NJD80" s="200"/>
      <c r="NJE80" s="200"/>
      <c r="NJF80" s="200"/>
      <c r="NJG80" s="200"/>
      <c r="NJH80" s="200"/>
      <c r="NJI80" s="200"/>
      <c r="NJJ80" s="200"/>
      <c r="NJK80" s="200"/>
      <c r="NJL80" s="200"/>
      <c r="NJM80" s="200"/>
      <c r="NJN80" s="200"/>
      <c r="NJO80" s="200"/>
      <c r="NJP80" s="200"/>
      <c r="NJQ80" s="200"/>
      <c r="NJR80" s="200"/>
      <c r="NJS80" s="200"/>
      <c r="NJT80" s="200"/>
      <c r="NJU80" s="200"/>
      <c r="NJV80" s="200"/>
      <c r="NJW80" s="200"/>
      <c r="NJX80" s="200"/>
      <c r="NJY80" s="200"/>
      <c r="NJZ80" s="200"/>
      <c r="NKA80" s="200"/>
      <c r="NKB80" s="200"/>
      <c r="NKC80" s="197"/>
      <c r="NKD80" s="197"/>
      <c r="NKE80" s="197"/>
      <c r="NKF80" s="197"/>
      <c r="NKG80" s="197"/>
      <c r="NKH80" s="197"/>
      <c r="NKI80" s="197"/>
      <c r="NKJ80" s="197"/>
      <c r="NKK80" s="197"/>
      <c r="NKL80" s="197"/>
      <c r="NKM80" s="197"/>
      <c r="NKN80" s="197"/>
      <c r="NKO80" s="197"/>
      <c r="NKP80" s="197"/>
      <c r="NKQ80" s="197"/>
      <c r="NKR80" s="197"/>
      <c r="NKS80" s="200"/>
      <c r="NKT80" s="200"/>
      <c r="NKU80" s="200"/>
      <c r="NKV80" s="200"/>
      <c r="NKW80" s="200"/>
      <c r="NKX80" s="200"/>
      <c r="NKY80" s="200"/>
      <c r="NKZ80" s="200"/>
      <c r="NLA80" s="200"/>
      <c r="NLB80" s="200"/>
      <c r="NLC80" s="200"/>
      <c r="NLD80" s="200"/>
      <c r="NLE80" s="200"/>
      <c r="NLF80" s="200"/>
      <c r="NLG80" s="200"/>
      <c r="NLH80" s="200"/>
      <c r="NLI80" s="200"/>
      <c r="NLJ80" s="200"/>
      <c r="NLK80" s="200"/>
      <c r="NLL80" s="200"/>
      <c r="NLM80" s="200"/>
      <c r="NLN80" s="200"/>
      <c r="NLO80" s="200"/>
      <c r="NLP80" s="200"/>
      <c r="NLQ80" s="200"/>
      <c r="NLR80" s="200"/>
      <c r="NLS80" s="200"/>
      <c r="NLT80" s="200"/>
      <c r="NLU80" s="200"/>
      <c r="NLV80" s="200"/>
      <c r="NLW80" s="200"/>
      <c r="NLX80" s="200"/>
      <c r="NLY80" s="200"/>
      <c r="NLZ80" s="200"/>
      <c r="NMA80" s="200"/>
      <c r="NMB80" s="200"/>
      <c r="NMC80" s="200"/>
      <c r="NMD80" s="200"/>
      <c r="NME80" s="200"/>
      <c r="NMF80" s="200"/>
      <c r="NMG80" s="200"/>
      <c r="NMH80" s="200"/>
      <c r="NMI80" s="200"/>
      <c r="NMJ80" s="200"/>
      <c r="NMK80" s="200"/>
      <c r="NML80" s="200"/>
      <c r="NMM80" s="200"/>
      <c r="NMN80" s="200"/>
      <c r="NMO80" s="200"/>
      <c r="NMP80" s="200"/>
      <c r="NMQ80" s="200"/>
      <c r="NMR80" s="200"/>
      <c r="NMS80" s="200"/>
      <c r="NMT80" s="200"/>
      <c r="NMU80" s="200"/>
      <c r="NMV80" s="200"/>
      <c r="NMW80" s="200"/>
      <c r="NMX80" s="200"/>
      <c r="NMY80" s="200"/>
      <c r="NMZ80" s="200"/>
      <c r="NNA80" s="200"/>
      <c r="NNB80" s="200"/>
      <c r="NNC80" s="200"/>
      <c r="NND80" s="200"/>
      <c r="NNE80" s="200"/>
      <c r="NNF80" s="200"/>
      <c r="NNG80" s="200"/>
      <c r="NNH80" s="200"/>
      <c r="NNI80" s="200"/>
      <c r="NNJ80" s="200"/>
      <c r="NNK80" s="200"/>
      <c r="NNL80" s="200"/>
      <c r="NNM80" s="200"/>
      <c r="NNN80" s="200"/>
      <c r="NNO80" s="200"/>
      <c r="NNP80" s="200"/>
      <c r="NNQ80" s="197"/>
      <c r="NNR80" s="197"/>
      <c r="NNS80" s="197"/>
      <c r="NNT80" s="197"/>
      <c r="NNU80" s="197"/>
      <c r="NNV80" s="197"/>
      <c r="NNW80" s="197"/>
      <c r="NNX80" s="197"/>
      <c r="NNY80" s="197"/>
      <c r="NNZ80" s="197"/>
      <c r="NOA80" s="197"/>
      <c r="NOB80" s="197"/>
      <c r="NOC80" s="197"/>
      <c r="NOD80" s="197"/>
      <c r="NOE80" s="197"/>
      <c r="NOF80" s="197"/>
      <c r="NOG80" s="200"/>
      <c r="NOH80" s="200"/>
      <c r="NOI80" s="200"/>
      <c r="NOJ80" s="200"/>
      <c r="NOK80" s="200"/>
      <c r="NOL80" s="200"/>
      <c r="NOM80" s="200"/>
      <c r="NON80" s="200"/>
      <c r="NOO80" s="200"/>
      <c r="NOP80" s="200"/>
      <c r="NOQ80" s="200"/>
      <c r="NOR80" s="200"/>
      <c r="NOS80" s="200"/>
      <c r="NOT80" s="200"/>
      <c r="NOU80" s="200"/>
      <c r="NOV80" s="200"/>
      <c r="NOW80" s="200"/>
      <c r="NOX80" s="200"/>
      <c r="NOY80" s="200"/>
      <c r="NOZ80" s="200"/>
      <c r="NPA80" s="200"/>
      <c r="NPB80" s="200"/>
      <c r="NPC80" s="200"/>
      <c r="NPD80" s="200"/>
      <c r="NPE80" s="200"/>
      <c r="NPF80" s="200"/>
      <c r="NPG80" s="200"/>
      <c r="NPH80" s="200"/>
      <c r="NPI80" s="200"/>
      <c r="NPJ80" s="200"/>
      <c r="NPK80" s="200"/>
      <c r="NPL80" s="200"/>
      <c r="NPM80" s="200"/>
      <c r="NPN80" s="200"/>
      <c r="NPO80" s="200"/>
      <c r="NPP80" s="200"/>
      <c r="NPQ80" s="200"/>
      <c r="NPR80" s="200"/>
      <c r="NPS80" s="200"/>
      <c r="NPT80" s="200"/>
      <c r="NPU80" s="200"/>
      <c r="NPV80" s="200"/>
      <c r="NPW80" s="200"/>
      <c r="NPX80" s="200"/>
      <c r="NPY80" s="200"/>
      <c r="NPZ80" s="200"/>
      <c r="NQA80" s="200"/>
      <c r="NQB80" s="200"/>
      <c r="NQC80" s="200"/>
      <c r="NQD80" s="200"/>
      <c r="NQE80" s="200"/>
      <c r="NQF80" s="200"/>
      <c r="NQG80" s="200"/>
      <c r="NQH80" s="200"/>
      <c r="NQI80" s="200"/>
      <c r="NQJ80" s="200"/>
      <c r="NQK80" s="200"/>
      <c r="NQL80" s="200"/>
      <c r="NQM80" s="200"/>
      <c r="NQN80" s="200"/>
      <c r="NQO80" s="200"/>
      <c r="NQP80" s="200"/>
      <c r="NQQ80" s="200"/>
      <c r="NQR80" s="200"/>
      <c r="NQS80" s="200"/>
      <c r="NQT80" s="200"/>
      <c r="NQU80" s="200"/>
      <c r="NQV80" s="200"/>
      <c r="NQW80" s="200"/>
      <c r="NQX80" s="200"/>
      <c r="NQY80" s="200"/>
      <c r="NQZ80" s="200"/>
      <c r="NRA80" s="200"/>
      <c r="NRB80" s="200"/>
      <c r="NRC80" s="200"/>
      <c r="NRD80" s="200"/>
      <c r="NRE80" s="197"/>
      <c r="NRF80" s="197"/>
      <c r="NRG80" s="197"/>
      <c r="NRH80" s="197"/>
      <c r="NRI80" s="197"/>
      <c r="NRJ80" s="197"/>
      <c r="NRK80" s="197"/>
      <c r="NRL80" s="197"/>
      <c r="NRM80" s="197"/>
      <c r="NRN80" s="197"/>
      <c r="NRO80" s="197"/>
      <c r="NRP80" s="197"/>
      <c r="NRQ80" s="197"/>
      <c r="NRR80" s="197"/>
      <c r="NRS80" s="197"/>
      <c r="NRT80" s="197"/>
      <c r="NRU80" s="200"/>
      <c r="NRV80" s="200"/>
      <c r="NRW80" s="200"/>
      <c r="NRX80" s="200"/>
      <c r="NRY80" s="200"/>
      <c r="NRZ80" s="200"/>
      <c r="NSA80" s="200"/>
      <c r="NSB80" s="200"/>
      <c r="NSC80" s="200"/>
      <c r="NSD80" s="200"/>
      <c r="NSE80" s="200"/>
      <c r="NSF80" s="200"/>
      <c r="NSG80" s="200"/>
      <c r="NSH80" s="200"/>
      <c r="NSI80" s="200"/>
      <c r="NSJ80" s="200"/>
      <c r="NSK80" s="200"/>
      <c r="NSL80" s="200"/>
      <c r="NSM80" s="200"/>
      <c r="NSN80" s="200"/>
      <c r="NSO80" s="200"/>
      <c r="NSP80" s="200"/>
      <c r="NSQ80" s="200"/>
      <c r="NSR80" s="200"/>
      <c r="NSS80" s="200"/>
      <c r="NST80" s="200"/>
      <c r="NSU80" s="200"/>
      <c r="NSV80" s="200"/>
      <c r="NSW80" s="200"/>
      <c r="NSX80" s="200"/>
      <c r="NSY80" s="200"/>
      <c r="NSZ80" s="200"/>
      <c r="NTA80" s="200"/>
      <c r="NTB80" s="200"/>
      <c r="NTC80" s="200"/>
      <c r="NTD80" s="200"/>
      <c r="NTE80" s="200"/>
      <c r="NTF80" s="200"/>
      <c r="NTG80" s="200"/>
      <c r="NTH80" s="200"/>
      <c r="NTI80" s="200"/>
      <c r="NTJ80" s="200"/>
      <c r="NTK80" s="200"/>
      <c r="NTL80" s="200"/>
      <c r="NTM80" s="200"/>
      <c r="NTN80" s="200"/>
      <c r="NTO80" s="200"/>
      <c r="NTP80" s="200"/>
      <c r="NTQ80" s="200"/>
      <c r="NTR80" s="200"/>
      <c r="NTS80" s="200"/>
      <c r="NTT80" s="200"/>
      <c r="NTU80" s="200"/>
      <c r="NTV80" s="200"/>
      <c r="NTW80" s="200"/>
      <c r="NTX80" s="200"/>
      <c r="NTY80" s="200"/>
      <c r="NTZ80" s="200"/>
      <c r="NUA80" s="200"/>
      <c r="NUB80" s="200"/>
      <c r="NUC80" s="200"/>
      <c r="NUD80" s="200"/>
      <c r="NUE80" s="200"/>
      <c r="NUF80" s="200"/>
      <c r="NUG80" s="200"/>
      <c r="NUH80" s="200"/>
      <c r="NUI80" s="200"/>
      <c r="NUJ80" s="200"/>
      <c r="NUK80" s="200"/>
      <c r="NUL80" s="200"/>
      <c r="NUM80" s="200"/>
      <c r="NUN80" s="200"/>
      <c r="NUO80" s="200"/>
      <c r="NUP80" s="200"/>
      <c r="NUQ80" s="200"/>
      <c r="NUR80" s="200"/>
      <c r="NUS80" s="197"/>
      <c r="NUT80" s="197"/>
      <c r="NUU80" s="197"/>
      <c r="NUV80" s="197"/>
      <c r="NUW80" s="197"/>
      <c r="NUX80" s="197"/>
      <c r="NUY80" s="197"/>
      <c r="NUZ80" s="197"/>
      <c r="NVA80" s="197"/>
      <c r="NVB80" s="197"/>
      <c r="NVC80" s="197"/>
      <c r="NVD80" s="197"/>
      <c r="NVE80" s="197"/>
      <c r="NVF80" s="197"/>
      <c r="NVG80" s="197"/>
      <c r="NVH80" s="197"/>
      <c r="NVI80" s="200"/>
      <c r="NVJ80" s="200"/>
      <c r="NVK80" s="200"/>
      <c r="NVL80" s="200"/>
      <c r="NVM80" s="200"/>
      <c r="NVN80" s="200"/>
      <c r="NVO80" s="200"/>
      <c r="NVP80" s="200"/>
      <c r="NVQ80" s="200"/>
      <c r="NVR80" s="200"/>
      <c r="NVS80" s="200"/>
      <c r="NVT80" s="200"/>
      <c r="NVU80" s="200"/>
      <c r="NVV80" s="200"/>
      <c r="NVW80" s="200"/>
      <c r="NVX80" s="200"/>
      <c r="NVY80" s="200"/>
      <c r="NVZ80" s="200"/>
      <c r="NWA80" s="200"/>
      <c r="NWB80" s="200"/>
      <c r="NWC80" s="200"/>
      <c r="NWD80" s="200"/>
      <c r="NWE80" s="200"/>
      <c r="NWF80" s="200"/>
      <c r="NWG80" s="200"/>
      <c r="NWH80" s="200"/>
      <c r="NWI80" s="200"/>
      <c r="NWJ80" s="200"/>
      <c r="NWK80" s="200"/>
      <c r="NWL80" s="200"/>
      <c r="NWM80" s="200"/>
      <c r="NWN80" s="200"/>
      <c r="NWO80" s="200"/>
      <c r="NWP80" s="200"/>
      <c r="NWQ80" s="200"/>
      <c r="NWR80" s="200"/>
      <c r="NWS80" s="200"/>
      <c r="NWT80" s="200"/>
      <c r="NWU80" s="200"/>
      <c r="NWV80" s="200"/>
      <c r="NWW80" s="200"/>
      <c r="NWX80" s="200"/>
      <c r="NWY80" s="200"/>
      <c r="NWZ80" s="200"/>
      <c r="NXA80" s="200"/>
      <c r="NXB80" s="200"/>
      <c r="NXC80" s="200"/>
      <c r="NXD80" s="200"/>
      <c r="NXE80" s="200"/>
      <c r="NXF80" s="200"/>
      <c r="NXG80" s="200"/>
      <c r="NXH80" s="200"/>
      <c r="NXI80" s="200"/>
      <c r="NXJ80" s="200"/>
      <c r="NXK80" s="200"/>
      <c r="NXL80" s="200"/>
      <c r="NXM80" s="200"/>
      <c r="NXN80" s="200"/>
      <c r="NXO80" s="200"/>
      <c r="NXP80" s="200"/>
      <c r="NXQ80" s="200"/>
      <c r="NXR80" s="200"/>
      <c r="NXS80" s="200"/>
      <c r="NXT80" s="200"/>
      <c r="NXU80" s="200"/>
      <c r="NXV80" s="200"/>
      <c r="NXW80" s="200"/>
      <c r="NXX80" s="200"/>
      <c r="NXY80" s="200"/>
      <c r="NXZ80" s="200"/>
      <c r="NYA80" s="200"/>
      <c r="NYB80" s="200"/>
      <c r="NYC80" s="200"/>
      <c r="NYD80" s="200"/>
      <c r="NYE80" s="200"/>
      <c r="NYF80" s="200"/>
      <c r="NYG80" s="197"/>
      <c r="NYH80" s="197"/>
      <c r="NYI80" s="197"/>
      <c r="NYJ80" s="197"/>
      <c r="NYK80" s="197"/>
      <c r="NYL80" s="197"/>
      <c r="NYM80" s="197"/>
      <c r="NYN80" s="197"/>
      <c r="NYO80" s="197"/>
      <c r="NYP80" s="197"/>
      <c r="NYQ80" s="197"/>
      <c r="NYR80" s="197"/>
      <c r="NYS80" s="197"/>
      <c r="NYT80" s="197"/>
      <c r="NYU80" s="197"/>
      <c r="NYV80" s="197"/>
      <c r="NYW80" s="200"/>
      <c r="NYX80" s="200"/>
      <c r="NYY80" s="200"/>
      <c r="NYZ80" s="200"/>
      <c r="NZA80" s="200"/>
      <c r="NZB80" s="200"/>
      <c r="NZC80" s="200"/>
      <c r="NZD80" s="200"/>
      <c r="NZE80" s="200"/>
      <c r="NZF80" s="200"/>
      <c r="NZG80" s="200"/>
      <c r="NZH80" s="200"/>
      <c r="NZI80" s="200"/>
      <c r="NZJ80" s="200"/>
      <c r="NZK80" s="200"/>
      <c r="NZL80" s="200"/>
      <c r="NZM80" s="200"/>
      <c r="NZN80" s="200"/>
      <c r="NZO80" s="200"/>
      <c r="NZP80" s="200"/>
      <c r="NZQ80" s="200"/>
      <c r="NZR80" s="200"/>
      <c r="NZS80" s="200"/>
      <c r="NZT80" s="200"/>
      <c r="NZU80" s="200"/>
      <c r="NZV80" s="200"/>
      <c r="NZW80" s="200"/>
      <c r="NZX80" s="200"/>
      <c r="NZY80" s="200"/>
      <c r="NZZ80" s="200"/>
      <c r="OAA80" s="200"/>
      <c r="OAB80" s="200"/>
      <c r="OAC80" s="200"/>
      <c r="OAD80" s="200"/>
      <c r="OAE80" s="200"/>
      <c r="OAF80" s="200"/>
      <c r="OAG80" s="200"/>
      <c r="OAH80" s="200"/>
      <c r="OAI80" s="200"/>
      <c r="OAJ80" s="200"/>
      <c r="OAK80" s="200"/>
      <c r="OAL80" s="200"/>
      <c r="OAM80" s="200"/>
      <c r="OAN80" s="200"/>
      <c r="OAO80" s="200"/>
      <c r="OAP80" s="200"/>
      <c r="OAQ80" s="200"/>
      <c r="OAR80" s="200"/>
      <c r="OAS80" s="200"/>
      <c r="OAT80" s="200"/>
      <c r="OAU80" s="200"/>
      <c r="OAV80" s="200"/>
      <c r="OAW80" s="200"/>
      <c r="OAX80" s="200"/>
      <c r="OAY80" s="200"/>
      <c r="OAZ80" s="200"/>
      <c r="OBA80" s="200"/>
      <c r="OBB80" s="200"/>
      <c r="OBC80" s="200"/>
      <c r="OBD80" s="200"/>
      <c r="OBE80" s="200"/>
      <c r="OBF80" s="200"/>
      <c r="OBG80" s="200"/>
      <c r="OBH80" s="200"/>
      <c r="OBI80" s="200"/>
      <c r="OBJ80" s="200"/>
      <c r="OBK80" s="200"/>
      <c r="OBL80" s="200"/>
      <c r="OBM80" s="200"/>
      <c r="OBN80" s="200"/>
      <c r="OBO80" s="200"/>
      <c r="OBP80" s="200"/>
      <c r="OBQ80" s="200"/>
      <c r="OBR80" s="200"/>
      <c r="OBS80" s="200"/>
      <c r="OBT80" s="200"/>
      <c r="OBU80" s="197"/>
      <c r="OBV80" s="197"/>
      <c r="OBW80" s="197"/>
      <c r="OBX80" s="197"/>
      <c r="OBY80" s="197"/>
      <c r="OBZ80" s="197"/>
      <c r="OCA80" s="197"/>
      <c r="OCB80" s="197"/>
      <c r="OCC80" s="197"/>
      <c r="OCD80" s="197"/>
      <c r="OCE80" s="197"/>
      <c r="OCF80" s="197"/>
      <c r="OCG80" s="197"/>
      <c r="OCH80" s="197"/>
      <c r="OCI80" s="197"/>
      <c r="OCJ80" s="197"/>
      <c r="OCK80" s="200"/>
      <c r="OCL80" s="200"/>
      <c r="OCM80" s="200"/>
      <c r="OCN80" s="200"/>
      <c r="OCO80" s="200"/>
      <c r="OCP80" s="200"/>
      <c r="OCQ80" s="200"/>
      <c r="OCR80" s="200"/>
      <c r="OCS80" s="200"/>
      <c r="OCT80" s="200"/>
      <c r="OCU80" s="200"/>
      <c r="OCV80" s="200"/>
      <c r="OCW80" s="200"/>
      <c r="OCX80" s="200"/>
      <c r="OCY80" s="200"/>
      <c r="OCZ80" s="200"/>
      <c r="ODA80" s="200"/>
      <c r="ODB80" s="200"/>
      <c r="ODC80" s="200"/>
      <c r="ODD80" s="200"/>
      <c r="ODE80" s="200"/>
      <c r="ODF80" s="200"/>
      <c r="ODG80" s="200"/>
      <c r="ODH80" s="200"/>
      <c r="ODI80" s="200"/>
      <c r="ODJ80" s="200"/>
      <c r="ODK80" s="200"/>
      <c r="ODL80" s="200"/>
      <c r="ODM80" s="200"/>
      <c r="ODN80" s="200"/>
      <c r="ODO80" s="200"/>
      <c r="ODP80" s="200"/>
      <c r="ODQ80" s="200"/>
      <c r="ODR80" s="200"/>
      <c r="ODS80" s="200"/>
      <c r="ODT80" s="200"/>
      <c r="ODU80" s="200"/>
      <c r="ODV80" s="200"/>
      <c r="ODW80" s="200"/>
      <c r="ODX80" s="200"/>
      <c r="ODY80" s="200"/>
      <c r="ODZ80" s="200"/>
      <c r="OEA80" s="200"/>
      <c r="OEB80" s="200"/>
      <c r="OEC80" s="200"/>
      <c r="OED80" s="200"/>
      <c r="OEE80" s="200"/>
      <c r="OEF80" s="200"/>
      <c r="OEG80" s="200"/>
      <c r="OEH80" s="200"/>
      <c r="OEI80" s="200"/>
      <c r="OEJ80" s="200"/>
      <c r="OEK80" s="200"/>
      <c r="OEL80" s="200"/>
      <c r="OEM80" s="200"/>
      <c r="OEN80" s="200"/>
      <c r="OEO80" s="200"/>
      <c r="OEP80" s="200"/>
      <c r="OEQ80" s="200"/>
      <c r="OER80" s="200"/>
      <c r="OES80" s="200"/>
      <c r="OET80" s="200"/>
      <c r="OEU80" s="200"/>
      <c r="OEV80" s="200"/>
      <c r="OEW80" s="200"/>
      <c r="OEX80" s="200"/>
      <c r="OEY80" s="200"/>
      <c r="OEZ80" s="200"/>
      <c r="OFA80" s="200"/>
      <c r="OFB80" s="200"/>
      <c r="OFC80" s="200"/>
      <c r="OFD80" s="200"/>
      <c r="OFE80" s="200"/>
      <c r="OFF80" s="200"/>
      <c r="OFG80" s="200"/>
      <c r="OFH80" s="200"/>
      <c r="OFI80" s="197"/>
      <c r="OFJ80" s="197"/>
      <c r="OFK80" s="197"/>
      <c r="OFL80" s="197"/>
      <c r="OFM80" s="197"/>
      <c r="OFN80" s="197"/>
      <c r="OFO80" s="197"/>
      <c r="OFP80" s="197"/>
      <c r="OFQ80" s="197"/>
      <c r="OFR80" s="197"/>
      <c r="OFS80" s="197"/>
      <c r="OFT80" s="197"/>
      <c r="OFU80" s="197"/>
      <c r="OFV80" s="197"/>
      <c r="OFW80" s="197"/>
      <c r="OFX80" s="197"/>
      <c r="OFY80" s="200"/>
      <c r="OFZ80" s="200"/>
      <c r="OGA80" s="200"/>
      <c r="OGB80" s="200"/>
      <c r="OGC80" s="200"/>
      <c r="OGD80" s="200"/>
      <c r="OGE80" s="200"/>
      <c r="OGF80" s="200"/>
      <c r="OGG80" s="200"/>
      <c r="OGH80" s="200"/>
      <c r="OGI80" s="200"/>
      <c r="OGJ80" s="200"/>
      <c r="OGK80" s="200"/>
      <c r="OGL80" s="200"/>
      <c r="OGM80" s="200"/>
      <c r="OGN80" s="200"/>
      <c r="OGO80" s="200"/>
      <c r="OGP80" s="200"/>
      <c r="OGQ80" s="200"/>
      <c r="OGR80" s="200"/>
      <c r="OGS80" s="200"/>
      <c r="OGT80" s="200"/>
      <c r="OGU80" s="200"/>
      <c r="OGV80" s="200"/>
      <c r="OGW80" s="200"/>
      <c r="OGX80" s="200"/>
      <c r="OGY80" s="200"/>
      <c r="OGZ80" s="200"/>
      <c r="OHA80" s="200"/>
      <c r="OHB80" s="200"/>
      <c r="OHC80" s="200"/>
      <c r="OHD80" s="200"/>
      <c r="OHE80" s="200"/>
      <c r="OHF80" s="200"/>
      <c r="OHG80" s="200"/>
      <c r="OHH80" s="200"/>
      <c r="OHI80" s="200"/>
      <c r="OHJ80" s="200"/>
      <c r="OHK80" s="200"/>
      <c r="OHL80" s="200"/>
      <c r="OHM80" s="200"/>
      <c r="OHN80" s="200"/>
      <c r="OHO80" s="200"/>
      <c r="OHP80" s="200"/>
      <c r="OHQ80" s="200"/>
      <c r="OHR80" s="200"/>
      <c r="OHS80" s="200"/>
      <c r="OHT80" s="200"/>
      <c r="OHU80" s="200"/>
      <c r="OHV80" s="200"/>
      <c r="OHW80" s="200"/>
      <c r="OHX80" s="200"/>
      <c r="OHY80" s="200"/>
      <c r="OHZ80" s="200"/>
      <c r="OIA80" s="200"/>
      <c r="OIB80" s="200"/>
      <c r="OIC80" s="200"/>
      <c r="OID80" s="200"/>
      <c r="OIE80" s="200"/>
      <c r="OIF80" s="200"/>
      <c r="OIG80" s="200"/>
      <c r="OIH80" s="200"/>
      <c r="OII80" s="200"/>
      <c r="OIJ80" s="200"/>
      <c r="OIK80" s="200"/>
      <c r="OIL80" s="200"/>
      <c r="OIM80" s="200"/>
      <c r="OIN80" s="200"/>
      <c r="OIO80" s="200"/>
      <c r="OIP80" s="200"/>
      <c r="OIQ80" s="200"/>
      <c r="OIR80" s="200"/>
      <c r="OIS80" s="200"/>
      <c r="OIT80" s="200"/>
      <c r="OIU80" s="200"/>
      <c r="OIV80" s="200"/>
      <c r="OIW80" s="197"/>
      <c r="OIX80" s="197"/>
      <c r="OIY80" s="197"/>
      <c r="OIZ80" s="197"/>
      <c r="OJA80" s="197"/>
      <c r="OJB80" s="197"/>
      <c r="OJC80" s="197"/>
      <c r="OJD80" s="197"/>
      <c r="OJE80" s="197"/>
      <c r="OJF80" s="197"/>
      <c r="OJG80" s="197"/>
      <c r="OJH80" s="197"/>
      <c r="OJI80" s="197"/>
      <c r="OJJ80" s="197"/>
      <c r="OJK80" s="197"/>
      <c r="OJL80" s="197"/>
      <c r="OJM80" s="200"/>
      <c r="OJN80" s="200"/>
      <c r="OJO80" s="200"/>
      <c r="OJP80" s="200"/>
      <c r="OJQ80" s="200"/>
      <c r="OJR80" s="200"/>
      <c r="OJS80" s="200"/>
      <c r="OJT80" s="200"/>
      <c r="OJU80" s="200"/>
      <c r="OJV80" s="200"/>
      <c r="OJW80" s="200"/>
      <c r="OJX80" s="200"/>
      <c r="OJY80" s="200"/>
      <c r="OJZ80" s="200"/>
      <c r="OKA80" s="200"/>
      <c r="OKB80" s="200"/>
      <c r="OKC80" s="200"/>
      <c r="OKD80" s="200"/>
      <c r="OKE80" s="200"/>
      <c r="OKF80" s="200"/>
      <c r="OKG80" s="200"/>
      <c r="OKH80" s="200"/>
      <c r="OKI80" s="200"/>
      <c r="OKJ80" s="200"/>
      <c r="OKK80" s="200"/>
      <c r="OKL80" s="200"/>
      <c r="OKM80" s="200"/>
      <c r="OKN80" s="200"/>
      <c r="OKO80" s="200"/>
      <c r="OKP80" s="200"/>
      <c r="OKQ80" s="200"/>
      <c r="OKR80" s="200"/>
      <c r="OKS80" s="200"/>
      <c r="OKT80" s="200"/>
      <c r="OKU80" s="200"/>
      <c r="OKV80" s="200"/>
      <c r="OKW80" s="200"/>
      <c r="OKX80" s="200"/>
      <c r="OKY80" s="200"/>
      <c r="OKZ80" s="200"/>
      <c r="OLA80" s="200"/>
      <c r="OLB80" s="200"/>
      <c r="OLC80" s="200"/>
      <c r="OLD80" s="200"/>
      <c r="OLE80" s="200"/>
      <c r="OLF80" s="200"/>
      <c r="OLG80" s="200"/>
      <c r="OLH80" s="200"/>
      <c r="OLI80" s="200"/>
      <c r="OLJ80" s="200"/>
      <c r="OLK80" s="200"/>
      <c r="OLL80" s="200"/>
      <c r="OLM80" s="200"/>
      <c r="OLN80" s="200"/>
      <c r="OLO80" s="200"/>
      <c r="OLP80" s="200"/>
      <c r="OLQ80" s="200"/>
      <c r="OLR80" s="200"/>
      <c r="OLS80" s="200"/>
      <c r="OLT80" s="200"/>
      <c r="OLU80" s="200"/>
      <c r="OLV80" s="200"/>
      <c r="OLW80" s="200"/>
      <c r="OLX80" s="200"/>
      <c r="OLY80" s="200"/>
      <c r="OLZ80" s="200"/>
      <c r="OMA80" s="200"/>
      <c r="OMB80" s="200"/>
      <c r="OMC80" s="200"/>
      <c r="OMD80" s="200"/>
      <c r="OME80" s="200"/>
      <c r="OMF80" s="200"/>
      <c r="OMG80" s="200"/>
      <c r="OMH80" s="200"/>
      <c r="OMI80" s="200"/>
      <c r="OMJ80" s="200"/>
      <c r="OMK80" s="197"/>
      <c r="OML80" s="197"/>
      <c r="OMM80" s="197"/>
      <c r="OMN80" s="197"/>
      <c r="OMO80" s="197"/>
      <c r="OMP80" s="197"/>
      <c r="OMQ80" s="197"/>
      <c r="OMR80" s="197"/>
      <c r="OMS80" s="197"/>
      <c r="OMT80" s="197"/>
      <c r="OMU80" s="197"/>
      <c r="OMV80" s="197"/>
      <c r="OMW80" s="197"/>
      <c r="OMX80" s="197"/>
      <c r="OMY80" s="197"/>
      <c r="OMZ80" s="197"/>
      <c r="ONA80" s="200"/>
      <c r="ONB80" s="200"/>
      <c r="ONC80" s="200"/>
      <c r="OND80" s="200"/>
      <c r="ONE80" s="200"/>
      <c r="ONF80" s="200"/>
      <c r="ONG80" s="200"/>
      <c r="ONH80" s="200"/>
      <c r="ONI80" s="200"/>
      <c r="ONJ80" s="200"/>
      <c r="ONK80" s="200"/>
      <c r="ONL80" s="200"/>
      <c r="ONM80" s="200"/>
      <c r="ONN80" s="200"/>
      <c r="ONO80" s="200"/>
      <c r="ONP80" s="200"/>
      <c r="ONQ80" s="200"/>
      <c r="ONR80" s="200"/>
      <c r="ONS80" s="200"/>
      <c r="ONT80" s="200"/>
      <c r="ONU80" s="200"/>
      <c r="ONV80" s="200"/>
      <c r="ONW80" s="200"/>
      <c r="ONX80" s="200"/>
      <c r="ONY80" s="200"/>
      <c r="ONZ80" s="200"/>
      <c r="OOA80" s="200"/>
      <c r="OOB80" s="200"/>
      <c r="OOC80" s="200"/>
      <c r="OOD80" s="200"/>
      <c r="OOE80" s="200"/>
      <c r="OOF80" s="200"/>
      <c r="OOG80" s="200"/>
      <c r="OOH80" s="200"/>
      <c r="OOI80" s="200"/>
      <c r="OOJ80" s="200"/>
      <c r="OOK80" s="200"/>
      <c r="OOL80" s="200"/>
      <c r="OOM80" s="200"/>
      <c r="OON80" s="200"/>
      <c r="OOO80" s="200"/>
      <c r="OOP80" s="200"/>
      <c r="OOQ80" s="200"/>
      <c r="OOR80" s="200"/>
      <c r="OOS80" s="200"/>
      <c r="OOT80" s="200"/>
      <c r="OOU80" s="200"/>
      <c r="OOV80" s="200"/>
      <c r="OOW80" s="200"/>
      <c r="OOX80" s="200"/>
      <c r="OOY80" s="200"/>
      <c r="OOZ80" s="200"/>
      <c r="OPA80" s="200"/>
      <c r="OPB80" s="200"/>
      <c r="OPC80" s="200"/>
      <c r="OPD80" s="200"/>
      <c r="OPE80" s="200"/>
      <c r="OPF80" s="200"/>
      <c r="OPG80" s="200"/>
      <c r="OPH80" s="200"/>
      <c r="OPI80" s="200"/>
      <c r="OPJ80" s="200"/>
      <c r="OPK80" s="200"/>
      <c r="OPL80" s="200"/>
      <c r="OPM80" s="200"/>
      <c r="OPN80" s="200"/>
      <c r="OPO80" s="200"/>
      <c r="OPP80" s="200"/>
      <c r="OPQ80" s="200"/>
      <c r="OPR80" s="200"/>
      <c r="OPS80" s="200"/>
      <c r="OPT80" s="200"/>
      <c r="OPU80" s="200"/>
      <c r="OPV80" s="200"/>
      <c r="OPW80" s="200"/>
      <c r="OPX80" s="200"/>
      <c r="OPY80" s="197"/>
      <c r="OPZ80" s="197"/>
      <c r="OQA80" s="197"/>
      <c r="OQB80" s="197"/>
      <c r="OQC80" s="197"/>
      <c r="OQD80" s="197"/>
      <c r="OQE80" s="197"/>
      <c r="OQF80" s="197"/>
      <c r="OQG80" s="197"/>
      <c r="OQH80" s="197"/>
      <c r="OQI80" s="197"/>
      <c r="OQJ80" s="197"/>
      <c r="OQK80" s="197"/>
      <c r="OQL80" s="197"/>
      <c r="OQM80" s="197"/>
      <c r="OQN80" s="197"/>
      <c r="OQO80" s="200"/>
      <c r="OQP80" s="200"/>
      <c r="OQQ80" s="200"/>
      <c r="OQR80" s="200"/>
      <c r="OQS80" s="200"/>
      <c r="OQT80" s="200"/>
      <c r="OQU80" s="200"/>
      <c r="OQV80" s="200"/>
      <c r="OQW80" s="200"/>
      <c r="OQX80" s="200"/>
      <c r="OQY80" s="200"/>
      <c r="OQZ80" s="200"/>
      <c r="ORA80" s="200"/>
      <c r="ORB80" s="200"/>
      <c r="ORC80" s="200"/>
      <c r="ORD80" s="200"/>
      <c r="ORE80" s="200"/>
      <c r="ORF80" s="200"/>
      <c r="ORG80" s="200"/>
      <c r="ORH80" s="200"/>
      <c r="ORI80" s="200"/>
      <c r="ORJ80" s="200"/>
      <c r="ORK80" s="200"/>
      <c r="ORL80" s="200"/>
      <c r="ORM80" s="200"/>
      <c r="ORN80" s="200"/>
      <c r="ORO80" s="200"/>
      <c r="ORP80" s="200"/>
      <c r="ORQ80" s="200"/>
      <c r="ORR80" s="200"/>
      <c r="ORS80" s="200"/>
      <c r="ORT80" s="200"/>
      <c r="ORU80" s="200"/>
      <c r="ORV80" s="200"/>
      <c r="ORW80" s="200"/>
      <c r="ORX80" s="200"/>
      <c r="ORY80" s="200"/>
      <c r="ORZ80" s="200"/>
      <c r="OSA80" s="200"/>
      <c r="OSB80" s="200"/>
      <c r="OSC80" s="200"/>
      <c r="OSD80" s="200"/>
      <c r="OSE80" s="200"/>
      <c r="OSF80" s="200"/>
      <c r="OSG80" s="200"/>
      <c r="OSH80" s="200"/>
      <c r="OSI80" s="200"/>
      <c r="OSJ80" s="200"/>
      <c r="OSK80" s="200"/>
      <c r="OSL80" s="200"/>
      <c r="OSM80" s="200"/>
      <c r="OSN80" s="200"/>
      <c r="OSO80" s="200"/>
      <c r="OSP80" s="200"/>
      <c r="OSQ80" s="200"/>
      <c r="OSR80" s="200"/>
      <c r="OSS80" s="200"/>
      <c r="OST80" s="200"/>
      <c r="OSU80" s="200"/>
      <c r="OSV80" s="200"/>
      <c r="OSW80" s="200"/>
      <c r="OSX80" s="200"/>
      <c r="OSY80" s="200"/>
      <c r="OSZ80" s="200"/>
      <c r="OTA80" s="200"/>
      <c r="OTB80" s="200"/>
      <c r="OTC80" s="200"/>
      <c r="OTD80" s="200"/>
      <c r="OTE80" s="200"/>
      <c r="OTF80" s="200"/>
      <c r="OTG80" s="200"/>
      <c r="OTH80" s="200"/>
      <c r="OTI80" s="200"/>
      <c r="OTJ80" s="200"/>
      <c r="OTK80" s="200"/>
      <c r="OTL80" s="200"/>
      <c r="OTM80" s="197"/>
      <c r="OTN80" s="197"/>
      <c r="OTO80" s="197"/>
      <c r="OTP80" s="197"/>
      <c r="OTQ80" s="197"/>
      <c r="OTR80" s="197"/>
      <c r="OTS80" s="197"/>
      <c r="OTT80" s="197"/>
      <c r="OTU80" s="197"/>
      <c r="OTV80" s="197"/>
      <c r="OTW80" s="197"/>
      <c r="OTX80" s="197"/>
      <c r="OTY80" s="197"/>
      <c r="OTZ80" s="197"/>
      <c r="OUA80" s="197"/>
      <c r="OUB80" s="197"/>
      <c r="OUC80" s="200"/>
      <c r="OUD80" s="200"/>
      <c r="OUE80" s="200"/>
      <c r="OUF80" s="200"/>
      <c r="OUG80" s="200"/>
      <c r="OUH80" s="200"/>
      <c r="OUI80" s="200"/>
      <c r="OUJ80" s="200"/>
      <c r="OUK80" s="200"/>
      <c r="OUL80" s="200"/>
      <c r="OUM80" s="200"/>
      <c r="OUN80" s="200"/>
      <c r="OUO80" s="200"/>
      <c r="OUP80" s="200"/>
      <c r="OUQ80" s="200"/>
      <c r="OUR80" s="200"/>
      <c r="OUS80" s="200"/>
      <c r="OUT80" s="200"/>
      <c r="OUU80" s="200"/>
      <c r="OUV80" s="200"/>
      <c r="OUW80" s="200"/>
      <c r="OUX80" s="200"/>
      <c r="OUY80" s="200"/>
      <c r="OUZ80" s="200"/>
      <c r="OVA80" s="200"/>
      <c r="OVB80" s="200"/>
      <c r="OVC80" s="200"/>
      <c r="OVD80" s="200"/>
      <c r="OVE80" s="200"/>
      <c r="OVF80" s="200"/>
      <c r="OVG80" s="200"/>
      <c r="OVH80" s="200"/>
      <c r="OVI80" s="200"/>
      <c r="OVJ80" s="200"/>
      <c r="OVK80" s="200"/>
      <c r="OVL80" s="200"/>
      <c r="OVM80" s="200"/>
      <c r="OVN80" s="200"/>
      <c r="OVO80" s="200"/>
      <c r="OVP80" s="200"/>
      <c r="OVQ80" s="200"/>
      <c r="OVR80" s="200"/>
      <c r="OVS80" s="200"/>
      <c r="OVT80" s="200"/>
      <c r="OVU80" s="200"/>
      <c r="OVV80" s="200"/>
      <c r="OVW80" s="200"/>
      <c r="OVX80" s="200"/>
      <c r="OVY80" s="200"/>
      <c r="OVZ80" s="200"/>
      <c r="OWA80" s="200"/>
      <c r="OWB80" s="200"/>
      <c r="OWC80" s="200"/>
      <c r="OWD80" s="200"/>
      <c r="OWE80" s="200"/>
      <c r="OWF80" s="200"/>
      <c r="OWG80" s="200"/>
      <c r="OWH80" s="200"/>
      <c r="OWI80" s="200"/>
      <c r="OWJ80" s="200"/>
      <c r="OWK80" s="200"/>
      <c r="OWL80" s="200"/>
      <c r="OWM80" s="200"/>
      <c r="OWN80" s="200"/>
      <c r="OWO80" s="200"/>
      <c r="OWP80" s="200"/>
      <c r="OWQ80" s="200"/>
      <c r="OWR80" s="200"/>
      <c r="OWS80" s="200"/>
      <c r="OWT80" s="200"/>
      <c r="OWU80" s="200"/>
      <c r="OWV80" s="200"/>
      <c r="OWW80" s="200"/>
      <c r="OWX80" s="200"/>
      <c r="OWY80" s="200"/>
      <c r="OWZ80" s="200"/>
      <c r="OXA80" s="197"/>
      <c r="OXB80" s="197"/>
      <c r="OXC80" s="197"/>
      <c r="OXD80" s="197"/>
      <c r="OXE80" s="197"/>
      <c r="OXF80" s="197"/>
      <c r="OXG80" s="197"/>
      <c r="OXH80" s="197"/>
      <c r="OXI80" s="197"/>
      <c r="OXJ80" s="197"/>
      <c r="OXK80" s="197"/>
      <c r="OXL80" s="197"/>
      <c r="OXM80" s="197"/>
      <c r="OXN80" s="197"/>
      <c r="OXO80" s="197"/>
      <c r="OXP80" s="197"/>
      <c r="OXQ80" s="200"/>
      <c r="OXR80" s="200"/>
      <c r="OXS80" s="200"/>
      <c r="OXT80" s="200"/>
      <c r="OXU80" s="200"/>
      <c r="OXV80" s="200"/>
      <c r="OXW80" s="200"/>
      <c r="OXX80" s="200"/>
      <c r="OXY80" s="200"/>
      <c r="OXZ80" s="200"/>
      <c r="OYA80" s="200"/>
      <c r="OYB80" s="200"/>
      <c r="OYC80" s="200"/>
      <c r="OYD80" s="200"/>
      <c r="OYE80" s="200"/>
      <c r="OYF80" s="200"/>
      <c r="OYG80" s="200"/>
      <c r="OYH80" s="200"/>
      <c r="OYI80" s="200"/>
      <c r="OYJ80" s="200"/>
      <c r="OYK80" s="200"/>
      <c r="OYL80" s="200"/>
      <c r="OYM80" s="200"/>
      <c r="OYN80" s="200"/>
      <c r="OYO80" s="200"/>
      <c r="OYP80" s="200"/>
      <c r="OYQ80" s="200"/>
      <c r="OYR80" s="200"/>
      <c r="OYS80" s="200"/>
      <c r="OYT80" s="200"/>
      <c r="OYU80" s="200"/>
      <c r="OYV80" s="200"/>
      <c r="OYW80" s="200"/>
      <c r="OYX80" s="200"/>
      <c r="OYY80" s="200"/>
      <c r="OYZ80" s="200"/>
      <c r="OZA80" s="200"/>
      <c r="OZB80" s="200"/>
      <c r="OZC80" s="200"/>
      <c r="OZD80" s="200"/>
      <c r="OZE80" s="200"/>
      <c r="OZF80" s="200"/>
      <c r="OZG80" s="200"/>
      <c r="OZH80" s="200"/>
      <c r="OZI80" s="200"/>
      <c r="OZJ80" s="200"/>
      <c r="OZK80" s="200"/>
      <c r="OZL80" s="200"/>
      <c r="OZM80" s="200"/>
      <c r="OZN80" s="200"/>
      <c r="OZO80" s="200"/>
      <c r="OZP80" s="200"/>
      <c r="OZQ80" s="200"/>
      <c r="OZR80" s="200"/>
      <c r="OZS80" s="200"/>
      <c r="OZT80" s="200"/>
      <c r="OZU80" s="200"/>
      <c r="OZV80" s="200"/>
      <c r="OZW80" s="200"/>
      <c r="OZX80" s="200"/>
      <c r="OZY80" s="200"/>
      <c r="OZZ80" s="200"/>
      <c r="PAA80" s="200"/>
      <c r="PAB80" s="200"/>
      <c r="PAC80" s="200"/>
      <c r="PAD80" s="200"/>
      <c r="PAE80" s="200"/>
      <c r="PAF80" s="200"/>
      <c r="PAG80" s="200"/>
      <c r="PAH80" s="200"/>
      <c r="PAI80" s="200"/>
      <c r="PAJ80" s="200"/>
      <c r="PAK80" s="200"/>
      <c r="PAL80" s="200"/>
      <c r="PAM80" s="200"/>
      <c r="PAN80" s="200"/>
      <c r="PAO80" s="197"/>
      <c r="PAP80" s="197"/>
      <c r="PAQ80" s="197"/>
      <c r="PAR80" s="197"/>
      <c r="PAS80" s="197"/>
      <c r="PAT80" s="197"/>
      <c r="PAU80" s="197"/>
      <c r="PAV80" s="197"/>
      <c r="PAW80" s="197"/>
      <c r="PAX80" s="197"/>
      <c r="PAY80" s="197"/>
      <c r="PAZ80" s="197"/>
      <c r="PBA80" s="197"/>
      <c r="PBB80" s="197"/>
      <c r="PBC80" s="197"/>
      <c r="PBD80" s="197"/>
      <c r="PBE80" s="200"/>
      <c r="PBF80" s="200"/>
      <c r="PBG80" s="200"/>
      <c r="PBH80" s="200"/>
      <c r="PBI80" s="200"/>
      <c r="PBJ80" s="200"/>
      <c r="PBK80" s="200"/>
      <c r="PBL80" s="200"/>
      <c r="PBM80" s="200"/>
      <c r="PBN80" s="200"/>
      <c r="PBO80" s="200"/>
      <c r="PBP80" s="200"/>
      <c r="PBQ80" s="200"/>
      <c r="PBR80" s="200"/>
      <c r="PBS80" s="200"/>
      <c r="PBT80" s="200"/>
      <c r="PBU80" s="200"/>
      <c r="PBV80" s="200"/>
      <c r="PBW80" s="200"/>
      <c r="PBX80" s="200"/>
      <c r="PBY80" s="200"/>
      <c r="PBZ80" s="200"/>
      <c r="PCA80" s="200"/>
      <c r="PCB80" s="200"/>
      <c r="PCC80" s="200"/>
      <c r="PCD80" s="200"/>
      <c r="PCE80" s="200"/>
      <c r="PCF80" s="200"/>
      <c r="PCG80" s="200"/>
      <c r="PCH80" s="200"/>
      <c r="PCI80" s="200"/>
      <c r="PCJ80" s="200"/>
      <c r="PCK80" s="200"/>
      <c r="PCL80" s="200"/>
      <c r="PCM80" s="200"/>
      <c r="PCN80" s="200"/>
      <c r="PCO80" s="200"/>
      <c r="PCP80" s="200"/>
      <c r="PCQ80" s="200"/>
      <c r="PCR80" s="200"/>
      <c r="PCS80" s="200"/>
      <c r="PCT80" s="200"/>
      <c r="PCU80" s="200"/>
      <c r="PCV80" s="200"/>
      <c r="PCW80" s="200"/>
      <c r="PCX80" s="200"/>
      <c r="PCY80" s="200"/>
      <c r="PCZ80" s="200"/>
      <c r="PDA80" s="200"/>
      <c r="PDB80" s="200"/>
      <c r="PDC80" s="200"/>
      <c r="PDD80" s="200"/>
      <c r="PDE80" s="200"/>
      <c r="PDF80" s="200"/>
      <c r="PDG80" s="200"/>
      <c r="PDH80" s="200"/>
      <c r="PDI80" s="200"/>
      <c r="PDJ80" s="200"/>
      <c r="PDK80" s="200"/>
      <c r="PDL80" s="200"/>
      <c r="PDM80" s="200"/>
      <c r="PDN80" s="200"/>
      <c r="PDO80" s="200"/>
      <c r="PDP80" s="200"/>
      <c r="PDQ80" s="200"/>
      <c r="PDR80" s="200"/>
      <c r="PDS80" s="200"/>
      <c r="PDT80" s="200"/>
      <c r="PDU80" s="200"/>
      <c r="PDV80" s="200"/>
      <c r="PDW80" s="200"/>
      <c r="PDX80" s="200"/>
      <c r="PDY80" s="200"/>
      <c r="PDZ80" s="200"/>
      <c r="PEA80" s="200"/>
      <c r="PEB80" s="200"/>
      <c r="PEC80" s="197"/>
      <c r="PED80" s="197"/>
      <c r="PEE80" s="197"/>
      <c r="PEF80" s="197"/>
      <c r="PEG80" s="197"/>
      <c r="PEH80" s="197"/>
      <c r="PEI80" s="197"/>
      <c r="PEJ80" s="197"/>
      <c r="PEK80" s="197"/>
      <c r="PEL80" s="197"/>
      <c r="PEM80" s="197"/>
      <c r="PEN80" s="197"/>
      <c r="PEO80" s="197"/>
      <c r="PEP80" s="197"/>
      <c r="PEQ80" s="197"/>
      <c r="PER80" s="197"/>
      <c r="PES80" s="200"/>
      <c r="PET80" s="200"/>
      <c r="PEU80" s="200"/>
      <c r="PEV80" s="200"/>
      <c r="PEW80" s="200"/>
      <c r="PEX80" s="200"/>
      <c r="PEY80" s="200"/>
      <c r="PEZ80" s="200"/>
      <c r="PFA80" s="200"/>
      <c r="PFB80" s="200"/>
      <c r="PFC80" s="200"/>
      <c r="PFD80" s="200"/>
      <c r="PFE80" s="200"/>
      <c r="PFF80" s="200"/>
      <c r="PFG80" s="200"/>
      <c r="PFH80" s="200"/>
      <c r="PFI80" s="200"/>
      <c r="PFJ80" s="200"/>
      <c r="PFK80" s="200"/>
      <c r="PFL80" s="200"/>
      <c r="PFM80" s="200"/>
      <c r="PFN80" s="200"/>
      <c r="PFO80" s="200"/>
      <c r="PFP80" s="200"/>
      <c r="PFQ80" s="200"/>
      <c r="PFR80" s="200"/>
      <c r="PFS80" s="200"/>
      <c r="PFT80" s="200"/>
      <c r="PFU80" s="200"/>
      <c r="PFV80" s="200"/>
      <c r="PFW80" s="200"/>
      <c r="PFX80" s="200"/>
      <c r="PFY80" s="200"/>
      <c r="PFZ80" s="200"/>
      <c r="PGA80" s="200"/>
      <c r="PGB80" s="200"/>
      <c r="PGC80" s="200"/>
      <c r="PGD80" s="200"/>
      <c r="PGE80" s="200"/>
      <c r="PGF80" s="200"/>
      <c r="PGG80" s="200"/>
      <c r="PGH80" s="200"/>
      <c r="PGI80" s="200"/>
      <c r="PGJ80" s="200"/>
      <c r="PGK80" s="200"/>
      <c r="PGL80" s="200"/>
      <c r="PGM80" s="200"/>
      <c r="PGN80" s="200"/>
      <c r="PGO80" s="200"/>
      <c r="PGP80" s="200"/>
      <c r="PGQ80" s="200"/>
      <c r="PGR80" s="200"/>
      <c r="PGS80" s="200"/>
      <c r="PGT80" s="200"/>
      <c r="PGU80" s="200"/>
      <c r="PGV80" s="200"/>
      <c r="PGW80" s="200"/>
      <c r="PGX80" s="200"/>
      <c r="PGY80" s="200"/>
      <c r="PGZ80" s="200"/>
      <c r="PHA80" s="200"/>
      <c r="PHB80" s="200"/>
      <c r="PHC80" s="200"/>
      <c r="PHD80" s="200"/>
      <c r="PHE80" s="200"/>
      <c r="PHF80" s="200"/>
      <c r="PHG80" s="200"/>
      <c r="PHH80" s="200"/>
      <c r="PHI80" s="200"/>
      <c r="PHJ80" s="200"/>
      <c r="PHK80" s="200"/>
      <c r="PHL80" s="200"/>
      <c r="PHM80" s="200"/>
      <c r="PHN80" s="200"/>
      <c r="PHO80" s="200"/>
      <c r="PHP80" s="200"/>
      <c r="PHQ80" s="197"/>
      <c r="PHR80" s="197"/>
      <c r="PHS80" s="197"/>
      <c r="PHT80" s="197"/>
      <c r="PHU80" s="197"/>
      <c r="PHV80" s="197"/>
      <c r="PHW80" s="197"/>
      <c r="PHX80" s="197"/>
      <c r="PHY80" s="197"/>
      <c r="PHZ80" s="197"/>
      <c r="PIA80" s="197"/>
      <c r="PIB80" s="197"/>
      <c r="PIC80" s="197"/>
      <c r="PID80" s="197"/>
      <c r="PIE80" s="197"/>
      <c r="PIF80" s="197"/>
      <c r="PIG80" s="200"/>
      <c r="PIH80" s="200"/>
      <c r="PII80" s="200"/>
      <c r="PIJ80" s="200"/>
      <c r="PIK80" s="200"/>
      <c r="PIL80" s="200"/>
      <c r="PIM80" s="200"/>
      <c r="PIN80" s="200"/>
      <c r="PIO80" s="200"/>
      <c r="PIP80" s="200"/>
      <c r="PIQ80" s="200"/>
      <c r="PIR80" s="200"/>
      <c r="PIS80" s="200"/>
      <c r="PIT80" s="200"/>
      <c r="PIU80" s="200"/>
      <c r="PIV80" s="200"/>
      <c r="PIW80" s="200"/>
      <c r="PIX80" s="200"/>
      <c r="PIY80" s="200"/>
      <c r="PIZ80" s="200"/>
      <c r="PJA80" s="200"/>
      <c r="PJB80" s="200"/>
      <c r="PJC80" s="200"/>
      <c r="PJD80" s="200"/>
      <c r="PJE80" s="200"/>
      <c r="PJF80" s="200"/>
      <c r="PJG80" s="200"/>
      <c r="PJH80" s="200"/>
      <c r="PJI80" s="200"/>
      <c r="PJJ80" s="200"/>
      <c r="PJK80" s="200"/>
      <c r="PJL80" s="200"/>
      <c r="PJM80" s="200"/>
      <c r="PJN80" s="200"/>
      <c r="PJO80" s="200"/>
      <c r="PJP80" s="200"/>
      <c r="PJQ80" s="200"/>
      <c r="PJR80" s="200"/>
      <c r="PJS80" s="200"/>
      <c r="PJT80" s="200"/>
      <c r="PJU80" s="200"/>
      <c r="PJV80" s="200"/>
      <c r="PJW80" s="200"/>
      <c r="PJX80" s="200"/>
      <c r="PJY80" s="200"/>
      <c r="PJZ80" s="200"/>
      <c r="PKA80" s="200"/>
      <c r="PKB80" s="200"/>
      <c r="PKC80" s="200"/>
      <c r="PKD80" s="200"/>
      <c r="PKE80" s="200"/>
      <c r="PKF80" s="200"/>
      <c r="PKG80" s="200"/>
      <c r="PKH80" s="200"/>
      <c r="PKI80" s="200"/>
      <c r="PKJ80" s="200"/>
      <c r="PKK80" s="200"/>
      <c r="PKL80" s="200"/>
      <c r="PKM80" s="200"/>
      <c r="PKN80" s="200"/>
      <c r="PKO80" s="200"/>
      <c r="PKP80" s="200"/>
      <c r="PKQ80" s="200"/>
      <c r="PKR80" s="200"/>
      <c r="PKS80" s="200"/>
      <c r="PKT80" s="200"/>
      <c r="PKU80" s="200"/>
      <c r="PKV80" s="200"/>
      <c r="PKW80" s="200"/>
      <c r="PKX80" s="200"/>
      <c r="PKY80" s="200"/>
      <c r="PKZ80" s="200"/>
      <c r="PLA80" s="200"/>
      <c r="PLB80" s="200"/>
      <c r="PLC80" s="200"/>
      <c r="PLD80" s="200"/>
      <c r="PLE80" s="197"/>
      <c r="PLF80" s="197"/>
      <c r="PLG80" s="197"/>
      <c r="PLH80" s="197"/>
      <c r="PLI80" s="197"/>
      <c r="PLJ80" s="197"/>
      <c r="PLK80" s="197"/>
      <c r="PLL80" s="197"/>
      <c r="PLM80" s="197"/>
      <c r="PLN80" s="197"/>
      <c r="PLO80" s="197"/>
      <c r="PLP80" s="197"/>
      <c r="PLQ80" s="197"/>
      <c r="PLR80" s="197"/>
      <c r="PLS80" s="197"/>
      <c r="PLT80" s="197"/>
      <c r="PLU80" s="200"/>
      <c r="PLV80" s="200"/>
      <c r="PLW80" s="200"/>
      <c r="PLX80" s="200"/>
      <c r="PLY80" s="200"/>
      <c r="PLZ80" s="200"/>
      <c r="PMA80" s="200"/>
      <c r="PMB80" s="200"/>
      <c r="PMC80" s="200"/>
      <c r="PMD80" s="200"/>
      <c r="PME80" s="200"/>
      <c r="PMF80" s="200"/>
      <c r="PMG80" s="200"/>
      <c r="PMH80" s="200"/>
      <c r="PMI80" s="200"/>
      <c r="PMJ80" s="200"/>
      <c r="PMK80" s="200"/>
      <c r="PML80" s="200"/>
      <c r="PMM80" s="200"/>
      <c r="PMN80" s="200"/>
      <c r="PMO80" s="200"/>
      <c r="PMP80" s="200"/>
      <c r="PMQ80" s="200"/>
      <c r="PMR80" s="200"/>
      <c r="PMS80" s="200"/>
      <c r="PMT80" s="200"/>
      <c r="PMU80" s="200"/>
      <c r="PMV80" s="200"/>
      <c r="PMW80" s="200"/>
      <c r="PMX80" s="200"/>
      <c r="PMY80" s="200"/>
      <c r="PMZ80" s="200"/>
      <c r="PNA80" s="200"/>
      <c r="PNB80" s="200"/>
      <c r="PNC80" s="200"/>
      <c r="PND80" s="200"/>
      <c r="PNE80" s="200"/>
      <c r="PNF80" s="200"/>
      <c r="PNG80" s="200"/>
      <c r="PNH80" s="200"/>
      <c r="PNI80" s="200"/>
      <c r="PNJ80" s="200"/>
      <c r="PNK80" s="200"/>
      <c r="PNL80" s="200"/>
      <c r="PNM80" s="200"/>
      <c r="PNN80" s="200"/>
      <c r="PNO80" s="200"/>
      <c r="PNP80" s="200"/>
      <c r="PNQ80" s="200"/>
      <c r="PNR80" s="200"/>
      <c r="PNS80" s="200"/>
      <c r="PNT80" s="200"/>
      <c r="PNU80" s="200"/>
      <c r="PNV80" s="200"/>
      <c r="PNW80" s="200"/>
      <c r="PNX80" s="200"/>
      <c r="PNY80" s="200"/>
      <c r="PNZ80" s="200"/>
      <c r="POA80" s="200"/>
      <c r="POB80" s="200"/>
      <c r="POC80" s="200"/>
      <c r="POD80" s="200"/>
      <c r="POE80" s="200"/>
      <c r="POF80" s="200"/>
      <c r="POG80" s="200"/>
      <c r="POH80" s="200"/>
      <c r="POI80" s="200"/>
      <c r="POJ80" s="200"/>
      <c r="POK80" s="200"/>
      <c r="POL80" s="200"/>
      <c r="POM80" s="200"/>
      <c r="PON80" s="200"/>
      <c r="POO80" s="200"/>
      <c r="POP80" s="200"/>
      <c r="POQ80" s="200"/>
      <c r="POR80" s="200"/>
      <c r="POS80" s="197"/>
      <c r="POT80" s="197"/>
      <c r="POU80" s="197"/>
      <c r="POV80" s="197"/>
      <c r="POW80" s="197"/>
      <c r="POX80" s="197"/>
      <c r="POY80" s="197"/>
      <c r="POZ80" s="197"/>
      <c r="PPA80" s="197"/>
      <c r="PPB80" s="197"/>
      <c r="PPC80" s="197"/>
      <c r="PPD80" s="197"/>
      <c r="PPE80" s="197"/>
      <c r="PPF80" s="197"/>
      <c r="PPG80" s="197"/>
      <c r="PPH80" s="197"/>
      <c r="PPI80" s="200"/>
      <c r="PPJ80" s="200"/>
      <c r="PPK80" s="200"/>
      <c r="PPL80" s="200"/>
      <c r="PPM80" s="200"/>
      <c r="PPN80" s="200"/>
      <c r="PPO80" s="200"/>
      <c r="PPP80" s="200"/>
      <c r="PPQ80" s="200"/>
      <c r="PPR80" s="200"/>
      <c r="PPS80" s="200"/>
      <c r="PPT80" s="200"/>
      <c r="PPU80" s="200"/>
      <c r="PPV80" s="200"/>
      <c r="PPW80" s="200"/>
      <c r="PPX80" s="200"/>
      <c r="PPY80" s="200"/>
      <c r="PPZ80" s="200"/>
      <c r="PQA80" s="200"/>
      <c r="PQB80" s="200"/>
      <c r="PQC80" s="200"/>
      <c r="PQD80" s="200"/>
      <c r="PQE80" s="200"/>
      <c r="PQF80" s="200"/>
      <c r="PQG80" s="200"/>
      <c r="PQH80" s="200"/>
      <c r="PQI80" s="200"/>
      <c r="PQJ80" s="200"/>
      <c r="PQK80" s="200"/>
      <c r="PQL80" s="200"/>
      <c r="PQM80" s="200"/>
      <c r="PQN80" s="200"/>
      <c r="PQO80" s="200"/>
      <c r="PQP80" s="200"/>
      <c r="PQQ80" s="200"/>
      <c r="PQR80" s="200"/>
      <c r="PQS80" s="200"/>
      <c r="PQT80" s="200"/>
      <c r="PQU80" s="200"/>
      <c r="PQV80" s="200"/>
      <c r="PQW80" s="200"/>
      <c r="PQX80" s="200"/>
      <c r="PQY80" s="200"/>
      <c r="PQZ80" s="200"/>
      <c r="PRA80" s="200"/>
      <c r="PRB80" s="200"/>
      <c r="PRC80" s="200"/>
      <c r="PRD80" s="200"/>
      <c r="PRE80" s="200"/>
      <c r="PRF80" s="200"/>
      <c r="PRG80" s="200"/>
      <c r="PRH80" s="200"/>
      <c r="PRI80" s="200"/>
      <c r="PRJ80" s="200"/>
      <c r="PRK80" s="200"/>
      <c r="PRL80" s="200"/>
      <c r="PRM80" s="200"/>
      <c r="PRN80" s="200"/>
      <c r="PRO80" s="200"/>
      <c r="PRP80" s="200"/>
      <c r="PRQ80" s="200"/>
      <c r="PRR80" s="200"/>
      <c r="PRS80" s="200"/>
      <c r="PRT80" s="200"/>
      <c r="PRU80" s="200"/>
      <c r="PRV80" s="200"/>
      <c r="PRW80" s="200"/>
      <c r="PRX80" s="200"/>
      <c r="PRY80" s="200"/>
      <c r="PRZ80" s="200"/>
      <c r="PSA80" s="200"/>
      <c r="PSB80" s="200"/>
      <c r="PSC80" s="200"/>
      <c r="PSD80" s="200"/>
      <c r="PSE80" s="200"/>
      <c r="PSF80" s="200"/>
      <c r="PSG80" s="197"/>
      <c r="PSH80" s="197"/>
      <c r="PSI80" s="197"/>
      <c r="PSJ80" s="197"/>
      <c r="PSK80" s="197"/>
      <c r="PSL80" s="197"/>
      <c r="PSM80" s="197"/>
      <c r="PSN80" s="197"/>
      <c r="PSO80" s="197"/>
      <c r="PSP80" s="197"/>
      <c r="PSQ80" s="197"/>
      <c r="PSR80" s="197"/>
      <c r="PSS80" s="197"/>
      <c r="PST80" s="197"/>
      <c r="PSU80" s="197"/>
      <c r="PSV80" s="197"/>
      <c r="PSW80" s="200"/>
      <c r="PSX80" s="200"/>
      <c r="PSY80" s="200"/>
      <c r="PSZ80" s="200"/>
      <c r="PTA80" s="200"/>
      <c r="PTB80" s="200"/>
      <c r="PTC80" s="200"/>
      <c r="PTD80" s="200"/>
      <c r="PTE80" s="200"/>
      <c r="PTF80" s="200"/>
      <c r="PTG80" s="200"/>
      <c r="PTH80" s="200"/>
      <c r="PTI80" s="200"/>
      <c r="PTJ80" s="200"/>
      <c r="PTK80" s="200"/>
      <c r="PTL80" s="200"/>
      <c r="PTM80" s="200"/>
      <c r="PTN80" s="200"/>
      <c r="PTO80" s="200"/>
      <c r="PTP80" s="200"/>
      <c r="PTQ80" s="200"/>
      <c r="PTR80" s="200"/>
      <c r="PTS80" s="200"/>
      <c r="PTT80" s="200"/>
      <c r="PTU80" s="200"/>
      <c r="PTV80" s="200"/>
      <c r="PTW80" s="200"/>
      <c r="PTX80" s="200"/>
      <c r="PTY80" s="200"/>
      <c r="PTZ80" s="200"/>
      <c r="PUA80" s="200"/>
      <c r="PUB80" s="200"/>
      <c r="PUC80" s="200"/>
      <c r="PUD80" s="200"/>
      <c r="PUE80" s="200"/>
      <c r="PUF80" s="200"/>
      <c r="PUG80" s="200"/>
      <c r="PUH80" s="200"/>
      <c r="PUI80" s="200"/>
      <c r="PUJ80" s="200"/>
      <c r="PUK80" s="200"/>
      <c r="PUL80" s="200"/>
      <c r="PUM80" s="200"/>
      <c r="PUN80" s="200"/>
      <c r="PUO80" s="200"/>
      <c r="PUP80" s="200"/>
      <c r="PUQ80" s="200"/>
      <c r="PUR80" s="200"/>
      <c r="PUS80" s="200"/>
      <c r="PUT80" s="200"/>
      <c r="PUU80" s="200"/>
      <c r="PUV80" s="200"/>
      <c r="PUW80" s="200"/>
      <c r="PUX80" s="200"/>
      <c r="PUY80" s="200"/>
      <c r="PUZ80" s="200"/>
      <c r="PVA80" s="200"/>
      <c r="PVB80" s="200"/>
      <c r="PVC80" s="200"/>
      <c r="PVD80" s="200"/>
      <c r="PVE80" s="200"/>
      <c r="PVF80" s="200"/>
      <c r="PVG80" s="200"/>
      <c r="PVH80" s="200"/>
      <c r="PVI80" s="200"/>
      <c r="PVJ80" s="200"/>
      <c r="PVK80" s="200"/>
      <c r="PVL80" s="200"/>
      <c r="PVM80" s="200"/>
      <c r="PVN80" s="200"/>
      <c r="PVO80" s="200"/>
      <c r="PVP80" s="200"/>
      <c r="PVQ80" s="200"/>
      <c r="PVR80" s="200"/>
      <c r="PVS80" s="200"/>
      <c r="PVT80" s="200"/>
      <c r="PVU80" s="197"/>
      <c r="PVV80" s="197"/>
      <c r="PVW80" s="197"/>
      <c r="PVX80" s="197"/>
      <c r="PVY80" s="197"/>
      <c r="PVZ80" s="197"/>
      <c r="PWA80" s="197"/>
      <c r="PWB80" s="197"/>
      <c r="PWC80" s="197"/>
      <c r="PWD80" s="197"/>
      <c r="PWE80" s="197"/>
      <c r="PWF80" s="197"/>
      <c r="PWG80" s="197"/>
      <c r="PWH80" s="197"/>
      <c r="PWI80" s="197"/>
      <c r="PWJ80" s="197"/>
      <c r="PWK80" s="200"/>
      <c r="PWL80" s="200"/>
      <c r="PWM80" s="200"/>
      <c r="PWN80" s="200"/>
      <c r="PWO80" s="200"/>
      <c r="PWP80" s="200"/>
      <c r="PWQ80" s="200"/>
      <c r="PWR80" s="200"/>
      <c r="PWS80" s="200"/>
      <c r="PWT80" s="200"/>
      <c r="PWU80" s="200"/>
      <c r="PWV80" s="200"/>
      <c r="PWW80" s="200"/>
      <c r="PWX80" s="200"/>
      <c r="PWY80" s="200"/>
      <c r="PWZ80" s="200"/>
      <c r="PXA80" s="200"/>
      <c r="PXB80" s="200"/>
      <c r="PXC80" s="200"/>
      <c r="PXD80" s="200"/>
      <c r="PXE80" s="200"/>
      <c r="PXF80" s="200"/>
      <c r="PXG80" s="200"/>
      <c r="PXH80" s="200"/>
      <c r="PXI80" s="200"/>
      <c r="PXJ80" s="200"/>
      <c r="PXK80" s="200"/>
      <c r="PXL80" s="200"/>
      <c r="PXM80" s="200"/>
      <c r="PXN80" s="200"/>
      <c r="PXO80" s="200"/>
      <c r="PXP80" s="200"/>
      <c r="PXQ80" s="200"/>
      <c r="PXR80" s="200"/>
      <c r="PXS80" s="200"/>
      <c r="PXT80" s="200"/>
      <c r="PXU80" s="200"/>
      <c r="PXV80" s="200"/>
      <c r="PXW80" s="200"/>
      <c r="PXX80" s="200"/>
      <c r="PXY80" s="200"/>
      <c r="PXZ80" s="200"/>
      <c r="PYA80" s="200"/>
      <c r="PYB80" s="200"/>
      <c r="PYC80" s="200"/>
      <c r="PYD80" s="200"/>
      <c r="PYE80" s="200"/>
      <c r="PYF80" s="200"/>
      <c r="PYG80" s="200"/>
      <c r="PYH80" s="200"/>
      <c r="PYI80" s="200"/>
      <c r="PYJ80" s="200"/>
      <c r="PYK80" s="200"/>
      <c r="PYL80" s="200"/>
      <c r="PYM80" s="200"/>
      <c r="PYN80" s="200"/>
      <c r="PYO80" s="200"/>
      <c r="PYP80" s="200"/>
      <c r="PYQ80" s="200"/>
      <c r="PYR80" s="200"/>
      <c r="PYS80" s="200"/>
      <c r="PYT80" s="200"/>
      <c r="PYU80" s="200"/>
      <c r="PYV80" s="200"/>
      <c r="PYW80" s="200"/>
      <c r="PYX80" s="200"/>
      <c r="PYY80" s="200"/>
      <c r="PYZ80" s="200"/>
      <c r="PZA80" s="200"/>
      <c r="PZB80" s="200"/>
      <c r="PZC80" s="200"/>
      <c r="PZD80" s="200"/>
      <c r="PZE80" s="200"/>
      <c r="PZF80" s="200"/>
      <c r="PZG80" s="200"/>
      <c r="PZH80" s="200"/>
      <c r="PZI80" s="197"/>
      <c r="PZJ80" s="197"/>
      <c r="PZK80" s="197"/>
      <c r="PZL80" s="197"/>
      <c r="PZM80" s="197"/>
      <c r="PZN80" s="197"/>
      <c r="PZO80" s="197"/>
      <c r="PZP80" s="197"/>
      <c r="PZQ80" s="197"/>
      <c r="PZR80" s="197"/>
      <c r="PZS80" s="197"/>
      <c r="PZT80" s="197"/>
      <c r="PZU80" s="197"/>
      <c r="PZV80" s="197"/>
      <c r="PZW80" s="197"/>
      <c r="PZX80" s="197"/>
      <c r="PZY80" s="200"/>
      <c r="PZZ80" s="200"/>
      <c r="QAA80" s="200"/>
      <c r="QAB80" s="200"/>
      <c r="QAC80" s="200"/>
      <c r="QAD80" s="200"/>
      <c r="QAE80" s="200"/>
      <c r="QAF80" s="200"/>
      <c r="QAG80" s="200"/>
      <c r="QAH80" s="200"/>
      <c r="QAI80" s="200"/>
      <c r="QAJ80" s="200"/>
      <c r="QAK80" s="200"/>
      <c r="QAL80" s="200"/>
      <c r="QAM80" s="200"/>
      <c r="QAN80" s="200"/>
      <c r="QAO80" s="200"/>
      <c r="QAP80" s="200"/>
      <c r="QAQ80" s="200"/>
      <c r="QAR80" s="200"/>
      <c r="QAS80" s="200"/>
      <c r="QAT80" s="200"/>
      <c r="QAU80" s="200"/>
      <c r="QAV80" s="200"/>
      <c r="QAW80" s="200"/>
      <c r="QAX80" s="200"/>
      <c r="QAY80" s="200"/>
      <c r="QAZ80" s="200"/>
      <c r="QBA80" s="200"/>
      <c r="QBB80" s="200"/>
      <c r="QBC80" s="200"/>
      <c r="QBD80" s="200"/>
      <c r="QBE80" s="200"/>
      <c r="QBF80" s="200"/>
      <c r="QBG80" s="200"/>
      <c r="QBH80" s="200"/>
      <c r="QBI80" s="200"/>
      <c r="QBJ80" s="200"/>
      <c r="QBK80" s="200"/>
      <c r="QBL80" s="200"/>
      <c r="QBM80" s="200"/>
      <c r="QBN80" s="200"/>
      <c r="QBO80" s="200"/>
      <c r="QBP80" s="200"/>
      <c r="QBQ80" s="200"/>
      <c r="QBR80" s="200"/>
      <c r="QBS80" s="200"/>
      <c r="QBT80" s="200"/>
      <c r="QBU80" s="200"/>
      <c r="QBV80" s="200"/>
      <c r="QBW80" s="200"/>
      <c r="QBX80" s="200"/>
      <c r="QBY80" s="200"/>
      <c r="QBZ80" s="200"/>
      <c r="QCA80" s="200"/>
      <c r="QCB80" s="200"/>
      <c r="QCC80" s="200"/>
      <c r="QCD80" s="200"/>
      <c r="QCE80" s="200"/>
      <c r="QCF80" s="200"/>
      <c r="QCG80" s="200"/>
      <c r="QCH80" s="200"/>
      <c r="QCI80" s="200"/>
      <c r="QCJ80" s="200"/>
      <c r="QCK80" s="200"/>
      <c r="QCL80" s="200"/>
      <c r="QCM80" s="200"/>
      <c r="QCN80" s="200"/>
      <c r="QCO80" s="200"/>
      <c r="QCP80" s="200"/>
      <c r="QCQ80" s="200"/>
      <c r="QCR80" s="200"/>
      <c r="QCS80" s="200"/>
      <c r="QCT80" s="200"/>
      <c r="QCU80" s="200"/>
      <c r="QCV80" s="200"/>
      <c r="QCW80" s="197"/>
      <c r="QCX80" s="197"/>
      <c r="QCY80" s="197"/>
      <c r="QCZ80" s="197"/>
      <c r="QDA80" s="197"/>
      <c r="QDB80" s="197"/>
      <c r="QDC80" s="197"/>
      <c r="QDD80" s="197"/>
      <c r="QDE80" s="197"/>
      <c r="QDF80" s="197"/>
      <c r="QDG80" s="197"/>
      <c r="QDH80" s="197"/>
      <c r="QDI80" s="197"/>
      <c r="QDJ80" s="197"/>
      <c r="QDK80" s="197"/>
      <c r="QDL80" s="197"/>
      <c r="QDM80" s="200"/>
      <c r="QDN80" s="200"/>
      <c r="QDO80" s="200"/>
      <c r="QDP80" s="200"/>
      <c r="QDQ80" s="200"/>
      <c r="QDR80" s="200"/>
      <c r="QDS80" s="200"/>
      <c r="QDT80" s="200"/>
      <c r="QDU80" s="200"/>
      <c r="QDV80" s="200"/>
      <c r="QDW80" s="200"/>
      <c r="QDX80" s="200"/>
      <c r="QDY80" s="200"/>
      <c r="QDZ80" s="200"/>
      <c r="QEA80" s="200"/>
      <c r="QEB80" s="200"/>
      <c r="QEC80" s="200"/>
      <c r="QED80" s="200"/>
      <c r="QEE80" s="200"/>
      <c r="QEF80" s="200"/>
      <c r="QEG80" s="200"/>
      <c r="QEH80" s="200"/>
      <c r="QEI80" s="200"/>
      <c r="QEJ80" s="200"/>
      <c r="QEK80" s="200"/>
      <c r="QEL80" s="200"/>
      <c r="QEM80" s="200"/>
      <c r="QEN80" s="200"/>
      <c r="QEO80" s="200"/>
      <c r="QEP80" s="200"/>
      <c r="QEQ80" s="200"/>
      <c r="QER80" s="200"/>
      <c r="QES80" s="200"/>
      <c r="QET80" s="200"/>
      <c r="QEU80" s="200"/>
      <c r="QEV80" s="200"/>
      <c r="QEW80" s="200"/>
      <c r="QEX80" s="200"/>
      <c r="QEY80" s="200"/>
      <c r="QEZ80" s="200"/>
      <c r="QFA80" s="200"/>
      <c r="QFB80" s="200"/>
      <c r="QFC80" s="200"/>
      <c r="QFD80" s="200"/>
      <c r="QFE80" s="200"/>
      <c r="QFF80" s="200"/>
      <c r="QFG80" s="200"/>
      <c r="QFH80" s="200"/>
      <c r="QFI80" s="200"/>
      <c r="QFJ80" s="200"/>
      <c r="QFK80" s="200"/>
      <c r="QFL80" s="200"/>
      <c r="QFM80" s="200"/>
      <c r="QFN80" s="200"/>
      <c r="QFO80" s="200"/>
      <c r="QFP80" s="200"/>
      <c r="QFQ80" s="200"/>
      <c r="QFR80" s="200"/>
      <c r="QFS80" s="200"/>
      <c r="QFT80" s="200"/>
      <c r="QFU80" s="200"/>
      <c r="QFV80" s="200"/>
      <c r="QFW80" s="200"/>
      <c r="QFX80" s="200"/>
      <c r="QFY80" s="200"/>
      <c r="QFZ80" s="200"/>
      <c r="QGA80" s="200"/>
      <c r="QGB80" s="200"/>
      <c r="QGC80" s="200"/>
      <c r="QGD80" s="200"/>
      <c r="QGE80" s="200"/>
      <c r="QGF80" s="200"/>
      <c r="QGG80" s="200"/>
      <c r="QGH80" s="200"/>
      <c r="QGI80" s="200"/>
      <c r="QGJ80" s="200"/>
      <c r="QGK80" s="197"/>
      <c r="QGL80" s="197"/>
      <c r="QGM80" s="197"/>
      <c r="QGN80" s="197"/>
      <c r="QGO80" s="197"/>
      <c r="QGP80" s="197"/>
      <c r="QGQ80" s="197"/>
      <c r="QGR80" s="197"/>
      <c r="QGS80" s="197"/>
      <c r="QGT80" s="197"/>
      <c r="QGU80" s="197"/>
      <c r="QGV80" s="197"/>
      <c r="QGW80" s="197"/>
      <c r="QGX80" s="197"/>
      <c r="QGY80" s="197"/>
      <c r="QGZ80" s="197"/>
      <c r="QHA80" s="200"/>
      <c r="QHB80" s="200"/>
      <c r="QHC80" s="200"/>
      <c r="QHD80" s="200"/>
      <c r="QHE80" s="200"/>
      <c r="QHF80" s="200"/>
      <c r="QHG80" s="200"/>
      <c r="QHH80" s="200"/>
      <c r="QHI80" s="200"/>
      <c r="QHJ80" s="200"/>
      <c r="QHK80" s="200"/>
      <c r="QHL80" s="200"/>
      <c r="QHM80" s="200"/>
      <c r="QHN80" s="200"/>
      <c r="QHO80" s="200"/>
      <c r="QHP80" s="200"/>
      <c r="QHQ80" s="200"/>
      <c r="QHR80" s="200"/>
      <c r="QHS80" s="200"/>
      <c r="QHT80" s="200"/>
      <c r="QHU80" s="200"/>
      <c r="QHV80" s="200"/>
      <c r="QHW80" s="200"/>
      <c r="QHX80" s="200"/>
      <c r="QHY80" s="200"/>
      <c r="QHZ80" s="200"/>
      <c r="QIA80" s="200"/>
      <c r="QIB80" s="200"/>
      <c r="QIC80" s="200"/>
      <c r="QID80" s="200"/>
      <c r="QIE80" s="200"/>
      <c r="QIF80" s="200"/>
      <c r="QIG80" s="200"/>
      <c r="QIH80" s="200"/>
      <c r="QII80" s="200"/>
      <c r="QIJ80" s="200"/>
      <c r="QIK80" s="200"/>
      <c r="QIL80" s="200"/>
      <c r="QIM80" s="200"/>
      <c r="QIN80" s="200"/>
      <c r="QIO80" s="200"/>
      <c r="QIP80" s="200"/>
      <c r="QIQ80" s="200"/>
      <c r="QIR80" s="200"/>
      <c r="QIS80" s="200"/>
      <c r="QIT80" s="200"/>
      <c r="QIU80" s="200"/>
      <c r="QIV80" s="200"/>
      <c r="QIW80" s="200"/>
      <c r="QIX80" s="200"/>
      <c r="QIY80" s="200"/>
      <c r="QIZ80" s="200"/>
      <c r="QJA80" s="200"/>
      <c r="QJB80" s="200"/>
      <c r="QJC80" s="200"/>
      <c r="QJD80" s="200"/>
      <c r="QJE80" s="200"/>
      <c r="QJF80" s="200"/>
      <c r="QJG80" s="200"/>
      <c r="QJH80" s="200"/>
      <c r="QJI80" s="200"/>
      <c r="QJJ80" s="200"/>
      <c r="QJK80" s="200"/>
      <c r="QJL80" s="200"/>
      <c r="QJM80" s="200"/>
      <c r="QJN80" s="200"/>
      <c r="QJO80" s="200"/>
      <c r="QJP80" s="200"/>
      <c r="QJQ80" s="200"/>
      <c r="QJR80" s="200"/>
      <c r="QJS80" s="200"/>
      <c r="QJT80" s="200"/>
      <c r="QJU80" s="200"/>
      <c r="QJV80" s="200"/>
      <c r="QJW80" s="200"/>
      <c r="QJX80" s="200"/>
      <c r="QJY80" s="197"/>
      <c r="QJZ80" s="197"/>
      <c r="QKA80" s="197"/>
      <c r="QKB80" s="197"/>
      <c r="QKC80" s="197"/>
      <c r="QKD80" s="197"/>
      <c r="QKE80" s="197"/>
      <c r="QKF80" s="197"/>
      <c r="QKG80" s="197"/>
      <c r="QKH80" s="197"/>
      <c r="QKI80" s="197"/>
      <c r="QKJ80" s="197"/>
      <c r="QKK80" s="197"/>
      <c r="QKL80" s="197"/>
      <c r="QKM80" s="197"/>
      <c r="QKN80" s="197"/>
      <c r="QKO80" s="200"/>
      <c r="QKP80" s="200"/>
      <c r="QKQ80" s="200"/>
      <c r="QKR80" s="200"/>
      <c r="QKS80" s="200"/>
      <c r="QKT80" s="200"/>
      <c r="QKU80" s="200"/>
      <c r="QKV80" s="200"/>
      <c r="QKW80" s="200"/>
      <c r="QKX80" s="200"/>
      <c r="QKY80" s="200"/>
      <c r="QKZ80" s="200"/>
      <c r="QLA80" s="200"/>
      <c r="QLB80" s="200"/>
      <c r="QLC80" s="200"/>
      <c r="QLD80" s="200"/>
      <c r="QLE80" s="200"/>
      <c r="QLF80" s="200"/>
      <c r="QLG80" s="200"/>
      <c r="QLH80" s="200"/>
      <c r="QLI80" s="200"/>
      <c r="QLJ80" s="200"/>
      <c r="QLK80" s="200"/>
      <c r="QLL80" s="200"/>
      <c r="QLM80" s="200"/>
      <c r="QLN80" s="200"/>
      <c r="QLO80" s="200"/>
      <c r="QLP80" s="200"/>
      <c r="QLQ80" s="200"/>
      <c r="QLR80" s="200"/>
      <c r="QLS80" s="200"/>
      <c r="QLT80" s="200"/>
      <c r="QLU80" s="200"/>
      <c r="QLV80" s="200"/>
      <c r="QLW80" s="200"/>
      <c r="QLX80" s="200"/>
      <c r="QLY80" s="200"/>
      <c r="QLZ80" s="200"/>
      <c r="QMA80" s="200"/>
      <c r="QMB80" s="200"/>
      <c r="QMC80" s="200"/>
      <c r="QMD80" s="200"/>
      <c r="QME80" s="200"/>
      <c r="QMF80" s="200"/>
      <c r="QMG80" s="200"/>
      <c r="QMH80" s="200"/>
      <c r="QMI80" s="200"/>
      <c r="QMJ80" s="200"/>
      <c r="QMK80" s="200"/>
      <c r="QML80" s="200"/>
      <c r="QMM80" s="200"/>
      <c r="QMN80" s="200"/>
      <c r="QMO80" s="200"/>
      <c r="QMP80" s="200"/>
      <c r="QMQ80" s="200"/>
      <c r="QMR80" s="200"/>
      <c r="QMS80" s="200"/>
      <c r="QMT80" s="200"/>
      <c r="QMU80" s="200"/>
      <c r="QMV80" s="200"/>
      <c r="QMW80" s="200"/>
      <c r="QMX80" s="200"/>
      <c r="QMY80" s="200"/>
      <c r="QMZ80" s="200"/>
      <c r="QNA80" s="200"/>
      <c r="QNB80" s="200"/>
      <c r="QNC80" s="200"/>
      <c r="QND80" s="200"/>
      <c r="QNE80" s="200"/>
      <c r="QNF80" s="200"/>
      <c r="QNG80" s="200"/>
      <c r="QNH80" s="200"/>
      <c r="QNI80" s="200"/>
      <c r="QNJ80" s="200"/>
      <c r="QNK80" s="200"/>
      <c r="QNL80" s="200"/>
      <c r="QNM80" s="197"/>
      <c r="QNN80" s="197"/>
      <c r="QNO80" s="197"/>
      <c r="QNP80" s="197"/>
      <c r="QNQ80" s="197"/>
      <c r="QNR80" s="197"/>
      <c r="QNS80" s="197"/>
      <c r="QNT80" s="197"/>
      <c r="QNU80" s="197"/>
      <c r="QNV80" s="197"/>
      <c r="QNW80" s="197"/>
      <c r="QNX80" s="197"/>
      <c r="QNY80" s="197"/>
      <c r="QNZ80" s="197"/>
      <c r="QOA80" s="197"/>
      <c r="QOB80" s="197"/>
      <c r="QOC80" s="200"/>
      <c r="QOD80" s="200"/>
      <c r="QOE80" s="200"/>
      <c r="QOF80" s="200"/>
      <c r="QOG80" s="200"/>
      <c r="QOH80" s="200"/>
      <c r="QOI80" s="200"/>
      <c r="QOJ80" s="200"/>
      <c r="QOK80" s="200"/>
      <c r="QOL80" s="200"/>
      <c r="QOM80" s="200"/>
      <c r="QON80" s="200"/>
      <c r="QOO80" s="200"/>
      <c r="QOP80" s="200"/>
      <c r="QOQ80" s="200"/>
      <c r="QOR80" s="200"/>
      <c r="QOS80" s="200"/>
      <c r="QOT80" s="200"/>
      <c r="QOU80" s="200"/>
      <c r="QOV80" s="200"/>
      <c r="QOW80" s="200"/>
      <c r="QOX80" s="200"/>
      <c r="QOY80" s="200"/>
      <c r="QOZ80" s="200"/>
      <c r="QPA80" s="200"/>
      <c r="QPB80" s="200"/>
      <c r="QPC80" s="200"/>
      <c r="QPD80" s="200"/>
      <c r="QPE80" s="200"/>
      <c r="QPF80" s="200"/>
      <c r="QPG80" s="200"/>
      <c r="QPH80" s="200"/>
      <c r="QPI80" s="200"/>
      <c r="QPJ80" s="200"/>
      <c r="QPK80" s="200"/>
      <c r="QPL80" s="200"/>
      <c r="QPM80" s="200"/>
      <c r="QPN80" s="200"/>
      <c r="QPO80" s="200"/>
      <c r="QPP80" s="200"/>
      <c r="QPQ80" s="200"/>
      <c r="QPR80" s="200"/>
      <c r="QPS80" s="200"/>
      <c r="QPT80" s="200"/>
      <c r="QPU80" s="200"/>
      <c r="QPV80" s="200"/>
      <c r="QPW80" s="200"/>
      <c r="QPX80" s="200"/>
      <c r="QPY80" s="200"/>
      <c r="QPZ80" s="200"/>
      <c r="QQA80" s="200"/>
      <c r="QQB80" s="200"/>
      <c r="QQC80" s="200"/>
      <c r="QQD80" s="200"/>
      <c r="QQE80" s="200"/>
      <c r="QQF80" s="200"/>
      <c r="QQG80" s="200"/>
      <c r="QQH80" s="200"/>
      <c r="QQI80" s="200"/>
      <c r="QQJ80" s="200"/>
      <c r="QQK80" s="200"/>
      <c r="QQL80" s="200"/>
      <c r="QQM80" s="200"/>
      <c r="QQN80" s="200"/>
      <c r="QQO80" s="200"/>
      <c r="QQP80" s="200"/>
      <c r="QQQ80" s="200"/>
      <c r="QQR80" s="200"/>
      <c r="QQS80" s="200"/>
      <c r="QQT80" s="200"/>
      <c r="QQU80" s="200"/>
      <c r="QQV80" s="200"/>
      <c r="QQW80" s="200"/>
      <c r="QQX80" s="200"/>
      <c r="QQY80" s="200"/>
      <c r="QQZ80" s="200"/>
      <c r="QRA80" s="197"/>
      <c r="QRB80" s="197"/>
      <c r="QRC80" s="197"/>
      <c r="QRD80" s="197"/>
      <c r="QRE80" s="197"/>
      <c r="QRF80" s="197"/>
      <c r="QRG80" s="197"/>
      <c r="QRH80" s="197"/>
      <c r="QRI80" s="197"/>
      <c r="QRJ80" s="197"/>
      <c r="QRK80" s="197"/>
      <c r="QRL80" s="197"/>
      <c r="QRM80" s="197"/>
      <c r="QRN80" s="197"/>
      <c r="QRO80" s="197"/>
      <c r="QRP80" s="197"/>
      <c r="QRQ80" s="200"/>
      <c r="QRR80" s="200"/>
      <c r="QRS80" s="200"/>
      <c r="QRT80" s="200"/>
      <c r="QRU80" s="200"/>
      <c r="QRV80" s="200"/>
      <c r="QRW80" s="200"/>
      <c r="QRX80" s="200"/>
      <c r="QRY80" s="200"/>
      <c r="QRZ80" s="200"/>
      <c r="QSA80" s="200"/>
      <c r="QSB80" s="200"/>
      <c r="QSC80" s="200"/>
      <c r="QSD80" s="200"/>
      <c r="QSE80" s="200"/>
      <c r="QSF80" s="200"/>
      <c r="QSG80" s="200"/>
      <c r="QSH80" s="200"/>
      <c r="QSI80" s="200"/>
      <c r="QSJ80" s="200"/>
      <c r="QSK80" s="200"/>
      <c r="QSL80" s="200"/>
      <c r="QSM80" s="200"/>
      <c r="QSN80" s="200"/>
      <c r="QSO80" s="200"/>
      <c r="QSP80" s="200"/>
      <c r="QSQ80" s="200"/>
      <c r="QSR80" s="200"/>
      <c r="QSS80" s="200"/>
      <c r="QST80" s="200"/>
      <c r="QSU80" s="200"/>
      <c r="QSV80" s="200"/>
      <c r="QSW80" s="200"/>
      <c r="QSX80" s="200"/>
      <c r="QSY80" s="200"/>
      <c r="QSZ80" s="200"/>
      <c r="QTA80" s="200"/>
      <c r="QTB80" s="200"/>
      <c r="QTC80" s="200"/>
      <c r="QTD80" s="200"/>
      <c r="QTE80" s="200"/>
      <c r="QTF80" s="200"/>
      <c r="QTG80" s="200"/>
      <c r="QTH80" s="200"/>
      <c r="QTI80" s="200"/>
      <c r="QTJ80" s="200"/>
      <c r="QTK80" s="200"/>
      <c r="QTL80" s="200"/>
      <c r="QTM80" s="200"/>
      <c r="QTN80" s="200"/>
      <c r="QTO80" s="200"/>
      <c r="QTP80" s="200"/>
      <c r="QTQ80" s="200"/>
      <c r="QTR80" s="200"/>
      <c r="QTS80" s="200"/>
      <c r="QTT80" s="200"/>
      <c r="QTU80" s="200"/>
      <c r="QTV80" s="200"/>
      <c r="QTW80" s="200"/>
      <c r="QTX80" s="200"/>
      <c r="QTY80" s="200"/>
      <c r="QTZ80" s="200"/>
      <c r="QUA80" s="200"/>
      <c r="QUB80" s="200"/>
      <c r="QUC80" s="200"/>
      <c r="QUD80" s="200"/>
      <c r="QUE80" s="200"/>
      <c r="QUF80" s="200"/>
      <c r="QUG80" s="200"/>
      <c r="QUH80" s="200"/>
      <c r="QUI80" s="200"/>
      <c r="QUJ80" s="200"/>
      <c r="QUK80" s="200"/>
      <c r="QUL80" s="200"/>
      <c r="QUM80" s="200"/>
      <c r="QUN80" s="200"/>
      <c r="QUO80" s="197"/>
      <c r="QUP80" s="197"/>
      <c r="QUQ80" s="197"/>
      <c r="QUR80" s="197"/>
      <c r="QUS80" s="197"/>
      <c r="QUT80" s="197"/>
      <c r="QUU80" s="197"/>
      <c r="QUV80" s="197"/>
      <c r="QUW80" s="197"/>
      <c r="QUX80" s="197"/>
      <c r="QUY80" s="197"/>
      <c r="QUZ80" s="197"/>
      <c r="QVA80" s="197"/>
      <c r="QVB80" s="197"/>
      <c r="QVC80" s="197"/>
      <c r="QVD80" s="197"/>
      <c r="QVE80" s="200"/>
      <c r="QVF80" s="200"/>
      <c r="QVG80" s="200"/>
      <c r="QVH80" s="200"/>
      <c r="QVI80" s="200"/>
      <c r="QVJ80" s="200"/>
      <c r="QVK80" s="200"/>
      <c r="QVL80" s="200"/>
      <c r="QVM80" s="200"/>
      <c r="QVN80" s="200"/>
      <c r="QVO80" s="200"/>
      <c r="QVP80" s="200"/>
      <c r="QVQ80" s="200"/>
      <c r="QVR80" s="200"/>
      <c r="QVS80" s="200"/>
      <c r="QVT80" s="200"/>
      <c r="QVU80" s="200"/>
      <c r="QVV80" s="200"/>
      <c r="QVW80" s="200"/>
      <c r="QVX80" s="200"/>
      <c r="QVY80" s="200"/>
      <c r="QVZ80" s="200"/>
      <c r="QWA80" s="200"/>
      <c r="QWB80" s="200"/>
      <c r="QWC80" s="200"/>
      <c r="QWD80" s="200"/>
      <c r="QWE80" s="200"/>
      <c r="QWF80" s="200"/>
      <c r="QWG80" s="200"/>
      <c r="QWH80" s="200"/>
      <c r="QWI80" s="200"/>
      <c r="QWJ80" s="200"/>
      <c r="QWK80" s="200"/>
      <c r="QWL80" s="200"/>
      <c r="QWM80" s="200"/>
      <c r="QWN80" s="200"/>
      <c r="QWO80" s="200"/>
      <c r="QWP80" s="200"/>
      <c r="QWQ80" s="200"/>
      <c r="QWR80" s="200"/>
      <c r="QWS80" s="200"/>
      <c r="QWT80" s="200"/>
      <c r="QWU80" s="200"/>
      <c r="QWV80" s="200"/>
      <c r="QWW80" s="200"/>
      <c r="QWX80" s="200"/>
      <c r="QWY80" s="200"/>
      <c r="QWZ80" s="200"/>
      <c r="QXA80" s="200"/>
      <c r="QXB80" s="200"/>
      <c r="QXC80" s="200"/>
      <c r="QXD80" s="200"/>
      <c r="QXE80" s="200"/>
      <c r="QXF80" s="200"/>
      <c r="QXG80" s="200"/>
      <c r="QXH80" s="200"/>
      <c r="QXI80" s="200"/>
      <c r="QXJ80" s="200"/>
      <c r="QXK80" s="200"/>
      <c r="QXL80" s="200"/>
      <c r="QXM80" s="200"/>
      <c r="QXN80" s="200"/>
      <c r="QXO80" s="200"/>
      <c r="QXP80" s="200"/>
      <c r="QXQ80" s="200"/>
      <c r="QXR80" s="200"/>
      <c r="QXS80" s="200"/>
      <c r="QXT80" s="200"/>
      <c r="QXU80" s="200"/>
      <c r="QXV80" s="200"/>
      <c r="QXW80" s="200"/>
      <c r="QXX80" s="200"/>
      <c r="QXY80" s="200"/>
      <c r="QXZ80" s="200"/>
      <c r="QYA80" s="200"/>
      <c r="QYB80" s="200"/>
      <c r="QYC80" s="197"/>
      <c r="QYD80" s="197"/>
      <c r="QYE80" s="197"/>
      <c r="QYF80" s="197"/>
      <c r="QYG80" s="197"/>
      <c r="QYH80" s="197"/>
      <c r="QYI80" s="197"/>
      <c r="QYJ80" s="197"/>
      <c r="QYK80" s="197"/>
      <c r="QYL80" s="197"/>
      <c r="QYM80" s="197"/>
      <c r="QYN80" s="197"/>
      <c r="QYO80" s="197"/>
      <c r="QYP80" s="197"/>
      <c r="QYQ80" s="197"/>
      <c r="QYR80" s="197"/>
      <c r="QYS80" s="200"/>
      <c r="QYT80" s="200"/>
      <c r="QYU80" s="200"/>
      <c r="QYV80" s="200"/>
      <c r="QYW80" s="200"/>
      <c r="QYX80" s="200"/>
      <c r="QYY80" s="200"/>
      <c r="QYZ80" s="200"/>
      <c r="QZA80" s="200"/>
      <c r="QZB80" s="200"/>
      <c r="QZC80" s="200"/>
      <c r="QZD80" s="200"/>
      <c r="QZE80" s="200"/>
      <c r="QZF80" s="200"/>
      <c r="QZG80" s="200"/>
      <c r="QZH80" s="200"/>
      <c r="QZI80" s="200"/>
      <c r="QZJ80" s="200"/>
      <c r="QZK80" s="200"/>
      <c r="QZL80" s="200"/>
      <c r="QZM80" s="200"/>
      <c r="QZN80" s="200"/>
      <c r="QZO80" s="200"/>
      <c r="QZP80" s="200"/>
      <c r="QZQ80" s="200"/>
      <c r="QZR80" s="200"/>
      <c r="QZS80" s="200"/>
      <c r="QZT80" s="200"/>
      <c r="QZU80" s="200"/>
      <c r="QZV80" s="200"/>
      <c r="QZW80" s="200"/>
      <c r="QZX80" s="200"/>
      <c r="QZY80" s="200"/>
      <c r="QZZ80" s="200"/>
      <c r="RAA80" s="200"/>
      <c r="RAB80" s="200"/>
      <c r="RAC80" s="200"/>
      <c r="RAD80" s="200"/>
      <c r="RAE80" s="200"/>
      <c r="RAF80" s="200"/>
      <c r="RAG80" s="200"/>
      <c r="RAH80" s="200"/>
      <c r="RAI80" s="200"/>
      <c r="RAJ80" s="200"/>
      <c r="RAK80" s="200"/>
      <c r="RAL80" s="200"/>
      <c r="RAM80" s="200"/>
      <c r="RAN80" s="200"/>
      <c r="RAO80" s="200"/>
      <c r="RAP80" s="200"/>
      <c r="RAQ80" s="200"/>
      <c r="RAR80" s="200"/>
      <c r="RAS80" s="200"/>
      <c r="RAT80" s="200"/>
      <c r="RAU80" s="200"/>
      <c r="RAV80" s="200"/>
      <c r="RAW80" s="200"/>
      <c r="RAX80" s="200"/>
      <c r="RAY80" s="200"/>
      <c r="RAZ80" s="200"/>
      <c r="RBA80" s="200"/>
      <c r="RBB80" s="200"/>
      <c r="RBC80" s="200"/>
      <c r="RBD80" s="200"/>
      <c r="RBE80" s="200"/>
      <c r="RBF80" s="200"/>
      <c r="RBG80" s="200"/>
      <c r="RBH80" s="200"/>
      <c r="RBI80" s="200"/>
      <c r="RBJ80" s="200"/>
      <c r="RBK80" s="200"/>
      <c r="RBL80" s="200"/>
      <c r="RBM80" s="200"/>
      <c r="RBN80" s="200"/>
      <c r="RBO80" s="200"/>
      <c r="RBP80" s="200"/>
      <c r="RBQ80" s="197"/>
      <c r="RBR80" s="197"/>
      <c r="RBS80" s="197"/>
      <c r="RBT80" s="197"/>
      <c r="RBU80" s="197"/>
      <c r="RBV80" s="197"/>
      <c r="RBW80" s="197"/>
      <c r="RBX80" s="197"/>
      <c r="RBY80" s="197"/>
      <c r="RBZ80" s="197"/>
      <c r="RCA80" s="197"/>
      <c r="RCB80" s="197"/>
      <c r="RCC80" s="197"/>
      <c r="RCD80" s="197"/>
      <c r="RCE80" s="197"/>
      <c r="RCF80" s="197"/>
      <c r="RCG80" s="200"/>
      <c r="RCH80" s="200"/>
      <c r="RCI80" s="200"/>
      <c r="RCJ80" s="200"/>
      <c r="RCK80" s="200"/>
      <c r="RCL80" s="200"/>
      <c r="RCM80" s="200"/>
      <c r="RCN80" s="200"/>
      <c r="RCO80" s="200"/>
      <c r="RCP80" s="200"/>
      <c r="RCQ80" s="200"/>
      <c r="RCR80" s="200"/>
      <c r="RCS80" s="200"/>
      <c r="RCT80" s="200"/>
      <c r="RCU80" s="200"/>
      <c r="RCV80" s="200"/>
      <c r="RCW80" s="200"/>
      <c r="RCX80" s="200"/>
      <c r="RCY80" s="200"/>
      <c r="RCZ80" s="200"/>
      <c r="RDA80" s="200"/>
      <c r="RDB80" s="200"/>
      <c r="RDC80" s="200"/>
      <c r="RDD80" s="200"/>
      <c r="RDE80" s="200"/>
      <c r="RDF80" s="200"/>
      <c r="RDG80" s="200"/>
      <c r="RDH80" s="200"/>
      <c r="RDI80" s="200"/>
      <c r="RDJ80" s="200"/>
      <c r="RDK80" s="200"/>
      <c r="RDL80" s="200"/>
      <c r="RDM80" s="200"/>
      <c r="RDN80" s="200"/>
      <c r="RDO80" s="200"/>
      <c r="RDP80" s="200"/>
      <c r="RDQ80" s="200"/>
      <c r="RDR80" s="200"/>
      <c r="RDS80" s="200"/>
      <c r="RDT80" s="200"/>
      <c r="RDU80" s="200"/>
      <c r="RDV80" s="200"/>
      <c r="RDW80" s="200"/>
      <c r="RDX80" s="200"/>
      <c r="RDY80" s="200"/>
      <c r="RDZ80" s="200"/>
      <c r="REA80" s="200"/>
      <c r="REB80" s="200"/>
      <c r="REC80" s="200"/>
      <c r="RED80" s="200"/>
      <c r="REE80" s="200"/>
      <c r="REF80" s="200"/>
      <c r="REG80" s="200"/>
      <c r="REH80" s="200"/>
      <c r="REI80" s="200"/>
      <c r="REJ80" s="200"/>
      <c r="REK80" s="200"/>
      <c r="REL80" s="200"/>
      <c r="REM80" s="200"/>
      <c r="REN80" s="200"/>
      <c r="REO80" s="200"/>
      <c r="REP80" s="200"/>
      <c r="REQ80" s="200"/>
      <c r="RER80" s="200"/>
      <c r="RES80" s="200"/>
      <c r="RET80" s="200"/>
      <c r="REU80" s="200"/>
      <c r="REV80" s="200"/>
      <c r="REW80" s="200"/>
      <c r="REX80" s="200"/>
      <c r="REY80" s="200"/>
      <c r="REZ80" s="200"/>
      <c r="RFA80" s="200"/>
      <c r="RFB80" s="200"/>
      <c r="RFC80" s="200"/>
      <c r="RFD80" s="200"/>
      <c r="RFE80" s="197"/>
      <c r="RFF80" s="197"/>
      <c r="RFG80" s="197"/>
      <c r="RFH80" s="197"/>
      <c r="RFI80" s="197"/>
      <c r="RFJ80" s="197"/>
      <c r="RFK80" s="197"/>
      <c r="RFL80" s="197"/>
      <c r="RFM80" s="197"/>
      <c r="RFN80" s="197"/>
      <c r="RFO80" s="197"/>
      <c r="RFP80" s="197"/>
      <c r="RFQ80" s="197"/>
      <c r="RFR80" s="197"/>
      <c r="RFS80" s="197"/>
      <c r="RFT80" s="197"/>
      <c r="RFU80" s="200"/>
      <c r="RFV80" s="200"/>
      <c r="RFW80" s="200"/>
      <c r="RFX80" s="200"/>
      <c r="RFY80" s="200"/>
      <c r="RFZ80" s="200"/>
      <c r="RGA80" s="200"/>
      <c r="RGB80" s="200"/>
      <c r="RGC80" s="200"/>
      <c r="RGD80" s="200"/>
      <c r="RGE80" s="200"/>
      <c r="RGF80" s="200"/>
      <c r="RGG80" s="200"/>
      <c r="RGH80" s="200"/>
      <c r="RGI80" s="200"/>
      <c r="RGJ80" s="200"/>
      <c r="RGK80" s="200"/>
      <c r="RGL80" s="200"/>
      <c r="RGM80" s="200"/>
      <c r="RGN80" s="200"/>
      <c r="RGO80" s="200"/>
      <c r="RGP80" s="200"/>
      <c r="RGQ80" s="200"/>
      <c r="RGR80" s="200"/>
      <c r="RGS80" s="200"/>
      <c r="RGT80" s="200"/>
      <c r="RGU80" s="200"/>
      <c r="RGV80" s="200"/>
      <c r="RGW80" s="200"/>
      <c r="RGX80" s="200"/>
      <c r="RGY80" s="200"/>
      <c r="RGZ80" s="200"/>
      <c r="RHA80" s="200"/>
      <c r="RHB80" s="200"/>
      <c r="RHC80" s="200"/>
      <c r="RHD80" s="200"/>
      <c r="RHE80" s="200"/>
      <c r="RHF80" s="200"/>
      <c r="RHG80" s="200"/>
      <c r="RHH80" s="200"/>
      <c r="RHI80" s="200"/>
      <c r="RHJ80" s="200"/>
      <c r="RHK80" s="200"/>
      <c r="RHL80" s="200"/>
      <c r="RHM80" s="200"/>
      <c r="RHN80" s="200"/>
      <c r="RHO80" s="200"/>
      <c r="RHP80" s="200"/>
      <c r="RHQ80" s="200"/>
      <c r="RHR80" s="200"/>
      <c r="RHS80" s="200"/>
      <c r="RHT80" s="200"/>
      <c r="RHU80" s="200"/>
      <c r="RHV80" s="200"/>
      <c r="RHW80" s="200"/>
      <c r="RHX80" s="200"/>
      <c r="RHY80" s="200"/>
      <c r="RHZ80" s="200"/>
      <c r="RIA80" s="200"/>
      <c r="RIB80" s="200"/>
      <c r="RIC80" s="200"/>
      <c r="RID80" s="200"/>
      <c r="RIE80" s="200"/>
      <c r="RIF80" s="200"/>
      <c r="RIG80" s="200"/>
      <c r="RIH80" s="200"/>
      <c r="RII80" s="200"/>
      <c r="RIJ80" s="200"/>
      <c r="RIK80" s="200"/>
      <c r="RIL80" s="200"/>
      <c r="RIM80" s="200"/>
      <c r="RIN80" s="200"/>
      <c r="RIO80" s="200"/>
      <c r="RIP80" s="200"/>
      <c r="RIQ80" s="200"/>
      <c r="RIR80" s="200"/>
      <c r="RIS80" s="197"/>
      <c r="RIT80" s="197"/>
      <c r="RIU80" s="197"/>
      <c r="RIV80" s="197"/>
      <c r="RIW80" s="197"/>
      <c r="RIX80" s="197"/>
      <c r="RIY80" s="197"/>
      <c r="RIZ80" s="197"/>
      <c r="RJA80" s="197"/>
      <c r="RJB80" s="197"/>
      <c r="RJC80" s="197"/>
      <c r="RJD80" s="197"/>
      <c r="RJE80" s="197"/>
      <c r="RJF80" s="197"/>
      <c r="RJG80" s="197"/>
      <c r="RJH80" s="197"/>
      <c r="RJI80" s="200"/>
      <c r="RJJ80" s="200"/>
      <c r="RJK80" s="200"/>
      <c r="RJL80" s="200"/>
      <c r="RJM80" s="200"/>
      <c r="RJN80" s="200"/>
      <c r="RJO80" s="200"/>
      <c r="RJP80" s="200"/>
      <c r="RJQ80" s="200"/>
      <c r="RJR80" s="200"/>
      <c r="RJS80" s="200"/>
      <c r="RJT80" s="200"/>
      <c r="RJU80" s="200"/>
      <c r="RJV80" s="200"/>
      <c r="RJW80" s="200"/>
      <c r="RJX80" s="200"/>
      <c r="RJY80" s="200"/>
      <c r="RJZ80" s="200"/>
      <c r="RKA80" s="200"/>
      <c r="RKB80" s="200"/>
      <c r="RKC80" s="200"/>
      <c r="RKD80" s="200"/>
      <c r="RKE80" s="200"/>
      <c r="RKF80" s="200"/>
      <c r="RKG80" s="200"/>
      <c r="RKH80" s="200"/>
      <c r="RKI80" s="200"/>
      <c r="RKJ80" s="200"/>
      <c r="RKK80" s="200"/>
      <c r="RKL80" s="200"/>
      <c r="RKM80" s="200"/>
      <c r="RKN80" s="200"/>
      <c r="RKO80" s="200"/>
      <c r="RKP80" s="200"/>
      <c r="RKQ80" s="200"/>
      <c r="RKR80" s="200"/>
      <c r="RKS80" s="200"/>
      <c r="RKT80" s="200"/>
      <c r="RKU80" s="200"/>
      <c r="RKV80" s="200"/>
      <c r="RKW80" s="200"/>
      <c r="RKX80" s="200"/>
      <c r="RKY80" s="200"/>
      <c r="RKZ80" s="200"/>
      <c r="RLA80" s="200"/>
      <c r="RLB80" s="200"/>
      <c r="RLC80" s="200"/>
      <c r="RLD80" s="200"/>
      <c r="RLE80" s="200"/>
      <c r="RLF80" s="200"/>
      <c r="RLG80" s="200"/>
      <c r="RLH80" s="200"/>
      <c r="RLI80" s="200"/>
      <c r="RLJ80" s="200"/>
      <c r="RLK80" s="200"/>
      <c r="RLL80" s="200"/>
      <c r="RLM80" s="200"/>
      <c r="RLN80" s="200"/>
      <c r="RLO80" s="200"/>
      <c r="RLP80" s="200"/>
      <c r="RLQ80" s="200"/>
      <c r="RLR80" s="200"/>
      <c r="RLS80" s="200"/>
      <c r="RLT80" s="200"/>
      <c r="RLU80" s="200"/>
      <c r="RLV80" s="200"/>
      <c r="RLW80" s="200"/>
      <c r="RLX80" s="200"/>
      <c r="RLY80" s="200"/>
      <c r="RLZ80" s="200"/>
      <c r="RMA80" s="200"/>
      <c r="RMB80" s="200"/>
      <c r="RMC80" s="200"/>
      <c r="RMD80" s="200"/>
      <c r="RME80" s="200"/>
      <c r="RMF80" s="200"/>
      <c r="RMG80" s="197"/>
      <c r="RMH80" s="197"/>
      <c r="RMI80" s="197"/>
      <c r="RMJ80" s="197"/>
      <c r="RMK80" s="197"/>
      <c r="RML80" s="197"/>
      <c r="RMM80" s="197"/>
      <c r="RMN80" s="197"/>
      <c r="RMO80" s="197"/>
      <c r="RMP80" s="197"/>
      <c r="RMQ80" s="197"/>
      <c r="RMR80" s="197"/>
      <c r="RMS80" s="197"/>
      <c r="RMT80" s="197"/>
      <c r="RMU80" s="197"/>
      <c r="RMV80" s="197"/>
      <c r="RMW80" s="200"/>
      <c r="RMX80" s="200"/>
      <c r="RMY80" s="200"/>
      <c r="RMZ80" s="200"/>
      <c r="RNA80" s="200"/>
      <c r="RNB80" s="200"/>
      <c r="RNC80" s="200"/>
      <c r="RND80" s="200"/>
      <c r="RNE80" s="200"/>
      <c r="RNF80" s="200"/>
      <c r="RNG80" s="200"/>
      <c r="RNH80" s="200"/>
      <c r="RNI80" s="200"/>
      <c r="RNJ80" s="200"/>
      <c r="RNK80" s="200"/>
      <c r="RNL80" s="200"/>
      <c r="RNM80" s="200"/>
      <c r="RNN80" s="200"/>
      <c r="RNO80" s="200"/>
      <c r="RNP80" s="200"/>
      <c r="RNQ80" s="200"/>
      <c r="RNR80" s="200"/>
      <c r="RNS80" s="200"/>
      <c r="RNT80" s="200"/>
      <c r="RNU80" s="200"/>
      <c r="RNV80" s="200"/>
      <c r="RNW80" s="200"/>
      <c r="RNX80" s="200"/>
      <c r="RNY80" s="200"/>
      <c r="RNZ80" s="200"/>
      <c r="ROA80" s="200"/>
      <c r="ROB80" s="200"/>
      <c r="ROC80" s="200"/>
      <c r="ROD80" s="200"/>
      <c r="ROE80" s="200"/>
      <c r="ROF80" s="200"/>
      <c r="ROG80" s="200"/>
      <c r="ROH80" s="200"/>
      <c r="ROI80" s="200"/>
      <c r="ROJ80" s="200"/>
      <c r="ROK80" s="200"/>
      <c r="ROL80" s="200"/>
      <c r="ROM80" s="200"/>
      <c r="RON80" s="200"/>
      <c r="ROO80" s="200"/>
      <c r="ROP80" s="200"/>
      <c r="ROQ80" s="200"/>
      <c r="ROR80" s="200"/>
      <c r="ROS80" s="200"/>
      <c r="ROT80" s="200"/>
      <c r="ROU80" s="200"/>
      <c r="ROV80" s="200"/>
      <c r="ROW80" s="200"/>
      <c r="ROX80" s="200"/>
      <c r="ROY80" s="200"/>
      <c r="ROZ80" s="200"/>
      <c r="RPA80" s="200"/>
      <c r="RPB80" s="200"/>
      <c r="RPC80" s="200"/>
      <c r="RPD80" s="200"/>
      <c r="RPE80" s="200"/>
      <c r="RPF80" s="200"/>
      <c r="RPG80" s="200"/>
      <c r="RPH80" s="200"/>
      <c r="RPI80" s="200"/>
      <c r="RPJ80" s="200"/>
      <c r="RPK80" s="200"/>
      <c r="RPL80" s="200"/>
      <c r="RPM80" s="200"/>
      <c r="RPN80" s="200"/>
      <c r="RPO80" s="200"/>
      <c r="RPP80" s="200"/>
      <c r="RPQ80" s="200"/>
      <c r="RPR80" s="200"/>
      <c r="RPS80" s="200"/>
      <c r="RPT80" s="200"/>
      <c r="RPU80" s="197"/>
      <c r="RPV80" s="197"/>
      <c r="RPW80" s="197"/>
      <c r="RPX80" s="197"/>
      <c r="RPY80" s="197"/>
      <c r="RPZ80" s="197"/>
      <c r="RQA80" s="197"/>
      <c r="RQB80" s="197"/>
      <c r="RQC80" s="197"/>
      <c r="RQD80" s="197"/>
      <c r="RQE80" s="197"/>
      <c r="RQF80" s="197"/>
      <c r="RQG80" s="197"/>
      <c r="RQH80" s="197"/>
      <c r="RQI80" s="197"/>
      <c r="RQJ80" s="197"/>
      <c r="RQK80" s="200"/>
      <c r="RQL80" s="200"/>
      <c r="RQM80" s="200"/>
      <c r="RQN80" s="200"/>
      <c r="RQO80" s="200"/>
      <c r="RQP80" s="200"/>
      <c r="RQQ80" s="200"/>
      <c r="RQR80" s="200"/>
      <c r="RQS80" s="200"/>
      <c r="RQT80" s="200"/>
      <c r="RQU80" s="200"/>
      <c r="RQV80" s="200"/>
      <c r="RQW80" s="200"/>
      <c r="RQX80" s="200"/>
      <c r="RQY80" s="200"/>
      <c r="RQZ80" s="200"/>
      <c r="RRA80" s="200"/>
      <c r="RRB80" s="200"/>
      <c r="RRC80" s="200"/>
      <c r="RRD80" s="200"/>
      <c r="RRE80" s="200"/>
      <c r="RRF80" s="200"/>
      <c r="RRG80" s="200"/>
      <c r="RRH80" s="200"/>
      <c r="RRI80" s="200"/>
      <c r="RRJ80" s="200"/>
      <c r="RRK80" s="200"/>
      <c r="RRL80" s="200"/>
      <c r="RRM80" s="200"/>
      <c r="RRN80" s="200"/>
      <c r="RRO80" s="200"/>
      <c r="RRP80" s="200"/>
      <c r="RRQ80" s="200"/>
      <c r="RRR80" s="200"/>
      <c r="RRS80" s="200"/>
      <c r="RRT80" s="200"/>
      <c r="RRU80" s="200"/>
      <c r="RRV80" s="200"/>
      <c r="RRW80" s="200"/>
      <c r="RRX80" s="200"/>
      <c r="RRY80" s="200"/>
      <c r="RRZ80" s="200"/>
      <c r="RSA80" s="200"/>
      <c r="RSB80" s="200"/>
      <c r="RSC80" s="200"/>
      <c r="RSD80" s="200"/>
      <c r="RSE80" s="200"/>
      <c r="RSF80" s="200"/>
      <c r="RSG80" s="200"/>
      <c r="RSH80" s="200"/>
      <c r="RSI80" s="200"/>
      <c r="RSJ80" s="200"/>
      <c r="RSK80" s="200"/>
      <c r="RSL80" s="200"/>
      <c r="RSM80" s="200"/>
      <c r="RSN80" s="200"/>
      <c r="RSO80" s="200"/>
      <c r="RSP80" s="200"/>
      <c r="RSQ80" s="200"/>
      <c r="RSR80" s="200"/>
      <c r="RSS80" s="200"/>
      <c r="RST80" s="200"/>
      <c r="RSU80" s="200"/>
      <c r="RSV80" s="200"/>
      <c r="RSW80" s="200"/>
      <c r="RSX80" s="200"/>
      <c r="RSY80" s="200"/>
      <c r="RSZ80" s="200"/>
      <c r="RTA80" s="200"/>
      <c r="RTB80" s="200"/>
      <c r="RTC80" s="200"/>
      <c r="RTD80" s="200"/>
      <c r="RTE80" s="200"/>
      <c r="RTF80" s="200"/>
      <c r="RTG80" s="200"/>
      <c r="RTH80" s="200"/>
      <c r="RTI80" s="197"/>
      <c r="RTJ80" s="197"/>
      <c r="RTK80" s="197"/>
      <c r="RTL80" s="197"/>
      <c r="RTM80" s="197"/>
      <c r="RTN80" s="197"/>
      <c r="RTO80" s="197"/>
      <c r="RTP80" s="197"/>
      <c r="RTQ80" s="197"/>
      <c r="RTR80" s="197"/>
      <c r="RTS80" s="197"/>
      <c r="RTT80" s="197"/>
      <c r="RTU80" s="197"/>
      <c r="RTV80" s="197"/>
      <c r="RTW80" s="197"/>
      <c r="RTX80" s="197"/>
      <c r="RTY80" s="200"/>
      <c r="RTZ80" s="200"/>
      <c r="RUA80" s="200"/>
      <c r="RUB80" s="200"/>
      <c r="RUC80" s="200"/>
      <c r="RUD80" s="200"/>
      <c r="RUE80" s="200"/>
      <c r="RUF80" s="200"/>
      <c r="RUG80" s="200"/>
      <c r="RUH80" s="200"/>
      <c r="RUI80" s="200"/>
      <c r="RUJ80" s="200"/>
      <c r="RUK80" s="200"/>
      <c r="RUL80" s="200"/>
      <c r="RUM80" s="200"/>
      <c r="RUN80" s="200"/>
      <c r="RUO80" s="200"/>
      <c r="RUP80" s="200"/>
      <c r="RUQ80" s="200"/>
      <c r="RUR80" s="200"/>
      <c r="RUS80" s="200"/>
      <c r="RUT80" s="200"/>
      <c r="RUU80" s="200"/>
      <c r="RUV80" s="200"/>
      <c r="RUW80" s="200"/>
      <c r="RUX80" s="200"/>
      <c r="RUY80" s="200"/>
      <c r="RUZ80" s="200"/>
      <c r="RVA80" s="200"/>
      <c r="RVB80" s="200"/>
      <c r="RVC80" s="200"/>
      <c r="RVD80" s="200"/>
      <c r="RVE80" s="200"/>
      <c r="RVF80" s="200"/>
      <c r="RVG80" s="200"/>
      <c r="RVH80" s="200"/>
      <c r="RVI80" s="200"/>
      <c r="RVJ80" s="200"/>
      <c r="RVK80" s="200"/>
      <c r="RVL80" s="200"/>
      <c r="RVM80" s="200"/>
      <c r="RVN80" s="200"/>
      <c r="RVO80" s="200"/>
      <c r="RVP80" s="200"/>
      <c r="RVQ80" s="200"/>
      <c r="RVR80" s="200"/>
      <c r="RVS80" s="200"/>
      <c r="RVT80" s="200"/>
      <c r="RVU80" s="200"/>
      <c r="RVV80" s="200"/>
      <c r="RVW80" s="200"/>
      <c r="RVX80" s="200"/>
      <c r="RVY80" s="200"/>
      <c r="RVZ80" s="200"/>
      <c r="RWA80" s="200"/>
      <c r="RWB80" s="200"/>
      <c r="RWC80" s="200"/>
      <c r="RWD80" s="200"/>
      <c r="RWE80" s="200"/>
      <c r="RWF80" s="200"/>
      <c r="RWG80" s="200"/>
      <c r="RWH80" s="200"/>
      <c r="RWI80" s="200"/>
      <c r="RWJ80" s="200"/>
      <c r="RWK80" s="200"/>
      <c r="RWL80" s="200"/>
      <c r="RWM80" s="200"/>
      <c r="RWN80" s="200"/>
      <c r="RWO80" s="200"/>
      <c r="RWP80" s="200"/>
      <c r="RWQ80" s="200"/>
      <c r="RWR80" s="200"/>
      <c r="RWS80" s="200"/>
      <c r="RWT80" s="200"/>
      <c r="RWU80" s="200"/>
      <c r="RWV80" s="200"/>
      <c r="RWW80" s="197"/>
      <c r="RWX80" s="197"/>
      <c r="RWY80" s="197"/>
      <c r="RWZ80" s="197"/>
      <c r="RXA80" s="197"/>
      <c r="RXB80" s="197"/>
      <c r="RXC80" s="197"/>
      <c r="RXD80" s="197"/>
      <c r="RXE80" s="197"/>
      <c r="RXF80" s="197"/>
      <c r="RXG80" s="197"/>
      <c r="RXH80" s="197"/>
      <c r="RXI80" s="197"/>
      <c r="RXJ80" s="197"/>
      <c r="RXK80" s="197"/>
      <c r="RXL80" s="197"/>
      <c r="RXM80" s="200"/>
      <c r="RXN80" s="200"/>
      <c r="RXO80" s="200"/>
      <c r="RXP80" s="200"/>
      <c r="RXQ80" s="200"/>
      <c r="RXR80" s="200"/>
      <c r="RXS80" s="200"/>
      <c r="RXT80" s="200"/>
      <c r="RXU80" s="200"/>
      <c r="RXV80" s="200"/>
      <c r="RXW80" s="200"/>
      <c r="RXX80" s="200"/>
      <c r="RXY80" s="200"/>
      <c r="RXZ80" s="200"/>
      <c r="RYA80" s="200"/>
      <c r="RYB80" s="200"/>
      <c r="RYC80" s="200"/>
      <c r="RYD80" s="200"/>
      <c r="RYE80" s="200"/>
      <c r="RYF80" s="200"/>
      <c r="RYG80" s="200"/>
      <c r="RYH80" s="200"/>
      <c r="RYI80" s="200"/>
      <c r="RYJ80" s="200"/>
      <c r="RYK80" s="200"/>
      <c r="RYL80" s="200"/>
      <c r="RYM80" s="200"/>
      <c r="RYN80" s="200"/>
      <c r="RYO80" s="200"/>
      <c r="RYP80" s="200"/>
      <c r="RYQ80" s="200"/>
      <c r="RYR80" s="200"/>
      <c r="RYS80" s="200"/>
      <c r="RYT80" s="200"/>
      <c r="RYU80" s="200"/>
      <c r="RYV80" s="200"/>
      <c r="RYW80" s="200"/>
      <c r="RYX80" s="200"/>
      <c r="RYY80" s="200"/>
      <c r="RYZ80" s="200"/>
      <c r="RZA80" s="200"/>
      <c r="RZB80" s="200"/>
      <c r="RZC80" s="200"/>
      <c r="RZD80" s="200"/>
      <c r="RZE80" s="200"/>
      <c r="RZF80" s="200"/>
      <c r="RZG80" s="200"/>
      <c r="RZH80" s="200"/>
      <c r="RZI80" s="200"/>
      <c r="RZJ80" s="200"/>
      <c r="RZK80" s="200"/>
      <c r="RZL80" s="200"/>
      <c r="RZM80" s="200"/>
      <c r="RZN80" s="200"/>
      <c r="RZO80" s="200"/>
      <c r="RZP80" s="200"/>
      <c r="RZQ80" s="200"/>
      <c r="RZR80" s="200"/>
      <c r="RZS80" s="200"/>
      <c r="RZT80" s="200"/>
      <c r="RZU80" s="200"/>
      <c r="RZV80" s="200"/>
      <c r="RZW80" s="200"/>
      <c r="RZX80" s="200"/>
      <c r="RZY80" s="200"/>
      <c r="RZZ80" s="200"/>
      <c r="SAA80" s="200"/>
      <c r="SAB80" s="200"/>
      <c r="SAC80" s="200"/>
      <c r="SAD80" s="200"/>
      <c r="SAE80" s="200"/>
      <c r="SAF80" s="200"/>
      <c r="SAG80" s="200"/>
      <c r="SAH80" s="200"/>
      <c r="SAI80" s="200"/>
      <c r="SAJ80" s="200"/>
      <c r="SAK80" s="197"/>
      <c r="SAL80" s="197"/>
      <c r="SAM80" s="197"/>
      <c r="SAN80" s="197"/>
      <c r="SAO80" s="197"/>
      <c r="SAP80" s="197"/>
      <c r="SAQ80" s="197"/>
      <c r="SAR80" s="197"/>
      <c r="SAS80" s="197"/>
      <c r="SAT80" s="197"/>
      <c r="SAU80" s="197"/>
      <c r="SAV80" s="197"/>
      <c r="SAW80" s="197"/>
      <c r="SAX80" s="197"/>
      <c r="SAY80" s="197"/>
      <c r="SAZ80" s="197"/>
      <c r="SBA80" s="200"/>
      <c r="SBB80" s="200"/>
      <c r="SBC80" s="200"/>
      <c r="SBD80" s="200"/>
      <c r="SBE80" s="200"/>
      <c r="SBF80" s="200"/>
      <c r="SBG80" s="200"/>
      <c r="SBH80" s="200"/>
      <c r="SBI80" s="200"/>
      <c r="SBJ80" s="200"/>
      <c r="SBK80" s="200"/>
      <c r="SBL80" s="200"/>
      <c r="SBM80" s="200"/>
      <c r="SBN80" s="200"/>
      <c r="SBO80" s="200"/>
      <c r="SBP80" s="200"/>
      <c r="SBQ80" s="200"/>
      <c r="SBR80" s="200"/>
      <c r="SBS80" s="200"/>
      <c r="SBT80" s="200"/>
      <c r="SBU80" s="200"/>
      <c r="SBV80" s="200"/>
      <c r="SBW80" s="200"/>
      <c r="SBX80" s="200"/>
      <c r="SBY80" s="200"/>
      <c r="SBZ80" s="200"/>
      <c r="SCA80" s="200"/>
      <c r="SCB80" s="200"/>
      <c r="SCC80" s="200"/>
      <c r="SCD80" s="200"/>
      <c r="SCE80" s="200"/>
      <c r="SCF80" s="200"/>
      <c r="SCG80" s="200"/>
      <c r="SCH80" s="200"/>
      <c r="SCI80" s="200"/>
      <c r="SCJ80" s="200"/>
      <c r="SCK80" s="200"/>
      <c r="SCL80" s="200"/>
      <c r="SCM80" s="200"/>
      <c r="SCN80" s="200"/>
      <c r="SCO80" s="200"/>
      <c r="SCP80" s="200"/>
      <c r="SCQ80" s="200"/>
      <c r="SCR80" s="200"/>
      <c r="SCS80" s="200"/>
      <c r="SCT80" s="200"/>
      <c r="SCU80" s="200"/>
      <c r="SCV80" s="200"/>
      <c r="SCW80" s="200"/>
      <c r="SCX80" s="200"/>
      <c r="SCY80" s="200"/>
      <c r="SCZ80" s="200"/>
      <c r="SDA80" s="200"/>
      <c r="SDB80" s="200"/>
      <c r="SDC80" s="200"/>
      <c r="SDD80" s="200"/>
      <c r="SDE80" s="200"/>
      <c r="SDF80" s="200"/>
      <c r="SDG80" s="200"/>
      <c r="SDH80" s="200"/>
      <c r="SDI80" s="200"/>
      <c r="SDJ80" s="200"/>
      <c r="SDK80" s="200"/>
      <c r="SDL80" s="200"/>
      <c r="SDM80" s="200"/>
      <c r="SDN80" s="200"/>
      <c r="SDO80" s="200"/>
      <c r="SDP80" s="200"/>
      <c r="SDQ80" s="200"/>
      <c r="SDR80" s="200"/>
      <c r="SDS80" s="200"/>
      <c r="SDT80" s="200"/>
      <c r="SDU80" s="200"/>
      <c r="SDV80" s="200"/>
      <c r="SDW80" s="200"/>
      <c r="SDX80" s="200"/>
      <c r="SDY80" s="197"/>
      <c r="SDZ80" s="197"/>
      <c r="SEA80" s="197"/>
      <c r="SEB80" s="197"/>
      <c r="SEC80" s="197"/>
      <c r="SED80" s="197"/>
      <c r="SEE80" s="197"/>
      <c r="SEF80" s="197"/>
      <c r="SEG80" s="197"/>
      <c r="SEH80" s="197"/>
      <c r="SEI80" s="197"/>
      <c r="SEJ80" s="197"/>
      <c r="SEK80" s="197"/>
      <c r="SEL80" s="197"/>
      <c r="SEM80" s="197"/>
      <c r="SEN80" s="197"/>
      <c r="SEO80" s="200"/>
      <c r="SEP80" s="200"/>
      <c r="SEQ80" s="200"/>
      <c r="SER80" s="200"/>
      <c r="SES80" s="200"/>
      <c r="SET80" s="200"/>
      <c r="SEU80" s="200"/>
      <c r="SEV80" s="200"/>
      <c r="SEW80" s="200"/>
      <c r="SEX80" s="200"/>
      <c r="SEY80" s="200"/>
      <c r="SEZ80" s="200"/>
      <c r="SFA80" s="200"/>
      <c r="SFB80" s="200"/>
      <c r="SFC80" s="200"/>
      <c r="SFD80" s="200"/>
      <c r="SFE80" s="200"/>
      <c r="SFF80" s="200"/>
      <c r="SFG80" s="200"/>
      <c r="SFH80" s="200"/>
      <c r="SFI80" s="200"/>
      <c r="SFJ80" s="200"/>
      <c r="SFK80" s="200"/>
      <c r="SFL80" s="200"/>
      <c r="SFM80" s="200"/>
      <c r="SFN80" s="200"/>
      <c r="SFO80" s="200"/>
      <c r="SFP80" s="200"/>
      <c r="SFQ80" s="200"/>
      <c r="SFR80" s="200"/>
      <c r="SFS80" s="200"/>
      <c r="SFT80" s="200"/>
      <c r="SFU80" s="200"/>
      <c r="SFV80" s="200"/>
      <c r="SFW80" s="200"/>
      <c r="SFX80" s="200"/>
      <c r="SFY80" s="200"/>
      <c r="SFZ80" s="200"/>
      <c r="SGA80" s="200"/>
      <c r="SGB80" s="200"/>
      <c r="SGC80" s="200"/>
      <c r="SGD80" s="200"/>
      <c r="SGE80" s="200"/>
      <c r="SGF80" s="200"/>
      <c r="SGG80" s="200"/>
      <c r="SGH80" s="200"/>
      <c r="SGI80" s="200"/>
      <c r="SGJ80" s="200"/>
      <c r="SGK80" s="200"/>
      <c r="SGL80" s="200"/>
      <c r="SGM80" s="200"/>
      <c r="SGN80" s="200"/>
      <c r="SGO80" s="200"/>
      <c r="SGP80" s="200"/>
      <c r="SGQ80" s="200"/>
      <c r="SGR80" s="200"/>
      <c r="SGS80" s="200"/>
      <c r="SGT80" s="200"/>
      <c r="SGU80" s="200"/>
      <c r="SGV80" s="200"/>
      <c r="SGW80" s="200"/>
      <c r="SGX80" s="200"/>
      <c r="SGY80" s="200"/>
      <c r="SGZ80" s="200"/>
      <c r="SHA80" s="200"/>
      <c r="SHB80" s="200"/>
      <c r="SHC80" s="200"/>
      <c r="SHD80" s="200"/>
      <c r="SHE80" s="200"/>
      <c r="SHF80" s="200"/>
      <c r="SHG80" s="200"/>
      <c r="SHH80" s="200"/>
      <c r="SHI80" s="200"/>
      <c r="SHJ80" s="200"/>
      <c r="SHK80" s="200"/>
      <c r="SHL80" s="200"/>
      <c r="SHM80" s="197"/>
      <c r="SHN80" s="197"/>
      <c r="SHO80" s="197"/>
      <c r="SHP80" s="197"/>
      <c r="SHQ80" s="197"/>
      <c r="SHR80" s="197"/>
      <c r="SHS80" s="197"/>
      <c r="SHT80" s="197"/>
      <c r="SHU80" s="197"/>
      <c r="SHV80" s="197"/>
      <c r="SHW80" s="197"/>
      <c r="SHX80" s="197"/>
      <c r="SHY80" s="197"/>
      <c r="SHZ80" s="197"/>
      <c r="SIA80" s="197"/>
      <c r="SIB80" s="197"/>
      <c r="SIC80" s="200"/>
      <c r="SID80" s="200"/>
      <c r="SIE80" s="200"/>
      <c r="SIF80" s="200"/>
      <c r="SIG80" s="200"/>
      <c r="SIH80" s="200"/>
      <c r="SII80" s="200"/>
      <c r="SIJ80" s="200"/>
      <c r="SIK80" s="200"/>
      <c r="SIL80" s="200"/>
      <c r="SIM80" s="200"/>
      <c r="SIN80" s="200"/>
      <c r="SIO80" s="200"/>
      <c r="SIP80" s="200"/>
      <c r="SIQ80" s="200"/>
      <c r="SIR80" s="200"/>
      <c r="SIS80" s="200"/>
      <c r="SIT80" s="200"/>
      <c r="SIU80" s="200"/>
      <c r="SIV80" s="200"/>
      <c r="SIW80" s="200"/>
      <c r="SIX80" s="200"/>
      <c r="SIY80" s="200"/>
      <c r="SIZ80" s="200"/>
      <c r="SJA80" s="200"/>
      <c r="SJB80" s="200"/>
      <c r="SJC80" s="200"/>
      <c r="SJD80" s="200"/>
      <c r="SJE80" s="200"/>
      <c r="SJF80" s="200"/>
      <c r="SJG80" s="200"/>
      <c r="SJH80" s="200"/>
      <c r="SJI80" s="200"/>
      <c r="SJJ80" s="200"/>
      <c r="SJK80" s="200"/>
      <c r="SJL80" s="200"/>
      <c r="SJM80" s="200"/>
      <c r="SJN80" s="200"/>
      <c r="SJO80" s="200"/>
      <c r="SJP80" s="200"/>
      <c r="SJQ80" s="200"/>
      <c r="SJR80" s="200"/>
      <c r="SJS80" s="200"/>
      <c r="SJT80" s="200"/>
      <c r="SJU80" s="200"/>
      <c r="SJV80" s="200"/>
      <c r="SJW80" s="200"/>
      <c r="SJX80" s="200"/>
      <c r="SJY80" s="200"/>
      <c r="SJZ80" s="200"/>
      <c r="SKA80" s="200"/>
      <c r="SKB80" s="200"/>
      <c r="SKC80" s="200"/>
      <c r="SKD80" s="200"/>
      <c r="SKE80" s="200"/>
      <c r="SKF80" s="200"/>
      <c r="SKG80" s="200"/>
      <c r="SKH80" s="200"/>
      <c r="SKI80" s="200"/>
      <c r="SKJ80" s="200"/>
      <c r="SKK80" s="200"/>
      <c r="SKL80" s="200"/>
      <c r="SKM80" s="200"/>
      <c r="SKN80" s="200"/>
      <c r="SKO80" s="200"/>
      <c r="SKP80" s="200"/>
      <c r="SKQ80" s="200"/>
      <c r="SKR80" s="200"/>
      <c r="SKS80" s="200"/>
      <c r="SKT80" s="200"/>
      <c r="SKU80" s="200"/>
      <c r="SKV80" s="200"/>
      <c r="SKW80" s="200"/>
      <c r="SKX80" s="200"/>
      <c r="SKY80" s="200"/>
      <c r="SKZ80" s="200"/>
      <c r="SLA80" s="197"/>
      <c r="SLB80" s="197"/>
      <c r="SLC80" s="197"/>
      <c r="SLD80" s="197"/>
      <c r="SLE80" s="197"/>
      <c r="SLF80" s="197"/>
      <c r="SLG80" s="197"/>
      <c r="SLH80" s="197"/>
      <c r="SLI80" s="197"/>
      <c r="SLJ80" s="197"/>
      <c r="SLK80" s="197"/>
      <c r="SLL80" s="197"/>
      <c r="SLM80" s="197"/>
      <c r="SLN80" s="197"/>
      <c r="SLO80" s="197"/>
      <c r="SLP80" s="197"/>
      <c r="SLQ80" s="200"/>
      <c r="SLR80" s="200"/>
      <c r="SLS80" s="200"/>
      <c r="SLT80" s="200"/>
      <c r="SLU80" s="200"/>
      <c r="SLV80" s="200"/>
      <c r="SLW80" s="200"/>
      <c r="SLX80" s="200"/>
      <c r="SLY80" s="200"/>
      <c r="SLZ80" s="200"/>
      <c r="SMA80" s="200"/>
      <c r="SMB80" s="200"/>
      <c r="SMC80" s="200"/>
      <c r="SMD80" s="200"/>
      <c r="SME80" s="200"/>
      <c r="SMF80" s="200"/>
      <c r="SMG80" s="200"/>
      <c r="SMH80" s="200"/>
      <c r="SMI80" s="200"/>
      <c r="SMJ80" s="200"/>
      <c r="SMK80" s="200"/>
      <c r="SML80" s="200"/>
      <c r="SMM80" s="200"/>
      <c r="SMN80" s="200"/>
      <c r="SMO80" s="200"/>
      <c r="SMP80" s="200"/>
      <c r="SMQ80" s="200"/>
      <c r="SMR80" s="200"/>
      <c r="SMS80" s="200"/>
      <c r="SMT80" s="200"/>
      <c r="SMU80" s="200"/>
      <c r="SMV80" s="200"/>
      <c r="SMW80" s="200"/>
      <c r="SMX80" s="200"/>
      <c r="SMY80" s="200"/>
      <c r="SMZ80" s="200"/>
      <c r="SNA80" s="200"/>
      <c r="SNB80" s="200"/>
      <c r="SNC80" s="200"/>
      <c r="SND80" s="200"/>
      <c r="SNE80" s="200"/>
      <c r="SNF80" s="200"/>
      <c r="SNG80" s="200"/>
      <c r="SNH80" s="200"/>
      <c r="SNI80" s="200"/>
      <c r="SNJ80" s="200"/>
      <c r="SNK80" s="200"/>
      <c r="SNL80" s="200"/>
      <c r="SNM80" s="200"/>
      <c r="SNN80" s="200"/>
      <c r="SNO80" s="200"/>
      <c r="SNP80" s="200"/>
      <c r="SNQ80" s="200"/>
      <c r="SNR80" s="200"/>
      <c r="SNS80" s="200"/>
      <c r="SNT80" s="200"/>
      <c r="SNU80" s="200"/>
      <c r="SNV80" s="200"/>
      <c r="SNW80" s="200"/>
      <c r="SNX80" s="200"/>
      <c r="SNY80" s="200"/>
      <c r="SNZ80" s="200"/>
      <c r="SOA80" s="200"/>
      <c r="SOB80" s="200"/>
      <c r="SOC80" s="200"/>
      <c r="SOD80" s="200"/>
      <c r="SOE80" s="200"/>
      <c r="SOF80" s="200"/>
      <c r="SOG80" s="200"/>
      <c r="SOH80" s="200"/>
      <c r="SOI80" s="200"/>
      <c r="SOJ80" s="200"/>
      <c r="SOK80" s="200"/>
      <c r="SOL80" s="200"/>
      <c r="SOM80" s="200"/>
      <c r="SON80" s="200"/>
      <c r="SOO80" s="197"/>
      <c r="SOP80" s="197"/>
      <c r="SOQ80" s="197"/>
      <c r="SOR80" s="197"/>
      <c r="SOS80" s="197"/>
      <c r="SOT80" s="197"/>
      <c r="SOU80" s="197"/>
      <c r="SOV80" s="197"/>
      <c r="SOW80" s="197"/>
      <c r="SOX80" s="197"/>
      <c r="SOY80" s="197"/>
      <c r="SOZ80" s="197"/>
      <c r="SPA80" s="197"/>
      <c r="SPB80" s="197"/>
      <c r="SPC80" s="197"/>
      <c r="SPD80" s="197"/>
      <c r="SPE80" s="200"/>
      <c r="SPF80" s="200"/>
      <c r="SPG80" s="200"/>
      <c r="SPH80" s="200"/>
      <c r="SPI80" s="200"/>
      <c r="SPJ80" s="200"/>
      <c r="SPK80" s="200"/>
      <c r="SPL80" s="200"/>
      <c r="SPM80" s="200"/>
      <c r="SPN80" s="200"/>
      <c r="SPO80" s="200"/>
      <c r="SPP80" s="200"/>
      <c r="SPQ80" s="200"/>
      <c r="SPR80" s="200"/>
      <c r="SPS80" s="200"/>
      <c r="SPT80" s="200"/>
      <c r="SPU80" s="200"/>
      <c r="SPV80" s="200"/>
      <c r="SPW80" s="200"/>
      <c r="SPX80" s="200"/>
      <c r="SPY80" s="200"/>
      <c r="SPZ80" s="200"/>
      <c r="SQA80" s="200"/>
      <c r="SQB80" s="200"/>
      <c r="SQC80" s="200"/>
      <c r="SQD80" s="200"/>
      <c r="SQE80" s="200"/>
      <c r="SQF80" s="200"/>
      <c r="SQG80" s="200"/>
      <c r="SQH80" s="200"/>
      <c r="SQI80" s="200"/>
      <c r="SQJ80" s="200"/>
      <c r="SQK80" s="200"/>
      <c r="SQL80" s="200"/>
      <c r="SQM80" s="200"/>
      <c r="SQN80" s="200"/>
      <c r="SQO80" s="200"/>
      <c r="SQP80" s="200"/>
      <c r="SQQ80" s="200"/>
      <c r="SQR80" s="200"/>
      <c r="SQS80" s="200"/>
      <c r="SQT80" s="200"/>
      <c r="SQU80" s="200"/>
      <c r="SQV80" s="200"/>
      <c r="SQW80" s="200"/>
      <c r="SQX80" s="200"/>
      <c r="SQY80" s="200"/>
      <c r="SQZ80" s="200"/>
      <c r="SRA80" s="200"/>
      <c r="SRB80" s="200"/>
      <c r="SRC80" s="200"/>
      <c r="SRD80" s="200"/>
      <c r="SRE80" s="200"/>
      <c r="SRF80" s="200"/>
      <c r="SRG80" s="200"/>
      <c r="SRH80" s="200"/>
      <c r="SRI80" s="200"/>
      <c r="SRJ80" s="200"/>
      <c r="SRK80" s="200"/>
      <c r="SRL80" s="200"/>
      <c r="SRM80" s="200"/>
      <c r="SRN80" s="200"/>
      <c r="SRO80" s="200"/>
      <c r="SRP80" s="200"/>
      <c r="SRQ80" s="200"/>
      <c r="SRR80" s="200"/>
      <c r="SRS80" s="200"/>
      <c r="SRT80" s="200"/>
      <c r="SRU80" s="200"/>
      <c r="SRV80" s="200"/>
      <c r="SRW80" s="200"/>
      <c r="SRX80" s="200"/>
      <c r="SRY80" s="200"/>
      <c r="SRZ80" s="200"/>
      <c r="SSA80" s="200"/>
      <c r="SSB80" s="200"/>
      <c r="SSC80" s="197"/>
      <c r="SSD80" s="197"/>
      <c r="SSE80" s="197"/>
      <c r="SSF80" s="197"/>
      <c r="SSG80" s="197"/>
      <c r="SSH80" s="197"/>
      <c r="SSI80" s="197"/>
      <c r="SSJ80" s="197"/>
      <c r="SSK80" s="197"/>
      <c r="SSL80" s="197"/>
      <c r="SSM80" s="197"/>
      <c r="SSN80" s="197"/>
      <c r="SSO80" s="197"/>
      <c r="SSP80" s="197"/>
      <c r="SSQ80" s="197"/>
      <c r="SSR80" s="197"/>
      <c r="SSS80" s="200"/>
      <c r="SST80" s="200"/>
      <c r="SSU80" s="200"/>
      <c r="SSV80" s="200"/>
      <c r="SSW80" s="200"/>
      <c r="SSX80" s="200"/>
      <c r="SSY80" s="200"/>
      <c r="SSZ80" s="200"/>
      <c r="STA80" s="200"/>
      <c r="STB80" s="200"/>
      <c r="STC80" s="200"/>
      <c r="STD80" s="200"/>
      <c r="STE80" s="200"/>
      <c r="STF80" s="200"/>
      <c r="STG80" s="200"/>
      <c r="STH80" s="200"/>
      <c r="STI80" s="200"/>
      <c r="STJ80" s="200"/>
      <c r="STK80" s="200"/>
      <c r="STL80" s="200"/>
      <c r="STM80" s="200"/>
      <c r="STN80" s="200"/>
      <c r="STO80" s="200"/>
      <c r="STP80" s="200"/>
      <c r="STQ80" s="200"/>
      <c r="STR80" s="200"/>
      <c r="STS80" s="200"/>
      <c r="STT80" s="200"/>
      <c r="STU80" s="200"/>
      <c r="STV80" s="200"/>
      <c r="STW80" s="200"/>
      <c r="STX80" s="200"/>
      <c r="STY80" s="200"/>
      <c r="STZ80" s="200"/>
      <c r="SUA80" s="200"/>
      <c r="SUB80" s="200"/>
      <c r="SUC80" s="200"/>
      <c r="SUD80" s="200"/>
      <c r="SUE80" s="200"/>
      <c r="SUF80" s="200"/>
      <c r="SUG80" s="200"/>
      <c r="SUH80" s="200"/>
      <c r="SUI80" s="200"/>
      <c r="SUJ80" s="200"/>
      <c r="SUK80" s="200"/>
      <c r="SUL80" s="200"/>
      <c r="SUM80" s="200"/>
      <c r="SUN80" s="200"/>
      <c r="SUO80" s="200"/>
      <c r="SUP80" s="200"/>
      <c r="SUQ80" s="200"/>
      <c r="SUR80" s="200"/>
      <c r="SUS80" s="200"/>
      <c r="SUT80" s="200"/>
      <c r="SUU80" s="200"/>
      <c r="SUV80" s="200"/>
      <c r="SUW80" s="200"/>
      <c r="SUX80" s="200"/>
      <c r="SUY80" s="200"/>
      <c r="SUZ80" s="200"/>
      <c r="SVA80" s="200"/>
      <c r="SVB80" s="200"/>
      <c r="SVC80" s="200"/>
      <c r="SVD80" s="200"/>
      <c r="SVE80" s="200"/>
      <c r="SVF80" s="200"/>
      <c r="SVG80" s="200"/>
      <c r="SVH80" s="200"/>
      <c r="SVI80" s="200"/>
      <c r="SVJ80" s="200"/>
      <c r="SVK80" s="200"/>
      <c r="SVL80" s="200"/>
      <c r="SVM80" s="200"/>
      <c r="SVN80" s="200"/>
      <c r="SVO80" s="200"/>
      <c r="SVP80" s="200"/>
      <c r="SVQ80" s="197"/>
      <c r="SVR80" s="197"/>
      <c r="SVS80" s="197"/>
      <c r="SVT80" s="197"/>
      <c r="SVU80" s="197"/>
      <c r="SVV80" s="197"/>
      <c r="SVW80" s="197"/>
      <c r="SVX80" s="197"/>
      <c r="SVY80" s="197"/>
      <c r="SVZ80" s="197"/>
      <c r="SWA80" s="197"/>
      <c r="SWB80" s="197"/>
      <c r="SWC80" s="197"/>
      <c r="SWD80" s="197"/>
      <c r="SWE80" s="197"/>
      <c r="SWF80" s="197"/>
      <c r="SWG80" s="200"/>
      <c r="SWH80" s="200"/>
      <c r="SWI80" s="200"/>
      <c r="SWJ80" s="200"/>
      <c r="SWK80" s="200"/>
      <c r="SWL80" s="200"/>
      <c r="SWM80" s="200"/>
      <c r="SWN80" s="200"/>
      <c r="SWO80" s="200"/>
      <c r="SWP80" s="200"/>
      <c r="SWQ80" s="200"/>
      <c r="SWR80" s="200"/>
      <c r="SWS80" s="200"/>
      <c r="SWT80" s="200"/>
      <c r="SWU80" s="200"/>
      <c r="SWV80" s="200"/>
      <c r="SWW80" s="200"/>
      <c r="SWX80" s="200"/>
      <c r="SWY80" s="200"/>
      <c r="SWZ80" s="200"/>
      <c r="SXA80" s="200"/>
      <c r="SXB80" s="200"/>
      <c r="SXC80" s="200"/>
      <c r="SXD80" s="200"/>
      <c r="SXE80" s="200"/>
      <c r="SXF80" s="200"/>
      <c r="SXG80" s="200"/>
      <c r="SXH80" s="200"/>
      <c r="SXI80" s="200"/>
      <c r="SXJ80" s="200"/>
      <c r="SXK80" s="200"/>
      <c r="SXL80" s="200"/>
      <c r="SXM80" s="200"/>
      <c r="SXN80" s="200"/>
      <c r="SXO80" s="200"/>
      <c r="SXP80" s="200"/>
      <c r="SXQ80" s="200"/>
      <c r="SXR80" s="200"/>
      <c r="SXS80" s="200"/>
      <c r="SXT80" s="200"/>
      <c r="SXU80" s="200"/>
      <c r="SXV80" s="200"/>
      <c r="SXW80" s="200"/>
      <c r="SXX80" s="200"/>
      <c r="SXY80" s="200"/>
      <c r="SXZ80" s="200"/>
      <c r="SYA80" s="200"/>
      <c r="SYB80" s="200"/>
      <c r="SYC80" s="200"/>
      <c r="SYD80" s="200"/>
      <c r="SYE80" s="200"/>
      <c r="SYF80" s="200"/>
      <c r="SYG80" s="200"/>
      <c r="SYH80" s="200"/>
      <c r="SYI80" s="200"/>
      <c r="SYJ80" s="200"/>
      <c r="SYK80" s="200"/>
      <c r="SYL80" s="200"/>
      <c r="SYM80" s="200"/>
      <c r="SYN80" s="200"/>
      <c r="SYO80" s="200"/>
      <c r="SYP80" s="200"/>
      <c r="SYQ80" s="200"/>
      <c r="SYR80" s="200"/>
      <c r="SYS80" s="200"/>
      <c r="SYT80" s="200"/>
      <c r="SYU80" s="200"/>
      <c r="SYV80" s="200"/>
      <c r="SYW80" s="200"/>
      <c r="SYX80" s="200"/>
      <c r="SYY80" s="200"/>
      <c r="SYZ80" s="200"/>
      <c r="SZA80" s="200"/>
      <c r="SZB80" s="200"/>
      <c r="SZC80" s="200"/>
      <c r="SZD80" s="200"/>
      <c r="SZE80" s="197"/>
      <c r="SZF80" s="197"/>
      <c r="SZG80" s="197"/>
      <c r="SZH80" s="197"/>
      <c r="SZI80" s="197"/>
      <c r="SZJ80" s="197"/>
      <c r="SZK80" s="197"/>
      <c r="SZL80" s="197"/>
      <c r="SZM80" s="197"/>
      <c r="SZN80" s="197"/>
      <c r="SZO80" s="197"/>
      <c r="SZP80" s="197"/>
      <c r="SZQ80" s="197"/>
      <c r="SZR80" s="197"/>
      <c r="SZS80" s="197"/>
      <c r="SZT80" s="197"/>
      <c r="SZU80" s="200"/>
      <c r="SZV80" s="200"/>
      <c r="SZW80" s="200"/>
      <c r="SZX80" s="200"/>
      <c r="SZY80" s="200"/>
      <c r="SZZ80" s="200"/>
      <c r="TAA80" s="200"/>
      <c r="TAB80" s="200"/>
      <c r="TAC80" s="200"/>
      <c r="TAD80" s="200"/>
      <c r="TAE80" s="200"/>
      <c r="TAF80" s="200"/>
      <c r="TAG80" s="200"/>
      <c r="TAH80" s="200"/>
      <c r="TAI80" s="200"/>
      <c r="TAJ80" s="200"/>
      <c r="TAK80" s="200"/>
      <c r="TAL80" s="200"/>
      <c r="TAM80" s="200"/>
      <c r="TAN80" s="200"/>
      <c r="TAO80" s="200"/>
      <c r="TAP80" s="200"/>
      <c r="TAQ80" s="200"/>
      <c r="TAR80" s="200"/>
      <c r="TAS80" s="200"/>
      <c r="TAT80" s="200"/>
      <c r="TAU80" s="200"/>
      <c r="TAV80" s="200"/>
      <c r="TAW80" s="200"/>
      <c r="TAX80" s="200"/>
      <c r="TAY80" s="200"/>
      <c r="TAZ80" s="200"/>
      <c r="TBA80" s="200"/>
      <c r="TBB80" s="200"/>
      <c r="TBC80" s="200"/>
      <c r="TBD80" s="200"/>
      <c r="TBE80" s="200"/>
      <c r="TBF80" s="200"/>
      <c r="TBG80" s="200"/>
      <c r="TBH80" s="200"/>
      <c r="TBI80" s="200"/>
      <c r="TBJ80" s="200"/>
      <c r="TBK80" s="200"/>
      <c r="TBL80" s="200"/>
      <c r="TBM80" s="200"/>
      <c r="TBN80" s="200"/>
      <c r="TBO80" s="200"/>
      <c r="TBP80" s="200"/>
      <c r="TBQ80" s="200"/>
      <c r="TBR80" s="200"/>
      <c r="TBS80" s="200"/>
      <c r="TBT80" s="200"/>
      <c r="TBU80" s="200"/>
      <c r="TBV80" s="200"/>
      <c r="TBW80" s="200"/>
      <c r="TBX80" s="200"/>
      <c r="TBY80" s="200"/>
      <c r="TBZ80" s="200"/>
      <c r="TCA80" s="200"/>
      <c r="TCB80" s="200"/>
      <c r="TCC80" s="200"/>
      <c r="TCD80" s="200"/>
      <c r="TCE80" s="200"/>
      <c r="TCF80" s="200"/>
      <c r="TCG80" s="200"/>
      <c r="TCH80" s="200"/>
      <c r="TCI80" s="200"/>
      <c r="TCJ80" s="200"/>
      <c r="TCK80" s="200"/>
      <c r="TCL80" s="200"/>
      <c r="TCM80" s="200"/>
      <c r="TCN80" s="200"/>
      <c r="TCO80" s="200"/>
      <c r="TCP80" s="200"/>
      <c r="TCQ80" s="200"/>
      <c r="TCR80" s="200"/>
      <c r="TCS80" s="197"/>
      <c r="TCT80" s="197"/>
      <c r="TCU80" s="197"/>
      <c r="TCV80" s="197"/>
      <c r="TCW80" s="197"/>
      <c r="TCX80" s="197"/>
      <c r="TCY80" s="197"/>
      <c r="TCZ80" s="197"/>
      <c r="TDA80" s="197"/>
      <c r="TDB80" s="197"/>
      <c r="TDC80" s="197"/>
      <c r="TDD80" s="197"/>
      <c r="TDE80" s="197"/>
      <c r="TDF80" s="197"/>
      <c r="TDG80" s="197"/>
      <c r="TDH80" s="197"/>
      <c r="TDI80" s="200"/>
      <c r="TDJ80" s="200"/>
      <c r="TDK80" s="200"/>
      <c r="TDL80" s="200"/>
      <c r="TDM80" s="200"/>
      <c r="TDN80" s="200"/>
      <c r="TDO80" s="200"/>
      <c r="TDP80" s="200"/>
      <c r="TDQ80" s="200"/>
      <c r="TDR80" s="200"/>
      <c r="TDS80" s="200"/>
      <c r="TDT80" s="200"/>
      <c r="TDU80" s="200"/>
      <c r="TDV80" s="200"/>
      <c r="TDW80" s="200"/>
      <c r="TDX80" s="200"/>
      <c r="TDY80" s="200"/>
      <c r="TDZ80" s="200"/>
      <c r="TEA80" s="200"/>
      <c r="TEB80" s="200"/>
      <c r="TEC80" s="200"/>
      <c r="TED80" s="200"/>
      <c r="TEE80" s="200"/>
      <c r="TEF80" s="200"/>
      <c r="TEG80" s="200"/>
      <c r="TEH80" s="200"/>
      <c r="TEI80" s="200"/>
      <c r="TEJ80" s="200"/>
      <c r="TEK80" s="200"/>
      <c r="TEL80" s="200"/>
      <c r="TEM80" s="200"/>
      <c r="TEN80" s="200"/>
      <c r="TEO80" s="200"/>
      <c r="TEP80" s="200"/>
      <c r="TEQ80" s="200"/>
      <c r="TER80" s="200"/>
      <c r="TES80" s="200"/>
      <c r="TET80" s="200"/>
      <c r="TEU80" s="200"/>
      <c r="TEV80" s="200"/>
      <c r="TEW80" s="200"/>
      <c r="TEX80" s="200"/>
      <c r="TEY80" s="200"/>
      <c r="TEZ80" s="200"/>
      <c r="TFA80" s="200"/>
      <c r="TFB80" s="200"/>
      <c r="TFC80" s="200"/>
      <c r="TFD80" s="200"/>
      <c r="TFE80" s="200"/>
      <c r="TFF80" s="200"/>
      <c r="TFG80" s="200"/>
      <c r="TFH80" s="200"/>
      <c r="TFI80" s="200"/>
      <c r="TFJ80" s="200"/>
      <c r="TFK80" s="200"/>
      <c r="TFL80" s="200"/>
      <c r="TFM80" s="200"/>
      <c r="TFN80" s="200"/>
      <c r="TFO80" s="200"/>
      <c r="TFP80" s="200"/>
      <c r="TFQ80" s="200"/>
      <c r="TFR80" s="200"/>
      <c r="TFS80" s="200"/>
      <c r="TFT80" s="200"/>
      <c r="TFU80" s="200"/>
      <c r="TFV80" s="200"/>
      <c r="TFW80" s="200"/>
      <c r="TFX80" s="200"/>
      <c r="TFY80" s="200"/>
      <c r="TFZ80" s="200"/>
      <c r="TGA80" s="200"/>
      <c r="TGB80" s="200"/>
      <c r="TGC80" s="200"/>
      <c r="TGD80" s="200"/>
      <c r="TGE80" s="200"/>
      <c r="TGF80" s="200"/>
      <c r="TGG80" s="197"/>
      <c r="TGH80" s="197"/>
      <c r="TGI80" s="197"/>
      <c r="TGJ80" s="197"/>
      <c r="TGK80" s="197"/>
      <c r="TGL80" s="197"/>
      <c r="TGM80" s="197"/>
      <c r="TGN80" s="197"/>
      <c r="TGO80" s="197"/>
      <c r="TGP80" s="197"/>
      <c r="TGQ80" s="197"/>
      <c r="TGR80" s="197"/>
      <c r="TGS80" s="197"/>
      <c r="TGT80" s="197"/>
      <c r="TGU80" s="197"/>
      <c r="TGV80" s="197"/>
      <c r="TGW80" s="200"/>
      <c r="TGX80" s="200"/>
      <c r="TGY80" s="200"/>
      <c r="TGZ80" s="200"/>
      <c r="THA80" s="200"/>
      <c r="THB80" s="200"/>
      <c r="THC80" s="200"/>
      <c r="THD80" s="200"/>
      <c r="THE80" s="200"/>
      <c r="THF80" s="200"/>
      <c r="THG80" s="200"/>
      <c r="THH80" s="200"/>
      <c r="THI80" s="200"/>
      <c r="THJ80" s="200"/>
      <c r="THK80" s="200"/>
      <c r="THL80" s="200"/>
      <c r="THM80" s="200"/>
      <c r="THN80" s="200"/>
      <c r="THO80" s="200"/>
      <c r="THP80" s="200"/>
      <c r="THQ80" s="200"/>
      <c r="THR80" s="200"/>
      <c r="THS80" s="200"/>
      <c r="THT80" s="200"/>
      <c r="THU80" s="200"/>
      <c r="THV80" s="200"/>
      <c r="THW80" s="200"/>
      <c r="THX80" s="200"/>
      <c r="THY80" s="200"/>
      <c r="THZ80" s="200"/>
      <c r="TIA80" s="200"/>
      <c r="TIB80" s="200"/>
      <c r="TIC80" s="200"/>
      <c r="TID80" s="200"/>
      <c r="TIE80" s="200"/>
      <c r="TIF80" s="200"/>
      <c r="TIG80" s="200"/>
      <c r="TIH80" s="200"/>
      <c r="TII80" s="200"/>
      <c r="TIJ80" s="200"/>
      <c r="TIK80" s="200"/>
      <c r="TIL80" s="200"/>
      <c r="TIM80" s="200"/>
      <c r="TIN80" s="200"/>
      <c r="TIO80" s="200"/>
      <c r="TIP80" s="200"/>
      <c r="TIQ80" s="200"/>
      <c r="TIR80" s="200"/>
      <c r="TIS80" s="200"/>
      <c r="TIT80" s="200"/>
      <c r="TIU80" s="200"/>
      <c r="TIV80" s="200"/>
      <c r="TIW80" s="200"/>
      <c r="TIX80" s="200"/>
      <c r="TIY80" s="200"/>
      <c r="TIZ80" s="200"/>
      <c r="TJA80" s="200"/>
      <c r="TJB80" s="200"/>
      <c r="TJC80" s="200"/>
      <c r="TJD80" s="200"/>
      <c r="TJE80" s="200"/>
      <c r="TJF80" s="200"/>
      <c r="TJG80" s="200"/>
      <c r="TJH80" s="200"/>
      <c r="TJI80" s="200"/>
      <c r="TJJ80" s="200"/>
      <c r="TJK80" s="200"/>
      <c r="TJL80" s="200"/>
      <c r="TJM80" s="200"/>
      <c r="TJN80" s="200"/>
      <c r="TJO80" s="200"/>
      <c r="TJP80" s="200"/>
      <c r="TJQ80" s="200"/>
      <c r="TJR80" s="200"/>
      <c r="TJS80" s="200"/>
      <c r="TJT80" s="200"/>
      <c r="TJU80" s="197"/>
      <c r="TJV80" s="197"/>
      <c r="TJW80" s="197"/>
      <c r="TJX80" s="197"/>
      <c r="TJY80" s="197"/>
      <c r="TJZ80" s="197"/>
      <c r="TKA80" s="197"/>
      <c r="TKB80" s="197"/>
      <c r="TKC80" s="197"/>
      <c r="TKD80" s="197"/>
      <c r="TKE80" s="197"/>
      <c r="TKF80" s="197"/>
      <c r="TKG80" s="197"/>
      <c r="TKH80" s="197"/>
      <c r="TKI80" s="197"/>
      <c r="TKJ80" s="197"/>
      <c r="TKK80" s="200"/>
      <c r="TKL80" s="200"/>
      <c r="TKM80" s="200"/>
      <c r="TKN80" s="200"/>
      <c r="TKO80" s="200"/>
      <c r="TKP80" s="200"/>
      <c r="TKQ80" s="200"/>
      <c r="TKR80" s="200"/>
      <c r="TKS80" s="200"/>
      <c r="TKT80" s="200"/>
      <c r="TKU80" s="200"/>
      <c r="TKV80" s="200"/>
      <c r="TKW80" s="200"/>
      <c r="TKX80" s="200"/>
      <c r="TKY80" s="200"/>
      <c r="TKZ80" s="200"/>
      <c r="TLA80" s="200"/>
      <c r="TLB80" s="200"/>
      <c r="TLC80" s="200"/>
      <c r="TLD80" s="200"/>
      <c r="TLE80" s="200"/>
      <c r="TLF80" s="200"/>
      <c r="TLG80" s="200"/>
      <c r="TLH80" s="200"/>
      <c r="TLI80" s="200"/>
      <c r="TLJ80" s="200"/>
      <c r="TLK80" s="200"/>
      <c r="TLL80" s="200"/>
      <c r="TLM80" s="200"/>
      <c r="TLN80" s="200"/>
      <c r="TLO80" s="200"/>
      <c r="TLP80" s="200"/>
      <c r="TLQ80" s="200"/>
      <c r="TLR80" s="200"/>
      <c r="TLS80" s="200"/>
      <c r="TLT80" s="200"/>
      <c r="TLU80" s="200"/>
      <c r="TLV80" s="200"/>
      <c r="TLW80" s="200"/>
      <c r="TLX80" s="200"/>
      <c r="TLY80" s="200"/>
      <c r="TLZ80" s="200"/>
      <c r="TMA80" s="200"/>
      <c r="TMB80" s="200"/>
      <c r="TMC80" s="200"/>
      <c r="TMD80" s="200"/>
      <c r="TME80" s="200"/>
      <c r="TMF80" s="200"/>
      <c r="TMG80" s="200"/>
      <c r="TMH80" s="200"/>
      <c r="TMI80" s="200"/>
      <c r="TMJ80" s="200"/>
      <c r="TMK80" s="200"/>
      <c r="TML80" s="200"/>
      <c r="TMM80" s="200"/>
      <c r="TMN80" s="200"/>
      <c r="TMO80" s="200"/>
      <c r="TMP80" s="200"/>
      <c r="TMQ80" s="200"/>
      <c r="TMR80" s="200"/>
      <c r="TMS80" s="200"/>
      <c r="TMT80" s="200"/>
      <c r="TMU80" s="200"/>
      <c r="TMV80" s="200"/>
      <c r="TMW80" s="200"/>
      <c r="TMX80" s="200"/>
      <c r="TMY80" s="200"/>
      <c r="TMZ80" s="200"/>
      <c r="TNA80" s="200"/>
      <c r="TNB80" s="200"/>
      <c r="TNC80" s="200"/>
      <c r="TND80" s="200"/>
      <c r="TNE80" s="200"/>
      <c r="TNF80" s="200"/>
      <c r="TNG80" s="200"/>
      <c r="TNH80" s="200"/>
      <c r="TNI80" s="197"/>
      <c r="TNJ80" s="197"/>
      <c r="TNK80" s="197"/>
      <c r="TNL80" s="197"/>
      <c r="TNM80" s="197"/>
      <c r="TNN80" s="197"/>
      <c r="TNO80" s="197"/>
      <c r="TNP80" s="197"/>
      <c r="TNQ80" s="197"/>
      <c r="TNR80" s="197"/>
      <c r="TNS80" s="197"/>
      <c r="TNT80" s="197"/>
      <c r="TNU80" s="197"/>
      <c r="TNV80" s="197"/>
      <c r="TNW80" s="197"/>
      <c r="TNX80" s="197"/>
      <c r="TNY80" s="200"/>
      <c r="TNZ80" s="200"/>
      <c r="TOA80" s="200"/>
      <c r="TOB80" s="200"/>
      <c r="TOC80" s="200"/>
      <c r="TOD80" s="200"/>
      <c r="TOE80" s="200"/>
      <c r="TOF80" s="200"/>
      <c r="TOG80" s="200"/>
      <c r="TOH80" s="200"/>
      <c r="TOI80" s="200"/>
      <c r="TOJ80" s="200"/>
      <c r="TOK80" s="200"/>
      <c r="TOL80" s="200"/>
      <c r="TOM80" s="200"/>
      <c r="TON80" s="200"/>
      <c r="TOO80" s="200"/>
      <c r="TOP80" s="200"/>
      <c r="TOQ80" s="200"/>
      <c r="TOR80" s="200"/>
      <c r="TOS80" s="200"/>
      <c r="TOT80" s="200"/>
      <c r="TOU80" s="200"/>
      <c r="TOV80" s="200"/>
      <c r="TOW80" s="200"/>
      <c r="TOX80" s="200"/>
      <c r="TOY80" s="200"/>
      <c r="TOZ80" s="200"/>
      <c r="TPA80" s="200"/>
      <c r="TPB80" s="200"/>
      <c r="TPC80" s="200"/>
      <c r="TPD80" s="200"/>
      <c r="TPE80" s="200"/>
      <c r="TPF80" s="200"/>
      <c r="TPG80" s="200"/>
      <c r="TPH80" s="200"/>
      <c r="TPI80" s="200"/>
      <c r="TPJ80" s="200"/>
      <c r="TPK80" s="200"/>
      <c r="TPL80" s="200"/>
      <c r="TPM80" s="200"/>
      <c r="TPN80" s="200"/>
      <c r="TPO80" s="200"/>
      <c r="TPP80" s="200"/>
      <c r="TPQ80" s="200"/>
      <c r="TPR80" s="200"/>
      <c r="TPS80" s="200"/>
      <c r="TPT80" s="200"/>
      <c r="TPU80" s="200"/>
      <c r="TPV80" s="200"/>
      <c r="TPW80" s="200"/>
      <c r="TPX80" s="200"/>
      <c r="TPY80" s="200"/>
      <c r="TPZ80" s="200"/>
      <c r="TQA80" s="200"/>
      <c r="TQB80" s="200"/>
      <c r="TQC80" s="200"/>
      <c r="TQD80" s="200"/>
      <c r="TQE80" s="200"/>
      <c r="TQF80" s="200"/>
      <c r="TQG80" s="200"/>
      <c r="TQH80" s="200"/>
      <c r="TQI80" s="200"/>
      <c r="TQJ80" s="200"/>
      <c r="TQK80" s="200"/>
      <c r="TQL80" s="200"/>
      <c r="TQM80" s="200"/>
      <c r="TQN80" s="200"/>
      <c r="TQO80" s="200"/>
      <c r="TQP80" s="200"/>
      <c r="TQQ80" s="200"/>
      <c r="TQR80" s="200"/>
      <c r="TQS80" s="200"/>
      <c r="TQT80" s="200"/>
      <c r="TQU80" s="200"/>
      <c r="TQV80" s="200"/>
      <c r="TQW80" s="197"/>
      <c r="TQX80" s="197"/>
      <c r="TQY80" s="197"/>
      <c r="TQZ80" s="197"/>
      <c r="TRA80" s="197"/>
      <c r="TRB80" s="197"/>
      <c r="TRC80" s="197"/>
      <c r="TRD80" s="197"/>
      <c r="TRE80" s="197"/>
      <c r="TRF80" s="197"/>
      <c r="TRG80" s="197"/>
      <c r="TRH80" s="197"/>
      <c r="TRI80" s="197"/>
      <c r="TRJ80" s="197"/>
      <c r="TRK80" s="197"/>
      <c r="TRL80" s="197"/>
      <c r="TRM80" s="200"/>
      <c r="TRN80" s="200"/>
      <c r="TRO80" s="200"/>
      <c r="TRP80" s="200"/>
      <c r="TRQ80" s="200"/>
      <c r="TRR80" s="200"/>
      <c r="TRS80" s="200"/>
      <c r="TRT80" s="200"/>
      <c r="TRU80" s="200"/>
      <c r="TRV80" s="200"/>
      <c r="TRW80" s="200"/>
      <c r="TRX80" s="200"/>
      <c r="TRY80" s="200"/>
      <c r="TRZ80" s="200"/>
      <c r="TSA80" s="200"/>
      <c r="TSB80" s="200"/>
      <c r="TSC80" s="200"/>
      <c r="TSD80" s="200"/>
      <c r="TSE80" s="200"/>
      <c r="TSF80" s="200"/>
      <c r="TSG80" s="200"/>
      <c r="TSH80" s="200"/>
      <c r="TSI80" s="200"/>
      <c r="TSJ80" s="200"/>
      <c r="TSK80" s="200"/>
      <c r="TSL80" s="200"/>
      <c r="TSM80" s="200"/>
      <c r="TSN80" s="200"/>
      <c r="TSO80" s="200"/>
      <c r="TSP80" s="200"/>
      <c r="TSQ80" s="200"/>
      <c r="TSR80" s="200"/>
      <c r="TSS80" s="200"/>
      <c r="TST80" s="200"/>
      <c r="TSU80" s="200"/>
      <c r="TSV80" s="200"/>
      <c r="TSW80" s="200"/>
      <c r="TSX80" s="200"/>
      <c r="TSY80" s="200"/>
      <c r="TSZ80" s="200"/>
      <c r="TTA80" s="200"/>
      <c r="TTB80" s="200"/>
      <c r="TTC80" s="200"/>
      <c r="TTD80" s="200"/>
      <c r="TTE80" s="200"/>
      <c r="TTF80" s="200"/>
      <c r="TTG80" s="200"/>
      <c r="TTH80" s="200"/>
      <c r="TTI80" s="200"/>
      <c r="TTJ80" s="200"/>
      <c r="TTK80" s="200"/>
      <c r="TTL80" s="200"/>
      <c r="TTM80" s="200"/>
      <c r="TTN80" s="200"/>
      <c r="TTO80" s="200"/>
      <c r="TTP80" s="200"/>
      <c r="TTQ80" s="200"/>
      <c r="TTR80" s="200"/>
      <c r="TTS80" s="200"/>
      <c r="TTT80" s="200"/>
      <c r="TTU80" s="200"/>
      <c r="TTV80" s="200"/>
      <c r="TTW80" s="200"/>
      <c r="TTX80" s="200"/>
      <c r="TTY80" s="200"/>
      <c r="TTZ80" s="200"/>
      <c r="TUA80" s="200"/>
      <c r="TUB80" s="200"/>
      <c r="TUC80" s="200"/>
      <c r="TUD80" s="200"/>
      <c r="TUE80" s="200"/>
      <c r="TUF80" s="200"/>
      <c r="TUG80" s="200"/>
      <c r="TUH80" s="200"/>
      <c r="TUI80" s="200"/>
      <c r="TUJ80" s="200"/>
      <c r="TUK80" s="197"/>
      <c r="TUL80" s="197"/>
      <c r="TUM80" s="197"/>
      <c r="TUN80" s="197"/>
      <c r="TUO80" s="197"/>
      <c r="TUP80" s="197"/>
      <c r="TUQ80" s="197"/>
      <c r="TUR80" s="197"/>
      <c r="TUS80" s="197"/>
      <c r="TUT80" s="197"/>
      <c r="TUU80" s="197"/>
      <c r="TUV80" s="197"/>
      <c r="TUW80" s="197"/>
      <c r="TUX80" s="197"/>
      <c r="TUY80" s="197"/>
      <c r="TUZ80" s="197"/>
      <c r="TVA80" s="200"/>
      <c r="TVB80" s="200"/>
      <c r="TVC80" s="200"/>
      <c r="TVD80" s="200"/>
      <c r="TVE80" s="200"/>
      <c r="TVF80" s="200"/>
      <c r="TVG80" s="200"/>
      <c r="TVH80" s="200"/>
      <c r="TVI80" s="200"/>
      <c r="TVJ80" s="200"/>
      <c r="TVK80" s="200"/>
      <c r="TVL80" s="200"/>
      <c r="TVM80" s="200"/>
      <c r="TVN80" s="200"/>
      <c r="TVO80" s="200"/>
      <c r="TVP80" s="200"/>
      <c r="TVQ80" s="200"/>
      <c r="TVR80" s="200"/>
      <c r="TVS80" s="200"/>
      <c r="TVT80" s="200"/>
      <c r="TVU80" s="200"/>
      <c r="TVV80" s="200"/>
      <c r="TVW80" s="200"/>
      <c r="TVX80" s="200"/>
      <c r="TVY80" s="200"/>
      <c r="TVZ80" s="200"/>
      <c r="TWA80" s="200"/>
      <c r="TWB80" s="200"/>
      <c r="TWC80" s="200"/>
      <c r="TWD80" s="200"/>
      <c r="TWE80" s="200"/>
      <c r="TWF80" s="200"/>
      <c r="TWG80" s="200"/>
      <c r="TWH80" s="200"/>
      <c r="TWI80" s="200"/>
      <c r="TWJ80" s="200"/>
      <c r="TWK80" s="200"/>
      <c r="TWL80" s="200"/>
      <c r="TWM80" s="200"/>
      <c r="TWN80" s="200"/>
      <c r="TWO80" s="200"/>
      <c r="TWP80" s="200"/>
      <c r="TWQ80" s="200"/>
      <c r="TWR80" s="200"/>
      <c r="TWS80" s="200"/>
      <c r="TWT80" s="200"/>
      <c r="TWU80" s="200"/>
      <c r="TWV80" s="200"/>
      <c r="TWW80" s="200"/>
      <c r="TWX80" s="200"/>
      <c r="TWY80" s="200"/>
      <c r="TWZ80" s="200"/>
      <c r="TXA80" s="200"/>
      <c r="TXB80" s="200"/>
      <c r="TXC80" s="200"/>
      <c r="TXD80" s="200"/>
      <c r="TXE80" s="200"/>
      <c r="TXF80" s="200"/>
      <c r="TXG80" s="200"/>
      <c r="TXH80" s="200"/>
      <c r="TXI80" s="200"/>
      <c r="TXJ80" s="200"/>
      <c r="TXK80" s="200"/>
      <c r="TXL80" s="200"/>
      <c r="TXM80" s="200"/>
      <c r="TXN80" s="200"/>
      <c r="TXO80" s="200"/>
      <c r="TXP80" s="200"/>
      <c r="TXQ80" s="200"/>
      <c r="TXR80" s="200"/>
      <c r="TXS80" s="200"/>
      <c r="TXT80" s="200"/>
      <c r="TXU80" s="200"/>
      <c r="TXV80" s="200"/>
      <c r="TXW80" s="200"/>
      <c r="TXX80" s="200"/>
      <c r="TXY80" s="197"/>
      <c r="TXZ80" s="197"/>
      <c r="TYA80" s="197"/>
      <c r="TYB80" s="197"/>
      <c r="TYC80" s="197"/>
      <c r="TYD80" s="197"/>
      <c r="TYE80" s="197"/>
      <c r="TYF80" s="197"/>
      <c r="TYG80" s="197"/>
      <c r="TYH80" s="197"/>
      <c r="TYI80" s="197"/>
      <c r="TYJ80" s="197"/>
      <c r="TYK80" s="197"/>
      <c r="TYL80" s="197"/>
      <c r="TYM80" s="197"/>
      <c r="TYN80" s="197"/>
      <c r="TYO80" s="200"/>
      <c r="TYP80" s="200"/>
      <c r="TYQ80" s="200"/>
      <c r="TYR80" s="200"/>
      <c r="TYS80" s="200"/>
      <c r="TYT80" s="200"/>
      <c r="TYU80" s="200"/>
      <c r="TYV80" s="200"/>
      <c r="TYW80" s="200"/>
      <c r="TYX80" s="200"/>
      <c r="TYY80" s="200"/>
      <c r="TYZ80" s="200"/>
      <c r="TZA80" s="200"/>
      <c r="TZB80" s="200"/>
      <c r="TZC80" s="200"/>
      <c r="TZD80" s="200"/>
      <c r="TZE80" s="200"/>
      <c r="TZF80" s="200"/>
      <c r="TZG80" s="200"/>
      <c r="TZH80" s="200"/>
      <c r="TZI80" s="200"/>
      <c r="TZJ80" s="200"/>
      <c r="TZK80" s="200"/>
      <c r="TZL80" s="200"/>
      <c r="TZM80" s="200"/>
      <c r="TZN80" s="200"/>
      <c r="TZO80" s="200"/>
      <c r="TZP80" s="200"/>
      <c r="TZQ80" s="200"/>
      <c r="TZR80" s="200"/>
      <c r="TZS80" s="200"/>
      <c r="TZT80" s="200"/>
      <c r="TZU80" s="200"/>
      <c r="TZV80" s="200"/>
      <c r="TZW80" s="200"/>
      <c r="TZX80" s="200"/>
      <c r="TZY80" s="200"/>
      <c r="TZZ80" s="200"/>
      <c r="UAA80" s="200"/>
      <c r="UAB80" s="200"/>
      <c r="UAC80" s="200"/>
      <c r="UAD80" s="200"/>
      <c r="UAE80" s="200"/>
      <c r="UAF80" s="200"/>
      <c r="UAG80" s="200"/>
      <c r="UAH80" s="200"/>
      <c r="UAI80" s="200"/>
      <c r="UAJ80" s="200"/>
      <c r="UAK80" s="200"/>
      <c r="UAL80" s="200"/>
      <c r="UAM80" s="200"/>
      <c r="UAN80" s="200"/>
      <c r="UAO80" s="200"/>
      <c r="UAP80" s="200"/>
      <c r="UAQ80" s="200"/>
      <c r="UAR80" s="200"/>
      <c r="UAS80" s="200"/>
      <c r="UAT80" s="200"/>
      <c r="UAU80" s="200"/>
      <c r="UAV80" s="200"/>
      <c r="UAW80" s="200"/>
      <c r="UAX80" s="200"/>
      <c r="UAY80" s="200"/>
      <c r="UAZ80" s="200"/>
      <c r="UBA80" s="200"/>
      <c r="UBB80" s="200"/>
      <c r="UBC80" s="200"/>
      <c r="UBD80" s="200"/>
      <c r="UBE80" s="200"/>
      <c r="UBF80" s="200"/>
      <c r="UBG80" s="200"/>
      <c r="UBH80" s="200"/>
      <c r="UBI80" s="200"/>
      <c r="UBJ80" s="200"/>
      <c r="UBK80" s="200"/>
      <c r="UBL80" s="200"/>
      <c r="UBM80" s="197"/>
      <c r="UBN80" s="197"/>
      <c r="UBO80" s="197"/>
      <c r="UBP80" s="197"/>
      <c r="UBQ80" s="197"/>
      <c r="UBR80" s="197"/>
      <c r="UBS80" s="197"/>
      <c r="UBT80" s="197"/>
      <c r="UBU80" s="197"/>
      <c r="UBV80" s="197"/>
      <c r="UBW80" s="197"/>
      <c r="UBX80" s="197"/>
      <c r="UBY80" s="197"/>
      <c r="UBZ80" s="197"/>
      <c r="UCA80" s="197"/>
      <c r="UCB80" s="197"/>
      <c r="UCC80" s="200"/>
      <c r="UCD80" s="200"/>
      <c r="UCE80" s="200"/>
      <c r="UCF80" s="200"/>
      <c r="UCG80" s="200"/>
      <c r="UCH80" s="200"/>
      <c r="UCI80" s="200"/>
      <c r="UCJ80" s="200"/>
      <c r="UCK80" s="200"/>
      <c r="UCL80" s="200"/>
      <c r="UCM80" s="200"/>
      <c r="UCN80" s="200"/>
      <c r="UCO80" s="200"/>
      <c r="UCP80" s="200"/>
      <c r="UCQ80" s="200"/>
      <c r="UCR80" s="200"/>
      <c r="UCS80" s="200"/>
      <c r="UCT80" s="200"/>
      <c r="UCU80" s="200"/>
      <c r="UCV80" s="200"/>
      <c r="UCW80" s="200"/>
      <c r="UCX80" s="200"/>
      <c r="UCY80" s="200"/>
      <c r="UCZ80" s="200"/>
      <c r="UDA80" s="200"/>
      <c r="UDB80" s="200"/>
      <c r="UDC80" s="200"/>
      <c r="UDD80" s="200"/>
      <c r="UDE80" s="200"/>
      <c r="UDF80" s="200"/>
      <c r="UDG80" s="200"/>
      <c r="UDH80" s="200"/>
      <c r="UDI80" s="200"/>
      <c r="UDJ80" s="200"/>
      <c r="UDK80" s="200"/>
      <c r="UDL80" s="200"/>
      <c r="UDM80" s="200"/>
      <c r="UDN80" s="200"/>
      <c r="UDO80" s="200"/>
      <c r="UDP80" s="200"/>
      <c r="UDQ80" s="200"/>
      <c r="UDR80" s="200"/>
      <c r="UDS80" s="200"/>
      <c r="UDT80" s="200"/>
      <c r="UDU80" s="200"/>
      <c r="UDV80" s="200"/>
      <c r="UDW80" s="200"/>
      <c r="UDX80" s="200"/>
      <c r="UDY80" s="200"/>
      <c r="UDZ80" s="200"/>
      <c r="UEA80" s="200"/>
      <c r="UEB80" s="200"/>
      <c r="UEC80" s="200"/>
      <c r="UED80" s="200"/>
      <c r="UEE80" s="200"/>
      <c r="UEF80" s="200"/>
      <c r="UEG80" s="200"/>
      <c r="UEH80" s="200"/>
      <c r="UEI80" s="200"/>
      <c r="UEJ80" s="200"/>
      <c r="UEK80" s="200"/>
      <c r="UEL80" s="200"/>
      <c r="UEM80" s="200"/>
      <c r="UEN80" s="200"/>
      <c r="UEO80" s="200"/>
      <c r="UEP80" s="200"/>
      <c r="UEQ80" s="200"/>
      <c r="UER80" s="200"/>
      <c r="UES80" s="200"/>
      <c r="UET80" s="200"/>
      <c r="UEU80" s="200"/>
      <c r="UEV80" s="200"/>
      <c r="UEW80" s="200"/>
      <c r="UEX80" s="200"/>
      <c r="UEY80" s="200"/>
      <c r="UEZ80" s="200"/>
      <c r="UFA80" s="197"/>
      <c r="UFB80" s="197"/>
      <c r="UFC80" s="197"/>
      <c r="UFD80" s="197"/>
      <c r="UFE80" s="197"/>
      <c r="UFF80" s="197"/>
      <c r="UFG80" s="197"/>
      <c r="UFH80" s="197"/>
      <c r="UFI80" s="197"/>
      <c r="UFJ80" s="197"/>
      <c r="UFK80" s="197"/>
      <c r="UFL80" s="197"/>
      <c r="UFM80" s="197"/>
      <c r="UFN80" s="197"/>
      <c r="UFO80" s="197"/>
      <c r="UFP80" s="197"/>
      <c r="UFQ80" s="200"/>
      <c r="UFR80" s="200"/>
      <c r="UFS80" s="200"/>
      <c r="UFT80" s="200"/>
      <c r="UFU80" s="200"/>
      <c r="UFV80" s="200"/>
      <c r="UFW80" s="200"/>
      <c r="UFX80" s="200"/>
      <c r="UFY80" s="200"/>
      <c r="UFZ80" s="200"/>
      <c r="UGA80" s="200"/>
      <c r="UGB80" s="200"/>
      <c r="UGC80" s="200"/>
      <c r="UGD80" s="200"/>
      <c r="UGE80" s="200"/>
      <c r="UGF80" s="200"/>
      <c r="UGG80" s="200"/>
      <c r="UGH80" s="200"/>
      <c r="UGI80" s="200"/>
      <c r="UGJ80" s="200"/>
      <c r="UGK80" s="200"/>
      <c r="UGL80" s="200"/>
      <c r="UGM80" s="200"/>
      <c r="UGN80" s="200"/>
      <c r="UGO80" s="200"/>
      <c r="UGP80" s="200"/>
      <c r="UGQ80" s="200"/>
      <c r="UGR80" s="200"/>
      <c r="UGS80" s="200"/>
      <c r="UGT80" s="200"/>
      <c r="UGU80" s="200"/>
      <c r="UGV80" s="200"/>
      <c r="UGW80" s="200"/>
      <c r="UGX80" s="200"/>
      <c r="UGY80" s="200"/>
      <c r="UGZ80" s="200"/>
      <c r="UHA80" s="200"/>
      <c r="UHB80" s="200"/>
      <c r="UHC80" s="200"/>
      <c r="UHD80" s="200"/>
      <c r="UHE80" s="200"/>
      <c r="UHF80" s="200"/>
      <c r="UHG80" s="200"/>
      <c r="UHH80" s="200"/>
      <c r="UHI80" s="200"/>
      <c r="UHJ80" s="200"/>
      <c r="UHK80" s="200"/>
      <c r="UHL80" s="200"/>
      <c r="UHM80" s="200"/>
      <c r="UHN80" s="200"/>
      <c r="UHO80" s="200"/>
      <c r="UHP80" s="200"/>
      <c r="UHQ80" s="200"/>
      <c r="UHR80" s="200"/>
      <c r="UHS80" s="200"/>
      <c r="UHT80" s="200"/>
      <c r="UHU80" s="200"/>
      <c r="UHV80" s="200"/>
      <c r="UHW80" s="200"/>
      <c r="UHX80" s="200"/>
      <c r="UHY80" s="200"/>
      <c r="UHZ80" s="200"/>
      <c r="UIA80" s="200"/>
      <c r="UIB80" s="200"/>
      <c r="UIC80" s="200"/>
      <c r="UID80" s="200"/>
      <c r="UIE80" s="200"/>
      <c r="UIF80" s="200"/>
      <c r="UIG80" s="200"/>
      <c r="UIH80" s="200"/>
      <c r="UII80" s="200"/>
      <c r="UIJ80" s="200"/>
      <c r="UIK80" s="200"/>
      <c r="UIL80" s="200"/>
      <c r="UIM80" s="200"/>
      <c r="UIN80" s="200"/>
      <c r="UIO80" s="197"/>
      <c r="UIP80" s="197"/>
      <c r="UIQ80" s="197"/>
      <c r="UIR80" s="197"/>
      <c r="UIS80" s="197"/>
      <c r="UIT80" s="197"/>
      <c r="UIU80" s="197"/>
      <c r="UIV80" s="197"/>
      <c r="UIW80" s="197"/>
      <c r="UIX80" s="197"/>
      <c r="UIY80" s="197"/>
      <c r="UIZ80" s="197"/>
      <c r="UJA80" s="197"/>
      <c r="UJB80" s="197"/>
      <c r="UJC80" s="197"/>
      <c r="UJD80" s="197"/>
      <c r="UJE80" s="200"/>
      <c r="UJF80" s="200"/>
      <c r="UJG80" s="200"/>
      <c r="UJH80" s="200"/>
      <c r="UJI80" s="200"/>
      <c r="UJJ80" s="200"/>
      <c r="UJK80" s="200"/>
      <c r="UJL80" s="200"/>
      <c r="UJM80" s="200"/>
      <c r="UJN80" s="200"/>
      <c r="UJO80" s="200"/>
      <c r="UJP80" s="200"/>
      <c r="UJQ80" s="200"/>
      <c r="UJR80" s="200"/>
      <c r="UJS80" s="200"/>
      <c r="UJT80" s="200"/>
      <c r="UJU80" s="200"/>
      <c r="UJV80" s="200"/>
      <c r="UJW80" s="200"/>
      <c r="UJX80" s="200"/>
      <c r="UJY80" s="200"/>
      <c r="UJZ80" s="200"/>
      <c r="UKA80" s="200"/>
      <c r="UKB80" s="200"/>
      <c r="UKC80" s="200"/>
      <c r="UKD80" s="200"/>
      <c r="UKE80" s="200"/>
      <c r="UKF80" s="200"/>
      <c r="UKG80" s="200"/>
      <c r="UKH80" s="200"/>
      <c r="UKI80" s="200"/>
      <c r="UKJ80" s="200"/>
      <c r="UKK80" s="200"/>
      <c r="UKL80" s="200"/>
      <c r="UKM80" s="200"/>
      <c r="UKN80" s="200"/>
      <c r="UKO80" s="200"/>
      <c r="UKP80" s="200"/>
      <c r="UKQ80" s="200"/>
      <c r="UKR80" s="200"/>
      <c r="UKS80" s="200"/>
      <c r="UKT80" s="200"/>
      <c r="UKU80" s="200"/>
      <c r="UKV80" s="200"/>
      <c r="UKW80" s="200"/>
      <c r="UKX80" s="200"/>
      <c r="UKY80" s="200"/>
      <c r="UKZ80" s="200"/>
      <c r="ULA80" s="200"/>
      <c r="ULB80" s="200"/>
      <c r="ULC80" s="200"/>
      <c r="ULD80" s="200"/>
      <c r="ULE80" s="200"/>
      <c r="ULF80" s="200"/>
      <c r="ULG80" s="200"/>
      <c r="ULH80" s="200"/>
      <c r="ULI80" s="200"/>
      <c r="ULJ80" s="200"/>
      <c r="ULK80" s="200"/>
      <c r="ULL80" s="200"/>
      <c r="ULM80" s="200"/>
      <c r="ULN80" s="200"/>
      <c r="ULO80" s="200"/>
      <c r="ULP80" s="200"/>
      <c r="ULQ80" s="200"/>
      <c r="ULR80" s="200"/>
      <c r="ULS80" s="200"/>
      <c r="ULT80" s="200"/>
      <c r="ULU80" s="200"/>
      <c r="ULV80" s="200"/>
      <c r="ULW80" s="200"/>
      <c r="ULX80" s="200"/>
      <c r="ULY80" s="200"/>
      <c r="ULZ80" s="200"/>
      <c r="UMA80" s="200"/>
      <c r="UMB80" s="200"/>
      <c r="UMC80" s="197"/>
      <c r="UMD80" s="197"/>
      <c r="UME80" s="197"/>
      <c r="UMF80" s="197"/>
      <c r="UMG80" s="197"/>
      <c r="UMH80" s="197"/>
      <c r="UMI80" s="197"/>
      <c r="UMJ80" s="197"/>
      <c r="UMK80" s="197"/>
      <c r="UML80" s="197"/>
      <c r="UMM80" s="197"/>
      <c r="UMN80" s="197"/>
      <c r="UMO80" s="197"/>
      <c r="UMP80" s="197"/>
      <c r="UMQ80" s="197"/>
      <c r="UMR80" s="197"/>
      <c r="UMS80" s="200"/>
      <c r="UMT80" s="200"/>
      <c r="UMU80" s="200"/>
      <c r="UMV80" s="200"/>
      <c r="UMW80" s="200"/>
      <c r="UMX80" s="200"/>
      <c r="UMY80" s="200"/>
      <c r="UMZ80" s="200"/>
      <c r="UNA80" s="200"/>
      <c r="UNB80" s="200"/>
      <c r="UNC80" s="200"/>
      <c r="UND80" s="200"/>
      <c r="UNE80" s="200"/>
      <c r="UNF80" s="200"/>
      <c r="UNG80" s="200"/>
      <c r="UNH80" s="200"/>
      <c r="UNI80" s="200"/>
      <c r="UNJ80" s="200"/>
      <c r="UNK80" s="200"/>
      <c r="UNL80" s="200"/>
      <c r="UNM80" s="200"/>
      <c r="UNN80" s="200"/>
      <c r="UNO80" s="200"/>
      <c r="UNP80" s="200"/>
      <c r="UNQ80" s="200"/>
      <c r="UNR80" s="200"/>
      <c r="UNS80" s="200"/>
      <c r="UNT80" s="200"/>
      <c r="UNU80" s="200"/>
      <c r="UNV80" s="200"/>
      <c r="UNW80" s="200"/>
      <c r="UNX80" s="200"/>
      <c r="UNY80" s="200"/>
      <c r="UNZ80" s="200"/>
      <c r="UOA80" s="200"/>
      <c r="UOB80" s="200"/>
      <c r="UOC80" s="200"/>
      <c r="UOD80" s="200"/>
      <c r="UOE80" s="200"/>
      <c r="UOF80" s="200"/>
      <c r="UOG80" s="200"/>
      <c r="UOH80" s="200"/>
      <c r="UOI80" s="200"/>
      <c r="UOJ80" s="200"/>
      <c r="UOK80" s="200"/>
      <c r="UOL80" s="200"/>
      <c r="UOM80" s="200"/>
      <c r="UON80" s="200"/>
      <c r="UOO80" s="200"/>
      <c r="UOP80" s="200"/>
      <c r="UOQ80" s="200"/>
      <c r="UOR80" s="200"/>
      <c r="UOS80" s="200"/>
      <c r="UOT80" s="200"/>
      <c r="UOU80" s="200"/>
      <c r="UOV80" s="200"/>
      <c r="UOW80" s="200"/>
      <c r="UOX80" s="200"/>
      <c r="UOY80" s="200"/>
      <c r="UOZ80" s="200"/>
      <c r="UPA80" s="200"/>
      <c r="UPB80" s="200"/>
      <c r="UPC80" s="200"/>
      <c r="UPD80" s="200"/>
      <c r="UPE80" s="200"/>
      <c r="UPF80" s="200"/>
      <c r="UPG80" s="200"/>
      <c r="UPH80" s="200"/>
      <c r="UPI80" s="200"/>
      <c r="UPJ80" s="200"/>
      <c r="UPK80" s="200"/>
      <c r="UPL80" s="200"/>
      <c r="UPM80" s="200"/>
      <c r="UPN80" s="200"/>
      <c r="UPO80" s="200"/>
      <c r="UPP80" s="200"/>
      <c r="UPQ80" s="197"/>
      <c r="UPR80" s="197"/>
      <c r="UPS80" s="197"/>
      <c r="UPT80" s="197"/>
      <c r="UPU80" s="197"/>
      <c r="UPV80" s="197"/>
      <c r="UPW80" s="197"/>
      <c r="UPX80" s="197"/>
      <c r="UPY80" s="197"/>
      <c r="UPZ80" s="197"/>
      <c r="UQA80" s="197"/>
      <c r="UQB80" s="197"/>
      <c r="UQC80" s="197"/>
      <c r="UQD80" s="197"/>
      <c r="UQE80" s="197"/>
      <c r="UQF80" s="197"/>
      <c r="UQG80" s="200"/>
      <c r="UQH80" s="200"/>
      <c r="UQI80" s="200"/>
      <c r="UQJ80" s="200"/>
      <c r="UQK80" s="200"/>
      <c r="UQL80" s="200"/>
      <c r="UQM80" s="200"/>
      <c r="UQN80" s="200"/>
      <c r="UQO80" s="200"/>
      <c r="UQP80" s="200"/>
      <c r="UQQ80" s="200"/>
      <c r="UQR80" s="200"/>
      <c r="UQS80" s="200"/>
      <c r="UQT80" s="200"/>
      <c r="UQU80" s="200"/>
      <c r="UQV80" s="200"/>
      <c r="UQW80" s="200"/>
      <c r="UQX80" s="200"/>
      <c r="UQY80" s="200"/>
      <c r="UQZ80" s="200"/>
      <c r="URA80" s="200"/>
      <c r="URB80" s="200"/>
      <c r="URC80" s="200"/>
      <c r="URD80" s="200"/>
      <c r="URE80" s="200"/>
      <c r="URF80" s="200"/>
      <c r="URG80" s="200"/>
      <c r="URH80" s="200"/>
      <c r="URI80" s="200"/>
      <c r="URJ80" s="200"/>
      <c r="URK80" s="200"/>
      <c r="URL80" s="200"/>
      <c r="URM80" s="200"/>
      <c r="URN80" s="200"/>
      <c r="URO80" s="200"/>
      <c r="URP80" s="200"/>
      <c r="URQ80" s="200"/>
      <c r="URR80" s="200"/>
      <c r="URS80" s="200"/>
      <c r="URT80" s="200"/>
      <c r="URU80" s="200"/>
      <c r="URV80" s="200"/>
      <c r="URW80" s="200"/>
      <c r="URX80" s="200"/>
      <c r="URY80" s="200"/>
      <c r="URZ80" s="200"/>
      <c r="USA80" s="200"/>
      <c r="USB80" s="200"/>
      <c r="USC80" s="200"/>
      <c r="USD80" s="200"/>
      <c r="USE80" s="200"/>
      <c r="USF80" s="200"/>
      <c r="USG80" s="200"/>
      <c r="USH80" s="200"/>
      <c r="USI80" s="200"/>
      <c r="USJ80" s="200"/>
      <c r="USK80" s="200"/>
      <c r="USL80" s="200"/>
      <c r="USM80" s="200"/>
      <c r="USN80" s="200"/>
      <c r="USO80" s="200"/>
      <c r="USP80" s="200"/>
      <c r="USQ80" s="200"/>
      <c r="USR80" s="200"/>
      <c r="USS80" s="200"/>
      <c r="UST80" s="200"/>
      <c r="USU80" s="200"/>
      <c r="USV80" s="200"/>
      <c r="USW80" s="200"/>
      <c r="USX80" s="200"/>
      <c r="USY80" s="200"/>
      <c r="USZ80" s="200"/>
      <c r="UTA80" s="200"/>
      <c r="UTB80" s="200"/>
      <c r="UTC80" s="200"/>
      <c r="UTD80" s="200"/>
      <c r="UTE80" s="197"/>
      <c r="UTF80" s="197"/>
      <c r="UTG80" s="197"/>
      <c r="UTH80" s="197"/>
      <c r="UTI80" s="197"/>
      <c r="UTJ80" s="197"/>
      <c r="UTK80" s="197"/>
      <c r="UTL80" s="197"/>
      <c r="UTM80" s="197"/>
      <c r="UTN80" s="197"/>
      <c r="UTO80" s="197"/>
      <c r="UTP80" s="197"/>
      <c r="UTQ80" s="197"/>
      <c r="UTR80" s="197"/>
      <c r="UTS80" s="197"/>
      <c r="UTT80" s="197"/>
      <c r="UTU80" s="200"/>
      <c r="UTV80" s="200"/>
      <c r="UTW80" s="200"/>
      <c r="UTX80" s="200"/>
      <c r="UTY80" s="200"/>
      <c r="UTZ80" s="200"/>
      <c r="UUA80" s="200"/>
      <c r="UUB80" s="200"/>
      <c r="UUC80" s="200"/>
      <c r="UUD80" s="200"/>
      <c r="UUE80" s="200"/>
      <c r="UUF80" s="200"/>
      <c r="UUG80" s="200"/>
      <c r="UUH80" s="200"/>
      <c r="UUI80" s="200"/>
      <c r="UUJ80" s="200"/>
      <c r="UUK80" s="200"/>
      <c r="UUL80" s="200"/>
      <c r="UUM80" s="200"/>
      <c r="UUN80" s="200"/>
      <c r="UUO80" s="200"/>
      <c r="UUP80" s="200"/>
      <c r="UUQ80" s="200"/>
      <c r="UUR80" s="200"/>
      <c r="UUS80" s="200"/>
      <c r="UUT80" s="200"/>
      <c r="UUU80" s="200"/>
      <c r="UUV80" s="200"/>
      <c r="UUW80" s="200"/>
      <c r="UUX80" s="200"/>
      <c r="UUY80" s="200"/>
      <c r="UUZ80" s="200"/>
      <c r="UVA80" s="200"/>
      <c r="UVB80" s="200"/>
      <c r="UVC80" s="200"/>
      <c r="UVD80" s="200"/>
      <c r="UVE80" s="200"/>
      <c r="UVF80" s="200"/>
      <c r="UVG80" s="200"/>
      <c r="UVH80" s="200"/>
      <c r="UVI80" s="200"/>
      <c r="UVJ80" s="200"/>
      <c r="UVK80" s="200"/>
      <c r="UVL80" s="200"/>
      <c r="UVM80" s="200"/>
      <c r="UVN80" s="200"/>
      <c r="UVO80" s="200"/>
      <c r="UVP80" s="200"/>
      <c r="UVQ80" s="200"/>
      <c r="UVR80" s="200"/>
      <c r="UVS80" s="200"/>
      <c r="UVT80" s="200"/>
      <c r="UVU80" s="200"/>
      <c r="UVV80" s="200"/>
      <c r="UVW80" s="200"/>
      <c r="UVX80" s="200"/>
      <c r="UVY80" s="200"/>
      <c r="UVZ80" s="200"/>
      <c r="UWA80" s="200"/>
      <c r="UWB80" s="200"/>
      <c r="UWC80" s="200"/>
      <c r="UWD80" s="200"/>
      <c r="UWE80" s="200"/>
      <c r="UWF80" s="200"/>
      <c r="UWG80" s="200"/>
      <c r="UWH80" s="200"/>
      <c r="UWI80" s="200"/>
      <c r="UWJ80" s="200"/>
      <c r="UWK80" s="200"/>
      <c r="UWL80" s="200"/>
      <c r="UWM80" s="200"/>
      <c r="UWN80" s="200"/>
      <c r="UWO80" s="200"/>
      <c r="UWP80" s="200"/>
      <c r="UWQ80" s="200"/>
      <c r="UWR80" s="200"/>
      <c r="UWS80" s="197"/>
      <c r="UWT80" s="197"/>
      <c r="UWU80" s="197"/>
      <c r="UWV80" s="197"/>
      <c r="UWW80" s="197"/>
      <c r="UWX80" s="197"/>
      <c r="UWY80" s="197"/>
      <c r="UWZ80" s="197"/>
      <c r="UXA80" s="197"/>
      <c r="UXB80" s="197"/>
      <c r="UXC80" s="197"/>
      <c r="UXD80" s="197"/>
      <c r="UXE80" s="197"/>
      <c r="UXF80" s="197"/>
      <c r="UXG80" s="197"/>
      <c r="UXH80" s="197"/>
      <c r="UXI80" s="200"/>
      <c r="UXJ80" s="200"/>
      <c r="UXK80" s="200"/>
      <c r="UXL80" s="200"/>
      <c r="UXM80" s="200"/>
      <c r="UXN80" s="200"/>
      <c r="UXO80" s="200"/>
      <c r="UXP80" s="200"/>
      <c r="UXQ80" s="200"/>
      <c r="UXR80" s="200"/>
      <c r="UXS80" s="200"/>
      <c r="UXT80" s="200"/>
      <c r="UXU80" s="200"/>
      <c r="UXV80" s="200"/>
      <c r="UXW80" s="200"/>
      <c r="UXX80" s="200"/>
      <c r="UXY80" s="200"/>
      <c r="UXZ80" s="200"/>
      <c r="UYA80" s="200"/>
      <c r="UYB80" s="200"/>
      <c r="UYC80" s="200"/>
      <c r="UYD80" s="200"/>
      <c r="UYE80" s="200"/>
      <c r="UYF80" s="200"/>
      <c r="UYG80" s="200"/>
      <c r="UYH80" s="200"/>
      <c r="UYI80" s="200"/>
      <c r="UYJ80" s="200"/>
      <c r="UYK80" s="200"/>
      <c r="UYL80" s="200"/>
      <c r="UYM80" s="200"/>
      <c r="UYN80" s="200"/>
      <c r="UYO80" s="200"/>
      <c r="UYP80" s="200"/>
      <c r="UYQ80" s="200"/>
      <c r="UYR80" s="200"/>
      <c r="UYS80" s="200"/>
      <c r="UYT80" s="200"/>
      <c r="UYU80" s="200"/>
      <c r="UYV80" s="200"/>
      <c r="UYW80" s="200"/>
      <c r="UYX80" s="200"/>
      <c r="UYY80" s="200"/>
      <c r="UYZ80" s="200"/>
      <c r="UZA80" s="200"/>
      <c r="UZB80" s="200"/>
      <c r="UZC80" s="200"/>
      <c r="UZD80" s="200"/>
      <c r="UZE80" s="200"/>
      <c r="UZF80" s="200"/>
      <c r="UZG80" s="200"/>
      <c r="UZH80" s="200"/>
      <c r="UZI80" s="200"/>
      <c r="UZJ80" s="200"/>
      <c r="UZK80" s="200"/>
      <c r="UZL80" s="200"/>
      <c r="UZM80" s="200"/>
      <c r="UZN80" s="200"/>
      <c r="UZO80" s="200"/>
      <c r="UZP80" s="200"/>
      <c r="UZQ80" s="200"/>
      <c r="UZR80" s="200"/>
      <c r="UZS80" s="200"/>
      <c r="UZT80" s="200"/>
      <c r="UZU80" s="200"/>
      <c r="UZV80" s="200"/>
      <c r="UZW80" s="200"/>
      <c r="UZX80" s="200"/>
      <c r="UZY80" s="200"/>
      <c r="UZZ80" s="200"/>
      <c r="VAA80" s="200"/>
      <c r="VAB80" s="200"/>
      <c r="VAC80" s="200"/>
      <c r="VAD80" s="200"/>
      <c r="VAE80" s="200"/>
      <c r="VAF80" s="200"/>
      <c r="VAG80" s="197"/>
      <c r="VAH80" s="197"/>
      <c r="VAI80" s="197"/>
      <c r="VAJ80" s="197"/>
      <c r="VAK80" s="197"/>
      <c r="VAL80" s="197"/>
      <c r="VAM80" s="197"/>
      <c r="VAN80" s="197"/>
      <c r="VAO80" s="197"/>
      <c r="VAP80" s="197"/>
      <c r="VAQ80" s="197"/>
      <c r="VAR80" s="197"/>
      <c r="VAS80" s="197"/>
      <c r="VAT80" s="197"/>
      <c r="VAU80" s="197"/>
      <c r="VAV80" s="197"/>
      <c r="VAW80" s="200"/>
      <c r="VAX80" s="200"/>
      <c r="VAY80" s="200"/>
      <c r="VAZ80" s="200"/>
      <c r="VBA80" s="200"/>
      <c r="VBB80" s="200"/>
      <c r="VBC80" s="200"/>
      <c r="VBD80" s="200"/>
      <c r="VBE80" s="200"/>
      <c r="VBF80" s="200"/>
      <c r="VBG80" s="200"/>
      <c r="VBH80" s="200"/>
      <c r="VBI80" s="200"/>
      <c r="VBJ80" s="200"/>
      <c r="VBK80" s="200"/>
      <c r="VBL80" s="200"/>
      <c r="VBM80" s="200"/>
      <c r="VBN80" s="200"/>
      <c r="VBO80" s="200"/>
      <c r="VBP80" s="200"/>
      <c r="VBQ80" s="200"/>
      <c r="VBR80" s="200"/>
      <c r="VBS80" s="200"/>
      <c r="VBT80" s="200"/>
      <c r="VBU80" s="200"/>
      <c r="VBV80" s="200"/>
      <c r="VBW80" s="200"/>
      <c r="VBX80" s="200"/>
      <c r="VBY80" s="200"/>
      <c r="VBZ80" s="200"/>
      <c r="VCA80" s="200"/>
      <c r="VCB80" s="200"/>
      <c r="VCC80" s="200"/>
      <c r="VCD80" s="200"/>
      <c r="VCE80" s="200"/>
      <c r="VCF80" s="200"/>
      <c r="VCG80" s="200"/>
      <c r="VCH80" s="200"/>
      <c r="VCI80" s="200"/>
      <c r="VCJ80" s="200"/>
      <c r="VCK80" s="200"/>
      <c r="VCL80" s="200"/>
      <c r="VCM80" s="200"/>
      <c r="VCN80" s="200"/>
      <c r="VCO80" s="200"/>
      <c r="VCP80" s="200"/>
      <c r="VCQ80" s="200"/>
      <c r="VCR80" s="200"/>
      <c r="VCS80" s="200"/>
      <c r="VCT80" s="200"/>
      <c r="VCU80" s="200"/>
      <c r="VCV80" s="200"/>
      <c r="VCW80" s="200"/>
      <c r="VCX80" s="200"/>
      <c r="VCY80" s="200"/>
      <c r="VCZ80" s="200"/>
      <c r="VDA80" s="200"/>
      <c r="VDB80" s="200"/>
      <c r="VDC80" s="200"/>
      <c r="VDD80" s="200"/>
      <c r="VDE80" s="200"/>
      <c r="VDF80" s="200"/>
      <c r="VDG80" s="200"/>
      <c r="VDH80" s="200"/>
      <c r="VDI80" s="200"/>
      <c r="VDJ80" s="200"/>
      <c r="VDK80" s="200"/>
      <c r="VDL80" s="200"/>
      <c r="VDM80" s="200"/>
      <c r="VDN80" s="200"/>
      <c r="VDO80" s="200"/>
      <c r="VDP80" s="200"/>
      <c r="VDQ80" s="200"/>
      <c r="VDR80" s="200"/>
      <c r="VDS80" s="200"/>
      <c r="VDT80" s="200"/>
      <c r="VDU80" s="197"/>
      <c r="VDV80" s="197"/>
      <c r="VDW80" s="197"/>
      <c r="VDX80" s="197"/>
      <c r="VDY80" s="197"/>
      <c r="VDZ80" s="197"/>
      <c r="VEA80" s="197"/>
      <c r="VEB80" s="197"/>
      <c r="VEC80" s="197"/>
      <c r="VED80" s="197"/>
      <c r="VEE80" s="197"/>
      <c r="VEF80" s="197"/>
      <c r="VEG80" s="197"/>
      <c r="VEH80" s="197"/>
      <c r="VEI80" s="197"/>
      <c r="VEJ80" s="197"/>
      <c r="VEK80" s="200"/>
      <c r="VEL80" s="200"/>
      <c r="VEM80" s="200"/>
      <c r="VEN80" s="200"/>
      <c r="VEO80" s="200"/>
      <c r="VEP80" s="200"/>
      <c r="VEQ80" s="200"/>
      <c r="VER80" s="200"/>
      <c r="VES80" s="200"/>
      <c r="VET80" s="200"/>
      <c r="VEU80" s="200"/>
      <c r="VEV80" s="200"/>
      <c r="VEW80" s="200"/>
      <c r="VEX80" s="200"/>
      <c r="VEY80" s="200"/>
      <c r="VEZ80" s="200"/>
      <c r="VFA80" s="200"/>
      <c r="VFB80" s="200"/>
      <c r="VFC80" s="200"/>
      <c r="VFD80" s="200"/>
      <c r="VFE80" s="200"/>
      <c r="VFF80" s="200"/>
      <c r="VFG80" s="200"/>
      <c r="VFH80" s="200"/>
      <c r="VFI80" s="200"/>
      <c r="VFJ80" s="200"/>
      <c r="VFK80" s="200"/>
      <c r="VFL80" s="200"/>
      <c r="VFM80" s="200"/>
      <c r="VFN80" s="200"/>
      <c r="VFO80" s="200"/>
      <c r="VFP80" s="200"/>
      <c r="VFQ80" s="200"/>
      <c r="VFR80" s="200"/>
      <c r="VFS80" s="200"/>
      <c r="VFT80" s="200"/>
      <c r="VFU80" s="200"/>
      <c r="VFV80" s="200"/>
      <c r="VFW80" s="200"/>
      <c r="VFX80" s="200"/>
      <c r="VFY80" s="200"/>
      <c r="VFZ80" s="200"/>
      <c r="VGA80" s="200"/>
      <c r="VGB80" s="200"/>
      <c r="VGC80" s="200"/>
      <c r="VGD80" s="200"/>
      <c r="VGE80" s="200"/>
      <c r="VGF80" s="200"/>
      <c r="VGG80" s="200"/>
      <c r="VGH80" s="200"/>
      <c r="VGI80" s="200"/>
      <c r="VGJ80" s="200"/>
      <c r="VGK80" s="200"/>
      <c r="VGL80" s="200"/>
      <c r="VGM80" s="200"/>
      <c r="VGN80" s="200"/>
      <c r="VGO80" s="200"/>
      <c r="VGP80" s="200"/>
      <c r="VGQ80" s="200"/>
      <c r="VGR80" s="200"/>
      <c r="VGS80" s="200"/>
      <c r="VGT80" s="200"/>
      <c r="VGU80" s="200"/>
      <c r="VGV80" s="200"/>
      <c r="VGW80" s="200"/>
      <c r="VGX80" s="200"/>
      <c r="VGY80" s="200"/>
      <c r="VGZ80" s="200"/>
      <c r="VHA80" s="200"/>
      <c r="VHB80" s="200"/>
      <c r="VHC80" s="200"/>
      <c r="VHD80" s="200"/>
      <c r="VHE80" s="200"/>
      <c r="VHF80" s="200"/>
      <c r="VHG80" s="200"/>
      <c r="VHH80" s="200"/>
      <c r="VHI80" s="197"/>
      <c r="VHJ80" s="197"/>
      <c r="VHK80" s="197"/>
      <c r="VHL80" s="197"/>
      <c r="VHM80" s="197"/>
      <c r="VHN80" s="197"/>
      <c r="VHO80" s="197"/>
      <c r="VHP80" s="197"/>
      <c r="VHQ80" s="197"/>
      <c r="VHR80" s="197"/>
      <c r="VHS80" s="197"/>
      <c r="VHT80" s="197"/>
      <c r="VHU80" s="197"/>
      <c r="VHV80" s="197"/>
      <c r="VHW80" s="197"/>
      <c r="VHX80" s="197"/>
      <c r="VHY80" s="200"/>
      <c r="VHZ80" s="200"/>
      <c r="VIA80" s="200"/>
      <c r="VIB80" s="200"/>
      <c r="VIC80" s="200"/>
      <c r="VID80" s="200"/>
      <c r="VIE80" s="200"/>
      <c r="VIF80" s="200"/>
      <c r="VIG80" s="200"/>
      <c r="VIH80" s="200"/>
      <c r="VII80" s="200"/>
      <c r="VIJ80" s="200"/>
      <c r="VIK80" s="200"/>
      <c r="VIL80" s="200"/>
      <c r="VIM80" s="200"/>
      <c r="VIN80" s="200"/>
      <c r="VIO80" s="200"/>
      <c r="VIP80" s="200"/>
      <c r="VIQ80" s="200"/>
      <c r="VIR80" s="200"/>
      <c r="VIS80" s="200"/>
      <c r="VIT80" s="200"/>
      <c r="VIU80" s="200"/>
      <c r="VIV80" s="200"/>
      <c r="VIW80" s="200"/>
      <c r="VIX80" s="200"/>
      <c r="VIY80" s="200"/>
      <c r="VIZ80" s="200"/>
      <c r="VJA80" s="200"/>
      <c r="VJB80" s="200"/>
      <c r="VJC80" s="200"/>
      <c r="VJD80" s="200"/>
      <c r="VJE80" s="200"/>
      <c r="VJF80" s="200"/>
      <c r="VJG80" s="200"/>
      <c r="VJH80" s="200"/>
      <c r="VJI80" s="200"/>
      <c r="VJJ80" s="200"/>
      <c r="VJK80" s="200"/>
      <c r="VJL80" s="200"/>
      <c r="VJM80" s="200"/>
      <c r="VJN80" s="200"/>
      <c r="VJO80" s="200"/>
      <c r="VJP80" s="200"/>
      <c r="VJQ80" s="200"/>
      <c r="VJR80" s="200"/>
      <c r="VJS80" s="200"/>
      <c r="VJT80" s="200"/>
      <c r="VJU80" s="200"/>
      <c r="VJV80" s="200"/>
      <c r="VJW80" s="200"/>
      <c r="VJX80" s="200"/>
      <c r="VJY80" s="200"/>
      <c r="VJZ80" s="200"/>
      <c r="VKA80" s="200"/>
      <c r="VKB80" s="200"/>
      <c r="VKC80" s="200"/>
      <c r="VKD80" s="200"/>
      <c r="VKE80" s="200"/>
      <c r="VKF80" s="200"/>
      <c r="VKG80" s="200"/>
      <c r="VKH80" s="200"/>
      <c r="VKI80" s="200"/>
      <c r="VKJ80" s="200"/>
      <c r="VKK80" s="200"/>
      <c r="VKL80" s="200"/>
      <c r="VKM80" s="200"/>
      <c r="VKN80" s="200"/>
      <c r="VKO80" s="200"/>
      <c r="VKP80" s="200"/>
      <c r="VKQ80" s="200"/>
      <c r="VKR80" s="200"/>
      <c r="VKS80" s="200"/>
      <c r="VKT80" s="200"/>
      <c r="VKU80" s="200"/>
      <c r="VKV80" s="200"/>
      <c r="VKW80" s="197"/>
      <c r="VKX80" s="197"/>
      <c r="VKY80" s="197"/>
      <c r="VKZ80" s="197"/>
      <c r="VLA80" s="197"/>
      <c r="VLB80" s="197"/>
      <c r="VLC80" s="197"/>
      <c r="VLD80" s="197"/>
      <c r="VLE80" s="197"/>
      <c r="VLF80" s="197"/>
      <c r="VLG80" s="197"/>
      <c r="VLH80" s="197"/>
      <c r="VLI80" s="197"/>
      <c r="VLJ80" s="197"/>
      <c r="VLK80" s="197"/>
      <c r="VLL80" s="197"/>
      <c r="VLM80" s="200"/>
      <c r="VLN80" s="200"/>
      <c r="VLO80" s="200"/>
      <c r="VLP80" s="200"/>
      <c r="VLQ80" s="200"/>
      <c r="VLR80" s="200"/>
      <c r="VLS80" s="200"/>
      <c r="VLT80" s="200"/>
      <c r="VLU80" s="200"/>
      <c r="VLV80" s="200"/>
      <c r="VLW80" s="200"/>
      <c r="VLX80" s="200"/>
      <c r="VLY80" s="200"/>
      <c r="VLZ80" s="200"/>
      <c r="VMA80" s="200"/>
      <c r="VMB80" s="200"/>
      <c r="VMC80" s="200"/>
      <c r="VMD80" s="200"/>
      <c r="VME80" s="200"/>
      <c r="VMF80" s="200"/>
      <c r="VMG80" s="200"/>
      <c r="VMH80" s="200"/>
      <c r="VMI80" s="200"/>
      <c r="VMJ80" s="200"/>
      <c r="VMK80" s="200"/>
      <c r="VML80" s="200"/>
      <c r="VMM80" s="200"/>
      <c r="VMN80" s="200"/>
      <c r="VMO80" s="200"/>
      <c r="VMP80" s="200"/>
      <c r="VMQ80" s="200"/>
      <c r="VMR80" s="200"/>
      <c r="VMS80" s="200"/>
      <c r="VMT80" s="200"/>
      <c r="VMU80" s="200"/>
      <c r="VMV80" s="200"/>
      <c r="VMW80" s="200"/>
      <c r="VMX80" s="200"/>
      <c r="VMY80" s="200"/>
      <c r="VMZ80" s="200"/>
      <c r="VNA80" s="200"/>
      <c r="VNB80" s="200"/>
      <c r="VNC80" s="200"/>
      <c r="VND80" s="200"/>
      <c r="VNE80" s="200"/>
      <c r="VNF80" s="200"/>
      <c r="VNG80" s="200"/>
      <c r="VNH80" s="200"/>
      <c r="VNI80" s="200"/>
      <c r="VNJ80" s="200"/>
      <c r="VNK80" s="200"/>
      <c r="VNL80" s="200"/>
      <c r="VNM80" s="200"/>
      <c r="VNN80" s="200"/>
      <c r="VNO80" s="200"/>
      <c r="VNP80" s="200"/>
      <c r="VNQ80" s="200"/>
      <c r="VNR80" s="200"/>
      <c r="VNS80" s="200"/>
      <c r="VNT80" s="200"/>
      <c r="VNU80" s="200"/>
      <c r="VNV80" s="200"/>
      <c r="VNW80" s="200"/>
      <c r="VNX80" s="200"/>
      <c r="VNY80" s="200"/>
      <c r="VNZ80" s="200"/>
      <c r="VOA80" s="200"/>
      <c r="VOB80" s="200"/>
      <c r="VOC80" s="200"/>
      <c r="VOD80" s="200"/>
      <c r="VOE80" s="200"/>
      <c r="VOF80" s="200"/>
      <c r="VOG80" s="200"/>
      <c r="VOH80" s="200"/>
      <c r="VOI80" s="200"/>
      <c r="VOJ80" s="200"/>
      <c r="VOK80" s="197"/>
      <c r="VOL80" s="197"/>
      <c r="VOM80" s="197"/>
      <c r="VON80" s="197"/>
      <c r="VOO80" s="197"/>
      <c r="VOP80" s="197"/>
      <c r="VOQ80" s="197"/>
      <c r="VOR80" s="197"/>
      <c r="VOS80" s="197"/>
      <c r="VOT80" s="197"/>
      <c r="VOU80" s="197"/>
      <c r="VOV80" s="197"/>
      <c r="VOW80" s="197"/>
      <c r="VOX80" s="197"/>
      <c r="VOY80" s="197"/>
      <c r="VOZ80" s="197"/>
      <c r="VPA80" s="200"/>
      <c r="VPB80" s="200"/>
      <c r="VPC80" s="200"/>
      <c r="VPD80" s="200"/>
      <c r="VPE80" s="200"/>
      <c r="VPF80" s="200"/>
      <c r="VPG80" s="200"/>
      <c r="VPH80" s="200"/>
      <c r="VPI80" s="200"/>
      <c r="VPJ80" s="200"/>
      <c r="VPK80" s="200"/>
      <c r="VPL80" s="200"/>
      <c r="VPM80" s="200"/>
      <c r="VPN80" s="200"/>
      <c r="VPO80" s="200"/>
      <c r="VPP80" s="200"/>
      <c r="VPQ80" s="200"/>
      <c r="VPR80" s="200"/>
      <c r="VPS80" s="200"/>
      <c r="VPT80" s="200"/>
      <c r="VPU80" s="200"/>
      <c r="VPV80" s="200"/>
      <c r="VPW80" s="200"/>
      <c r="VPX80" s="200"/>
      <c r="VPY80" s="200"/>
      <c r="VPZ80" s="200"/>
      <c r="VQA80" s="200"/>
      <c r="VQB80" s="200"/>
      <c r="VQC80" s="200"/>
      <c r="VQD80" s="200"/>
      <c r="VQE80" s="200"/>
      <c r="VQF80" s="200"/>
      <c r="VQG80" s="200"/>
      <c r="VQH80" s="200"/>
      <c r="VQI80" s="200"/>
      <c r="VQJ80" s="200"/>
      <c r="VQK80" s="200"/>
      <c r="VQL80" s="200"/>
      <c r="VQM80" s="200"/>
      <c r="VQN80" s="200"/>
      <c r="VQO80" s="200"/>
      <c r="VQP80" s="200"/>
      <c r="VQQ80" s="200"/>
      <c r="VQR80" s="200"/>
      <c r="VQS80" s="200"/>
      <c r="VQT80" s="200"/>
      <c r="VQU80" s="200"/>
      <c r="VQV80" s="200"/>
      <c r="VQW80" s="200"/>
      <c r="VQX80" s="200"/>
      <c r="VQY80" s="200"/>
      <c r="VQZ80" s="200"/>
      <c r="VRA80" s="200"/>
      <c r="VRB80" s="200"/>
      <c r="VRC80" s="200"/>
      <c r="VRD80" s="200"/>
      <c r="VRE80" s="200"/>
      <c r="VRF80" s="200"/>
      <c r="VRG80" s="200"/>
      <c r="VRH80" s="200"/>
      <c r="VRI80" s="200"/>
      <c r="VRJ80" s="200"/>
      <c r="VRK80" s="200"/>
      <c r="VRL80" s="200"/>
      <c r="VRM80" s="200"/>
      <c r="VRN80" s="200"/>
      <c r="VRO80" s="200"/>
      <c r="VRP80" s="200"/>
      <c r="VRQ80" s="200"/>
      <c r="VRR80" s="200"/>
      <c r="VRS80" s="200"/>
      <c r="VRT80" s="200"/>
      <c r="VRU80" s="200"/>
      <c r="VRV80" s="200"/>
      <c r="VRW80" s="200"/>
      <c r="VRX80" s="200"/>
      <c r="VRY80" s="197"/>
      <c r="VRZ80" s="197"/>
      <c r="VSA80" s="197"/>
      <c r="VSB80" s="197"/>
      <c r="VSC80" s="197"/>
      <c r="VSD80" s="197"/>
      <c r="VSE80" s="197"/>
      <c r="VSF80" s="197"/>
      <c r="VSG80" s="197"/>
      <c r="VSH80" s="197"/>
      <c r="VSI80" s="197"/>
      <c r="VSJ80" s="197"/>
      <c r="VSK80" s="197"/>
      <c r="VSL80" s="197"/>
      <c r="VSM80" s="197"/>
      <c r="VSN80" s="197"/>
      <c r="VSO80" s="200"/>
      <c r="VSP80" s="200"/>
      <c r="VSQ80" s="200"/>
      <c r="VSR80" s="200"/>
      <c r="VSS80" s="200"/>
      <c r="VST80" s="200"/>
      <c r="VSU80" s="200"/>
      <c r="VSV80" s="200"/>
      <c r="VSW80" s="200"/>
      <c r="VSX80" s="200"/>
      <c r="VSY80" s="200"/>
      <c r="VSZ80" s="200"/>
      <c r="VTA80" s="200"/>
      <c r="VTB80" s="200"/>
      <c r="VTC80" s="200"/>
      <c r="VTD80" s="200"/>
      <c r="VTE80" s="200"/>
      <c r="VTF80" s="200"/>
      <c r="VTG80" s="200"/>
      <c r="VTH80" s="200"/>
      <c r="VTI80" s="200"/>
      <c r="VTJ80" s="200"/>
      <c r="VTK80" s="200"/>
      <c r="VTL80" s="200"/>
      <c r="VTM80" s="200"/>
      <c r="VTN80" s="200"/>
      <c r="VTO80" s="200"/>
      <c r="VTP80" s="200"/>
      <c r="VTQ80" s="200"/>
      <c r="VTR80" s="200"/>
      <c r="VTS80" s="200"/>
      <c r="VTT80" s="200"/>
      <c r="VTU80" s="200"/>
      <c r="VTV80" s="200"/>
      <c r="VTW80" s="200"/>
      <c r="VTX80" s="200"/>
      <c r="VTY80" s="200"/>
      <c r="VTZ80" s="200"/>
      <c r="VUA80" s="200"/>
      <c r="VUB80" s="200"/>
      <c r="VUC80" s="200"/>
      <c r="VUD80" s="200"/>
      <c r="VUE80" s="200"/>
      <c r="VUF80" s="200"/>
      <c r="VUG80" s="200"/>
      <c r="VUH80" s="200"/>
      <c r="VUI80" s="200"/>
      <c r="VUJ80" s="200"/>
      <c r="VUK80" s="200"/>
      <c r="VUL80" s="200"/>
      <c r="VUM80" s="200"/>
      <c r="VUN80" s="200"/>
      <c r="VUO80" s="200"/>
      <c r="VUP80" s="200"/>
      <c r="VUQ80" s="200"/>
      <c r="VUR80" s="200"/>
      <c r="VUS80" s="200"/>
      <c r="VUT80" s="200"/>
      <c r="VUU80" s="200"/>
      <c r="VUV80" s="200"/>
      <c r="VUW80" s="200"/>
      <c r="VUX80" s="200"/>
      <c r="VUY80" s="200"/>
      <c r="VUZ80" s="200"/>
      <c r="VVA80" s="200"/>
      <c r="VVB80" s="200"/>
      <c r="VVC80" s="200"/>
      <c r="VVD80" s="200"/>
      <c r="VVE80" s="200"/>
      <c r="VVF80" s="200"/>
      <c r="VVG80" s="200"/>
      <c r="VVH80" s="200"/>
      <c r="VVI80" s="200"/>
      <c r="VVJ80" s="200"/>
      <c r="VVK80" s="200"/>
      <c r="VVL80" s="200"/>
      <c r="VVM80" s="197"/>
      <c r="VVN80" s="197"/>
      <c r="VVO80" s="197"/>
      <c r="VVP80" s="197"/>
      <c r="VVQ80" s="197"/>
      <c r="VVR80" s="197"/>
      <c r="VVS80" s="197"/>
      <c r="VVT80" s="197"/>
      <c r="VVU80" s="197"/>
      <c r="VVV80" s="197"/>
      <c r="VVW80" s="197"/>
      <c r="VVX80" s="197"/>
      <c r="VVY80" s="197"/>
      <c r="VVZ80" s="197"/>
      <c r="VWA80" s="197"/>
      <c r="VWB80" s="197"/>
      <c r="VWC80" s="200"/>
      <c r="VWD80" s="200"/>
      <c r="VWE80" s="200"/>
      <c r="VWF80" s="200"/>
      <c r="VWG80" s="200"/>
      <c r="VWH80" s="200"/>
      <c r="VWI80" s="200"/>
      <c r="VWJ80" s="200"/>
      <c r="VWK80" s="200"/>
      <c r="VWL80" s="200"/>
      <c r="VWM80" s="200"/>
      <c r="VWN80" s="200"/>
      <c r="VWO80" s="200"/>
      <c r="VWP80" s="200"/>
      <c r="VWQ80" s="200"/>
      <c r="VWR80" s="200"/>
      <c r="VWS80" s="200"/>
      <c r="VWT80" s="200"/>
      <c r="VWU80" s="200"/>
      <c r="VWV80" s="200"/>
      <c r="VWW80" s="200"/>
      <c r="VWX80" s="200"/>
      <c r="VWY80" s="200"/>
      <c r="VWZ80" s="200"/>
      <c r="VXA80" s="200"/>
      <c r="VXB80" s="200"/>
      <c r="VXC80" s="200"/>
      <c r="VXD80" s="200"/>
      <c r="VXE80" s="200"/>
      <c r="VXF80" s="200"/>
      <c r="VXG80" s="200"/>
      <c r="VXH80" s="200"/>
      <c r="VXI80" s="200"/>
      <c r="VXJ80" s="200"/>
      <c r="VXK80" s="200"/>
      <c r="VXL80" s="200"/>
      <c r="VXM80" s="200"/>
      <c r="VXN80" s="200"/>
      <c r="VXO80" s="200"/>
      <c r="VXP80" s="200"/>
      <c r="VXQ80" s="200"/>
      <c r="VXR80" s="200"/>
      <c r="VXS80" s="200"/>
      <c r="VXT80" s="200"/>
      <c r="VXU80" s="200"/>
      <c r="VXV80" s="200"/>
      <c r="VXW80" s="200"/>
      <c r="VXX80" s="200"/>
      <c r="VXY80" s="200"/>
      <c r="VXZ80" s="200"/>
      <c r="VYA80" s="200"/>
      <c r="VYB80" s="200"/>
      <c r="VYC80" s="200"/>
      <c r="VYD80" s="200"/>
      <c r="VYE80" s="200"/>
      <c r="VYF80" s="200"/>
      <c r="VYG80" s="200"/>
      <c r="VYH80" s="200"/>
      <c r="VYI80" s="200"/>
      <c r="VYJ80" s="200"/>
      <c r="VYK80" s="200"/>
      <c r="VYL80" s="200"/>
      <c r="VYM80" s="200"/>
      <c r="VYN80" s="200"/>
      <c r="VYO80" s="200"/>
      <c r="VYP80" s="200"/>
      <c r="VYQ80" s="200"/>
      <c r="VYR80" s="200"/>
      <c r="VYS80" s="200"/>
      <c r="VYT80" s="200"/>
      <c r="VYU80" s="200"/>
      <c r="VYV80" s="200"/>
      <c r="VYW80" s="200"/>
      <c r="VYX80" s="200"/>
      <c r="VYY80" s="200"/>
      <c r="VYZ80" s="200"/>
      <c r="VZA80" s="197"/>
      <c r="VZB80" s="197"/>
      <c r="VZC80" s="197"/>
      <c r="VZD80" s="197"/>
      <c r="VZE80" s="197"/>
      <c r="VZF80" s="197"/>
      <c r="VZG80" s="197"/>
      <c r="VZH80" s="197"/>
      <c r="VZI80" s="197"/>
      <c r="VZJ80" s="197"/>
      <c r="VZK80" s="197"/>
      <c r="VZL80" s="197"/>
      <c r="VZM80" s="197"/>
      <c r="VZN80" s="197"/>
      <c r="VZO80" s="197"/>
      <c r="VZP80" s="197"/>
      <c r="VZQ80" s="200"/>
      <c r="VZR80" s="200"/>
      <c r="VZS80" s="200"/>
      <c r="VZT80" s="200"/>
      <c r="VZU80" s="200"/>
      <c r="VZV80" s="200"/>
      <c r="VZW80" s="200"/>
      <c r="VZX80" s="200"/>
      <c r="VZY80" s="200"/>
      <c r="VZZ80" s="200"/>
      <c r="WAA80" s="200"/>
      <c r="WAB80" s="200"/>
      <c r="WAC80" s="200"/>
      <c r="WAD80" s="200"/>
      <c r="WAE80" s="200"/>
      <c r="WAF80" s="200"/>
      <c r="WAG80" s="200"/>
      <c r="WAH80" s="200"/>
      <c r="WAI80" s="200"/>
      <c r="WAJ80" s="200"/>
      <c r="WAK80" s="200"/>
      <c r="WAL80" s="200"/>
      <c r="WAM80" s="200"/>
      <c r="WAN80" s="200"/>
      <c r="WAO80" s="200"/>
      <c r="WAP80" s="200"/>
      <c r="WAQ80" s="200"/>
      <c r="WAR80" s="200"/>
      <c r="WAS80" s="200"/>
      <c r="WAT80" s="200"/>
      <c r="WAU80" s="200"/>
      <c r="WAV80" s="200"/>
      <c r="WAW80" s="200"/>
      <c r="WAX80" s="200"/>
      <c r="WAY80" s="200"/>
      <c r="WAZ80" s="200"/>
      <c r="WBA80" s="200"/>
      <c r="WBB80" s="200"/>
      <c r="WBC80" s="200"/>
      <c r="WBD80" s="200"/>
      <c r="WBE80" s="200"/>
      <c r="WBF80" s="200"/>
      <c r="WBG80" s="200"/>
      <c r="WBH80" s="200"/>
      <c r="WBI80" s="200"/>
      <c r="WBJ80" s="200"/>
      <c r="WBK80" s="200"/>
      <c r="WBL80" s="200"/>
      <c r="WBM80" s="200"/>
      <c r="WBN80" s="200"/>
      <c r="WBO80" s="200"/>
      <c r="WBP80" s="200"/>
      <c r="WBQ80" s="200"/>
      <c r="WBR80" s="200"/>
      <c r="WBS80" s="200"/>
      <c r="WBT80" s="200"/>
      <c r="WBU80" s="200"/>
      <c r="WBV80" s="200"/>
      <c r="WBW80" s="200"/>
      <c r="WBX80" s="200"/>
      <c r="WBY80" s="200"/>
      <c r="WBZ80" s="200"/>
      <c r="WCA80" s="200"/>
      <c r="WCB80" s="200"/>
      <c r="WCC80" s="200"/>
      <c r="WCD80" s="200"/>
      <c r="WCE80" s="200"/>
      <c r="WCF80" s="200"/>
      <c r="WCG80" s="200"/>
      <c r="WCH80" s="200"/>
      <c r="WCI80" s="200"/>
      <c r="WCJ80" s="200"/>
      <c r="WCK80" s="200"/>
      <c r="WCL80" s="200"/>
      <c r="WCM80" s="200"/>
      <c r="WCN80" s="200"/>
      <c r="WCO80" s="197"/>
      <c r="WCP80" s="197"/>
      <c r="WCQ80" s="197"/>
      <c r="WCR80" s="197"/>
      <c r="WCS80" s="197"/>
      <c r="WCT80" s="197"/>
      <c r="WCU80" s="197"/>
      <c r="WCV80" s="197"/>
      <c r="WCW80" s="197"/>
      <c r="WCX80" s="197"/>
      <c r="WCY80" s="197"/>
      <c r="WCZ80" s="197"/>
      <c r="WDA80" s="197"/>
      <c r="WDB80" s="197"/>
      <c r="WDC80" s="197"/>
      <c r="WDD80" s="197"/>
      <c r="WDE80" s="200"/>
      <c r="WDF80" s="200"/>
      <c r="WDG80" s="200"/>
      <c r="WDH80" s="200"/>
      <c r="WDI80" s="200"/>
      <c r="WDJ80" s="200"/>
      <c r="WDK80" s="200"/>
      <c r="WDL80" s="200"/>
      <c r="WDM80" s="200"/>
      <c r="WDN80" s="200"/>
      <c r="WDO80" s="200"/>
      <c r="WDP80" s="200"/>
      <c r="WDQ80" s="200"/>
      <c r="WDR80" s="200"/>
      <c r="WDS80" s="200"/>
      <c r="WDT80" s="200"/>
      <c r="WDU80" s="200"/>
      <c r="WDV80" s="200"/>
      <c r="WDW80" s="200"/>
      <c r="WDX80" s="200"/>
      <c r="WDY80" s="200"/>
      <c r="WDZ80" s="200"/>
      <c r="WEA80" s="200"/>
      <c r="WEB80" s="200"/>
      <c r="WEC80" s="200"/>
      <c r="WED80" s="200"/>
      <c r="WEE80" s="200"/>
      <c r="WEF80" s="200"/>
      <c r="WEG80" s="200"/>
      <c r="WEH80" s="200"/>
      <c r="WEI80" s="200"/>
      <c r="WEJ80" s="200"/>
      <c r="WEK80" s="200"/>
      <c r="WEL80" s="200"/>
      <c r="WEM80" s="200"/>
      <c r="WEN80" s="200"/>
      <c r="WEO80" s="200"/>
      <c r="WEP80" s="200"/>
      <c r="WEQ80" s="200"/>
      <c r="WER80" s="200"/>
      <c r="WES80" s="200"/>
      <c r="WET80" s="200"/>
      <c r="WEU80" s="200"/>
      <c r="WEV80" s="200"/>
      <c r="WEW80" s="200"/>
      <c r="WEX80" s="200"/>
      <c r="WEY80" s="200"/>
      <c r="WEZ80" s="200"/>
      <c r="WFA80" s="200"/>
      <c r="WFB80" s="200"/>
      <c r="WFC80" s="200"/>
      <c r="WFD80" s="200"/>
      <c r="WFE80" s="200"/>
      <c r="WFF80" s="200"/>
      <c r="WFG80" s="200"/>
      <c r="WFH80" s="200"/>
      <c r="WFI80" s="200"/>
      <c r="WFJ80" s="200"/>
      <c r="WFK80" s="200"/>
      <c r="WFL80" s="200"/>
      <c r="WFM80" s="200"/>
      <c r="WFN80" s="200"/>
      <c r="WFO80" s="200"/>
      <c r="WFP80" s="200"/>
      <c r="WFQ80" s="200"/>
      <c r="WFR80" s="200"/>
      <c r="WFS80" s="200"/>
      <c r="WFT80" s="200"/>
      <c r="WFU80" s="200"/>
      <c r="WFV80" s="200"/>
      <c r="WFW80" s="200"/>
      <c r="WFX80" s="200"/>
      <c r="WFY80" s="200"/>
      <c r="WFZ80" s="200"/>
      <c r="WGA80" s="200"/>
      <c r="WGB80" s="200"/>
      <c r="WGC80" s="197"/>
      <c r="WGD80" s="197"/>
      <c r="WGE80" s="197"/>
      <c r="WGF80" s="197"/>
      <c r="WGG80" s="197"/>
      <c r="WGH80" s="197"/>
      <c r="WGI80" s="197"/>
      <c r="WGJ80" s="197"/>
      <c r="WGK80" s="197"/>
      <c r="WGL80" s="197"/>
      <c r="WGM80" s="197"/>
      <c r="WGN80" s="197"/>
      <c r="WGO80" s="197"/>
      <c r="WGP80" s="197"/>
      <c r="WGQ80" s="197"/>
      <c r="WGR80" s="197"/>
      <c r="WGS80" s="200"/>
      <c r="WGT80" s="200"/>
      <c r="WGU80" s="200"/>
      <c r="WGV80" s="200"/>
      <c r="WGW80" s="200"/>
      <c r="WGX80" s="200"/>
      <c r="WGY80" s="200"/>
      <c r="WGZ80" s="200"/>
      <c r="WHA80" s="200"/>
      <c r="WHB80" s="200"/>
      <c r="WHC80" s="200"/>
      <c r="WHD80" s="200"/>
      <c r="WHE80" s="200"/>
      <c r="WHF80" s="200"/>
      <c r="WHG80" s="200"/>
      <c r="WHH80" s="200"/>
      <c r="WHI80" s="200"/>
      <c r="WHJ80" s="200"/>
      <c r="WHK80" s="200"/>
      <c r="WHL80" s="200"/>
      <c r="WHM80" s="200"/>
      <c r="WHN80" s="200"/>
      <c r="WHO80" s="200"/>
      <c r="WHP80" s="200"/>
      <c r="WHQ80" s="200"/>
      <c r="WHR80" s="200"/>
      <c r="WHS80" s="200"/>
      <c r="WHT80" s="200"/>
      <c r="WHU80" s="200"/>
      <c r="WHV80" s="200"/>
      <c r="WHW80" s="200"/>
      <c r="WHX80" s="200"/>
      <c r="WHY80" s="200"/>
      <c r="WHZ80" s="200"/>
      <c r="WIA80" s="200"/>
      <c r="WIB80" s="200"/>
      <c r="WIC80" s="200"/>
      <c r="WID80" s="200"/>
      <c r="WIE80" s="200"/>
      <c r="WIF80" s="200"/>
      <c r="WIG80" s="200"/>
      <c r="WIH80" s="200"/>
      <c r="WII80" s="200"/>
      <c r="WIJ80" s="200"/>
      <c r="WIK80" s="200"/>
      <c r="WIL80" s="200"/>
      <c r="WIM80" s="200"/>
      <c r="WIN80" s="200"/>
      <c r="WIO80" s="200"/>
      <c r="WIP80" s="200"/>
      <c r="WIQ80" s="200"/>
      <c r="WIR80" s="200"/>
      <c r="WIS80" s="200"/>
      <c r="WIT80" s="200"/>
      <c r="WIU80" s="200"/>
      <c r="WIV80" s="200"/>
      <c r="WIW80" s="200"/>
      <c r="WIX80" s="200"/>
      <c r="WIY80" s="200"/>
      <c r="WIZ80" s="200"/>
      <c r="WJA80" s="200"/>
      <c r="WJB80" s="200"/>
      <c r="WJC80" s="200"/>
      <c r="WJD80" s="200"/>
      <c r="WJE80" s="200"/>
      <c r="WJF80" s="200"/>
      <c r="WJG80" s="200"/>
      <c r="WJH80" s="200"/>
      <c r="WJI80" s="200"/>
      <c r="WJJ80" s="200"/>
      <c r="WJK80" s="200"/>
      <c r="WJL80" s="200"/>
      <c r="WJM80" s="200"/>
      <c r="WJN80" s="200"/>
      <c r="WJO80" s="200"/>
      <c r="WJP80" s="200"/>
      <c r="WJQ80" s="197"/>
      <c r="WJR80" s="197"/>
      <c r="WJS80" s="197"/>
      <c r="WJT80" s="197"/>
      <c r="WJU80" s="197"/>
      <c r="WJV80" s="197"/>
      <c r="WJW80" s="197"/>
      <c r="WJX80" s="197"/>
      <c r="WJY80" s="197"/>
      <c r="WJZ80" s="197"/>
      <c r="WKA80" s="197"/>
      <c r="WKB80" s="197"/>
      <c r="WKC80" s="197"/>
      <c r="WKD80" s="197"/>
      <c r="WKE80" s="197"/>
      <c r="WKF80" s="197"/>
      <c r="WKG80" s="200"/>
      <c r="WKH80" s="200"/>
      <c r="WKI80" s="200"/>
      <c r="WKJ80" s="200"/>
      <c r="WKK80" s="200"/>
      <c r="WKL80" s="200"/>
      <c r="WKM80" s="200"/>
      <c r="WKN80" s="200"/>
      <c r="WKO80" s="200"/>
      <c r="WKP80" s="200"/>
      <c r="WKQ80" s="200"/>
      <c r="WKR80" s="200"/>
      <c r="WKS80" s="200"/>
      <c r="WKT80" s="200"/>
      <c r="WKU80" s="200"/>
      <c r="WKV80" s="200"/>
      <c r="WKW80" s="200"/>
      <c r="WKX80" s="200"/>
      <c r="WKY80" s="200"/>
      <c r="WKZ80" s="200"/>
      <c r="WLA80" s="200"/>
      <c r="WLB80" s="200"/>
      <c r="WLC80" s="200"/>
      <c r="WLD80" s="200"/>
      <c r="WLE80" s="200"/>
      <c r="WLF80" s="200"/>
      <c r="WLG80" s="200"/>
      <c r="WLH80" s="200"/>
      <c r="WLI80" s="200"/>
      <c r="WLJ80" s="200"/>
      <c r="WLK80" s="200"/>
      <c r="WLL80" s="200"/>
      <c r="WLM80" s="200"/>
      <c r="WLN80" s="200"/>
      <c r="WLO80" s="200"/>
      <c r="WLP80" s="200"/>
      <c r="WLQ80" s="200"/>
      <c r="WLR80" s="200"/>
      <c r="WLS80" s="200"/>
      <c r="WLT80" s="200"/>
      <c r="WLU80" s="200"/>
      <c r="WLV80" s="200"/>
      <c r="WLW80" s="200"/>
      <c r="WLX80" s="200"/>
      <c r="WLY80" s="200"/>
      <c r="WLZ80" s="200"/>
      <c r="WMA80" s="200"/>
      <c r="WMB80" s="200"/>
      <c r="WMC80" s="200"/>
      <c r="WMD80" s="200"/>
      <c r="WME80" s="200"/>
      <c r="WMF80" s="200"/>
      <c r="WMG80" s="200"/>
      <c r="WMH80" s="200"/>
      <c r="WMI80" s="200"/>
      <c r="WMJ80" s="200"/>
      <c r="WMK80" s="200"/>
      <c r="WML80" s="200"/>
      <c r="WMM80" s="200"/>
      <c r="WMN80" s="200"/>
      <c r="WMO80" s="200"/>
      <c r="WMP80" s="200"/>
      <c r="WMQ80" s="200"/>
      <c r="WMR80" s="200"/>
      <c r="WMS80" s="200"/>
      <c r="WMT80" s="200"/>
      <c r="WMU80" s="200"/>
      <c r="WMV80" s="200"/>
      <c r="WMW80" s="200"/>
      <c r="WMX80" s="200"/>
      <c r="WMY80" s="200"/>
      <c r="WMZ80" s="200"/>
      <c r="WNA80" s="200"/>
      <c r="WNB80" s="200"/>
      <c r="WNC80" s="200"/>
      <c r="WND80" s="200"/>
      <c r="WNE80" s="197"/>
      <c r="WNF80" s="197"/>
      <c r="WNG80" s="197"/>
      <c r="WNH80" s="197"/>
      <c r="WNI80" s="197"/>
      <c r="WNJ80" s="197"/>
      <c r="WNK80" s="197"/>
      <c r="WNL80" s="197"/>
      <c r="WNM80" s="197"/>
      <c r="WNN80" s="197"/>
      <c r="WNO80" s="197"/>
      <c r="WNP80" s="197"/>
      <c r="WNQ80" s="197"/>
      <c r="WNR80" s="197"/>
      <c r="WNS80" s="197"/>
      <c r="WNT80" s="197"/>
      <c r="WNU80" s="200"/>
      <c r="WNV80" s="200"/>
      <c r="WNW80" s="200"/>
      <c r="WNX80" s="200"/>
      <c r="WNY80" s="200"/>
      <c r="WNZ80" s="200"/>
      <c r="WOA80" s="200"/>
      <c r="WOB80" s="200"/>
      <c r="WOC80" s="200"/>
      <c r="WOD80" s="200"/>
      <c r="WOE80" s="200"/>
      <c r="WOF80" s="200"/>
      <c r="WOG80" s="200"/>
      <c r="WOH80" s="200"/>
      <c r="WOI80" s="200"/>
      <c r="WOJ80" s="200"/>
      <c r="WOK80" s="200"/>
      <c r="WOL80" s="200"/>
      <c r="WOM80" s="200"/>
      <c r="WON80" s="200"/>
      <c r="WOO80" s="200"/>
      <c r="WOP80" s="200"/>
      <c r="WOQ80" s="200"/>
      <c r="WOR80" s="200"/>
      <c r="WOS80" s="200"/>
      <c r="WOT80" s="200"/>
      <c r="WOU80" s="200"/>
      <c r="WOV80" s="200"/>
      <c r="WOW80" s="200"/>
      <c r="WOX80" s="200"/>
      <c r="WOY80" s="200"/>
      <c r="WOZ80" s="200"/>
      <c r="WPA80" s="200"/>
      <c r="WPB80" s="200"/>
      <c r="WPC80" s="200"/>
      <c r="WPD80" s="200"/>
      <c r="WPE80" s="200"/>
      <c r="WPF80" s="200"/>
      <c r="WPG80" s="200"/>
      <c r="WPH80" s="200"/>
      <c r="WPI80" s="200"/>
      <c r="WPJ80" s="200"/>
      <c r="WPK80" s="200"/>
      <c r="WPL80" s="200"/>
      <c r="WPM80" s="200"/>
      <c r="WPN80" s="200"/>
      <c r="WPO80" s="200"/>
      <c r="WPP80" s="200"/>
      <c r="WPQ80" s="200"/>
      <c r="WPR80" s="200"/>
      <c r="WPS80" s="200"/>
      <c r="WPT80" s="200"/>
      <c r="WPU80" s="200"/>
      <c r="WPV80" s="200"/>
      <c r="WPW80" s="200"/>
      <c r="WPX80" s="200"/>
      <c r="WPY80" s="200"/>
      <c r="WPZ80" s="200"/>
      <c r="WQA80" s="200"/>
      <c r="WQB80" s="200"/>
      <c r="WQC80" s="200"/>
      <c r="WQD80" s="200"/>
      <c r="WQE80" s="200"/>
      <c r="WQF80" s="200"/>
      <c r="WQG80" s="200"/>
      <c r="WQH80" s="200"/>
      <c r="WQI80" s="200"/>
      <c r="WQJ80" s="200"/>
      <c r="WQK80" s="200"/>
      <c r="WQL80" s="200"/>
      <c r="WQM80" s="200"/>
      <c r="WQN80" s="200"/>
      <c r="WQO80" s="200"/>
      <c r="WQP80" s="200"/>
      <c r="WQQ80" s="200"/>
      <c r="WQR80" s="200"/>
      <c r="WQS80" s="197"/>
      <c r="WQT80" s="197"/>
      <c r="WQU80" s="197"/>
      <c r="WQV80" s="197"/>
      <c r="WQW80" s="197"/>
      <c r="WQX80" s="197"/>
      <c r="WQY80" s="197"/>
      <c r="WQZ80" s="197"/>
      <c r="WRA80" s="197"/>
      <c r="WRB80" s="197"/>
      <c r="WRC80" s="197"/>
      <c r="WRD80" s="197"/>
      <c r="WRE80" s="197"/>
      <c r="WRF80" s="197"/>
      <c r="WRG80" s="197"/>
      <c r="WRH80" s="197"/>
      <c r="WRI80" s="200"/>
      <c r="WRJ80" s="200"/>
      <c r="WRK80" s="200"/>
      <c r="WRL80" s="200"/>
      <c r="WRM80" s="200"/>
      <c r="WRN80" s="200"/>
      <c r="WRO80" s="200"/>
      <c r="WRP80" s="200"/>
      <c r="WRQ80" s="200"/>
      <c r="WRR80" s="200"/>
      <c r="WRS80" s="200"/>
      <c r="WRT80" s="200"/>
      <c r="WRU80" s="200"/>
      <c r="WRV80" s="200"/>
      <c r="WRW80" s="200"/>
      <c r="WRX80" s="200"/>
      <c r="WRY80" s="200"/>
      <c r="WRZ80" s="200"/>
      <c r="WSA80" s="200"/>
      <c r="WSB80" s="200"/>
      <c r="WSC80" s="200"/>
      <c r="WSD80" s="200"/>
      <c r="WSE80" s="200"/>
      <c r="WSF80" s="200"/>
      <c r="WSG80" s="200"/>
      <c r="WSH80" s="200"/>
      <c r="WSI80" s="200"/>
      <c r="WSJ80" s="200"/>
      <c r="WSK80" s="200"/>
      <c r="WSL80" s="200"/>
      <c r="WSM80" s="200"/>
      <c r="WSN80" s="200"/>
      <c r="WSO80" s="200"/>
      <c r="WSP80" s="200"/>
      <c r="WSQ80" s="200"/>
      <c r="WSR80" s="200"/>
      <c r="WSS80" s="200"/>
      <c r="WST80" s="200"/>
      <c r="WSU80" s="200"/>
      <c r="WSV80" s="200"/>
      <c r="WSW80" s="200"/>
      <c r="WSX80" s="200"/>
      <c r="WSY80" s="200"/>
      <c r="WSZ80" s="200"/>
      <c r="WTA80" s="200"/>
      <c r="WTB80" s="200"/>
      <c r="WTC80" s="200"/>
      <c r="WTD80" s="200"/>
      <c r="WTE80" s="200"/>
      <c r="WTF80" s="200"/>
      <c r="WTG80" s="200"/>
      <c r="WTH80" s="200"/>
      <c r="WTI80" s="200"/>
      <c r="WTJ80" s="200"/>
      <c r="WTK80" s="200"/>
      <c r="WTL80" s="200"/>
      <c r="WTM80" s="200"/>
      <c r="WTN80" s="200"/>
      <c r="WTO80" s="200"/>
      <c r="WTP80" s="200"/>
      <c r="WTQ80" s="200"/>
      <c r="WTR80" s="200"/>
      <c r="WTS80" s="200"/>
      <c r="WTT80" s="200"/>
      <c r="WTU80" s="200"/>
      <c r="WTV80" s="200"/>
      <c r="WTW80" s="200"/>
      <c r="WTX80" s="200"/>
      <c r="WTY80" s="200"/>
      <c r="WTZ80" s="200"/>
      <c r="WUA80" s="200"/>
      <c r="WUB80" s="200"/>
      <c r="WUC80" s="200"/>
      <c r="WUD80" s="200"/>
      <c r="WUE80" s="200"/>
      <c r="WUF80" s="200"/>
      <c r="WUG80" s="197"/>
      <c r="WUH80" s="197"/>
      <c r="WUI80" s="197"/>
      <c r="WUJ80" s="197"/>
      <c r="WUK80" s="197"/>
      <c r="WUL80" s="197"/>
      <c r="WUM80" s="197"/>
      <c r="WUN80" s="197"/>
      <c r="WUO80" s="197"/>
      <c r="WUP80" s="197"/>
      <c r="WUQ80" s="197"/>
      <c r="WUR80" s="197"/>
      <c r="WUS80" s="197"/>
      <c r="WUT80" s="197"/>
      <c r="WUU80" s="197"/>
      <c r="WUV80" s="197"/>
      <c r="WUW80" s="200"/>
      <c r="WUX80" s="200"/>
      <c r="WUY80" s="200"/>
      <c r="WUZ80" s="200"/>
      <c r="WVA80" s="200"/>
      <c r="WVB80" s="200"/>
      <c r="WVC80" s="200"/>
      <c r="WVD80" s="200"/>
      <c r="WVE80" s="200"/>
      <c r="WVF80" s="200"/>
      <c r="WVG80" s="200"/>
      <c r="WVH80" s="200"/>
      <c r="WVI80" s="200"/>
      <c r="WVJ80" s="200"/>
      <c r="WVK80" s="200"/>
      <c r="WVL80" s="200"/>
      <c r="WVM80" s="200"/>
      <c r="WVN80" s="200"/>
      <c r="WVO80" s="200"/>
      <c r="WVP80" s="200"/>
      <c r="WVQ80" s="200"/>
      <c r="WVR80" s="200"/>
      <c r="WVS80" s="200"/>
      <c r="WVT80" s="200"/>
      <c r="WVU80" s="200"/>
      <c r="WVV80" s="200"/>
      <c r="WVW80" s="200"/>
      <c r="WVX80" s="200"/>
      <c r="WVY80" s="200"/>
      <c r="WVZ80" s="200"/>
      <c r="WWA80" s="200"/>
      <c r="WWB80" s="200"/>
      <c r="WWC80" s="200"/>
      <c r="WWD80" s="200"/>
      <c r="WWE80" s="200"/>
      <c r="WWF80" s="200"/>
      <c r="WWG80" s="200"/>
      <c r="WWH80" s="200"/>
      <c r="WWI80" s="200"/>
      <c r="WWJ80" s="200"/>
      <c r="WWK80" s="200"/>
      <c r="WWL80" s="200"/>
      <c r="WWM80" s="200"/>
      <c r="WWN80" s="200"/>
      <c r="WWO80" s="200"/>
      <c r="WWP80" s="200"/>
      <c r="WWQ80" s="200"/>
      <c r="WWR80" s="200"/>
      <c r="WWS80" s="200"/>
      <c r="WWT80" s="200"/>
      <c r="WWU80" s="200"/>
      <c r="WWV80" s="200"/>
      <c r="WWW80" s="200"/>
      <c r="WWX80" s="200"/>
      <c r="WWY80" s="200"/>
      <c r="WWZ80" s="200"/>
      <c r="WXA80" s="200"/>
      <c r="WXB80" s="200"/>
      <c r="WXC80" s="200"/>
      <c r="WXD80" s="200"/>
      <c r="WXE80" s="200"/>
      <c r="WXF80" s="200"/>
      <c r="WXG80" s="200"/>
      <c r="WXH80" s="200"/>
      <c r="WXI80" s="200"/>
      <c r="WXJ80" s="200"/>
      <c r="WXK80" s="200"/>
      <c r="WXL80" s="200"/>
      <c r="WXM80" s="200"/>
      <c r="WXN80" s="200"/>
      <c r="WXO80" s="200"/>
      <c r="WXP80" s="200"/>
      <c r="WXQ80" s="200"/>
      <c r="WXR80" s="200"/>
      <c r="WXS80" s="200"/>
      <c r="WXT80" s="200"/>
      <c r="WXU80" s="197"/>
      <c r="WXV80" s="197"/>
      <c r="WXW80" s="197"/>
      <c r="WXX80" s="197"/>
      <c r="WXY80" s="197"/>
      <c r="WXZ80" s="197"/>
      <c r="WYA80" s="197"/>
      <c r="WYB80" s="197"/>
      <c r="WYC80" s="197"/>
      <c r="WYD80" s="197"/>
      <c r="WYE80" s="197"/>
      <c r="WYF80" s="197"/>
      <c r="WYG80" s="197"/>
      <c r="WYH80" s="197"/>
      <c r="WYI80" s="197"/>
      <c r="WYJ80" s="197"/>
      <c r="WYK80" s="200"/>
      <c r="WYL80" s="200"/>
      <c r="WYM80" s="200"/>
      <c r="WYN80" s="200"/>
      <c r="WYO80" s="200"/>
      <c r="WYP80" s="200"/>
      <c r="WYQ80" s="200"/>
      <c r="WYR80" s="200"/>
      <c r="WYS80" s="200"/>
      <c r="WYT80" s="200"/>
      <c r="WYU80" s="200"/>
      <c r="WYV80" s="200"/>
      <c r="WYW80" s="200"/>
      <c r="WYX80" s="200"/>
      <c r="WYY80" s="200"/>
      <c r="WYZ80" s="200"/>
      <c r="WZA80" s="200"/>
      <c r="WZB80" s="200"/>
      <c r="WZC80" s="200"/>
      <c r="WZD80" s="200"/>
      <c r="WZE80" s="200"/>
      <c r="WZF80" s="200"/>
      <c r="WZG80" s="200"/>
      <c r="WZH80" s="200"/>
      <c r="WZI80" s="200"/>
      <c r="WZJ80" s="200"/>
      <c r="WZK80" s="200"/>
      <c r="WZL80" s="200"/>
      <c r="WZM80" s="200"/>
      <c r="WZN80" s="200"/>
      <c r="WZO80" s="200"/>
      <c r="WZP80" s="200"/>
      <c r="WZQ80" s="200"/>
      <c r="WZR80" s="200"/>
      <c r="WZS80" s="200"/>
      <c r="WZT80" s="200"/>
      <c r="WZU80" s="200"/>
      <c r="WZV80" s="200"/>
      <c r="WZW80" s="200"/>
      <c r="WZX80" s="200"/>
      <c r="WZY80" s="200"/>
      <c r="WZZ80" s="200"/>
      <c r="XAA80" s="200"/>
      <c r="XAB80" s="200"/>
      <c r="XAC80" s="200"/>
      <c r="XAD80" s="200"/>
      <c r="XAE80" s="200"/>
      <c r="XAF80" s="200"/>
      <c r="XAG80" s="200"/>
      <c r="XAH80" s="200"/>
      <c r="XAI80" s="200"/>
      <c r="XAJ80" s="200"/>
      <c r="XAK80" s="200"/>
      <c r="XAL80" s="200"/>
      <c r="XAM80" s="200"/>
      <c r="XAN80" s="200"/>
      <c r="XAO80" s="200"/>
      <c r="XAP80" s="200"/>
      <c r="XAQ80" s="200"/>
      <c r="XAR80" s="200"/>
      <c r="XAS80" s="200"/>
      <c r="XAT80" s="200"/>
      <c r="XAU80" s="200"/>
      <c r="XAV80" s="200"/>
      <c r="XAW80" s="200"/>
      <c r="XAX80" s="200"/>
      <c r="XAY80" s="200"/>
      <c r="XAZ80" s="200"/>
      <c r="XBA80" s="200"/>
      <c r="XBB80" s="200"/>
      <c r="XBC80" s="200"/>
      <c r="XBD80" s="200"/>
      <c r="XBE80" s="200"/>
      <c r="XBF80" s="200"/>
      <c r="XBG80" s="200"/>
      <c r="XBH80" s="200"/>
      <c r="XBI80" s="197"/>
      <c r="XBJ80" s="197"/>
      <c r="XBK80" s="197"/>
      <c r="XBL80" s="197"/>
      <c r="XBM80" s="197"/>
      <c r="XBN80" s="197"/>
      <c r="XBO80" s="197"/>
      <c r="XBP80" s="197"/>
      <c r="XBQ80" s="197"/>
      <c r="XBR80" s="197"/>
      <c r="XBS80" s="197"/>
      <c r="XBT80" s="197"/>
      <c r="XBU80" s="197"/>
      <c r="XBV80" s="197"/>
      <c r="XBW80" s="197"/>
      <c r="XBX80" s="197"/>
      <c r="XBY80" s="200"/>
      <c r="XBZ80" s="200"/>
      <c r="XCA80" s="200"/>
      <c r="XCB80" s="200"/>
      <c r="XCC80" s="200"/>
      <c r="XCD80" s="200"/>
      <c r="XCE80" s="200"/>
      <c r="XCF80" s="200"/>
      <c r="XCG80" s="200"/>
      <c r="XCH80" s="200"/>
      <c r="XCI80" s="200"/>
      <c r="XCJ80" s="200"/>
      <c r="XCK80" s="200"/>
      <c r="XCL80" s="200"/>
      <c r="XCM80" s="200"/>
      <c r="XCN80" s="200"/>
      <c r="XCO80" s="200"/>
      <c r="XCP80" s="200"/>
      <c r="XCQ80" s="200"/>
      <c r="XCR80" s="200"/>
      <c r="XCS80" s="200"/>
      <c r="XCT80" s="200"/>
      <c r="XCU80" s="200"/>
      <c r="XCV80" s="200"/>
      <c r="XCW80" s="200"/>
      <c r="XCX80" s="200"/>
      <c r="XCY80" s="200"/>
      <c r="XCZ80" s="200"/>
      <c r="XDA80" s="200"/>
      <c r="XDB80" s="200"/>
      <c r="XDC80" s="200"/>
      <c r="XDD80" s="200"/>
      <c r="XDE80" s="200"/>
      <c r="XDF80" s="200"/>
      <c r="XDG80" s="200"/>
      <c r="XDH80" s="200"/>
      <c r="XDI80" s="200"/>
      <c r="XDJ80" s="200"/>
      <c r="XDK80" s="200"/>
      <c r="XDL80" s="200"/>
      <c r="XDM80" s="200"/>
      <c r="XDN80" s="200"/>
      <c r="XDO80" s="200"/>
      <c r="XDP80" s="200"/>
      <c r="XDQ80" s="200"/>
      <c r="XDR80" s="200"/>
      <c r="XDS80" s="200"/>
      <c r="XDT80" s="200"/>
      <c r="XDU80" s="200"/>
      <c r="XDV80" s="200"/>
      <c r="XDW80" s="200"/>
      <c r="XDX80" s="200"/>
      <c r="XDY80" s="200"/>
      <c r="XDZ80" s="200"/>
      <c r="XEA80" s="200"/>
      <c r="XEB80" s="200"/>
      <c r="XEC80" s="200"/>
      <c r="XED80" s="200"/>
      <c r="XEE80" s="200"/>
      <c r="XEF80" s="200"/>
      <c r="XEG80" s="200"/>
      <c r="XEH80" s="200"/>
      <c r="XEI80" s="200"/>
      <c r="XEJ80" s="200"/>
      <c r="XEK80" s="200"/>
      <c r="XEL80" s="200"/>
      <c r="XEM80" s="200"/>
      <c r="XEN80" s="200"/>
      <c r="XEO80" s="200"/>
      <c r="XEP80" s="200"/>
      <c r="XEQ80" s="200"/>
      <c r="XER80" s="200"/>
      <c r="XES80" s="200"/>
      <c r="XET80" s="200"/>
      <c r="XEU80" s="200"/>
      <c r="XEV80" s="200"/>
      <c r="XEW80" s="197"/>
      <c r="XEX80" s="197"/>
      <c r="XEY80" s="197"/>
      <c r="XEZ80" s="197"/>
      <c r="XFA80" s="197"/>
      <c r="XFB80" s="197"/>
      <c r="XFC80" s="197"/>
      <c r="XFD80" s="197"/>
    </row>
    <row r="81" spans="1:16384" ht="15.75" customHeight="1">
      <c r="A81" s="465" t="s">
        <v>866</v>
      </c>
      <c r="B81" s="465"/>
      <c r="C81" s="465"/>
      <c r="D81" s="465"/>
      <c r="E81" s="465"/>
      <c r="F81" s="465"/>
      <c r="G81" s="465"/>
      <c r="H81" s="465"/>
      <c r="I81" s="465"/>
      <c r="J81" s="465"/>
      <c r="K81" s="465"/>
      <c r="L81" s="465"/>
      <c r="M81" s="465"/>
      <c r="N81" s="465"/>
      <c r="O81" s="465"/>
      <c r="P81" s="466"/>
      <c r="Q81" s="460">
        <v>28060561260</v>
      </c>
      <c r="R81" s="461"/>
      <c r="S81" s="461"/>
      <c r="T81" s="461"/>
      <c r="U81" s="461"/>
      <c r="V81" s="461"/>
      <c r="W81" s="461"/>
      <c r="X81" s="461"/>
      <c r="Y81" s="461"/>
      <c r="Z81" s="461"/>
      <c r="AA81" s="461"/>
      <c r="AB81" s="461"/>
      <c r="AC81" s="461"/>
      <c r="AD81" s="461"/>
      <c r="AE81" s="461"/>
      <c r="AF81" s="461"/>
      <c r="AG81" s="461"/>
      <c r="AH81" s="462"/>
      <c r="AI81" s="460"/>
      <c r="AJ81" s="461"/>
      <c r="AK81" s="461"/>
      <c r="AL81" s="461"/>
      <c r="AM81" s="461"/>
      <c r="AN81" s="461"/>
      <c r="AO81" s="461"/>
      <c r="AP81" s="461"/>
      <c r="AQ81" s="461"/>
      <c r="AR81" s="461"/>
      <c r="AS81" s="461"/>
      <c r="AT81" s="461"/>
      <c r="AU81" s="461"/>
      <c r="AV81" s="461"/>
      <c r="AW81" s="461"/>
      <c r="AX81" s="461"/>
      <c r="AY81" s="461"/>
      <c r="AZ81" s="461"/>
      <c r="BA81" s="461"/>
      <c r="BB81" s="461"/>
      <c r="BC81" s="462"/>
      <c r="BD81" s="460">
        <v>28060561260</v>
      </c>
      <c r="BE81" s="461"/>
      <c r="BF81" s="461"/>
      <c r="BG81" s="461"/>
      <c r="BH81" s="461"/>
      <c r="BI81" s="461"/>
      <c r="BJ81" s="461"/>
      <c r="BK81" s="461"/>
      <c r="BL81" s="461"/>
      <c r="BM81" s="461"/>
      <c r="BN81" s="461"/>
      <c r="BO81" s="461"/>
      <c r="BP81" s="461"/>
      <c r="BQ81" s="461"/>
      <c r="BR81" s="461"/>
      <c r="BS81" s="461"/>
      <c r="BT81" s="461"/>
      <c r="BU81" s="461"/>
      <c r="BV81" s="461"/>
      <c r="BW81" s="461"/>
      <c r="BX81" s="462"/>
      <c r="BY81" s="467"/>
      <c r="BZ81" s="467"/>
      <c r="CA81" s="467"/>
      <c r="CB81" s="467"/>
      <c r="CC81" s="467"/>
      <c r="CD81" s="467"/>
      <c r="CE81" s="467"/>
      <c r="CF81" s="467"/>
      <c r="CG81" s="467"/>
      <c r="CH81" s="467"/>
      <c r="CI81" s="467"/>
      <c r="CJ81" s="467"/>
      <c r="CK81" s="467"/>
      <c r="CL81" s="467"/>
      <c r="CM81" s="467"/>
      <c r="CN81" s="467"/>
      <c r="CO81" s="197"/>
      <c r="CP81" s="197"/>
      <c r="CQ81" s="197"/>
      <c r="CR81" s="197"/>
      <c r="CS81" s="197"/>
      <c r="CT81" s="197"/>
      <c r="CU81" s="197"/>
      <c r="CV81" s="197"/>
      <c r="CW81" s="197"/>
      <c r="CX81" s="197"/>
      <c r="CY81" s="197"/>
      <c r="CZ81" s="197"/>
      <c r="DA81" s="197"/>
      <c r="DB81" s="197"/>
      <c r="DC81" s="197"/>
      <c r="DD81" s="197"/>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0"/>
      <c r="FL81" s="200"/>
      <c r="FM81" s="200"/>
      <c r="FN81" s="200"/>
      <c r="FO81" s="200"/>
      <c r="FP81" s="200"/>
      <c r="FQ81" s="200"/>
      <c r="FR81" s="200"/>
      <c r="FS81" s="200"/>
      <c r="FT81" s="200"/>
      <c r="FU81" s="200"/>
      <c r="FV81" s="200"/>
      <c r="FW81" s="200"/>
      <c r="FX81" s="200"/>
      <c r="FY81" s="200"/>
      <c r="FZ81" s="200"/>
      <c r="GA81" s="200"/>
      <c r="GB81" s="200"/>
      <c r="GC81" s="197"/>
      <c r="GD81" s="197"/>
      <c r="GE81" s="197"/>
      <c r="GF81" s="197"/>
      <c r="GG81" s="197"/>
      <c r="GH81" s="197"/>
      <c r="GI81" s="197"/>
      <c r="GJ81" s="197"/>
      <c r="GK81" s="197"/>
      <c r="GL81" s="197"/>
      <c r="GM81" s="197"/>
      <c r="GN81" s="197"/>
      <c r="GO81" s="197"/>
      <c r="GP81" s="197"/>
      <c r="GQ81" s="197"/>
      <c r="GR81" s="197"/>
      <c r="GS81" s="200"/>
      <c r="GT81" s="200"/>
      <c r="GU81" s="200"/>
      <c r="GV81" s="200"/>
      <c r="GW81" s="200"/>
      <c r="GX81" s="200"/>
      <c r="GY81" s="200"/>
      <c r="GZ81" s="200"/>
      <c r="HA81" s="200"/>
      <c r="HB81" s="200"/>
      <c r="HC81" s="200"/>
      <c r="HD81" s="200"/>
      <c r="HE81" s="200"/>
      <c r="HF81" s="200"/>
      <c r="HG81" s="200"/>
      <c r="HH81" s="200"/>
      <c r="HI81" s="200"/>
      <c r="HJ81" s="200"/>
      <c r="HK81" s="200"/>
      <c r="HL81" s="200"/>
      <c r="HM81" s="200"/>
      <c r="HN81" s="200"/>
      <c r="HO81" s="200"/>
      <c r="HP81" s="200"/>
      <c r="HQ81" s="200"/>
      <c r="HR81" s="200"/>
      <c r="HS81" s="200"/>
      <c r="HT81" s="200"/>
      <c r="HU81" s="200"/>
      <c r="HV81" s="200"/>
      <c r="HW81" s="200"/>
      <c r="HX81" s="200"/>
      <c r="HY81" s="200"/>
      <c r="HZ81" s="200"/>
      <c r="IA81" s="200"/>
      <c r="IB81" s="200"/>
      <c r="IC81" s="200"/>
      <c r="ID81" s="200"/>
      <c r="IE81" s="200"/>
      <c r="IF81" s="200"/>
      <c r="IG81" s="200"/>
      <c r="IH81" s="200"/>
      <c r="II81" s="200"/>
      <c r="IJ81" s="200"/>
      <c r="IK81" s="200"/>
      <c r="IL81" s="200"/>
      <c r="IM81" s="200"/>
      <c r="IN81" s="200"/>
      <c r="IO81" s="200"/>
      <c r="IP81" s="200"/>
      <c r="IQ81" s="200"/>
      <c r="IR81" s="200"/>
      <c r="IS81" s="200"/>
      <c r="IT81" s="200"/>
      <c r="IU81" s="200"/>
      <c r="IV81" s="200"/>
      <c r="IW81" s="200"/>
      <c r="IX81" s="200"/>
      <c r="IY81" s="200"/>
      <c r="IZ81" s="200"/>
      <c r="JA81" s="200"/>
      <c r="JB81" s="200"/>
      <c r="JC81" s="200"/>
      <c r="JD81" s="200"/>
      <c r="JE81" s="200"/>
      <c r="JF81" s="200"/>
      <c r="JG81" s="200"/>
      <c r="JH81" s="200"/>
      <c r="JI81" s="200"/>
      <c r="JJ81" s="200"/>
      <c r="JK81" s="200"/>
      <c r="JL81" s="200"/>
      <c r="JM81" s="200"/>
      <c r="JN81" s="200"/>
      <c r="JO81" s="200"/>
      <c r="JP81" s="200"/>
      <c r="JQ81" s="197"/>
      <c r="JR81" s="197"/>
      <c r="JS81" s="197"/>
      <c r="JT81" s="197"/>
      <c r="JU81" s="197"/>
      <c r="JV81" s="197"/>
      <c r="JW81" s="197"/>
      <c r="JX81" s="197"/>
      <c r="JY81" s="197"/>
      <c r="JZ81" s="197"/>
      <c r="KA81" s="197"/>
      <c r="KB81" s="197"/>
      <c r="KC81" s="197"/>
      <c r="KD81" s="197"/>
      <c r="KE81" s="197"/>
      <c r="KF81" s="197"/>
      <c r="KG81" s="200"/>
      <c r="KH81" s="200"/>
      <c r="KI81" s="200"/>
      <c r="KJ81" s="200"/>
      <c r="KK81" s="200"/>
      <c r="KL81" s="200"/>
      <c r="KM81" s="200"/>
      <c r="KN81" s="200"/>
      <c r="KO81" s="200"/>
      <c r="KP81" s="200"/>
      <c r="KQ81" s="200"/>
      <c r="KR81" s="200"/>
      <c r="KS81" s="200"/>
      <c r="KT81" s="200"/>
      <c r="KU81" s="200"/>
      <c r="KV81" s="200"/>
      <c r="KW81" s="200"/>
      <c r="KX81" s="200"/>
      <c r="KY81" s="200"/>
      <c r="KZ81" s="200"/>
      <c r="LA81" s="200"/>
      <c r="LB81" s="200"/>
      <c r="LC81" s="200"/>
      <c r="LD81" s="200"/>
      <c r="LE81" s="200"/>
      <c r="LF81" s="200"/>
      <c r="LG81" s="200"/>
      <c r="LH81" s="200"/>
      <c r="LI81" s="200"/>
      <c r="LJ81" s="200"/>
      <c r="LK81" s="200"/>
      <c r="LL81" s="200"/>
      <c r="LM81" s="200"/>
      <c r="LN81" s="200"/>
      <c r="LO81" s="200"/>
      <c r="LP81" s="200"/>
      <c r="LQ81" s="200"/>
      <c r="LR81" s="200"/>
      <c r="LS81" s="200"/>
      <c r="LT81" s="200"/>
      <c r="LU81" s="200"/>
      <c r="LV81" s="200"/>
      <c r="LW81" s="200"/>
      <c r="LX81" s="200"/>
      <c r="LY81" s="200"/>
      <c r="LZ81" s="200"/>
      <c r="MA81" s="200"/>
      <c r="MB81" s="200"/>
      <c r="MC81" s="200"/>
      <c r="MD81" s="200"/>
      <c r="ME81" s="200"/>
      <c r="MF81" s="200"/>
      <c r="MG81" s="200"/>
      <c r="MH81" s="200"/>
      <c r="MI81" s="200"/>
      <c r="MJ81" s="200"/>
      <c r="MK81" s="200"/>
      <c r="ML81" s="200"/>
      <c r="MM81" s="200"/>
      <c r="MN81" s="200"/>
      <c r="MO81" s="200"/>
      <c r="MP81" s="200"/>
      <c r="MQ81" s="200"/>
      <c r="MR81" s="200"/>
      <c r="MS81" s="200"/>
      <c r="MT81" s="200"/>
      <c r="MU81" s="200"/>
      <c r="MV81" s="200"/>
      <c r="MW81" s="200"/>
      <c r="MX81" s="200"/>
      <c r="MY81" s="200"/>
      <c r="MZ81" s="200"/>
      <c r="NA81" s="200"/>
      <c r="NB81" s="200"/>
      <c r="NC81" s="200"/>
      <c r="ND81" s="200"/>
      <c r="NE81" s="197"/>
      <c r="NF81" s="197"/>
      <c r="NG81" s="197"/>
      <c r="NH81" s="197"/>
      <c r="NI81" s="197"/>
      <c r="NJ81" s="197"/>
      <c r="NK81" s="197"/>
      <c r="NL81" s="197"/>
      <c r="NM81" s="197"/>
      <c r="NN81" s="197"/>
      <c r="NO81" s="197"/>
      <c r="NP81" s="197"/>
      <c r="NQ81" s="197"/>
      <c r="NR81" s="197"/>
      <c r="NS81" s="197"/>
      <c r="NT81" s="197"/>
      <c r="NU81" s="200"/>
      <c r="NV81" s="200"/>
      <c r="NW81" s="200"/>
      <c r="NX81" s="200"/>
      <c r="NY81" s="200"/>
      <c r="NZ81" s="200"/>
      <c r="OA81" s="200"/>
      <c r="OB81" s="200"/>
      <c r="OC81" s="200"/>
      <c r="OD81" s="200"/>
      <c r="OE81" s="200"/>
      <c r="OF81" s="200"/>
      <c r="OG81" s="200"/>
      <c r="OH81" s="200"/>
      <c r="OI81" s="200"/>
      <c r="OJ81" s="200"/>
      <c r="OK81" s="200"/>
      <c r="OL81" s="200"/>
      <c r="OM81" s="200"/>
      <c r="ON81" s="200"/>
      <c r="OO81" s="200"/>
      <c r="OP81" s="200"/>
      <c r="OQ81" s="200"/>
      <c r="OR81" s="200"/>
      <c r="OS81" s="200"/>
      <c r="OT81" s="200"/>
      <c r="OU81" s="200"/>
      <c r="OV81" s="200"/>
      <c r="OW81" s="200"/>
      <c r="OX81" s="200"/>
      <c r="OY81" s="200"/>
      <c r="OZ81" s="200"/>
      <c r="PA81" s="200"/>
      <c r="PB81" s="200"/>
      <c r="PC81" s="200"/>
      <c r="PD81" s="200"/>
      <c r="PE81" s="200"/>
      <c r="PF81" s="200"/>
      <c r="PG81" s="200"/>
      <c r="PH81" s="200"/>
      <c r="PI81" s="200"/>
      <c r="PJ81" s="200"/>
      <c r="PK81" s="200"/>
      <c r="PL81" s="200"/>
      <c r="PM81" s="200"/>
      <c r="PN81" s="200"/>
      <c r="PO81" s="200"/>
      <c r="PP81" s="200"/>
      <c r="PQ81" s="200"/>
      <c r="PR81" s="200"/>
      <c r="PS81" s="200"/>
      <c r="PT81" s="200"/>
      <c r="PU81" s="200"/>
      <c r="PV81" s="200"/>
      <c r="PW81" s="200"/>
      <c r="PX81" s="200"/>
      <c r="PY81" s="200"/>
      <c r="PZ81" s="200"/>
      <c r="QA81" s="200"/>
      <c r="QB81" s="200"/>
      <c r="QC81" s="200"/>
      <c r="QD81" s="200"/>
      <c r="QE81" s="200"/>
      <c r="QF81" s="200"/>
      <c r="QG81" s="200"/>
      <c r="QH81" s="200"/>
      <c r="QI81" s="200"/>
      <c r="QJ81" s="200"/>
      <c r="QK81" s="200"/>
      <c r="QL81" s="200"/>
      <c r="QM81" s="200"/>
      <c r="QN81" s="200"/>
      <c r="QO81" s="200"/>
      <c r="QP81" s="200"/>
      <c r="QQ81" s="200"/>
      <c r="QR81" s="200"/>
      <c r="QS81" s="197"/>
      <c r="QT81" s="197"/>
      <c r="QU81" s="197"/>
      <c r="QV81" s="197"/>
      <c r="QW81" s="197"/>
      <c r="QX81" s="197"/>
      <c r="QY81" s="197"/>
      <c r="QZ81" s="197"/>
      <c r="RA81" s="197"/>
      <c r="RB81" s="197"/>
      <c r="RC81" s="197"/>
      <c r="RD81" s="197"/>
      <c r="RE81" s="197"/>
      <c r="RF81" s="197"/>
      <c r="RG81" s="197"/>
      <c r="RH81" s="197"/>
      <c r="RI81" s="200"/>
      <c r="RJ81" s="200"/>
      <c r="RK81" s="200"/>
      <c r="RL81" s="200"/>
      <c r="RM81" s="200"/>
      <c r="RN81" s="200"/>
      <c r="RO81" s="200"/>
      <c r="RP81" s="200"/>
      <c r="RQ81" s="200"/>
      <c r="RR81" s="200"/>
      <c r="RS81" s="200"/>
      <c r="RT81" s="200"/>
      <c r="RU81" s="200"/>
      <c r="RV81" s="200"/>
      <c r="RW81" s="200"/>
      <c r="RX81" s="200"/>
      <c r="RY81" s="200"/>
      <c r="RZ81" s="200"/>
      <c r="SA81" s="200"/>
      <c r="SB81" s="200"/>
      <c r="SC81" s="200"/>
      <c r="SD81" s="200"/>
      <c r="SE81" s="200"/>
      <c r="SF81" s="200"/>
      <c r="SG81" s="200"/>
      <c r="SH81" s="200"/>
      <c r="SI81" s="200"/>
      <c r="SJ81" s="200"/>
      <c r="SK81" s="200"/>
      <c r="SL81" s="200"/>
      <c r="SM81" s="200"/>
      <c r="SN81" s="200"/>
      <c r="SO81" s="200"/>
      <c r="SP81" s="200"/>
      <c r="SQ81" s="200"/>
      <c r="SR81" s="200"/>
      <c r="SS81" s="200"/>
      <c r="ST81" s="200"/>
      <c r="SU81" s="200"/>
      <c r="SV81" s="200"/>
      <c r="SW81" s="200"/>
      <c r="SX81" s="200"/>
      <c r="SY81" s="200"/>
      <c r="SZ81" s="200"/>
      <c r="TA81" s="200"/>
      <c r="TB81" s="200"/>
      <c r="TC81" s="200"/>
      <c r="TD81" s="200"/>
      <c r="TE81" s="200"/>
      <c r="TF81" s="200"/>
      <c r="TG81" s="200"/>
      <c r="TH81" s="200"/>
      <c r="TI81" s="200"/>
      <c r="TJ81" s="200"/>
      <c r="TK81" s="200"/>
      <c r="TL81" s="200"/>
      <c r="TM81" s="200"/>
      <c r="TN81" s="200"/>
      <c r="TO81" s="200"/>
      <c r="TP81" s="200"/>
      <c r="TQ81" s="200"/>
      <c r="TR81" s="200"/>
      <c r="TS81" s="200"/>
      <c r="TT81" s="200"/>
      <c r="TU81" s="200"/>
      <c r="TV81" s="200"/>
      <c r="TW81" s="200"/>
      <c r="TX81" s="200"/>
      <c r="TY81" s="200"/>
      <c r="TZ81" s="200"/>
      <c r="UA81" s="200"/>
      <c r="UB81" s="200"/>
      <c r="UC81" s="200"/>
      <c r="UD81" s="200"/>
      <c r="UE81" s="200"/>
      <c r="UF81" s="200"/>
      <c r="UG81" s="197"/>
      <c r="UH81" s="197"/>
      <c r="UI81" s="197"/>
      <c r="UJ81" s="197"/>
      <c r="UK81" s="197"/>
      <c r="UL81" s="197"/>
      <c r="UM81" s="197"/>
      <c r="UN81" s="197"/>
      <c r="UO81" s="197"/>
      <c r="UP81" s="197"/>
      <c r="UQ81" s="197"/>
      <c r="UR81" s="197"/>
      <c r="US81" s="197"/>
      <c r="UT81" s="197"/>
      <c r="UU81" s="197"/>
      <c r="UV81" s="197"/>
      <c r="UW81" s="200"/>
      <c r="UX81" s="200"/>
      <c r="UY81" s="200"/>
      <c r="UZ81" s="200"/>
      <c r="VA81" s="200"/>
      <c r="VB81" s="200"/>
      <c r="VC81" s="200"/>
      <c r="VD81" s="200"/>
      <c r="VE81" s="200"/>
      <c r="VF81" s="200"/>
      <c r="VG81" s="200"/>
      <c r="VH81" s="200"/>
      <c r="VI81" s="200"/>
      <c r="VJ81" s="200"/>
      <c r="VK81" s="200"/>
      <c r="VL81" s="200"/>
      <c r="VM81" s="200"/>
      <c r="VN81" s="200"/>
      <c r="VO81" s="200"/>
      <c r="VP81" s="200"/>
      <c r="VQ81" s="200"/>
      <c r="VR81" s="200"/>
      <c r="VS81" s="200"/>
      <c r="VT81" s="200"/>
      <c r="VU81" s="200"/>
      <c r="VV81" s="200"/>
      <c r="VW81" s="200"/>
      <c r="VX81" s="200"/>
      <c r="VY81" s="200"/>
      <c r="VZ81" s="200"/>
      <c r="WA81" s="200"/>
      <c r="WB81" s="200"/>
      <c r="WC81" s="200"/>
      <c r="WD81" s="200"/>
      <c r="WE81" s="200"/>
      <c r="WF81" s="200"/>
      <c r="WG81" s="200"/>
      <c r="WH81" s="200"/>
      <c r="WI81" s="200"/>
      <c r="WJ81" s="200"/>
      <c r="WK81" s="200"/>
      <c r="WL81" s="200"/>
      <c r="WM81" s="200"/>
      <c r="WN81" s="200"/>
      <c r="WO81" s="200"/>
      <c r="WP81" s="200"/>
      <c r="WQ81" s="200"/>
      <c r="WR81" s="200"/>
      <c r="WS81" s="200"/>
      <c r="WT81" s="200"/>
      <c r="WU81" s="200"/>
      <c r="WV81" s="200"/>
      <c r="WW81" s="200"/>
      <c r="WX81" s="200"/>
      <c r="WY81" s="200"/>
      <c r="WZ81" s="200"/>
      <c r="XA81" s="200"/>
      <c r="XB81" s="200"/>
      <c r="XC81" s="200"/>
      <c r="XD81" s="200"/>
      <c r="XE81" s="200"/>
      <c r="XF81" s="200"/>
      <c r="XG81" s="200"/>
      <c r="XH81" s="200"/>
      <c r="XI81" s="200"/>
      <c r="XJ81" s="200"/>
      <c r="XK81" s="200"/>
      <c r="XL81" s="200"/>
      <c r="XM81" s="200"/>
      <c r="XN81" s="200"/>
      <c r="XO81" s="200"/>
      <c r="XP81" s="200"/>
      <c r="XQ81" s="200"/>
      <c r="XR81" s="200"/>
      <c r="XS81" s="200"/>
      <c r="XT81" s="200"/>
      <c r="XU81" s="197"/>
      <c r="XV81" s="197"/>
      <c r="XW81" s="197"/>
      <c r="XX81" s="197"/>
      <c r="XY81" s="197"/>
      <c r="XZ81" s="197"/>
      <c r="YA81" s="197"/>
      <c r="YB81" s="197"/>
      <c r="YC81" s="197"/>
      <c r="YD81" s="197"/>
      <c r="YE81" s="197"/>
      <c r="YF81" s="197"/>
      <c r="YG81" s="197"/>
      <c r="YH81" s="197"/>
      <c r="YI81" s="197"/>
      <c r="YJ81" s="197"/>
      <c r="YK81" s="200"/>
      <c r="YL81" s="200"/>
      <c r="YM81" s="200"/>
      <c r="YN81" s="200"/>
      <c r="YO81" s="200"/>
      <c r="YP81" s="200"/>
      <c r="YQ81" s="200"/>
      <c r="YR81" s="200"/>
      <c r="YS81" s="200"/>
      <c r="YT81" s="200"/>
      <c r="YU81" s="200"/>
      <c r="YV81" s="200"/>
      <c r="YW81" s="200"/>
      <c r="YX81" s="200"/>
      <c r="YY81" s="200"/>
      <c r="YZ81" s="200"/>
      <c r="ZA81" s="200"/>
      <c r="ZB81" s="200"/>
      <c r="ZC81" s="200"/>
      <c r="ZD81" s="200"/>
      <c r="ZE81" s="200"/>
      <c r="ZF81" s="200"/>
      <c r="ZG81" s="200"/>
      <c r="ZH81" s="200"/>
      <c r="ZI81" s="200"/>
      <c r="ZJ81" s="200"/>
      <c r="ZK81" s="200"/>
      <c r="ZL81" s="200"/>
      <c r="ZM81" s="200"/>
      <c r="ZN81" s="200"/>
      <c r="ZO81" s="200"/>
      <c r="ZP81" s="200"/>
      <c r="ZQ81" s="200"/>
      <c r="ZR81" s="200"/>
      <c r="ZS81" s="200"/>
      <c r="ZT81" s="200"/>
      <c r="ZU81" s="200"/>
      <c r="ZV81" s="200"/>
      <c r="ZW81" s="200"/>
      <c r="ZX81" s="200"/>
      <c r="ZY81" s="200"/>
      <c r="ZZ81" s="200"/>
      <c r="AAA81" s="200"/>
      <c r="AAB81" s="200"/>
      <c r="AAC81" s="200"/>
      <c r="AAD81" s="200"/>
      <c r="AAE81" s="200"/>
      <c r="AAF81" s="200"/>
      <c r="AAG81" s="200"/>
      <c r="AAH81" s="200"/>
      <c r="AAI81" s="200"/>
      <c r="AAJ81" s="200"/>
      <c r="AAK81" s="200"/>
      <c r="AAL81" s="200"/>
      <c r="AAM81" s="200"/>
      <c r="AAN81" s="200"/>
      <c r="AAO81" s="200"/>
      <c r="AAP81" s="200"/>
      <c r="AAQ81" s="200"/>
      <c r="AAR81" s="200"/>
      <c r="AAS81" s="200"/>
      <c r="AAT81" s="200"/>
      <c r="AAU81" s="200"/>
      <c r="AAV81" s="200"/>
      <c r="AAW81" s="200"/>
      <c r="AAX81" s="200"/>
      <c r="AAY81" s="200"/>
      <c r="AAZ81" s="200"/>
      <c r="ABA81" s="200"/>
      <c r="ABB81" s="200"/>
      <c r="ABC81" s="200"/>
      <c r="ABD81" s="200"/>
      <c r="ABE81" s="200"/>
      <c r="ABF81" s="200"/>
      <c r="ABG81" s="200"/>
      <c r="ABH81" s="200"/>
      <c r="ABI81" s="197"/>
      <c r="ABJ81" s="197"/>
      <c r="ABK81" s="197"/>
      <c r="ABL81" s="197"/>
      <c r="ABM81" s="197"/>
      <c r="ABN81" s="197"/>
      <c r="ABO81" s="197"/>
      <c r="ABP81" s="197"/>
      <c r="ABQ81" s="197"/>
      <c r="ABR81" s="197"/>
      <c r="ABS81" s="197"/>
      <c r="ABT81" s="197"/>
      <c r="ABU81" s="197"/>
      <c r="ABV81" s="197"/>
      <c r="ABW81" s="197"/>
      <c r="ABX81" s="197"/>
      <c r="ABY81" s="200"/>
      <c r="ABZ81" s="200"/>
      <c r="ACA81" s="200"/>
      <c r="ACB81" s="200"/>
      <c r="ACC81" s="200"/>
      <c r="ACD81" s="200"/>
      <c r="ACE81" s="200"/>
      <c r="ACF81" s="200"/>
      <c r="ACG81" s="200"/>
      <c r="ACH81" s="200"/>
      <c r="ACI81" s="200"/>
      <c r="ACJ81" s="200"/>
      <c r="ACK81" s="200"/>
      <c r="ACL81" s="200"/>
      <c r="ACM81" s="200"/>
      <c r="ACN81" s="200"/>
      <c r="ACO81" s="200"/>
      <c r="ACP81" s="200"/>
      <c r="ACQ81" s="200"/>
      <c r="ACR81" s="200"/>
      <c r="ACS81" s="200"/>
      <c r="ACT81" s="200"/>
      <c r="ACU81" s="200"/>
      <c r="ACV81" s="200"/>
      <c r="ACW81" s="200"/>
      <c r="ACX81" s="200"/>
      <c r="ACY81" s="200"/>
      <c r="ACZ81" s="200"/>
      <c r="ADA81" s="200"/>
      <c r="ADB81" s="200"/>
      <c r="ADC81" s="200"/>
      <c r="ADD81" s="200"/>
      <c r="ADE81" s="200"/>
      <c r="ADF81" s="200"/>
      <c r="ADG81" s="200"/>
      <c r="ADH81" s="200"/>
      <c r="ADI81" s="200"/>
      <c r="ADJ81" s="200"/>
      <c r="ADK81" s="200"/>
      <c r="ADL81" s="200"/>
      <c r="ADM81" s="200"/>
      <c r="ADN81" s="200"/>
      <c r="ADO81" s="200"/>
      <c r="ADP81" s="200"/>
      <c r="ADQ81" s="200"/>
      <c r="ADR81" s="200"/>
      <c r="ADS81" s="200"/>
      <c r="ADT81" s="200"/>
      <c r="ADU81" s="200"/>
      <c r="ADV81" s="200"/>
      <c r="ADW81" s="200"/>
      <c r="ADX81" s="200"/>
      <c r="ADY81" s="200"/>
      <c r="ADZ81" s="200"/>
      <c r="AEA81" s="200"/>
      <c r="AEB81" s="200"/>
      <c r="AEC81" s="200"/>
      <c r="AED81" s="200"/>
      <c r="AEE81" s="200"/>
      <c r="AEF81" s="200"/>
      <c r="AEG81" s="200"/>
      <c r="AEH81" s="200"/>
      <c r="AEI81" s="200"/>
      <c r="AEJ81" s="200"/>
      <c r="AEK81" s="200"/>
      <c r="AEL81" s="200"/>
      <c r="AEM81" s="200"/>
      <c r="AEN81" s="200"/>
      <c r="AEO81" s="200"/>
      <c r="AEP81" s="200"/>
      <c r="AEQ81" s="200"/>
      <c r="AER81" s="200"/>
      <c r="AES81" s="200"/>
      <c r="AET81" s="200"/>
      <c r="AEU81" s="200"/>
      <c r="AEV81" s="200"/>
      <c r="AEW81" s="197"/>
      <c r="AEX81" s="197"/>
      <c r="AEY81" s="197"/>
      <c r="AEZ81" s="197"/>
      <c r="AFA81" s="197"/>
      <c r="AFB81" s="197"/>
      <c r="AFC81" s="197"/>
      <c r="AFD81" s="197"/>
      <c r="AFE81" s="197"/>
      <c r="AFF81" s="197"/>
      <c r="AFG81" s="197"/>
      <c r="AFH81" s="197"/>
      <c r="AFI81" s="197"/>
      <c r="AFJ81" s="197"/>
      <c r="AFK81" s="197"/>
      <c r="AFL81" s="197"/>
      <c r="AFM81" s="200"/>
      <c r="AFN81" s="200"/>
      <c r="AFO81" s="200"/>
      <c r="AFP81" s="200"/>
      <c r="AFQ81" s="200"/>
      <c r="AFR81" s="200"/>
      <c r="AFS81" s="200"/>
      <c r="AFT81" s="200"/>
      <c r="AFU81" s="200"/>
      <c r="AFV81" s="200"/>
      <c r="AFW81" s="200"/>
      <c r="AFX81" s="200"/>
      <c r="AFY81" s="200"/>
      <c r="AFZ81" s="200"/>
      <c r="AGA81" s="200"/>
      <c r="AGB81" s="200"/>
      <c r="AGC81" s="200"/>
      <c r="AGD81" s="200"/>
      <c r="AGE81" s="200"/>
      <c r="AGF81" s="200"/>
      <c r="AGG81" s="200"/>
      <c r="AGH81" s="200"/>
      <c r="AGI81" s="200"/>
      <c r="AGJ81" s="200"/>
      <c r="AGK81" s="200"/>
      <c r="AGL81" s="200"/>
      <c r="AGM81" s="200"/>
      <c r="AGN81" s="200"/>
      <c r="AGO81" s="200"/>
      <c r="AGP81" s="200"/>
      <c r="AGQ81" s="200"/>
      <c r="AGR81" s="200"/>
      <c r="AGS81" s="200"/>
      <c r="AGT81" s="200"/>
      <c r="AGU81" s="200"/>
      <c r="AGV81" s="200"/>
      <c r="AGW81" s="200"/>
      <c r="AGX81" s="200"/>
      <c r="AGY81" s="200"/>
      <c r="AGZ81" s="200"/>
      <c r="AHA81" s="200"/>
      <c r="AHB81" s="200"/>
      <c r="AHC81" s="200"/>
      <c r="AHD81" s="200"/>
      <c r="AHE81" s="200"/>
      <c r="AHF81" s="200"/>
      <c r="AHG81" s="200"/>
      <c r="AHH81" s="200"/>
      <c r="AHI81" s="200"/>
      <c r="AHJ81" s="200"/>
      <c r="AHK81" s="200"/>
      <c r="AHL81" s="200"/>
      <c r="AHM81" s="200"/>
      <c r="AHN81" s="200"/>
      <c r="AHO81" s="200"/>
      <c r="AHP81" s="200"/>
      <c r="AHQ81" s="200"/>
      <c r="AHR81" s="200"/>
      <c r="AHS81" s="200"/>
      <c r="AHT81" s="200"/>
      <c r="AHU81" s="200"/>
      <c r="AHV81" s="200"/>
      <c r="AHW81" s="200"/>
      <c r="AHX81" s="200"/>
      <c r="AHY81" s="200"/>
      <c r="AHZ81" s="200"/>
      <c r="AIA81" s="200"/>
      <c r="AIB81" s="200"/>
      <c r="AIC81" s="200"/>
      <c r="AID81" s="200"/>
      <c r="AIE81" s="200"/>
      <c r="AIF81" s="200"/>
      <c r="AIG81" s="200"/>
      <c r="AIH81" s="200"/>
      <c r="AII81" s="200"/>
      <c r="AIJ81" s="200"/>
      <c r="AIK81" s="197"/>
      <c r="AIL81" s="197"/>
      <c r="AIM81" s="197"/>
      <c r="AIN81" s="197"/>
      <c r="AIO81" s="197"/>
      <c r="AIP81" s="197"/>
      <c r="AIQ81" s="197"/>
      <c r="AIR81" s="197"/>
      <c r="AIS81" s="197"/>
      <c r="AIT81" s="197"/>
      <c r="AIU81" s="197"/>
      <c r="AIV81" s="197"/>
      <c r="AIW81" s="197"/>
      <c r="AIX81" s="197"/>
      <c r="AIY81" s="197"/>
      <c r="AIZ81" s="197"/>
      <c r="AJA81" s="200"/>
      <c r="AJB81" s="200"/>
      <c r="AJC81" s="200"/>
      <c r="AJD81" s="200"/>
      <c r="AJE81" s="200"/>
      <c r="AJF81" s="200"/>
      <c r="AJG81" s="200"/>
      <c r="AJH81" s="200"/>
      <c r="AJI81" s="200"/>
      <c r="AJJ81" s="200"/>
      <c r="AJK81" s="200"/>
      <c r="AJL81" s="200"/>
      <c r="AJM81" s="200"/>
      <c r="AJN81" s="200"/>
      <c r="AJO81" s="200"/>
      <c r="AJP81" s="200"/>
      <c r="AJQ81" s="200"/>
      <c r="AJR81" s="200"/>
      <c r="AJS81" s="200"/>
      <c r="AJT81" s="200"/>
      <c r="AJU81" s="200"/>
      <c r="AJV81" s="200"/>
      <c r="AJW81" s="200"/>
      <c r="AJX81" s="200"/>
      <c r="AJY81" s="200"/>
      <c r="AJZ81" s="200"/>
      <c r="AKA81" s="200"/>
      <c r="AKB81" s="200"/>
      <c r="AKC81" s="200"/>
      <c r="AKD81" s="200"/>
      <c r="AKE81" s="200"/>
      <c r="AKF81" s="200"/>
      <c r="AKG81" s="200"/>
      <c r="AKH81" s="200"/>
      <c r="AKI81" s="200"/>
      <c r="AKJ81" s="200"/>
      <c r="AKK81" s="200"/>
      <c r="AKL81" s="200"/>
      <c r="AKM81" s="200"/>
      <c r="AKN81" s="200"/>
      <c r="AKO81" s="200"/>
      <c r="AKP81" s="200"/>
      <c r="AKQ81" s="200"/>
      <c r="AKR81" s="200"/>
      <c r="AKS81" s="200"/>
      <c r="AKT81" s="200"/>
      <c r="AKU81" s="200"/>
      <c r="AKV81" s="200"/>
      <c r="AKW81" s="200"/>
      <c r="AKX81" s="200"/>
      <c r="AKY81" s="200"/>
      <c r="AKZ81" s="200"/>
      <c r="ALA81" s="200"/>
      <c r="ALB81" s="200"/>
      <c r="ALC81" s="200"/>
      <c r="ALD81" s="200"/>
      <c r="ALE81" s="200"/>
      <c r="ALF81" s="200"/>
      <c r="ALG81" s="200"/>
      <c r="ALH81" s="200"/>
      <c r="ALI81" s="200"/>
      <c r="ALJ81" s="200"/>
      <c r="ALK81" s="200"/>
      <c r="ALL81" s="200"/>
      <c r="ALM81" s="200"/>
      <c r="ALN81" s="200"/>
      <c r="ALO81" s="200"/>
      <c r="ALP81" s="200"/>
      <c r="ALQ81" s="200"/>
      <c r="ALR81" s="200"/>
      <c r="ALS81" s="200"/>
      <c r="ALT81" s="200"/>
      <c r="ALU81" s="200"/>
      <c r="ALV81" s="200"/>
      <c r="ALW81" s="200"/>
      <c r="ALX81" s="200"/>
      <c r="ALY81" s="197"/>
      <c r="ALZ81" s="197"/>
      <c r="AMA81" s="197"/>
      <c r="AMB81" s="197"/>
      <c r="AMC81" s="197"/>
      <c r="AMD81" s="197"/>
      <c r="AME81" s="197"/>
      <c r="AMF81" s="197"/>
      <c r="AMG81" s="197"/>
      <c r="AMH81" s="197"/>
      <c r="AMI81" s="197"/>
      <c r="AMJ81" s="197"/>
      <c r="AMK81" s="197"/>
      <c r="AML81" s="197"/>
      <c r="AMM81" s="197"/>
      <c r="AMN81" s="197"/>
      <c r="AMO81" s="200"/>
      <c r="AMP81" s="200"/>
      <c r="AMQ81" s="200"/>
      <c r="AMR81" s="200"/>
      <c r="AMS81" s="200"/>
      <c r="AMT81" s="200"/>
      <c r="AMU81" s="200"/>
      <c r="AMV81" s="200"/>
      <c r="AMW81" s="200"/>
      <c r="AMX81" s="200"/>
      <c r="AMY81" s="200"/>
      <c r="AMZ81" s="200"/>
      <c r="ANA81" s="200"/>
      <c r="ANB81" s="200"/>
      <c r="ANC81" s="200"/>
      <c r="AND81" s="200"/>
      <c r="ANE81" s="200"/>
      <c r="ANF81" s="200"/>
      <c r="ANG81" s="200"/>
      <c r="ANH81" s="200"/>
      <c r="ANI81" s="200"/>
      <c r="ANJ81" s="200"/>
      <c r="ANK81" s="200"/>
      <c r="ANL81" s="200"/>
      <c r="ANM81" s="200"/>
      <c r="ANN81" s="200"/>
      <c r="ANO81" s="200"/>
      <c r="ANP81" s="200"/>
      <c r="ANQ81" s="200"/>
      <c r="ANR81" s="200"/>
      <c r="ANS81" s="200"/>
      <c r="ANT81" s="200"/>
      <c r="ANU81" s="200"/>
      <c r="ANV81" s="200"/>
      <c r="ANW81" s="200"/>
      <c r="ANX81" s="200"/>
      <c r="ANY81" s="200"/>
      <c r="ANZ81" s="200"/>
      <c r="AOA81" s="200"/>
      <c r="AOB81" s="200"/>
      <c r="AOC81" s="200"/>
      <c r="AOD81" s="200"/>
      <c r="AOE81" s="200"/>
      <c r="AOF81" s="200"/>
      <c r="AOG81" s="200"/>
      <c r="AOH81" s="200"/>
      <c r="AOI81" s="200"/>
      <c r="AOJ81" s="200"/>
      <c r="AOK81" s="200"/>
      <c r="AOL81" s="200"/>
      <c r="AOM81" s="200"/>
      <c r="AON81" s="200"/>
      <c r="AOO81" s="200"/>
      <c r="AOP81" s="200"/>
      <c r="AOQ81" s="200"/>
      <c r="AOR81" s="200"/>
      <c r="AOS81" s="200"/>
      <c r="AOT81" s="200"/>
      <c r="AOU81" s="200"/>
      <c r="AOV81" s="200"/>
      <c r="AOW81" s="200"/>
      <c r="AOX81" s="200"/>
      <c r="AOY81" s="200"/>
      <c r="AOZ81" s="200"/>
      <c r="APA81" s="200"/>
      <c r="APB81" s="200"/>
      <c r="APC81" s="200"/>
      <c r="APD81" s="200"/>
      <c r="APE81" s="200"/>
      <c r="APF81" s="200"/>
      <c r="APG81" s="200"/>
      <c r="APH81" s="200"/>
      <c r="API81" s="200"/>
      <c r="APJ81" s="200"/>
      <c r="APK81" s="200"/>
      <c r="APL81" s="200"/>
      <c r="APM81" s="197"/>
      <c r="APN81" s="197"/>
      <c r="APO81" s="197"/>
      <c r="APP81" s="197"/>
      <c r="APQ81" s="197"/>
      <c r="APR81" s="197"/>
      <c r="APS81" s="197"/>
      <c r="APT81" s="197"/>
      <c r="APU81" s="197"/>
      <c r="APV81" s="197"/>
      <c r="APW81" s="197"/>
      <c r="APX81" s="197"/>
      <c r="APY81" s="197"/>
      <c r="APZ81" s="197"/>
      <c r="AQA81" s="197"/>
      <c r="AQB81" s="197"/>
      <c r="AQC81" s="200"/>
      <c r="AQD81" s="200"/>
      <c r="AQE81" s="200"/>
      <c r="AQF81" s="200"/>
      <c r="AQG81" s="200"/>
      <c r="AQH81" s="200"/>
      <c r="AQI81" s="200"/>
      <c r="AQJ81" s="200"/>
      <c r="AQK81" s="200"/>
      <c r="AQL81" s="200"/>
      <c r="AQM81" s="200"/>
      <c r="AQN81" s="200"/>
      <c r="AQO81" s="200"/>
      <c r="AQP81" s="200"/>
      <c r="AQQ81" s="200"/>
      <c r="AQR81" s="200"/>
      <c r="AQS81" s="200"/>
      <c r="AQT81" s="200"/>
      <c r="AQU81" s="200"/>
      <c r="AQV81" s="200"/>
      <c r="AQW81" s="200"/>
      <c r="AQX81" s="200"/>
      <c r="AQY81" s="200"/>
      <c r="AQZ81" s="200"/>
      <c r="ARA81" s="200"/>
      <c r="ARB81" s="200"/>
      <c r="ARC81" s="200"/>
      <c r="ARD81" s="200"/>
      <c r="ARE81" s="200"/>
      <c r="ARF81" s="200"/>
      <c r="ARG81" s="200"/>
      <c r="ARH81" s="200"/>
      <c r="ARI81" s="200"/>
      <c r="ARJ81" s="200"/>
      <c r="ARK81" s="200"/>
      <c r="ARL81" s="200"/>
      <c r="ARM81" s="200"/>
      <c r="ARN81" s="200"/>
      <c r="ARO81" s="200"/>
      <c r="ARP81" s="200"/>
      <c r="ARQ81" s="200"/>
      <c r="ARR81" s="200"/>
      <c r="ARS81" s="200"/>
      <c r="ART81" s="200"/>
      <c r="ARU81" s="200"/>
      <c r="ARV81" s="200"/>
      <c r="ARW81" s="200"/>
      <c r="ARX81" s="200"/>
      <c r="ARY81" s="200"/>
      <c r="ARZ81" s="200"/>
      <c r="ASA81" s="200"/>
      <c r="ASB81" s="200"/>
      <c r="ASC81" s="200"/>
      <c r="ASD81" s="200"/>
      <c r="ASE81" s="200"/>
      <c r="ASF81" s="200"/>
      <c r="ASG81" s="200"/>
      <c r="ASH81" s="200"/>
      <c r="ASI81" s="200"/>
      <c r="ASJ81" s="200"/>
      <c r="ASK81" s="200"/>
      <c r="ASL81" s="200"/>
      <c r="ASM81" s="200"/>
      <c r="ASN81" s="200"/>
      <c r="ASO81" s="200"/>
      <c r="ASP81" s="200"/>
      <c r="ASQ81" s="200"/>
      <c r="ASR81" s="200"/>
      <c r="ASS81" s="200"/>
      <c r="AST81" s="200"/>
      <c r="ASU81" s="200"/>
      <c r="ASV81" s="200"/>
      <c r="ASW81" s="200"/>
      <c r="ASX81" s="200"/>
      <c r="ASY81" s="200"/>
      <c r="ASZ81" s="200"/>
      <c r="ATA81" s="197"/>
      <c r="ATB81" s="197"/>
      <c r="ATC81" s="197"/>
      <c r="ATD81" s="197"/>
      <c r="ATE81" s="197"/>
      <c r="ATF81" s="197"/>
      <c r="ATG81" s="197"/>
      <c r="ATH81" s="197"/>
      <c r="ATI81" s="197"/>
      <c r="ATJ81" s="197"/>
      <c r="ATK81" s="197"/>
      <c r="ATL81" s="197"/>
      <c r="ATM81" s="197"/>
      <c r="ATN81" s="197"/>
      <c r="ATO81" s="197"/>
      <c r="ATP81" s="197"/>
      <c r="ATQ81" s="200"/>
      <c r="ATR81" s="200"/>
      <c r="ATS81" s="200"/>
      <c r="ATT81" s="200"/>
      <c r="ATU81" s="200"/>
      <c r="ATV81" s="200"/>
      <c r="ATW81" s="200"/>
      <c r="ATX81" s="200"/>
      <c r="ATY81" s="200"/>
      <c r="ATZ81" s="200"/>
      <c r="AUA81" s="200"/>
      <c r="AUB81" s="200"/>
      <c r="AUC81" s="200"/>
      <c r="AUD81" s="200"/>
      <c r="AUE81" s="200"/>
      <c r="AUF81" s="200"/>
      <c r="AUG81" s="200"/>
      <c r="AUH81" s="200"/>
      <c r="AUI81" s="200"/>
      <c r="AUJ81" s="200"/>
      <c r="AUK81" s="200"/>
      <c r="AUL81" s="200"/>
      <c r="AUM81" s="200"/>
      <c r="AUN81" s="200"/>
      <c r="AUO81" s="200"/>
      <c r="AUP81" s="200"/>
      <c r="AUQ81" s="200"/>
      <c r="AUR81" s="200"/>
      <c r="AUS81" s="200"/>
      <c r="AUT81" s="200"/>
      <c r="AUU81" s="200"/>
      <c r="AUV81" s="200"/>
      <c r="AUW81" s="200"/>
      <c r="AUX81" s="200"/>
      <c r="AUY81" s="200"/>
      <c r="AUZ81" s="200"/>
      <c r="AVA81" s="200"/>
      <c r="AVB81" s="200"/>
      <c r="AVC81" s="200"/>
      <c r="AVD81" s="200"/>
      <c r="AVE81" s="200"/>
      <c r="AVF81" s="200"/>
      <c r="AVG81" s="200"/>
      <c r="AVH81" s="200"/>
      <c r="AVI81" s="200"/>
      <c r="AVJ81" s="200"/>
      <c r="AVK81" s="200"/>
      <c r="AVL81" s="200"/>
      <c r="AVM81" s="200"/>
      <c r="AVN81" s="200"/>
      <c r="AVO81" s="200"/>
      <c r="AVP81" s="200"/>
      <c r="AVQ81" s="200"/>
      <c r="AVR81" s="200"/>
      <c r="AVS81" s="200"/>
      <c r="AVT81" s="200"/>
      <c r="AVU81" s="200"/>
      <c r="AVV81" s="200"/>
      <c r="AVW81" s="200"/>
      <c r="AVX81" s="200"/>
      <c r="AVY81" s="200"/>
      <c r="AVZ81" s="200"/>
      <c r="AWA81" s="200"/>
      <c r="AWB81" s="200"/>
      <c r="AWC81" s="200"/>
      <c r="AWD81" s="200"/>
      <c r="AWE81" s="200"/>
      <c r="AWF81" s="200"/>
      <c r="AWG81" s="200"/>
      <c r="AWH81" s="200"/>
      <c r="AWI81" s="200"/>
      <c r="AWJ81" s="200"/>
      <c r="AWK81" s="200"/>
      <c r="AWL81" s="200"/>
      <c r="AWM81" s="200"/>
      <c r="AWN81" s="200"/>
      <c r="AWO81" s="197"/>
      <c r="AWP81" s="197"/>
      <c r="AWQ81" s="197"/>
      <c r="AWR81" s="197"/>
      <c r="AWS81" s="197"/>
      <c r="AWT81" s="197"/>
      <c r="AWU81" s="197"/>
      <c r="AWV81" s="197"/>
      <c r="AWW81" s="197"/>
      <c r="AWX81" s="197"/>
      <c r="AWY81" s="197"/>
      <c r="AWZ81" s="197"/>
      <c r="AXA81" s="197"/>
      <c r="AXB81" s="197"/>
      <c r="AXC81" s="197"/>
      <c r="AXD81" s="197"/>
      <c r="AXE81" s="200"/>
      <c r="AXF81" s="200"/>
      <c r="AXG81" s="200"/>
      <c r="AXH81" s="200"/>
      <c r="AXI81" s="200"/>
      <c r="AXJ81" s="200"/>
      <c r="AXK81" s="200"/>
      <c r="AXL81" s="200"/>
      <c r="AXM81" s="200"/>
      <c r="AXN81" s="200"/>
      <c r="AXO81" s="200"/>
      <c r="AXP81" s="200"/>
      <c r="AXQ81" s="200"/>
      <c r="AXR81" s="200"/>
      <c r="AXS81" s="200"/>
      <c r="AXT81" s="200"/>
      <c r="AXU81" s="200"/>
      <c r="AXV81" s="200"/>
      <c r="AXW81" s="200"/>
      <c r="AXX81" s="200"/>
      <c r="AXY81" s="200"/>
      <c r="AXZ81" s="200"/>
      <c r="AYA81" s="200"/>
      <c r="AYB81" s="200"/>
      <c r="AYC81" s="200"/>
      <c r="AYD81" s="200"/>
      <c r="AYE81" s="200"/>
      <c r="AYF81" s="200"/>
      <c r="AYG81" s="200"/>
      <c r="AYH81" s="200"/>
      <c r="AYI81" s="200"/>
      <c r="AYJ81" s="200"/>
      <c r="AYK81" s="200"/>
      <c r="AYL81" s="200"/>
      <c r="AYM81" s="200"/>
      <c r="AYN81" s="200"/>
      <c r="AYO81" s="200"/>
      <c r="AYP81" s="200"/>
      <c r="AYQ81" s="200"/>
      <c r="AYR81" s="200"/>
      <c r="AYS81" s="200"/>
      <c r="AYT81" s="200"/>
      <c r="AYU81" s="200"/>
      <c r="AYV81" s="200"/>
      <c r="AYW81" s="200"/>
      <c r="AYX81" s="200"/>
      <c r="AYY81" s="200"/>
      <c r="AYZ81" s="200"/>
      <c r="AZA81" s="200"/>
      <c r="AZB81" s="200"/>
      <c r="AZC81" s="200"/>
      <c r="AZD81" s="200"/>
      <c r="AZE81" s="200"/>
      <c r="AZF81" s="200"/>
      <c r="AZG81" s="200"/>
      <c r="AZH81" s="200"/>
      <c r="AZI81" s="200"/>
      <c r="AZJ81" s="200"/>
      <c r="AZK81" s="200"/>
      <c r="AZL81" s="200"/>
      <c r="AZM81" s="200"/>
      <c r="AZN81" s="200"/>
      <c r="AZO81" s="200"/>
      <c r="AZP81" s="200"/>
      <c r="AZQ81" s="200"/>
      <c r="AZR81" s="200"/>
      <c r="AZS81" s="200"/>
      <c r="AZT81" s="200"/>
      <c r="AZU81" s="200"/>
      <c r="AZV81" s="200"/>
      <c r="AZW81" s="200"/>
      <c r="AZX81" s="200"/>
      <c r="AZY81" s="200"/>
      <c r="AZZ81" s="200"/>
      <c r="BAA81" s="200"/>
      <c r="BAB81" s="200"/>
      <c r="BAC81" s="197"/>
      <c r="BAD81" s="197"/>
      <c r="BAE81" s="197"/>
      <c r="BAF81" s="197"/>
      <c r="BAG81" s="197"/>
      <c r="BAH81" s="197"/>
      <c r="BAI81" s="197"/>
      <c r="BAJ81" s="197"/>
      <c r="BAK81" s="197"/>
      <c r="BAL81" s="197"/>
      <c r="BAM81" s="197"/>
      <c r="BAN81" s="197"/>
      <c r="BAO81" s="197"/>
      <c r="BAP81" s="197"/>
      <c r="BAQ81" s="197"/>
      <c r="BAR81" s="197"/>
      <c r="BAS81" s="200"/>
      <c r="BAT81" s="200"/>
      <c r="BAU81" s="200"/>
      <c r="BAV81" s="200"/>
      <c r="BAW81" s="200"/>
      <c r="BAX81" s="200"/>
      <c r="BAY81" s="200"/>
      <c r="BAZ81" s="200"/>
      <c r="BBA81" s="200"/>
      <c r="BBB81" s="200"/>
      <c r="BBC81" s="200"/>
      <c r="BBD81" s="200"/>
      <c r="BBE81" s="200"/>
      <c r="BBF81" s="200"/>
      <c r="BBG81" s="200"/>
      <c r="BBH81" s="200"/>
      <c r="BBI81" s="200"/>
      <c r="BBJ81" s="200"/>
      <c r="BBK81" s="200"/>
      <c r="BBL81" s="200"/>
      <c r="BBM81" s="200"/>
      <c r="BBN81" s="200"/>
      <c r="BBO81" s="200"/>
      <c r="BBP81" s="200"/>
      <c r="BBQ81" s="200"/>
      <c r="BBR81" s="200"/>
      <c r="BBS81" s="200"/>
      <c r="BBT81" s="200"/>
      <c r="BBU81" s="200"/>
      <c r="BBV81" s="200"/>
      <c r="BBW81" s="200"/>
      <c r="BBX81" s="200"/>
      <c r="BBY81" s="200"/>
      <c r="BBZ81" s="200"/>
      <c r="BCA81" s="200"/>
      <c r="BCB81" s="200"/>
      <c r="BCC81" s="200"/>
      <c r="BCD81" s="200"/>
      <c r="BCE81" s="200"/>
      <c r="BCF81" s="200"/>
      <c r="BCG81" s="200"/>
      <c r="BCH81" s="200"/>
      <c r="BCI81" s="200"/>
      <c r="BCJ81" s="200"/>
      <c r="BCK81" s="200"/>
      <c r="BCL81" s="200"/>
      <c r="BCM81" s="200"/>
      <c r="BCN81" s="200"/>
      <c r="BCO81" s="200"/>
      <c r="BCP81" s="200"/>
      <c r="BCQ81" s="200"/>
      <c r="BCR81" s="200"/>
      <c r="BCS81" s="200"/>
      <c r="BCT81" s="200"/>
      <c r="BCU81" s="200"/>
      <c r="BCV81" s="200"/>
      <c r="BCW81" s="200"/>
      <c r="BCX81" s="200"/>
      <c r="BCY81" s="200"/>
      <c r="BCZ81" s="200"/>
      <c r="BDA81" s="200"/>
      <c r="BDB81" s="200"/>
      <c r="BDC81" s="200"/>
      <c r="BDD81" s="200"/>
      <c r="BDE81" s="200"/>
      <c r="BDF81" s="200"/>
      <c r="BDG81" s="200"/>
      <c r="BDH81" s="200"/>
      <c r="BDI81" s="200"/>
      <c r="BDJ81" s="200"/>
      <c r="BDK81" s="200"/>
      <c r="BDL81" s="200"/>
      <c r="BDM81" s="200"/>
      <c r="BDN81" s="200"/>
      <c r="BDO81" s="200"/>
      <c r="BDP81" s="200"/>
      <c r="BDQ81" s="197"/>
      <c r="BDR81" s="197"/>
      <c r="BDS81" s="197"/>
      <c r="BDT81" s="197"/>
      <c r="BDU81" s="197"/>
      <c r="BDV81" s="197"/>
      <c r="BDW81" s="197"/>
      <c r="BDX81" s="197"/>
      <c r="BDY81" s="197"/>
      <c r="BDZ81" s="197"/>
      <c r="BEA81" s="197"/>
      <c r="BEB81" s="197"/>
      <c r="BEC81" s="197"/>
      <c r="BED81" s="197"/>
      <c r="BEE81" s="197"/>
      <c r="BEF81" s="197"/>
      <c r="BEG81" s="200"/>
      <c r="BEH81" s="200"/>
      <c r="BEI81" s="200"/>
      <c r="BEJ81" s="200"/>
      <c r="BEK81" s="200"/>
      <c r="BEL81" s="200"/>
      <c r="BEM81" s="200"/>
      <c r="BEN81" s="200"/>
      <c r="BEO81" s="200"/>
      <c r="BEP81" s="200"/>
      <c r="BEQ81" s="200"/>
      <c r="BER81" s="200"/>
      <c r="BES81" s="200"/>
      <c r="BET81" s="200"/>
      <c r="BEU81" s="200"/>
      <c r="BEV81" s="200"/>
      <c r="BEW81" s="200"/>
      <c r="BEX81" s="200"/>
      <c r="BEY81" s="200"/>
      <c r="BEZ81" s="200"/>
      <c r="BFA81" s="200"/>
      <c r="BFB81" s="200"/>
      <c r="BFC81" s="200"/>
      <c r="BFD81" s="200"/>
      <c r="BFE81" s="200"/>
      <c r="BFF81" s="200"/>
      <c r="BFG81" s="200"/>
      <c r="BFH81" s="200"/>
      <c r="BFI81" s="200"/>
      <c r="BFJ81" s="200"/>
      <c r="BFK81" s="200"/>
      <c r="BFL81" s="200"/>
      <c r="BFM81" s="200"/>
      <c r="BFN81" s="200"/>
      <c r="BFO81" s="200"/>
      <c r="BFP81" s="200"/>
      <c r="BFQ81" s="200"/>
      <c r="BFR81" s="200"/>
      <c r="BFS81" s="200"/>
      <c r="BFT81" s="200"/>
      <c r="BFU81" s="200"/>
      <c r="BFV81" s="200"/>
      <c r="BFW81" s="200"/>
      <c r="BFX81" s="200"/>
      <c r="BFY81" s="200"/>
      <c r="BFZ81" s="200"/>
      <c r="BGA81" s="200"/>
      <c r="BGB81" s="200"/>
      <c r="BGC81" s="200"/>
      <c r="BGD81" s="200"/>
      <c r="BGE81" s="200"/>
      <c r="BGF81" s="200"/>
      <c r="BGG81" s="200"/>
      <c r="BGH81" s="200"/>
      <c r="BGI81" s="200"/>
      <c r="BGJ81" s="200"/>
      <c r="BGK81" s="200"/>
      <c r="BGL81" s="200"/>
      <c r="BGM81" s="200"/>
      <c r="BGN81" s="200"/>
      <c r="BGO81" s="200"/>
      <c r="BGP81" s="200"/>
      <c r="BGQ81" s="200"/>
      <c r="BGR81" s="200"/>
      <c r="BGS81" s="200"/>
      <c r="BGT81" s="200"/>
      <c r="BGU81" s="200"/>
      <c r="BGV81" s="200"/>
      <c r="BGW81" s="200"/>
      <c r="BGX81" s="200"/>
      <c r="BGY81" s="200"/>
      <c r="BGZ81" s="200"/>
      <c r="BHA81" s="200"/>
      <c r="BHB81" s="200"/>
      <c r="BHC81" s="200"/>
      <c r="BHD81" s="200"/>
      <c r="BHE81" s="197"/>
      <c r="BHF81" s="197"/>
      <c r="BHG81" s="197"/>
      <c r="BHH81" s="197"/>
      <c r="BHI81" s="197"/>
      <c r="BHJ81" s="197"/>
      <c r="BHK81" s="197"/>
      <c r="BHL81" s="197"/>
      <c r="BHM81" s="197"/>
      <c r="BHN81" s="197"/>
      <c r="BHO81" s="197"/>
      <c r="BHP81" s="197"/>
      <c r="BHQ81" s="197"/>
      <c r="BHR81" s="197"/>
      <c r="BHS81" s="197"/>
      <c r="BHT81" s="197"/>
      <c r="BHU81" s="200"/>
      <c r="BHV81" s="200"/>
      <c r="BHW81" s="200"/>
      <c r="BHX81" s="200"/>
      <c r="BHY81" s="200"/>
      <c r="BHZ81" s="200"/>
      <c r="BIA81" s="200"/>
      <c r="BIB81" s="200"/>
      <c r="BIC81" s="200"/>
      <c r="BID81" s="200"/>
      <c r="BIE81" s="200"/>
      <c r="BIF81" s="200"/>
      <c r="BIG81" s="200"/>
      <c r="BIH81" s="200"/>
      <c r="BII81" s="200"/>
      <c r="BIJ81" s="200"/>
      <c r="BIK81" s="200"/>
      <c r="BIL81" s="200"/>
      <c r="BIM81" s="200"/>
      <c r="BIN81" s="200"/>
      <c r="BIO81" s="200"/>
      <c r="BIP81" s="200"/>
      <c r="BIQ81" s="200"/>
      <c r="BIR81" s="200"/>
      <c r="BIS81" s="200"/>
      <c r="BIT81" s="200"/>
      <c r="BIU81" s="200"/>
      <c r="BIV81" s="200"/>
      <c r="BIW81" s="200"/>
      <c r="BIX81" s="200"/>
      <c r="BIY81" s="200"/>
      <c r="BIZ81" s="200"/>
      <c r="BJA81" s="200"/>
      <c r="BJB81" s="200"/>
      <c r="BJC81" s="200"/>
      <c r="BJD81" s="200"/>
      <c r="BJE81" s="200"/>
      <c r="BJF81" s="200"/>
      <c r="BJG81" s="200"/>
      <c r="BJH81" s="200"/>
      <c r="BJI81" s="200"/>
      <c r="BJJ81" s="200"/>
      <c r="BJK81" s="200"/>
      <c r="BJL81" s="200"/>
      <c r="BJM81" s="200"/>
      <c r="BJN81" s="200"/>
      <c r="BJO81" s="200"/>
      <c r="BJP81" s="200"/>
      <c r="BJQ81" s="200"/>
      <c r="BJR81" s="200"/>
      <c r="BJS81" s="200"/>
      <c r="BJT81" s="200"/>
      <c r="BJU81" s="200"/>
      <c r="BJV81" s="200"/>
      <c r="BJW81" s="200"/>
      <c r="BJX81" s="200"/>
      <c r="BJY81" s="200"/>
      <c r="BJZ81" s="200"/>
      <c r="BKA81" s="200"/>
      <c r="BKB81" s="200"/>
      <c r="BKC81" s="200"/>
      <c r="BKD81" s="200"/>
      <c r="BKE81" s="200"/>
      <c r="BKF81" s="200"/>
      <c r="BKG81" s="200"/>
      <c r="BKH81" s="200"/>
      <c r="BKI81" s="200"/>
      <c r="BKJ81" s="200"/>
      <c r="BKK81" s="200"/>
      <c r="BKL81" s="200"/>
      <c r="BKM81" s="200"/>
      <c r="BKN81" s="200"/>
      <c r="BKO81" s="200"/>
      <c r="BKP81" s="200"/>
      <c r="BKQ81" s="200"/>
      <c r="BKR81" s="200"/>
      <c r="BKS81" s="197"/>
      <c r="BKT81" s="197"/>
      <c r="BKU81" s="197"/>
      <c r="BKV81" s="197"/>
      <c r="BKW81" s="197"/>
      <c r="BKX81" s="197"/>
      <c r="BKY81" s="197"/>
      <c r="BKZ81" s="197"/>
      <c r="BLA81" s="197"/>
      <c r="BLB81" s="197"/>
      <c r="BLC81" s="197"/>
      <c r="BLD81" s="197"/>
      <c r="BLE81" s="197"/>
      <c r="BLF81" s="197"/>
      <c r="BLG81" s="197"/>
      <c r="BLH81" s="197"/>
      <c r="BLI81" s="200"/>
      <c r="BLJ81" s="200"/>
      <c r="BLK81" s="200"/>
      <c r="BLL81" s="200"/>
      <c r="BLM81" s="200"/>
      <c r="BLN81" s="200"/>
      <c r="BLO81" s="200"/>
      <c r="BLP81" s="200"/>
      <c r="BLQ81" s="200"/>
      <c r="BLR81" s="200"/>
      <c r="BLS81" s="200"/>
      <c r="BLT81" s="200"/>
      <c r="BLU81" s="200"/>
      <c r="BLV81" s="200"/>
      <c r="BLW81" s="200"/>
      <c r="BLX81" s="200"/>
      <c r="BLY81" s="200"/>
      <c r="BLZ81" s="200"/>
      <c r="BMA81" s="200"/>
      <c r="BMB81" s="200"/>
      <c r="BMC81" s="200"/>
      <c r="BMD81" s="200"/>
      <c r="BME81" s="200"/>
      <c r="BMF81" s="200"/>
      <c r="BMG81" s="200"/>
      <c r="BMH81" s="200"/>
      <c r="BMI81" s="200"/>
      <c r="BMJ81" s="200"/>
      <c r="BMK81" s="200"/>
      <c r="BML81" s="200"/>
      <c r="BMM81" s="200"/>
      <c r="BMN81" s="200"/>
      <c r="BMO81" s="200"/>
      <c r="BMP81" s="200"/>
      <c r="BMQ81" s="200"/>
      <c r="BMR81" s="200"/>
      <c r="BMS81" s="200"/>
      <c r="BMT81" s="200"/>
      <c r="BMU81" s="200"/>
      <c r="BMV81" s="200"/>
      <c r="BMW81" s="200"/>
      <c r="BMX81" s="200"/>
      <c r="BMY81" s="200"/>
      <c r="BMZ81" s="200"/>
      <c r="BNA81" s="200"/>
      <c r="BNB81" s="200"/>
      <c r="BNC81" s="200"/>
      <c r="BND81" s="200"/>
      <c r="BNE81" s="200"/>
      <c r="BNF81" s="200"/>
      <c r="BNG81" s="200"/>
      <c r="BNH81" s="200"/>
      <c r="BNI81" s="200"/>
      <c r="BNJ81" s="200"/>
      <c r="BNK81" s="200"/>
      <c r="BNL81" s="200"/>
      <c r="BNM81" s="200"/>
      <c r="BNN81" s="200"/>
      <c r="BNO81" s="200"/>
      <c r="BNP81" s="200"/>
      <c r="BNQ81" s="200"/>
      <c r="BNR81" s="200"/>
      <c r="BNS81" s="200"/>
      <c r="BNT81" s="200"/>
      <c r="BNU81" s="200"/>
      <c r="BNV81" s="200"/>
      <c r="BNW81" s="200"/>
      <c r="BNX81" s="200"/>
      <c r="BNY81" s="200"/>
      <c r="BNZ81" s="200"/>
      <c r="BOA81" s="200"/>
      <c r="BOB81" s="200"/>
      <c r="BOC81" s="200"/>
      <c r="BOD81" s="200"/>
      <c r="BOE81" s="200"/>
      <c r="BOF81" s="200"/>
      <c r="BOG81" s="197"/>
      <c r="BOH81" s="197"/>
      <c r="BOI81" s="197"/>
      <c r="BOJ81" s="197"/>
      <c r="BOK81" s="197"/>
      <c r="BOL81" s="197"/>
      <c r="BOM81" s="197"/>
      <c r="BON81" s="197"/>
      <c r="BOO81" s="197"/>
      <c r="BOP81" s="197"/>
      <c r="BOQ81" s="197"/>
      <c r="BOR81" s="197"/>
      <c r="BOS81" s="197"/>
      <c r="BOT81" s="197"/>
      <c r="BOU81" s="197"/>
      <c r="BOV81" s="197"/>
      <c r="BOW81" s="200"/>
      <c r="BOX81" s="200"/>
      <c r="BOY81" s="200"/>
      <c r="BOZ81" s="200"/>
      <c r="BPA81" s="200"/>
      <c r="BPB81" s="200"/>
      <c r="BPC81" s="200"/>
      <c r="BPD81" s="200"/>
      <c r="BPE81" s="200"/>
      <c r="BPF81" s="200"/>
      <c r="BPG81" s="200"/>
      <c r="BPH81" s="200"/>
      <c r="BPI81" s="200"/>
      <c r="BPJ81" s="200"/>
      <c r="BPK81" s="200"/>
      <c r="BPL81" s="200"/>
      <c r="BPM81" s="200"/>
      <c r="BPN81" s="200"/>
      <c r="BPO81" s="200"/>
      <c r="BPP81" s="200"/>
      <c r="BPQ81" s="200"/>
      <c r="BPR81" s="200"/>
      <c r="BPS81" s="200"/>
      <c r="BPT81" s="200"/>
      <c r="BPU81" s="200"/>
      <c r="BPV81" s="200"/>
      <c r="BPW81" s="200"/>
      <c r="BPX81" s="200"/>
      <c r="BPY81" s="200"/>
      <c r="BPZ81" s="200"/>
      <c r="BQA81" s="200"/>
      <c r="BQB81" s="200"/>
      <c r="BQC81" s="200"/>
      <c r="BQD81" s="200"/>
      <c r="BQE81" s="200"/>
      <c r="BQF81" s="200"/>
      <c r="BQG81" s="200"/>
      <c r="BQH81" s="200"/>
      <c r="BQI81" s="200"/>
      <c r="BQJ81" s="200"/>
      <c r="BQK81" s="200"/>
      <c r="BQL81" s="200"/>
      <c r="BQM81" s="200"/>
      <c r="BQN81" s="200"/>
      <c r="BQO81" s="200"/>
      <c r="BQP81" s="200"/>
      <c r="BQQ81" s="200"/>
      <c r="BQR81" s="200"/>
      <c r="BQS81" s="200"/>
      <c r="BQT81" s="200"/>
      <c r="BQU81" s="200"/>
      <c r="BQV81" s="200"/>
      <c r="BQW81" s="200"/>
      <c r="BQX81" s="200"/>
      <c r="BQY81" s="200"/>
      <c r="BQZ81" s="200"/>
      <c r="BRA81" s="200"/>
      <c r="BRB81" s="200"/>
      <c r="BRC81" s="200"/>
      <c r="BRD81" s="200"/>
      <c r="BRE81" s="200"/>
      <c r="BRF81" s="200"/>
      <c r="BRG81" s="200"/>
      <c r="BRH81" s="200"/>
      <c r="BRI81" s="200"/>
      <c r="BRJ81" s="200"/>
      <c r="BRK81" s="200"/>
      <c r="BRL81" s="200"/>
      <c r="BRM81" s="200"/>
      <c r="BRN81" s="200"/>
      <c r="BRO81" s="200"/>
      <c r="BRP81" s="200"/>
      <c r="BRQ81" s="200"/>
      <c r="BRR81" s="200"/>
      <c r="BRS81" s="200"/>
      <c r="BRT81" s="200"/>
      <c r="BRU81" s="197"/>
      <c r="BRV81" s="197"/>
      <c r="BRW81" s="197"/>
      <c r="BRX81" s="197"/>
      <c r="BRY81" s="197"/>
      <c r="BRZ81" s="197"/>
      <c r="BSA81" s="197"/>
      <c r="BSB81" s="197"/>
      <c r="BSC81" s="197"/>
      <c r="BSD81" s="197"/>
      <c r="BSE81" s="197"/>
      <c r="BSF81" s="197"/>
      <c r="BSG81" s="197"/>
      <c r="BSH81" s="197"/>
      <c r="BSI81" s="197"/>
      <c r="BSJ81" s="197"/>
      <c r="BSK81" s="200"/>
      <c r="BSL81" s="200"/>
      <c r="BSM81" s="200"/>
      <c r="BSN81" s="200"/>
      <c r="BSO81" s="200"/>
      <c r="BSP81" s="200"/>
      <c r="BSQ81" s="200"/>
      <c r="BSR81" s="200"/>
      <c r="BSS81" s="200"/>
      <c r="BST81" s="200"/>
      <c r="BSU81" s="200"/>
      <c r="BSV81" s="200"/>
      <c r="BSW81" s="200"/>
      <c r="BSX81" s="200"/>
      <c r="BSY81" s="200"/>
      <c r="BSZ81" s="200"/>
      <c r="BTA81" s="200"/>
      <c r="BTB81" s="200"/>
      <c r="BTC81" s="200"/>
      <c r="BTD81" s="200"/>
      <c r="BTE81" s="200"/>
      <c r="BTF81" s="200"/>
      <c r="BTG81" s="200"/>
      <c r="BTH81" s="200"/>
      <c r="BTI81" s="200"/>
      <c r="BTJ81" s="200"/>
      <c r="BTK81" s="200"/>
      <c r="BTL81" s="200"/>
      <c r="BTM81" s="200"/>
      <c r="BTN81" s="200"/>
      <c r="BTO81" s="200"/>
      <c r="BTP81" s="200"/>
      <c r="BTQ81" s="200"/>
      <c r="BTR81" s="200"/>
      <c r="BTS81" s="200"/>
      <c r="BTT81" s="200"/>
      <c r="BTU81" s="200"/>
      <c r="BTV81" s="200"/>
      <c r="BTW81" s="200"/>
      <c r="BTX81" s="200"/>
      <c r="BTY81" s="200"/>
      <c r="BTZ81" s="200"/>
      <c r="BUA81" s="200"/>
      <c r="BUB81" s="200"/>
      <c r="BUC81" s="200"/>
      <c r="BUD81" s="200"/>
      <c r="BUE81" s="200"/>
      <c r="BUF81" s="200"/>
      <c r="BUG81" s="200"/>
      <c r="BUH81" s="200"/>
      <c r="BUI81" s="200"/>
      <c r="BUJ81" s="200"/>
      <c r="BUK81" s="200"/>
      <c r="BUL81" s="200"/>
      <c r="BUM81" s="200"/>
      <c r="BUN81" s="200"/>
      <c r="BUO81" s="200"/>
      <c r="BUP81" s="200"/>
      <c r="BUQ81" s="200"/>
      <c r="BUR81" s="200"/>
      <c r="BUS81" s="200"/>
      <c r="BUT81" s="200"/>
      <c r="BUU81" s="200"/>
      <c r="BUV81" s="200"/>
      <c r="BUW81" s="200"/>
      <c r="BUX81" s="200"/>
      <c r="BUY81" s="200"/>
      <c r="BUZ81" s="200"/>
      <c r="BVA81" s="200"/>
      <c r="BVB81" s="200"/>
      <c r="BVC81" s="200"/>
      <c r="BVD81" s="200"/>
      <c r="BVE81" s="200"/>
      <c r="BVF81" s="200"/>
      <c r="BVG81" s="200"/>
      <c r="BVH81" s="200"/>
      <c r="BVI81" s="197"/>
      <c r="BVJ81" s="197"/>
      <c r="BVK81" s="197"/>
      <c r="BVL81" s="197"/>
      <c r="BVM81" s="197"/>
      <c r="BVN81" s="197"/>
      <c r="BVO81" s="197"/>
      <c r="BVP81" s="197"/>
      <c r="BVQ81" s="197"/>
      <c r="BVR81" s="197"/>
      <c r="BVS81" s="197"/>
      <c r="BVT81" s="197"/>
      <c r="BVU81" s="197"/>
      <c r="BVV81" s="197"/>
      <c r="BVW81" s="197"/>
      <c r="BVX81" s="197"/>
      <c r="BVY81" s="200"/>
      <c r="BVZ81" s="200"/>
      <c r="BWA81" s="200"/>
      <c r="BWB81" s="200"/>
      <c r="BWC81" s="200"/>
      <c r="BWD81" s="200"/>
      <c r="BWE81" s="200"/>
      <c r="BWF81" s="200"/>
      <c r="BWG81" s="200"/>
      <c r="BWH81" s="200"/>
      <c r="BWI81" s="200"/>
      <c r="BWJ81" s="200"/>
      <c r="BWK81" s="200"/>
      <c r="BWL81" s="200"/>
      <c r="BWM81" s="200"/>
      <c r="BWN81" s="200"/>
      <c r="BWO81" s="200"/>
      <c r="BWP81" s="200"/>
      <c r="BWQ81" s="200"/>
      <c r="BWR81" s="200"/>
      <c r="BWS81" s="200"/>
      <c r="BWT81" s="200"/>
      <c r="BWU81" s="200"/>
      <c r="BWV81" s="200"/>
      <c r="BWW81" s="200"/>
      <c r="BWX81" s="200"/>
      <c r="BWY81" s="200"/>
      <c r="BWZ81" s="200"/>
      <c r="BXA81" s="200"/>
      <c r="BXB81" s="200"/>
      <c r="BXC81" s="200"/>
      <c r="BXD81" s="200"/>
      <c r="BXE81" s="200"/>
      <c r="BXF81" s="200"/>
      <c r="BXG81" s="200"/>
      <c r="BXH81" s="200"/>
      <c r="BXI81" s="200"/>
      <c r="BXJ81" s="200"/>
      <c r="BXK81" s="200"/>
      <c r="BXL81" s="200"/>
      <c r="BXM81" s="200"/>
      <c r="BXN81" s="200"/>
      <c r="BXO81" s="200"/>
      <c r="BXP81" s="200"/>
      <c r="BXQ81" s="200"/>
      <c r="BXR81" s="200"/>
      <c r="BXS81" s="200"/>
      <c r="BXT81" s="200"/>
      <c r="BXU81" s="200"/>
      <c r="BXV81" s="200"/>
      <c r="BXW81" s="200"/>
      <c r="BXX81" s="200"/>
      <c r="BXY81" s="200"/>
      <c r="BXZ81" s="200"/>
      <c r="BYA81" s="200"/>
      <c r="BYB81" s="200"/>
      <c r="BYC81" s="200"/>
      <c r="BYD81" s="200"/>
      <c r="BYE81" s="200"/>
      <c r="BYF81" s="200"/>
      <c r="BYG81" s="200"/>
      <c r="BYH81" s="200"/>
      <c r="BYI81" s="200"/>
      <c r="BYJ81" s="200"/>
      <c r="BYK81" s="200"/>
      <c r="BYL81" s="200"/>
      <c r="BYM81" s="200"/>
      <c r="BYN81" s="200"/>
      <c r="BYO81" s="200"/>
      <c r="BYP81" s="200"/>
      <c r="BYQ81" s="200"/>
      <c r="BYR81" s="200"/>
      <c r="BYS81" s="200"/>
      <c r="BYT81" s="200"/>
      <c r="BYU81" s="200"/>
      <c r="BYV81" s="200"/>
      <c r="BYW81" s="197"/>
      <c r="BYX81" s="197"/>
      <c r="BYY81" s="197"/>
      <c r="BYZ81" s="197"/>
      <c r="BZA81" s="197"/>
      <c r="BZB81" s="197"/>
      <c r="BZC81" s="197"/>
      <c r="BZD81" s="197"/>
      <c r="BZE81" s="197"/>
      <c r="BZF81" s="197"/>
      <c r="BZG81" s="197"/>
      <c r="BZH81" s="197"/>
      <c r="BZI81" s="197"/>
      <c r="BZJ81" s="197"/>
      <c r="BZK81" s="197"/>
      <c r="BZL81" s="197"/>
      <c r="BZM81" s="200"/>
      <c r="BZN81" s="200"/>
      <c r="BZO81" s="200"/>
      <c r="BZP81" s="200"/>
      <c r="BZQ81" s="200"/>
      <c r="BZR81" s="200"/>
      <c r="BZS81" s="200"/>
      <c r="BZT81" s="200"/>
      <c r="BZU81" s="200"/>
      <c r="BZV81" s="200"/>
      <c r="BZW81" s="200"/>
      <c r="BZX81" s="200"/>
      <c r="BZY81" s="200"/>
      <c r="BZZ81" s="200"/>
      <c r="CAA81" s="200"/>
      <c r="CAB81" s="200"/>
      <c r="CAC81" s="200"/>
      <c r="CAD81" s="200"/>
      <c r="CAE81" s="200"/>
      <c r="CAF81" s="200"/>
      <c r="CAG81" s="200"/>
      <c r="CAH81" s="200"/>
      <c r="CAI81" s="200"/>
      <c r="CAJ81" s="200"/>
      <c r="CAK81" s="200"/>
      <c r="CAL81" s="200"/>
      <c r="CAM81" s="200"/>
      <c r="CAN81" s="200"/>
      <c r="CAO81" s="200"/>
      <c r="CAP81" s="200"/>
      <c r="CAQ81" s="200"/>
      <c r="CAR81" s="200"/>
      <c r="CAS81" s="200"/>
      <c r="CAT81" s="200"/>
      <c r="CAU81" s="200"/>
      <c r="CAV81" s="200"/>
      <c r="CAW81" s="200"/>
      <c r="CAX81" s="200"/>
      <c r="CAY81" s="200"/>
      <c r="CAZ81" s="200"/>
      <c r="CBA81" s="200"/>
      <c r="CBB81" s="200"/>
      <c r="CBC81" s="200"/>
      <c r="CBD81" s="200"/>
      <c r="CBE81" s="200"/>
      <c r="CBF81" s="200"/>
      <c r="CBG81" s="200"/>
      <c r="CBH81" s="200"/>
      <c r="CBI81" s="200"/>
      <c r="CBJ81" s="200"/>
      <c r="CBK81" s="200"/>
      <c r="CBL81" s="200"/>
      <c r="CBM81" s="200"/>
      <c r="CBN81" s="200"/>
      <c r="CBO81" s="200"/>
      <c r="CBP81" s="200"/>
      <c r="CBQ81" s="200"/>
      <c r="CBR81" s="200"/>
      <c r="CBS81" s="200"/>
      <c r="CBT81" s="200"/>
      <c r="CBU81" s="200"/>
      <c r="CBV81" s="200"/>
      <c r="CBW81" s="200"/>
      <c r="CBX81" s="200"/>
      <c r="CBY81" s="200"/>
      <c r="CBZ81" s="200"/>
      <c r="CCA81" s="200"/>
      <c r="CCB81" s="200"/>
      <c r="CCC81" s="200"/>
      <c r="CCD81" s="200"/>
      <c r="CCE81" s="200"/>
      <c r="CCF81" s="200"/>
      <c r="CCG81" s="200"/>
      <c r="CCH81" s="200"/>
      <c r="CCI81" s="200"/>
      <c r="CCJ81" s="200"/>
      <c r="CCK81" s="197"/>
      <c r="CCL81" s="197"/>
      <c r="CCM81" s="197"/>
      <c r="CCN81" s="197"/>
      <c r="CCO81" s="197"/>
      <c r="CCP81" s="197"/>
      <c r="CCQ81" s="197"/>
      <c r="CCR81" s="197"/>
      <c r="CCS81" s="197"/>
      <c r="CCT81" s="197"/>
      <c r="CCU81" s="197"/>
      <c r="CCV81" s="197"/>
      <c r="CCW81" s="197"/>
      <c r="CCX81" s="197"/>
      <c r="CCY81" s="197"/>
      <c r="CCZ81" s="197"/>
      <c r="CDA81" s="200"/>
      <c r="CDB81" s="200"/>
      <c r="CDC81" s="200"/>
      <c r="CDD81" s="200"/>
      <c r="CDE81" s="200"/>
      <c r="CDF81" s="200"/>
      <c r="CDG81" s="200"/>
      <c r="CDH81" s="200"/>
      <c r="CDI81" s="200"/>
      <c r="CDJ81" s="200"/>
      <c r="CDK81" s="200"/>
      <c r="CDL81" s="200"/>
      <c r="CDM81" s="200"/>
      <c r="CDN81" s="200"/>
      <c r="CDO81" s="200"/>
      <c r="CDP81" s="200"/>
      <c r="CDQ81" s="200"/>
      <c r="CDR81" s="200"/>
      <c r="CDS81" s="200"/>
      <c r="CDT81" s="200"/>
      <c r="CDU81" s="200"/>
      <c r="CDV81" s="200"/>
      <c r="CDW81" s="200"/>
      <c r="CDX81" s="200"/>
      <c r="CDY81" s="200"/>
      <c r="CDZ81" s="200"/>
      <c r="CEA81" s="200"/>
      <c r="CEB81" s="200"/>
      <c r="CEC81" s="200"/>
      <c r="CED81" s="200"/>
      <c r="CEE81" s="200"/>
      <c r="CEF81" s="200"/>
      <c r="CEG81" s="200"/>
      <c r="CEH81" s="200"/>
      <c r="CEI81" s="200"/>
      <c r="CEJ81" s="200"/>
      <c r="CEK81" s="200"/>
      <c r="CEL81" s="200"/>
      <c r="CEM81" s="200"/>
      <c r="CEN81" s="200"/>
      <c r="CEO81" s="200"/>
      <c r="CEP81" s="200"/>
      <c r="CEQ81" s="200"/>
      <c r="CER81" s="200"/>
      <c r="CES81" s="200"/>
      <c r="CET81" s="200"/>
      <c r="CEU81" s="200"/>
      <c r="CEV81" s="200"/>
      <c r="CEW81" s="200"/>
      <c r="CEX81" s="200"/>
      <c r="CEY81" s="200"/>
      <c r="CEZ81" s="200"/>
      <c r="CFA81" s="200"/>
      <c r="CFB81" s="200"/>
      <c r="CFC81" s="200"/>
      <c r="CFD81" s="200"/>
      <c r="CFE81" s="200"/>
      <c r="CFF81" s="200"/>
      <c r="CFG81" s="200"/>
      <c r="CFH81" s="200"/>
      <c r="CFI81" s="200"/>
      <c r="CFJ81" s="200"/>
      <c r="CFK81" s="200"/>
      <c r="CFL81" s="200"/>
      <c r="CFM81" s="200"/>
      <c r="CFN81" s="200"/>
      <c r="CFO81" s="200"/>
      <c r="CFP81" s="200"/>
      <c r="CFQ81" s="200"/>
      <c r="CFR81" s="200"/>
      <c r="CFS81" s="200"/>
      <c r="CFT81" s="200"/>
      <c r="CFU81" s="200"/>
      <c r="CFV81" s="200"/>
      <c r="CFW81" s="200"/>
      <c r="CFX81" s="200"/>
      <c r="CFY81" s="197"/>
      <c r="CFZ81" s="197"/>
      <c r="CGA81" s="197"/>
      <c r="CGB81" s="197"/>
      <c r="CGC81" s="197"/>
      <c r="CGD81" s="197"/>
      <c r="CGE81" s="197"/>
      <c r="CGF81" s="197"/>
      <c r="CGG81" s="197"/>
      <c r="CGH81" s="197"/>
      <c r="CGI81" s="197"/>
      <c r="CGJ81" s="197"/>
      <c r="CGK81" s="197"/>
      <c r="CGL81" s="197"/>
      <c r="CGM81" s="197"/>
      <c r="CGN81" s="197"/>
      <c r="CGO81" s="200"/>
      <c r="CGP81" s="200"/>
      <c r="CGQ81" s="200"/>
      <c r="CGR81" s="200"/>
      <c r="CGS81" s="200"/>
      <c r="CGT81" s="200"/>
      <c r="CGU81" s="200"/>
      <c r="CGV81" s="200"/>
      <c r="CGW81" s="200"/>
      <c r="CGX81" s="200"/>
      <c r="CGY81" s="200"/>
      <c r="CGZ81" s="200"/>
      <c r="CHA81" s="200"/>
      <c r="CHB81" s="200"/>
      <c r="CHC81" s="200"/>
      <c r="CHD81" s="200"/>
      <c r="CHE81" s="200"/>
      <c r="CHF81" s="200"/>
      <c r="CHG81" s="200"/>
      <c r="CHH81" s="200"/>
      <c r="CHI81" s="200"/>
      <c r="CHJ81" s="200"/>
      <c r="CHK81" s="200"/>
      <c r="CHL81" s="200"/>
      <c r="CHM81" s="200"/>
      <c r="CHN81" s="200"/>
      <c r="CHO81" s="200"/>
      <c r="CHP81" s="200"/>
      <c r="CHQ81" s="200"/>
      <c r="CHR81" s="200"/>
      <c r="CHS81" s="200"/>
      <c r="CHT81" s="200"/>
      <c r="CHU81" s="200"/>
      <c r="CHV81" s="200"/>
      <c r="CHW81" s="200"/>
      <c r="CHX81" s="200"/>
      <c r="CHY81" s="200"/>
      <c r="CHZ81" s="200"/>
      <c r="CIA81" s="200"/>
      <c r="CIB81" s="200"/>
      <c r="CIC81" s="200"/>
      <c r="CID81" s="200"/>
      <c r="CIE81" s="200"/>
      <c r="CIF81" s="200"/>
      <c r="CIG81" s="200"/>
      <c r="CIH81" s="200"/>
      <c r="CII81" s="200"/>
      <c r="CIJ81" s="200"/>
      <c r="CIK81" s="200"/>
      <c r="CIL81" s="200"/>
      <c r="CIM81" s="200"/>
      <c r="CIN81" s="200"/>
      <c r="CIO81" s="200"/>
      <c r="CIP81" s="200"/>
      <c r="CIQ81" s="200"/>
      <c r="CIR81" s="200"/>
      <c r="CIS81" s="200"/>
      <c r="CIT81" s="200"/>
      <c r="CIU81" s="200"/>
      <c r="CIV81" s="200"/>
      <c r="CIW81" s="200"/>
      <c r="CIX81" s="200"/>
      <c r="CIY81" s="200"/>
      <c r="CIZ81" s="200"/>
      <c r="CJA81" s="200"/>
      <c r="CJB81" s="200"/>
      <c r="CJC81" s="200"/>
      <c r="CJD81" s="200"/>
      <c r="CJE81" s="200"/>
      <c r="CJF81" s="200"/>
      <c r="CJG81" s="200"/>
      <c r="CJH81" s="200"/>
      <c r="CJI81" s="200"/>
      <c r="CJJ81" s="200"/>
      <c r="CJK81" s="200"/>
      <c r="CJL81" s="200"/>
      <c r="CJM81" s="197"/>
      <c r="CJN81" s="197"/>
      <c r="CJO81" s="197"/>
      <c r="CJP81" s="197"/>
      <c r="CJQ81" s="197"/>
      <c r="CJR81" s="197"/>
      <c r="CJS81" s="197"/>
      <c r="CJT81" s="197"/>
      <c r="CJU81" s="197"/>
      <c r="CJV81" s="197"/>
      <c r="CJW81" s="197"/>
      <c r="CJX81" s="197"/>
      <c r="CJY81" s="197"/>
      <c r="CJZ81" s="197"/>
      <c r="CKA81" s="197"/>
      <c r="CKB81" s="197"/>
      <c r="CKC81" s="200"/>
      <c r="CKD81" s="200"/>
      <c r="CKE81" s="200"/>
      <c r="CKF81" s="200"/>
      <c r="CKG81" s="200"/>
      <c r="CKH81" s="200"/>
      <c r="CKI81" s="200"/>
      <c r="CKJ81" s="200"/>
      <c r="CKK81" s="200"/>
      <c r="CKL81" s="200"/>
      <c r="CKM81" s="200"/>
      <c r="CKN81" s="200"/>
      <c r="CKO81" s="200"/>
      <c r="CKP81" s="200"/>
      <c r="CKQ81" s="200"/>
      <c r="CKR81" s="200"/>
      <c r="CKS81" s="200"/>
      <c r="CKT81" s="200"/>
      <c r="CKU81" s="200"/>
      <c r="CKV81" s="200"/>
      <c r="CKW81" s="200"/>
      <c r="CKX81" s="200"/>
      <c r="CKY81" s="200"/>
      <c r="CKZ81" s="200"/>
      <c r="CLA81" s="200"/>
      <c r="CLB81" s="200"/>
      <c r="CLC81" s="200"/>
      <c r="CLD81" s="200"/>
      <c r="CLE81" s="200"/>
      <c r="CLF81" s="200"/>
      <c r="CLG81" s="200"/>
      <c r="CLH81" s="200"/>
      <c r="CLI81" s="200"/>
      <c r="CLJ81" s="200"/>
      <c r="CLK81" s="200"/>
      <c r="CLL81" s="200"/>
      <c r="CLM81" s="200"/>
      <c r="CLN81" s="200"/>
      <c r="CLO81" s="200"/>
      <c r="CLP81" s="200"/>
      <c r="CLQ81" s="200"/>
      <c r="CLR81" s="200"/>
      <c r="CLS81" s="200"/>
      <c r="CLT81" s="200"/>
      <c r="CLU81" s="200"/>
      <c r="CLV81" s="200"/>
      <c r="CLW81" s="200"/>
      <c r="CLX81" s="200"/>
      <c r="CLY81" s="200"/>
      <c r="CLZ81" s="200"/>
      <c r="CMA81" s="200"/>
      <c r="CMB81" s="200"/>
      <c r="CMC81" s="200"/>
      <c r="CMD81" s="200"/>
      <c r="CME81" s="200"/>
      <c r="CMF81" s="200"/>
      <c r="CMG81" s="200"/>
      <c r="CMH81" s="200"/>
      <c r="CMI81" s="200"/>
      <c r="CMJ81" s="200"/>
      <c r="CMK81" s="200"/>
      <c r="CML81" s="200"/>
      <c r="CMM81" s="200"/>
      <c r="CMN81" s="200"/>
      <c r="CMO81" s="200"/>
      <c r="CMP81" s="200"/>
      <c r="CMQ81" s="200"/>
      <c r="CMR81" s="200"/>
      <c r="CMS81" s="200"/>
      <c r="CMT81" s="200"/>
      <c r="CMU81" s="200"/>
      <c r="CMV81" s="200"/>
      <c r="CMW81" s="200"/>
      <c r="CMX81" s="200"/>
      <c r="CMY81" s="200"/>
      <c r="CMZ81" s="200"/>
      <c r="CNA81" s="197"/>
      <c r="CNB81" s="197"/>
      <c r="CNC81" s="197"/>
      <c r="CND81" s="197"/>
      <c r="CNE81" s="197"/>
      <c r="CNF81" s="197"/>
      <c r="CNG81" s="197"/>
      <c r="CNH81" s="197"/>
      <c r="CNI81" s="197"/>
      <c r="CNJ81" s="197"/>
      <c r="CNK81" s="197"/>
      <c r="CNL81" s="197"/>
      <c r="CNM81" s="197"/>
      <c r="CNN81" s="197"/>
      <c r="CNO81" s="197"/>
      <c r="CNP81" s="197"/>
      <c r="CNQ81" s="200"/>
      <c r="CNR81" s="200"/>
      <c r="CNS81" s="200"/>
      <c r="CNT81" s="200"/>
      <c r="CNU81" s="200"/>
      <c r="CNV81" s="200"/>
      <c r="CNW81" s="200"/>
      <c r="CNX81" s="200"/>
      <c r="CNY81" s="200"/>
      <c r="CNZ81" s="200"/>
      <c r="COA81" s="200"/>
      <c r="COB81" s="200"/>
      <c r="COC81" s="200"/>
      <c r="COD81" s="200"/>
      <c r="COE81" s="200"/>
      <c r="COF81" s="200"/>
      <c r="COG81" s="200"/>
      <c r="COH81" s="200"/>
      <c r="COI81" s="200"/>
      <c r="COJ81" s="200"/>
      <c r="COK81" s="200"/>
      <c r="COL81" s="200"/>
      <c r="COM81" s="200"/>
      <c r="CON81" s="200"/>
      <c r="COO81" s="200"/>
      <c r="COP81" s="200"/>
      <c r="COQ81" s="200"/>
      <c r="COR81" s="200"/>
      <c r="COS81" s="200"/>
      <c r="COT81" s="200"/>
      <c r="COU81" s="200"/>
      <c r="COV81" s="200"/>
      <c r="COW81" s="200"/>
      <c r="COX81" s="200"/>
      <c r="COY81" s="200"/>
      <c r="COZ81" s="200"/>
      <c r="CPA81" s="200"/>
      <c r="CPB81" s="200"/>
      <c r="CPC81" s="200"/>
      <c r="CPD81" s="200"/>
      <c r="CPE81" s="200"/>
      <c r="CPF81" s="200"/>
      <c r="CPG81" s="200"/>
      <c r="CPH81" s="200"/>
      <c r="CPI81" s="200"/>
      <c r="CPJ81" s="200"/>
      <c r="CPK81" s="200"/>
      <c r="CPL81" s="200"/>
      <c r="CPM81" s="200"/>
      <c r="CPN81" s="200"/>
      <c r="CPO81" s="200"/>
      <c r="CPP81" s="200"/>
      <c r="CPQ81" s="200"/>
      <c r="CPR81" s="200"/>
      <c r="CPS81" s="200"/>
      <c r="CPT81" s="200"/>
      <c r="CPU81" s="200"/>
      <c r="CPV81" s="200"/>
      <c r="CPW81" s="200"/>
      <c r="CPX81" s="200"/>
      <c r="CPY81" s="200"/>
      <c r="CPZ81" s="200"/>
      <c r="CQA81" s="200"/>
      <c r="CQB81" s="200"/>
      <c r="CQC81" s="200"/>
      <c r="CQD81" s="200"/>
      <c r="CQE81" s="200"/>
      <c r="CQF81" s="200"/>
      <c r="CQG81" s="200"/>
      <c r="CQH81" s="200"/>
      <c r="CQI81" s="200"/>
      <c r="CQJ81" s="200"/>
      <c r="CQK81" s="200"/>
      <c r="CQL81" s="200"/>
      <c r="CQM81" s="200"/>
      <c r="CQN81" s="200"/>
      <c r="CQO81" s="197"/>
      <c r="CQP81" s="197"/>
      <c r="CQQ81" s="197"/>
      <c r="CQR81" s="197"/>
      <c r="CQS81" s="197"/>
      <c r="CQT81" s="197"/>
      <c r="CQU81" s="197"/>
      <c r="CQV81" s="197"/>
      <c r="CQW81" s="197"/>
      <c r="CQX81" s="197"/>
      <c r="CQY81" s="197"/>
      <c r="CQZ81" s="197"/>
      <c r="CRA81" s="197"/>
      <c r="CRB81" s="197"/>
      <c r="CRC81" s="197"/>
      <c r="CRD81" s="197"/>
      <c r="CRE81" s="200"/>
      <c r="CRF81" s="200"/>
      <c r="CRG81" s="200"/>
      <c r="CRH81" s="200"/>
      <c r="CRI81" s="200"/>
      <c r="CRJ81" s="200"/>
      <c r="CRK81" s="200"/>
      <c r="CRL81" s="200"/>
      <c r="CRM81" s="200"/>
      <c r="CRN81" s="200"/>
      <c r="CRO81" s="200"/>
      <c r="CRP81" s="200"/>
      <c r="CRQ81" s="200"/>
      <c r="CRR81" s="200"/>
      <c r="CRS81" s="200"/>
      <c r="CRT81" s="200"/>
      <c r="CRU81" s="200"/>
      <c r="CRV81" s="200"/>
      <c r="CRW81" s="200"/>
      <c r="CRX81" s="200"/>
      <c r="CRY81" s="200"/>
      <c r="CRZ81" s="200"/>
      <c r="CSA81" s="200"/>
      <c r="CSB81" s="200"/>
      <c r="CSC81" s="200"/>
      <c r="CSD81" s="200"/>
      <c r="CSE81" s="200"/>
      <c r="CSF81" s="200"/>
      <c r="CSG81" s="200"/>
      <c r="CSH81" s="200"/>
      <c r="CSI81" s="200"/>
      <c r="CSJ81" s="200"/>
      <c r="CSK81" s="200"/>
      <c r="CSL81" s="200"/>
      <c r="CSM81" s="200"/>
      <c r="CSN81" s="200"/>
      <c r="CSO81" s="200"/>
      <c r="CSP81" s="200"/>
      <c r="CSQ81" s="200"/>
      <c r="CSR81" s="200"/>
      <c r="CSS81" s="200"/>
      <c r="CST81" s="200"/>
      <c r="CSU81" s="200"/>
      <c r="CSV81" s="200"/>
      <c r="CSW81" s="200"/>
      <c r="CSX81" s="200"/>
      <c r="CSY81" s="200"/>
      <c r="CSZ81" s="200"/>
      <c r="CTA81" s="200"/>
      <c r="CTB81" s="200"/>
      <c r="CTC81" s="200"/>
      <c r="CTD81" s="200"/>
      <c r="CTE81" s="200"/>
      <c r="CTF81" s="200"/>
      <c r="CTG81" s="200"/>
      <c r="CTH81" s="200"/>
      <c r="CTI81" s="200"/>
      <c r="CTJ81" s="200"/>
      <c r="CTK81" s="200"/>
      <c r="CTL81" s="200"/>
      <c r="CTM81" s="200"/>
      <c r="CTN81" s="200"/>
      <c r="CTO81" s="200"/>
      <c r="CTP81" s="200"/>
      <c r="CTQ81" s="200"/>
      <c r="CTR81" s="200"/>
      <c r="CTS81" s="200"/>
      <c r="CTT81" s="200"/>
      <c r="CTU81" s="200"/>
      <c r="CTV81" s="200"/>
      <c r="CTW81" s="200"/>
      <c r="CTX81" s="200"/>
      <c r="CTY81" s="200"/>
      <c r="CTZ81" s="200"/>
      <c r="CUA81" s="200"/>
      <c r="CUB81" s="200"/>
      <c r="CUC81" s="197"/>
      <c r="CUD81" s="197"/>
      <c r="CUE81" s="197"/>
      <c r="CUF81" s="197"/>
      <c r="CUG81" s="197"/>
      <c r="CUH81" s="197"/>
      <c r="CUI81" s="197"/>
      <c r="CUJ81" s="197"/>
      <c r="CUK81" s="197"/>
      <c r="CUL81" s="197"/>
      <c r="CUM81" s="197"/>
      <c r="CUN81" s="197"/>
      <c r="CUO81" s="197"/>
      <c r="CUP81" s="197"/>
      <c r="CUQ81" s="197"/>
      <c r="CUR81" s="197"/>
      <c r="CUS81" s="200"/>
      <c r="CUT81" s="200"/>
      <c r="CUU81" s="200"/>
      <c r="CUV81" s="200"/>
      <c r="CUW81" s="200"/>
      <c r="CUX81" s="200"/>
      <c r="CUY81" s="200"/>
      <c r="CUZ81" s="200"/>
      <c r="CVA81" s="200"/>
      <c r="CVB81" s="200"/>
      <c r="CVC81" s="200"/>
      <c r="CVD81" s="200"/>
      <c r="CVE81" s="200"/>
      <c r="CVF81" s="200"/>
      <c r="CVG81" s="200"/>
      <c r="CVH81" s="200"/>
      <c r="CVI81" s="200"/>
      <c r="CVJ81" s="200"/>
      <c r="CVK81" s="200"/>
      <c r="CVL81" s="200"/>
      <c r="CVM81" s="200"/>
      <c r="CVN81" s="200"/>
      <c r="CVO81" s="200"/>
      <c r="CVP81" s="200"/>
      <c r="CVQ81" s="200"/>
      <c r="CVR81" s="200"/>
      <c r="CVS81" s="200"/>
      <c r="CVT81" s="200"/>
      <c r="CVU81" s="200"/>
      <c r="CVV81" s="200"/>
      <c r="CVW81" s="200"/>
      <c r="CVX81" s="200"/>
      <c r="CVY81" s="200"/>
      <c r="CVZ81" s="200"/>
      <c r="CWA81" s="200"/>
      <c r="CWB81" s="200"/>
      <c r="CWC81" s="200"/>
      <c r="CWD81" s="200"/>
      <c r="CWE81" s="200"/>
      <c r="CWF81" s="200"/>
      <c r="CWG81" s="200"/>
      <c r="CWH81" s="200"/>
      <c r="CWI81" s="200"/>
      <c r="CWJ81" s="200"/>
      <c r="CWK81" s="200"/>
      <c r="CWL81" s="200"/>
      <c r="CWM81" s="200"/>
      <c r="CWN81" s="200"/>
      <c r="CWO81" s="200"/>
      <c r="CWP81" s="200"/>
      <c r="CWQ81" s="200"/>
      <c r="CWR81" s="200"/>
      <c r="CWS81" s="200"/>
      <c r="CWT81" s="200"/>
      <c r="CWU81" s="200"/>
      <c r="CWV81" s="200"/>
      <c r="CWW81" s="200"/>
      <c r="CWX81" s="200"/>
      <c r="CWY81" s="200"/>
      <c r="CWZ81" s="200"/>
      <c r="CXA81" s="200"/>
      <c r="CXB81" s="200"/>
      <c r="CXC81" s="200"/>
      <c r="CXD81" s="200"/>
      <c r="CXE81" s="200"/>
      <c r="CXF81" s="200"/>
      <c r="CXG81" s="200"/>
      <c r="CXH81" s="200"/>
      <c r="CXI81" s="200"/>
      <c r="CXJ81" s="200"/>
      <c r="CXK81" s="200"/>
      <c r="CXL81" s="200"/>
      <c r="CXM81" s="200"/>
      <c r="CXN81" s="200"/>
      <c r="CXO81" s="200"/>
      <c r="CXP81" s="200"/>
      <c r="CXQ81" s="197"/>
      <c r="CXR81" s="197"/>
      <c r="CXS81" s="197"/>
      <c r="CXT81" s="197"/>
      <c r="CXU81" s="197"/>
      <c r="CXV81" s="197"/>
      <c r="CXW81" s="197"/>
      <c r="CXX81" s="197"/>
      <c r="CXY81" s="197"/>
      <c r="CXZ81" s="197"/>
      <c r="CYA81" s="197"/>
      <c r="CYB81" s="197"/>
      <c r="CYC81" s="197"/>
      <c r="CYD81" s="197"/>
      <c r="CYE81" s="197"/>
      <c r="CYF81" s="197"/>
      <c r="CYG81" s="200"/>
      <c r="CYH81" s="200"/>
      <c r="CYI81" s="200"/>
      <c r="CYJ81" s="200"/>
      <c r="CYK81" s="200"/>
      <c r="CYL81" s="200"/>
      <c r="CYM81" s="200"/>
      <c r="CYN81" s="200"/>
      <c r="CYO81" s="200"/>
      <c r="CYP81" s="200"/>
      <c r="CYQ81" s="200"/>
      <c r="CYR81" s="200"/>
      <c r="CYS81" s="200"/>
      <c r="CYT81" s="200"/>
      <c r="CYU81" s="200"/>
      <c r="CYV81" s="200"/>
      <c r="CYW81" s="200"/>
      <c r="CYX81" s="200"/>
      <c r="CYY81" s="200"/>
      <c r="CYZ81" s="200"/>
      <c r="CZA81" s="200"/>
      <c r="CZB81" s="200"/>
      <c r="CZC81" s="200"/>
      <c r="CZD81" s="200"/>
      <c r="CZE81" s="200"/>
      <c r="CZF81" s="200"/>
      <c r="CZG81" s="200"/>
      <c r="CZH81" s="200"/>
      <c r="CZI81" s="200"/>
      <c r="CZJ81" s="200"/>
      <c r="CZK81" s="200"/>
      <c r="CZL81" s="200"/>
      <c r="CZM81" s="200"/>
      <c r="CZN81" s="200"/>
      <c r="CZO81" s="200"/>
      <c r="CZP81" s="200"/>
      <c r="CZQ81" s="200"/>
      <c r="CZR81" s="200"/>
      <c r="CZS81" s="200"/>
      <c r="CZT81" s="200"/>
      <c r="CZU81" s="200"/>
      <c r="CZV81" s="200"/>
      <c r="CZW81" s="200"/>
      <c r="CZX81" s="200"/>
      <c r="CZY81" s="200"/>
      <c r="CZZ81" s="200"/>
      <c r="DAA81" s="200"/>
      <c r="DAB81" s="200"/>
      <c r="DAC81" s="200"/>
      <c r="DAD81" s="200"/>
      <c r="DAE81" s="200"/>
      <c r="DAF81" s="200"/>
      <c r="DAG81" s="200"/>
      <c r="DAH81" s="200"/>
      <c r="DAI81" s="200"/>
      <c r="DAJ81" s="200"/>
      <c r="DAK81" s="200"/>
      <c r="DAL81" s="200"/>
      <c r="DAM81" s="200"/>
      <c r="DAN81" s="200"/>
      <c r="DAO81" s="200"/>
      <c r="DAP81" s="200"/>
      <c r="DAQ81" s="200"/>
      <c r="DAR81" s="200"/>
      <c r="DAS81" s="200"/>
      <c r="DAT81" s="200"/>
      <c r="DAU81" s="200"/>
      <c r="DAV81" s="200"/>
      <c r="DAW81" s="200"/>
      <c r="DAX81" s="200"/>
      <c r="DAY81" s="200"/>
      <c r="DAZ81" s="200"/>
      <c r="DBA81" s="200"/>
      <c r="DBB81" s="200"/>
      <c r="DBC81" s="200"/>
      <c r="DBD81" s="200"/>
      <c r="DBE81" s="197"/>
      <c r="DBF81" s="197"/>
      <c r="DBG81" s="197"/>
      <c r="DBH81" s="197"/>
      <c r="DBI81" s="197"/>
      <c r="DBJ81" s="197"/>
      <c r="DBK81" s="197"/>
      <c r="DBL81" s="197"/>
      <c r="DBM81" s="197"/>
      <c r="DBN81" s="197"/>
      <c r="DBO81" s="197"/>
      <c r="DBP81" s="197"/>
      <c r="DBQ81" s="197"/>
      <c r="DBR81" s="197"/>
      <c r="DBS81" s="197"/>
      <c r="DBT81" s="197"/>
      <c r="DBU81" s="200"/>
      <c r="DBV81" s="200"/>
      <c r="DBW81" s="200"/>
      <c r="DBX81" s="200"/>
      <c r="DBY81" s="200"/>
      <c r="DBZ81" s="200"/>
      <c r="DCA81" s="200"/>
      <c r="DCB81" s="200"/>
      <c r="DCC81" s="200"/>
      <c r="DCD81" s="200"/>
      <c r="DCE81" s="200"/>
      <c r="DCF81" s="200"/>
      <c r="DCG81" s="200"/>
      <c r="DCH81" s="200"/>
      <c r="DCI81" s="200"/>
      <c r="DCJ81" s="200"/>
      <c r="DCK81" s="200"/>
      <c r="DCL81" s="200"/>
      <c r="DCM81" s="200"/>
      <c r="DCN81" s="200"/>
      <c r="DCO81" s="200"/>
      <c r="DCP81" s="200"/>
      <c r="DCQ81" s="200"/>
      <c r="DCR81" s="200"/>
      <c r="DCS81" s="200"/>
      <c r="DCT81" s="200"/>
      <c r="DCU81" s="200"/>
      <c r="DCV81" s="200"/>
      <c r="DCW81" s="200"/>
      <c r="DCX81" s="200"/>
      <c r="DCY81" s="200"/>
      <c r="DCZ81" s="200"/>
      <c r="DDA81" s="200"/>
      <c r="DDB81" s="200"/>
      <c r="DDC81" s="200"/>
      <c r="DDD81" s="200"/>
      <c r="DDE81" s="200"/>
      <c r="DDF81" s="200"/>
      <c r="DDG81" s="200"/>
      <c r="DDH81" s="200"/>
      <c r="DDI81" s="200"/>
      <c r="DDJ81" s="200"/>
      <c r="DDK81" s="200"/>
      <c r="DDL81" s="200"/>
      <c r="DDM81" s="200"/>
      <c r="DDN81" s="200"/>
      <c r="DDO81" s="200"/>
      <c r="DDP81" s="200"/>
      <c r="DDQ81" s="200"/>
      <c r="DDR81" s="200"/>
      <c r="DDS81" s="200"/>
      <c r="DDT81" s="200"/>
      <c r="DDU81" s="200"/>
      <c r="DDV81" s="200"/>
      <c r="DDW81" s="200"/>
      <c r="DDX81" s="200"/>
      <c r="DDY81" s="200"/>
      <c r="DDZ81" s="200"/>
      <c r="DEA81" s="200"/>
      <c r="DEB81" s="200"/>
      <c r="DEC81" s="200"/>
      <c r="DED81" s="200"/>
      <c r="DEE81" s="200"/>
      <c r="DEF81" s="200"/>
      <c r="DEG81" s="200"/>
      <c r="DEH81" s="200"/>
      <c r="DEI81" s="200"/>
      <c r="DEJ81" s="200"/>
      <c r="DEK81" s="200"/>
      <c r="DEL81" s="200"/>
      <c r="DEM81" s="200"/>
      <c r="DEN81" s="200"/>
      <c r="DEO81" s="200"/>
      <c r="DEP81" s="200"/>
      <c r="DEQ81" s="200"/>
      <c r="DER81" s="200"/>
      <c r="DES81" s="197"/>
      <c r="DET81" s="197"/>
      <c r="DEU81" s="197"/>
      <c r="DEV81" s="197"/>
      <c r="DEW81" s="197"/>
      <c r="DEX81" s="197"/>
      <c r="DEY81" s="197"/>
      <c r="DEZ81" s="197"/>
      <c r="DFA81" s="197"/>
      <c r="DFB81" s="197"/>
      <c r="DFC81" s="197"/>
      <c r="DFD81" s="197"/>
      <c r="DFE81" s="197"/>
      <c r="DFF81" s="197"/>
      <c r="DFG81" s="197"/>
      <c r="DFH81" s="197"/>
      <c r="DFI81" s="200"/>
      <c r="DFJ81" s="200"/>
      <c r="DFK81" s="200"/>
      <c r="DFL81" s="200"/>
      <c r="DFM81" s="200"/>
      <c r="DFN81" s="200"/>
      <c r="DFO81" s="200"/>
      <c r="DFP81" s="200"/>
      <c r="DFQ81" s="200"/>
      <c r="DFR81" s="200"/>
      <c r="DFS81" s="200"/>
      <c r="DFT81" s="200"/>
      <c r="DFU81" s="200"/>
      <c r="DFV81" s="200"/>
      <c r="DFW81" s="200"/>
      <c r="DFX81" s="200"/>
      <c r="DFY81" s="200"/>
      <c r="DFZ81" s="200"/>
      <c r="DGA81" s="200"/>
      <c r="DGB81" s="200"/>
      <c r="DGC81" s="200"/>
      <c r="DGD81" s="200"/>
      <c r="DGE81" s="200"/>
      <c r="DGF81" s="200"/>
      <c r="DGG81" s="200"/>
      <c r="DGH81" s="200"/>
      <c r="DGI81" s="200"/>
      <c r="DGJ81" s="200"/>
      <c r="DGK81" s="200"/>
      <c r="DGL81" s="200"/>
      <c r="DGM81" s="200"/>
      <c r="DGN81" s="200"/>
      <c r="DGO81" s="200"/>
      <c r="DGP81" s="200"/>
      <c r="DGQ81" s="200"/>
      <c r="DGR81" s="200"/>
      <c r="DGS81" s="200"/>
      <c r="DGT81" s="200"/>
      <c r="DGU81" s="200"/>
      <c r="DGV81" s="200"/>
      <c r="DGW81" s="200"/>
      <c r="DGX81" s="200"/>
      <c r="DGY81" s="200"/>
      <c r="DGZ81" s="200"/>
      <c r="DHA81" s="200"/>
      <c r="DHB81" s="200"/>
      <c r="DHC81" s="200"/>
      <c r="DHD81" s="200"/>
      <c r="DHE81" s="200"/>
      <c r="DHF81" s="200"/>
      <c r="DHG81" s="200"/>
      <c r="DHH81" s="200"/>
      <c r="DHI81" s="200"/>
      <c r="DHJ81" s="200"/>
      <c r="DHK81" s="200"/>
      <c r="DHL81" s="200"/>
      <c r="DHM81" s="200"/>
      <c r="DHN81" s="200"/>
      <c r="DHO81" s="200"/>
      <c r="DHP81" s="200"/>
      <c r="DHQ81" s="200"/>
      <c r="DHR81" s="200"/>
      <c r="DHS81" s="200"/>
      <c r="DHT81" s="200"/>
      <c r="DHU81" s="200"/>
      <c r="DHV81" s="200"/>
      <c r="DHW81" s="200"/>
      <c r="DHX81" s="200"/>
      <c r="DHY81" s="200"/>
      <c r="DHZ81" s="200"/>
      <c r="DIA81" s="200"/>
      <c r="DIB81" s="200"/>
      <c r="DIC81" s="200"/>
      <c r="DID81" s="200"/>
      <c r="DIE81" s="200"/>
      <c r="DIF81" s="200"/>
      <c r="DIG81" s="197"/>
      <c r="DIH81" s="197"/>
      <c r="DII81" s="197"/>
      <c r="DIJ81" s="197"/>
      <c r="DIK81" s="197"/>
      <c r="DIL81" s="197"/>
      <c r="DIM81" s="197"/>
      <c r="DIN81" s="197"/>
      <c r="DIO81" s="197"/>
      <c r="DIP81" s="197"/>
      <c r="DIQ81" s="197"/>
      <c r="DIR81" s="197"/>
      <c r="DIS81" s="197"/>
      <c r="DIT81" s="197"/>
      <c r="DIU81" s="197"/>
      <c r="DIV81" s="197"/>
      <c r="DIW81" s="200"/>
      <c r="DIX81" s="200"/>
      <c r="DIY81" s="200"/>
      <c r="DIZ81" s="200"/>
      <c r="DJA81" s="200"/>
      <c r="DJB81" s="200"/>
      <c r="DJC81" s="200"/>
      <c r="DJD81" s="200"/>
      <c r="DJE81" s="200"/>
      <c r="DJF81" s="200"/>
      <c r="DJG81" s="200"/>
      <c r="DJH81" s="200"/>
      <c r="DJI81" s="200"/>
      <c r="DJJ81" s="200"/>
      <c r="DJK81" s="200"/>
      <c r="DJL81" s="200"/>
      <c r="DJM81" s="200"/>
      <c r="DJN81" s="200"/>
      <c r="DJO81" s="200"/>
      <c r="DJP81" s="200"/>
      <c r="DJQ81" s="200"/>
      <c r="DJR81" s="200"/>
      <c r="DJS81" s="200"/>
      <c r="DJT81" s="200"/>
      <c r="DJU81" s="200"/>
      <c r="DJV81" s="200"/>
      <c r="DJW81" s="200"/>
      <c r="DJX81" s="200"/>
      <c r="DJY81" s="200"/>
      <c r="DJZ81" s="200"/>
      <c r="DKA81" s="200"/>
      <c r="DKB81" s="200"/>
      <c r="DKC81" s="200"/>
      <c r="DKD81" s="200"/>
      <c r="DKE81" s="200"/>
      <c r="DKF81" s="200"/>
      <c r="DKG81" s="200"/>
      <c r="DKH81" s="200"/>
      <c r="DKI81" s="200"/>
      <c r="DKJ81" s="200"/>
      <c r="DKK81" s="200"/>
      <c r="DKL81" s="200"/>
      <c r="DKM81" s="200"/>
      <c r="DKN81" s="200"/>
      <c r="DKO81" s="200"/>
      <c r="DKP81" s="200"/>
      <c r="DKQ81" s="200"/>
      <c r="DKR81" s="200"/>
      <c r="DKS81" s="200"/>
      <c r="DKT81" s="200"/>
      <c r="DKU81" s="200"/>
      <c r="DKV81" s="200"/>
      <c r="DKW81" s="200"/>
      <c r="DKX81" s="200"/>
      <c r="DKY81" s="200"/>
      <c r="DKZ81" s="200"/>
      <c r="DLA81" s="200"/>
      <c r="DLB81" s="200"/>
      <c r="DLC81" s="200"/>
      <c r="DLD81" s="200"/>
      <c r="DLE81" s="200"/>
      <c r="DLF81" s="200"/>
      <c r="DLG81" s="200"/>
      <c r="DLH81" s="200"/>
      <c r="DLI81" s="200"/>
      <c r="DLJ81" s="200"/>
      <c r="DLK81" s="200"/>
      <c r="DLL81" s="200"/>
      <c r="DLM81" s="200"/>
      <c r="DLN81" s="200"/>
      <c r="DLO81" s="200"/>
      <c r="DLP81" s="200"/>
      <c r="DLQ81" s="200"/>
      <c r="DLR81" s="200"/>
      <c r="DLS81" s="200"/>
      <c r="DLT81" s="200"/>
      <c r="DLU81" s="197"/>
      <c r="DLV81" s="197"/>
      <c r="DLW81" s="197"/>
      <c r="DLX81" s="197"/>
      <c r="DLY81" s="197"/>
      <c r="DLZ81" s="197"/>
      <c r="DMA81" s="197"/>
      <c r="DMB81" s="197"/>
      <c r="DMC81" s="197"/>
      <c r="DMD81" s="197"/>
      <c r="DME81" s="197"/>
      <c r="DMF81" s="197"/>
      <c r="DMG81" s="197"/>
      <c r="DMH81" s="197"/>
      <c r="DMI81" s="197"/>
      <c r="DMJ81" s="197"/>
      <c r="DMK81" s="200"/>
      <c r="DML81" s="200"/>
      <c r="DMM81" s="200"/>
      <c r="DMN81" s="200"/>
      <c r="DMO81" s="200"/>
      <c r="DMP81" s="200"/>
      <c r="DMQ81" s="200"/>
      <c r="DMR81" s="200"/>
      <c r="DMS81" s="200"/>
      <c r="DMT81" s="200"/>
      <c r="DMU81" s="200"/>
      <c r="DMV81" s="200"/>
      <c r="DMW81" s="200"/>
      <c r="DMX81" s="200"/>
      <c r="DMY81" s="200"/>
      <c r="DMZ81" s="200"/>
      <c r="DNA81" s="200"/>
      <c r="DNB81" s="200"/>
      <c r="DNC81" s="200"/>
      <c r="DND81" s="200"/>
      <c r="DNE81" s="200"/>
      <c r="DNF81" s="200"/>
      <c r="DNG81" s="200"/>
      <c r="DNH81" s="200"/>
      <c r="DNI81" s="200"/>
      <c r="DNJ81" s="200"/>
      <c r="DNK81" s="200"/>
      <c r="DNL81" s="200"/>
      <c r="DNM81" s="200"/>
      <c r="DNN81" s="200"/>
      <c r="DNO81" s="200"/>
      <c r="DNP81" s="200"/>
      <c r="DNQ81" s="200"/>
      <c r="DNR81" s="200"/>
      <c r="DNS81" s="200"/>
      <c r="DNT81" s="200"/>
      <c r="DNU81" s="200"/>
      <c r="DNV81" s="200"/>
      <c r="DNW81" s="200"/>
      <c r="DNX81" s="200"/>
      <c r="DNY81" s="200"/>
      <c r="DNZ81" s="200"/>
      <c r="DOA81" s="200"/>
      <c r="DOB81" s="200"/>
      <c r="DOC81" s="200"/>
      <c r="DOD81" s="200"/>
      <c r="DOE81" s="200"/>
      <c r="DOF81" s="200"/>
      <c r="DOG81" s="200"/>
      <c r="DOH81" s="200"/>
      <c r="DOI81" s="200"/>
      <c r="DOJ81" s="200"/>
      <c r="DOK81" s="200"/>
      <c r="DOL81" s="200"/>
      <c r="DOM81" s="200"/>
      <c r="DON81" s="200"/>
      <c r="DOO81" s="200"/>
      <c r="DOP81" s="200"/>
      <c r="DOQ81" s="200"/>
      <c r="DOR81" s="200"/>
      <c r="DOS81" s="200"/>
      <c r="DOT81" s="200"/>
      <c r="DOU81" s="200"/>
      <c r="DOV81" s="200"/>
      <c r="DOW81" s="200"/>
      <c r="DOX81" s="200"/>
      <c r="DOY81" s="200"/>
      <c r="DOZ81" s="200"/>
      <c r="DPA81" s="200"/>
      <c r="DPB81" s="200"/>
      <c r="DPC81" s="200"/>
      <c r="DPD81" s="200"/>
      <c r="DPE81" s="200"/>
      <c r="DPF81" s="200"/>
      <c r="DPG81" s="200"/>
      <c r="DPH81" s="200"/>
      <c r="DPI81" s="197"/>
      <c r="DPJ81" s="197"/>
      <c r="DPK81" s="197"/>
      <c r="DPL81" s="197"/>
      <c r="DPM81" s="197"/>
      <c r="DPN81" s="197"/>
      <c r="DPO81" s="197"/>
      <c r="DPP81" s="197"/>
      <c r="DPQ81" s="197"/>
      <c r="DPR81" s="197"/>
      <c r="DPS81" s="197"/>
      <c r="DPT81" s="197"/>
      <c r="DPU81" s="197"/>
      <c r="DPV81" s="197"/>
      <c r="DPW81" s="197"/>
      <c r="DPX81" s="197"/>
      <c r="DPY81" s="200"/>
      <c r="DPZ81" s="200"/>
      <c r="DQA81" s="200"/>
      <c r="DQB81" s="200"/>
      <c r="DQC81" s="200"/>
      <c r="DQD81" s="200"/>
      <c r="DQE81" s="200"/>
      <c r="DQF81" s="200"/>
      <c r="DQG81" s="200"/>
      <c r="DQH81" s="200"/>
      <c r="DQI81" s="200"/>
      <c r="DQJ81" s="200"/>
      <c r="DQK81" s="200"/>
      <c r="DQL81" s="200"/>
      <c r="DQM81" s="200"/>
      <c r="DQN81" s="200"/>
      <c r="DQO81" s="200"/>
      <c r="DQP81" s="200"/>
      <c r="DQQ81" s="200"/>
      <c r="DQR81" s="200"/>
      <c r="DQS81" s="200"/>
      <c r="DQT81" s="200"/>
      <c r="DQU81" s="200"/>
      <c r="DQV81" s="200"/>
      <c r="DQW81" s="200"/>
      <c r="DQX81" s="200"/>
      <c r="DQY81" s="200"/>
      <c r="DQZ81" s="200"/>
      <c r="DRA81" s="200"/>
      <c r="DRB81" s="200"/>
      <c r="DRC81" s="200"/>
      <c r="DRD81" s="200"/>
      <c r="DRE81" s="200"/>
      <c r="DRF81" s="200"/>
      <c r="DRG81" s="200"/>
      <c r="DRH81" s="200"/>
      <c r="DRI81" s="200"/>
      <c r="DRJ81" s="200"/>
      <c r="DRK81" s="200"/>
      <c r="DRL81" s="200"/>
      <c r="DRM81" s="200"/>
      <c r="DRN81" s="200"/>
      <c r="DRO81" s="200"/>
      <c r="DRP81" s="200"/>
      <c r="DRQ81" s="200"/>
      <c r="DRR81" s="200"/>
      <c r="DRS81" s="200"/>
      <c r="DRT81" s="200"/>
      <c r="DRU81" s="200"/>
      <c r="DRV81" s="200"/>
      <c r="DRW81" s="200"/>
      <c r="DRX81" s="200"/>
      <c r="DRY81" s="200"/>
      <c r="DRZ81" s="200"/>
      <c r="DSA81" s="200"/>
      <c r="DSB81" s="200"/>
      <c r="DSC81" s="200"/>
      <c r="DSD81" s="200"/>
      <c r="DSE81" s="200"/>
      <c r="DSF81" s="200"/>
      <c r="DSG81" s="200"/>
      <c r="DSH81" s="200"/>
      <c r="DSI81" s="200"/>
      <c r="DSJ81" s="200"/>
      <c r="DSK81" s="200"/>
      <c r="DSL81" s="200"/>
      <c r="DSM81" s="200"/>
      <c r="DSN81" s="200"/>
      <c r="DSO81" s="200"/>
      <c r="DSP81" s="200"/>
      <c r="DSQ81" s="200"/>
      <c r="DSR81" s="200"/>
      <c r="DSS81" s="200"/>
      <c r="DST81" s="200"/>
      <c r="DSU81" s="200"/>
      <c r="DSV81" s="200"/>
      <c r="DSW81" s="197"/>
      <c r="DSX81" s="197"/>
      <c r="DSY81" s="197"/>
      <c r="DSZ81" s="197"/>
      <c r="DTA81" s="197"/>
      <c r="DTB81" s="197"/>
      <c r="DTC81" s="197"/>
      <c r="DTD81" s="197"/>
      <c r="DTE81" s="197"/>
      <c r="DTF81" s="197"/>
      <c r="DTG81" s="197"/>
      <c r="DTH81" s="197"/>
      <c r="DTI81" s="197"/>
      <c r="DTJ81" s="197"/>
      <c r="DTK81" s="197"/>
      <c r="DTL81" s="197"/>
      <c r="DTM81" s="200"/>
      <c r="DTN81" s="200"/>
      <c r="DTO81" s="200"/>
      <c r="DTP81" s="200"/>
      <c r="DTQ81" s="200"/>
      <c r="DTR81" s="200"/>
      <c r="DTS81" s="200"/>
      <c r="DTT81" s="200"/>
      <c r="DTU81" s="200"/>
      <c r="DTV81" s="200"/>
      <c r="DTW81" s="200"/>
      <c r="DTX81" s="200"/>
      <c r="DTY81" s="200"/>
      <c r="DTZ81" s="200"/>
      <c r="DUA81" s="200"/>
      <c r="DUB81" s="200"/>
      <c r="DUC81" s="200"/>
      <c r="DUD81" s="200"/>
      <c r="DUE81" s="200"/>
      <c r="DUF81" s="200"/>
      <c r="DUG81" s="200"/>
      <c r="DUH81" s="200"/>
      <c r="DUI81" s="200"/>
      <c r="DUJ81" s="200"/>
      <c r="DUK81" s="200"/>
      <c r="DUL81" s="200"/>
      <c r="DUM81" s="200"/>
      <c r="DUN81" s="200"/>
      <c r="DUO81" s="200"/>
      <c r="DUP81" s="200"/>
      <c r="DUQ81" s="200"/>
      <c r="DUR81" s="200"/>
      <c r="DUS81" s="200"/>
      <c r="DUT81" s="200"/>
      <c r="DUU81" s="200"/>
      <c r="DUV81" s="200"/>
      <c r="DUW81" s="200"/>
      <c r="DUX81" s="200"/>
      <c r="DUY81" s="200"/>
      <c r="DUZ81" s="200"/>
      <c r="DVA81" s="200"/>
      <c r="DVB81" s="200"/>
      <c r="DVC81" s="200"/>
      <c r="DVD81" s="200"/>
      <c r="DVE81" s="200"/>
      <c r="DVF81" s="200"/>
      <c r="DVG81" s="200"/>
      <c r="DVH81" s="200"/>
      <c r="DVI81" s="200"/>
      <c r="DVJ81" s="200"/>
      <c r="DVK81" s="200"/>
      <c r="DVL81" s="200"/>
      <c r="DVM81" s="200"/>
      <c r="DVN81" s="200"/>
      <c r="DVO81" s="200"/>
      <c r="DVP81" s="200"/>
      <c r="DVQ81" s="200"/>
      <c r="DVR81" s="200"/>
      <c r="DVS81" s="200"/>
      <c r="DVT81" s="200"/>
      <c r="DVU81" s="200"/>
      <c r="DVV81" s="200"/>
      <c r="DVW81" s="200"/>
      <c r="DVX81" s="200"/>
      <c r="DVY81" s="200"/>
      <c r="DVZ81" s="200"/>
      <c r="DWA81" s="200"/>
      <c r="DWB81" s="200"/>
      <c r="DWC81" s="200"/>
      <c r="DWD81" s="200"/>
      <c r="DWE81" s="200"/>
      <c r="DWF81" s="200"/>
      <c r="DWG81" s="200"/>
      <c r="DWH81" s="200"/>
      <c r="DWI81" s="200"/>
      <c r="DWJ81" s="200"/>
      <c r="DWK81" s="197"/>
      <c r="DWL81" s="197"/>
      <c r="DWM81" s="197"/>
      <c r="DWN81" s="197"/>
      <c r="DWO81" s="197"/>
      <c r="DWP81" s="197"/>
      <c r="DWQ81" s="197"/>
      <c r="DWR81" s="197"/>
      <c r="DWS81" s="197"/>
      <c r="DWT81" s="197"/>
      <c r="DWU81" s="197"/>
      <c r="DWV81" s="197"/>
      <c r="DWW81" s="197"/>
      <c r="DWX81" s="197"/>
      <c r="DWY81" s="197"/>
      <c r="DWZ81" s="197"/>
      <c r="DXA81" s="200"/>
      <c r="DXB81" s="200"/>
      <c r="DXC81" s="200"/>
      <c r="DXD81" s="200"/>
      <c r="DXE81" s="200"/>
      <c r="DXF81" s="200"/>
      <c r="DXG81" s="200"/>
      <c r="DXH81" s="200"/>
      <c r="DXI81" s="200"/>
      <c r="DXJ81" s="200"/>
      <c r="DXK81" s="200"/>
      <c r="DXL81" s="200"/>
      <c r="DXM81" s="200"/>
      <c r="DXN81" s="200"/>
      <c r="DXO81" s="200"/>
      <c r="DXP81" s="200"/>
      <c r="DXQ81" s="200"/>
      <c r="DXR81" s="200"/>
      <c r="DXS81" s="200"/>
      <c r="DXT81" s="200"/>
      <c r="DXU81" s="200"/>
      <c r="DXV81" s="200"/>
      <c r="DXW81" s="200"/>
      <c r="DXX81" s="200"/>
      <c r="DXY81" s="200"/>
      <c r="DXZ81" s="200"/>
      <c r="DYA81" s="200"/>
      <c r="DYB81" s="200"/>
      <c r="DYC81" s="200"/>
      <c r="DYD81" s="200"/>
      <c r="DYE81" s="200"/>
      <c r="DYF81" s="200"/>
      <c r="DYG81" s="200"/>
      <c r="DYH81" s="200"/>
      <c r="DYI81" s="200"/>
      <c r="DYJ81" s="200"/>
      <c r="DYK81" s="200"/>
      <c r="DYL81" s="200"/>
      <c r="DYM81" s="200"/>
      <c r="DYN81" s="200"/>
      <c r="DYO81" s="200"/>
      <c r="DYP81" s="200"/>
      <c r="DYQ81" s="200"/>
      <c r="DYR81" s="200"/>
      <c r="DYS81" s="200"/>
      <c r="DYT81" s="200"/>
      <c r="DYU81" s="200"/>
      <c r="DYV81" s="200"/>
      <c r="DYW81" s="200"/>
      <c r="DYX81" s="200"/>
      <c r="DYY81" s="200"/>
      <c r="DYZ81" s="200"/>
      <c r="DZA81" s="200"/>
      <c r="DZB81" s="200"/>
      <c r="DZC81" s="200"/>
      <c r="DZD81" s="200"/>
      <c r="DZE81" s="200"/>
      <c r="DZF81" s="200"/>
      <c r="DZG81" s="200"/>
      <c r="DZH81" s="200"/>
      <c r="DZI81" s="200"/>
      <c r="DZJ81" s="200"/>
      <c r="DZK81" s="200"/>
      <c r="DZL81" s="200"/>
      <c r="DZM81" s="200"/>
      <c r="DZN81" s="200"/>
      <c r="DZO81" s="200"/>
      <c r="DZP81" s="200"/>
      <c r="DZQ81" s="200"/>
      <c r="DZR81" s="200"/>
      <c r="DZS81" s="200"/>
      <c r="DZT81" s="200"/>
      <c r="DZU81" s="200"/>
      <c r="DZV81" s="200"/>
      <c r="DZW81" s="200"/>
      <c r="DZX81" s="200"/>
      <c r="DZY81" s="197"/>
      <c r="DZZ81" s="197"/>
      <c r="EAA81" s="197"/>
      <c r="EAB81" s="197"/>
      <c r="EAC81" s="197"/>
      <c r="EAD81" s="197"/>
      <c r="EAE81" s="197"/>
      <c r="EAF81" s="197"/>
      <c r="EAG81" s="197"/>
      <c r="EAH81" s="197"/>
      <c r="EAI81" s="197"/>
      <c r="EAJ81" s="197"/>
      <c r="EAK81" s="197"/>
      <c r="EAL81" s="197"/>
      <c r="EAM81" s="197"/>
      <c r="EAN81" s="197"/>
      <c r="EAO81" s="200"/>
      <c r="EAP81" s="200"/>
      <c r="EAQ81" s="200"/>
      <c r="EAR81" s="200"/>
      <c r="EAS81" s="200"/>
      <c r="EAT81" s="200"/>
      <c r="EAU81" s="200"/>
      <c r="EAV81" s="200"/>
      <c r="EAW81" s="200"/>
      <c r="EAX81" s="200"/>
      <c r="EAY81" s="200"/>
      <c r="EAZ81" s="200"/>
      <c r="EBA81" s="200"/>
      <c r="EBB81" s="200"/>
      <c r="EBC81" s="200"/>
      <c r="EBD81" s="200"/>
      <c r="EBE81" s="200"/>
      <c r="EBF81" s="200"/>
      <c r="EBG81" s="200"/>
      <c r="EBH81" s="200"/>
      <c r="EBI81" s="200"/>
      <c r="EBJ81" s="200"/>
      <c r="EBK81" s="200"/>
      <c r="EBL81" s="200"/>
      <c r="EBM81" s="200"/>
      <c r="EBN81" s="200"/>
      <c r="EBO81" s="200"/>
      <c r="EBP81" s="200"/>
      <c r="EBQ81" s="200"/>
      <c r="EBR81" s="200"/>
      <c r="EBS81" s="200"/>
      <c r="EBT81" s="200"/>
      <c r="EBU81" s="200"/>
      <c r="EBV81" s="200"/>
      <c r="EBW81" s="200"/>
      <c r="EBX81" s="200"/>
      <c r="EBY81" s="200"/>
      <c r="EBZ81" s="200"/>
      <c r="ECA81" s="200"/>
      <c r="ECB81" s="200"/>
      <c r="ECC81" s="200"/>
      <c r="ECD81" s="200"/>
      <c r="ECE81" s="200"/>
      <c r="ECF81" s="200"/>
      <c r="ECG81" s="200"/>
      <c r="ECH81" s="200"/>
      <c r="ECI81" s="200"/>
      <c r="ECJ81" s="200"/>
      <c r="ECK81" s="200"/>
      <c r="ECL81" s="200"/>
      <c r="ECM81" s="200"/>
      <c r="ECN81" s="200"/>
      <c r="ECO81" s="200"/>
      <c r="ECP81" s="200"/>
      <c r="ECQ81" s="200"/>
      <c r="ECR81" s="200"/>
      <c r="ECS81" s="200"/>
      <c r="ECT81" s="200"/>
      <c r="ECU81" s="200"/>
      <c r="ECV81" s="200"/>
      <c r="ECW81" s="200"/>
      <c r="ECX81" s="200"/>
      <c r="ECY81" s="200"/>
      <c r="ECZ81" s="200"/>
      <c r="EDA81" s="200"/>
      <c r="EDB81" s="200"/>
      <c r="EDC81" s="200"/>
      <c r="EDD81" s="200"/>
      <c r="EDE81" s="200"/>
      <c r="EDF81" s="200"/>
      <c r="EDG81" s="200"/>
      <c r="EDH81" s="200"/>
      <c r="EDI81" s="200"/>
      <c r="EDJ81" s="200"/>
      <c r="EDK81" s="200"/>
      <c r="EDL81" s="200"/>
      <c r="EDM81" s="197"/>
      <c r="EDN81" s="197"/>
      <c r="EDO81" s="197"/>
      <c r="EDP81" s="197"/>
      <c r="EDQ81" s="197"/>
      <c r="EDR81" s="197"/>
      <c r="EDS81" s="197"/>
      <c r="EDT81" s="197"/>
      <c r="EDU81" s="197"/>
      <c r="EDV81" s="197"/>
      <c r="EDW81" s="197"/>
      <c r="EDX81" s="197"/>
      <c r="EDY81" s="197"/>
      <c r="EDZ81" s="197"/>
      <c r="EEA81" s="197"/>
      <c r="EEB81" s="197"/>
      <c r="EEC81" s="200"/>
      <c r="EED81" s="200"/>
      <c r="EEE81" s="200"/>
      <c r="EEF81" s="200"/>
      <c r="EEG81" s="200"/>
      <c r="EEH81" s="200"/>
      <c r="EEI81" s="200"/>
      <c r="EEJ81" s="200"/>
      <c r="EEK81" s="200"/>
      <c r="EEL81" s="200"/>
      <c r="EEM81" s="200"/>
      <c r="EEN81" s="200"/>
      <c r="EEO81" s="200"/>
      <c r="EEP81" s="200"/>
      <c r="EEQ81" s="200"/>
      <c r="EER81" s="200"/>
      <c r="EES81" s="200"/>
      <c r="EET81" s="200"/>
      <c r="EEU81" s="200"/>
      <c r="EEV81" s="200"/>
      <c r="EEW81" s="200"/>
      <c r="EEX81" s="200"/>
      <c r="EEY81" s="200"/>
      <c r="EEZ81" s="200"/>
      <c r="EFA81" s="200"/>
      <c r="EFB81" s="200"/>
      <c r="EFC81" s="200"/>
      <c r="EFD81" s="200"/>
      <c r="EFE81" s="200"/>
      <c r="EFF81" s="200"/>
      <c r="EFG81" s="200"/>
      <c r="EFH81" s="200"/>
      <c r="EFI81" s="200"/>
      <c r="EFJ81" s="200"/>
      <c r="EFK81" s="200"/>
      <c r="EFL81" s="200"/>
      <c r="EFM81" s="200"/>
      <c r="EFN81" s="200"/>
      <c r="EFO81" s="200"/>
      <c r="EFP81" s="200"/>
      <c r="EFQ81" s="200"/>
      <c r="EFR81" s="200"/>
      <c r="EFS81" s="200"/>
      <c r="EFT81" s="200"/>
      <c r="EFU81" s="200"/>
      <c r="EFV81" s="200"/>
      <c r="EFW81" s="200"/>
      <c r="EFX81" s="200"/>
      <c r="EFY81" s="200"/>
      <c r="EFZ81" s="200"/>
      <c r="EGA81" s="200"/>
      <c r="EGB81" s="200"/>
      <c r="EGC81" s="200"/>
      <c r="EGD81" s="200"/>
      <c r="EGE81" s="200"/>
      <c r="EGF81" s="200"/>
      <c r="EGG81" s="200"/>
      <c r="EGH81" s="200"/>
      <c r="EGI81" s="200"/>
      <c r="EGJ81" s="200"/>
      <c r="EGK81" s="200"/>
      <c r="EGL81" s="200"/>
      <c r="EGM81" s="200"/>
      <c r="EGN81" s="200"/>
      <c r="EGO81" s="200"/>
      <c r="EGP81" s="200"/>
      <c r="EGQ81" s="200"/>
      <c r="EGR81" s="200"/>
      <c r="EGS81" s="200"/>
      <c r="EGT81" s="200"/>
      <c r="EGU81" s="200"/>
      <c r="EGV81" s="200"/>
      <c r="EGW81" s="200"/>
      <c r="EGX81" s="200"/>
      <c r="EGY81" s="200"/>
      <c r="EGZ81" s="200"/>
      <c r="EHA81" s="197"/>
      <c r="EHB81" s="197"/>
      <c r="EHC81" s="197"/>
      <c r="EHD81" s="197"/>
      <c r="EHE81" s="197"/>
      <c r="EHF81" s="197"/>
      <c r="EHG81" s="197"/>
      <c r="EHH81" s="197"/>
      <c r="EHI81" s="197"/>
      <c r="EHJ81" s="197"/>
      <c r="EHK81" s="197"/>
      <c r="EHL81" s="197"/>
      <c r="EHM81" s="197"/>
      <c r="EHN81" s="197"/>
      <c r="EHO81" s="197"/>
      <c r="EHP81" s="197"/>
      <c r="EHQ81" s="200"/>
      <c r="EHR81" s="200"/>
      <c r="EHS81" s="200"/>
      <c r="EHT81" s="200"/>
      <c r="EHU81" s="200"/>
      <c r="EHV81" s="200"/>
      <c r="EHW81" s="200"/>
      <c r="EHX81" s="200"/>
      <c r="EHY81" s="200"/>
      <c r="EHZ81" s="200"/>
      <c r="EIA81" s="200"/>
      <c r="EIB81" s="200"/>
      <c r="EIC81" s="200"/>
      <c r="EID81" s="200"/>
      <c r="EIE81" s="200"/>
      <c r="EIF81" s="200"/>
      <c r="EIG81" s="200"/>
      <c r="EIH81" s="200"/>
      <c r="EII81" s="200"/>
      <c r="EIJ81" s="200"/>
      <c r="EIK81" s="200"/>
      <c r="EIL81" s="200"/>
      <c r="EIM81" s="200"/>
      <c r="EIN81" s="200"/>
      <c r="EIO81" s="200"/>
      <c r="EIP81" s="200"/>
      <c r="EIQ81" s="200"/>
      <c r="EIR81" s="200"/>
      <c r="EIS81" s="200"/>
      <c r="EIT81" s="200"/>
      <c r="EIU81" s="200"/>
      <c r="EIV81" s="200"/>
      <c r="EIW81" s="200"/>
      <c r="EIX81" s="200"/>
      <c r="EIY81" s="200"/>
      <c r="EIZ81" s="200"/>
      <c r="EJA81" s="200"/>
      <c r="EJB81" s="200"/>
      <c r="EJC81" s="200"/>
      <c r="EJD81" s="200"/>
      <c r="EJE81" s="200"/>
      <c r="EJF81" s="200"/>
      <c r="EJG81" s="200"/>
      <c r="EJH81" s="200"/>
      <c r="EJI81" s="200"/>
      <c r="EJJ81" s="200"/>
      <c r="EJK81" s="200"/>
      <c r="EJL81" s="200"/>
      <c r="EJM81" s="200"/>
      <c r="EJN81" s="200"/>
      <c r="EJO81" s="200"/>
      <c r="EJP81" s="200"/>
      <c r="EJQ81" s="200"/>
      <c r="EJR81" s="200"/>
      <c r="EJS81" s="200"/>
      <c r="EJT81" s="200"/>
      <c r="EJU81" s="200"/>
      <c r="EJV81" s="200"/>
      <c r="EJW81" s="200"/>
      <c r="EJX81" s="200"/>
      <c r="EJY81" s="200"/>
      <c r="EJZ81" s="200"/>
      <c r="EKA81" s="200"/>
      <c r="EKB81" s="200"/>
      <c r="EKC81" s="200"/>
      <c r="EKD81" s="200"/>
      <c r="EKE81" s="200"/>
      <c r="EKF81" s="200"/>
      <c r="EKG81" s="200"/>
      <c r="EKH81" s="200"/>
      <c r="EKI81" s="200"/>
      <c r="EKJ81" s="200"/>
      <c r="EKK81" s="200"/>
      <c r="EKL81" s="200"/>
      <c r="EKM81" s="200"/>
      <c r="EKN81" s="200"/>
      <c r="EKO81" s="197"/>
      <c r="EKP81" s="197"/>
      <c r="EKQ81" s="197"/>
      <c r="EKR81" s="197"/>
      <c r="EKS81" s="197"/>
      <c r="EKT81" s="197"/>
      <c r="EKU81" s="197"/>
      <c r="EKV81" s="197"/>
      <c r="EKW81" s="197"/>
      <c r="EKX81" s="197"/>
      <c r="EKY81" s="197"/>
      <c r="EKZ81" s="197"/>
      <c r="ELA81" s="197"/>
      <c r="ELB81" s="197"/>
      <c r="ELC81" s="197"/>
      <c r="ELD81" s="197"/>
      <c r="ELE81" s="200"/>
      <c r="ELF81" s="200"/>
      <c r="ELG81" s="200"/>
      <c r="ELH81" s="200"/>
      <c r="ELI81" s="200"/>
      <c r="ELJ81" s="200"/>
      <c r="ELK81" s="200"/>
      <c r="ELL81" s="200"/>
      <c r="ELM81" s="200"/>
      <c r="ELN81" s="200"/>
      <c r="ELO81" s="200"/>
      <c r="ELP81" s="200"/>
      <c r="ELQ81" s="200"/>
      <c r="ELR81" s="200"/>
      <c r="ELS81" s="200"/>
      <c r="ELT81" s="200"/>
      <c r="ELU81" s="200"/>
      <c r="ELV81" s="200"/>
      <c r="ELW81" s="200"/>
      <c r="ELX81" s="200"/>
      <c r="ELY81" s="200"/>
      <c r="ELZ81" s="200"/>
      <c r="EMA81" s="200"/>
      <c r="EMB81" s="200"/>
      <c r="EMC81" s="200"/>
      <c r="EMD81" s="200"/>
      <c r="EME81" s="200"/>
      <c r="EMF81" s="200"/>
      <c r="EMG81" s="200"/>
      <c r="EMH81" s="200"/>
      <c r="EMI81" s="200"/>
      <c r="EMJ81" s="200"/>
      <c r="EMK81" s="200"/>
      <c r="EML81" s="200"/>
      <c r="EMM81" s="200"/>
      <c r="EMN81" s="200"/>
      <c r="EMO81" s="200"/>
      <c r="EMP81" s="200"/>
      <c r="EMQ81" s="200"/>
      <c r="EMR81" s="200"/>
      <c r="EMS81" s="200"/>
      <c r="EMT81" s="200"/>
      <c r="EMU81" s="200"/>
      <c r="EMV81" s="200"/>
      <c r="EMW81" s="200"/>
      <c r="EMX81" s="200"/>
      <c r="EMY81" s="200"/>
      <c r="EMZ81" s="200"/>
      <c r="ENA81" s="200"/>
      <c r="ENB81" s="200"/>
      <c r="ENC81" s="200"/>
      <c r="END81" s="200"/>
      <c r="ENE81" s="200"/>
      <c r="ENF81" s="200"/>
      <c r="ENG81" s="200"/>
      <c r="ENH81" s="200"/>
      <c r="ENI81" s="200"/>
      <c r="ENJ81" s="200"/>
      <c r="ENK81" s="200"/>
      <c r="ENL81" s="200"/>
      <c r="ENM81" s="200"/>
      <c r="ENN81" s="200"/>
      <c r="ENO81" s="200"/>
      <c r="ENP81" s="200"/>
      <c r="ENQ81" s="200"/>
      <c r="ENR81" s="200"/>
      <c r="ENS81" s="200"/>
      <c r="ENT81" s="200"/>
      <c r="ENU81" s="200"/>
      <c r="ENV81" s="200"/>
      <c r="ENW81" s="200"/>
      <c r="ENX81" s="200"/>
      <c r="ENY81" s="200"/>
      <c r="ENZ81" s="200"/>
      <c r="EOA81" s="200"/>
      <c r="EOB81" s="200"/>
      <c r="EOC81" s="197"/>
      <c r="EOD81" s="197"/>
      <c r="EOE81" s="197"/>
      <c r="EOF81" s="197"/>
      <c r="EOG81" s="197"/>
      <c r="EOH81" s="197"/>
      <c r="EOI81" s="197"/>
      <c r="EOJ81" s="197"/>
      <c r="EOK81" s="197"/>
      <c r="EOL81" s="197"/>
      <c r="EOM81" s="197"/>
      <c r="EON81" s="197"/>
      <c r="EOO81" s="197"/>
      <c r="EOP81" s="197"/>
      <c r="EOQ81" s="197"/>
      <c r="EOR81" s="197"/>
      <c r="EOS81" s="200"/>
      <c r="EOT81" s="200"/>
      <c r="EOU81" s="200"/>
      <c r="EOV81" s="200"/>
      <c r="EOW81" s="200"/>
      <c r="EOX81" s="200"/>
      <c r="EOY81" s="200"/>
      <c r="EOZ81" s="200"/>
      <c r="EPA81" s="200"/>
      <c r="EPB81" s="200"/>
      <c r="EPC81" s="200"/>
      <c r="EPD81" s="200"/>
      <c r="EPE81" s="200"/>
      <c r="EPF81" s="200"/>
      <c r="EPG81" s="200"/>
      <c r="EPH81" s="200"/>
      <c r="EPI81" s="200"/>
      <c r="EPJ81" s="200"/>
      <c r="EPK81" s="200"/>
      <c r="EPL81" s="200"/>
      <c r="EPM81" s="200"/>
      <c r="EPN81" s="200"/>
      <c r="EPO81" s="200"/>
      <c r="EPP81" s="200"/>
      <c r="EPQ81" s="200"/>
      <c r="EPR81" s="200"/>
      <c r="EPS81" s="200"/>
      <c r="EPT81" s="200"/>
      <c r="EPU81" s="200"/>
      <c r="EPV81" s="200"/>
      <c r="EPW81" s="200"/>
      <c r="EPX81" s="200"/>
      <c r="EPY81" s="200"/>
      <c r="EPZ81" s="200"/>
      <c r="EQA81" s="200"/>
      <c r="EQB81" s="200"/>
      <c r="EQC81" s="200"/>
      <c r="EQD81" s="200"/>
      <c r="EQE81" s="200"/>
      <c r="EQF81" s="200"/>
      <c r="EQG81" s="200"/>
      <c r="EQH81" s="200"/>
      <c r="EQI81" s="200"/>
      <c r="EQJ81" s="200"/>
      <c r="EQK81" s="200"/>
      <c r="EQL81" s="200"/>
      <c r="EQM81" s="200"/>
      <c r="EQN81" s="200"/>
      <c r="EQO81" s="200"/>
      <c r="EQP81" s="200"/>
      <c r="EQQ81" s="200"/>
      <c r="EQR81" s="200"/>
      <c r="EQS81" s="200"/>
      <c r="EQT81" s="200"/>
      <c r="EQU81" s="200"/>
      <c r="EQV81" s="200"/>
      <c r="EQW81" s="200"/>
      <c r="EQX81" s="200"/>
      <c r="EQY81" s="200"/>
      <c r="EQZ81" s="200"/>
      <c r="ERA81" s="200"/>
      <c r="ERB81" s="200"/>
      <c r="ERC81" s="200"/>
      <c r="ERD81" s="200"/>
      <c r="ERE81" s="200"/>
      <c r="ERF81" s="200"/>
      <c r="ERG81" s="200"/>
      <c r="ERH81" s="200"/>
      <c r="ERI81" s="200"/>
      <c r="ERJ81" s="200"/>
      <c r="ERK81" s="200"/>
      <c r="ERL81" s="200"/>
      <c r="ERM81" s="200"/>
      <c r="ERN81" s="200"/>
      <c r="ERO81" s="200"/>
      <c r="ERP81" s="200"/>
      <c r="ERQ81" s="197"/>
      <c r="ERR81" s="197"/>
      <c r="ERS81" s="197"/>
      <c r="ERT81" s="197"/>
      <c r="ERU81" s="197"/>
      <c r="ERV81" s="197"/>
      <c r="ERW81" s="197"/>
      <c r="ERX81" s="197"/>
      <c r="ERY81" s="197"/>
      <c r="ERZ81" s="197"/>
      <c r="ESA81" s="197"/>
      <c r="ESB81" s="197"/>
      <c r="ESC81" s="197"/>
      <c r="ESD81" s="197"/>
      <c r="ESE81" s="197"/>
      <c r="ESF81" s="197"/>
      <c r="ESG81" s="200"/>
      <c r="ESH81" s="200"/>
      <c r="ESI81" s="200"/>
      <c r="ESJ81" s="200"/>
      <c r="ESK81" s="200"/>
      <c r="ESL81" s="200"/>
      <c r="ESM81" s="200"/>
      <c r="ESN81" s="200"/>
      <c r="ESO81" s="200"/>
      <c r="ESP81" s="200"/>
      <c r="ESQ81" s="200"/>
      <c r="ESR81" s="200"/>
      <c r="ESS81" s="200"/>
      <c r="EST81" s="200"/>
      <c r="ESU81" s="200"/>
      <c r="ESV81" s="200"/>
      <c r="ESW81" s="200"/>
      <c r="ESX81" s="200"/>
      <c r="ESY81" s="200"/>
      <c r="ESZ81" s="200"/>
      <c r="ETA81" s="200"/>
      <c r="ETB81" s="200"/>
      <c r="ETC81" s="200"/>
      <c r="ETD81" s="200"/>
      <c r="ETE81" s="200"/>
      <c r="ETF81" s="200"/>
      <c r="ETG81" s="200"/>
      <c r="ETH81" s="200"/>
      <c r="ETI81" s="200"/>
      <c r="ETJ81" s="200"/>
      <c r="ETK81" s="200"/>
      <c r="ETL81" s="200"/>
      <c r="ETM81" s="200"/>
      <c r="ETN81" s="200"/>
      <c r="ETO81" s="200"/>
      <c r="ETP81" s="200"/>
      <c r="ETQ81" s="200"/>
      <c r="ETR81" s="200"/>
      <c r="ETS81" s="200"/>
      <c r="ETT81" s="200"/>
      <c r="ETU81" s="200"/>
      <c r="ETV81" s="200"/>
      <c r="ETW81" s="200"/>
      <c r="ETX81" s="200"/>
      <c r="ETY81" s="200"/>
      <c r="ETZ81" s="200"/>
      <c r="EUA81" s="200"/>
      <c r="EUB81" s="200"/>
      <c r="EUC81" s="200"/>
      <c r="EUD81" s="200"/>
      <c r="EUE81" s="200"/>
      <c r="EUF81" s="200"/>
      <c r="EUG81" s="200"/>
      <c r="EUH81" s="200"/>
      <c r="EUI81" s="200"/>
      <c r="EUJ81" s="200"/>
      <c r="EUK81" s="200"/>
      <c r="EUL81" s="200"/>
      <c r="EUM81" s="200"/>
      <c r="EUN81" s="200"/>
      <c r="EUO81" s="200"/>
      <c r="EUP81" s="200"/>
      <c r="EUQ81" s="200"/>
      <c r="EUR81" s="200"/>
      <c r="EUS81" s="200"/>
      <c r="EUT81" s="200"/>
      <c r="EUU81" s="200"/>
      <c r="EUV81" s="200"/>
      <c r="EUW81" s="200"/>
      <c r="EUX81" s="200"/>
      <c r="EUY81" s="200"/>
      <c r="EUZ81" s="200"/>
      <c r="EVA81" s="200"/>
      <c r="EVB81" s="200"/>
      <c r="EVC81" s="200"/>
      <c r="EVD81" s="200"/>
      <c r="EVE81" s="197"/>
      <c r="EVF81" s="197"/>
      <c r="EVG81" s="197"/>
      <c r="EVH81" s="197"/>
      <c r="EVI81" s="197"/>
      <c r="EVJ81" s="197"/>
      <c r="EVK81" s="197"/>
      <c r="EVL81" s="197"/>
      <c r="EVM81" s="197"/>
      <c r="EVN81" s="197"/>
      <c r="EVO81" s="197"/>
      <c r="EVP81" s="197"/>
      <c r="EVQ81" s="197"/>
      <c r="EVR81" s="197"/>
      <c r="EVS81" s="197"/>
      <c r="EVT81" s="197"/>
      <c r="EVU81" s="200"/>
      <c r="EVV81" s="200"/>
      <c r="EVW81" s="200"/>
      <c r="EVX81" s="200"/>
      <c r="EVY81" s="200"/>
      <c r="EVZ81" s="200"/>
      <c r="EWA81" s="200"/>
      <c r="EWB81" s="200"/>
      <c r="EWC81" s="200"/>
      <c r="EWD81" s="200"/>
      <c r="EWE81" s="200"/>
      <c r="EWF81" s="200"/>
      <c r="EWG81" s="200"/>
      <c r="EWH81" s="200"/>
      <c r="EWI81" s="200"/>
      <c r="EWJ81" s="200"/>
      <c r="EWK81" s="200"/>
      <c r="EWL81" s="200"/>
      <c r="EWM81" s="200"/>
      <c r="EWN81" s="200"/>
      <c r="EWO81" s="200"/>
      <c r="EWP81" s="200"/>
      <c r="EWQ81" s="200"/>
      <c r="EWR81" s="200"/>
      <c r="EWS81" s="200"/>
      <c r="EWT81" s="200"/>
      <c r="EWU81" s="200"/>
      <c r="EWV81" s="200"/>
      <c r="EWW81" s="200"/>
      <c r="EWX81" s="200"/>
      <c r="EWY81" s="200"/>
      <c r="EWZ81" s="200"/>
      <c r="EXA81" s="200"/>
      <c r="EXB81" s="200"/>
      <c r="EXC81" s="200"/>
      <c r="EXD81" s="200"/>
      <c r="EXE81" s="200"/>
      <c r="EXF81" s="200"/>
      <c r="EXG81" s="200"/>
      <c r="EXH81" s="200"/>
      <c r="EXI81" s="200"/>
      <c r="EXJ81" s="200"/>
      <c r="EXK81" s="200"/>
      <c r="EXL81" s="200"/>
      <c r="EXM81" s="200"/>
      <c r="EXN81" s="200"/>
      <c r="EXO81" s="200"/>
      <c r="EXP81" s="200"/>
      <c r="EXQ81" s="200"/>
      <c r="EXR81" s="200"/>
      <c r="EXS81" s="200"/>
      <c r="EXT81" s="200"/>
      <c r="EXU81" s="200"/>
      <c r="EXV81" s="200"/>
      <c r="EXW81" s="200"/>
      <c r="EXX81" s="200"/>
      <c r="EXY81" s="200"/>
      <c r="EXZ81" s="200"/>
      <c r="EYA81" s="200"/>
      <c r="EYB81" s="200"/>
      <c r="EYC81" s="200"/>
      <c r="EYD81" s="200"/>
      <c r="EYE81" s="200"/>
      <c r="EYF81" s="200"/>
      <c r="EYG81" s="200"/>
      <c r="EYH81" s="200"/>
      <c r="EYI81" s="200"/>
      <c r="EYJ81" s="200"/>
      <c r="EYK81" s="200"/>
      <c r="EYL81" s="200"/>
      <c r="EYM81" s="200"/>
      <c r="EYN81" s="200"/>
      <c r="EYO81" s="200"/>
      <c r="EYP81" s="200"/>
      <c r="EYQ81" s="200"/>
      <c r="EYR81" s="200"/>
      <c r="EYS81" s="197"/>
      <c r="EYT81" s="197"/>
      <c r="EYU81" s="197"/>
      <c r="EYV81" s="197"/>
      <c r="EYW81" s="197"/>
      <c r="EYX81" s="197"/>
      <c r="EYY81" s="197"/>
      <c r="EYZ81" s="197"/>
      <c r="EZA81" s="197"/>
      <c r="EZB81" s="197"/>
      <c r="EZC81" s="197"/>
      <c r="EZD81" s="197"/>
      <c r="EZE81" s="197"/>
      <c r="EZF81" s="197"/>
      <c r="EZG81" s="197"/>
      <c r="EZH81" s="197"/>
      <c r="EZI81" s="200"/>
      <c r="EZJ81" s="200"/>
      <c r="EZK81" s="200"/>
      <c r="EZL81" s="200"/>
      <c r="EZM81" s="200"/>
      <c r="EZN81" s="200"/>
      <c r="EZO81" s="200"/>
      <c r="EZP81" s="200"/>
      <c r="EZQ81" s="200"/>
      <c r="EZR81" s="200"/>
      <c r="EZS81" s="200"/>
      <c r="EZT81" s="200"/>
      <c r="EZU81" s="200"/>
      <c r="EZV81" s="200"/>
      <c r="EZW81" s="200"/>
      <c r="EZX81" s="200"/>
      <c r="EZY81" s="200"/>
      <c r="EZZ81" s="200"/>
      <c r="FAA81" s="200"/>
      <c r="FAB81" s="200"/>
      <c r="FAC81" s="200"/>
      <c r="FAD81" s="200"/>
      <c r="FAE81" s="200"/>
      <c r="FAF81" s="200"/>
      <c r="FAG81" s="200"/>
      <c r="FAH81" s="200"/>
      <c r="FAI81" s="200"/>
      <c r="FAJ81" s="200"/>
      <c r="FAK81" s="200"/>
      <c r="FAL81" s="200"/>
      <c r="FAM81" s="200"/>
      <c r="FAN81" s="200"/>
      <c r="FAO81" s="200"/>
      <c r="FAP81" s="200"/>
      <c r="FAQ81" s="200"/>
      <c r="FAR81" s="200"/>
      <c r="FAS81" s="200"/>
      <c r="FAT81" s="200"/>
      <c r="FAU81" s="200"/>
      <c r="FAV81" s="200"/>
      <c r="FAW81" s="200"/>
      <c r="FAX81" s="200"/>
      <c r="FAY81" s="200"/>
      <c r="FAZ81" s="200"/>
      <c r="FBA81" s="200"/>
      <c r="FBB81" s="200"/>
      <c r="FBC81" s="200"/>
      <c r="FBD81" s="200"/>
      <c r="FBE81" s="200"/>
      <c r="FBF81" s="200"/>
      <c r="FBG81" s="200"/>
      <c r="FBH81" s="200"/>
      <c r="FBI81" s="200"/>
      <c r="FBJ81" s="200"/>
      <c r="FBK81" s="200"/>
      <c r="FBL81" s="200"/>
      <c r="FBM81" s="200"/>
      <c r="FBN81" s="200"/>
      <c r="FBO81" s="200"/>
      <c r="FBP81" s="200"/>
      <c r="FBQ81" s="200"/>
      <c r="FBR81" s="200"/>
      <c r="FBS81" s="200"/>
      <c r="FBT81" s="200"/>
      <c r="FBU81" s="200"/>
      <c r="FBV81" s="200"/>
      <c r="FBW81" s="200"/>
      <c r="FBX81" s="200"/>
      <c r="FBY81" s="200"/>
      <c r="FBZ81" s="200"/>
      <c r="FCA81" s="200"/>
      <c r="FCB81" s="200"/>
      <c r="FCC81" s="200"/>
      <c r="FCD81" s="200"/>
      <c r="FCE81" s="200"/>
      <c r="FCF81" s="200"/>
      <c r="FCG81" s="197"/>
      <c r="FCH81" s="197"/>
      <c r="FCI81" s="197"/>
      <c r="FCJ81" s="197"/>
      <c r="FCK81" s="197"/>
      <c r="FCL81" s="197"/>
      <c r="FCM81" s="197"/>
      <c r="FCN81" s="197"/>
      <c r="FCO81" s="197"/>
      <c r="FCP81" s="197"/>
      <c r="FCQ81" s="197"/>
      <c r="FCR81" s="197"/>
      <c r="FCS81" s="197"/>
      <c r="FCT81" s="197"/>
      <c r="FCU81" s="197"/>
      <c r="FCV81" s="197"/>
      <c r="FCW81" s="200"/>
      <c r="FCX81" s="200"/>
      <c r="FCY81" s="200"/>
      <c r="FCZ81" s="200"/>
      <c r="FDA81" s="200"/>
      <c r="FDB81" s="200"/>
      <c r="FDC81" s="200"/>
      <c r="FDD81" s="200"/>
      <c r="FDE81" s="200"/>
      <c r="FDF81" s="200"/>
      <c r="FDG81" s="200"/>
      <c r="FDH81" s="200"/>
      <c r="FDI81" s="200"/>
      <c r="FDJ81" s="200"/>
      <c r="FDK81" s="200"/>
      <c r="FDL81" s="200"/>
      <c r="FDM81" s="200"/>
      <c r="FDN81" s="200"/>
      <c r="FDO81" s="200"/>
      <c r="FDP81" s="200"/>
      <c r="FDQ81" s="200"/>
      <c r="FDR81" s="200"/>
      <c r="FDS81" s="200"/>
      <c r="FDT81" s="200"/>
      <c r="FDU81" s="200"/>
      <c r="FDV81" s="200"/>
      <c r="FDW81" s="200"/>
      <c r="FDX81" s="200"/>
      <c r="FDY81" s="200"/>
      <c r="FDZ81" s="200"/>
      <c r="FEA81" s="200"/>
      <c r="FEB81" s="200"/>
      <c r="FEC81" s="200"/>
      <c r="FED81" s="200"/>
      <c r="FEE81" s="200"/>
      <c r="FEF81" s="200"/>
      <c r="FEG81" s="200"/>
      <c r="FEH81" s="200"/>
      <c r="FEI81" s="200"/>
      <c r="FEJ81" s="200"/>
      <c r="FEK81" s="200"/>
      <c r="FEL81" s="200"/>
      <c r="FEM81" s="200"/>
      <c r="FEN81" s="200"/>
      <c r="FEO81" s="200"/>
      <c r="FEP81" s="200"/>
      <c r="FEQ81" s="200"/>
      <c r="FER81" s="200"/>
      <c r="FES81" s="200"/>
      <c r="FET81" s="200"/>
      <c r="FEU81" s="200"/>
      <c r="FEV81" s="200"/>
      <c r="FEW81" s="200"/>
      <c r="FEX81" s="200"/>
      <c r="FEY81" s="200"/>
      <c r="FEZ81" s="200"/>
      <c r="FFA81" s="200"/>
      <c r="FFB81" s="200"/>
      <c r="FFC81" s="200"/>
      <c r="FFD81" s="200"/>
      <c r="FFE81" s="200"/>
      <c r="FFF81" s="200"/>
      <c r="FFG81" s="200"/>
      <c r="FFH81" s="200"/>
      <c r="FFI81" s="200"/>
      <c r="FFJ81" s="200"/>
      <c r="FFK81" s="200"/>
      <c r="FFL81" s="200"/>
      <c r="FFM81" s="200"/>
      <c r="FFN81" s="200"/>
      <c r="FFO81" s="200"/>
      <c r="FFP81" s="200"/>
      <c r="FFQ81" s="200"/>
      <c r="FFR81" s="200"/>
      <c r="FFS81" s="200"/>
      <c r="FFT81" s="200"/>
      <c r="FFU81" s="197"/>
      <c r="FFV81" s="197"/>
      <c r="FFW81" s="197"/>
      <c r="FFX81" s="197"/>
      <c r="FFY81" s="197"/>
      <c r="FFZ81" s="197"/>
      <c r="FGA81" s="197"/>
      <c r="FGB81" s="197"/>
      <c r="FGC81" s="197"/>
      <c r="FGD81" s="197"/>
      <c r="FGE81" s="197"/>
      <c r="FGF81" s="197"/>
      <c r="FGG81" s="197"/>
      <c r="FGH81" s="197"/>
      <c r="FGI81" s="197"/>
      <c r="FGJ81" s="197"/>
      <c r="FGK81" s="200"/>
      <c r="FGL81" s="200"/>
      <c r="FGM81" s="200"/>
      <c r="FGN81" s="200"/>
      <c r="FGO81" s="200"/>
      <c r="FGP81" s="200"/>
      <c r="FGQ81" s="200"/>
      <c r="FGR81" s="200"/>
      <c r="FGS81" s="200"/>
      <c r="FGT81" s="200"/>
      <c r="FGU81" s="200"/>
      <c r="FGV81" s="200"/>
      <c r="FGW81" s="200"/>
      <c r="FGX81" s="200"/>
      <c r="FGY81" s="200"/>
      <c r="FGZ81" s="200"/>
      <c r="FHA81" s="200"/>
      <c r="FHB81" s="200"/>
      <c r="FHC81" s="200"/>
      <c r="FHD81" s="200"/>
      <c r="FHE81" s="200"/>
      <c r="FHF81" s="200"/>
      <c r="FHG81" s="200"/>
      <c r="FHH81" s="200"/>
      <c r="FHI81" s="200"/>
      <c r="FHJ81" s="200"/>
      <c r="FHK81" s="200"/>
      <c r="FHL81" s="200"/>
      <c r="FHM81" s="200"/>
      <c r="FHN81" s="200"/>
      <c r="FHO81" s="200"/>
      <c r="FHP81" s="200"/>
      <c r="FHQ81" s="200"/>
      <c r="FHR81" s="200"/>
      <c r="FHS81" s="200"/>
      <c r="FHT81" s="200"/>
      <c r="FHU81" s="200"/>
      <c r="FHV81" s="200"/>
      <c r="FHW81" s="200"/>
      <c r="FHX81" s="200"/>
      <c r="FHY81" s="200"/>
      <c r="FHZ81" s="200"/>
      <c r="FIA81" s="200"/>
      <c r="FIB81" s="200"/>
      <c r="FIC81" s="200"/>
      <c r="FID81" s="200"/>
      <c r="FIE81" s="200"/>
      <c r="FIF81" s="200"/>
      <c r="FIG81" s="200"/>
      <c r="FIH81" s="200"/>
      <c r="FII81" s="200"/>
      <c r="FIJ81" s="200"/>
      <c r="FIK81" s="200"/>
      <c r="FIL81" s="200"/>
      <c r="FIM81" s="200"/>
      <c r="FIN81" s="200"/>
      <c r="FIO81" s="200"/>
      <c r="FIP81" s="200"/>
      <c r="FIQ81" s="200"/>
      <c r="FIR81" s="200"/>
      <c r="FIS81" s="200"/>
      <c r="FIT81" s="200"/>
      <c r="FIU81" s="200"/>
      <c r="FIV81" s="200"/>
      <c r="FIW81" s="200"/>
      <c r="FIX81" s="200"/>
      <c r="FIY81" s="200"/>
      <c r="FIZ81" s="200"/>
      <c r="FJA81" s="200"/>
      <c r="FJB81" s="200"/>
      <c r="FJC81" s="200"/>
      <c r="FJD81" s="200"/>
      <c r="FJE81" s="200"/>
      <c r="FJF81" s="200"/>
      <c r="FJG81" s="200"/>
      <c r="FJH81" s="200"/>
      <c r="FJI81" s="197"/>
      <c r="FJJ81" s="197"/>
      <c r="FJK81" s="197"/>
      <c r="FJL81" s="197"/>
      <c r="FJM81" s="197"/>
      <c r="FJN81" s="197"/>
      <c r="FJO81" s="197"/>
      <c r="FJP81" s="197"/>
      <c r="FJQ81" s="197"/>
      <c r="FJR81" s="197"/>
      <c r="FJS81" s="197"/>
      <c r="FJT81" s="197"/>
      <c r="FJU81" s="197"/>
      <c r="FJV81" s="197"/>
      <c r="FJW81" s="197"/>
      <c r="FJX81" s="197"/>
      <c r="FJY81" s="200"/>
      <c r="FJZ81" s="200"/>
      <c r="FKA81" s="200"/>
      <c r="FKB81" s="200"/>
      <c r="FKC81" s="200"/>
      <c r="FKD81" s="200"/>
      <c r="FKE81" s="200"/>
      <c r="FKF81" s="200"/>
      <c r="FKG81" s="200"/>
      <c r="FKH81" s="200"/>
      <c r="FKI81" s="200"/>
      <c r="FKJ81" s="200"/>
      <c r="FKK81" s="200"/>
      <c r="FKL81" s="200"/>
      <c r="FKM81" s="200"/>
      <c r="FKN81" s="200"/>
      <c r="FKO81" s="200"/>
      <c r="FKP81" s="200"/>
      <c r="FKQ81" s="200"/>
      <c r="FKR81" s="200"/>
      <c r="FKS81" s="200"/>
      <c r="FKT81" s="200"/>
      <c r="FKU81" s="200"/>
      <c r="FKV81" s="200"/>
      <c r="FKW81" s="200"/>
      <c r="FKX81" s="200"/>
      <c r="FKY81" s="200"/>
      <c r="FKZ81" s="200"/>
      <c r="FLA81" s="200"/>
      <c r="FLB81" s="200"/>
      <c r="FLC81" s="200"/>
      <c r="FLD81" s="200"/>
      <c r="FLE81" s="200"/>
      <c r="FLF81" s="200"/>
      <c r="FLG81" s="200"/>
      <c r="FLH81" s="200"/>
      <c r="FLI81" s="200"/>
      <c r="FLJ81" s="200"/>
      <c r="FLK81" s="200"/>
      <c r="FLL81" s="200"/>
      <c r="FLM81" s="200"/>
      <c r="FLN81" s="200"/>
      <c r="FLO81" s="200"/>
      <c r="FLP81" s="200"/>
      <c r="FLQ81" s="200"/>
      <c r="FLR81" s="200"/>
      <c r="FLS81" s="200"/>
      <c r="FLT81" s="200"/>
      <c r="FLU81" s="200"/>
      <c r="FLV81" s="200"/>
      <c r="FLW81" s="200"/>
      <c r="FLX81" s="200"/>
      <c r="FLY81" s="200"/>
      <c r="FLZ81" s="200"/>
      <c r="FMA81" s="200"/>
      <c r="FMB81" s="200"/>
      <c r="FMC81" s="200"/>
      <c r="FMD81" s="200"/>
      <c r="FME81" s="200"/>
      <c r="FMF81" s="200"/>
      <c r="FMG81" s="200"/>
      <c r="FMH81" s="200"/>
      <c r="FMI81" s="200"/>
      <c r="FMJ81" s="200"/>
      <c r="FMK81" s="200"/>
      <c r="FML81" s="200"/>
      <c r="FMM81" s="200"/>
      <c r="FMN81" s="200"/>
      <c r="FMO81" s="200"/>
      <c r="FMP81" s="200"/>
      <c r="FMQ81" s="200"/>
      <c r="FMR81" s="200"/>
      <c r="FMS81" s="200"/>
      <c r="FMT81" s="200"/>
      <c r="FMU81" s="200"/>
      <c r="FMV81" s="200"/>
      <c r="FMW81" s="197"/>
      <c r="FMX81" s="197"/>
      <c r="FMY81" s="197"/>
      <c r="FMZ81" s="197"/>
      <c r="FNA81" s="197"/>
      <c r="FNB81" s="197"/>
      <c r="FNC81" s="197"/>
      <c r="FND81" s="197"/>
      <c r="FNE81" s="197"/>
      <c r="FNF81" s="197"/>
      <c r="FNG81" s="197"/>
      <c r="FNH81" s="197"/>
      <c r="FNI81" s="197"/>
      <c r="FNJ81" s="197"/>
      <c r="FNK81" s="197"/>
      <c r="FNL81" s="197"/>
      <c r="FNM81" s="200"/>
      <c r="FNN81" s="200"/>
      <c r="FNO81" s="200"/>
      <c r="FNP81" s="200"/>
      <c r="FNQ81" s="200"/>
      <c r="FNR81" s="200"/>
      <c r="FNS81" s="200"/>
      <c r="FNT81" s="200"/>
      <c r="FNU81" s="200"/>
      <c r="FNV81" s="200"/>
      <c r="FNW81" s="200"/>
      <c r="FNX81" s="200"/>
      <c r="FNY81" s="200"/>
      <c r="FNZ81" s="200"/>
      <c r="FOA81" s="200"/>
      <c r="FOB81" s="200"/>
      <c r="FOC81" s="200"/>
      <c r="FOD81" s="200"/>
      <c r="FOE81" s="200"/>
      <c r="FOF81" s="200"/>
      <c r="FOG81" s="200"/>
      <c r="FOH81" s="200"/>
      <c r="FOI81" s="200"/>
      <c r="FOJ81" s="200"/>
      <c r="FOK81" s="200"/>
      <c r="FOL81" s="200"/>
      <c r="FOM81" s="200"/>
      <c r="FON81" s="200"/>
      <c r="FOO81" s="200"/>
      <c r="FOP81" s="200"/>
      <c r="FOQ81" s="200"/>
      <c r="FOR81" s="200"/>
      <c r="FOS81" s="200"/>
      <c r="FOT81" s="200"/>
      <c r="FOU81" s="200"/>
      <c r="FOV81" s="200"/>
      <c r="FOW81" s="200"/>
      <c r="FOX81" s="200"/>
      <c r="FOY81" s="200"/>
      <c r="FOZ81" s="200"/>
      <c r="FPA81" s="200"/>
      <c r="FPB81" s="200"/>
      <c r="FPC81" s="200"/>
      <c r="FPD81" s="200"/>
      <c r="FPE81" s="200"/>
      <c r="FPF81" s="200"/>
      <c r="FPG81" s="200"/>
      <c r="FPH81" s="200"/>
      <c r="FPI81" s="200"/>
      <c r="FPJ81" s="200"/>
      <c r="FPK81" s="200"/>
      <c r="FPL81" s="200"/>
      <c r="FPM81" s="200"/>
      <c r="FPN81" s="200"/>
      <c r="FPO81" s="200"/>
      <c r="FPP81" s="200"/>
      <c r="FPQ81" s="200"/>
      <c r="FPR81" s="200"/>
      <c r="FPS81" s="200"/>
      <c r="FPT81" s="200"/>
      <c r="FPU81" s="200"/>
      <c r="FPV81" s="200"/>
      <c r="FPW81" s="200"/>
      <c r="FPX81" s="200"/>
      <c r="FPY81" s="200"/>
      <c r="FPZ81" s="200"/>
      <c r="FQA81" s="200"/>
      <c r="FQB81" s="200"/>
      <c r="FQC81" s="200"/>
      <c r="FQD81" s="200"/>
      <c r="FQE81" s="200"/>
      <c r="FQF81" s="200"/>
      <c r="FQG81" s="200"/>
      <c r="FQH81" s="200"/>
      <c r="FQI81" s="200"/>
      <c r="FQJ81" s="200"/>
      <c r="FQK81" s="197"/>
      <c r="FQL81" s="197"/>
      <c r="FQM81" s="197"/>
      <c r="FQN81" s="197"/>
      <c r="FQO81" s="197"/>
      <c r="FQP81" s="197"/>
      <c r="FQQ81" s="197"/>
      <c r="FQR81" s="197"/>
      <c r="FQS81" s="197"/>
      <c r="FQT81" s="197"/>
      <c r="FQU81" s="197"/>
      <c r="FQV81" s="197"/>
      <c r="FQW81" s="197"/>
      <c r="FQX81" s="197"/>
      <c r="FQY81" s="197"/>
      <c r="FQZ81" s="197"/>
      <c r="FRA81" s="200"/>
      <c r="FRB81" s="200"/>
      <c r="FRC81" s="200"/>
      <c r="FRD81" s="200"/>
      <c r="FRE81" s="200"/>
      <c r="FRF81" s="200"/>
      <c r="FRG81" s="200"/>
      <c r="FRH81" s="200"/>
      <c r="FRI81" s="200"/>
      <c r="FRJ81" s="200"/>
      <c r="FRK81" s="200"/>
      <c r="FRL81" s="200"/>
      <c r="FRM81" s="200"/>
      <c r="FRN81" s="200"/>
      <c r="FRO81" s="200"/>
      <c r="FRP81" s="200"/>
      <c r="FRQ81" s="200"/>
      <c r="FRR81" s="200"/>
      <c r="FRS81" s="200"/>
      <c r="FRT81" s="200"/>
      <c r="FRU81" s="200"/>
      <c r="FRV81" s="200"/>
      <c r="FRW81" s="200"/>
      <c r="FRX81" s="200"/>
      <c r="FRY81" s="200"/>
      <c r="FRZ81" s="200"/>
      <c r="FSA81" s="200"/>
      <c r="FSB81" s="200"/>
      <c r="FSC81" s="200"/>
      <c r="FSD81" s="200"/>
      <c r="FSE81" s="200"/>
      <c r="FSF81" s="200"/>
      <c r="FSG81" s="200"/>
      <c r="FSH81" s="200"/>
      <c r="FSI81" s="200"/>
      <c r="FSJ81" s="200"/>
      <c r="FSK81" s="200"/>
      <c r="FSL81" s="200"/>
      <c r="FSM81" s="200"/>
      <c r="FSN81" s="200"/>
      <c r="FSO81" s="200"/>
      <c r="FSP81" s="200"/>
      <c r="FSQ81" s="200"/>
      <c r="FSR81" s="200"/>
      <c r="FSS81" s="200"/>
      <c r="FST81" s="200"/>
      <c r="FSU81" s="200"/>
      <c r="FSV81" s="200"/>
      <c r="FSW81" s="200"/>
      <c r="FSX81" s="200"/>
      <c r="FSY81" s="200"/>
      <c r="FSZ81" s="200"/>
      <c r="FTA81" s="200"/>
      <c r="FTB81" s="200"/>
      <c r="FTC81" s="200"/>
      <c r="FTD81" s="200"/>
      <c r="FTE81" s="200"/>
      <c r="FTF81" s="200"/>
      <c r="FTG81" s="200"/>
      <c r="FTH81" s="200"/>
      <c r="FTI81" s="200"/>
      <c r="FTJ81" s="200"/>
      <c r="FTK81" s="200"/>
      <c r="FTL81" s="200"/>
      <c r="FTM81" s="200"/>
      <c r="FTN81" s="200"/>
      <c r="FTO81" s="200"/>
      <c r="FTP81" s="200"/>
      <c r="FTQ81" s="200"/>
      <c r="FTR81" s="200"/>
      <c r="FTS81" s="200"/>
      <c r="FTT81" s="200"/>
      <c r="FTU81" s="200"/>
      <c r="FTV81" s="200"/>
      <c r="FTW81" s="200"/>
      <c r="FTX81" s="200"/>
      <c r="FTY81" s="197"/>
      <c r="FTZ81" s="197"/>
      <c r="FUA81" s="197"/>
      <c r="FUB81" s="197"/>
      <c r="FUC81" s="197"/>
      <c r="FUD81" s="197"/>
      <c r="FUE81" s="197"/>
      <c r="FUF81" s="197"/>
      <c r="FUG81" s="197"/>
      <c r="FUH81" s="197"/>
      <c r="FUI81" s="197"/>
      <c r="FUJ81" s="197"/>
      <c r="FUK81" s="197"/>
      <c r="FUL81" s="197"/>
      <c r="FUM81" s="197"/>
      <c r="FUN81" s="197"/>
      <c r="FUO81" s="200"/>
      <c r="FUP81" s="200"/>
      <c r="FUQ81" s="200"/>
      <c r="FUR81" s="200"/>
      <c r="FUS81" s="200"/>
      <c r="FUT81" s="200"/>
      <c r="FUU81" s="200"/>
      <c r="FUV81" s="200"/>
      <c r="FUW81" s="200"/>
      <c r="FUX81" s="200"/>
      <c r="FUY81" s="200"/>
      <c r="FUZ81" s="200"/>
      <c r="FVA81" s="200"/>
      <c r="FVB81" s="200"/>
      <c r="FVC81" s="200"/>
      <c r="FVD81" s="200"/>
      <c r="FVE81" s="200"/>
      <c r="FVF81" s="200"/>
      <c r="FVG81" s="200"/>
      <c r="FVH81" s="200"/>
      <c r="FVI81" s="200"/>
      <c r="FVJ81" s="200"/>
      <c r="FVK81" s="200"/>
      <c r="FVL81" s="200"/>
      <c r="FVM81" s="200"/>
      <c r="FVN81" s="200"/>
      <c r="FVO81" s="200"/>
      <c r="FVP81" s="200"/>
      <c r="FVQ81" s="200"/>
      <c r="FVR81" s="200"/>
      <c r="FVS81" s="200"/>
      <c r="FVT81" s="200"/>
      <c r="FVU81" s="200"/>
      <c r="FVV81" s="200"/>
      <c r="FVW81" s="200"/>
      <c r="FVX81" s="200"/>
      <c r="FVY81" s="200"/>
      <c r="FVZ81" s="200"/>
      <c r="FWA81" s="200"/>
      <c r="FWB81" s="200"/>
      <c r="FWC81" s="200"/>
      <c r="FWD81" s="200"/>
      <c r="FWE81" s="200"/>
      <c r="FWF81" s="200"/>
      <c r="FWG81" s="200"/>
      <c r="FWH81" s="200"/>
      <c r="FWI81" s="200"/>
      <c r="FWJ81" s="200"/>
      <c r="FWK81" s="200"/>
      <c r="FWL81" s="200"/>
      <c r="FWM81" s="200"/>
      <c r="FWN81" s="200"/>
      <c r="FWO81" s="200"/>
      <c r="FWP81" s="200"/>
      <c r="FWQ81" s="200"/>
      <c r="FWR81" s="200"/>
      <c r="FWS81" s="200"/>
      <c r="FWT81" s="200"/>
      <c r="FWU81" s="200"/>
      <c r="FWV81" s="200"/>
      <c r="FWW81" s="200"/>
      <c r="FWX81" s="200"/>
      <c r="FWY81" s="200"/>
      <c r="FWZ81" s="200"/>
      <c r="FXA81" s="200"/>
      <c r="FXB81" s="200"/>
      <c r="FXC81" s="200"/>
      <c r="FXD81" s="200"/>
      <c r="FXE81" s="200"/>
      <c r="FXF81" s="200"/>
      <c r="FXG81" s="200"/>
      <c r="FXH81" s="200"/>
      <c r="FXI81" s="200"/>
      <c r="FXJ81" s="200"/>
      <c r="FXK81" s="200"/>
      <c r="FXL81" s="200"/>
      <c r="FXM81" s="197"/>
      <c r="FXN81" s="197"/>
      <c r="FXO81" s="197"/>
      <c r="FXP81" s="197"/>
      <c r="FXQ81" s="197"/>
      <c r="FXR81" s="197"/>
      <c r="FXS81" s="197"/>
      <c r="FXT81" s="197"/>
      <c r="FXU81" s="197"/>
      <c r="FXV81" s="197"/>
      <c r="FXW81" s="197"/>
      <c r="FXX81" s="197"/>
      <c r="FXY81" s="197"/>
      <c r="FXZ81" s="197"/>
      <c r="FYA81" s="197"/>
      <c r="FYB81" s="197"/>
      <c r="FYC81" s="200"/>
      <c r="FYD81" s="200"/>
      <c r="FYE81" s="200"/>
      <c r="FYF81" s="200"/>
      <c r="FYG81" s="200"/>
      <c r="FYH81" s="200"/>
      <c r="FYI81" s="200"/>
      <c r="FYJ81" s="200"/>
      <c r="FYK81" s="200"/>
      <c r="FYL81" s="200"/>
      <c r="FYM81" s="200"/>
      <c r="FYN81" s="200"/>
      <c r="FYO81" s="200"/>
      <c r="FYP81" s="200"/>
      <c r="FYQ81" s="200"/>
      <c r="FYR81" s="200"/>
      <c r="FYS81" s="200"/>
      <c r="FYT81" s="200"/>
      <c r="FYU81" s="200"/>
      <c r="FYV81" s="200"/>
      <c r="FYW81" s="200"/>
      <c r="FYX81" s="200"/>
      <c r="FYY81" s="200"/>
      <c r="FYZ81" s="200"/>
      <c r="FZA81" s="200"/>
      <c r="FZB81" s="200"/>
      <c r="FZC81" s="200"/>
      <c r="FZD81" s="200"/>
      <c r="FZE81" s="200"/>
      <c r="FZF81" s="200"/>
      <c r="FZG81" s="200"/>
      <c r="FZH81" s="200"/>
      <c r="FZI81" s="200"/>
      <c r="FZJ81" s="200"/>
      <c r="FZK81" s="200"/>
      <c r="FZL81" s="200"/>
      <c r="FZM81" s="200"/>
      <c r="FZN81" s="200"/>
      <c r="FZO81" s="200"/>
      <c r="FZP81" s="200"/>
      <c r="FZQ81" s="200"/>
      <c r="FZR81" s="200"/>
      <c r="FZS81" s="200"/>
      <c r="FZT81" s="200"/>
      <c r="FZU81" s="200"/>
      <c r="FZV81" s="200"/>
      <c r="FZW81" s="200"/>
      <c r="FZX81" s="200"/>
      <c r="FZY81" s="200"/>
      <c r="FZZ81" s="200"/>
      <c r="GAA81" s="200"/>
      <c r="GAB81" s="200"/>
      <c r="GAC81" s="200"/>
      <c r="GAD81" s="200"/>
      <c r="GAE81" s="200"/>
      <c r="GAF81" s="200"/>
      <c r="GAG81" s="200"/>
      <c r="GAH81" s="200"/>
      <c r="GAI81" s="200"/>
      <c r="GAJ81" s="200"/>
      <c r="GAK81" s="200"/>
      <c r="GAL81" s="200"/>
      <c r="GAM81" s="200"/>
      <c r="GAN81" s="200"/>
      <c r="GAO81" s="200"/>
      <c r="GAP81" s="200"/>
      <c r="GAQ81" s="200"/>
      <c r="GAR81" s="200"/>
      <c r="GAS81" s="200"/>
      <c r="GAT81" s="200"/>
      <c r="GAU81" s="200"/>
      <c r="GAV81" s="200"/>
      <c r="GAW81" s="200"/>
      <c r="GAX81" s="200"/>
      <c r="GAY81" s="200"/>
      <c r="GAZ81" s="200"/>
      <c r="GBA81" s="197"/>
      <c r="GBB81" s="197"/>
      <c r="GBC81" s="197"/>
      <c r="GBD81" s="197"/>
      <c r="GBE81" s="197"/>
      <c r="GBF81" s="197"/>
      <c r="GBG81" s="197"/>
      <c r="GBH81" s="197"/>
      <c r="GBI81" s="197"/>
      <c r="GBJ81" s="197"/>
      <c r="GBK81" s="197"/>
      <c r="GBL81" s="197"/>
      <c r="GBM81" s="197"/>
      <c r="GBN81" s="197"/>
      <c r="GBO81" s="197"/>
      <c r="GBP81" s="197"/>
      <c r="GBQ81" s="200"/>
      <c r="GBR81" s="200"/>
      <c r="GBS81" s="200"/>
      <c r="GBT81" s="200"/>
      <c r="GBU81" s="200"/>
      <c r="GBV81" s="200"/>
      <c r="GBW81" s="200"/>
      <c r="GBX81" s="200"/>
      <c r="GBY81" s="200"/>
      <c r="GBZ81" s="200"/>
      <c r="GCA81" s="200"/>
      <c r="GCB81" s="200"/>
      <c r="GCC81" s="200"/>
      <c r="GCD81" s="200"/>
      <c r="GCE81" s="200"/>
      <c r="GCF81" s="200"/>
      <c r="GCG81" s="200"/>
      <c r="GCH81" s="200"/>
      <c r="GCI81" s="200"/>
      <c r="GCJ81" s="200"/>
      <c r="GCK81" s="200"/>
      <c r="GCL81" s="200"/>
      <c r="GCM81" s="200"/>
      <c r="GCN81" s="200"/>
      <c r="GCO81" s="200"/>
      <c r="GCP81" s="200"/>
      <c r="GCQ81" s="200"/>
      <c r="GCR81" s="200"/>
      <c r="GCS81" s="200"/>
      <c r="GCT81" s="200"/>
      <c r="GCU81" s="200"/>
      <c r="GCV81" s="200"/>
      <c r="GCW81" s="200"/>
      <c r="GCX81" s="200"/>
      <c r="GCY81" s="200"/>
      <c r="GCZ81" s="200"/>
      <c r="GDA81" s="200"/>
      <c r="GDB81" s="200"/>
      <c r="GDC81" s="200"/>
      <c r="GDD81" s="200"/>
      <c r="GDE81" s="200"/>
      <c r="GDF81" s="200"/>
      <c r="GDG81" s="200"/>
      <c r="GDH81" s="200"/>
      <c r="GDI81" s="200"/>
      <c r="GDJ81" s="200"/>
      <c r="GDK81" s="200"/>
      <c r="GDL81" s="200"/>
      <c r="GDM81" s="200"/>
      <c r="GDN81" s="200"/>
      <c r="GDO81" s="200"/>
      <c r="GDP81" s="200"/>
      <c r="GDQ81" s="200"/>
      <c r="GDR81" s="200"/>
      <c r="GDS81" s="200"/>
      <c r="GDT81" s="200"/>
      <c r="GDU81" s="200"/>
      <c r="GDV81" s="200"/>
      <c r="GDW81" s="200"/>
      <c r="GDX81" s="200"/>
      <c r="GDY81" s="200"/>
      <c r="GDZ81" s="200"/>
      <c r="GEA81" s="200"/>
      <c r="GEB81" s="200"/>
      <c r="GEC81" s="200"/>
      <c r="GED81" s="200"/>
      <c r="GEE81" s="200"/>
      <c r="GEF81" s="200"/>
      <c r="GEG81" s="200"/>
      <c r="GEH81" s="200"/>
      <c r="GEI81" s="200"/>
      <c r="GEJ81" s="200"/>
      <c r="GEK81" s="200"/>
      <c r="GEL81" s="200"/>
      <c r="GEM81" s="200"/>
      <c r="GEN81" s="200"/>
      <c r="GEO81" s="197"/>
      <c r="GEP81" s="197"/>
      <c r="GEQ81" s="197"/>
      <c r="GER81" s="197"/>
      <c r="GES81" s="197"/>
      <c r="GET81" s="197"/>
      <c r="GEU81" s="197"/>
      <c r="GEV81" s="197"/>
      <c r="GEW81" s="197"/>
      <c r="GEX81" s="197"/>
      <c r="GEY81" s="197"/>
      <c r="GEZ81" s="197"/>
      <c r="GFA81" s="197"/>
      <c r="GFB81" s="197"/>
      <c r="GFC81" s="197"/>
      <c r="GFD81" s="197"/>
      <c r="GFE81" s="200"/>
      <c r="GFF81" s="200"/>
      <c r="GFG81" s="200"/>
      <c r="GFH81" s="200"/>
      <c r="GFI81" s="200"/>
      <c r="GFJ81" s="200"/>
      <c r="GFK81" s="200"/>
      <c r="GFL81" s="200"/>
      <c r="GFM81" s="200"/>
      <c r="GFN81" s="200"/>
      <c r="GFO81" s="200"/>
      <c r="GFP81" s="200"/>
      <c r="GFQ81" s="200"/>
      <c r="GFR81" s="200"/>
      <c r="GFS81" s="200"/>
      <c r="GFT81" s="200"/>
      <c r="GFU81" s="200"/>
      <c r="GFV81" s="200"/>
      <c r="GFW81" s="200"/>
      <c r="GFX81" s="200"/>
      <c r="GFY81" s="200"/>
      <c r="GFZ81" s="200"/>
      <c r="GGA81" s="200"/>
      <c r="GGB81" s="200"/>
      <c r="GGC81" s="200"/>
      <c r="GGD81" s="200"/>
      <c r="GGE81" s="200"/>
      <c r="GGF81" s="200"/>
      <c r="GGG81" s="200"/>
      <c r="GGH81" s="200"/>
      <c r="GGI81" s="200"/>
      <c r="GGJ81" s="200"/>
      <c r="GGK81" s="200"/>
      <c r="GGL81" s="200"/>
      <c r="GGM81" s="200"/>
      <c r="GGN81" s="200"/>
      <c r="GGO81" s="200"/>
      <c r="GGP81" s="200"/>
      <c r="GGQ81" s="200"/>
      <c r="GGR81" s="200"/>
      <c r="GGS81" s="200"/>
      <c r="GGT81" s="200"/>
      <c r="GGU81" s="200"/>
      <c r="GGV81" s="200"/>
      <c r="GGW81" s="200"/>
      <c r="GGX81" s="200"/>
      <c r="GGY81" s="200"/>
      <c r="GGZ81" s="200"/>
      <c r="GHA81" s="200"/>
      <c r="GHB81" s="200"/>
      <c r="GHC81" s="200"/>
      <c r="GHD81" s="200"/>
      <c r="GHE81" s="200"/>
      <c r="GHF81" s="200"/>
      <c r="GHG81" s="200"/>
      <c r="GHH81" s="200"/>
      <c r="GHI81" s="200"/>
      <c r="GHJ81" s="200"/>
      <c r="GHK81" s="200"/>
      <c r="GHL81" s="200"/>
      <c r="GHM81" s="200"/>
      <c r="GHN81" s="200"/>
      <c r="GHO81" s="200"/>
      <c r="GHP81" s="200"/>
      <c r="GHQ81" s="200"/>
      <c r="GHR81" s="200"/>
      <c r="GHS81" s="200"/>
      <c r="GHT81" s="200"/>
      <c r="GHU81" s="200"/>
      <c r="GHV81" s="200"/>
      <c r="GHW81" s="200"/>
      <c r="GHX81" s="200"/>
      <c r="GHY81" s="200"/>
      <c r="GHZ81" s="200"/>
      <c r="GIA81" s="200"/>
      <c r="GIB81" s="200"/>
      <c r="GIC81" s="197"/>
      <c r="GID81" s="197"/>
      <c r="GIE81" s="197"/>
      <c r="GIF81" s="197"/>
      <c r="GIG81" s="197"/>
      <c r="GIH81" s="197"/>
      <c r="GII81" s="197"/>
      <c r="GIJ81" s="197"/>
      <c r="GIK81" s="197"/>
      <c r="GIL81" s="197"/>
      <c r="GIM81" s="197"/>
      <c r="GIN81" s="197"/>
      <c r="GIO81" s="197"/>
      <c r="GIP81" s="197"/>
      <c r="GIQ81" s="197"/>
      <c r="GIR81" s="197"/>
      <c r="GIS81" s="200"/>
      <c r="GIT81" s="200"/>
      <c r="GIU81" s="200"/>
      <c r="GIV81" s="200"/>
      <c r="GIW81" s="200"/>
      <c r="GIX81" s="200"/>
      <c r="GIY81" s="200"/>
      <c r="GIZ81" s="200"/>
      <c r="GJA81" s="200"/>
      <c r="GJB81" s="200"/>
      <c r="GJC81" s="200"/>
      <c r="GJD81" s="200"/>
      <c r="GJE81" s="200"/>
      <c r="GJF81" s="200"/>
      <c r="GJG81" s="200"/>
      <c r="GJH81" s="200"/>
      <c r="GJI81" s="200"/>
      <c r="GJJ81" s="200"/>
      <c r="GJK81" s="200"/>
      <c r="GJL81" s="200"/>
      <c r="GJM81" s="200"/>
      <c r="GJN81" s="200"/>
      <c r="GJO81" s="200"/>
      <c r="GJP81" s="200"/>
      <c r="GJQ81" s="200"/>
      <c r="GJR81" s="200"/>
      <c r="GJS81" s="200"/>
      <c r="GJT81" s="200"/>
      <c r="GJU81" s="200"/>
      <c r="GJV81" s="200"/>
      <c r="GJW81" s="200"/>
      <c r="GJX81" s="200"/>
      <c r="GJY81" s="200"/>
      <c r="GJZ81" s="200"/>
      <c r="GKA81" s="200"/>
      <c r="GKB81" s="200"/>
      <c r="GKC81" s="200"/>
      <c r="GKD81" s="200"/>
      <c r="GKE81" s="200"/>
      <c r="GKF81" s="200"/>
      <c r="GKG81" s="200"/>
      <c r="GKH81" s="200"/>
      <c r="GKI81" s="200"/>
      <c r="GKJ81" s="200"/>
      <c r="GKK81" s="200"/>
      <c r="GKL81" s="200"/>
      <c r="GKM81" s="200"/>
      <c r="GKN81" s="200"/>
      <c r="GKO81" s="200"/>
      <c r="GKP81" s="200"/>
      <c r="GKQ81" s="200"/>
      <c r="GKR81" s="200"/>
      <c r="GKS81" s="200"/>
      <c r="GKT81" s="200"/>
      <c r="GKU81" s="200"/>
      <c r="GKV81" s="200"/>
      <c r="GKW81" s="200"/>
      <c r="GKX81" s="200"/>
      <c r="GKY81" s="200"/>
      <c r="GKZ81" s="200"/>
      <c r="GLA81" s="200"/>
      <c r="GLB81" s="200"/>
      <c r="GLC81" s="200"/>
      <c r="GLD81" s="200"/>
      <c r="GLE81" s="200"/>
      <c r="GLF81" s="200"/>
      <c r="GLG81" s="200"/>
      <c r="GLH81" s="200"/>
      <c r="GLI81" s="200"/>
      <c r="GLJ81" s="200"/>
      <c r="GLK81" s="200"/>
      <c r="GLL81" s="200"/>
      <c r="GLM81" s="200"/>
      <c r="GLN81" s="200"/>
      <c r="GLO81" s="200"/>
      <c r="GLP81" s="200"/>
      <c r="GLQ81" s="197"/>
      <c r="GLR81" s="197"/>
      <c r="GLS81" s="197"/>
      <c r="GLT81" s="197"/>
      <c r="GLU81" s="197"/>
      <c r="GLV81" s="197"/>
      <c r="GLW81" s="197"/>
      <c r="GLX81" s="197"/>
      <c r="GLY81" s="197"/>
      <c r="GLZ81" s="197"/>
      <c r="GMA81" s="197"/>
      <c r="GMB81" s="197"/>
      <c r="GMC81" s="197"/>
      <c r="GMD81" s="197"/>
      <c r="GME81" s="197"/>
      <c r="GMF81" s="197"/>
      <c r="GMG81" s="200"/>
      <c r="GMH81" s="200"/>
      <c r="GMI81" s="200"/>
      <c r="GMJ81" s="200"/>
      <c r="GMK81" s="200"/>
      <c r="GML81" s="200"/>
      <c r="GMM81" s="200"/>
      <c r="GMN81" s="200"/>
      <c r="GMO81" s="200"/>
      <c r="GMP81" s="200"/>
      <c r="GMQ81" s="200"/>
      <c r="GMR81" s="200"/>
      <c r="GMS81" s="200"/>
      <c r="GMT81" s="200"/>
      <c r="GMU81" s="200"/>
      <c r="GMV81" s="200"/>
      <c r="GMW81" s="200"/>
      <c r="GMX81" s="200"/>
      <c r="GMY81" s="200"/>
      <c r="GMZ81" s="200"/>
      <c r="GNA81" s="200"/>
      <c r="GNB81" s="200"/>
      <c r="GNC81" s="200"/>
      <c r="GND81" s="200"/>
      <c r="GNE81" s="200"/>
      <c r="GNF81" s="200"/>
      <c r="GNG81" s="200"/>
      <c r="GNH81" s="200"/>
      <c r="GNI81" s="200"/>
      <c r="GNJ81" s="200"/>
      <c r="GNK81" s="200"/>
      <c r="GNL81" s="200"/>
      <c r="GNM81" s="200"/>
      <c r="GNN81" s="200"/>
      <c r="GNO81" s="200"/>
      <c r="GNP81" s="200"/>
      <c r="GNQ81" s="200"/>
      <c r="GNR81" s="200"/>
      <c r="GNS81" s="200"/>
      <c r="GNT81" s="200"/>
      <c r="GNU81" s="200"/>
      <c r="GNV81" s="200"/>
      <c r="GNW81" s="200"/>
      <c r="GNX81" s="200"/>
      <c r="GNY81" s="200"/>
      <c r="GNZ81" s="200"/>
      <c r="GOA81" s="200"/>
      <c r="GOB81" s="200"/>
      <c r="GOC81" s="200"/>
      <c r="GOD81" s="200"/>
      <c r="GOE81" s="200"/>
      <c r="GOF81" s="200"/>
      <c r="GOG81" s="200"/>
      <c r="GOH81" s="200"/>
      <c r="GOI81" s="200"/>
      <c r="GOJ81" s="200"/>
      <c r="GOK81" s="200"/>
      <c r="GOL81" s="200"/>
      <c r="GOM81" s="200"/>
      <c r="GON81" s="200"/>
      <c r="GOO81" s="200"/>
      <c r="GOP81" s="200"/>
      <c r="GOQ81" s="200"/>
      <c r="GOR81" s="200"/>
      <c r="GOS81" s="200"/>
      <c r="GOT81" s="200"/>
      <c r="GOU81" s="200"/>
      <c r="GOV81" s="200"/>
      <c r="GOW81" s="200"/>
      <c r="GOX81" s="200"/>
      <c r="GOY81" s="200"/>
      <c r="GOZ81" s="200"/>
      <c r="GPA81" s="200"/>
      <c r="GPB81" s="200"/>
      <c r="GPC81" s="200"/>
      <c r="GPD81" s="200"/>
      <c r="GPE81" s="197"/>
      <c r="GPF81" s="197"/>
      <c r="GPG81" s="197"/>
      <c r="GPH81" s="197"/>
      <c r="GPI81" s="197"/>
      <c r="GPJ81" s="197"/>
      <c r="GPK81" s="197"/>
      <c r="GPL81" s="197"/>
      <c r="GPM81" s="197"/>
      <c r="GPN81" s="197"/>
      <c r="GPO81" s="197"/>
      <c r="GPP81" s="197"/>
      <c r="GPQ81" s="197"/>
      <c r="GPR81" s="197"/>
      <c r="GPS81" s="197"/>
      <c r="GPT81" s="197"/>
      <c r="GPU81" s="200"/>
      <c r="GPV81" s="200"/>
      <c r="GPW81" s="200"/>
      <c r="GPX81" s="200"/>
      <c r="GPY81" s="200"/>
      <c r="GPZ81" s="200"/>
      <c r="GQA81" s="200"/>
      <c r="GQB81" s="200"/>
      <c r="GQC81" s="200"/>
      <c r="GQD81" s="200"/>
      <c r="GQE81" s="200"/>
      <c r="GQF81" s="200"/>
      <c r="GQG81" s="200"/>
      <c r="GQH81" s="200"/>
      <c r="GQI81" s="200"/>
      <c r="GQJ81" s="200"/>
      <c r="GQK81" s="200"/>
      <c r="GQL81" s="200"/>
      <c r="GQM81" s="200"/>
      <c r="GQN81" s="200"/>
      <c r="GQO81" s="200"/>
      <c r="GQP81" s="200"/>
      <c r="GQQ81" s="200"/>
      <c r="GQR81" s="200"/>
      <c r="GQS81" s="200"/>
      <c r="GQT81" s="200"/>
      <c r="GQU81" s="200"/>
      <c r="GQV81" s="200"/>
      <c r="GQW81" s="200"/>
      <c r="GQX81" s="200"/>
      <c r="GQY81" s="200"/>
      <c r="GQZ81" s="200"/>
      <c r="GRA81" s="200"/>
      <c r="GRB81" s="200"/>
      <c r="GRC81" s="200"/>
      <c r="GRD81" s="200"/>
      <c r="GRE81" s="200"/>
      <c r="GRF81" s="200"/>
      <c r="GRG81" s="200"/>
      <c r="GRH81" s="200"/>
      <c r="GRI81" s="200"/>
      <c r="GRJ81" s="200"/>
      <c r="GRK81" s="200"/>
      <c r="GRL81" s="200"/>
      <c r="GRM81" s="200"/>
      <c r="GRN81" s="200"/>
      <c r="GRO81" s="200"/>
      <c r="GRP81" s="200"/>
      <c r="GRQ81" s="200"/>
      <c r="GRR81" s="200"/>
      <c r="GRS81" s="200"/>
      <c r="GRT81" s="200"/>
      <c r="GRU81" s="200"/>
      <c r="GRV81" s="200"/>
      <c r="GRW81" s="200"/>
      <c r="GRX81" s="200"/>
      <c r="GRY81" s="200"/>
      <c r="GRZ81" s="200"/>
      <c r="GSA81" s="200"/>
      <c r="GSB81" s="200"/>
      <c r="GSC81" s="200"/>
      <c r="GSD81" s="200"/>
      <c r="GSE81" s="200"/>
      <c r="GSF81" s="200"/>
      <c r="GSG81" s="200"/>
      <c r="GSH81" s="200"/>
      <c r="GSI81" s="200"/>
      <c r="GSJ81" s="200"/>
      <c r="GSK81" s="200"/>
      <c r="GSL81" s="200"/>
      <c r="GSM81" s="200"/>
      <c r="GSN81" s="200"/>
      <c r="GSO81" s="200"/>
      <c r="GSP81" s="200"/>
      <c r="GSQ81" s="200"/>
      <c r="GSR81" s="200"/>
      <c r="GSS81" s="197"/>
      <c r="GST81" s="197"/>
      <c r="GSU81" s="197"/>
      <c r="GSV81" s="197"/>
      <c r="GSW81" s="197"/>
      <c r="GSX81" s="197"/>
      <c r="GSY81" s="197"/>
      <c r="GSZ81" s="197"/>
      <c r="GTA81" s="197"/>
      <c r="GTB81" s="197"/>
      <c r="GTC81" s="197"/>
      <c r="GTD81" s="197"/>
      <c r="GTE81" s="197"/>
      <c r="GTF81" s="197"/>
      <c r="GTG81" s="197"/>
      <c r="GTH81" s="197"/>
      <c r="GTI81" s="200"/>
      <c r="GTJ81" s="200"/>
      <c r="GTK81" s="200"/>
      <c r="GTL81" s="200"/>
      <c r="GTM81" s="200"/>
      <c r="GTN81" s="200"/>
      <c r="GTO81" s="200"/>
      <c r="GTP81" s="200"/>
      <c r="GTQ81" s="200"/>
      <c r="GTR81" s="200"/>
      <c r="GTS81" s="200"/>
      <c r="GTT81" s="200"/>
      <c r="GTU81" s="200"/>
      <c r="GTV81" s="200"/>
      <c r="GTW81" s="200"/>
      <c r="GTX81" s="200"/>
      <c r="GTY81" s="200"/>
      <c r="GTZ81" s="200"/>
      <c r="GUA81" s="200"/>
      <c r="GUB81" s="200"/>
      <c r="GUC81" s="200"/>
      <c r="GUD81" s="200"/>
      <c r="GUE81" s="200"/>
      <c r="GUF81" s="200"/>
      <c r="GUG81" s="200"/>
      <c r="GUH81" s="200"/>
      <c r="GUI81" s="200"/>
      <c r="GUJ81" s="200"/>
      <c r="GUK81" s="200"/>
      <c r="GUL81" s="200"/>
      <c r="GUM81" s="200"/>
      <c r="GUN81" s="200"/>
      <c r="GUO81" s="200"/>
      <c r="GUP81" s="200"/>
      <c r="GUQ81" s="200"/>
      <c r="GUR81" s="200"/>
      <c r="GUS81" s="200"/>
      <c r="GUT81" s="200"/>
      <c r="GUU81" s="200"/>
      <c r="GUV81" s="200"/>
      <c r="GUW81" s="200"/>
      <c r="GUX81" s="200"/>
      <c r="GUY81" s="200"/>
      <c r="GUZ81" s="200"/>
      <c r="GVA81" s="200"/>
      <c r="GVB81" s="200"/>
      <c r="GVC81" s="200"/>
      <c r="GVD81" s="200"/>
      <c r="GVE81" s="200"/>
      <c r="GVF81" s="200"/>
      <c r="GVG81" s="200"/>
      <c r="GVH81" s="200"/>
      <c r="GVI81" s="200"/>
      <c r="GVJ81" s="200"/>
      <c r="GVK81" s="200"/>
      <c r="GVL81" s="200"/>
      <c r="GVM81" s="200"/>
      <c r="GVN81" s="200"/>
      <c r="GVO81" s="200"/>
      <c r="GVP81" s="200"/>
      <c r="GVQ81" s="200"/>
      <c r="GVR81" s="200"/>
      <c r="GVS81" s="200"/>
      <c r="GVT81" s="200"/>
      <c r="GVU81" s="200"/>
      <c r="GVV81" s="200"/>
      <c r="GVW81" s="200"/>
      <c r="GVX81" s="200"/>
      <c r="GVY81" s="200"/>
      <c r="GVZ81" s="200"/>
      <c r="GWA81" s="200"/>
      <c r="GWB81" s="200"/>
      <c r="GWC81" s="200"/>
      <c r="GWD81" s="200"/>
      <c r="GWE81" s="200"/>
      <c r="GWF81" s="200"/>
      <c r="GWG81" s="197"/>
      <c r="GWH81" s="197"/>
      <c r="GWI81" s="197"/>
      <c r="GWJ81" s="197"/>
      <c r="GWK81" s="197"/>
      <c r="GWL81" s="197"/>
      <c r="GWM81" s="197"/>
      <c r="GWN81" s="197"/>
      <c r="GWO81" s="197"/>
      <c r="GWP81" s="197"/>
      <c r="GWQ81" s="197"/>
      <c r="GWR81" s="197"/>
      <c r="GWS81" s="197"/>
      <c r="GWT81" s="197"/>
      <c r="GWU81" s="197"/>
      <c r="GWV81" s="197"/>
      <c r="GWW81" s="200"/>
      <c r="GWX81" s="200"/>
      <c r="GWY81" s="200"/>
      <c r="GWZ81" s="200"/>
      <c r="GXA81" s="200"/>
      <c r="GXB81" s="200"/>
      <c r="GXC81" s="200"/>
      <c r="GXD81" s="200"/>
      <c r="GXE81" s="200"/>
      <c r="GXF81" s="200"/>
      <c r="GXG81" s="200"/>
      <c r="GXH81" s="200"/>
      <c r="GXI81" s="200"/>
      <c r="GXJ81" s="200"/>
      <c r="GXK81" s="200"/>
      <c r="GXL81" s="200"/>
      <c r="GXM81" s="200"/>
      <c r="GXN81" s="200"/>
      <c r="GXO81" s="200"/>
      <c r="GXP81" s="200"/>
      <c r="GXQ81" s="200"/>
      <c r="GXR81" s="200"/>
      <c r="GXS81" s="200"/>
      <c r="GXT81" s="200"/>
      <c r="GXU81" s="200"/>
      <c r="GXV81" s="200"/>
      <c r="GXW81" s="200"/>
      <c r="GXX81" s="200"/>
      <c r="GXY81" s="200"/>
      <c r="GXZ81" s="200"/>
      <c r="GYA81" s="200"/>
      <c r="GYB81" s="200"/>
      <c r="GYC81" s="200"/>
      <c r="GYD81" s="200"/>
      <c r="GYE81" s="200"/>
      <c r="GYF81" s="200"/>
      <c r="GYG81" s="200"/>
      <c r="GYH81" s="200"/>
      <c r="GYI81" s="200"/>
      <c r="GYJ81" s="200"/>
      <c r="GYK81" s="200"/>
      <c r="GYL81" s="200"/>
      <c r="GYM81" s="200"/>
      <c r="GYN81" s="200"/>
      <c r="GYO81" s="200"/>
      <c r="GYP81" s="200"/>
      <c r="GYQ81" s="200"/>
      <c r="GYR81" s="200"/>
      <c r="GYS81" s="200"/>
      <c r="GYT81" s="200"/>
      <c r="GYU81" s="200"/>
      <c r="GYV81" s="200"/>
      <c r="GYW81" s="200"/>
      <c r="GYX81" s="200"/>
      <c r="GYY81" s="200"/>
      <c r="GYZ81" s="200"/>
      <c r="GZA81" s="200"/>
      <c r="GZB81" s="200"/>
      <c r="GZC81" s="200"/>
      <c r="GZD81" s="200"/>
      <c r="GZE81" s="200"/>
      <c r="GZF81" s="200"/>
      <c r="GZG81" s="200"/>
      <c r="GZH81" s="200"/>
      <c r="GZI81" s="200"/>
      <c r="GZJ81" s="200"/>
      <c r="GZK81" s="200"/>
      <c r="GZL81" s="200"/>
      <c r="GZM81" s="200"/>
      <c r="GZN81" s="200"/>
      <c r="GZO81" s="200"/>
      <c r="GZP81" s="200"/>
      <c r="GZQ81" s="200"/>
      <c r="GZR81" s="200"/>
      <c r="GZS81" s="200"/>
      <c r="GZT81" s="200"/>
      <c r="GZU81" s="197"/>
      <c r="GZV81" s="197"/>
      <c r="GZW81" s="197"/>
      <c r="GZX81" s="197"/>
      <c r="GZY81" s="197"/>
      <c r="GZZ81" s="197"/>
      <c r="HAA81" s="197"/>
      <c r="HAB81" s="197"/>
      <c r="HAC81" s="197"/>
      <c r="HAD81" s="197"/>
      <c r="HAE81" s="197"/>
      <c r="HAF81" s="197"/>
      <c r="HAG81" s="197"/>
      <c r="HAH81" s="197"/>
      <c r="HAI81" s="197"/>
      <c r="HAJ81" s="197"/>
      <c r="HAK81" s="200"/>
      <c r="HAL81" s="200"/>
      <c r="HAM81" s="200"/>
      <c r="HAN81" s="200"/>
      <c r="HAO81" s="200"/>
      <c r="HAP81" s="200"/>
      <c r="HAQ81" s="200"/>
      <c r="HAR81" s="200"/>
      <c r="HAS81" s="200"/>
      <c r="HAT81" s="200"/>
      <c r="HAU81" s="200"/>
      <c r="HAV81" s="200"/>
      <c r="HAW81" s="200"/>
      <c r="HAX81" s="200"/>
      <c r="HAY81" s="200"/>
      <c r="HAZ81" s="200"/>
      <c r="HBA81" s="200"/>
      <c r="HBB81" s="200"/>
      <c r="HBC81" s="200"/>
      <c r="HBD81" s="200"/>
      <c r="HBE81" s="200"/>
      <c r="HBF81" s="200"/>
      <c r="HBG81" s="200"/>
      <c r="HBH81" s="200"/>
      <c r="HBI81" s="200"/>
      <c r="HBJ81" s="200"/>
      <c r="HBK81" s="200"/>
      <c r="HBL81" s="200"/>
      <c r="HBM81" s="200"/>
      <c r="HBN81" s="200"/>
      <c r="HBO81" s="200"/>
      <c r="HBP81" s="200"/>
      <c r="HBQ81" s="200"/>
      <c r="HBR81" s="200"/>
      <c r="HBS81" s="200"/>
      <c r="HBT81" s="200"/>
      <c r="HBU81" s="200"/>
      <c r="HBV81" s="200"/>
      <c r="HBW81" s="200"/>
      <c r="HBX81" s="200"/>
      <c r="HBY81" s="200"/>
      <c r="HBZ81" s="200"/>
      <c r="HCA81" s="200"/>
      <c r="HCB81" s="200"/>
      <c r="HCC81" s="200"/>
      <c r="HCD81" s="200"/>
      <c r="HCE81" s="200"/>
      <c r="HCF81" s="200"/>
      <c r="HCG81" s="200"/>
      <c r="HCH81" s="200"/>
      <c r="HCI81" s="200"/>
      <c r="HCJ81" s="200"/>
      <c r="HCK81" s="200"/>
      <c r="HCL81" s="200"/>
      <c r="HCM81" s="200"/>
      <c r="HCN81" s="200"/>
      <c r="HCO81" s="200"/>
      <c r="HCP81" s="200"/>
      <c r="HCQ81" s="200"/>
      <c r="HCR81" s="200"/>
      <c r="HCS81" s="200"/>
      <c r="HCT81" s="200"/>
      <c r="HCU81" s="200"/>
      <c r="HCV81" s="200"/>
      <c r="HCW81" s="200"/>
      <c r="HCX81" s="200"/>
      <c r="HCY81" s="200"/>
      <c r="HCZ81" s="200"/>
      <c r="HDA81" s="200"/>
      <c r="HDB81" s="200"/>
      <c r="HDC81" s="200"/>
      <c r="HDD81" s="200"/>
      <c r="HDE81" s="200"/>
      <c r="HDF81" s="200"/>
      <c r="HDG81" s="200"/>
      <c r="HDH81" s="200"/>
      <c r="HDI81" s="197"/>
      <c r="HDJ81" s="197"/>
      <c r="HDK81" s="197"/>
      <c r="HDL81" s="197"/>
      <c r="HDM81" s="197"/>
      <c r="HDN81" s="197"/>
      <c r="HDO81" s="197"/>
      <c r="HDP81" s="197"/>
      <c r="HDQ81" s="197"/>
      <c r="HDR81" s="197"/>
      <c r="HDS81" s="197"/>
      <c r="HDT81" s="197"/>
      <c r="HDU81" s="197"/>
      <c r="HDV81" s="197"/>
      <c r="HDW81" s="197"/>
      <c r="HDX81" s="197"/>
      <c r="HDY81" s="200"/>
      <c r="HDZ81" s="200"/>
      <c r="HEA81" s="200"/>
      <c r="HEB81" s="200"/>
      <c r="HEC81" s="200"/>
      <c r="HED81" s="200"/>
      <c r="HEE81" s="200"/>
      <c r="HEF81" s="200"/>
      <c r="HEG81" s="200"/>
      <c r="HEH81" s="200"/>
      <c r="HEI81" s="200"/>
      <c r="HEJ81" s="200"/>
      <c r="HEK81" s="200"/>
      <c r="HEL81" s="200"/>
      <c r="HEM81" s="200"/>
      <c r="HEN81" s="200"/>
      <c r="HEO81" s="200"/>
      <c r="HEP81" s="200"/>
      <c r="HEQ81" s="200"/>
      <c r="HER81" s="200"/>
      <c r="HES81" s="200"/>
      <c r="HET81" s="200"/>
      <c r="HEU81" s="200"/>
      <c r="HEV81" s="200"/>
      <c r="HEW81" s="200"/>
      <c r="HEX81" s="200"/>
      <c r="HEY81" s="200"/>
      <c r="HEZ81" s="200"/>
      <c r="HFA81" s="200"/>
      <c r="HFB81" s="200"/>
      <c r="HFC81" s="200"/>
      <c r="HFD81" s="200"/>
      <c r="HFE81" s="200"/>
      <c r="HFF81" s="200"/>
      <c r="HFG81" s="200"/>
      <c r="HFH81" s="200"/>
      <c r="HFI81" s="200"/>
      <c r="HFJ81" s="200"/>
      <c r="HFK81" s="200"/>
      <c r="HFL81" s="200"/>
      <c r="HFM81" s="200"/>
      <c r="HFN81" s="200"/>
      <c r="HFO81" s="200"/>
      <c r="HFP81" s="200"/>
      <c r="HFQ81" s="200"/>
      <c r="HFR81" s="200"/>
      <c r="HFS81" s="200"/>
      <c r="HFT81" s="200"/>
      <c r="HFU81" s="200"/>
      <c r="HFV81" s="200"/>
      <c r="HFW81" s="200"/>
      <c r="HFX81" s="200"/>
      <c r="HFY81" s="200"/>
      <c r="HFZ81" s="200"/>
      <c r="HGA81" s="200"/>
      <c r="HGB81" s="200"/>
      <c r="HGC81" s="200"/>
      <c r="HGD81" s="200"/>
      <c r="HGE81" s="200"/>
      <c r="HGF81" s="200"/>
      <c r="HGG81" s="200"/>
      <c r="HGH81" s="200"/>
      <c r="HGI81" s="200"/>
      <c r="HGJ81" s="200"/>
      <c r="HGK81" s="200"/>
      <c r="HGL81" s="200"/>
      <c r="HGM81" s="200"/>
      <c r="HGN81" s="200"/>
      <c r="HGO81" s="200"/>
      <c r="HGP81" s="200"/>
      <c r="HGQ81" s="200"/>
      <c r="HGR81" s="200"/>
      <c r="HGS81" s="200"/>
      <c r="HGT81" s="200"/>
      <c r="HGU81" s="200"/>
      <c r="HGV81" s="200"/>
      <c r="HGW81" s="197"/>
      <c r="HGX81" s="197"/>
      <c r="HGY81" s="197"/>
      <c r="HGZ81" s="197"/>
      <c r="HHA81" s="197"/>
      <c r="HHB81" s="197"/>
      <c r="HHC81" s="197"/>
      <c r="HHD81" s="197"/>
      <c r="HHE81" s="197"/>
      <c r="HHF81" s="197"/>
      <c r="HHG81" s="197"/>
      <c r="HHH81" s="197"/>
      <c r="HHI81" s="197"/>
      <c r="HHJ81" s="197"/>
      <c r="HHK81" s="197"/>
      <c r="HHL81" s="197"/>
      <c r="HHM81" s="200"/>
      <c r="HHN81" s="200"/>
      <c r="HHO81" s="200"/>
      <c r="HHP81" s="200"/>
      <c r="HHQ81" s="200"/>
      <c r="HHR81" s="200"/>
      <c r="HHS81" s="200"/>
      <c r="HHT81" s="200"/>
      <c r="HHU81" s="200"/>
      <c r="HHV81" s="200"/>
      <c r="HHW81" s="200"/>
      <c r="HHX81" s="200"/>
      <c r="HHY81" s="200"/>
      <c r="HHZ81" s="200"/>
      <c r="HIA81" s="200"/>
      <c r="HIB81" s="200"/>
      <c r="HIC81" s="200"/>
      <c r="HID81" s="200"/>
      <c r="HIE81" s="200"/>
      <c r="HIF81" s="200"/>
      <c r="HIG81" s="200"/>
      <c r="HIH81" s="200"/>
      <c r="HII81" s="200"/>
      <c r="HIJ81" s="200"/>
      <c r="HIK81" s="200"/>
      <c r="HIL81" s="200"/>
      <c r="HIM81" s="200"/>
      <c r="HIN81" s="200"/>
      <c r="HIO81" s="200"/>
      <c r="HIP81" s="200"/>
      <c r="HIQ81" s="200"/>
      <c r="HIR81" s="200"/>
      <c r="HIS81" s="200"/>
      <c r="HIT81" s="200"/>
      <c r="HIU81" s="200"/>
      <c r="HIV81" s="200"/>
      <c r="HIW81" s="200"/>
      <c r="HIX81" s="200"/>
      <c r="HIY81" s="200"/>
      <c r="HIZ81" s="200"/>
      <c r="HJA81" s="200"/>
      <c r="HJB81" s="200"/>
      <c r="HJC81" s="200"/>
      <c r="HJD81" s="200"/>
      <c r="HJE81" s="200"/>
      <c r="HJF81" s="200"/>
      <c r="HJG81" s="200"/>
      <c r="HJH81" s="200"/>
      <c r="HJI81" s="200"/>
      <c r="HJJ81" s="200"/>
      <c r="HJK81" s="200"/>
      <c r="HJL81" s="200"/>
      <c r="HJM81" s="200"/>
      <c r="HJN81" s="200"/>
      <c r="HJO81" s="200"/>
      <c r="HJP81" s="200"/>
      <c r="HJQ81" s="200"/>
      <c r="HJR81" s="200"/>
      <c r="HJS81" s="200"/>
      <c r="HJT81" s="200"/>
      <c r="HJU81" s="200"/>
      <c r="HJV81" s="200"/>
      <c r="HJW81" s="200"/>
      <c r="HJX81" s="200"/>
      <c r="HJY81" s="200"/>
      <c r="HJZ81" s="200"/>
      <c r="HKA81" s="200"/>
      <c r="HKB81" s="200"/>
      <c r="HKC81" s="200"/>
      <c r="HKD81" s="200"/>
      <c r="HKE81" s="200"/>
      <c r="HKF81" s="200"/>
      <c r="HKG81" s="200"/>
      <c r="HKH81" s="200"/>
      <c r="HKI81" s="200"/>
      <c r="HKJ81" s="200"/>
      <c r="HKK81" s="197"/>
      <c r="HKL81" s="197"/>
      <c r="HKM81" s="197"/>
      <c r="HKN81" s="197"/>
      <c r="HKO81" s="197"/>
      <c r="HKP81" s="197"/>
      <c r="HKQ81" s="197"/>
      <c r="HKR81" s="197"/>
      <c r="HKS81" s="197"/>
      <c r="HKT81" s="197"/>
      <c r="HKU81" s="197"/>
      <c r="HKV81" s="197"/>
      <c r="HKW81" s="197"/>
      <c r="HKX81" s="197"/>
      <c r="HKY81" s="197"/>
      <c r="HKZ81" s="197"/>
      <c r="HLA81" s="200"/>
      <c r="HLB81" s="200"/>
      <c r="HLC81" s="200"/>
      <c r="HLD81" s="200"/>
      <c r="HLE81" s="200"/>
      <c r="HLF81" s="200"/>
      <c r="HLG81" s="200"/>
      <c r="HLH81" s="200"/>
      <c r="HLI81" s="200"/>
      <c r="HLJ81" s="200"/>
      <c r="HLK81" s="200"/>
      <c r="HLL81" s="200"/>
      <c r="HLM81" s="200"/>
      <c r="HLN81" s="200"/>
      <c r="HLO81" s="200"/>
      <c r="HLP81" s="200"/>
      <c r="HLQ81" s="200"/>
      <c r="HLR81" s="200"/>
      <c r="HLS81" s="200"/>
      <c r="HLT81" s="200"/>
      <c r="HLU81" s="200"/>
      <c r="HLV81" s="200"/>
      <c r="HLW81" s="200"/>
      <c r="HLX81" s="200"/>
      <c r="HLY81" s="200"/>
      <c r="HLZ81" s="200"/>
      <c r="HMA81" s="200"/>
      <c r="HMB81" s="200"/>
      <c r="HMC81" s="200"/>
      <c r="HMD81" s="200"/>
      <c r="HME81" s="200"/>
      <c r="HMF81" s="200"/>
      <c r="HMG81" s="200"/>
      <c r="HMH81" s="200"/>
      <c r="HMI81" s="200"/>
      <c r="HMJ81" s="200"/>
      <c r="HMK81" s="200"/>
      <c r="HML81" s="200"/>
      <c r="HMM81" s="200"/>
      <c r="HMN81" s="200"/>
      <c r="HMO81" s="200"/>
      <c r="HMP81" s="200"/>
      <c r="HMQ81" s="200"/>
      <c r="HMR81" s="200"/>
      <c r="HMS81" s="200"/>
      <c r="HMT81" s="200"/>
      <c r="HMU81" s="200"/>
      <c r="HMV81" s="200"/>
      <c r="HMW81" s="200"/>
      <c r="HMX81" s="200"/>
      <c r="HMY81" s="200"/>
      <c r="HMZ81" s="200"/>
      <c r="HNA81" s="200"/>
      <c r="HNB81" s="200"/>
      <c r="HNC81" s="200"/>
      <c r="HND81" s="200"/>
      <c r="HNE81" s="200"/>
      <c r="HNF81" s="200"/>
      <c r="HNG81" s="200"/>
      <c r="HNH81" s="200"/>
      <c r="HNI81" s="200"/>
      <c r="HNJ81" s="200"/>
      <c r="HNK81" s="200"/>
      <c r="HNL81" s="200"/>
      <c r="HNM81" s="200"/>
      <c r="HNN81" s="200"/>
      <c r="HNO81" s="200"/>
      <c r="HNP81" s="200"/>
      <c r="HNQ81" s="200"/>
      <c r="HNR81" s="200"/>
      <c r="HNS81" s="200"/>
      <c r="HNT81" s="200"/>
      <c r="HNU81" s="200"/>
      <c r="HNV81" s="200"/>
      <c r="HNW81" s="200"/>
      <c r="HNX81" s="200"/>
      <c r="HNY81" s="197"/>
      <c r="HNZ81" s="197"/>
      <c r="HOA81" s="197"/>
      <c r="HOB81" s="197"/>
      <c r="HOC81" s="197"/>
      <c r="HOD81" s="197"/>
      <c r="HOE81" s="197"/>
      <c r="HOF81" s="197"/>
      <c r="HOG81" s="197"/>
      <c r="HOH81" s="197"/>
      <c r="HOI81" s="197"/>
      <c r="HOJ81" s="197"/>
      <c r="HOK81" s="197"/>
      <c r="HOL81" s="197"/>
      <c r="HOM81" s="197"/>
      <c r="HON81" s="197"/>
      <c r="HOO81" s="200"/>
      <c r="HOP81" s="200"/>
      <c r="HOQ81" s="200"/>
      <c r="HOR81" s="200"/>
      <c r="HOS81" s="200"/>
      <c r="HOT81" s="200"/>
      <c r="HOU81" s="200"/>
      <c r="HOV81" s="200"/>
      <c r="HOW81" s="200"/>
      <c r="HOX81" s="200"/>
      <c r="HOY81" s="200"/>
      <c r="HOZ81" s="200"/>
      <c r="HPA81" s="200"/>
      <c r="HPB81" s="200"/>
      <c r="HPC81" s="200"/>
      <c r="HPD81" s="200"/>
      <c r="HPE81" s="200"/>
      <c r="HPF81" s="200"/>
      <c r="HPG81" s="200"/>
      <c r="HPH81" s="200"/>
      <c r="HPI81" s="200"/>
      <c r="HPJ81" s="200"/>
      <c r="HPK81" s="200"/>
      <c r="HPL81" s="200"/>
      <c r="HPM81" s="200"/>
      <c r="HPN81" s="200"/>
      <c r="HPO81" s="200"/>
      <c r="HPP81" s="200"/>
      <c r="HPQ81" s="200"/>
      <c r="HPR81" s="200"/>
      <c r="HPS81" s="200"/>
      <c r="HPT81" s="200"/>
      <c r="HPU81" s="200"/>
      <c r="HPV81" s="200"/>
      <c r="HPW81" s="200"/>
      <c r="HPX81" s="200"/>
      <c r="HPY81" s="200"/>
      <c r="HPZ81" s="200"/>
      <c r="HQA81" s="200"/>
      <c r="HQB81" s="200"/>
      <c r="HQC81" s="200"/>
      <c r="HQD81" s="200"/>
      <c r="HQE81" s="200"/>
      <c r="HQF81" s="200"/>
      <c r="HQG81" s="200"/>
      <c r="HQH81" s="200"/>
      <c r="HQI81" s="200"/>
      <c r="HQJ81" s="200"/>
      <c r="HQK81" s="200"/>
      <c r="HQL81" s="200"/>
      <c r="HQM81" s="200"/>
      <c r="HQN81" s="200"/>
      <c r="HQO81" s="200"/>
      <c r="HQP81" s="200"/>
      <c r="HQQ81" s="200"/>
      <c r="HQR81" s="200"/>
      <c r="HQS81" s="200"/>
      <c r="HQT81" s="200"/>
      <c r="HQU81" s="200"/>
      <c r="HQV81" s="200"/>
      <c r="HQW81" s="200"/>
      <c r="HQX81" s="200"/>
      <c r="HQY81" s="200"/>
      <c r="HQZ81" s="200"/>
      <c r="HRA81" s="200"/>
      <c r="HRB81" s="200"/>
      <c r="HRC81" s="200"/>
      <c r="HRD81" s="200"/>
      <c r="HRE81" s="200"/>
      <c r="HRF81" s="200"/>
      <c r="HRG81" s="200"/>
      <c r="HRH81" s="200"/>
      <c r="HRI81" s="200"/>
      <c r="HRJ81" s="200"/>
      <c r="HRK81" s="200"/>
      <c r="HRL81" s="200"/>
      <c r="HRM81" s="197"/>
      <c r="HRN81" s="197"/>
      <c r="HRO81" s="197"/>
      <c r="HRP81" s="197"/>
      <c r="HRQ81" s="197"/>
      <c r="HRR81" s="197"/>
      <c r="HRS81" s="197"/>
      <c r="HRT81" s="197"/>
      <c r="HRU81" s="197"/>
      <c r="HRV81" s="197"/>
      <c r="HRW81" s="197"/>
      <c r="HRX81" s="197"/>
      <c r="HRY81" s="197"/>
      <c r="HRZ81" s="197"/>
      <c r="HSA81" s="197"/>
      <c r="HSB81" s="197"/>
      <c r="HSC81" s="200"/>
      <c r="HSD81" s="200"/>
      <c r="HSE81" s="200"/>
      <c r="HSF81" s="200"/>
      <c r="HSG81" s="200"/>
      <c r="HSH81" s="200"/>
      <c r="HSI81" s="200"/>
      <c r="HSJ81" s="200"/>
      <c r="HSK81" s="200"/>
      <c r="HSL81" s="200"/>
      <c r="HSM81" s="200"/>
      <c r="HSN81" s="200"/>
      <c r="HSO81" s="200"/>
      <c r="HSP81" s="200"/>
      <c r="HSQ81" s="200"/>
      <c r="HSR81" s="200"/>
      <c r="HSS81" s="200"/>
      <c r="HST81" s="200"/>
      <c r="HSU81" s="200"/>
      <c r="HSV81" s="200"/>
      <c r="HSW81" s="200"/>
      <c r="HSX81" s="200"/>
      <c r="HSY81" s="200"/>
      <c r="HSZ81" s="200"/>
      <c r="HTA81" s="200"/>
      <c r="HTB81" s="200"/>
      <c r="HTC81" s="200"/>
      <c r="HTD81" s="200"/>
      <c r="HTE81" s="200"/>
      <c r="HTF81" s="200"/>
      <c r="HTG81" s="200"/>
      <c r="HTH81" s="200"/>
      <c r="HTI81" s="200"/>
      <c r="HTJ81" s="200"/>
      <c r="HTK81" s="200"/>
      <c r="HTL81" s="200"/>
      <c r="HTM81" s="200"/>
      <c r="HTN81" s="200"/>
      <c r="HTO81" s="200"/>
      <c r="HTP81" s="200"/>
      <c r="HTQ81" s="200"/>
      <c r="HTR81" s="200"/>
      <c r="HTS81" s="200"/>
      <c r="HTT81" s="200"/>
      <c r="HTU81" s="200"/>
      <c r="HTV81" s="200"/>
      <c r="HTW81" s="200"/>
      <c r="HTX81" s="200"/>
      <c r="HTY81" s="200"/>
      <c r="HTZ81" s="200"/>
      <c r="HUA81" s="200"/>
      <c r="HUB81" s="200"/>
      <c r="HUC81" s="200"/>
      <c r="HUD81" s="200"/>
      <c r="HUE81" s="200"/>
      <c r="HUF81" s="200"/>
      <c r="HUG81" s="200"/>
      <c r="HUH81" s="200"/>
      <c r="HUI81" s="200"/>
      <c r="HUJ81" s="200"/>
      <c r="HUK81" s="200"/>
      <c r="HUL81" s="200"/>
      <c r="HUM81" s="200"/>
      <c r="HUN81" s="200"/>
      <c r="HUO81" s="200"/>
      <c r="HUP81" s="200"/>
      <c r="HUQ81" s="200"/>
      <c r="HUR81" s="200"/>
      <c r="HUS81" s="200"/>
      <c r="HUT81" s="200"/>
      <c r="HUU81" s="200"/>
      <c r="HUV81" s="200"/>
      <c r="HUW81" s="200"/>
      <c r="HUX81" s="200"/>
      <c r="HUY81" s="200"/>
      <c r="HUZ81" s="200"/>
      <c r="HVA81" s="197"/>
      <c r="HVB81" s="197"/>
      <c r="HVC81" s="197"/>
      <c r="HVD81" s="197"/>
      <c r="HVE81" s="197"/>
      <c r="HVF81" s="197"/>
      <c r="HVG81" s="197"/>
      <c r="HVH81" s="197"/>
      <c r="HVI81" s="197"/>
      <c r="HVJ81" s="197"/>
      <c r="HVK81" s="197"/>
      <c r="HVL81" s="197"/>
      <c r="HVM81" s="197"/>
      <c r="HVN81" s="197"/>
      <c r="HVO81" s="197"/>
      <c r="HVP81" s="197"/>
      <c r="HVQ81" s="200"/>
      <c r="HVR81" s="200"/>
      <c r="HVS81" s="200"/>
      <c r="HVT81" s="200"/>
      <c r="HVU81" s="200"/>
      <c r="HVV81" s="200"/>
      <c r="HVW81" s="200"/>
      <c r="HVX81" s="200"/>
      <c r="HVY81" s="200"/>
      <c r="HVZ81" s="200"/>
      <c r="HWA81" s="200"/>
      <c r="HWB81" s="200"/>
      <c r="HWC81" s="200"/>
      <c r="HWD81" s="200"/>
      <c r="HWE81" s="200"/>
      <c r="HWF81" s="200"/>
      <c r="HWG81" s="200"/>
      <c r="HWH81" s="200"/>
      <c r="HWI81" s="200"/>
      <c r="HWJ81" s="200"/>
      <c r="HWK81" s="200"/>
      <c r="HWL81" s="200"/>
      <c r="HWM81" s="200"/>
      <c r="HWN81" s="200"/>
      <c r="HWO81" s="200"/>
      <c r="HWP81" s="200"/>
      <c r="HWQ81" s="200"/>
      <c r="HWR81" s="200"/>
      <c r="HWS81" s="200"/>
      <c r="HWT81" s="200"/>
      <c r="HWU81" s="200"/>
      <c r="HWV81" s="200"/>
      <c r="HWW81" s="200"/>
      <c r="HWX81" s="200"/>
      <c r="HWY81" s="200"/>
      <c r="HWZ81" s="200"/>
      <c r="HXA81" s="200"/>
      <c r="HXB81" s="200"/>
      <c r="HXC81" s="200"/>
      <c r="HXD81" s="200"/>
      <c r="HXE81" s="200"/>
      <c r="HXF81" s="200"/>
      <c r="HXG81" s="200"/>
      <c r="HXH81" s="200"/>
      <c r="HXI81" s="200"/>
      <c r="HXJ81" s="200"/>
      <c r="HXK81" s="200"/>
      <c r="HXL81" s="200"/>
      <c r="HXM81" s="200"/>
      <c r="HXN81" s="200"/>
      <c r="HXO81" s="200"/>
      <c r="HXP81" s="200"/>
      <c r="HXQ81" s="200"/>
      <c r="HXR81" s="200"/>
      <c r="HXS81" s="200"/>
      <c r="HXT81" s="200"/>
      <c r="HXU81" s="200"/>
      <c r="HXV81" s="200"/>
      <c r="HXW81" s="200"/>
      <c r="HXX81" s="200"/>
      <c r="HXY81" s="200"/>
      <c r="HXZ81" s="200"/>
      <c r="HYA81" s="200"/>
      <c r="HYB81" s="200"/>
      <c r="HYC81" s="200"/>
      <c r="HYD81" s="200"/>
      <c r="HYE81" s="200"/>
      <c r="HYF81" s="200"/>
      <c r="HYG81" s="200"/>
      <c r="HYH81" s="200"/>
      <c r="HYI81" s="200"/>
      <c r="HYJ81" s="200"/>
      <c r="HYK81" s="200"/>
      <c r="HYL81" s="200"/>
      <c r="HYM81" s="200"/>
      <c r="HYN81" s="200"/>
      <c r="HYO81" s="197"/>
      <c r="HYP81" s="197"/>
      <c r="HYQ81" s="197"/>
      <c r="HYR81" s="197"/>
      <c r="HYS81" s="197"/>
      <c r="HYT81" s="197"/>
      <c r="HYU81" s="197"/>
      <c r="HYV81" s="197"/>
      <c r="HYW81" s="197"/>
      <c r="HYX81" s="197"/>
      <c r="HYY81" s="197"/>
      <c r="HYZ81" s="197"/>
      <c r="HZA81" s="197"/>
      <c r="HZB81" s="197"/>
      <c r="HZC81" s="197"/>
      <c r="HZD81" s="197"/>
      <c r="HZE81" s="200"/>
      <c r="HZF81" s="200"/>
      <c r="HZG81" s="200"/>
      <c r="HZH81" s="200"/>
      <c r="HZI81" s="200"/>
      <c r="HZJ81" s="200"/>
      <c r="HZK81" s="200"/>
      <c r="HZL81" s="200"/>
      <c r="HZM81" s="200"/>
      <c r="HZN81" s="200"/>
      <c r="HZO81" s="200"/>
      <c r="HZP81" s="200"/>
      <c r="HZQ81" s="200"/>
      <c r="HZR81" s="200"/>
      <c r="HZS81" s="200"/>
      <c r="HZT81" s="200"/>
      <c r="HZU81" s="200"/>
      <c r="HZV81" s="200"/>
      <c r="HZW81" s="200"/>
      <c r="HZX81" s="200"/>
      <c r="HZY81" s="200"/>
      <c r="HZZ81" s="200"/>
      <c r="IAA81" s="200"/>
      <c r="IAB81" s="200"/>
      <c r="IAC81" s="200"/>
      <c r="IAD81" s="200"/>
      <c r="IAE81" s="200"/>
      <c r="IAF81" s="200"/>
      <c r="IAG81" s="200"/>
      <c r="IAH81" s="200"/>
      <c r="IAI81" s="200"/>
      <c r="IAJ81" s="200"/>
      <c r="IAK81" s="200"/>
      <c r="IAL81" s="200"/>
      <c r="IAM81" s="200"/>
      <c r="IAN81" s="200"/>
      <c r="IAO81" s="200"/>
      <c r="IAP81" s="200"/>
      <c r="IAQ81" s="200"/>
      <c r="IAR81" s="200"/>
      <c r="IAS81" s="200"/>
      <c r="IAT81" s="200"/>
      <c r="IAU81" s="200"/>
      <c r="IAV81" s="200"/>
      <c r="IAW81" s="200"/>
      <c r="IAX81" s="200"/>
      <c r="IAY81" s="200"/>
      <c r="IAZ81" s="200"/>
      <c r="IBA81" s="200"/>
      <c r="IBB81" s="200"/>
      <c r="IBC81" s="200"/>
      <c r="IBD81" s="200"/>
      <c r="IBE81" s="200"/>
      <c r="IBF81" s="200"/>
      <c r="IBG81" s="200"/>
      <c r="IBH81" s="200"/>
      <c r="IBI81" s="200"/>
      <c r="IBJ81" s="200"/>
      <c r="IBK81" s="200"/>
      <c r="IBL81" s="200"/>
      <c r="IBM81" s="200"/>
      <c r="IBN81" s="200"/>
      <c r="IBO81" s="200"/>
      <c r="IBP81" s="200"/>
      <c r="IBQ81" s="200"/>
      <c r="IBR81" s="200"/>
      <c r="IBS81" s="200"/>
      <c r="IBT81" s="200"/>
      <c r="IBU81" s="200"/>
      <c r="IBV81" s="200"/>
      <c r="IBW81" s="200"/>
      <c r="IBX81" s="200"/>
      <c r="IBY81" s="200"/>
      <c r="IBZ81" s="200"/>
      <c r="ICA81" s="200"/>
      <c r="ICB81" s="200"/>
      <c r="ICC81" s="197"/>
      <c r="ICD81" s="197"/>
      <c r="ICE81" s="197"/>
      <c r="ICF81" s="197"/>
      <c r="ICG81" s="197"/>
      <c r="ICH81" s="197"/>
      <c r="ICI81" s="197"/>
      <c r="ICJ81" s="197"/>
      <c r="ICK81" s="197"/>
      <c r="ICL81" s="197"/>
      <c r="ICM81" s="197"/>
      <c r="ICN81" s="197"/>
      <c r="ICO81" s="197"/>
      <c r="ICP81" s="197"/>
      <c r="ICQ81" s="197"/>
      <c r="ICR81" s="197"/>
      <c r="ICS81" s="200"/>
      <c r="ICT81" s="200"/>
      <c r="ICU81" s="200"/>
      <c r="ICV81" s="200"/>
      <c r="ICW81" s="200"/>
      <c r="ICX81" s="200"/>
      <c r="ICY81" s="200"/>
      <c r="ICZ81" s="200"/>
      <c r="IDA81" s="200"/>
      <c r="IDB81" s="200"/>
      <c r="IDC81" s="200"/>
      <c r="IDD81" s="200"/>
      <c r="IDE81" s="200"/>
      <c r="IDF81" s="200"/>
      <c r="IDG81" s="200"/>
      <c r="IDH81" s="200"/>
      <c r="IDI81" s="200"/>
      <c r="IDJ81" s="200"/>
      <c r="IDK81" s="200"/>
      <c r="IDL81" s="200"/>
      <c r="IDM81" s="200"/>
      <c r="IDN81" s="200"/>
      <c r="IDO81" s="200"/>
      <c r="IDP81" s="200"/>
      <c r="IDQ81" s="200"/>
      <c r="IDR81" s="200"/>
      <c r="IDS81" s="200"/>
      <c r="IDT81" s="200"/>
      <c r="IDU81" s="200"/>
      <c r="IDV81" s="200"/>
      <c r="IDW81" s="200"/>
      <c r="IDX81" s="200"/>
      <c r="IDY81" s="200"/>
      <c r="IDZ81" s="200"/>
      <c r="IEA81" s="200"/>
      <c r="IEB81" s="200"/>
      <c r="IEC81" s="200"/>
      <c r="IED81" s="200"/>
      <c r="IEE81" s="200"/>
      <c r="IEF81" s="200"/>
      <c r="IEG81" s="200"/>
      <c r="IEH81" s="200"/>
      <c r="IEI81" s="200"/>
      <c r="IEJ81" s="200"/>
      <c r="IEK81" s="200"/>
      <c r="IEL81" s="200"/>
      <c r="IEM81" s="200"/>
      <c r="IEN81" s="200"/>
      <c r="IEO81" s="200"/>
      <c r="IEP81" s="200"/>
      <c r="IEQ81" s="200"/>
      <c r="IER81" s="200"/>
      <c r="IES81" s="200"/>
      <c r="IET81" s="200"/>
      <c r="IEU81" s="200"/>
      <c r="IEV81" s="200"/>
      <c r="IEW81" s="200"/>
      <c r="IEX81" s="200"/>
      <c r="IEY81" s="200"/>
      <c r="IEZ81" s="200"/>
      <c r="IFA81" s="200"/>
      <c r="IFB81" s="200"/>
      <c r="IFC81" s="200"/>
      <c r="IFD81" s="200"/>
      <c r="IFE81" s="200"/>
      <c r="IFF81" s="200"/>
      <c r="IFG81" s="200"/>
      <c r="IFH81" s="200"/>
      <c r="IFI81" s="200"/>
      <c r="IFJ81" s="200"/>
      <c r="IFK81" s="200"/>
      <c r="IFL81" s="200"/>
      <c r="IFM81" s="200"/>
      <c r="IFN81" s="200"/>
      <c r="IFO81" s="200"/>
      <c r="IFP81" s="200"/>
      <c r="IFQ81" s="197"/>
      <c r="IFR81" s="197"/>
      <c r="IFS81" s="197"/>
      <c r="IFT81" s="197"/>
      <c r="IFU81" s="197"/>
      <c r="IFV81" s="197"/>
      <c r="IFW81" s="197"/>
      <c r="IFX81" s="197"/>
      <c r="IFY81" s="197"/>
      <c r="IFZ81" s="197"/>
      <c r="IGA81" s="197"/>
      <c r="IGB81" s="197"/>
      <c r="IGC81" s="197"/>
      <c r="IGD81" s="197"/>
      <c r="IGE81" s="197"/>
      <c r="IGF81" s="197"/>
      <c r="IGG81" s="200"/>
      <c r="IGH81" s="200"/>
      <c r="IGI81" s="200"/>
      <c r="IGJ81" s="200"/>
      <c r="IGK81" s="200"/>
      <c r="IGL81" s="200"/>
      <c r="IGM81" s="200"/>
      <c r="IGN81" s="200"/>
      <c r="IGO81" s="200"/>
      <c r="IGP81" s="200"/>
      <c r="IGQ81" s="200"/>
      <c r="IGR81" s="200"/>
      <c r="IGS81" s="200"/>
      <c r="IGT81" s="200"/>
      <c r="IGU81" s="200"/>
      <c r="IGV81" s="200"/>
      <c r="IGW81" s="200"/>
      <c r="IGX81" s="200"/>
      <c r="IGY81" s="200"/>
      <c r="IGZ81" s="200"/>
      <c r="IHA81" s="200"/>
      <c r="IHB81" s="200"/>
      <c r="IHC81" s="200"/>
      <c r="IHD81" s="200"/>
      <c r="IHE81" s="200"/>
      <c r="IHF81" s="200"/>
      <c r="IHG81" s="200"/>
      <c r="IHH81" s="200"/>
      <c r="IHI81" s="200"/>
      <c r="IHJ81" s="200"/>
      <c r="IHK81" s="200"/>
      <c r="IHL81" s="200"/>
      <c r="IHM81" s="200"/>
      <c r="IHN81" s="200"/>
      <c r="IHO81" s="200"/>
      <c r="IHP81" s="200"/>
      <c r="IHQ81" s="200"/>
      <c r="IHR81" s="200"/>
      <c r="IHS81" s="200"/>
      <c r="IHT81" s="200"/>
      <c r="IHU81" s="200"/>
      <c r="IHV81" s="200"/>
      <c r="IHW81" s="200"/>
      <c r="IHX81" s="200"/>
      <c r="IHY81" s="200"/>
      <c r="IHZ81" s="200"/>
      <c r="IIA81" s="200"/>
      <c r="IIB81" s="200"/>
      <c r="IIC81" s="200"/>
      <c r="IID81" s="200"/>
      <c r="IIE81" s="200"/>
      <c r="IIF81" s="200"/>
      <c r="IIG81" s="200"/>
      <c r="IIH81" s="200"/>
      <c r="III81" s="200"/>
      <c r="IIJ81" s="200"/>
      <c r="IIK81" s="200"/>
      <c r="IIL81" s="200"/>
      <c r="IIM81" s="200"/>
      <c r="IIN81" s="200"/>
      <c r="IIO81" s="200"/>
      <c r="IIP81" s="200"/>
      <c r="IIQ81" s="200"/>
      <c r="IIR81" s="200"/>
      <c r="IIS81" s="200"/>
      <c r="IIT81" s="200"/>
      <c r="IIU81" s="200"/>
      <c r="IIV81" s="200"/>
      <c r="IIW81" s="200"/>
      <c r="IIX81" s="200"/>
      <c r="IIY81" s="200"/>
      <c r="IIZ81" s="200"/>
      <c r="IJA81" s="200"/>
      <c r="IJB81" s="200"/>
      <c r="IJC81" s="200"/>
      <c r="IJD81" s="200"/>
      <c r="IJE81" s="197"/>
      <c r="IJF81" s="197"/>
      <c r="IJG81" s="197"/>
      <c r="IJH81" s="197"/>
      <c r="IJI81" s="197"/>
      <c r="IJJ81" s="197"/>
      <c r="IJK81" s="197"/>
      <c r="IJL81" s="197"/>
      <c r="IJM81" s="197"/>
      <c r="IJN81" s="197"/>
      <c r="IJO81" s="197"/>
      <c r="IJP81" s="197"/>
      <c r="IJQ81" s="197"/>
      <c r="IJR81" s="197"/>
      <c r="IJS81" s="197"/>
      <c r="IJT81" s="197"/>
      <c r="IJU81" s="200"/>
      <c r="IJV81" s="200"/>
      <c r="IJW81" s="200"/>
      <c r="IJX81" s="200"/>
      <c r="IJY81" s="200"/>
      <c r="IJZ81" s="200"/>
      <c r="IKA81" s="200"/>
      <c r="IKB81" s="200"/>
      <c r="IKC81" s="200"/>
      <c r="IKD81" s="200"/>
      <c r="IKE81" s="200"/>
      <c r="IKF81" s="200"/>
      <c r="IKG81" s="200"/>
      <c r="IKH81" s="200"/>
      <c r="IKI81" s="200"/>
      <c r="IKJ81" s="200"/>
      <c r="IKK81" s="200"/>
      <c r="IKL81" s="200"/>
      <c r="IKM81" s="200"/>
      <c r="IKN81" s="200"/>
      <c r="IKO81" s="200"/>
      <c r="IKP81" s="200"/>
      <c r="IKQ81" s="200"/>
      <c r="IKR81" s="200"/>
      <c r="IKS81" s="200"/>
      <c r="IKT81" s="200"/>
      <c r="IKU81" s="200"/>
      <c r="IKV81" s="200"/>
      <c r="IKW81" s="200"/>
      <c r="IKX81" s="200"/>
      <c r="IKY81" s="200"/>
      <c r="IKZ81" s="200"/>
      <c r="ILA81" s="200"/>
      <c r="ILB81" s="200"/>
      <c r="ILC81" s="200"/>
      <c r="ILD81" s="200"/>
      <c r="ILE81" s="200"/>
      <c r="ILF81" s="200"/>
      <c r="ILG81" s="200"/>
      <c r="ILH81" s="200"/>
      <c r="ILI81" s="200"/>
      <c r="ILJ81" s="200"/>
      <c r="ILK81" s="200"/>
      <c r="ILL81" s="200"/>
      <c r="ILM81" s="200"/>
      <c r="ILN81" s="200"/>
      <c r="ILO81" s="200"/>
      <c r="ILP81" s="200"/>
      <c r="ILQ81" s="200"/>
      <c r="ILR81" s="200"/>
      <c r="ILS81" s="200"/>
      <c r="ILT81" s="200"/>
      <c r="ILU81" s="200"/>
      <c r="ILV81" s="200"/>
      <c r="ILW81" s="200"/>
      <c r="ILX81" s="200"/>
      <c r="ILY81" s="200"/>
      <c r="ILZ81" s="200"/>
      <c r="IMA81" s="200"/>
      <c r="IMB81" s="200"/>
      <c r="IMC81" s="200"/>
      <c r="IMD81" s="200"/>
      <c r="IME81" s="200"/>
      <c r="IMF81" s="200"/>
      <c r="IMG81" s="200"/>
      <c r="IMH81" s="200"/>
      <c r="IMI81" s="200"/>
      <c r="IMJ81" s="200"/>
      <c r="IMK81" s="200"/>
      <c r="IML81" s="200"/>
      <c r="IMM81" s="200"/>
      <c r="IMN81" s="200"/>
      <c r="IMO81" s="200"/>
      <c r="IMP81" s="200"/>
      <c r="IMQ81" s="200"/>
      <c r="IMR81" s="200"/>
      <c r="IMS81" s="197"/>
      <c r="IMT81" s="197"/>
      <c r="IMU81" s="197"/>
      <c r="IMV81" s="197"/>
      <c r="IMW81" s="197"/>
      <c r="IMX81" s="197"/>
      <c r="IMY81" s="197"/>
      <c r="IMZ81" s="197"/>
      <c r="INA81" s="197"/>
      <c r="INB81" s="197"/>
      <c r="INC81" s="197"/>
      <c r="IND81" s="197"/>
      <c r="INE81" s="197"/>
      <c r="INF81" s="197"/>
      <c r="ING81" s="197"/>
      <c r="INH81" s="197"/>
      <c r="INI81" s="200"/>
      <c r="INJ81" s="200"/>
      <c r="INK81" s="200"/>
      <c r="INL81" s="200"/>
      <c r="INM81" s="200"/>
      <c r="INN81" s="200"/>
      <c r="INO81" s="200"/>
      <c r="INP81" s="200"/>
      <c r="INQ81" s="200"/>
      <c r="INR81" s="200"/>
      <c r="INS81" s="200"/>
      <c r="INT81" s="200"/>
      <c r="INU81" s="200"/>
      <c r="INV81" s="200"/>
      <c r="INW81" s="200"/>
      <c r="INX81" s="200"/>
      <c r="INY81" s="200"/>
      <c r="INZ81" s="200"/>
      <c r="IOA81" s="200"/>
      <c r="IOB81" s="200"/>
      <c r="IOC81" s="200"/>
      <c r="IOD81" s="200"/>
      <c r="IOE81" s="200"/>
      <c r="IOF81" s="200"/>
      <c r="IOG81" s="200"/>
      <c r="IOH81" s="200"/>
      <c r="IOI81" s="200"/>
      <c r="IOJ81" s="200"/>
      <c r="IOK81" s="200"/>
      <c r="IOL81" s="200"/>
      <c r="IOM81" s="200"/>
      <c r="ION81" s="200"/>
      <c r="IOO81" s="200"/>
      <c r="IOP81" s="200"/>
      <c r="IOQ81" s="200"/>
      <c r="IOR81" s="200"/>
      <c r="IOS81" s="200"/>
      <c r="IOT81" s="200"/>
      <c r="IOU81" s="200"/>
      <c r="IOV81" s="200"/>
      <c r="IOW81" s="200"/>
      <c r="IOX81" s="200"/>
      <c r="IOY81" s="200"/>
      <c r="IOZ81" s="200"/>
      <c r="IPA81" s="200"/>
      <c r="IPB81" s="200"/>
      <c r="IPC81" s="200"/>
      <c r="IPD81" s="200"/>
      <c r="IPE81" s="200"/>
      <c r="IPF81" s="200"/>
      <c r="IPG81" s="200"/>
      <c r="IPH81" s="200"/>
      <c r="IPI81" s="200"/>
      <c r="IPJ81" s="200"/>
      <c r="IPK81" s="200"/>
      <c r="IPL81" s="200"/>
      <c r="IPM81" s="200"/>
      <c r="IPN81" s="200"/>
      <c r="IPO81" s="200"/>
      <c r="IPP81" s="200"/>
      <c r="IPQ81" s="200"/>
      <c r="IPR81" s="200"/>
      <c r="IPS81" s="200"/>
      <c r="IPT81" s="200"/>
      <c r="IPU81" s="200"/>
      <c r="IPV81" s="200"/>
      <c r="IPW81" s="200"/>
      <c r="IPX81" s="200"/>
      <c r="IPY81" s="200"/>
      <c r="IPZ81" s="200"/>
      <c r="IQA81" s="200"/>
      <c r="IQB81" s="200"/>
      <c r="IQC81" s="200"/>
      <c r="IQD81" s="200"/>
      <c r="IQE81" s="200"/>
      <c r="IQF81" s="200"/>
      <c r="IQG81" s="197"/>
      <c r="IQH81" s="197"/>
      <c r="IQI81" s="197"/>
      <c r="IQJ81" s="197"/>
      <c r="IQK81" s="197"/>
      <c r="IQL81" s="197"/>
      <c r="IQM81" s="197"/>
      <c r="IQN81" s="197"/>
      <c r="IQO81" s="197"/>
      <c r="IQP81" s="197"/>
      <c r="IQQ81" s="197"/>
      <c r="IQR81" s="197"/>
      <c r="IQS81" s="197"/>
      <c r="IQT81" s="197"/>
      <c r="IQU81" s="197"/>
      <c r="IQV81" s="197"/>
      <c r="IQW81" s="200"/>
      <c r="IQX81" s="200"/>
      <c r="IQY81" s="200"/>
      <c r="IQZ81" s="200"/>
      <c r="IRA81" s="200"/>
      <c r="IRB81" s="200"/>
      <c r="IRC81" s="200"/>
      <c r="IRD81" s="200"/>
      <c r="IRE81" s="200"/>
      <c r="IRF81" s="200"/>
      <c r="IRG81" s="200"/>
      <c r="IRH81" s="200"/>
      <c r="IRI81" s="200"/>
      <c r="IRJ81" s="200"/>
      <c r="IRK81" s="200"/>
      <c r="IRL81" s="200"/>
      <c r="IRM81" s="200"/>
      <c r="IRN81" s="200"/>
      <c r="IRO81" s="200"/>
      <c r="IRP81" s="200"/>
      <c r="IRQ81" s="200"/>
      <c r="IRR81" s="200"/>
      <c r="IRS81" s="200"/>
      <c r="IRT81" s="200"/>
      <c r="IRU81" s="200"/>
      <c r="IRV81" s="200"/>
      <c r="IRW81" s="200"/>
      <c r="IRX81" s="200"/>
      <c r="IRY81" s="200"/>
      <c r="IRZ81" s="200"/>
      <c r="ISA81" s="200"/>
      <c r="ISB81" s="200"/>
      <c r="ISC81" s="200"/>
      <c r="ISD81" s="200"/>
      <c r="ISE81" s="200"/>
      <c r="ISF81" s="200"/>
      <c r="ISG81" s="200"/>
      <c r="ISH81" s="200"/>
      <c r="ISI81" s="200"/>
      <c r="ISJ81" s="200"/>
      <c r="ISK81" s="200"/>
      <c r="ISL81" s="200"/>
      <c r="ISM81" s="200"/>
      <c r="ISN81" s="200"/>
      <c r="ISO81" s="200"/>
      <c r="ISP81" s="200"/>
      <c r="ISQ81" s="200"/>
      <c r="ISR81" s="200"/>
      <c r="ISS81" s="200"/>
      <c r="IST81" s="200"/>
      <c r="ISU81" s="200"/>
      <c r="ISV81" s="200"/>
      <c r="ISW81" s="200"/>
      <c r="ISX81" s="200"/>
      <c r="ISY81" s="200"/>
      <c r="ISZ81" s="200"/>
      <c r="ITA81" s="200"/>
      <c r="ITB81" s="200"/>
      <c r="ITC81" s="200"/>
      <c r="ITD81" s="200"/>
      <c r="ITE81" s="200"/>
      <c r="ITF81" s="200"/>
      <c r="ITG81" s="200"/>
      <c r="ITH81" s="200"/>
      <c r="ITI81" s="200"/>
      <c r="ITJ81" s="200"/>
      <c r="ITK81" s="200"/>
      <c r="ITL81" s="200"/>
      <c r="ITM81" s="200"/>
      <c r="ITN81" s="200"/>
      <c r="ITO81" s="200"/>
      <c r="ITP81" s="200"/>
      <c r="ITQ81" s="200"/>
      <c r="ITR81" s="200"/>
      <c r="ITS81" s="200"/>
      <c r="ITT81" s="200"/>
      <c r="ITU81" s="197"/>
      <c r="ITV81" s="197"/>
      <c r="ITW81" s="197"/>
      <c r="ITX81" s="197"/>
      <c r="ITY81" s="197"/>
      <c r="ITZ81" s="197"/>
      <c r="IUA81" s="197"/>
      <c r="IUB81" s="197"/>
      <c r="IUC81" s="197"/>
      <c r="IUD81" s="197"/>
      <c r="IUE81" s="197"/>
      <c r="IUF81" s="197"/>
      <c r="IUG81" s="197"/>
      <c r="IUH81" s="197"/>
      <c r="IUI81" s="197"/>
      <c r="IUJ81" s="197"/>
      <c r="IUK81" s="200"/>
      <c r="IUL81" s="200"/>
      <c r="IUM81" s="200"/>
      <c r="IUN81" s="200"/>
      <c r="IUO81" s="200"/>
      <c r="IUP81" s="200"/>
      <c r="IUQ81" s="200"/>
      <c r="IUR81" s="200"/>
      <c r="IUS81" s="200"/>
      <c r="IUT81" s="200"/>
      <c r="IUU81" s="200"/>
      <c r="IUV81" s="200"/>
      <c r="IUW81" s="200"/>
      <c r="IUX81" s="200"/>
      <c r="IUY81" s="200"/>
      <c r="IUZ81" s="200"/>
      <c r="IVA81" s="200"/>
      <c r="IVB81" s="200"/>
      <c r="IVC81" s="200"/>
      <c r="IVD81" s="200"/>
      <c r="IVE81" s="200"/>
      <c r="IVF81" s="200"/>
      <c r="IVG81" s="200"/>
      <c r="IVH81" s="200"/>
      <c r="IVI81" s="200"/>
      <c r="IVJ81" s="200"/>
      <c r="IVK81" s="200"/>
      <c r="IVL81" s="200"/>
      <c r="IVM81" s="200"/>
      <c r="IVN81" s="200"/>
      <c r="IVO81" s="200"/>
      <c r="IVP81" s="200"/>
      <c r="IVQ81" s="200"/>
      <c r="IVR81" s="200"/>
      <c r="IVS81" s="200"/>
      <c r="IVT81" s="200"/>
      <c r="IVU81" s="200"/>
      <c r="IVV81" s="200"/>
      <c r="IVW81" s="200"/>
      <c r="IVX81" s="200"/>
      <c r="IVY81" s="200"/>
      <c r="IVZ81" s="200"/>
      <c r="IWA81" s="200"/>
      <c r="IWB81" s="200"/>
      <c r="IWC81" s="200"/>
      <c r="IWD81" s="200"/>
      <c r="IWE81" s="200"/>
      <c r="IWF81" s="200"/>
      <c r="IWG81" s="200"/>
      <c r="IWH81" s="200"/>
      <c r="IWI81" s="200"/>
      <c r="IWJ81" s="200"/>
      <c r="IWK81" s="200"/>
      <c r="IWL81" s="200"/>
      <c r="IWM81" s="200"/>
      <c r="IWN81" s="200"/>
      <c r="IWO81" s="200"/>
      <c r="IWP81" s="200"/>
      <c r="IWQ81" s="200"/>
      <c r="IWR81" s="200"/>
      <c r="IWS81" s="200"/>
      <c r="IWT81" s="200"/>
      <c r="IWU81" s="200"/>
      <c r="IWV81" s="200"/>
      <c r="IWW81" s="200"/>
      <c r="IWX81" s="200"/>
      <c r="IWY81" s="200"/>
      <c r="IWZ81" s="200"/>
      <c r="IXA81" s="200"/>
      <c r="IXB81" s="200"/>
      <c r="IXC81" s="200"/>
      <c r="IXD81" s="200"/>
      <c r="IXE81" s="200"/>
      <c r="IXF81" s="200"/>
      <c r="IXG81" s="200"/>
      <c r="IXH81" s="200"/>
      <c r="IXI81" s="197"/>
      <c r="IXJ81" s="197"/>
      <c r="IXK81" s="197"/>
      <c r="IXL81" s="197"/>
      <c r="IXM81" s="197"/>
      <c r="IXN81" s="197"/>
      <c r="IXO81" s="197"/>
      <c r="IXP81" s="197"/>
      <c r="IXQ81" s="197"/>
      <c r="IXR81" s="197"/>
      <c r="IXS81" s="197"/>
      <c r="IXT81" s="197"/>
      <c r="IXU81" s="197"/>
      <c r="IXV81" s="197"/>
      <c r="IXW81" s="197"/>
      <c r="IXX81" s="197"/>
      <c r="IXY81" s="200"/>
      <c r="IXZ81" s="200"/>
      <c r="IYA81" s="200"/>
      <c r="IYB81" s="200"/>
      <c r="IYC81" s="200"/>
      <c r="IYD81" s="200"/>
      <c r="IYE81" s="200"/>
      <c r="IYF81" s="200"/>
      <c r="IYG81" s="200"/>
      <c r="IYH81" s="200"/>
      <c r="IYI81" s="200"/>
      <c r="IYJ81" s="200"/>
      <c r="IYK81" s="200"/>
      <c r="IYL81" s="200"/>
      <c r="IYM81" s="200"/>
      <c r="IYN81" s="200"/>
      <c r="IYO81" s="200"/>
      <c r="IYP81" s="200"/>
      <c r="IYQ81" s="200"/>
      <c r="IYR81" s="200"/>
      <c r="IYS81" s="200"/>
      <c r="IYT81" s="200"/>
      <c r="IYU81" s="200"/>
      <c r="IYV81" s="200"/>
      <c r="IYW81" s="200"/>
      <c r="IYX81" s="200"/>
      <c r="IYY81" s="200"/>
      <c r="IYZ81" s="200"/>
      <c r="IZA81" s="200"/>
      <c r="IZB81" s="200"/>
      <c r="IZC81" s="200"/>
      <c r="IZD81" s="200"/>
      <c r="IZE81" s="200"/>
      <c r="IZF81" s="200"/>
      <c r="IZG81" s="200"/>
      <c r="IZH81" s="200"/>
      <c r="IZI81" s="200"/>
      <c r="IZJ81" s="200"/>
      <c r="IZK81" s="200"/>
      <c r="IZL81" s="200"/>
      <c r="IZM81" s="200"/>
      <c r="IZN81" s="200"/>
      <c r="IZO81" s="200"/>
      <c r="IZP81" s="200"/>
      <c r="IZQ81" s="200"/>
      <c r="IZR81" s="200"/>
      <c r="IZS81" s="200"/>
      <c r="IZT81" s="200"/>
      <c r="IZU81" s="200"/>
      <c r="IZV81" s="200"/>
      <c r="IZW81" s="200"/>
      <c r="IZX81" s="200"/>
      <c r="IZY81" s="200"/>
      <c r="IZZ81" s="200"/>
      <c r="JAA81" s="200"/>
      <c r="JAB81" s="200"/>
      <c r="JAC81" s="200"/>
      <c r="JAD81" s="200"/>
      <c r="JAE81" s="200"/>
      <c r="JAF81" s="200"/>
      <c r="JAG81" s="200"/>
      <c r="JAH81" s="200"/>
      <c r="JAI81" s="200"/>
      <c r="JAJ81" s="200"/>
      <c r="JAK81" s="200"/>
      <c r="JAL81" s="200"/>
      <c r="JAM81" s="200"/>
      <c r="JAN81" s="200"/>
      <c r="JAO81" s="200"/>
      <c r="JAP81" s="200"/>
      <c r="JAQ81" s="200"/>
      <c r="JAR81" s="200"/>
      <c r="JAS81" s="200"/>
      <c r="JAT81" s="200"/>
      <c r="JAU81" s="200"/>
      <c r="JAV81" s="200"/>
      <c r="JAW81" s="197"/>
      <c r="JAX81" s="197"/>
      <c r="JAY81" s="197"/>
      <c r="JAZ81" s="197"/>
      <c r="JBA81" s="197"/>
      <c r="JBB81" s="197"/>
      <c r="JBC81" s="197"/>
      <c r="JBD81" s="197"/>
      <c r="JBE81" s="197"/>
      <c r="JBF81" s="197"/>
      <c r="JBG81" s="197"/>
      <c r="JBH81" s="197"/>
      <c r="JBI81" s="197"/>
      <c r="JBJ81" s="197"/>
      <c r="JBK81" s="197"/>
      <c r="JBL81" s="197"/>
      <c r="JBM81" s="200"/>
      <c r="JBN81" s="200"/>
      <c r="JBO81" s="200"/>
      <c r="JBP81" s="200"/>
      <c r="JBQ81" s="200"/>
      <c r="JBR81" s="200"/>
      <c r="JBS81" s="200"/>
      <c r="JBT81" s="200"/>
      <c r="JBU81" s="200"/>
      <c r="JBV81" s="200"/>
      <c r="JBW81" s="200"/>
      <c r="JBX81" s="200"/>
      <c r="JBY81" s="200"/>
      <c r="JBZ81" s="200"/>
      <c r="JCA81" s="200"/>
      <c r="JCB81" s="200"/>
      <c r="JCC81" s="200"/>
      <c r="JCD81" s="200"/>
      <c r="JCE81" s="200"/>
      <c r="JCF81" s="200"/>
      <c r="JCG81" s="200"/>
      <c r="JCH81" s="200"/>
      <c r="JCI81" s="200"/>
      <c r="JCJ81" s="200"/>
      <c r="JCK81" s="200"/>
      <c r="JCL81" s="200"/>
      <c r="JCM81" s="200"/>
      <c r="JCN81" s="200"/>
      <c r="JCO81" s="200"/>
      <c r="JCP81" s="200"/>
      <c r="JCQ81" s="200"/>
      <c r="JCR81" s="200"/>
      <c r="JCS81" s="200"/>
      <c r="JCT81" s="200"/>
      <c r="JCU81" s="200"/>
      <c r="JCV81" s="200"/>
      <c r="JCW81" s="200"/>
      <c r="JCX81" s="200"/>
      <c r="JCY81" s="200"/>
      <c r="JCZ81" s="200"/>
      <c r="JDA81" s="200"/>
      <c r="JDB81" s="200"/>
      <c r="JDC81" s="200"/>
      <c r="JDD81" s="200"/>
      <c r="JDE81" s="200"/>
      <c r="JDF81" s="200"/>
      <c r="JDG81" s="200"/>
      <c r="JDH81" s="200"/>
      <c r="JDI81" s="200"/>
      <c r="JDJ81" s="200"/>
      <c r="JDK81" s="200"/>
      <c r="JDL81" s="200"/>
      <c r="JDM81" s="200"/>
      <c r="JDN81" s="200"/>
      <c r="JDO81" s="200"/>
      <c r="JDP81" s="200"/>
      <c r="JDQ81" s="200"/>
      <c r="JDR81" s="200"/>
      <c r="JDS81" s="200"/>
      <c r="JDT81" s="200"/>
      <c r="JDU81" s="200"/>
      <c r="JDV81" s="200"/>
      <c r="JDW81" s="200"/>
      <c r="JDX81" s="200"/>
      <c r="JDY81" s="200"/>
      <c r="JDZ81" s="200"/>
      <c r="JEA81" s="200"/>
      <c r="JEB81" s="200"/>
      <c r="JEC81" s="200"/>
      <c r="JED81" s="200"/>
      <c r="JEE81" s="200"/>
      <c r="JEF81" s="200"/>
      <c r="JEG81" s="200"/>
      <c r="JEH81" s="200"/>
      <c r="JEI81" s="200"/>
      <c r="JEJ81" s="200"/>
      <c r="JEK81" s="197"/>
      <c r="JEL81" s="197"/>
      <c r="JEM81" s="197"/>
      <c r="JEN81" s="197"/>
      <c r="JEO81" s="197"/>
      <c r="JEP81" s="197"/>
      <c r="JEQ81" s="197"/>
      <c r="JER81" s="197"/>
      <c r="JES81" s="197"/>
      <c r="JET81" s="197"/>
      <c r="JEU81" s="197"/>
      <c r="JEV81" s="197"/>
      <c r="JEW81" s="197"/>
      <c r="JEX81" s="197"/>
      <c r="JEY81" s="197"/>
      <c r="JEZ81" s="197"/>
      <c r="JFA81" s="200"/>
      <c r="JFB81" s="200"/>
      <c r="JFC81" s="200"/>
      <c r="JFD81" s="200"/>
      <c r="JFE81" s="200"/>
      <c r="JFF81" s="200"/>
      <c r="JFG81" s="200"/>
      <c r="JFH81" s="200"/>
      <c r="JFI81" s="200"/>
      <c r="JFJ81" s="200"/>
      <c r="JFK81" s="200"/>
      <c r="JFL81" s="200"/>
      <c r="JFM81" s="200"/>
      <c r="JFN81" s="200"/>
      <c r="JFO81" s="200"/>
      <c r="JFP81" s="200"/>
      <c r="JFQ81" s="200"/>
      <c r="JFR81" s="200"/>
      <c r="JFS81" s="200"/>
      <c r="JFT81" s="200"/>
      <c r="JFU81" s="200"/>
      <c r="JFV81" s="200"/>
      <c r="JFW81" s="200"/>
      <c r="JFX81" s="200"/>
      <c r="JFY81" s="200"/>
      <c r="JFZ81" s="200"/>
      <c r="JGA81" s="200"/>
      <c r="JGB81" s="200"/>
      <c r="JGC81" s="200"/>
      <c r="JGD81" s="200"/>
      <c r="JGE81" s="200"/>
      <c r="JGF81" s="200"/>
      <c r="JGG81" s="200"/>
      <c r="JGH81" s="200"/>
      <c r="JGI81" s="200"/>
      <c r="JGJ81" s="200"/>
      <c r="JGK81" s="200"/>
      <c r="JGL81" s="200"/>
      <c r="JGM81" s="200"/>
      <c r="JGN81" s="200"/>
      <c r="JGO81" s="200"/>
      <c r="JGP81" s="200"/>
      <c r="JGQ81" s="200"/>
      <c r="JGR81" s="200"/>
      <c r="JGS81" s="200"/>
      <c r="JGT81" s="200"/>
      <c r="JGU81" s="200"/>
      <c r="JGV81" s="200"/>
      <c r="JGW81" s="200"/>
      <c r="JGX81" s="200"/>
      <c r="JGY81" s="200"/>
      <c r="JGZ81" s="200"/>
      <c r="JHA81" s="200"/>
      <c r="JHB81" s="200"/>
      <c r="JHC81" s="200"/>
      <c r="JHD81" s="200"/>
      <c r="JHE81" s="200"/>
      <c r="JHF81" s="200"/>
      <c r="JHG81" s="200"/>
      <c r="JHH81" s="200"/>
      <c r="JHI81" s="200"/>
      <c r="JHJ81" s="200"/>
      <c r="JHK81" s="200"/>
      <c r="JHL81" s="200"/>
      <c r="JHM81" s="200"/>
      <c r="JHN81" s="200"/>
      <c r="JHO81" s="200"/>
      <c r="JHP81" s="200"/>
      <c r="JHQ81" s="200"/>
      <c r="JHR81" s="200"/>
      <c r="JHS81" s="200"/>
      <c r="JHT81" s="200"/>
      <c r="JHU81" s="200"/>
      <c r="JHV81" s="200"/>
      <c r="JHW81" s="200"/>
      <c r="JHX81" s="200"/>
      <c r="JHY81" s="197"/>
      <c r="JHZ81" s="197"/>
      <c r="JIA81" s="197"/>
      <c r="JIB81" s="197"/>
      <c r="JIC81" s="197"/>
      <c r="JID81" s="197"/>
      <c r="JIE81" s="197"/>
      <c r="JIF81" s="197"/>
      <c r="JIG81" s="197"/>
      <c r="JIH81" s="197"/>
      <c r="JII81" s="197"/>
      <c r="JIJ81" s="197"/>
      <c r="JIK81" s="197"/>
      <c r="JIL81" s="197"/>
      <c r="JIM81" s="197"/>
      <c r="JIN81" s="197"/>
      <c r="JIO81" s="200"/>
      <c r="JIP81" s="200"/>
      <c r="JIQ81" s="200"/>
      <c r="JIR81" s="200"/>
      <c r="JIS81" s="200"/>
      <c r="JIT81" s="200"/>
      <c r="JIU81" s="200"/>
      <c r="JIV81" s="200"/>
      <c r="JIW81" s="200"/>
      <c r="JIX81" s="200"/>
      <c r="JIY81" s="200"/>
      <c r="JIZ81" s="200"/>
      <c r="JJA81" s="200"/>
      <c r="JJB81" s="200"/>
      <c r="JJC81" s="200"/>
      <c r="JJD81" s="200"/>
      <c r="JJE81" s="200"/>
      <c r="JJF81" s="200"/>
      <c r="JJG81" s="200"/>
      <c r="JJH81" s="200"/>
      <c r="JJI81" s="200"/>
      <c r="JJJ81" s="200"/>
      <c r="JJK81" s="200"/>
      <c r="JJL81" s="200"/>
      <c r="JJM81" s="200"/>
      <c r="JJN81" s="200"/>
      <c r="JJO81" s="200"/>
      <c r="JJP81" s="200"/>
      <c r="JJQ81" s="200"/>
      <c r="JJR81" s="200"/>
      <c r="JJS81" s="200"/>
      <c r="JJT81" s="200"/>
      <c r="JJU81" s="200"/>
      <c r="JJV81" s="200"/>
      <c r="JJW81" s="200"/>
      <c r="JJX81" s="200"/>
      <c r="JJY81" s="200"/>
      <c r="JJZ81" s="200"/>
      <c r="JKA81" s="200"/>
      <c r="JKB81" s="200"/>
      <c r="JKC81" s="200"/>
      <c r="JKD81" s="200"/>
      <c r="JKE81" s="200"/>
      <c r="JKF81" s="200"/>
      <c r="JKG81" s="200"/>
      <c r="JKH81" s="200"/>
      <c r="JKI81" s="200"/>
      <c r="JKJ81" s="200"/>
      <c r="JKK81" s="200"/>
      <c r="JKL81" s="200"/>
      <c r="JKM81" s="200"/>
      <c r="JKN81" s="200"/>
      <c r="JKO81" s="200"/>
      <c r="JKP81" s="200"/>
      <c r="JKQ81" s="200"/>
      <c r="JKR81" s="200"/>
      <c r="JKS81" s="200"/>
      <c r="JKT81" s="200"/>
      <c r="JKU81" s="200"/>
      <c r="JKV81" s="200"/>
      <c r="JKW81" s="200"/>
      <c r="JKX81" s="200"/>
      <c r="JKY81" s="200"/>
      <c r="JKZ81" s="200"/>
      <c r="JLA81" s="200"/>
      <c r="JLB81" s="200"/>
      <c r="JLC81" s="200"/>
      <c r="JLD81" s="200"/>
      <c r="JLE81" s="200"/>
      <c r="JLF81" s="200"/>
      <c r="JLG81" s="200"/>
      <c r="JLH81" s="200"/>
      <c r="JLI81" s="200"/>
      <c r="JLJ81" s="200"/>
      <c r="JLK81" s="200"/>
      <c r="JLL81" s="200"/>
      <c r="JLM81" s="197"/>
      <c r="JLN81" s="197"/>
      <c r="JLO81" s="197"/>
      <c r="JLP81" s="197"/>
      <c r="JLQ81" s="197"/>
      <c r="JLR81" s="197"/>
      <c r="JLS81" s="197"/>
      <c r="JLT81" s="197"/>
      <c r="JLU81" s="197"/>
      <c r="JLV81" s="197"/>
      <c r="JLW81" s="197"/>
      <c r="JLX81" s="197"/>
      <c r="JLY81" s="197"/>
      <c r="JLZ81" s="197"/>
      <c r="JMA81" s="197"/>
      <c r="JMB81" s="197"/>
      <c r="JMC81" s="200"/>
      <c r="JMD81" s="200"/>
      <c r="JME81" s="200"/>
      <c r="JMF81" s="200"/>
      <c r="JMG81" s="200"/>
      <c r="JMH81" s="200"/>
      <c r="JMI81" s="200"/>
      <c r="JMJ81" s="200"/>
      <c r="JMK81" s="200"/>
      <c r="JML81" s="200"/>
      <c r="JMM81" s="200"/>
      <c r="JMN81" s="200"/>
      <c r="JMO81" s="200"/>
      <c r="JMP81" s="200"/>
      <c r="JMQ81" s="200"/>
      <c r="JMR81" s="200"/>
      <c r="JMS81" s="200"/>
      <c r="JMT81" s="200"/>
      <c r="JMU81" s="200"/>
      <c r="JMV81" s="200"/>
      <c r="JMW81" s="200"/>
      <c r="JMX81" s="200"/>
      <c r="JMY81" s="200"/>
      <c r="JMZ81" s="200"/>
      <c r="JNA81" s="200"/>
      <c r="JNB81" s="200"/>
      <c r="JNC81" s="200"/>
      <c r="JND81" s="200"/>
      <c r="JNE81" s="200"/>
      <c r="JNF81" s="200"/>
      <c r="JNG81" s="200"/>
      <c r="JNH81" s="200"/>
      <c r="JNI81" s="200"/>
      <c r="JNJ81" s="200"/>
      <c r="JNK81" s="200"/>
      <c r="JNL81" s="200"/>
      <c r="JNM81" s="200"/>
      <c r="JNN81" s="200"/>
      <c r="JNO81" s="200"/>
      <c r="JNP81" s="200"/>
      <c r="JNQ81" s="200"/>
      <c r="JNR81" s="200"/>
      <c r="JNS81" s="200"/>
      <c r="JNT81" s="200"/>
      <c r="JNU81" s="200"/>
      <c r="JNV81" s="200"/>
      <c r="JNW81" s="200"/>
      <c r="JNX81" s="200"/>
      <c r="JNY81" s="200"/>
      <c r="JNZ81" s="200"/>
      <c r="JOA81" s="200"/>
      <c r="JOB81" s="200"/>
      <c r="JOC81" s="200"/>
      <c r="JOD81" s="200"/>
      <c r="JOE81" s="200"/>
      <c r="JOF81" s="200"/>
      <c r="JOG81" s="200"/>
      <c r="JOH81" s="200"/>
      <c r="JOI81" s="200"/>
      <c r="JOJ81" s="200"/>
      <c r="JOK81" s="200"/>
      <c r="JOL81" s="200"/>
      <c r="JOM81" s="200"/>
      <c r="JON81" s="200"/>
      <c r="JOO81" s="200"/>
      <c r="JOP81" s="200"/>
      <c r="JOQ81" s="200"/>
      <c r="JOR81" s="200"/>
      <c r="JOS81" s="200"/>
      <c r="JOT81" s="200"/>
      <c r="JOU81" s="200"/>
      <c r="JOV81" s="200"/>
      <c r="JOW81" s="200"/>
      <c r="JOX81" s="200"/>
      <c r="JOY81" s="200"/>
      <c r="JOZ81" s="200"/>
      <c r="JPA81" s="197"/>
      <c r="JPB81" s="197"/>
      <c r="JPC81" s="197"/>
      <c r="JPD81" s="197"/>
      <c r="JPE81" s="197"/>
      <c r="JPF81" s="197"/>
      <c r="JPG81" s="197"/>
      <c r="JPH81" s="197"/>
      <c r="JPI81" s="197"/>
      <c r="JPJ81" s="197"/>
      <c r="JPK81" s="197"/>
      <c r="JPL81" s="197"/>
      <c r="JPM81" s="197"/>
      <c r="JPN81" s="197"/>
      <c r="JPO81" s="197"/>
      <c r="JPP81" s="197"/>
      <c r="JPQ81" s="200"/>
      <c r="JPR81" s="200"/>
      <c r="JPS81" s="200"/>
      <c r="JPT81" s="200"/>
      <c r="JPU81" s="200"/>
      <c r="JPV81" s="200"/>
      <c r="JPW81" s="200"/>
      <c r="JPX81" s="200"/>
      <c r="JPY81" s="200"/>
      <c r="JPZ81" s="200"/>
      <c r="JQA81" s="200"/>
      <c r="JQB81" s="200"/>
      <c r="JQC81" s="200"/>
      <c r="JQD81" s="200"/>
      <c r="JQE81" s="200"/>
      <c r="JQF81" s="200"/>
      <c r="JQG81" s="200"/>
      <c r="JQH81" s="200"/>
      <c r="JQI81" s="200"/>
      <c r="JQJ81" s="200"/>
      <c r="JQK81" s="200"/>
      <c r="JQL81" s="200"/>
      <c r="JQM81" s="200"/>
      <c r="JQN81" s="200"/>
      <c r="JQO81" s="200"/>
      <c r="JQP81" s="200"/>
      <c r="JQQ81" s="200"/>
      <c r="JQR81" s="200"/>
      <c r="JQS81" s="200"/>
      <c r="JQT81" s="200"/>
      <c r="JQU81" s="200"/>
      <c r="JQV81" s="200"/>
      <c r="JQW81" s="200"/>
      <c r="JQX81" s="200"/>
      <c r="JQY81" s="200"/>
      <c r="JQZ81" s="200"/>
      <c r="JRA81" s="200"/>
      <c r="JRB81" s="200"/>
      <c r="JRC81" s="200"/>
      <c r="JRD81" s="200"/>
      <c r="JRE81" s="200"/>
      <c r="JRF81" s="200"/>
      <c r="JRG81" s="200"/>
      <c r="JRH81" s="200"/>
      <c r="JRI81" s="200"/>
      <c r="JRJ81" s="200"/>
      <c r="JRK81" s="200"/>
      <c r="JRL81" s="200"/>
      <c r="JRM81" s="200"/>
      <c r="JRN81" s="200"/>
      <c r="JRO81" s="200"/>
      <c r="JRP81" s="200"/>
      <c r="JRQ81" s="200"/>
      <c r="JRR81" s="200"/>
      <c r="JRS81" s="200"/>
      <c r="JRT81" s="200"/>
      <c r="JRU81" s="200"/>
      <c r="JRV81" s="200"/>
      <c r="JRW81" s="200"/>
      <c r="JRX81" s="200"/>
      <c r="JRY81" s="200"/>
      <c r="JRZ81" s="200"/>
      <c r="JSA81" s="200"/>
      <c r="JSB81" s="200"/>
      <c r="JSC81" s="200"/>
      <c r="JSD81" s="200"/>
      <c r="JSE81" s="200"/>
      <c r="JSF81" s="200"/>
      <c r="JSG81" s="200"/>
      <c r="JSH81" s="200"/>
      <c r="JSI81" s="200"/>
      <c r="JSJ81" s="200"/>
      <c r="JSK81" s="200"/>
      <c r="JSL81" s="200"/>
      <c r="JSM81" s="200"/>
      <c r="JSN81" s="200"/>
      <c r="JSO81" s="197"/>
      <c r="JSP81" s="197"/>
      <c r="JSQ81" s="197"/>
      <c r="JSR81" s="197"/>
      <c r="JSS81" s="197"/>
      <c r="JST81" s="197"/>
      <c r="JSU81" s="197"/>
      <c r="JSV81" s="197"/>
      <c r="JSW81" s="197"/>
      <c r="JSX81" s="197"/>
      <c r="JSY81" s="197"/>
      <c r="JSZ81" s="197"/>
      <c r="JTA81" s="197"/>
      <c r="JTB81" s="197"/>
      <c r="JTC81" s="197"/>
      <c r="JTD81" s="197"/>
      <c r="JTE81" s="200"/>
      <c r="JTF81" s="200"/>
      <c r="JTG81" s="200"/>
      <c r="JTH81" s="200"/>
      <c r="JTI81" s="200"/>
      <c r="JTJ81" s="200"/>
      <c r="JTK81" s="200"/>
      <c r="JTL81" s="200"/>
      <c r="JTM81" s="200"/>
      <c r="JTN81" s="200"/>
      <c r="JTO81" s="200"/>
      <c r="JTP81" s="200"/>
      <c r="JTQ81" s="200"/>
      <c r="JTR81" s="200"/>
      <c r="JTS81" s="200"/>
      <c r="JTT81" s="200"/>
      <c r="JTU81" s="200"/>
      <c r="JTV81" s="200"/>
      <c r="JTW81" s="200"/>
      <c r="JTX81" s="200"/>
      <c r="JTY81" s="200"/>
      <c r="JTZ81" s="200"/>
      <c r="JUA81" s="200"/>
      <c r="JUB81" s="200"/>
      <c r="JUC81" s="200"/>
      <c r="JUD81" s="200"/>
      <c r="JUE81" s="200"/>
      <c r="JUF81" s="200"/>
      <c r="JUG81" s="200"/>
      <c r="JUH81" s="200"/>
      <c r="JUI81" s="200"/>
      <c r="JUJ81" s="200"/>
      <c r="JUK81" s="200"/>
      <c r="JUL81" s="200"/>
      <c r="JUM81" s="200"/>
      <c r="JUN81" s="200"/>
      <c r="JUO81" s="200"/>
      <c r="JUP81" s="200"/>
      <c r="JUQ81" s="200"/>
      <c r="JUR81" s="200"/>
      <c r="JUS81" s="200"/>
      <c r="JUT81" s="200"/>
      <c r="JUU81" s="200"/>
      <c r="JUV81" s="200"/>
      <c r="JUW81" s="200"/>
      <c r="JUX81" s="200"/>
      <c r="JUY81" s="200"/>
      <c r="JUZ81" s="200"/>
      <c r="JVA81" s="200"/>
      <c r="JVB81" s="200"/>
      <c r="JVC81" s="200"/>
      <c r="JVD81" s="200"/>
      <c r="JVE81" s="200"/>
      <c r="JVF81" s="200"/>
      <c r="JVG81" s="200"/>
      <c r="JVH81" s="200"/>
      <c r="JVI81" s="200"/>
      <c r="JVJ81" s="200"/>
      <c r="JVK81" s="200"/>
      <c r="JVL81" s="200"/>
      <c r="JVM81" s="200"/>
      <c r="JVN81" s="200"/>
      <c r="JVO81" s="200"/>
      <c r="JVP81" s="200"/>
      <c r="JVQ81" s="200"/>
      <c r="JVR81" s="200"/>
      <c r="JVS81" s="200"/>
      <c r="JVT81" s="200"/>
      <c r="JVU81" s="200"/>
      <c r="JVV81" s="200"/>
      <c r="JVW81" s="200"/>
      <c r="JVX81" s="200"/>
      <c r="JVY81" s="200"/>
      <c r="JVZ81" s="200"/>
      <c r="JWA81" s="200"/>
      <c r="JWB81" s="200"/>
      <c r="JWC81" s="197"/>
      <c r="JWD81" s="197"/>
      <c r="JWE81" s="197"/>
      <c r="JWF81" s="197"/>
      <c r="JWG81" s="197"/>
      <c r="JWH81" s="197"/>
      <c r="JWI81" s="197"/>
      <c r="JWJ81" s="197"/>
      <c r="JWK81" s="197"/>
      <c r="JWL81" s="197"/>
      <c r="JWM81" s="197"/>
      <c r="JWN81" s="197"/>
      <c r="JWO81" s="197"/>
      <c r="JWP81" s="197"/>
      <c r="JWQ81" s="197"/>
      <c r="JWR81" s="197"/>
      <c r="JWS81" s="200"/>
      <c r="JWT81" s="200"/>
      <c r="JWU81" s="200"/>
      <c r="JWV81" s="200"/>
      <c r="JWW81" s="200"/>
      <c r="JWX81" s="200"/>
      <c r="JWY81" s="200"/>
      <c r="JWZ81" s="200"/>
      <c r="JXA81" s="200"/>
      <c r="JXB81" s="200"/>
      <c r="JXC81" s="200"/>
      <c r="JXD81" s="200"/>
      <c r="JXE81" s="200"/>
      <c r="JXF81" s="200"/>
      <c r="JXG81" s="200"/>
      <c r="JXH81" s="200"/>
      <c r="JXI81" s="200"/>
      <c r="JXJ81" s="200"/>
      <c r="JXK81" s="200"/>
      <c r="JXL81" s="200"/>
      <c r="JXM81" s="200"/>
      <c r="JXN81" s="200"/>
      <c r="JXO81" s="200"/>
      <c r="JXP81" s="200"/>
      <c r="JXQ81" s="200"/>
      <c r="JXR81" s="200"/>
      <c r="JXS81" s="200"/>
      <c r="JXT81" s="200"/>
      <c r="JXU81" s="200"/>
      <c r="JXV81" s="200"/>
      <c r="JXW81" s="200"/>
      <c r="JXX81" s="200"/>
      <c r="JXY81" s="200"/>
      <c r="JXZ81" s="200"/>
      <c r="JYA81" s="200"/>
      <c r="JYB81" s="200"/>
      <c r="JYC81" s="200"/>
      <c r="JYD81" s="200"/>
      <c r="JYE81" s="200"/>
      <c r="JYF81" s="200"/>
      <c r="JYG81" s="200"/>
      <c r="JYH81" s="200"/>
      <c r="JYI81" s="200"/>
      <c r="JYJ81" s="200"/>
      <c r="JYK81" s="200"/>
      <c r="JYL81" s="200"/>
      <c r="JYM81" s="200"/>
      <c r="JYN81" s="200"/>
      <c r="JYO81" s="200"/>
      <c r="JYP81" s="200"/>
      <c r="JYQ81" s="200"/>
      <c r="JYR81" s="200"/>
      <c r="JYS81" s="200"/>
      <c r="JYT81" s="200"/>
      <c r="JYU81" s="200"/>
      <c r="JYV81" s="200"/>
      <c r="JYW81" s="200"/>
      <c r="JYX81" s="200"/>
      <c r="JYY81" s="200"/>
      <c r="JYZ81" s="200"/>
      <c r="JZA81" s="200"/>
      <c r="JZB81" s="200"/>
      <c r="JZC81" s="200"/>
      <c r="JZD81" s="200"/>
      <c r="JZE81" s="200"/>
      <c r="JZF81" s="200"/>
      <c r="JZG81" s="200"/>
      <c r="JZH81" s="200"/>
      <c r="JZI81" s="200"/>
      <c r="JZJ81" s="200"/>
      <c r="JZK81" s="200"/>
      <c r="JZL81" s="200"/>
      <c r="JZM81" s="200"/>
      <c r="JZN81" s="200"/>
      <c r="JZO81" s="200"/>
      <c r="JZP81" s="200"/>
      <c r="JZQ81" s="197"/>
      <c r="JZR81" s="197"/>
      <c r="JZS81" s="197"/>
      <c r="JZT81" s="197"/>
      <c r="JZU81" s="197"/>
      <c r="JZV81" s="197"/>
      <c r="JZW81" s="197"/>
      <c r="JZX81" s="197"/>
      <c r="JZY81" s="197"/>
      <c r="JZZ81" s="197"/>
      <c r="KAA81" s="197"/>
      <c r="KAB81" s="197"/>
      <c r="KAC81" s="197"/>
      <c r="KAD81" s="197"/>
      <c r="KAE81" s="197"/>
      <c r="KAF81" s="197"/>
      <c r="KAG81" s="200"/>
      <c r="KAH81" s="200"/>
      <c r="KAI81" s="200"/>
      <c r="KAJ81" s="200"/>
      <c r="KAK81" s="200"/>
      <c r="KAL81" s="200"/>
      <c r="KAM81" s="200"/>
      <c r="KAN81" s="200"/>
      <c r="KAO81" s="200"/>
      <c r="KAP81" s="200"/>
      <c r="KAQ81" s="200"/>
      <c r="KAR81" s="200"/>
      <c r="KAS81" s="200"/>
      <c r="KAT81" s="200"/>
      <c r="KAU81" s="200"/>
      <c r="KAV81" s="200"/>
      <c r="KAW81" s="200"/>
      <c r="KAX81" s="200"/>
      <c r="KAY81" s="200"/>
      <c r="KAZ81" s="200"/>
      <c r="KBA81" s="200"/>
      <c r="KBB81" s="200"/>
      <c r="KBC81" s="200"/>
      <c r="KBD81" s="200"/>
      <c r="KBE81" s="200"/>
      <c r="KBF81" s="200"/>
      <c r="KBG81" s="200"/>
      <c r="KBH81" s="200"/>
      <c r="KBI81" s="200"/>
      <c r="KBJ81" s="200"/>
      <c r="KBK81" s="200"/>
      <c r="KBL81" s="200"/>
      <c r="KBM81" s="200"/>
      <c r="KBN81" s="200"/>
      <c r="KBO81" s="200"/>
      <c r="KBP81" s="200"/>
      <c r="KBQ81" s="200"/>
      <c r="KBR81" s="200"/>
      <c r="KBS81" s="200"/>
      <c r="KBT81" s="200"/>
      <c r="KBU81" s="200"/>
      <c r="KBV81" s="200"/>
      <c r="KBW81" s="200"/>
      <c r="KBX81" s="200"/>
      <c r="KBY81" s="200"/>
      <c r="KBZ81" s="200"/>
      <c r="KCA81" s="200"/>
      <c r="KCB81" s="200"/>
      <c r="KCC81" s="200"/>
      <c r="KCD81" s="200"/>
      <c r="KCE81" s="200"/>
      <c r="KCF81" s="200"/>
      <c r="KCG81" s="200"/>
      <c r="KCH81" s="200"/>
      <c r="KCI81" s="200"/>
      <c r="KCJ81" s="200"/>
      <c r="KCK81" s="200"/>
      <c r="KCL81" s="200"/>
      <c r="KCM81" s="200"/>
      <c r="KCN81" s="200"/>
      <c r="KCO81" s="200"/>
      <c r="KCP81" s="200"/>
      <c r="KCQ81" s="200"/>
      <c r="KCR81" s="200"/>
      <c r="KCS81" s="200"/>
      <c r="KCT81" s="200"/>
      <c r="KCU81" s="200"/>
      <c r="KCV81" s="200"/>
      <c r="KCW81" s="200"/>
      <c r="KCX81" s="200"/>
      <c r="KCY81" s="200"/>
      <c r="KCZ81" s="200"/>
      <c r="KDA81" s="200"/>
      <c r="KDB81" s="200"/>
      <c r="KDC81" s="200"/>
      <c r="KDD81" s="200"/>
      <c r="KDE81" s="197"/>
      <c r="KDF81" s="197"/>
      <c r="KDG81" s="197"/>
      <c r="KDH81" s="197"/>
      <c r="KDI81" s="197"/>
      <c r="KDJ81" s="197"/>
      <c r="KDK81" s="197"/>
      <c r="KDL81" s="197"/>
      <c r="KDM81" s="197"/>
      <c r="KDN81" s="197"/>
      <c r="KDO81" s="197"/>
      <c r="KDP81" s="197"/>
      <c r="KDQ81" s="197"/>
      <c r="KDR81" s="197"/>
      <c r="KDS81" s="197"/>
      <c r="KDT81" s="197"/>
      <c r="KDU81" s="200"/>
      <c r="KDV81" s="200"/>
      <c r="KDW81" s="200"/>
      <c r="KDX81" s="200"/>
      <c r="KDY81" s="200"/>
      <c r="KDZ81" s="200"/>
      <c r="KEA81" s="200"/>
      <c r="KEB81" s="200"/>
      <c r="KEC81" s="200"/>
      <c r="KED81" s="200"/>
      <c r="KEE81" s="200"/>
      <c r="KEF81" s="200"/>
      <c r="KEG81" s="200"/>
      <c r="KEH81" s="200"/>
      <c r="KEI81" s="200"/>
      <c r="KEJ81" s="200"/>
      <c r="KEK81" s="200"/>
      <c r="KEL81" s="200"/>
      <c r="KEM81" s="200"/>
      <c r="KEN81" s="200"/>
      <c r="KEO81" s="200"/>
      <c r="KEP81" s="200"/>
      <c r="KEQ81" s="200"/>
      <c r="KER81" s="200"/>
      <c r="KES81" s="200"/>
      <c r="KET81" s="200"/>
      <c r="KEU81" s="200"/>
      <c r="KEV81" s="200"/>
      <c r="KEW81" s="200"/>
      <c r="KEX81" s="200"/>
      <c r="KEY81" s="200"/>
      <c r="KEZ81" s="200"/>
      <c r="KFA81" s="200"/>
      <c r="KFB81" s="200"/>
      <c r="KFC81" s="200"/>
      <c r="KFD81" s="200"/>
      <c r="KFE81" s="200"/>
      <c r="KFF81" s="200"/>
      <c r="KFG81" s="200"/>
      <c r="KFH81" s="200"/>
      <c r="KFI81" s="200"/>
      <c r="KFJ81" s="200"/>
      <c r="KFK81" s="200"/>
      <c r="KFL81" s="200"/>
      <c r="KFM81" s="200"/>
      <c r="KFN81" s="200"/>
      <c r="KFO81" s="200"/>
      <c r="KFP81" s="200"/>
      <c r="KFQ81" s="200"/>
      <c r="KFR81" s="200"/>
      <c r="KFS81" s="200"/>
      <c r="KFT81" s="200"/>
      <c r="KFU81" s="200"/>
      <c r="KFV81" s="200"/>
      <c r="KFW81" s="200"/>
      <c r="KFX81" s="200"/>
      <c r="KFY81" s="200"/>
      <c r="KFZ81" s="200"/>
      <c r="KGA81" s="200"/>
      <c r="KGB81" s="200"/>
      <c r="KGC81" s="200"/>
      <c r="KGD81" s="200"/>
      <c r="KGE81" s="200"/>
      <c r="KGF81" s="200"/>
      <c r="KGG81" s="200"/>
      <c r="KGH81" s="200"/>
      <c r="KGI81" s="200"/>
      <c r="KGJ81" s="200"/>
      <c r="KGK81" s="200"/>
      <c r="KGL81" s="200"/>
      <c r="KGM81" s="200"/>
      <c r="KGN81" s="200"/>
      <c r="KGO81" s="200"/>
      <c r="KGP81" s="200"/>
      <c r="KGQ81" s="200"/>
      <c r="KGR81" s="200"/>
      <c r="KGS81" s="197"/>
      <c r="KGT81" s="197"/>
      <c r="KGU81" s="197"/>
      <c r="KGV81" s="197"/>
      <c r="KGW81" s="197"/>
      <c r="KGX81" s="197"/>
      <c r="KGY81" s="197"/>
      <c r="KGZ81" s="197"/>
      <c r="KHA81" s="197"/>
      <c r="KHB81" s="197"/>
      <c r="KHC81" s="197"/>
      <c r="KHD81" s="197"/>
      <c r="KHE81" s="197"/>
      <c r="KHF81" s="197"/>
      <c r="KHG81" s="197"/>
      <c r="KHH81" s="197"/>
      <c r="KHI81" s="200"/>
      <c r="KHJ81" s="200"/>
      <c r="KHK81" s="200"/>
      <c r="KHL81" s="200"/>
      <c r="KHM81" s="200"/>
      <c r="KHN81" s="200"/>
      <c r="KHO81" s="200"/>
      <c r="KHP81" s="200"/>
      <c r="KHQ81" s="200"/>
      <c r="KHR81" s="200"/>
      <c r="KHS81" s="200"/>
      <c r="KHT81" s="200"/>
      <c r="KHU81" s="200"/>
      <c r="KHV81" s="200"/>
      <c r="KHW81" s="200"/>
      <c r="KHX81" s="200"/>
      <c r="KHY81" s="200"/>
      <c r="KHZ81" s="200"/>
      <c r="KIA81" s="200"/>
      <c r="KIB81" s="200"/>
      <c r="KIC81" s="200"/>
      <c r="KID81" s="200"/>
      <c r="KIE81" s="200"/>
      <c r="KIF81" s="200"/>
      <c r="KIG81" s="200"/>
      <c r="KIH81" s="200"/>
      <c r="KII81" s="200"/>
      <c r="KIJ81" s="200"/>
      <c r="KIK81" s="200"/>
      <c r="KIL81" s="200"/>
      <c r="KIM81" s="200"/>
      <c r="KIN81" s="200"/>
      <c r="KIO81" s="200"/>
      <c r="KIP81" s="200"/>
      <c r="KIQ81" s="200"/>
      <c r="KIR81" s="200"/>
      <c r="KIS81" s="200"/>
      <c r="KIT81" s="200"/>
      <c r="KIU81" s="200"/>
      <c r="KIV81" s="200"/>
      <c r="KIW81" s="200"/>
      <c r="KIX81" s="200"/>
      <c r="KIY81" s="200"/>
      <c r="KIZ81" s="200"/>
      <c r="KJA81" s="200"/>
      <c r="KJB81" s="200"/>
      <c r="KJC81" s="200"/>
      <c r="KJD81" s="200"/>
      <c r="KJE81" s="200"/>
      <c r="KJF81" s="200"/>
      <c r="KJG81" s="200"/>
      <c r="KJH81" s="200"/>
      <c r="KJI81" s="200"/>
      <c r="KJJ81" s="200"/>
      <c r="KJK81" s="200"/>
      <c r="KJL81" s="200"/>
      <c r="KJM81" s="200"/>
      <c r="KJN81" s="200"/>
      <c r="KJO81" s="200"/>
      <c r="KJP81" s="200"/>
      <c r="KJQ81" s="200"/>
      <c r="KJR81" s="200"/>
      <c r="KJS81" s="200"/>
      <c r="KJT81" s="200"/>
      <c r="KJU81" s="200"/>
      <c r="KJV81" s="200"/>
      <c r="KJW81" s="200"/>
      <c r="KJX81" s="200"/>
      <c r="KJY81" s="200"/>
      <c r="KJZ81" s="200"/>
      <c r="KKA81" s="200"/>
      <c r="KKB81" s="200"/>
      <c r="KKC81" s="200"/>
      <c r="KKD81" s="200"/>
      <c r="KKE81" s="200"/>
      <c r="KKF81" s="200"/>
      <c r="KKG81" s="197"/>
      <c r="KKH81" s="197"/>
      <c r="KKI81" s="197"/>
      <c r="KKJ81" s="197"/>
      <c r="KKK81" s="197"/>
      <c r="KKL81" s="197"/>
      <c r="KKM81" s="197"/>
      <c r="KKN81" s="197"/>
      <c r="KKO81" s="197"/>
      <c r="KKP81" s="197"/>
      <c r="KKQ81" s="197"/>
      <c r="KKR81" s="197"/>
      <c r="KKS81" s="197"/>
      <c r="KKT81" s="197"/>
      <c r="KKU81" s="197"/>
      <c r="KKV81" s="197"/>
      <c r="KKW81" s="200"/>
      <c r="KKX81" s="200"/>
      <c r="KKY81" s="200"/>
      <c r="KKZ81" s="200"/>
      <c r="KLA81" s="200"/>
      <c r="KLB81" s="200"/>
      <c r="KLC81" s="200"/>
      <c r="KLD81" s="200"/>
      <c r="KLE81" s="200"/>
      <c r="KLF81" s="200"/>
      <c r="KLG81" s="200"/>
      <c r="KLH81" s="200"/>
      <c r="KLI81" s="200"/>
      <c r="KLJ81" s="200"/>
      <c r="KLK81" s="200"/>
      <c r="KLL81" s="200"/>
      <c r="KLM81" s="200"/>
      <c r="KLN81" s="200"/>
      <c r="KLO81" s="200"/>
      <c r="KLP81" s="200"/>
      <c r="KLQ81" s="200"/>
      <c r="KLR81" s="200"/>
      <c r="KLS81" s="200"/>
      <c r="KLT81" s="200"/>
      <c r="KLU81" s="200"/>
      <c r="KLV81" s="200"/>
      <c r="KLW81" s="200"/>
      <c r="KLX81" s="200"/>
      <c r="KLY81" s="200"/>
      <c r="KLZ81" s="200"/>
      <c r="KMA81" s="200"/>
      <c r="KMB81" s="200"/>
      <c r="KMC81" s="200"/>
      <c r="KMD81" s="200"/>
      <c r="KME81" s="200"/>
      <c r="KMF81" s="200"/>
      <c r="KMG81" s="200"/>
      <c r="KMH81" s="200"/>
      <c r="KMI81" s="200"/>
      <c r="KMJ81" s="200"/>
      <c r="KMK81" s="200"/>
      <c r="KML81" s="200"/>
      <c r="KMM81" s="200"/>
      <c r="KMN81" s="200"/>
      <c r="KMO81" s="200"/>
      <c r="KMP81" s="200"/>
      <c r="KMQ81" s="200"/>
      <c r="KMR81" s="200"/>
      <c r="KMS81" s="200"/>
      <c r="KMT81" s="200"/>
      <c r="KMU81" s="200"/>
      <c r="KMV81" s="200"/>
      <c r="KMW81" s="200"/>
      <c r="KMX81" s="200"/>
      <c r="KMY81" s="200"/>
      <c r="KMZ81" s="200"/>
      <c r="KNA81" s="200"/>
      <c r="KNB81" s="200"/>
      <c r="KNC81" s="200"/>
      <c r="KND81" s="200"/>
      <c r="KNE81" s="200"/>
      <c r="KNF81" s="200"/>
      <c r="KNG81" s="200"/>
      <c r="KNH81" s="200"/>
      <c r="KNI81" s="200"/>
      <c r="KNJ81" s="200"/>
      <c r="KNK81" s="200"/>
      <c r="KNL81" s="200"/>
      <c r="KNM81" s="200"/>
      <c r="KNN81" s="200"/>
      <c r="KNO81" s="200"/>
      <c r="KNP81" s="200"/>
      <c r="KNQ81" s="200"/>
      <c r="KNR81" s="200"/>
      <c r="KNS81" s="200"/>
      <c r="KNT81" s="200"/>
      <c r="KNU81" s="197"/>
      <c r="KNV81" s="197"/>
      <c r="KNW81" s="197"/>
      <c r="KNX81" s="197"/>
      <c r="KNY81" s="197"/>
      <c r="KNZ81" s="197"/>
      <c r="KOA81" s="197"/>
      <c r="KOB81" s="197"/>
      <c r="KOC81" s="197"/>
      <c r="KOD81" s="197"/>
      <c r="KOE81" s="197"/>
      <c r="KOF81" s="197"/>
      <c r="KOG81" s="197"/>
      <c r="KOH81" s="197"/>
      <c r="KOI81" s="197"/>
      <c r="KOJ81" s="197"/>
      <c r="KOK81" s="200"/>
      <c r="KOL81" s="200"/>
      <c r="KOM81" s="200"/>
      <c r="KON81" s="200"/>
      <c r="KOO81" s="200"/>
      <c r="KOP81" s="200"/>
      <c r="KOQ81" s="200"/>
      <c r="KOR81" s="200"/>
      <c r="KOS81" s="200"/>
      <c r="KOT81" s="200"/>
      <c r="KOU81" s="200"/>
      <c r="KOV81" s="200"/>
      <c r="KOW81" s="200"/>
      <c r="KOX81" s="200"/>
      <c r="KOY81" s="200"/>
      <c r="KOZ81" s="200"/>
      <c r="KPA81" s="200"/>
      <c r="KPB81" s="200"/>
      <c r="KPC81" s="200"/>
      <c r="KPD81" s="200"/>
      <c r="KPE81" s="200"/>
      <c r="KPF81" s="200"/>
      <c r="KPG81" s="200"/>
      <c r="KPH81" s="200"/>
      <c r="KPI81" s="200"/>
      <c r="KPJ81" s="200"/>
      <c r="KPK81" s="200"/>
      <c r="KPL81" s="200"/>
      <c r="KPM81" s="200"/>
      <c r="KPN81" s="200"/>
      <c r="KPO81" s="200"/>
      <c r="KPP81" s="200"/>
      <c r="KPQ81" s="200"/>
      <c r="KPR81" s="200"/>
      <c r="KPS81" s="200"/>
      <c r="KPT81" s="200"/>
      <c r="KPU81" s="200"/>
      <c r="KPV81" s="200"/>
      <c r="KPW81" s="200"/>
      <c r="KPX81" s="200"/>
      <c r="KPY81" s="200"/>
      <c r="KPZ81" s="200"/>
      <c r="KQA81" s="200"/>
      <c r="KQB81" s="200"/>
      <c r="KQC81" s="200"/>
      <c r="KQD81" s="200"/>
      <c r="KQE81" s="200"/>
      <c r="KQF81" s="200"/>
      <c r="KQG81" s="200"/>
      <c r="KQH81" s="200"/>
      <c r="KQI81" s="200"/>
      <c r="KQJ81" s="200"/>
      <c r="KQK81" s="200"/>
      <c r="KQL81" s="200"/>
      <c r="KQM81" s="200"/>
      <c r="KQN81" s="200"/>
      <c r="KQO81" s="200"/>
      <c r="KQP81" s="200"/>
      <c r="KQQ81" s="200"/>
      <c r="KQR81" s="200"/>
      <c r="KQS81" s="200"/>
      <c r="KQT81" s="200"/>
      <c r="KQU81" s="200"/>
      <c r="KQV81" s="200"/>
      <c r="KQW81" s="200"/>
      <c r="KQX81" s="200"/>
      <c r="KQY81" s="200"/>
      <c r="KQZ81" s="200"/>
      <c r="KRA81" s="200"/>
      <c r="KRB81" s="200"/>
      <c r="KRC81" s="200"/>
      <c r="KRD81" s="200"/>
      <c r="KRE81" s="200"/>
      <c r="KRF81" s="200"/>
      <c r="KRG81" s="200"/>
      <c r="KRH81" s="200"/>
      <c r="KRI81" s="197"/>
      <c r="KRJ81" s="197"/>
      <c r="KRK81" s="197"/>
      <c r="KRL81" s="197"/>
      <c r="KRM81" s="197"/>
      <c r="KRN81" s="197"/>
      <c r="KRO81" s="197"/>
      <c r="KRP81" s="197"/>
      <c r="KRQ81" s="197"/>
      <c r="KRR81" s="197"/>
      <c r="KRS81" s="197"/>
      <c r="KRT81" s="197"/>
      <c r="KRU81" s="197"/>
      <c r="KRV81" s="197"/>
      <c r="KRW81" s="197"/>
      <c r="KRX81" s="197"/>
      <c r="KRY81" s="200"/>
      <c r="KRZ81" s="200"/>
      <c r="KSA81" s="200"/>
      <c r="KSB81" s="200"/>
      <c r="KSC81" s="200"/>
      <c r="KSD81" s="200"/>
      <c r="KSE81" s="200"/>
      <c r="KSF81" s="200"/>
      <c r="KSG81" s="200"/>
      <c r="KSH81" s="200"/>
      <c r="KSI81" s="200"/>
      <c r="KSJ81" s="200"/>
      <c r="KSK81" s="200"/>
      <c r="KSL81" s="200"/>
      <c r="KSM81" s="200"/>
      <c r="KSN81" s="200"/>
      <c r="KSO81" s="200"/>
      <c r="KSP81" s="200"/>
      <c r="KSQ81" s="200"/>
      <c r="KSR81" s="200"/>
      <c r="KSS81" s="200"/>
      <c r="KST81" s="200"/>
      <c r="KSU81" s="200"/>
      <c r="KSV81" s="200"/>
      <c r="KSW81" s="200"/>
      <c r="KSX81" s="200"/>
      <c r="KSY81" s="200"/>
      <c r="KSZ81" s="200"/>
      <c r="KTA81" s="200"/>
      <c r="KTB81" s="200"/>
      <c r="KTC81" s="200"/>
      <c r="KTD81" s="200"/>
      <c r="KTE81" s="200"/>
      <c r="KTF81" s="200"/>
      <c r="KTG81" s="200"/>
      <c r="KTH81" s="200"/>
      <c r="KTI81" s="200"/>
      <c r="KTJ81" s="200"/>
      <c r="KTK81" s="200"/>
      <c r="KTL81" s="200"/>
      <c r="KTM81" s="200"/>
      <c r="KTN81" s="200"/>
      <c r="KTO81" s="200"/>
      <c r="KTP81" s="200"/>
      <c r="KTQ81" s="200"/>
      <c r="KTR81" s="200"/>
      <c r="KTS81" s="200"/>
      <c r="KTT81" s="200"/>
      <c r="KTU81" s="200"/>
      <c r="KTV81" s="200"/>
      <c r="KTW81" s="200"/>
      <c r="KTX81" s="200"/>
      <c r="KTY81" s="200"/>
      <c r="KTZ81" s="200"/>
      <c r="KUA81" s="200"/>
      <c r="KUB81" s="200"/>
      <c r="KUC81" s="200"/>
      <c r="KUD81" s="200"/>
      <c r="KUE81" s="200"/>
      <c r="KUF81" s="200"/>
      <c r="KUG81" s="200"/>
      <c r="KUH81" s="200"/>
      <c r="KUI81" s="200"/>
      <c r="KUJ81" s="200"/>
      <c r="KUK81" s="200"/>
      <c r="KUL81" s="200"/>
      <c r="KUM81" s="200"/>
      <c r="KUN81" s="200"/>
      <c r="KUO81" s="200"/>
      <c r="KUP81" s="200"/>
      <c r="KUQ81" s="200"/>
      <c r="KUR81" s="200"/>
      <c r="KUS81" s="200"/>
      <c r="KUT81" s="200"/>
      <c r="KUU81" s="200"/>
      <c r="KUV81" s="200"/>
      <c r="KUW81" s="197"/>
      <c r="KUX81" s="197"/>
      <c r="KUY81" s="197"/>
      <c r="KUZ81" s="197"/>
      <c r="KVA81" s="197"/>
      <c r="KVB81" s="197"/>
      <c r="KVC81" s="197"/>
      <c r="KVD81" s="197"/>
      <c r="KVE81" s="197"/>
      <c r="KVF81" s="197"/>
      <c r="KVG81" s="197"/>
      <c r="KVH81" s="197"/>
      <c r="KVI81" s="197"/>
      <c r="KVJ81" s="197"/>
      <c r="KVK81" s="197"/>
      <c r="KVL81" s="197"/>
      <c r="KVM81" s="200"/>
      <c r="KVN81" s="200"/>
      <c r="KVO81" s="200"/>
      <c r="KVP81" s="200"/>
      <c r="KVQ81" s="200"/>
      <c r="KVR81" s="200"/>
      <c r="KVS81" s="200"/>
      <c r="KVT81" s="200"/>
      <c r="KVU81" s="200"/>
      <c r="KVV81" s="200"/>
      <c r="KVW81" s="200"/>
      <c r="KVX81" s="200"/>
      <c r="KVY81" s="200"/>
      <c r="KVZ81" s="200"/>
      <c r="KWA81" s="200"/>
      <c r="KWB81" s="200"/>
      <c r="KWC81" s="200"/>
      <c r="KWD81" s="200"/>
      <c r="KWE81" s="200"/>
      <c r="KWF81" s="200"/>
      <c r="KWG81" s="200"/>
      <c r="KWH81" s="200"/>
      <c r="KWI81" s="200"/>
      <c r="KWJ81" s="200"/>
      <c r="KWK81" s="200"/>
      <c r="KWL81" s="200"/>
      <c r="KWM81" s="200"/>
      <c r="KWN81" s="200"/>
      <c r="KWO81" s="200"/>
      <c r="KWP81" s="200"/>
      <c r="KWQ81" s="200"/>
      <c r="KWR81" s="200"/>
      <c r="KWS81" s="200"/>
      <c r="KWT81" s="200"/>
      <c r="KWU81" s="200"/>
      <c r="KWV81" s="200"/>
      <c r="KWW81" s="200"/>
      <c r="KWX81" s="200"/>
      <c r="KWY81" s="200"/>
      <c r="KWZ81" s="200"/>
      <c r="KXA81" s="200"/>
      <c r="KXB81" s="200"/>
      <c r="KXC81" s="200"/>
      <c r="KXD81" s="200"/>
      <c r="KXE81" s="200"/>
      <c r="KXF81" s="200"/>
      <c r="KXG81" s="200"/>
      <c r="KXH81" s="200"/>
      <c r="KXI81" s="200"/>
      <c r="KXJ81" s="200"/>
      <c r="KXK81" s="200"/>
      <c r="KXL81" s="200"/>
      <c r="KXM81" s="200"/>
      <c r="KXN81" s="200"/>
      <c r="KXO81" s="200"/>
      <c r="KXP81" s="200"/>
      <c r="KXQ81" s="200"/>
      <c r="KXR81" s="200"/>
      <c r="KXS81" s="200"/>
      <c r="KXT81" s="200"/>
      <c r="KXU81" s="200"/>
      <c r="KXV81" s="200"/>
      <c r="KXW81" s="200"/>
      <c r="KXX81" s="200"/>
      <c r="KXY81" s="200"/>
      <c r="KXZ81" s="200"/>
      <c r="KYA81" s="200"/>
      <c r="KYB81" s="200"/>
      <c r="KYC81" s="200"/>
      <c r="KYD81" s="200"/>
      <c r="KYE81" s="200"/>
      <c r="KYF81" s="200"/>
      <c r="KYG81" s="200"/>
      <c r="KYH81" s="200"/>
      <c r="KYI81" s="200"/>
      <c r="KYJ81" s="200"/>
      <c r="KYK81" s="197"/>
      <c r="KYL81" s="197"/>
      <c r="KYM81" s="197"/>
      <c r="KYN81" s="197"/>
      <c r="KYO81" s="197"/>
      <c r="KYP81" s="197"/>
      <c r="KYQ81" s="197"/>
      <c r="KYR81" s="197"/>
      <c r="KYS81" s="197"/>
      <c r="KYT81" s="197"/>
      <c r="KYU81" s="197"/>
      <c r="KYV81" s="197"/>
      <c r="KYW81" s="197"/>
      <c r="KYX81" s="197"/>
      <c r="KYY81" s="197"/>
      <c r="KYZ81" s="197"/>
      <c r="KZA81" s="200"/>
      <c r="KZB81" s="200"/>
      <c r="KZC81" s="200"/>
      <c r="KZD81" s="200"/>
      <c r="KZE81" s="200"/>
      <c r="KZF81" s="200"/>
      <c r="KZG81" s="200"/>
      <c r="KZH81" s="200"/>
      <c r="KZI81" s="200"/>
      <c r="KZJ81" s="200"/>
      <c r="KZK81" s="200"/>
      <c r="KZL81" s="200"/>
      <c r="KZM81" s="200"/>
      <c r="KZN81" s="200"/>
      <c r="KZO81" s="200"/>
      <c r="KZP81" s="200"/>
      <c r="KZQ81" s="200"/>
      <c r="KZR81" s="200"/>
      <c r="KZS81" s="200"/>
      <c r="KZT81" s="200"/>
      <c r="KZU81" s="200"/>
      <c r="KZV81" s="200"/>
      <c r="KZW81" s="200"/>
      <c r="KZX81" s="200"/>
      <c r="KZY81" s="200"/>
      <c r="KZZ81" s="200"/>
      <c r="LAA81" s="200"/>
      <c r="LAB81" s="200"/>
      <c r="LAC81" s="200"/>
      <c r="LAD81" s="200"/>
      <c r="LAE81" s="200"/>
      <c r="LAF81" s="200"/>
      <c r="LAG81" s="200"/>
      <c r="LAH81" s="200"/>
      <c r="LAI81" s="200"/>
      <c r="LAJ81" s="200"/>
      <c r="LAK81" s="200"/>
      <c r="LAL81" s="200"/>
      <c r="LAM81" s="200"/>
      <c r="LAN81" s="200"/>
      <c r="LAO81" s="200"/>
      <c r="LAP81" s="200"/>
      <c r="LAQ81" s="200"/>
      <c r="LAR81" s="200"/>
      <c r="LAS81" s="200"/>
      <c r="LAT81" s="200"/>
      <c r="LAU81" s="200"/>
      <c r="LAV81" s="200"/>
      <c r="LAW81" s="200"/>
      <c r="LAX81" s="200"/>
      <c r="LAY81" s="200"/>
      <c r="LAZ81" s="200"/>
      <c r="LBA81" s="200"/>
      <c r="LBB81" s="200"/>
      <c r="LBC81" s="200"/>
      <c r="LBD81" s="200"/>
      <c r="LBE81" s="200"/>
      <c r="LBF81" s="200"/>
      <c r="LBG81" s="200"/>
      <c r="LBH81" s="200"/>
      <c r="LBI81" s="200"/>
      <c r="LBJ81" s="200"/>
      <c r="LBK81" s="200"/>
      <c r="LBL81" s="200"/>
      <c r="LBM81" s="200"/>
      <c r="LBN81" s="200"/>
      <c r="LBO81" s="200"/>
      <c r="LBP81" s="200"/>
      <c r="LBQ81" s="200"/>
      <c r="LBR81" s="200"/>
      <c r="LBS81" s="200"/>
      <c r="LBT81" s="200"/>
      <c r="LBU81" s="200"/>
      <c r="LBV81" s="200"/>
      <c r="LBW81" s="200"/>
      <c r="LBX81" s="200"/>
      <c r="LBY81" s="197"/>
      <c r="LBZ81" s="197"/>
      <c r="LCA81" s="197"/>
      <c r="LCB81" s="197"/>
      <c r="LCC81" s="197"/>
      <c r="LCD81" s="197"/>
      <c r="LCE81" s="197"/>
      <c r="LCF81" s="197"/>
      <c r="LCG81" s="197"/>
      <c r="LCH81" s="197"/>
      <c r="LCI81" s="197"/>
      <c r="LCJ81" s="197"/>
      <c r="LCK81" s="197"/>
      <c r="LCL81" s="197"/>
      <c r="LCM81" s="197"/>
      <c r="LCN81" s="197"/>
      <c r="LCO81" s="200"/>
      <c r="LCP81" s="200"/>
      <c r="LCQ81" s="200"/>
      <c r="LCR81" s="200"/>
      <c r="LCS81" s="200"/>
      <c r="LCT81" s="200"/>
      <c r="LCU81" s="200"/>
      <c r="LCV81" s="200"/>
      <c r="LCW81" s="200"/>
      <c r="LCX81" s="200"/>
      <c r="LCY81" s="200"/>
      <c r="LCZ81" s="200"/>
      <c r="LDA81" s="200"/>
      <c r="LDB81" s="200"/>
      <c r="LDC81" s="200"/>
      <c r="LDD81" s="200"/>
      <c r="LDE81" s="200"/>
      <c r="LDF81" s="200"/>
      <c r="LDG81" s="200"/>
      <c r="LDH81" s="200"/>
      <c r="LDI81" s="200"/>
      <c r="LDJ81" s="200"/>
      <c r="LDK81" s="200"/>
      <c r="LDL81" s="200"/>
      <c r="LDM81" s="200"/>
      <c r="LDN81" s="200"/>
      <c r="LDO81" s="200"/>
      <c r="LDP81" s="200"/>
      <c r="LDQ81" s="200"/>
      <c r="LDR81" s="200"/>
      <c r="LDS81" s="200"/>
      <c r="LDT81" s="200"/>
      <c r="LDU81" s="200"/>
      <c r="LDV81" s="200"/>
      <c r="LDW81" s="200"/>
      <c r="LDX81" s="200"/>
      <c r="LDY81" s="200"/>
      <c r="LDZ81" s="200"/>
      <c r="LEA81" s="200"/>
      <c r="LEB81" s="200"/>
      <c r="LEC81" s="200"/>
      <c r="LED81" s="200"/>
      <c r="LEE81" s="200"/>
      <c r="LEF81" s="200"/>
      <c r="LEG81" s="200"/>
      <c r="LEH81" s="200"/>
      <c r="LEI81" s="200"/>
      <c r="LEJ81" s="200"/>
      <c r="LEK81" s="200"/>
      <c r="LEL81" s="200"/>
      <c r="LEM81" s="200"/>
      <c r="LEN81" s="200"/>
      <c r="LEO81" s="200"/>
      <c r="LEP81" s="200"/>
      <c r="LEQ81" s="200"/>
      <c r="LER81" s="200"/>
      <c r="LES81" s="200"/>
      <c r="LET81" s="200"/>
      <c r="LEU81" s="200"/>
      <c r="LEV81" s="200"/>
      <c r="LEW81" s="200"/>
      <c r="LEX81" s="200"/>
      <c r="LEY81" s="200"/>
      <c r="LEZ81" s="200"/>
      <c r="LFA81" s="200"/>
      <c r="LFB81" s="200"/>
      <c r="LFC81" s="200"/>
      <c r="LFD81" s="200"/>
      <c r="LFE81" s="200"/>
      <c r="LFF81" s="200"/>
      <c r="LFG81" s="200"/>
      <c r="LFH81" s="200"/>
      <c r="LFI81" s="200"/>
      <c r="LFJ81" s="200"/>
      <c r="LFK81" s="200"/>
      <c r="LFL81" s="200"/>
      <c r="LFM81" s="197"/>
      <c r="LFN81" s="197"/>
      <c r="LFO81" s="197"/>
      <c r="LFP81" s="197"/>
      <c r="LFQ81" s="197"/>
      <c r="LFR81" s="197"/>
      <c r="LFS81" s="197"/>
      <c r="LFT81" s="197"/>
      <c r="LFU81" s="197"/>
      <c r="LFV81" s="197"/>
      <c r="LFW81" s="197"/>
      <c r="LFX81" s="197"/>
      <c r="LFY81" s="197"/>
      <c r="LFZ81" s="197"/>
      <c r="LGA81" s="197"/>
      <c r="LGB81" s="197"/>
      <c r="LGC81" s="200"/>
      <c r="LGD81" s="200"/>
      <c r="LGE81" s="200"/>
      <c r="LGF81" s="200"/>
      <c r="LGG81" s="200"/>
      <c r="LGH81" s="200"/>
      <c r="LGI81" s="200"/>
      <c r="LGJ81" s="200"/>
      <c r="LGK81" s="200"/>
      <c r="LGL81" s="200"/>
      <c r="LGM81" s="200"/>
      <c r="LGN81" s="200"/>
      <c r="LGO81" s="200"/>
      <c r="LGP81" s="200"/>
      <c r="LGQ81" s="200"/>
      <c r="LGR81" s="200"/>
      <c r="LGS81" s="200"/>
      <c r="LGT81" s="200"/>
      <c r="LGU81" s="200"/>
      <c r="LGV81" s="200"/>
      <c r="LGW81" s="200"/>
      <c r="LGX81" s="200"/>
      <c r="LGY81" s="200"/>
      <c r="LGZ81" s="200"/>
      <c r="LHA81" s="200"/>
      <c r="LHB81" s="200"/>
      <c r="LHC81" s="200"/>
      <c r="LHD81" s="200"/>
      <c r="LHE81" s="200"/>
      <c r="LHF81" s="200"/>
      <c r="LHG81" s="200"/>
      <c r="LHH81" s="200"/>
      <c r="LHI81" s="200"/>
      <c r="LHJ81" s="200"/>
      <c r="LHK81" s="200"/>
      <c r="LHL81" s="200"/>
      <c r="LHM81" s="200"/>
      <c r="LHN81" s="200"/>
      <c r="LHO81" s="200"/>
      <c r="LHP81" s="200"/>
      <c r="LHQ81" s="200"/>
      <c r="LHR81" s="200"/>
      <c r="LHS81" s="200"/>
      <c r="LHT81" s="200"/>
      <c r="LHU81" s="200"/>
      <c r="LHV81" s="200"/>
      <c r="LHW81" s="200"/>
      <c r="LHX81" s="200"/>
      <c r="LHY81" s="200"/>
      <c r="LHZ81" s="200"/>
      <c r="LIA81" s="200"/>
      <c r="LIB81" s="200"/>
      <c r="LIC81" s="200"/>
      <c r="LID81" s="200"/>
      <c r="LIE81" s="200"/>
      <c r="LIF81" s="200"/>
      <c r="LIG81" s="200"/>
      <c r="LIH81" s="200"/>
      <c r="LII81" s="200"/>
      <c r="LIJ81" s="200"/>
      <c r="LIK81" s="200"/>
      <c r="LIL81" s="200"/>
      <c r="LIM81" s="200"/>
      <c r="LIN81" s="200"/>
      <c r="LIO81" s="200"/>
      <c r="LIP81" s="200"/>
      <c r="LIQ81" s="200"/>
      <c r="LIR81" s="200"/>
      <c r="LIS81" s="200"/>
      <c r="LIT81" s="200"/>
      <c r="LIU81" s="200"/>
      <c r="LIV81" s="200"/>
      <c r="LIW81" s="200"/>
      <c r="LIX81" s="200"/>
      <c r="LIY81" s="200"/>
      <c r="LIZ81" s="200"/>
      <c r="LJA81" s="197"/>
      <c r="LJB81" s="197"/>
      <c r="LJC81" s="197"/>
      <c r="LJD81" s="197"/>
      <c r="LJE81" s="197"/>
      <c r="LJF81" s="197"/>
      <c r="LJG81" s="197"/>
      <c r="LJH81" s="197"/>
      <c r="LJI81" s="197"/>
      <c r="LJJ81" s="197"/>
      <c r="LJK81" s="197"/>
      <c r="LJL81" s="197"/>
      <c r="LJM81" s="197"/>
      <c r="LJN81" s="197"/>
      <c r="LJO81" s="197"/>
      <c r="LJP81" s="197"/>
      <c r="LJQ81" s="200"/>
      <c r="LJR81" s="200"/>
      <c r="LJS81" s="200"/>
      <c r="LJT81" s="200"/>
      <c r="LJU81" s="200"/>
      <c r="LJV81" s="200"/>
      <c r="LJW81" s="200"/>
      <c r="LJX81" s="200"/>
      <c r="LJY81" s="200"/>
      <c r="LJZ81" s="200"/>
      <c r="LKA81" s="200"/>
      <c r="LKB81" s="200"/>
      <c r="LKC81" s="200"/>
      <c r="LKD81" s="200"/>
      <c r="LKE81" s="200"/>
      <c r="LKF81" s="200"/>
      <c r="LKG81" s="200"/>
      <c r="LKH81" s="200"/>
      <c r="LKI81" s="200"/>
      <c r="LKJ81" s="200"/>
      <c r="LKK81" s="200"/>
      <c r="LKL81" s="200"/>
      <c r="LKM81" s="200"/>
      <c r="LKN81" s="200"/>
      <c r="LKO81" s="200"/>
      <c r="LKP81" s="200"/>
      <c r="LKQ81" s="200"/>
      <c r="LKR81" s="200"/>
      <c r="LKS81" s="200"/>
      <c r="LKT81" s="200"/>
      <c r="LKU81" s="200"/>
      <c r="LKV81" s="200"/>
      <c r="LKW81" s="200"/>
      <c r="LKX81" s="200"/>
      <c r="LKY81" s="200"/>
      <c r="LKZ81" s="200"/>
      <c r="LLA81" s="200"/>
      <c r="LLB81" s="200"/>
      <c r="LLC81" s="200"/>
      <c r="LLD81" s="200"/>
      <c r="LLE81" s="200"/>
      <c r="LLF81" s="200"/>
      <c r="LLG81" s="200"/>
      <c r="LLH81" s="200"/>
      <c r="LLI81" s="200"/>
      <c r="LLJ81" s="200"/>
      <c r="LLK81" s="200"/>
      <c r="LLL81" s="200"/>
      <c r="LLM81" s="200"/>
      <c r="LLN81" s="200"/>
      <c r="LLO81" s="200"/>
      <c r="LLP81" s="200"/>
      <c r="LLQ81" s="200"/>
      <c r="LLR81" s="200"/>
      <c r="LLS81" s="200"/>
      <c r="LLT81" s="200"/>
      <c r="LLU81" s="200"/>
      <c r="LLV81" s="200"/>
      <c r="LLW81" s="200"/>
      <c r="LLX81" s="200"/>
      <c r="LLY81" s="200"/>
      <c r="LLZ81" s="200"/>
      <c r="LMA81" s="200"/>
      <c r="LMB81" s="200"/>
      <c r="LMC81" s="200"/>
      <c r="LMD81" s="200"/>
      <c r="LME81" s="200"/>
      <c r="LMF81" s="200"/>
      <c r="LMG81" s="200"/>
      <c r="LMH81" s="200"/>
      <c r="LMI81" s="200"/>
      <c r="LMJ81" s="200"/>
      <c r="LMK81" s="200"/>
      <c r="LML81" s="200"/>
      <c r="LMM81" s="200"/>
      <c r="LMN81" s="200"/>
      <c r="LMO81" s="197"/>
      <c r="LMP81" s="197"/>
      <c r="LMQ81" s="197"/>
      <c r="LMR81" s="197"/>
      <c r="LMS81" s="197"/>
      <c r="LMT81" s="197"/>
      <c r="LMU81" s="197"/>
      <c r="LMV81" s="197"/>
      <c r="LMW81" s="197"/>
      <c r="LMX81" s="197"/>
      <c r="LMY81" s="197"/>
      <c r="LMZ81" s="197"/>
      <c r="LNA81" s="197"/>
      <c r="LNB81" s="197"/>
      <c r="LNC81" s="197"/>
      <c r="LND81" s="197"/>
      <c r="LNE81" s="200"/>
      <c r="LNF81" s="200"/>
      <c r="LNG81" s="200"/>
      <c r="LNH81" s="200"/>
      <c r="LNI81" s="200"/>
      <c r="LNJ81" s="200"/>
      <c r="LNK81" s="200"/>
      <c r="LNL81" s="200"/>
      <c r="LNM81" s="200"/>
      <c r="LNN81" s="200"/>
      <c r="LNO81" s="200"/>
      <c r="LNP81" s="200"/>
      <c r="LNQ81" s="200"/>
      <c r="LNR81" s="200"/>
      <c r="LNS81" s="200"/>
      <c r="LNT81" s="200"/>
      <c r="LNU81" s="200"/>
      <c r="LNV81" s="200"/>
      <c r="LNW81" s="200"/>
      <c r="LNX81" s="200"/>
      <c r="LNY81" s="200"/>
      <c r="LNZ81" s="200"/>
      <c r="LOA81" s="200"/>
      <c r="LOB81" s="200"/>
      <c r="LOC81" s="200"/>
      <c r="LOD81" s="200"/>
      <c r="LOE81" s="200"/>
      <c r="LOF81" s="200"/>
      <c r="LOG81" s="200"/>
      <c r="LOH81" s="200"/>
      <c r="LOI81" s="200"/>
      <c r="LOJ81" s="200"/>
      <c r="LOK81" s="200"/>
      <c r="LOL81" s="200"/>
      <c r="LOM81" s="200"/>
      <c r="LON81" s="200"/>
      <c r="LOO81" s="200"/>
      <c r="LOP81" s="200"/>
      <c r="LOQ81" s="200"/>
      <c r="LOR81" s="200"/>
      <c r="LOS81" s="200"/>
      <c r="LOT81" s="200"/>
      <c r="LOU81" s="200"/>
      <c r="LOV81" s="200"/>
      <c r="LOW81" s="200"/>
      <c r="LOX81" s="200"/>
      <c r="LOY81" s="200"/>
      <c r="LOZ81" s="200"/>
      <c r="LPA81" s="200"/>
      <c r="LPB81" s="200"/>
      <c r="LPC81" s="200"/>
      <c r="LPD81" s="200"/>
      <c r="LPE81" s="200"/>
      <c r="LPF81" s="200"/>
      <c r="LPG81" s="200"/>
      <c r="LPH81" s="200"/>
      <c r="LPI81" s="200"/>
      <c r="LPJ81" s="200"/>
      <c r="LPK81" s="200"/>
      <c r="LPL81" s="200"/>
      <c r="LPM81" s="200"/>
      <c r="LPN81" s="200"/>
      <c r="LPO81" s="200"/>
      <c r="LPP81" s="200"/>
      <c r="LPQ81" s="200"/>
      <c r="LPR81" s="200"/>
      <c r="LPS81" s="200"/>
      <c r="LPT81" s="200"/>
      <c r="LPU81" s="200"/>
      <c r="LPV81" s="200"/>
      <c r="LPW81" s="200"/>
      <c r="LPX81" s="200"/>
      <c r="LPY81" s="200"/>
      <c r="LPZ81" s="200"/>
      <c r="LQA81" s="200"/>
      <c r="LQB81" s="200"/>
      <c r="LQC81" s="197"/>
      <c r="LQD81" s="197"/>
      <c r="LQE81" s="197"/>
      <c r="LQF81" s="197"/>
      <c r="LQG81" s="197"/>
      <c r="LQH81" s="197"/>
      <c r="LQI81" s="197"/>
      <c r="LQJ81" s="197"/>
      <c r="LQK81" s="197"/>
      <c r="LQL81" s="197"/>
      <c r="LQM81" s="197"/>
      <c r="LQN81" s="197"/>
      <c r="LQO81" s="197"/>
      <c r="LQP81" s="197"/>
      <c r="LQQ81" s="197"/>
      <c r="LQR81" s="197"/>
      <c r="LQS81" s="200"/>
      <c r="LQT81" s="200"/>
      <c r="LQU81" s="200"/>
      <c r="LQV81" s="200"/>
      <c r="LQW81" s="200"/>
      <c r="LQX81" s="200"/>
      <c r="LQY81" s="200"/>
      <c r="LQZ81" s="200"/>
      <c r="LRA81" s="200"/>
      <c r="LRB81" s="200"/>
      <c r="LRC81" s="200"/>
      <c r="LRD81" s="200"/>
      <c r="LRE81" s="200"/>
      <c r="LRF81" s="200"/>
      <c r="LRG81" s="200"/>
      <c r="LRH81" s="200"/>
      <c r="LRI81" s="200"/>
      <c r="LRJ81" s="200"/>
      <c r="LRK81" s="200"/>
      <c r="LRL81" s="200"/>
      <c r="LRM81" s="200"/>
      <c r="LRN81" s="200"/>
      <c r="LRO81" s="200"/>
      <c r="LRP81" s="200"/>
      <c r="LRQ81" s="200"/>
      <c r="LRR81" s="200"/>
      <c r="LRS81" s="200"/>
      <c r="LRT81" s="200"/>
      <c r="LRU81" s="200"/>
      <c r="LRV81" s="200"/>
      <c r="LRW81" s="200"/>
      <c r="LRX81" s="200"/>
      <c r="LRY81" s="200"/>
      <c r="LRZ81" s="200"/>
      <c r="LSA81" s="200"/>
      <c r="LSB81" s="200"/>
      <c r="LSC81" s="200"/>
      <c r="LSD81" s="200"/>
      <c r="LSE81" s="200"/>
      <c r="LSF81" s="200"/>
      <c r="LSG81" s="200"/>
      <c r="LSH81" s="200"/>
      <c r="LSI81" s="200"/>
      <c r="LSJ81" s="200"/>
      <c r="LSK81" s="200"/>
      <c r="LSL81" s="200"/>
      <c r="LSM81" s="200"/>
      <c r="LSN81" s="200"/>
      <c r="LSO81" s="200"/>
      <c r="LSP81" s="200"/>
      <c r="LSQ81" s="200"/>
      <c r="LSR81" s="200"/>
      <c r="LSS81" s="200"/>
      <c r="LST81" s="200"/>
      <c r="LSU81" s="200"/>
      <c r="LSV81" s="200"/>
      <c r="LSW81" s="200"/>
      <c r="LSX81" s="200"/>
      <c r="LSY81" s="200"/>
      <c r="LSZ81" s="200"/>
      <c r="LTA81" s="200"/>
      <c r="LTB81" s="200"/>
      <c r="LTC81" s="200"/>
      <c r="LTD81" s="200"/>
      <c r="LTE81" s="200"/>
      <c r="LTF81" s="200"/>
      <c r="LTG81" s="200"/>
      <c r="LTH81" s="200"/>
      <c r="LTI81" s="200"/>
      <c r="LTJ81" s="200"/>
      <c r="LTK81" s="200"/>
      <c r="LTL81" s="200"/>
      <c r="LTM81" s="200"/>
      <c r="LTN81" s="200"/>
      <c r="LTO81" s="200"/>
      <c r="LTP81" s="200"/>
      <c r="LTQ81" s="197"/>
      <c r="LTR81" s="197"/>
      <c r="LTS81" s="197"/>
      <c r="LTT81" s="197"/>
      <c r="LTU81" s="197"/>
      <c r="LTV81" s="197"/>
      <c r="LTW81" s="197"/>
      <c r="LTX81" s="197"/>
      <c r="LTY81" s="197"/>
      <c r="LTZ81" s="197"/>
      <c r="LUA81" s="197"/>
      <c r="LUB81" s="197"/>
      <c r="LUC81" s="197"/>
      <c r="LUD81" s="197"/>
      <c r="LUE81" s="197"/>
      <c r="LUF81" s="197"/>
      <c r="LUG81" s="200"/>
      <c r="LUH81" s="200"/>
      <c r="LUI81" s="200"/>
      <c r="LUJ81" s="200"/>
      <c r="LUK81" s="200"/>
      <c r="LUL81" s="200"/>
      <c r="LUM81" s="200"/>
      <c r="LUN81" s="200"/>
      <c r="LUO81" s="200"/>
      <c r="LUP81" s="200"/>
      <c r="LUQ81" s="200"/>
      <c r="LUR81" s="200"/>
      <c r="LUS81" s="200"/>
      <c r="LUT81" s="200"/>
      <c r="LUU81" s="200"/>
      <c r="LUV81" s="200"/>
      <c r="LUW81" s="200"/>
      <c r="LUX81" s="200"/>
      <c r="LUY81" s="200"/>
      <c r="LUZ81" s="200"/>
      <c r="LVA81" s="200"/>
      <c r="LVB81" s="200"/>
      <c r="LVC81" s="200"/>
      <c r="LVD81" s="200"/>
      <c r="LVE81" s="200"/>
      <c r="LVF81" s="200"/>
      <c r="LVG81" s="200"/>
      <c r="LVH81" s="200"/>
      <c r="LVI81" s="200"/>
      <c r="LVJ81" s="200"/>
      <c r="LVK81" s="200"/>
      <c r="LVL81" s="200"/>
      <c r="LVM81" s="200"/>
      <c r="LVN81" s="200"/>
      <c r="LVO81" s="200"/>
      <c r="LVP81" s="200"/>
      <c r="LVQ81" s="200"/>
      <c r="LVR81" s="200"/>
      <c r="LVS81" s="200"/>
      <c r="LVT81" s="200"/>
      <c r="LVU81" s="200"/>
      <c r="LVV81" s="200"/>
      <c r="LVW81" s="200"/>
      <c r="LVX81" s="200"/>
      <c r="LVY81" s="200"/>
      <c r="LVZ81" s="200"/>
      <c r="LWA81" s="200"/>
      <c r="LWB81" s="200"/>
      <c r="LWC81" s="200"/>
      <c r="LWD81" s="200"/>
      <c r="LWE81" s="200"/>
      <c r="LWF81" s="200"/>
      <c r="LWG81" s="200"/>
      <c r="LWH81" s="200"/>
      <c r="LWI81" s="200"/>
      <c r="LWJ81" s="200"/>
      <c r="LWK81" s="200"/>
      <c r="LWL81" s="200"/>
      <c r="LWM81" s="200"/>
      <c r="LWN81" s="200"/>
      <c r="LWO81" s="200"/>
      <c r="LWP81" s="200"/>
      <c r="LWQ81" s="200"/>
      <c r="LWR81" s="200"/>
      <c r="LWS81" s="200"/>
      <c r="LWT81" s="200"/>
      <c r="LWU81" s="200"/>
      <c r="LWV81" s="200"/>
      <c r="LWW81" s="200"/>
      <c r="LWX81" s="200"/>
      <c r="LWY81" s="200"/>
      <c r="LWZ81" s="200"/>
      <c r="LXA81" s="200"/>
      <c r="LXB81" s="200"/>
      <c r="LXC81" s="200"/>
      <c r="LXD81" s="200"/>
      <c r="LXE81" s="197"/>
      <c r="LXF81" s="197"/>
      <c r="LXG81" s="197"/>
      <c r="LXH81" s="197"/>
      <c r="LXI81" s="197"/>
      <c r="LXJ81" s="197"/>
      <c r="LXK81" s="197"/>
      <c r="LXL81" s="197"/>
      <c r="LXM81" s="197"/>
      <c r="LXN81" s="197"/>
      <c r="LXO81" s="197"/>
      <c r="LXP81" s="197"/>
      <c r="LXQ81" s="197"/>
      <c r="LXR81" s="197"/>
      <c r="LXS81" s="197"/>
      <c r="LXT81" s="197"/>
      <c r="LXU81" s="200"/>
      <c r="LXV81" s="200"/>
      <c r="LXW81" s="200"/>
      <c r="LXX81" s="200"/>
      <c r="LXY81" s="200"/>
      <c r="LXZ81" s="200"/>
      <c r="LYA81" s="200"/>
      <c r="LYB81" s="200"/>
      <c r="LYC81" s="200"/>
      <c r="LYD81" s="200"/>
      <c r="LYE81" s="200"/>
      <c r="LYF81" s="200"/>
      <c r="LYG81" s="200"/>
      <c r="LYH81" s="200"/>
      <c r="LYI81" s="200"/>
      <c r="LYJ81" s="200"/>
      <c r="LYK81" s="200"/>
      <c r="LYL81" s="200"/>
      <c r="LYM81" s="200"/>
      <c r="LYN81" s="200"/>
      <c r="LYO81" s="200"/>
      <c r="LYP81" s="200"/>
      <c r="LYQ81" s="200"/>
      <c r="LYR81" s="200"/>
      <c r="LYS81" s="200"/>
      <c r="LYT81" s="200"/>
      <c r="LYU81" s="200"/>
      <c r="LYV81" s="200"/>
      <c r="LYW81" s="200"/>
      <c r="LYX81" s="200"/>
      <c r="LYY81" s="200"/>
      <c r="LYZ81" s="200"/>
      <c r="LZA81" s="200"/>
      <c r="LZB81" s="200"/>
      <c r="LZC81" s="200"/>
      <c r="LZD81" s="200"/>
      <c r="LZE81" s="200"/>
      <c r="LZF81" s="200"/>
      <c r="LZG81" s="200"/>
      <c r="LZH81" s="200"/>
      <c r="LZI81" s="200"/>
      <c r="LZJ81" s="200"/>
      <c r="LZK81" s="200"/>
      <c r="LZL81" s="200"/>
      <c r="LZM81" s="200"/>
      <c r="LZN81" s="200"/>
      <c r="LZO81" s="200"/>
      <c r="LZP81" s="200"/>
      <c r="LZQ81" s="200"/>
      <c r="LZR81" s="200"/>
      <c r="LZS81" s="200"/>
      <c r="LZT81" s="200"/>
      <c r="LZU81" s="200"/>
      <c r="LZV81" s="200"/>
      <c r="LZW81" s="200"/>
      <c r="LZX81" s="200"/>
      <c r="LZY81" s="200"/>
      <c r="LZZ81" s="200"/>
      <c r="MAA81" s="200"/>
      <c r="MAB81" s="200"/>
      <c r="MAC81" s="200"/>
      <c r="MAD81" s="200"/>
      <c r="MAE81" s="200"/>
      <c r="MAF81" s="200"/>
      <c r="MAG81" s="200"/>
      <c r="MAH81" s="200"/>
      <c r="MAI81" s="200"/>
      <c r="MAJ81" s="200"/>
      <c r="MAK81" s="200"/>
      <c r="MAL81" s="200"/>
      <c r="MAM81" s="200"/>
      <c r="MAN81" s="200"/>
      <c r="MAO81" s="200"/>
      <c r="MAP81" s="200"/>
      <c r="MAQ81" s="200"/>
      <c r="MAR81" s="200"/>
      <c r="MAS81" s="197"/>
      <c r="MAT81" s="197"/>
      <c r="MAU81" s="197"/>
      <c r="MAV81" s="197"/>
      <c r="MAW81" s="197"/>
      <c r="MAX81" s="197"/>
      <c r="MAY81" s="197"/>
      <c r="MAZ81" s="197"/>
      <c r="MBA81" s="197"/>
      <c r="MBB81" s="197"/>
      <c r="MBC81" s="197"/>
      <c r="MBD81" s="197"/>
      <c r="MBE81" s="197"/>
      <c r="MBF81" s="197"/>
      <c r="MBG81" s="197"/>
      <c r="MBH81" s="197"/>
      <c r="MBI81" s="200"/>
      <c r="MBJ81" s="200"/>
      <c r="MBK81" s="200"/>
      <c r="MBL81" s="200"/>
      <c r="MBM81" s="200"/>
      <c r="MBN81" s="200"/>
      <c r="MBO81" s="200"/>
      <c r="MBP81" s="200"/>
      <c r="MBQ81" s="200"/>
      <c r="MBR81" s="200"/>
      <c r="MBS81" s="200"/>
      <c r="MBT81" s="200"/>
      <c r="MBU81" s="200"/>
      <c r="MBV81" s="200"/>
      <c r="MBW81" s="200"/>
      <c r="MBX81" s="200"/>
      <c r="MBY81" s="200"/>
      <c r="MBZ81" s="200"/>
      <c r="MCA81" s="200"/>
      <c r="MCB81" s="200"/>
      <c r="MCC81" s="200"/>
      <c r="MCD81" s="200"/>
      <c r="MCE81" s="200"/>
      <c r="MCF81" s="200"/>
      <c r="MCG81" s="200"/>
      <c r="MCH81" s="200"/>
      <c r="MCI81" s="200"/>
      <c r="MCJ81" s="200"/>
      <c r="MCK81" s="200"/>
      <c r="MCL81" s="200"/>
      <c r="MCM81" s="200"/>
      <c r="MCN81" s="200"/>
      <c r="MCO81" s="200"/>
      <c r="MCP81" s="200"/>
      <c r="MCQ81" s="200"/>
      <c r="MCR81" s="200"/>
      <c r="MCS81" s="200"/>
      <c r="MCT81" s="200"/>
      <c r="MCU81" s="200"/>
      <c r="MCV81" s="200"/>
      <c r="MCW81" s="200"/>
      <c r="MCX81" s="200"/>
      <c r="MCY81" s="200"/>
      <c r="MCZ81" s="200"/>
      <c r="MDA81" s="200"/>
      <c r="MDB81" s="200"/>
      <c r="MDC81" s="200"/>
      <c r="MDD81" s="200"/>
      <c r="MDE81" s="200"/>
      <c r="MDF81" s="200"/>
      <c r="MDG81" s="200"/>
      <c r="MDH81" s="200"/>
      <c r="MDI81" s="200"/>
      <c r="MDJ81" s="200"/>
      <c r="MDK81" s="200"/>
      <c r="MDL81" s="200"/>
      <c r="MDM81" s="200"/>
      <c r="MDN81" s="200"/>
      <c r="MDO81" s="200"/>
      <c r="MDP81" s="200"/>
      <c r="MDQ81" s="200"/>
      <c r="MDR81" s="200"/>
      <c r="MDS81" s="200"/>
      <c r="MDT81" s="200"/>
      <c r="MDU81" s="200"/>
      <c r="MDV81" s="200"/>
      <c r="MDW81" s="200"/>
      <c r="MDX81" s="200"/>
      <c r="MDY81" s="200"/>
      <c r="MDZ81" s="200"/>
      <c r="MEA81" s="200"/>
      <c r="MEB81" s="200"/>
      <c r="MEC81" s="200"/>
      <c r="MED81" s="200"/>
      <c r="MEE81" s="200"/>
      <c r="MEF81" s="200"/>
      <c r="MEG81" s="197"/>
      <c r="MEH81" s="197"/>
      <c r="MEI81" s="197"/>
      <c r="MEJ81" s="197"/>
      <c r="MEK81" s="197"/>
      <c r="MEL81" s="197"/>
      <c r="MEM81" s="197"/>
      <c r="MEN81" s="197"/>
      <c r="MEO81" s="197"/>
      <c r="MEP81" s="197"/>
      <c r="MEQ81" s="197"/>
      <c r="MER81" s="197"/>
      <c r="MES81" s="197"/>
      <c r="MET81" s="197"/>
      <c r="MEU81" s="197"/>
      <c r="MEV81" s="197"/>
      <c r="MEW81" s="200"/>
      <c r="MEX81" s="200"/>
      <c r="MEY81" s="200"/>
      <c r="MEZ81" s="200"/>
      <c r="MFA81" s="200"/>
      <c r="MFB81" s="200"/>
      <c r="MFC81" s="200"/>
      <c r="MFD81" s="200"/>
      <c r="MFE81" s="200"/>
      <c r="MFF81" s="200"/>
      <c r="MFG81" s="200"/>
      <c r="MFH81" s="200"/>
      <c r="MFI81" s="200"/>
      <c r="MFJ81" s="200"/>
      <c r="MFK81" s="200"/>
      <c r="MFL81" s="200"/>
      <c r="MFM81" s="200"/>
      <c r="MFN81" s="200"/>
      <c r="MFO81" s="200"/>
      <c r="MFP81" s="200"/>
      <c r="MFQ81" s="200"/>
      <c r="MFR81" s="200"/>
      <c r="MFS81" s="200"/>
      <c r="MFT81" s="200"/>
      <c r="MFU81" s="200"/>
      <c r="MFV81" s="200"/>
      <c r="MFW81" s="200"/>
      <c r="MFX81" s="200"/>
      <c r="MFY81" s="200"/>
      <c r="MFZ81" s="200"/>
      <c r="MGA81" s="200"/>
      <c r="MGB81" s="200"/>
      <c r="MGC81" s="200"/>
      <c r="MGD81" s="200"/>
      <c r="MGE81" s="200"/>
      <c r="MGF81" s="200"/>
      <c r="MGG81" s="200"/>
      <c r="MGH81" s="200"/>
      <c r="MGI81" s="200"/>
      <c r="MGJ81" s="200"/>
      <c r="MGK81" s="200"/>
      <c r="MGL81" s="200"/>
      <c r="MGM81" s="200"/>
      <c r="MGN81" s="200"/>
      <c r="MGO81" s="200"/>
      <c r="MGP81" s="200"/>
      <c r="MGQ81" s="200"/>
      <c r="MGR81" s="200"/>
      <c r="MGS81" s="200"/>
      <c r="MGT81" s="200"/>
      <c r="MGU81" s="200"/>
      <c r="MGV81" s="200"/>
      <c r="MGW81" s="200"/>
      <c r="MGX81" s="200"/>
      <c r="MGY81" s="200"/>
      <c r="MGZ81" s="200"/>
      <c r="MHA81" s="200"/>
      <c r="MHB81" s="200"/>
      <c r="MHC81" s="200"/>
      <c r="MHD81" s="200"/>
      <c r="MHE81" s="200"/>
      <c r="MHF81" s="200"/>
      <c r="MHG81" s="200"/>
      <c r="MHH81" s="200"/>
      <c r="MHI81" s="200"/>
      <c r="MHJ81" s="200"/>
      <c r="MHK81" s="200"/>
      <c r="MHL81" s="200"/>
      <c r="MHM81" s="200"/>
      <c r="MHN81" s="200"/>
      <c r="MHO81" s="200"/>
      <c r="MHP81" s="200"/>
      <c r="MHQ81" s="200"/>
      <c r="MHR81" s="200"/>
      <c r="MHS81" s="200"/>
      <c r="MHT81" s="200"/>
      <c r="MHU81" s="197"/>
      <c r="MHV81" s="197"/>
      <c r="MHW81" s="197"/>
      <c r="MHX81" s="197"/>
      <c r="MHY81" s="197"/>
      <c r="MHZ81" s="197"/>
      <c r="MIA81" s="197"/>
      <c r="MIB81" s="197"/>
      <c r="MIC81" s="197"/>
      <c r="MID81" s="197"/>
      <c r="MIE81" s="197"/>
      <c r="MIF81" s="197"/>
      <c r="MIG81" s="197"/>
      <c r="MIH81" s="197"/>
      <c r="MII81" s="197"/>
      <c r="MIJ81" s="197"/>
      <c r="MIK81" s="200"/>
      <c r="MIL81" s="200"/>
      <c r="MIM81" s="200"/>
      <c r="MIN81" s="200"/>
      <c r="MIO81" s="200"/>
      <c r="MIP81" s="200"/>
      <c r="MIQ81" s="200"/>
      <c r="MIR81" s="200"/>
      <c r="MIS81" s="200"/>
      <c r="MIT81" s="200"/>
      <c r="MIU81" s="200"/>
      <c r="MIV81" s="200"/>
      <c r="MIW81" s="200"/>
      <c r="MIX81" s="200"/>
      <c r="MIY81" s="200"/>
      <c r="MIZ81" s="200"/>
      <c r="MJA81" s="200"/>
      <c r="MJB81" s="200"/>
      <c r="MJC81" s="200"/>
      <c r="MJD81" s="200"/>
      <c r="MJE81" s="200"/>
      <c r="MJF81" s="200"/>
      <c r="MJG81" s="200"/>
      <c r="MJH81" s="200"/>
      <c r="MJI81" s="200"/>
      <c r="MJJ81" s="200"/>
      <c r="MJK81" s="200"/>
      <c r="MJL81" s="200"/>
      <c r="MJM81" s="200"/>
      <c r="MJN81" s="200"/>
      <c r="MJO81" s="200"/>
      <c r="MJP81" s="200"/>
      <c r="MJQ81" s="200"/>
      <c r="MJR81" s="200"/>
      <c r="MJS81" s="200"/>
      <c r="MJT81" s="200"/>
      <c r="MJU81" s="200"/>
      <c r="MJV81" s="200"/>
      <c r="MJW81" s="200"/>
      <c r="MJX81" s="200"/>
      <c r="MJY81" s="200"/>
      <c r="MJZ81" s="200"/>
      <c r="MKA81" s="200"/>
      <c r="MKB81" s="200"/>
      <c r="MKC81" s="200"/>
      <c r="MKD81" s="200"/>
      <c r="MKE81" s="200"/>
      <c r="MKF81" s="200"/>
      <c r="MKG81" s="200"/>
      <c r="MKH81" s="200"/>
      <c r="MKI81" s="200"/>
      <c r="MKJ81" s="200"/>
      <c r="MKK81" s="200"/>
      <c r="MKL81" s="200"/>
      <c r="MKM81" s="200"/>
      <c r="MKN81" s="200"/>
      <c r="MKO81" s="200"/>
      <c r="MKP81" s="200"/>
      <c r="MKQ81" s="200"/>
      <c r="MKR81" s="200"/>
      <c r="MKS81" s="200"/>
      <c r="MKT81" s="200"/>
      <c r="MKU81" s="200"/>
      <c r="MKV81" s="200"/>
      <c r="MKW81" s="200"/>
      <c r="MKX81" s="200"/>
      <c r="MKY81" s="200"/>
      <c r="MKZ81" s="200"/>
      <c r="MLA81" s="200"/>
      <c r="MLB81" s="200"/>
      <c r="MLC81" s="200"/>
      <c r="MLD81" s="200"/>
      <c r="MLE81" s="200"/>
      <c r="MLF81" s="200"/>
      <c r="MLG81" s="200"/>
      <c r="MLH81" s="200"/>
      <c r="MLI81" s="197"/>
      <c r="MLJ81" s="197"/>
      <c r="MLK81" s="197"/>
      <c r="MLL81" s="197"/>
      <c r="MLM81" s="197"/>
      <c r="MLN81" s="197"/>
      <c r="MLO81" s="197"/>
      <c r="MLP81" s="197"/>
      <c r="MLQ81" s="197"/>
      <c r="MLR81" s="197"/>
      <c r="MLS81" s="197"/>
      <c r="MLT81" s="197"/>
      <c r="MLU81" s="197"/>
      <c r="MLV81" s="197"/>
      <c r="MLW81" s="197"/>
      <c r="MLX81" s="197"/>
      <c r="MLY81" s="200"/>
      <c r="MLZ81" s="200"/>
      <c r="MMA81" s="200"/>
      <c r="MMB81" s="200"/>
      <c r="MMC81" s="200"/>
      <c r="MMD81" s="200"/>
      <c r="MME81" s="200"/>
      <c r="MMF81" s="200"/>
      <c r="MMG81" s="200"/>
      <c r="MMH81" s="200"/>
      <c r="MMI81" s="200"/>
      <c r="MMJ81" s="200"/>
      <c r="MMK81" s="200"/>
      <c r="MML81" s="200"/>
      <c r="MMM81" s="200"/>
      <c r="MMN81" s="200"/>
      <c r="MMO81" s="200"/>
      <c r="MMP81" s="200"/>
      <c r="MMQ81" s="200"/>
      <c r="MMR81" s="200"/>
      <c r="MMS81" s="200"/>
      <c r="MMT81" s="200"/>
      <c r="MMU81" s="200"/>
      <c r="MMV81" s="200"/>
      <c r="MMW81" s="200"/>
      <c r="MMX81" s="200"/>
      <c r="MMY81" s="200"/>
      <c r="MMZ81" s="200"/>
      <c r="MNA81" s="200"/>
      <c r="MNB81" s="200"/>
      <c r="MNC81" s="200"/>
      <c r="MND81" s="200"/>
      <c r="MNE81" s="200"/>
      <c r="MNF81" s="200"/>
      <c r="MNG81" s="200"/>
      <c r="MNH81" s="200"/>
      <c r="MNI81" s="200"/>
      <c r="MNJ81" s="200"/>
      <c r="MNK81" s="200"/>
      <c r="MNL81" s="200"/>
      <c r="MNM81" s="200"/>
      <c r="MNN81" s="200"/>
      <c r="MNO81" s="200"/>
      <c r="MNP81" s="200"/>
      <c r="MNQ81" s="200"/>
      <c r="MNR81" s="200"/>
      <c r="MNS81" s="200"/>
      <c r="MNT81" s="200"/>
      <c r="MNU81" s="200"/>
      <c r="MNV81" s="200"/>
      <c r="MNW81" s="200"/>
      <c r="MNX81" s="200"/>
      <c r="MNY81" s="200"/>
      <c r="MNZ81" s="200"/>
      <c r="MOA81" s="200"/>
      <c r="MOB81" s="200"/>
      <c r="MOC81" s="200"/>
      <c r="MOD81" s="200"/>
      <c r="MOE81" s="200"/>
      <c r="MOF81" s="200"/>
      <c r="MOG81" s="200"/>
      <c r="MOH81" s="200"/>
      <c r="MOI81" s="200"/>
      <c r="MOJ81" s="200"/>
      <c r="MOK81" s="200"/>
      <c r="MOL81" s="200"/>
      <c r="MOM81" s="200"/>
      <c r="MON81" s="200"/>
      <c r="MOO81" s="200"/>
      <c r="MOP81" s="200"/>
      <c r="MOQ81" s="200"/>
      <c r="MOR81" s="200"/>
      <c r="MOS81" s="200"/>
      <c r="MOT81" s="200"/>
      <c r="MOU81" s="200"/>
      <c r="MOV81" s="200"/>
      <c r="MOW81" s="197"/>
      <c r="MOX81" s="197"/>
      <c r="MOY81" s="197"/>
      <c r="MOZ81" s="197"/>
      <c r="MPA81" s="197"/>
      <c r="MPB81" s="197"/>
      <c r="MPC81" s="197"/>
      <c r="MPD81" s="197"/>
      <c r="MPE81" s="197"/>
      <c r="MPF81" s="197"/>
      <c r="MPG81" s="197"/>
      <c r="MPH81" s="197"/>
      <c r="MPI81" s="197"/>
      <c r="MPJ81" s="197"/>
      <c r="MPK81" s="197"/>
      <c r="MPL81" s="197"/>
      <c r="MPM81" s="200"/>
      <c r="MPN81" s="200"/>
      <c r="MPO81" s="200"/>
      <c r="MPP81" s="200"/>
      <c r="MPQ81" s="200"/>
      <c r="MPR81" s="200"/>
      <c r="MPS81" s="200"/>
      <c r="MPT81" s="200"/>
      <c r="MPU81" s="200"/>
      <c r="MPV81" s="200"/>
      <c r="MPW81" s="200"/>
      <c r="MPX81" s="200"/>
      <c r="MPY81" s="200"/>
      <c r="MPZ81" s="200"/>
      <c r="MQA81" s="200"/>
      <c r="MQB81" s="200"/>
      <c r="MQC81" s="200"/>
      <c r="MQD81" s="200"/>
      <c r="MQE81" s="200"/>
      <c r="MQF81" s="200"/>
      <c r="MQG81" s="200"/>
      <c r="MQH81" s="200"/>
      <c r="MQI81" s="200"/>
      <c r="MQJ81" s="200"/>
      <c r="MQK81" s="200"/>
      <c r="MQL81" s="200"/>
      <c r="MQM81" s="200"/>
      <c r="MQN81" s="200"/>
      <c r="MQO81" s="200"/>
      <c r="MQP81" s="200"/>
      <c r="MQQ81" s="200"/>
      <c r="MQR81" s="200"/>
      <c r="MQS81" s="200"/>
      <c r="MQT81" s="200"/>
      <c r="MQU81" s="200"/>
      <c r="MQV81" s="200"/>
      <c r="MQW81" s="200"/>
      <c r="MQX81" s="200"/>
      <c r="MQY81" s="200"/>
      <c r="MQZ81" s="200"/>
      <c r="MRA81" s="200"/>
      <c r="MRB81" s="200"/>
      <c r="MRC81" s="200"/>
      <c r="MRD81" s="200"/>
      <c r="MRE81" s="200"/>
      <c r="MRF81" s="200"/>
      <c r="MRG81" s="200"/>
      <c r="MRH81" s="200"/>
      <c r="MRI81" s="200"/>
      <c r="MRJ81" s="200"/>
      <c r="MRK81" s="200"/>
      <c r="MRL81" s="200"/>
      <c r="MRM81" s="200"/>
      <c r="MRN81" s="200"/>
      <c r="MRO81" s="200"/>
      <c r="MRP81" s="200"/>
      <c r="MRQ81" s="200"/>
      <c r="MRR81" s="200"/>
      <c r="MRS81" s="200"/>
      <c r="MRT81" s="200"/>
      <c r="MRU81" s="200"/>
      <c r="MRV81" s="200"/>
      <c r="MRW81" s="200"/>
      <c r="MRX81" s="200"/>
      <c r="MRY81" s="200"/>
      <c r="MRZ81" s="200"/>
      <c r="MSA81" s="200"/>
      <c r="MSB81" s="200"/>
      <c r="MSC81" s="200"/>
      <c r="MSD81" s="200"/>
      <c r="MSE81" s="200"/>
      <c r="MSF81" s="200"/>
      <c r="MSG81" s="200"/>
      <c r="MSH81" s="200"/>
      <c r="MSI81" s="200"/>
      <c r="MSJ81" s="200"/>
      <c r="MSK81" s="197"/>
      <c r="MSL81" s="197"/>
      <c r="MSM81" s="197"/>
      <c r="MSN81" s="197"/>
      <c r="MSO81" s="197"/>
      <c r="MSP81" s="197"/>
      <c r="MSQ81" s="197"/>
      <c r="MSR81" s="197"/>
      <c r="MSS81" s="197"/>
      <c r="MST81" s="197"/>
      <c r="MSU81" s="197"/>
      <c r="MSV81" s="197"/>
      <c r="MSW81" s="197"/>
      <c r="MSX81" s="197"/>
      <c r="MSY81" s="197"/>
      <c r="MSZ81" s="197"/>
      <c r="MTA81" s="200"/>
      <c r="MTB81" s="200"/>
      <c r="MTC81" s="200"/>
      <c r="MTD81" s="200"/>
      <c r="MTE81" s="200"/>
      <c r="MTF81" s="200"/>
      <c r="MTG81" s="200"/>
      <c r="MTH81" s="200"/>
      <c r="MTI81" s="200"/>
      <c r="MTJ81" s="200"/>
      <c r="MTK81" s="200"/>
      <c r="MTL81" s="200"/>
      <c r="MTM81" s="200"/>
      <c r="MTN81" s="200"/>
      <c r="MTO81" s="200"/>
      <c r="MTP81" s="200"/>
      <c r="MTQ81" s="200"/>
      <c r="MTR81" s="200"/>
      <c r="MTS81" s="200"/>
      <c r="MTT81" s="200"/>
      <c r="MTU81" s="200"/>
      <c r="MTV81" s="200"/>
      <c r="MTW81" s="200"/>
      <c r="MTX81" s="200"/>
      <c r="MTY81" s="200"/>
      <c r="MTZ81" s="200"/>
      <c r="MUA81" s="200"/>
      <c r="MUB81" s="200"/>
      <c r="MUC81" s="200"/>
      <c r="MUD81" s="200"/>
      <c r="MUE81" s="200"/>
      <c r="MUF81" s="200"/>
      <c r="MUG81" s="200"/>
      <c r="MUH81" s="200"/>
      <c r="MUI81" s="200"/>
      <c r="MUJ81" s="200"/>
      <c r="MUK81" s="200"/>
      <c r="MUL81" s="200"/>
      <c r="MUM81" s="200"/>
      <c r="MUN81" s="200"/>
      <c r="MUO81" s="200"/>
      <c r="MUP81" s="200"/>
      <c r="MUQ81" s="200"/>
      <c r="MUR81" s="200"/>
      <c r="MUS81" s="200"/>
      <c r="MUT81" s="200"/>
      <c r="MUU81" s="200"/>
      <c r="MUV81" s="200"/>
      <c r="MUW81" s="200"/>
      <c r="MUX81" s="200"/>
      <c r="MUY81" s="200"/>
      <c r="MUZ81" s="200"/>
      <c r="MVA81" s="200"/>
      <c r="MVB81" s="200"/>
      <c r="MVC81" s="200"/>
      <c r="MVD81" s="200"/>
      <c r="MVE81" s="200"/>
      <c r="MVF81" s="200"/>
      <c r="MVG81" s="200"/>
      <c r="MVH81" s="200"/>
      <c r="MVI81" s="200"/>
      <c r="MVJ81" s="200"/>
      <c r="MVK81" s="200"/>
      <c r="MVL81" s="200"/>
      <c r="MVM81" s="200"/>
      <c r="MVN81" s="200"/>
      <c r="MVO81" s="200"/>
      <c r="MVP81" s="200"/>
      <c r="MVQ81" s="200"/>
      <c r="MVR81" s="200"/>
      <c r="MVS81" s="200"/>
      <c r="MVT81" s="200"/>
      <c r="MVU81" s="200"/>
      <c r="MVV81" s="200"/>
      <c r="MVW81" s="200"/>
      <c r="MVX81" s="200"/>
      <c r="MVY81" s="197"/>
      <c r="MVZ81" s="197"/>
      <c r="MWA81" s="197"/>
      <c r="MWB81" s="197"/>
      <c r="MWC81" s="197"/>
      <c r="MWD81" s="197"/>
      <c r="MWE81" s="197"/>
      <c r="MWF81" s="197"/>
      <c r="MWG81" s="197"/>
      <c r="MWH81" s="197"/>
      <c r="MWI81" s="197"/>
      <c r="MWJ81" s="197"/>
      <c r="MWK81" s="197"/>
      <c r="MWL81" s="197"/>
      <c r="MWM81" s="197"/>
      <c r="MWN81" s="197"/>
      <c r="MWO81" s="200"/>
      <c r="MWP81" s="200"/>
      <c r="MWQ81" s="200"/>
      <c r="MWR81" s="200"/>
      <c r="MWS81" s="200"/>
      <c r="MWT81" s="200"/>
      <c r="MWU81" s="200"/>
      <c r="MWV81" s="200"/>
      <c r="MWW81" s="200"/>
      <c r="MWX81" s="200"/>
      <c r="MWY81" s="200"/>
      <c r="MWZ81" s="200"/>
      <c r="MXA81" s="200"/>
      <c r="MXB81" s="200"/>
      <c r="MXC81" s="200"/>
      <c r="MXD81" s="200"/>
      <c r="MXE81" s="200"/>
      <c r="MXF81" s="200"/>
      <c r="MXG81" s="200"/>
      <c r="MXH81" s="200"/>
      <c r="MXI81" s="200"/>
      <c r="MXJ81" s="200"/>
      <c r="MXK81" s="200"/>
      <c r="MXL81" s="200"/>
      <c r="MXM81" s="200"/>
      <c r="MXN81" s="200"/>
      <c r="MXO81" s="200"/>
      <c r="MXP81" s="200"/>
      <c r="MXQ81" s="200"/>
      <c r="MXR81" s="200"/>
      <c r="MXS81" s="200"/>
      <c r="MXT81" s="200"/>
      <c r="MXU81" s="200"/>
      <c r="MXV81" s="200"/>
      <c r="MXW81" s="200"/>
      <c r="MXX81" s="200"/>
      <c r="MXY81" s="200"/>
      <c r="MXZ81" s="200"/>
      <c r="MYA81" s="200"/>
      <c r="MYB81" s="200"/>
      <c r="MYC81" s="200"/>
      <c r="MYD81" s="200"/>
      <c r="MYE81" s="200"/>
      <c r="MYF81" s="200"/>
      <c r="MYG81" s="200"/>
      <c r="MYH81" s="200"/>
      <c r="MYI81" s="200"/>
      <c r="MYJ81" s="200"/>
      <c r="MYK81" s="200"/>
      <c r="MYL81" s="200"/>
      <c r="MYM81" s="200"/>
      <c r="MYN81" s="200"/>
      <c r="MYO81" s="200"/>
      <c r="MYP81" s="200"/>
      <c r="MYQ81" s="200"/>
      <c r="MYR81" s="200"/>
      <c r="MYS81" s="200"/>
      <c r="MYT81" s="200"/>
      <c r="MYU81" s="200"/>
      <c r="MYV81" s="200"/>
      <c r="MYW81" s="200"/>
      <c r="MYX81" s="200"/>
      <c r="MYY81" s="200"/>
      <c r="MYZ81" s="200"/>
      <c r="MZA81" s="200"/>
      <c r="MZB81" s="200"/>
      <c r="MZC81" s="200"/>
      <c r="MZD81" s="200"/>
      <c r="MZE81" s="200"/>
      <c r="MZF81" s="200"/>
      <c r="MZG81" s="200"/>
      <c r="MZH81" s="200"/>
      <c r="MZI81" s="200"/>
      <c r="MZJ81" s="200"/>
      <c r="MZK81" s="200"/>
      <c r="MZL81" s="200"/>
      <c r="MZM81" s="197"/>
      <c r="MZN81" s="197"/>
      <c r="MZO81" s="197"/>
      <c r="MZP81" s="197"/>
      <c r="MZQ81" s="197"/>
      <c r="MZR81" s="197"/>
      <c r="MZS81" s="197"/>
      <c r="MZT81" s="197"/>
      <c r="MZU81" s="197"/>
      <c r="MZV81" s="197"/>
      <c r="MZW81" s="197"/>
      <c r="MZX81" s="197"/>
      <c r="MZY81" s="197"/>
      <c r="MZZ81" s="197"/>
      <c r="NAA81" s="197"/>
      <c r="NAB81" s="197"/>
      <c r="NAC81" s="200"/>
      <c r="NAD81" s="200"/>
      <c r="NAE81" s="200"/>
      <c r="NAF81" s="200"/>
      <c r="NAG81" s="200"/>
      <c r="NAH81" s="200"/>
      <c r="NAI81" s="200"/>
      <c r="NAJ81" s="200"/>
      <c r="NAK81" s="200"/>
      <c r="NAL81" s="200"/>
      <c r="NAM81" s="200"/>
      <c r="NAN81" s="200"/>
      <c r="NAO81" s="200"/>
      <c r="NAP81" s="200"/>
      <c r="NAQ81" s="200"/>
      <c r="NAR81" s="200"/>
      <c r="NAS81" s="200"/>
      <c r="NAT81" s="200"/>
      <c r="NAU81" s="200"/>
      <c r="NAV81" s="200"/>
      <c r="NAW81" s="200"/>
      <c r="NAX81" s="200"/>
      <c r="NAY81" s="200"/>
      <c r="NAZ81" s="200"/>
      <c r="NBA81" s="200"/>
      <c r="NBB81" s="200"/>
      <c r="NBC81" s="200"/>
      <c r="NBD81" s="200"/>
      <c r="NBE81" s="200"/>
      <c r="NBF81" s="200"/>
      <c r="NBG81" s="200"/>
      <c r="NBH81" s="200"/>
      <c r="NBI81" s="200"/>
      <c r="NBJ81" s="200"/>
      <c r="NBK81" s="200"/>
      <c r="NBL81" s="200"/>
      <c r="NBM81" s="200"/>
      <c r="NBN81" s="200"/>
      <c r="NBO81" s="200"/>
      <c r="NBP81" s="200"/>
      <c r="NBQ81" s="200"/>
      <c r="NBR81" s="200"/>
      <c r="NBS81" s="200"/>
      <c r="NBT81" s="200"/>
      <c r="NBU81" s="200"/>
      <c r="NBV81" s="200"/>
      <c r="NBW81" s="200"/>
      <c r="NBX81" s="200"/>
      <c r="NBY81" s="200"/>
      <c r="NBZ81" s="200"/>
      <c r="NCA81" s="200"/>
      <c r="NCB81" s="200"/>
      <c r="NCC81" s="200"/>
      <c r="NCD81" s="200"/>
      <c r="NCE81" s="200"/>
      <c r="NCF81" s="200"/>
      <c r="NCG81" s="200"/>
      <c r="NCH81" s="200"/>
      <c r="NCI81" s="200"/>
      <c r="NCJ81" s="200"/>
      <c r="NCK81" s="200"/>
      <c r="NCL81" s="200"/>
      <c r="NCM81" s="200"/>
      <c r="NCN81" s="200"/>
      <c r="NCO81" s="200"/>
      <c r="NCP81" s="200"/>
      <c r="NCQ81" s="200"/>
      <c r="NCR81" s="200"/>
      <c r="NCS81" s="200"/>
      <c r="NCT81" s="200"/>
      <c r="NCU81" s="200"/>
      <c r="NCV81" s="200"/>
      <c r="NCW81" s="200"/>
      <c r="NCX81" s="200"/>
      <c r="NCY81" s="200"/>
      <c r="NCZ81" s="200"/>
      <c r="NDA81" s="197"/>
      <c r="NDB81" s="197"/>
      <c r="NDC81" s="197"/>
      <c r="NDD81" s="197"/>
      <c r="NDE81" s="197"/>
      <c r="NDF81" s="197"/>
      <c r="NDG81" s="197"/>
      <c r="NDH81" s="197"/>
      <c r="NDI81" s="197"/>
      <c r="NDJ81" s="197"/>
      <c r="NDK81" s="197"/>
      <c r="NDL81" s="197"/>
      <c r="NDM81" s="197"/>
      <c r="NDN81" s="197"/>
      <c r="NDO81" s="197"/>
      <c r="NDP81" s="197"/>
      <c r="NDQ81" s="200"/>
      <c r="NDR81" s="200"/>
      <c r="NDS81" s="200"/>
      <c r="NDT81" s="200"/>
      <c r="NDU81" s="200"/>
      <c r="NDV81" s="200"/>
      <c r="NDW81" s="200"/>
      <c r="NDX81" s="200"/>
      <c r="NDY81" s="200"/>
      <c r="NDZ81" s="200"/>
      <c r="NEA81" s="200"/>
      <c r="NEB81" s="200"/>
      <c r="NEC81" s="200"/>
      <c r="NED81" s="200"/>
      <c r="NEE81" s="200"/>
      <c r="NEF81" s="200"/>
      <c r="NEG81" s="200"/>
      <c r="NEH81" s="200"/>
      <c r="NEI81" s="200"/>
      <c r="NEJ81" s="200"/>
      <c r="NEK81" s="200"/>
      <c r="NEL81" s="200"/>
      <c r="NEM81" s="200"/>
      <c r="NEN81" s="200"/>
      <c r="NEO81" s="200"/>
      <c r="NEP81" s="200"/>
      <c r="NEQ81" s="200"/>
      <c r="NER81" s="200"/>
      <c r="NES81" s="200"/>
      <c r="NET81" s="200"/>
      <c r="NEU81" s="200"/>
      <c r="NEV81" s="200"/>
      <c r="NEW81" s="200"/>
      <c r="NEX81" s="200"/>
      <c r="NEY81" s="200"/>
      <c r="NEZ81" s="200"/>
      <c r="NFA81" s="200"/>
      <c r="NFB81" s="200"/>
      <c r="NFC81" s="200"/>
      <c r="NFD81" s="200"/>
      <c r="NFE81" s="200"/>
      <c r="NFF81" s="200"/>
      <c r="NFG81" s="200"/>
      <c r="NFH81" s="200"/>
      <c r="NFI81" s="200"/>
      <c r="NFJ81" s="200"/>
      <c r="NFK81" s="200"/>
      <c r="NFL81" s="200"/>
      <c r="NFM81" s="200"/>
      <c r="NFN81" s="200"/>
      <c r="NFO81" s="200"/>
      <c r="NFP81" s="200"/>
      <c r="NFQ81" s="200"/>
      <c r="NFR81" s="200"/>
      <c r="NFS81" s="200"/>
      <c r="NFT81" s="200"/>
      <c r="NFU81" s="200"/>
      <c r="NFV81" s="200"/>
      <c r="NFW81" s="200"/>
      <c r="NFX81" s="200"/>
      <c r="NFY81" s="200"/>
      <c r="NFZ81" s="200"/>
      <c r="NGA81" s="200"/>
      <c r="NGB81" s="200"/>
      <c r="NGC81" s="200"/>
      <c r="NGD81" s="200"/>
      <c r="NGE81" s="200"/>
      <c r="NGF81" s="200"/>
      <c r="NGG81" s="200"/>
      <c r="NGH81" s="200"/>
      <c r="NGI81" s="200"/>
      <c r="NGJ81" s="200"/>
      <c r="NGK81" s="200"/>
      <c r="NGL81" s="200"/>
      <c r="NGM81" s="200"/>
      <c r="NGN81" s="200"/>
      <c r="NGO81" s="197"/>
      <c r="NGP81" s="197"/>
      <c r="NGQ81" s="197"/>
      <c r="NGR81" s="197"/>
      <c r="NGS81" s="197"/>
      <c r="NGT81" s="197"/>
      <c r="NGU81" s="197"/>
      <c r="NGV81" s="197"/>
      <c r="NGW81" s="197"/>
      <c r="NGX81" s="197"/>
      <c r="NGY81" s="197"/>
      <c r="NGZ81" s="197"/>
      <c r="NHA81" s="197"/>
      <c r="NHB81" s="197"/>
      <c r="NHC81" s="197"/>
      <c r="NHD81" s="197"/>
      <c r="NHE81" s="200"/>
      <c r="NHF81" s="200"/>
      <c r="NHG81" s="200"/>
      <c r="NHH81" s="200"/>
      <c r="NHI81" s="200"/>
      <c r="NHJ81" s="200"/>
      <c r="NHK81" s="200"/>
      <c r="NHL81" s="200"/>
      <c r="NHM81" s="200"/>
      <c r="NHN81" s="200"/>
      <c r="NHO81" s="200"/>
      <c r="NHP81" s="200"/>
      <c r="NHQ81" s="200"/>
      <c r="NHR81" s="200"/>
      <c r="NHS81" s="200"/>
      <c r="NHT81" s="200"/>
      <c r="NHU81" s="200"/>
      <c r="NHV81" s="200"/>
      <c r="NHW81" s="200"/>
      <c r="NHX81" s="200"/>
      <c r="NHY81" s="200"/>
      <c r="NHZ81" s="200"/>
      <c r="NIA81" s="200"/>
      <c r="NIB81" s="200"/>
      <c r="NIC81" s="200"/>
      <c r="NID81" s="200"/>
      <c r="NIE81" s="200"/>
      <c r="NIF81" s="200"/>
      <c r="NIG81" s="200"/>
      <c r="NIH81" s="200"/>
      <c r="NII81" s="200"/>
      <c r="NIJ81" s="200"/>
      <c r="NIK81" s="200"/>
      <c r="NIL81" s="200"/>
      <c r="NIM81" s="200"/>
      <c r="NIN81" s="200"/>
      <c r="NIO81" s="200"/>
      <c r="NIP81" s="200"/>
      <c r="NIQ81" s="200"/>
      <c r="NIR81" s="200"/>
      <c r="NIS81" s="200"/>
      <c r="NIT81" s="200"/>
      <c r="NIU81" s="200"/>
      <c r="NIV81" s="200"/>
      <c r="NIW81" s="200"/>
      <c r="NIX81" s="200"/>
      <c r="NIY81" s="200"/>
      <c r="NIZ81" s="200"/>
      <c r="NJA81" s="200"/>
      <c r="NJB81" s="200"/>
      <c r="NJC81" s="200"/>
      <c r="NJD81" s="200"/>
      <c r="NJE81" s="200"/>
      <c r="NJF81" s="200"/>
      <c r="NJG81" s="200"/>
      <c r="NJH81" s="200"/>
      <c r="NJI81" s="200"/>
      <c r="NJJ81" s="200"/>
      <c r="NJK81" s="200"/>
      <c r="NJL81" s="200"/>
      <c r="NJM81" s="200"/>
      <c r="NJN81" s="200"/>
      <c r="NJO81" s="200"/>
      <c r="NJP81" s="200"/>
      <c r="NJQ81" s="200"/>
      <c r="NJR81" s="200"/>
      <c r="NJS81" s="200"/>
      <c r="NJT81" s="200"/>
      <c r="NJU81" s="200"/>
      <c r="NJV81" s="200"/>
      <c r="NJW81" s="200"/>
      <c r="NJX81" s="200"/>
      <c r="NJY81" s="200"/>
      <c r="NJZ81" s="200"/>
      <c r="NKA81" s="200"/>
      <c r="NKB81" s="200"/>
      <c r="NKC81" s="197"/>
      <c r="NKD81" s="197"/>
      <c r="NKE81" s="197"/>
      <c r="NKF81" s="197"/>
      <c r="NKG81" s="197"/>
      <c r="NKH81" s="197"/>
      <c r="NKI81" s="197"/>
      <c r="NKJ81" s="197"/>
      <c r="NKK81" s="197"/>
      <c r="NKL81" s="197"/>
      <c r="NKM81" s="197"/>
      <c r="NKN81" s="197"/>
      <c r="NKO81" s="197"/>
      <c r="NKP81" s="197"/>
      <c r="NKQ81" s="197"/>
      <c r="NKR81" s="197"/>
      <c r="NKS81" s="200"/>
      <c r="NKT81" s="200"/>
      <c r="NKU81" s="200"/>
      <c r="NKV81" s="200"/>
      <c r="NKW81" s="200"/>
      <c r="NKX81" s="200"/>
      <c r="NKY81" s="200"/>
      <c r="NKZ81" s="200"/>
      <c r="NLA81" s="200"/>
      <c r="NLB81" s="200"/>
      <c r="NLC81" s="200"/>
      <c r="NLD81" s="200"/>
      <c r="NLE81" s="200"/>
      <c r="NLF81" s="200"/>
      <c r="NLG81" s="200"/>
      <c r="NLH81" s="200"/>
      <c r="NLI81" s="200"/>
      <c r="NLJ81" s="200"/>
      <c r="NLK81" s="200"/>
      <c r="NLL81" s="200"/>
      <c r="NLM81" s="200"/>
      <c r="NLN81" s="200"/>
      <c r="NLO81" s="200"/>
      <c r="NLP81" s="200"/>
      <c r="NLQ81" s="200"/>
      <c r="NLR81" s="200"/>
      <c r="NLS81" s="200"/>
      <c r="NLT81" s="200"/>
      <c r="NLU81" s="200"/>
      <c r="NLV81" s="200"/>
      <c r="NLW81" s="200"/>
      <c r="NLX81" s="200"/>
      <c r="NLY81" s="200"/>
      <c r="NLZ81" s="200"/>
      <c r="NMA81" s="200"/>
      <c r="NMB81" s="200"/>
      <c r="NMC81" s="200"/>
      <c r="NMD81" s="200"/>
      <c r="NME81" s="200"/>
      <c r="NMF81" s="200"/>
      <c r="NMG81" s="200"/>
      <c r="NMH81" s="200"/>
      <c r="NMI81" s="200"/>
      <c r="NMJ81" s="200"/>
      <c r="NMK81" s="200"/>
      <c r="NML81" s="200"/>
      <c r="NMM81" s="200"/>
      <c r="NMN81" s="200"/>
      <c r="NMO81" s="200"/>
      <c r="NMP81" s="200"/>
      <c r="NMQ81" s="200"/>
      <c r="NMR81" s="200"/>
      <c r="NMS81" s="200"/>
      <c r="NMT81" s="200"/>
      <c r="NMU81" s="200"/>
      <c r="NMV81" s="200"/>
      <c r="NMW81" s="200"/>
      <c r="NMX81" s="200"/>
      <c r="NMY81" s="200"/>
      <c r="NMZ81" s="200"/>
      <c r="NNA81" s="200"/>
      <c r="NNB81" s="200"/>
      <c r="NNC81" s="200"/>
      <c r="NND81" s="200"/>
      <c r="NNE81" s="200"/>
      <c r="NNF81" s="200"/>
      <c r="NNG81" s="200"/>
      <c r="NNH81" s="200"/>
      <c r="NNI81" s="200"/>
      <c r="NNJ81" s="200"/>
      <c r="NNK81" s="200"/>
      <c r="NNL81" s="200"/>
      <c r="NNM81" s="200"/>
      <c r="NNN81" s="200"/>
      <c r="NNO81" s="200"/>
      <c r="NNP81" s="200"/>
      <c r="NNQ81" s="197"/>
      <c r="NNR81" s="197"/>
      <c r="NNS81" s="197"/>
      <c r="NNT81" s="197"/>
      <c r="NNU81" s="197"/>
      <c r="NNV81" s="197"/>
      <c r="NNW81" s="197"/>
      <c r="NNX81" s="197"/>
      <c r="NNY81" s="197"/>
      <c r="NNZ81" s="197"/>
      <c r="NOA81" s="197"/>
      <c r="NOB81" s="197"/>
      <c r="NOC81" s="197"/>
      <c r="NOD81" s="197"/>
      <c r="NOE81" s="197"/>
      <c r="NOF81" s="197"/>
      <c r="NOG81" s="200"/>
      <c r="NOH81" s="200"/>
      <c r="NOI81" s="200"/>
      <c r="NOJ81" s="200"/>
      <c r="NOK81" s="200"/>
      <c r="NOL81" s="200"/>
      <c r="NOM81" s="200"/>
      <c r="NON81" s="200"/>
      <c r="NOO81" s="200"/>
      <c r="NOP81" s="200"/>
      <c r="NOQ81" s="200"/>
      <c r="NOR81" s="200"/>
      <c r="NOS81" s="200"/>
      <c r="NOT81" s="200"/>
      <c r="NOU81" s="200"/>
      <c r="NOV81" s="200"/>
      <c r="NOW81" s="200"/>
      <c r="NOX81" s="200"/>
      <c r="NOY81" s="200"/>
      <c r="NOZ81" s="200"/>
      <c r="NPA81" s="200"/>
      <c r="NPB81" s="200"/>
      <c r="NPC81" s="200"/>
      <c r="NPD81" s="200"/>
      <c r="NPE81" s="200"/>
      <c r="NPF81" s="200"/>
      <c r="NPG81" s="200"/>
      <c r="NPH81" s="200"/>
      <c r="NPI81" s="200"/>
      <c r="NPJ81" s="200"/>
      <c r="NPK81" s="200"/>
      <c r="NPL81" s="200"/>
      <c r="NPM81" s="200"/>
      <c r="NPN81" s="200"/>
      <c r="NPO81" s="200"/>
      <c r="NPP81" s="200"/>
      <c r="NPQ81" s="200"/>
      <c r="NPR81" s="200"/>
      <c r="NPS81" s="200"/>
      <c r="NPT81" s="200"/>
      <c r="NPU81" s="200"/>
      <c r="NPV81" s="200"/>
      <c r="NPW81" s="200"/>
      <c r="NPX81" s="200"/>
      <c r="NPY81" s="200"/>
      <c r="NPZ81" s="200"/>
      <c r="NQA81" s="200"/>
      <c r="NQB81" s="200"/>
      <c r="NQC81" s="200"/>
      <c r="NQD81" s="200"/>
      <c r="NQE81" s="200"/>
      <c r="NQF81" s="200"/>
      <c r="NQG81" s="200"/>
      <c r="NQH81" s="200"/>
      <c r="NQI81" s="200"/>
      <c r="NQJ81" s="200"/>
      <c r="NQK81" s="200"/>
      <c r="NQL81" s="200"/>
      <c r="NQM81" s="200"/>
      <c r="NQN81" s="200"/>
      <c r="NQO81" s="200"/>
      <c r="NQP81" s="200"/>
      <c r="NQQ81" s="200"/>
      <c r="NQR81" s="200"/>
      <c r="NQS81" s="200"/>
      <c r="NQT81" s="200"/>
      <c r="NQU81" s="200"/>
      <c r="NQV81" s="200"/>
      <c r="NQW81" s="200"/>
      <c r="NQX81" s="200"/>
      <c r="NQY81" s="200"/>
      <c r="NQZ81" s="200"/>
      <c r="NRA81" s="200"/>
      <c r="NRB81" s="200"/>
      <c r="NRC81" s="200"/>
      <c r="NRD81" s="200"/>
      <c r="NRE81" s="197"/>
      <c r="NRF81" s="197"/>
      <c r="NRG81" s="197"/>
      <c r="NRH81" s="197"/>
      <c r="NRI81" s="197"/>
      <c r="NRJ81" s="197"/>
      <c r="NRK81" s="197"/>
      <c r="NRL81" s="197"/>
      <c r="NRM81" s="197"/>
      <c r="NRN81" s="197"/>
      <c r="NRO81" s="197"/>
      <c r="NRP81" s="197"/>
      <c r="NRQ81" s="197"/>
      <c r="NRR81" s="197"/>
      <c r="NRS81" s="197"/>
      <c r="NRT81" s="197"/>
      <c r="NRU81" s="200"/>
      <c r="NRV81" s="200"/>
      <c r="NRW81" s="200"/>
      <c r="NRX81" s="200"/>
      <c r="NRY81" s="200"/>
      <c r="NRZ81" s="200"/>
      <c r="NSA81" s="200"/>
      <c r="NSB81" s="200"/>
      <c r="NSC81" s="200"/>
      <c r="NSD81" s="200"/>
      <c r="NSE81" s="200"/>
      <c r="NSF81" s="200"/>
      <c r="NSG81" s="200"/>
      <c r="NSH81" s="200"/>
      <c r="NSI81" s="200"/>
      <c r="NSJ81" s="200"/>
      <c r="NSK81" s="200"/>
      <c r="NSL81" s="200"/>
      <c r="NSM81" s="200"/>
      <c r="NSN81" s="200"/>
      <c r="NSO81" s="200"/>
      <c r="NSP81" s="200"/>
      <c r="NSQ81" s="200"/>
      <c r="NSR81" s="200"/>
      <c r="NSS81" s="200"/>
      <c r="NST81" s="200"/>
      <c r="NSU81" s="200"/>
      <c r="NSV81" s="200"/>
      <c r="NSW81" s="200"/>
      <c r="NSX81" s="200"/>
      <c r="NSY81" s="200"/>
      <c r="NSZ81" s="200"/>
      <c r="NTA81" s="200"/>
      <c r="NTB81" s="200"/>
      <c r="NTC81" s="200"/>
      <c r="NTD81" s="200"/>
      <c r="NTE81" s="200"/>
      <c r="NTF81" s="200"/>
      <c r="NTG81" s="200"/>
      <c r="NTH81" s="200"/>
      <c r="NTI81" s="200"/>
      <c r="NTJ81" s="200"/>
      <c r="NTK81" s="200"/>
      <c r="NTL81" s="200"/>
      <c r="NTM81" s="200"/>
      <c r="NTN81" s="200"/>
      <c r="NTO81" s="200"/>
      <c r="NTP81" s="200"/>
      <c r="NTQ81" s="200"/>
      <c r="NTR81" s="200"/>
      <c r="NTS81" s="200"/>
      <c r="NTT81" s="200"/>
      <c r="NTU81" s="200"/>
      <c r="NTV81" s="200"/>
      <c r="NTW81" s="200"/>
      <c r="NTX81" s="200"/>
      <c r="NTY81" s="200"/>
      <c r="NTZ81" s="200"/>
      <c r="NUA81" s="200"/>
      <c r="NUB81" s="200"/>
      <c r="NUC81" s="200"/>
      <c r="NUD81" s="200"/>
      <c r="NUE81" s="200"/>
      <c r="NUF81" s="200"/>
      <c r="NUG81" s="200"/>
      <c r="NUH81" s="200"/>
      <c r="NUI81" s="200"/>
      <c r="NUJ81" s="200"/>
      <c r="NUK81" s="200"/>
      <c r="NUL81" s="200"/>
      <c r="NUM81" s="200"/>
      <c r="NUN81" s="200"/>
      <c r="NUO81" s="200"/>
      <c r="NUP81" s="200"/>
      <c r="NUQ81" s="200"/>
      <c r="NUR81" s="200"/>
      <c r="NUS81" s="197"/>
      <c r="NUT81" s="197"/>
      <c r="NUU81" s="197"/>
      <c r="NUV81" s="197"/>
      <c r="NUW81" s="197"/>
      <c r="NUX81" s="197"/>
      <c r="NUY81" s="197"/>
      <c r="NUZ81" s="197"/>
      <c r="NVA81" s="197"/>
      <c r="NVB81" s="197"/>
      <c r="NVC81" s="197"/>
      <c r="NVD81" s="197"/>
      <c r="NVE81" s="197"/>
      <c r="NVF81" s="197"/>
      <c r="NVG81" s="197"/>
      <c r="NVH81" s="197"/>
      <c r="NVI81" s="200"/>
      <c r="NVJ81" s="200"/>
      <c r="NVK81" s="200"/>
      <c r="NVL81" s="200"/>
      <c r="NVM81" s="200"/>
      <c r="NVN81" s="200"/>
      <c r="NVO81" s="200"/>
      <c r="NVP81" s="200"/>
      <c r="NVQ81" s="200"/>
      <c r="NVR81" s="200"/>
      <c r="NVS81" s="200"/>
      <c r="NVT81" s="200"/>
      <c r="NVU81" s="200"/>
      <c r="NVV81" s="200"/>
      <c r="NVW81" s="200"/>
      <c r="NVX81" s="200"/>
      <c r="NVY81" s="200"/>
      <c r="NVZ81" s="200"/>
      <c r="NWA81" s="200"/>
      <c r="NWB81" s="200"/>
      <c r="NWC81" s="200"/>
      <c r="NWD81" s="200"/>
      <c r="NWE81" s="200"/>
      <c r="NWF81" s="200"/>
      <c r="NWG81" s="200"/>
      <c r="NWH81" s="200"/>
      <c r="NWI81" s="200"/>
      <c r="NWJ81" s="200"/>
      <c r="NWK81" s="200"/>
      <c r="NWL81" s="200"/>
      <c r="NWM81" s="200"/>
      <c r="NWN81" s="200"/>
      <c r="NWO81" s="200"/>
      <c r="NWP81" s="200"/>
      <c r="NWQ81" s="200"/>
      <c r="NWR81" s="200"/>
      <c r="NWS81" s="200"/>
      <c r="NWT81" s="200"/>
      <c r="NWU81" s="200"/>
      <c r="NWV81" s="200"/>
      <c r="NWW81" s="200"/>
      <c r="NWX81" s="200"/>
      <c r="NWY81" s="200"/>
      <c r="NWZ81" s="200"/>
      <c r="NXA81" s="200"/>
      <c r="NXB81" s="200"/>
      <c r="NXC81" s="200"/>
      <c r="NXD81" s="200"/>
      <c r="NXE81" s="200"/>
      <c r="NXF81" s="200"/>
      <c r="NXG81" s="200"/>
      <c r="NXH81" s="200"/>
      <c r="NXI81" s="200"/>
      <c r="NXJ81" s="200"/>
      <c r="NXK81" s="200"/>
      <c r="NXL81" s="200"/>
      <c r="NXM81" s="200"/>
      <c r="NXN81" s="200"/>
      <c r="NXO81" s="200"/>
      <c r="NXP81" s="200"/>
      <c r="NXQ81" s="200"/>
      <c r="NXR81" s="200"/>
      <c r="NXS81" s="200"/>
      <c r="NXT81" s="200"/>
      <c r="NXU81" s="200"/>
      <c r="NXV81" s="200"/>
      <c r="NXW81" s="200"/>
      <c r="NXX81" s="200"/>
      <c r="NXY81" s="200"/>
      <c r="NXZ81" s="200"/>
      <c r="NYA81" s="200"/>
      <c r="NYB81" s="200"/>
      <c r="NYC81" s="200"/>
      <c r="NYD81" s="200"/>
      <c r="NYE81" s="200"/>
      <c r="NYF81" s="200"/>
      <c r="NYG81" s="197"/>
      <c r="NYH81" s="197"/>
      <c r="NYI81" s="197"/>
      <c r="NYJ81" s="197"/>
      <c r="NYK81" s="197"/>
      <c r="NYL81" s="197"/>
      <c r="NYM81" s="197"/>
      <c r="NYN81" s="197"/>
      <c r="NYO81" s="197"/>
      <c r="NYP81" s="197"/>
      <c r="NYQ81" s="197"/>
      <c r="NYR81" s="197"/>
      <c r="NYS81" s="197"/>
      <c r="NYT81" s="197"/>
      <c r="NYU81" s="197"/>
      <c r="NYV81" s="197"/>
      <c r="NYW81" s="200"/>
      <c r="NYX81" s="200"/>
      <c r="NYY81" s="200"/>
      <c r="NYZ81" s="200"/>
      <c r="NZA81" s="200"/>
      <c r="NZB81" s="200"/>
      <c r="NZC81" s="200"/>
      <c r="NZD81" s="200"/>
      <c r="NZE81" s="200"/>
      <c r="NZF81" s="200"/>
      <c r="NZG81" s="200"/>
      <c r="NZH81" s="200"/>
      <c r="NZI81" s="200"/>
      <c r="NZJ81" s="200"/>
      <c r="NZK81" s="200"/>
      <c r="NZL81" s="200"/>
      <c r="NZM81" s="200"/>
      <c r="NZN81" s="200"/>
      <c r="NZO81" s="200"/>
      <c r="NZP81" s="200"/>
      <c r="NZQ81" s="200"/>
      <c r="NZR81" s="200"/>
      <c r="NZS81" s="200"/>
      <c r="NZT81" s="200"/>
      <c r="NZU81" s="200"/>
      <c r="NZV81" s="200"/>
      <c r="NZW81" s="200"/>
      <c r="NZX81" s="200"/>
      <c r="NZY81" s="200"/>
      <c r="NZZ81" s="200"/>
      <c r="OAA81" s="200"/>
      <c r="OAB81" s="200"/>
      <c r="OAC81" s="200"/>
      <c r="OAD81" s="200"/>
      <c r="OAE81" s="200"/>
      <c r="OAF81" s="200"/>
      <c r="OAG81" s="200"/>
      <c r="OAH81" s="200"/>
      <c r="OAI81" s="200"/>
      <c r="OAJ81" s="200"/>
      <c r="OAK81" s="200"/>
      <c r="OAL81" s="200"/>
      <c r="OAM81" s="200"/>
      <c r="OAN81" s="200"/>
      <c r="OAO81" s="200"/>
      <c r="OAP81" s="200"/>
      <c r="OAQ81" s="200"/>
      <c r="OAR81" s="200"/>
      <c r="OAS81" s="200"/>
      <c r="OAT81" s="200"/>
      <c r="OAU81" s="200"/>
      <c r="OAV81" s="200"/>
      <c r="OAW81" s="200"/>
      <c r="OAX81" s="200"/>
      <c r="OAY81" s="200"/>
      <c r="OAZ81" s="200"/>
      <c r="OBA81" s="200"/>
      <c r="OBB81" s="200"/>
      <c r="OBC81" s="200"/>
      <c r="OBD81" s="200"/>
      <c r="OBE81" s="200"/>
      <c r="OBF81" s="200"/>
      <c r="OBG81" s="200"/>
      <c r="OBH81" s="200"/>
      <c r="OBI81" s="200"/>
      <c r="OBJ81" s="200"/>
      <c r="OBK81" s="200"/>
      <c r="OBL81" s="200"/>
      <c r="OBM81" s="200"/>
      <c r="OBN81" s="200"/>
      <c r="OBO81" s="200"/>
      <c r="OBP81" s="200"/>
      <c r="OBQ81" s="200"/>
      <c r="OBR81" s="200"/>
      <c r="OBS81" s="200"/>
      <c r="OBT81" s="200"/>
      <c r="OBU81" s="197"/>
      <c r="OBV81" s="197"/>
      <c r="OBW81" s="197"/>
      <c r="OBX81" s="197"/>
      <c r="OBY81" s="197"/>
      <c r="OBZ81" s="197"/>
      <c r="OCA81" s="197"/>
      <c r="OCB81" s="197"/>
      <c r="OCC81" s="197"/>
      <c r="OCD81" s="197"/>
      <c r="OCE81" s="197"/>
      <c r="OCF81" s="197"/>
      <c r="OCG81" s="197"/>
      <c r="OCH81" s="197"/>
      <c r="OCI81" s="197"/>
      <c r="OCJ81" s="197"/>
      <c r="OCK81" s="200"/>
      <c r="OCL81" s="200"/>
      <c r="OCM81" s="200"/>
      <c r="OCN81" s="200"/>
      <c r="OCO81" s="200"/>
      <c r="OCP81" s="200"/>
      <c r="OCQ81" s="200"/>
      <c r="OCR81" s="200"/>
      <c r="OCS81" s="200"/>
      <c r="OCT81" s="200"/>
      <c r="OCU81" s="200"/>
      <c r="OCV81" s="200"/>
      <c r="OCW81" s="200"/>
      <c r="OCX81" s="200"/>
      <c r="OCY81" s="200"/>
      <c r="OCZ81" s="200"/>
      <c r="ODA81" s="200"/>
      <c r="ODB81" s="200"/>
      <c r="ODC81" s="200"/>
      <c r="ODD81" s="200"/>
      <c r="ODE81" s="200"/>
      <c r="ODF81" s="200"/>
      <c r="ODG81" s="200"/>
      <c r="ODH81" s="200"/>
      <c r="ODI81" s="200"/>
      <c r="ODJ81" s="200"/>
      <c r="ODK81" s="200"/>
      <c r="ODL81" s="200"/>
      <c r="ODM81" s="200"/>
      <c r="ODN81" s="200"/>
      <c r="ODO81" s="200"/>
      <c r="ODP81" s="200"/>
      <c r="ODQ81" s="200"/>
      <c r="ODR81" s="200"/>
      <c r="ODS81" s="200"/>
      <c r="ODT81" s="200"/>
      <c r="ODU81" s="200"/>
      <c r="ODV81" s="200"/>
      <c r="ODW81" s="200"/>
      <c r="ODX81" s="200"/>
      <c r="ODY81" s="200"/>
      <c r="ODZ81" s="200"/>
      <c r="OEA81" s="200"/>
      <c r="OEB81" s="200"/>
      <c r="OEC81" s="200"/>
      <c r="OED81" s="200"/>
      <c r="OEE81" s="200"/>
      <c r="OEF81" s="200"/>
      <c r="OEG81" s="200"/>
      <c r="OEH81" s="200"/>
      <c r="OEI81" s="200"/>
      <c r="OEJ81" s="200"/>
      <c r="OEK81" s="200"/>
      <c r="OEL81" s="200"/>
      <c r="OEM81" s="200"/>
      <c r="OEN81" s="200"/>
      <c r="OEO81" s="200"/>
      <c r="OEP81" s="200"/>
      <c r="OEQ81" s="200"/>
      <c r="OER81" s="200"/>
      <c r="OES81" s="200"/>
      <c r="OET81" s="200"/>
      <c r="OEU81" s="200"/>
      <c r="OEV81" s="200"/>
      <c r="OEW81" s="200"/>
      <c r="OEX81" s="200"/>
      <c r="OEY81" s="200"/>
      <c r="OEZ81" s="200"/>
      <c r="OFA81" s="200"/>
      <c r="OFB81" s="200"/>
      <c r="OFC81" s="200"/>
      <c r="OFD81" s="200"/>
      <c r="OFE81" s="200"/>
      <c r="OFF81" s="200"/>
      <c r="OFG81" s="200"/>
      <c r="OFH81" s="200"/>
      <c r="OFI81" s="197"/>
      <c r="OFJ81" s="197"/>
      <c r="OFK81" s="197"/>
      <c r="OFL81" s="197"/>
      <c r="OFM81" s="197"/>
      <c r="OFN81" s="197"/>
      <c r="OFO81" s="197"/>
      <c r="OFP81" s="197"/>
      <c r="OFQ81" s="197"/>
      <c r="OFR81" s="197"/>
      <c r="OFS81" s="197"/>
      <c r="OFT81" s="197"/>
      <c r="OFU81" s="197"/>
      <c r="OFV81" s="197"/>
      <c r="OFW81" s="197"/>
      <c r="OFX81" s="197"/>
      <c r="OFY81" s="200"/>
      <c r="OFZ81" s="200"/>
      <c r="OGA81" s="200"/>
      <c r="OGB81" s="200"/>
      <c r="OGC81" s="200"/>
      <c r="OGD81" s="200"/>
      <c r="OGE81" s="200"/>
      <c r="OGF81" s="200"/>
      <c r="OGG81" s="200"/>
      <c r="OGH81" s="200"/>
      <c r="OGI81" s="200"/>
      <c r="OGJ81" s="200"/>
      <c r="OGK81" s="200"/>
      <c r="OGL81" s="200"/>
      <c r="OGM81" s="200"/>
      <c r="OGN81" s="200"/>
      <c r="OGO81" s="200"/>
      <c r="OGP81" s="200"/>
      <c r="OGQ81" s="200"/>
      <c r="OGR81" s="200"/>
      <c r="OGS81" s="200"/>
      <c r="OGT81" s="200"/>
      <c r="OGU81" s="200"/>
      <c r="OGV81" s="200"/>
      <c r="OGW81" s="200"/>
      <c r="OGX81" s="200"/>
      <c r="OGY81" s="200"/>
      <c r="OGZ81" s="200"/>
      <c r="OHA81" s="200"/>
      <c r="OHB81" s="200"/>
      <c r="OHC81" s="200"/>
      <c r="OHD81" s="200"/>
      <c r="OHE81" s="200"/>
      <c r="OHF81" s="200"/>
      <c r="OHG81" s="200"/>
      <c r="OHH81" s="200"/>
      <c r="OHI81" s="200"/>
      <c r="OHJ81" s="200"/>
      <c r="OHK81" s="200"/>
      <c r="OHL81" s="200"/>
      <c r="OHM81" s="200"/>
      <c r="OHN81" s="200"/>
      <c r="OHO81" s="200"/>
      <c r="OHP81" s="200"/>
      <c r="OHQ81" s="200"/>
      <c r="OHR81" s="200"/>
      <c r="OHS81" s="200"/>
      <c r="OHT81" s="200"/>
      <c r="OHU81" s="200"/>
      <c r="OHV81" s="200"/>
      <c r="OHW81" s="200"/>
      <c r="OHX81" s="200"/>
      <c r="OHY81" s="200"/>
      <c r="OHZ81" s="200"/>
      <c r="OIA81" s="200"/>
      <c r="OIB81" s="200"/>
      <c r="OIC81" s="200"/>
      <c r="OID81" s="200"/>
      <c r="OIE81" s="200"/>
      <c r="OIF81" s="200"/>
      <c r="OIG81" s="200"/>
      <c r="OIH81" s="200"/>
      <c r="OII81" s="200"/>
      <c r="OIJ81" s="200"/>
      <c r="OIK81" s="200"/>
      <c r="OIL81" s="200"/>
      <c r="OIM81" s="200"/>
      <c r="OIN81" s="200"/>
      <c r="OIO81" s="200"/>
      <c r="OIP81" s="200"/>
      <c r="OIQ81" s="200"/>
      <c r="OIR81" s="200"/>
      <c r="OIS81" s="200"/>
      <c r="OIT81" s="200"/>
      <c r="OIU81" s="200"/>
      <c r="OIV81" s="200"/>
      <c r="OIW81" s="197"/>
      <c r="OIX81" s="197"/>
      <c r="OIY81" s="197"/>
      <c r="OIZ81" s="197"/>
      <c r="OJA81" s="197"/>
      <c r="OJB81" s="197"/>
      <c r="OJC81" s="197"/>
      <c r="OJD81" s="197"/>
      <c r="OJE81" s="197"/>
      <c r="OJF81" s="197"/>
      <c r="OJG81" s="197"/>
      <c r="OJH81" s="197"/>
      <c r="OJI81" s="197"/>
      <c r="OJJ81" s="197"/>
      <c r="OJK81" s="197"/>
      <c r="OJL81" s="197"/>
      <c r="OJM81" s="200"/>
      <c r="OJN81" s="200"/>
      <c r="OJO81" s="200"/>
      <c r="OJP81" s="200"/>
      <c r="OJQ81" s="200"/>
      <c r="OJR81" s="200"/>
      <c r="OJS81" s="200"/>
      <c r="OJT81" s="200"/>
      <c r="OJU81" s="200"/>
      <c r="OJV81" s="200"/>
      <c r="OJW81" s="200"/>
      <c r="OJX81" s="200"/>
      <c r="OJY81" s="200"/>
      <c r="OJZ81" s="200"/>
      <c r="OKA81" s="200"/>
      <c r="OKB81" s="200"/>
      <c r="OKC81" s="200"/>
      <c r="OKD81" s="200"/>
      <c r="OKE81" s="200"/>
      <c r="OKF81" s="200"/>
      <c r="OKG81" s="200"/>
      <c r="OKH81" s="200"/>
      <c r="OKI81" s="200"/>
      <c r="OKJ81" s="200"/>
      <c r="OKK81" s="200"/>
      <c r="OKL81" s="200"/>
      <c r="OKM81" s="200"/>
      <c r="OKN81" s="200"/>
      <c r="OKO81" s="200"/>
      <c r="OKP81" s="200"/>
      <c r="OKQ81" s="200"/>
      <c r="OKR81" s="200"/>
      <c r="OKS81" s="200"/>
      <c r="OKT81" s="200"/>
      <c r="OKU81" s="200"/>
      <c r="OKV81" s="200"/>
      <c r="OKW81" s="200"/>
      <c r="OKX81" s="200"/>
      <c r="OKY81" s="200"/>
      <c r="OKZ81" s="200"/>
      <c r="OLA81" s="200"/>
      <c r="OLB81" s="200"/>
      <c r="OLC81" s="200"/>
      <c r="OLD81" s="200"/>
      <c r="OLE81" s="200"/>
      <c r="OLF81" s="200"/>
      <c r="OLG81" s="200"/>
      <c r="OLH81" s="200"/>
      <c r="OLI81" s="200"/>
      <c r="OLJ81" s="200"/>
      <c r="OLK81" s="200"/>
      <c r="OLL81" s="200"/>
      <c r="OLM81" s="200"/>
      <c r="OLN81" s="200"/>
      <c r="OLO81" s="200"/>
      <c r="OLP81" s="200"/>
      <c r="OLQ81" s="200"/>
      <c r="OLR81" s="200"/>
      <c r="OLS81" s="200"/>
      <c r="OLT81" s="200"/>
      <c r="OLU81" s="200"/>
      <c r="OLV81" s="200"/>
      <c r="OLW81" s="200"/>
      <c r="OLX81" s="200"/>
      <c r="OLY81" s="200"/>
      <c r="OLZ81" s="200"/>
      <c r="OMA81" s="200"/>
      <c r="OMB81" s="200"/>
      <c r="OMC81" s="200"/>
      <c r="OMD81" s="200"/>
      <c r="OME81" s="200"/>
      <c r="OMF81" s="200"/>
      <c r="OMG81" s="200"/>
      <c r="OMH81" s="200"/>
      <c r="OMI81" s="200"/>
      <c r="OMJ81" s="200"/>
      <c r="OMK81" s="197"/>
      <c r="OML81" s="197"/>
      <c r="OMM81" s="197"/>
      <c r="OMN81" s="197"/>
      <c r="OMO81" s="197"/>
      <c r="OMP81" s="197"/>
      <c r="OMQ81" s="197"/>
      <c r="OMR81" s="197"/>
      <c r="OMS81" s="197"/>
      <c r="OMT81" s="197"/>
      <c r="OMU81" s="197"/>
      <c r="OMV81" s="197"/>
      <c r="OMW81" s="197"/>
      <c r="OMX81" s="197"/>
      <c r="OMY81" s="197"/>
      <c r="OMZ81" s="197"/>
      <c r="ONA81" s="200"/>
      <c r="ONB81" s="200"/>
      <c r="ONC81" s="200"/>
      <c r="OND81" s="200"/>
      <c r="ONE81" s="200"/>
      <c r="ONF81" s="200"/>
      <c r="ONG81" s="200"/>
      <c r="ONH81" s="200"/>
      <c r="ONI81" s="200"/>
      <c r="ONJ81" s="200"/>
      <c r="ONK81" s="200"/>
      <c r="ONL81" s="200"/>
      <c r="ONM81" s="200"/>
      <c r="ONN81" s="200"/>
      <c r="ONO81" s="200"/>
      <c r="ONP81" s="200"/>
      <c r="ONQ81" s="200"/>
      <c r="ONR81" s="200"/>
      <c r="ONS81" s="200"/>
      <c r="ONT81" s="200"/>
      <c r="ONU81" s="200"/>
      <c r="ONV81" s="200"/>
      <c r="ONW81" s="200"/>
      <c r="ONX81" s="200"/>
      <c r="ONY81" s="200"/>
      <c r="ONZ81" s="200"/>
      <c r="OOA81" s="200"/>
      <c r="OOB81" s="200"/>
      <c r="OOC81" s="200"/>
      <c r="OOD81" s="200"/>
      <c r="OOE81" s="200"/>
      <c r="OOF81" s="200"/>
      <c r="OOG81" s="200"/>
      <c r="OOH81" s="200"/>
      <c r="OOI81" s="200"/>
      <c r="OOJ81" s="200"/>
      <c r="OOK81" s="200"/>
      <c r="OOL81" s="200"/>
      <c r="OOM81" s="200"/>
      <c r="OON81" s="200"/>
      <c r="OOO81" s="200"/>
      <c r="OOP81" s="200"/>
      <c r="OOQ81" s="200"/>
      <c r="OOR81" s="200"/>
      <c r="OOS81" s="200"/>
      <c r="OOT81" s="200"/>
      <c r="OOU81" s="200"/>
      <c r="OOV81" s="200"/>
      <c r="OOW81" s="200"/>
      <c r="OOX81" s="200"/>
      <c r="OOY81" s="200"/>
      <c r="OOZ81" s="200"/>
      <c r="OPA81" s="200"/>
      <c r="OPB81" s="200"/>
      <c r="OPC81" s="200"/>
      <c r="OPD81" s="200"/>
      <c r="OPE81" s="200"/>
      <c r="OPF81" s="200"/>
      <c r="OPG81" s="200"/>
      <c r="OPH81" s="200"/>
      <c r="OPI81" s="200"/>
      <c r="OPJ81" s="200"/>
      <c r="OPK81" s="200"/>
      <c r="OPL81" s="200"/>
      <c r="OPM81" s="200"/>
      <c r="OPN81" s="200"/>
      <c r="OPO81" s="200"/>
      <c r="OPP81" s="200"/>
      <c r="OPQ81" s="200"/>
      <c r="OPR81" s="200"/>
      <c r="OPS81" s="200"/>
      <c r="OPT81" s="200"/>
      <c r="OPU81" s="200"/>
      <c r="OPV81" s="200"/>
      <c r="OPW81" s="200"/>
      <c r="OPX81" s="200"/>
      <c r="OPY81" s="197"/>
      <c r="OPZ81" s="197"/>
      <c r="OQA81" s="197"/>
      <c r="OQB81" s="197"/>
      <c r="OQC81" s="197"/>
      <c r="OQD81" s="197"/>
      <c r="OQE81" s="197"/>
      <c r="OQF81" s="197"/>
      <c r="OQG81" s="197"/>
      <c r="OQH81" s="197"/>
      <c r="OQI81" s="197"/>
      <c r="OQJ81" s="197"/>
      <c r="OQK81" s="197"/>
      <c r="OQL81" s="197"/>
      <c r="OQM81" s="197"/>
      <c r="OQN81" s="197"/>
      <c r="OQO81" s="200"/>
      <c r="OQP81" s="200"/>
      <c r="OQQ81" s="200"/>
      <c r="OQR81" s="200"/>
      <c r="OQS81" s="200"/>
      <c r="OQT81" s="200"/>
      <c r="OQU81" s="200"/>
      <c r="OQV81" s="200"/>
      <c r="OQW81" s="200"/>
      <c r="OQX81" s="200"/>
      <c r="OQY81" s="200"/>
      <c r="OQZ81" s="200"/>
      <c r="ORA81" s="200"/>
      <c r="ORB81" s="200"/>
      <c r="ORC81" s="200"/>
      <c r="ORD81" s="200"/>
      <c r="ORE81" s="200"/>
      <c r="ORF81" s="200"/>
      <c r="ORG81" s="200"/>
      <c r="ORH81" s="200"/>
      <c r="ORI81" s="200"/>
      <c r="ORJ81" s="200"/>
      <c r="ORK81" s="200"/>
      <c r="ORL81" s="200"/>
      <c r="ORM81" s="200"/>
      <c r="ORN81" s="200"/>
      <c r="ORO81" s="200"/>
      <c r="ORP81" s="200"/>
      <c r="ORQ81" s="200"/>
      <c r="ORR81" s="200"/>
      <c r="ORS81" s="200"/>
      <c r="ORT81" s="200"/>
      <c r="ORU81" s="200"/>
      <c r="ORV81" s="200"/>
      <c r="ORW81" s="200"/>
      <c r="ORX81" s="200"/>
      <c r="ORY81" s="200"/>
      <c r="ORZ81" s="200"/>
      <c r="OSA81" s="200"/>
      <c r="OSB81" s="200"/>
      <c r="OSC81" s="200"/>
      <c r="OSD81" s="200"/>
      <c r="OSE81" s="200"/>
      <c r="OSF81" s="200"/>
      <c r="OSG81" s="200"/>
      <c r="OSH81" s="200"/>
      <c r="OSI81" s="200"/>
      <c r="OSJ81" s="200"/>
      <c r="OSK81" s="200"/>
      <c r="OSL81" s="200"/>
      <c r="OSM81" s="200"/>
      <c r="OSN81" s="200"/>
      <c r="OSO81" s="200"/>
      <c r="OSP81" s="200"/>
      <c r="OSQ81" s="200"/>
      <c r="OSR81" s="200"/>
      <c r="OSS81" s="200"/>
      <c r="OST81" s="200"/>
      <c r="OSU81" s="200"/>
      <c r="OSV81" s="200"/>
      <c r="OSW81" s="200"/>
      <c r="OSX81" s="200"/>
      <c r="OSY81" s="200"/>
      <c r="OSZ81" s="200"/>
      <c r="OTA81" s="200"/>
      <c r="OTB81" s="200"/>
      <c r="OTC81" s="200"/>
      <c r="OTD81" s="200"/>
      <c r="OTE81" s="200"/>
      <c r="OTF81" s="200"/>
      <c r="OTG81" s="200"/>
      <c r="OTH81" s="200"/>
      <c r="OTI81" s="200"/>
      <c r="OTJ81" s="200"/>
      <c r="OTK81" s="200"/>
      <c r="OTL81" s="200"/>
      <c r="OTM81" s="197"/>
      <c r="OTN81" s="197"/>
      <c r="OTO81" s="197"/>
      <c r="OTP81" s="197"/>
      <c r="OTQ81" s="197"/>
      <c r="OTR81" s="197"/>
      <c r="OTS81" s="197"/>
      <c r="OTT81" s="197"/>
      <c r="OTU81" s="197"/>
      <c r="OTV81" s="197"/>
      <c r="OTW81" s="197"/>
      <c r="OTX81" s="197"/>
      <c r="OTY81" s="197"/>
      <c r="OTZ81" s="197"/>
      <c r="OUA81" s="197"/>
      <c r="OUB81" s="197"/>
      <c r="OUC81" s="200"/>
      <c r="OUD81" s="200"/>
      <c r="OUE81" s="200"/>
      <c r="OUF81" s="200"/>
      <c r="OUG81" s="200"/>
      <c r="OUH81" s="200"/>
      <c r="OUI81" s="200"/>
      <c r="OUJ81" s="200"/>
      <c r="OUK81" s="200"/>
      <c r="OUL81" s="200"/>
      <c r="OUM81" s="200"/>
      <c r="OUN81" s="200"/>
      <c r="OUO81" s="200"/>
      <c r="OUP81" s="200"/>
      <c r="OUQ81" s="200"/>
      <c r="OUR81" s="200"/>
      <c r="OUS81" s="200"/>
      <c r="OUT81" s="200"/>
      <c r="OUU81" s="200"/>
      <c r="OUV81" s="200"/>
      <c r="OUW81" s="200"/>
      <c r="OUX81" s="200"/>
      <c r="OUY81" s="200"/>
      <c r="OUZ81" s="200"/>
      <c r="OVA81" s="200"/>
      <c r="OVB81" s="200"/>
      <c r="OVC81" s="200"/>
      <c r="OVD81" s="200"/>
      <c r="OVE81" s="200"/>
      <c r="OVF81" s="200"/>
      <c r="OVG81" s="200"/>
      <c r="OVH81" s="200"/>
      <c r="OVI81" s="200"/>
      <c r="OVJ81" s="200"/>
      <c r="OVK81" s="200"/>
      <c r="OVL81" s="200"/>
      <c r="OVM81" s="200"/>
      <c r="OVN81" s="200"/>
      <c r="OVO81" s="200"/>
      <c r="OVP81" s="200"/>
      <c r="OVQ81" s="200"/>
      <c r="OVR81" s="200"/>
      <c r="OVS81" s="200"/>
      <c r="OVT81" s="200"/>
      <c r="OVU81" s="200"/>
      <c r="OVV81" s="200"/>
      <c r="OVW81" s="200"/>
      <c r="OVX81" s="200"/>
      <c r="OVY81" s="200"/>
      <c r="OVZ81" s="200"/>
      <c r="OWA81" s="200"/>
      <c r="OWB81" s="200"/>
      <c r="OWC81" s="200"/>
      <c r="OWD81" s="200"/>
      <c r="OWE81" s="200"/>
      <c r="OWF81" s="200"/>
      <c r="OWG81" s="200"/>
      <c r="OWH81" s="200"/>
      <c r="OWI81" s="200"/>
      <c r="OWJ81" s="200"/>
      <c r="OWK81" s="200"/>
      <c r="OWL81" s="200"/>
      <c r="OWM81" s="200"/>
      <c r="OWN81" s="200"/>
      <c r="OWO81" s="200"/>
      <c r="OWP81" s="200"/>
      <c r="OWQ81" s="200"/>
      <c r="OWR81" s="200"/>
      <c r="OWS81" s="200"/>
      <c r="OWT81" s="200"/>
      <c r="OWU81" s="200"/>
      <c r="OWV81" s="200"/>
      <c r="OWW81" s="200"/>
      <c r="OWX81" s="200"/>
      <c r="OWY81" s="200"/>
      <c r="OWZ81" s="200"/>
      <c r="OXA81" s="197"/>
      <c r="OXB81" s="197"/>
      <c r="OXC81" s="197"/>
      <c r="OXD81" s="197"/>
      <c r="OXE81" s="197"/>
      <c r="OXF81" s="197"/>
      <c r="OXG81" s="197"/>
      <c r="OXH81" s="197"/>
      <c r="OXI81" s="197"/>
      <c r="OXJ81" s="197"/>
      <c r="OXK81" s="197"/>
      <c r="OXL81" s="197"/>
      <c r="OXM81" s="197"/>
      <c r="OXN81" s="197"/>
      <c r="OXO81" s="197"/>
      <c r="OXP81" s="197"/>
      <c r="OXQ81" s="200"/>
      <c r="OXR81" s="200"/>
      <c r="OXS81" s="200"/>
      <c r="OXT81" s="200"/>
      <c r="OXU81" s="200"/>
      <c r="OXV81" s="200"/>
      <c r="OXW81" s="200"/>
      <c r="OXX81" s="200"/>
      <c r="OXY81" s="200"/>
      <c r="OXZ81" s="200"/>
      <c r="OYA81" s="200"/>
      <c r="OYB81" s="200"/>
      <c r="OYC81" s="200"/>
      <c r="OYD81" s="200"/>
      <c r="OYE81" s="200"/>
      <c r="OYF81" s="200"/>
      <c r="OYG81" s="200"/>
      <c r="OYH81" s="200"/>
      <c r="OYI81" s="200"/>
      <c r="OYJ81" s="200"/>
      <c r="OYK81" s="200"/>
      <c r="OYL81" s="200"/>
      <c r="OYM81" s="200"/>
      <c r="OYN81" s="200"/>
      <c r="OYO81" s="200"/>
      <c r="OYP81" s="200"/>
      <c r="OYQ81" s="200"/>
      <c r="OYR81" s="200"/>
      <c r="OYS81" s="200"/>
      <c r="OYT81" s="200"/>
      <c r="OYU81" s="200"/>
      <c r="OYV81" s="200"/>
      <c r="OYW81" s="200"/>
      <c r="OYX81" s="200"/>
      <c r="OYY81" s="200"/>
      <c r="OYZ81" s="200"/>
      <c r="OZA81" s="200"/>
      <c r="OZB81" s="200"/>
      <c r="OZC81" s="200"/>
      <c r="OZD81" s="200"/>
      <c r="OZE81" s="200"/>
      <c r="OZF81" s="200"/>
      <c r="OZG81" s="200"/>
      <c r="OZH81" s="200"/>
      <c r="OZI81" s="200"/>
      <c r="OZJ81" s="200"/>
      <c r="OZK81" s="200"/>
      <c r="OZL81" s="200"/>
      <c r="OZM81" s="200"/>
      <c r="OZN81" s="200"/>
      <c r="OZO81" s="200"/>
      <c r="OZP81" s="200"/>
      <c r="OZQ81" s="200"/>
      <c r="OZR81" s="200"/>
      <c r="OZS81" s="200"/>
      <c r="OZT81" s="200"/>
      <c r="OZU81" s="200"/>
      <c r="OZV81" s="200"/>
      <c r="OZW81" s="200"/>
      <c r="OZX81" s="200"/>
      <c r="OZY81" s="200"/>
      <c r="OZZ81" s="200"/>
      <c r="PAA81" s="200"/>
      <c r="PAB81" s="200"/>
      <c r="PAC81" s="200"/>
      <c r="PAD81" s="200"/>
      <c r="PAE81" s="200"/>
      <c r="PAF81" s="200"/>
      <c r="PAG81" s="200"/>
      <c r="PAH81" s="200"/>
      <c r="PAI81" s="200"/>
      <c r="PAJ81" s="200"/>
      <c r="PAK81" s="200"/>
      <c r="PAL81" s="200"/>
      <c r="PAM81" s="200"/>
      <c r="PAN81" s="200"/>
      <c r="PAO81" s="197"/>
      <c r="PAP81" s="197"/>
      <c r="PAQ81" s="197"/>
      <c r="PAR81" s="197"/>
      <c r="PAS81" s="197"/>
      <c r="PAT81" s="197"/>
      <c r="PAU81" s="197"/>
      <c r="PAV81" s="197"/>
      <c r="PAW81" s="197"/>
      <c r="PAX81" s="197"/>
      <c r="PAY81" s="197"/>
      <c r="PAZ81" s="197"/>
      <c r="PBA81" s="197"/>
      <c r="PBB81" s="197"/>
      <c r="PBC81" s="197"/>
      <c r="PBD81" s="197"/>
      <c r="PBE81" s="200"/>
      <c r="PBF81" s="200"/>
      <c r="PBG81" s="200"/>
      <c r="PBH81" s="200"/>
      <c r="PBI81" s="200"/>
      <c r="PBJ81" s="200"/>
      <c r="PBK81" s="200"/>
      <c r="PBL81" s="200"/>
      <c r="PBM81" s="200"/>
      <c r="PBN81" s="200"/>
      <c r="PBO81" s="200"/>
      <c r="PBP81" s="200"/>
      <c r="PBQ81" s="200"/>
      <c r="PBR81" s="200"/>
      <c r="PBS81" s="200"/>
      <c r="PBT81" s="200"/>
      <c r="PBU81" s="200"/>
      <c r="PBV81" s="200"/>
      <c r="PBW81" s="200"/>
      <c r="PBX81" s="200"/>
      <c r="PBY81" s="200"/>
      <c r="PBZ81" s="200"/>
      <c r="PCA81" s="200"/>
      <c r="PCB81" s="200"/>
      <c r="PCC81" s="200"/>
      <c r="PCD81" s="200"/>
      <c r="PCE81" s="200"/>
      <c r="PCF81" s="200"/>
      <c r="PCG81" s="200"/>
      <c r="PCH81" s="200"/>
      <c r="PCI81" s="200"/>
      <c r="PCJ81" s="200"/>
      <c r="PCK81" s="200"/>
      <c r="PCL81" s="200"/>
      <c r="PCM81" s="200"/>
      <c r="PCN81" s="200"/>
      <c r="PCO81" s="200"/>
      <c r="PCP81" s="200"/>
      <c r="PCQ81" s="200"/>
      <c r="PCR81" s="200"/>
      <c r="PCS81" s="200"/>
      <c r="PCT81" s="200"/>
      <c r="PCU81" s="200"/>
      <c r="PCV81" s="200"/>
      <c r="PCW81" s="200"/>
      <c r="PCX81" s="200"/>
      <c r="PCY81" s="200"/>
      <c r="PCZ81" s="200"/>
      <c r="PDA81" s="200"/>
      <c r="PDB81" s="200"/>
      <c r="PDC81" s="200"/>
      <c r="PDD81" s="200"/>
      <c r="PDE81" s="200"/>
      <c r="PDF81" s="200"/>
      <c r="PDG81" s="200"/>
      <c r="PDH81" s="200"/>
      <c r="PDI81" s="200"/>
      <c r="PDJ81" s="200"/>
      <c r="PDK81" s="200"/>
      <c r="PDL81" s="200"/>
      <c r="PDM81" s="200"/>
      <c r="PDN81" s="200"/>
      <c r="PDO81" s="200"/>
      <c r="PDP81" s="200"/>
      <c r="PDQ81" s="200"/>
      <c r="PDR81" s="200"/>
      <c r="PDS81" s="200"/>
      <c r="PDT81" s="200"/>
      <c r="PDU81" s="200"/>
      <c r="PDV81" s="200"/>
      <c r="PDW81" s="200"/>
      <c r="PDX81" s="200"/>
      <c r="PDY81" s="200"/>
      <c r="PDZ81" s="200"/>
      <c r="PEA81" s="200"/>
      <c r="PEB81" s="200"/>
      <c r="PEC81" s="197"/>
      <c r="PED81" s="197"/>
      <c r="PEE81" s="197"/>
      <c r="PEF81" s="197"/>
      <c r="PEG81" s="197"/>
      <c r="PEH81" s="197"/>
      <c r="PEI81" s="197"/>
      <c r="PEJ81" s="197"/>
      <c r="PEK81" s="197"/>
      <c r="PEL81" s="197"/>
      <c r="PEM81" s="197"/>
      <c r="PEN81" s="197"/>
      <c r="PEO81" s="197"/>
      <c r="PEP81" s="197"/>
      <c r="PEQ81" s="197"/>
      <c r="PER81" s="197"/>
      <c r="PES81" s="200"/>
      <c r="PET81" s="200"/>
      <c r="PEU81" s="200"/>
      <c r="PEV81" s="200"/>
      <c r="PEW81" s="200"/>
      <c r="PEX81" s="200"/>
      <c r="PEY81" s="200"/>
      <c r="PEZ81" s="200"/>
      <c r="PFA81" s="200"/>
      <c r="PFB81" s="200"/>
      <c r="PFC81" s="200"/>
      <c r="PFD81" s="200"/>
      <c r="PFE81" s="200"/>
      <c r="PFF81" s="200"/>
      <c r="PFG81" s="200"/>
      <c r="PFH81" s="200"/>
      <c r="PFI81" s="200"/>
      <c r="PFJ81" s="200"/>
      <c r="PFK81" s="200"/>
      <c r="PFL81" s="200"/>
      <c r="PFM81" s="200"/>
      <c r="PFN81" s="200"/>
      <c r="PFO81" s="200"/>
      <c r="PFP81" s="200"/>
      <c r="PFQ81" s="200"/>
      <c r="PFR81" s="200"/>
      <c r="PFS81" s="200"/>
      <c r="PFT81" s="200"/>
      <c r="PFU81" s="200"/>
      <c r="PFV81" s="200"/>
      <c r="PFW81" s="200"/>
      <c r="PFX81" s="200"/>
      <c r="PFY81" s="200"/>
      <c r="PFZ81" s="200"/>
      <c r="PGA81" s="200"/>
      <c r="PGB81" s="200"/>
      <c r="PGC81" s="200"/>
      <c r="PGD81" s="200"/>
      <c r="PGE81" s="200"/>
      <c r="PGF81" s="200"/>
      <c r="PGG81" s="200"/>
      <c r="PGH81" s="200"/>
      <c r="PGI81" s="200"/>
      <c r="PGJ81" s="200"/>
      <c r="PGK81" s="200"/>
      <c r="PGL81" s="200"/>
      <c r="PGM81" s="200"/>
      <c r="PGN81" s="200"/>
      <c r="PGO81" s="200"/>
      <c r="PGP81" s="200"/>
      <c r="PGQ81" s="200"/>
      <c r="PGR81" s="200"/>
      <c r="PGS81" s="200"/>
      <c r="PGT81" s="200"/>
      <c r="PGU81" s="200"/>
      <c r="PGV81" s="200"/>
      <c r="PGW81" s="200"/>
      <c r="PGX81" s="200"/>
      <c r="PGY81" s="200"/>
      <c r="PGZ81" s="200"/>
      <c r="PHA81" s="200"/>
      <c r="PHB81" s="200"/>
      <c r="PHC81" s="200"/>
      <c r="PHD81" s="200"/>
      <c r="PHE81" s="200"/>
      <c r="PHF81" s="200"/>
      <c r="PHG81" s="200"/>
      <c r="PHH81" s="200"/>
      <c r="PHI81" s="200"/>
      <c r="PHJ81" s="200"/>
      <c r="PHK81" s="200"/>
      <c r="PHL81" s="200"/>
      <c r="PHM81" s="200"/>
      <c r="PHN81" s="200"/>
      <c r="PHO81" s="200"/>
      <c r="PHP81" s="200"/>
      <c r="PHQ81" s="197"/>
      <c r="PHR81" s="197"/>
      <c r="PHS81" s="197"/>
      <c r="PHT81" s="197"/>
      <c r="PHU81" s="197"/>
      <c r="PHV81" s="197"/>
      <c r="PHW81" s="197"/>
      <c r="PHX81" s="197"/>
      <c r="PHY81" s="197"/>
      <c r="PHZ81" s="197"/>
      <c r="PIA81" s="197"/>
      <c r="PIB81" s="197"/>
      <c r="PIC81" s="197"/>
      <c r="PID81" s="197"/>
      <c r="PIE81" s="197"/>
      <c r="PIF81" s="197"/>
      <c r="PIG81" s="200"/>
      <c r="PIH81" s="200"/>
      <c r="PII81" s="200"/>
      <c r="PIJ81" s="200"/>
      <c r="PIK81" s="200"/>
      <c r="PIL81" s="200"/>
      <c r="PIM81" s="200"/>
      <c r="PIN81" s="200"/>
      <c r="PIO81" s="200"/>
      <c r="PIP81" s="200"/>
      <c r="PIQ81" s="200"/>
      <c r="PIR81" s="200"/>
      <c r="PIS81" s="200"/>
      <c r="PIT81" s="200"/>
      <c r="PIU81" s="200"/>
      <c r="PIV81" s="200"/>
      <c r="PIW81" s="200"/>
      <c r="PIX81" s="200"/>
      <c r="PIY81" s="200"/>
      <c r="PIZ81" s="200"/>
      <c r="PJA81" s="200"/>
      <c r="PJB81" s="200"/>
      <c r="PJC81" s="200"/>
      <c r="PJD81" s="200"/>
      <c r="PJE81" s="200"/>
      <c r="PJF81" s="200"/>
      <c r="PJG81" s="200"/>
      <c r="PJH81" s="200"/>
      <c r="PJI81" s="200"/>
      <c r="PJJ81" s="200"/>
      <c r="PJK81" s="200"/>
      <c r="PJL81" s="200"/>
      <c r="PJM81" s="200"/>
      <c r="PJN81" s="200"/>
      <c r="PJO81" s="200"/>
      <c r="PJP81" s="200"/>
      <c r="PJQ81" s="200"/>
      <c r="PJR81" s="200"/>
      <c r="PJS81" s="200"/>
      <c r="PJT81" s="200"/>
      <c r="PJU81" s="200"/>
      <c r="PJV81" s="200"/>
      <c r="PJW81" s="200"/>
      <c r="PJX81" s="200"/>
      <c r="PJY81" s="200"/>
      <c r="PJZ81" s="200"/>
      <c r="PKA81" s="200"/>
      <c r="PKB81" s="200"/>
      <c r="PKC81" s="200"/>
      <c r="PKD81" s="200"/>
      <c r="PKE81" s="200"/>
      <c r="PKF81" s="200"/>
      <c r="PKG81" s="200"/>
      <c r="PKH81" s="200"/>
      <c r="PKI81" s="200"/>
      <c r="PKJ81" s="200"/>
      <c r="PKK81" s="200"/>
      <c r="PKL81" s="200"/>
      <c r="PKM81" s="200"/>
      <c r="PKN81" s="200"/>
      <c r="PKO81" s="200"/>
      <c r="PKP81" s="200"/>
      <c r="PKQ81" s="200"/>
      <c r="PKR81" s="200"/>
      <c r="PKS81" s="200"/>
      <c r="PKT81" s="200"/>
      <c r="PKU81" s="200"/>
      <c r="PKV81" s="200"/>
      <c r="PKW81" s="200"/>
      <c r="PKX81" s="200"/>
      <c r="PKY81" s="200"/>
      <c r="PKZ81" s="200"/>
      <c r="PLA81" s="200"/>
      <c r="PLB81" s="200"/>
      <c r="PLC81" s="200"/>
      <c r="PLD81" s="200"/>
      <c r="PLE81" s="197"/>
      <c r="PLF81" s="197"/>
      <c r="PLG81" s="197"/>
      <c r="PLH81" s="197"/>
      <c r="PLI81" s="197"/>
      <c r="PLJ81" s="197"/>
      <c r="PLK81" s="197"/>
      <c r="PLL81" s="197"/>
      <c r="PLM81" s="197"/>
      <c r="PLN81" s="197"/>
      <c r="PLO81" s="197"/>
      <c r="PLP81" s="197"/>
      <c r="PLQ81" s="197"/>
      <c r="PLR81" s="197"/>
      <c r="PLS81" s="197"/>
      <c r="PLT81" s="197"/>
      <c r="PLU81" s="200"/>
      <c r="PLV81" s="200"/>
      <c r="PLW81" s="200"/>
      <c r="PLX81" s="200"/>
      <c r="PLY81" s="200"/>
      <c r="PLZ81" s="200"/>
      <c r="PMA81" s="200"/>
      <c r="PMB81" s="200"/>
      <c r="PMC81" s="200"/>
      <c r="PMD81" s="200"/>
      <c r="PME81" s="200"/>
      <c r="PMF81" s="200"/>
      <c r="PMG81" s="200"/>
      <c r="PMH81" s="200"/>
      <c r="PMI81" s="200"/>
      <c r="PMJ81" s="200"/>
      <c r="PMK81" s="200"/>
      <c r="PML81" s="200"/>
      <c r="PMM81" s="200"/>
      <c r="PMN81" s="200"/>
      <c r="PMO81" s="200"/>
      <c r="PMP81" s="200"/>
      <c r="PMQ81" s="200"/>
      <c r="PMR81" s="200"/>
      <c r="PMS81" s="200"/>
      <c r="PMT81" s="200"/>
      <c r="PMU81" s="200"/>
      <c r="PMV81" s="200"/>
      <c r="PMW81" s="200"/>
      <c r="PMX81" s="200"/>
      <c r="PMY81" s="200"/>
      <c r="PMZ81" s="200"/>
      <c r="PNA81" s="200"/>
      <c r="PNB81" s="200"/>
      <c r="PNC81" s="200"/>
      <c r="PND81" s="200"/>
      <c r="PNE81" s="200"/>
      <c r="PNF81" s="200"/>
      <c r="PNG81" s="200"/>
      <c r="PNH81" s="200"/>
      <c r="PNI81" s="200"/>
      <c r="PNJ81" s="200"/>
      <c r="PNK81" s="200"/>
      <c r="PNL81" s="200"/>
      <c r="PNM81" s="200"/>
      <c r="PNN81" s="200"/>
      <c r="PNO81" s="200"/>
      <c r="PNP81" s="200"/>
      <c r="PNQ81" s="200"/>
      <c r="PNR81" s="200"/>
      <c r="PNS81" s="200"/>
      <c r="PNT81" s="200"/>
      <c r="PNU81" s="200"/>
      <c r="PNV81" s="200"/>
      <c r="PNW81" s="200"/>
      <c r="PNX81" s="200"/>
      <c r="PNY81" s="200"/>
      <c r="PNZ81" s="200"/>
      <c r="POA81" s="200"/>
      <c r="POB81" s="200"/>
      <c r="POC81" s="200"/>
      <c r="POD81" s="200"/>
      <c r="POE81" s="200"/>
      <c r="POF81" s="200"/>
      <c r="POG81" s="200"/>
      <c r="POH81" s="200"/>
      <c r="POI81" s="200"/>
      <c r="POJ81" s="200"/>
      <c r="POK81" s="200"/>
      <c r="POL81" s="200"/>
      <c r="POM81" s="200"/>
      <c r="PON81" s="200"/>
      <c r="POO81" s="200"/>
      <c r="POP81" s="200"/>
      <c r="POQ81" s="200"/>
      <c r="POR81" s="200"/>
      <c r="POS81" s="197"/>
      <c r="POT81" s="197"/>
      <c r="POU81" s="197"/>
      <c r="POV81" s="197"/>
      <c r="POW81" s="197"/>
      <c r="POX81" s="197"/>
      <c r="POY81" s="197"/>
      <c r="POZ81" s="197"/>
      <c r="PPA81" s="197"/>
      <c r="PPB81" s="197"/>
      <c r="PPC81" s="197"/>
      <c r="PPD81" s="197"/>
      <c r="PPE81" s="197"/>
      <c r="PPF81" s="197"/>
      <c r="PPG81" s="197"/>
      <c r="PPH81" s="197"/>
      <c r="PPI81" s="200"/>
      <c r="PPJ81" s="200"/>
      <c r="PPK81" s="200"/>
      <c r="PPL81" s="200"/>
      <c r="PPM81" s="200"/>
      <c r="PPN81" s="200"/>
      <c r="PPO81" s="200"/>
      <c r="PPP81" s="200"/>
      <c r="PPQ81" s="200"/>
      <c r="PPR81" s="200"/>
      <c r="PPS81" s="200"/>
      <c r="PPT81" s="200"/>
      <c r="PPU81" s="200"/>
      <c r="PPV81" s="200"/>
      <c r="PPW81" s="200"/>
      <c r="PPX81" s="200"/>
      <c r="PPY81" s="200"/>
      <c r="PPZ81" s="200"/>
      <c r="PQA81" s="200"/>
      <c r="PQB81" s="200"/>
      <c r="PQC81" s="200"/>
      <c r="PQD81" s="200"/>
      <c r="PQE81" s="200"/>
      <c r="PQF81" s="200"/>
      <c r="PQG81" s="200"/>
      <c r="PQH81" s="200"/>
      <c r="PQI81" s="200"/>
      <c r="PQJ81" s="200"/>
      <c r="PQK81" s="200"/>
      <c r="PQL81" s="200"/>
      <c r="PQM81" s="200"/>
      <c r="PQN81" s="200"/>
      <c r="PQO81" s="200"/>
      <c r="PQP81" s="200"/>
      <c r="PQQ81" s="200"/>
      <c r="PQR81" s="200"/>
      <c r="PQS81" s="200"/>
      <c r="PQT81" s="200"/>
      <c r="PQU81" s="200"/>
      <c r="PQV81" s="200"/>
      <c r="PQW81" s="200"/>
      <c r="PQX81" s="200"/>
      <c r="PQY81" s="200"/>
      <c r="PQZ81" s="200"/>
      <c r="PRA81" s="200"/>
      <c r="PRB81" s="200"/>
      <c r="PRC81" s="200"/>
      <c r="PRD81" s="200"/>
      <c r="PRE81" s="200"/>
      <c r="PRF81" s="200"/>
      <c r="PRG81" s="200"/>
      <c r="PRH81" s="200"/>
      <c r="PRI81" s="200"/>
      <c r="PRJ81" s="200"/>
      <c r="PRK81" s="200"/>
      <c r="PRL81" s="200"/>
      <c r="PRM81" s="200"/>
      <c r="PRN81" s="200"/>
      <c r="PRO81" s="200"/>
      <c r="PRP81" s="200"/>
      <c r="PRQ81" s="200"/>
      <c r="PRR81" s="200"/>
      <c r="PRS81" s="200"/>
      <c r="PRT81" s="200"/>
      <c r="PRU81" s="200"/>
      <c r="PRV81" s="200"/>
      <c r="PRW81" s="200"/>
      <c r="PRX81" s="200"/>
      <c r="PRY81" s="200"/>
      <c r="PRZ81" s="200"/>
      <c r="PSA81" s="200"/>
      <c r="PSB81" s="200"/>
      <c r="PSC81" s="200"/>
      <c r="PSD81" s="200"/>
      <c r="PSE81" s="200"/>
      <c r="PSF81" s="200"/>
      <c r="PSG81" s="197"/>
      <c r="PSH81" s="197"/>
      <c r="PSI81" s="197"/>
      <c r="PSJ81" s="197"/>
      <c r="PSK81" s="197"/>
      <c r="PSL81" s="197"/>
      <c r="PSM81" s="197"/>
      <c r="PSN81" s="197"/>
      <c r="PSO81" s="197"/>
      <c r="PSP81" s="197"/>
      <c r="PSQ81" s="197"/>
      <c r="PSR81" s="197"/>
      <c r="PSS81" s="197"/>
      <c r="PST81" s="197"/>
      <c r="PSU81" s="197"/>
      <c r="PSV81" s="197"/>
      <c r="PSW81" s="200"/>
      <c r="PSX81" s="200"/>
      <c r="PSY81" s="200"/>
      <c r="PSZ81" s="200"/>
      <c r="PTA81" s="200"/>
      <c r="PTB81" s="200"/>
      <c r="PTC81" s="200"/>
      <c r="PTD81" s="200"/>
      <c r="PTE81" s="200"/>
      <c r="PTF81" s="200"/>
      <c r="PTG81" s="200"/>
      <c r="PTH81" s="200"/>
      <c r="PTI81" s="200"/>
      <c r="PTJ81" s="200"/>
      <c r="PTK81" s="200"/>
      <c r="PTL81" s="200"/>
      <c r="PTM81" s="200"/>
      <c r="PTN81" s="200"/>
      <c r="PTO81" s="200"/>
      <c r="PTP81" s="200"/>
      <c r="PTQ81" s="200"/>
      <c r="PTR81" s="200"/>
      <c r="PTS81" s="200"/>
      <c r="PTT81" s="200"/>
      <c r="PTU81" s="200"/>
      <c r="PTV81" s="200"/>
      <c r="PTW81" s="200"/>
      <c r="PTX81" s="200"/>
      <c r="PTY81" s="200"/>
      <c r="PTZ81" s="200"/>
      <c r="PUA81" s="200"/>
      <c r="PUB81" s="200"/>
      <c r="PUC81" s="200"/>
      <c r="PUD81" s="200"/>
      <c r="PUE81" s="200"/>
      <c r="PUF81" s="200"/>
      <c r="PUG81" s="200"/>
      <c r="PUH81" s="200"/>
      <c r="PUI81" s="200"/>
      <c r="PUJ81" s="200"/>
      <c r="PUK81" s="200"/>
      <c r="PUL81" s="200"/>
      <c r="PUM81" s="200"/>
      <c r="PUN81" s="200"/>
      <c r="PUO81" s="200"/>
      <c r="PUP81" s="200"/>
      <c r="PUQ81" s="200"/>
      <c r="PUR81" s="200"/>
      <c r="PUS81" s="200"/>
      <c r="PUT81" s="200"/>
      <c r="PUU81" s="200"/>
      <c r="PUV81" s="200"/>
      <c r="PUW81" s="200"/>
      <c r="PUX81" s="200"/>
      <c r="PUY81" s="200"/>
      <c r="PUZ81" s="200"/>
      <c r="PVA81" s="200"/>
      <c r="PVB81" s="200"/>
      <c r="PVC81" s="200"/>
      <c r="PVD81" s="200"/>
      <c r="PVE81" s="200"/>
      <c r="PVF81" s="200"/>
      <c r="PVG81" s="200"/>
      <c r="PVH81" s="200"/>
      <c r="PVI81" s="200"/>
      <c r="PVJ81" s="200"/>
      <c r="PVK81" s="200"/>
      <c r="PVL81" s="200"/>
      <c r="PVM81" s="200"/>
      <c r="PVN81" s="200"/>
      <c r="PVO81" s="200"/>
      <c r="PVP81" s="200"/>
      <c r="PVQ81" s="200"/>
      <c r="PVR81" s="200"/>
      <c r="PVS81" s="200"/>
      <c r="PVT81" s="200"/>
      <c r="PVU81" s="197"/>
      <c r="PVV81" s="197"/>
      <c r="PVW81" s="197"/>
      <c r="PVX81" s="197"/>
      <c r="PVY81" s="197"/>
      <c r="PVZ81" s="197"/>
      <c r="PWA81" s="197"/>
      <c r="PWB81" s="197"/>
      <c r="PWC81" s="197"/>
      <c r="PWD81" s="197"/>
      <c r="PWE81" s="197"/>
      <c r="PWF81" s="197"/>
      <c r="PWG81" s="197"/>
      <c r="PWH81" s="197"/>
      <c r="PWI81" s="197"/>
      <c r="PWJ81" s="197"/>
      <c r="PWK81" s="200"/>
      <c r="PWL81" s="200"/>
      <c r="PWM81" s="200"/>
      <c r="PWN81" s="200"/>
      <c r="PWO81" s="200"/>
      <c r="PWP81" s="200"/>
      <c r="PWQ81" s="200"/>
      <c r="PWR81" s="200"/>
      <c r="PWS81" s="200"/>
      <c r="PWT81" s="200"/>
      <c r="PWU81" s="200"/>
      <c r="PWV81" s="200"/>
      <c r="PWW81" s="200"/>
      <c r="PWX81" s="200"/>
      <c r="PWY81" s="200"/>
      <c r="PWZ81" s="200"/>
      <c r="PXA81" s="200"/>
      <c r="PXB81" s="200"/>
      <c r="PXC81" s="200"/>
      <c r="PXD81" s="200"/>
      <c r="PXE81" s="200"/>
      <c r="PXF81" s="200"/>
      <c r="PXG81" s="200"/>
      <c r="PXH81" s="200"/>
      <c r="PXI81" s="200"/>
      <c r="PXJ81" s="200"/>
      <c r="PXK81" s="200"/>
      <c r="PXL81" s="200"/>
      <c r="PXM81" s="200"/>
      <c r="PXN81" s="200"/>
      <c r="PXO81" s="200"/>
      <c r="PXP81" s="200"/>
      <c r="PXQ81" s="200"/>
      <c r="PXR81" s="200"/>
      <c r="PXS81" s="200"/>
      <c r="PXT81" s="200"/>
      <c r="PXU81" s="200"/>
      <c r="PXV81" s="200"/>
      <c r="PXW81" s="200"/>
      <c r="PXX81" s="200"/>
      <c r="PXY81" s="200"/>
      <c r="PXZ81" s="200"/>
      <c r="PYA81" s="200"/>
      <c r="PYB81" s="200"/>
      <c r="PYC81" s="200"/>
      <c r="PYD81" s="200"/>
      <c r="PYE81" s="200"/>
      <c r="PYF81" s="200"/>
      <c r="PYG81" s="200"/>
      <c r="PYH81" s="200"/>
      <c r="PYI81" s="200"/>
      <c r="PYJ81" s="200"/>
      <c r="PYK81" s="200"/>
      <c r="PYL81" s="200"/>
      <c r="PYM81" s="200"/>
      <c r="PYN81" s="200"/>
      <c r="PYO81" s="200"/>
      <c r="PYP81" s="200"/>
      <c r="PYQ81" s="200"/>
      <c r="PYR81" s="200"/>
      <c r="PYS81" s="200"/>
      <c r="PYT81" s="200"/>
      <c r="PYU81" s="200"/>
      <c r="PYV81" s="200"/>
      <c r="PYW81" s="200"/>
      <c r="PYX81" s="200"/>
      <c r="PYY81" s="200"/>
      <c r="PYZ81" s="200"/>
      <c r="PZA81" s="200"/>
      <c r="PZB81" s="200"/>
      <c r="PZC81" s="200"/>
      <c r="PZD81" s="200"/>
      <c r="PZE81" s="200"/>
      <c r="PZF81" s="200"/>
      <c r="PZG81" s="200"/>
      <c r="PZH81" s="200"/>
      <c r="PZI81" s="197"/>
      <c r="PZJ81" s="197"/>
      <c r="PZK81" s="197"/>
      <c r="PZL81" s="197"/>
      <c r="PZM81" s="197"/>
      <c r="PZN81" s="197"/>
      <c r="PZO81" s="197"/>
      <c r="PZP81" s="197"/>
      <c r="PZQ81" s="197"/>
      <c r="PZR81" s="197"/>
      <c r="PZS81" s="197"/>
      <c r="PZT81" s="197"/>
      <c r="PZU81" s="197"/>
      <c r="PZV81" s="197"/>
      <c r="PZW81" s="197"/>
      <c r="PZX81" s="197"/>
      <c r="PZY81" s="200"/>
      <c r="PZZ81" s="200"/>
      <c r="QAA81" s="200"/>
      <c r="QAB81" s="200"/>
      <c r="QAC81" s="200"/>
      <c r="QAD81" s="200"/>
      <c r="QAE81" s="200"/>
      <c r="QAF81" s="200"/>
      <c r="QAG81" s="200"/>
      <c r="QAH81" s="200"/>
      <c r="QAI81" s="200"/>
      <c r="QAJ81" s="200"/>
      <c r="QAK81" s="200"/>
      <c r="QAL81" s="200"/>
      <c r="QAM81" s="200"/>
      <c r="QAN81" s="200"/>
      <c r="QAO81" s="200"/>
      <c r="QAP81" s="200"/>
      <c r="QAQ81" s="200"/>
      <c r="QAR81" s="200"/>
      <c r="QAS81" s="200"/>
      <c r="QAT81" s="200"/>
      <c r="QAU81" s="200"/>
      <c r="QAV81" s="200"/>
      <c r="QAW81" s="200"/>
      <c r="QAX81" s="200"/>
      <c r="QAY81" s="200"/>
      <c r="QAZ81" s="200"/>
      <c r="QBA81" s="200"/>
      <c r="QBB81" s="200"/>
      <c r="QBC81" s="200"/>
      <c r="QBD81" s="200"/>
      <c r="QBE81" s="200"/>
      <c r="QBF81" s="200"/>
      <c r="QBG81" s="200"/>
      <c r="QBH81" s="200"/>
      <c r="QBI81" s="200"/>
      <c r="QBJ81" s="200"/>
      <c r="QBK81" s="200"/>
      <c r="QBL81" s="200"/>
      <c r="QBM81" s="200"/>
      <c r="QBN81" s="200"/>
      <c r="QBO81" s="200"/>
      <c r="QBP81" s="200"/>
      <c r="QBQ81" s="200"/>
      <c r="QBR81" s="200"/>
      <c r="QBS81" s="200"/>
      <c r="QBT81" s="200"/>
      <c r="QBU81" s="200"/>
      <c r="QBV81" s="200"/>
      <c r="QBW81" s="200"/>
      <c r="QBX81" s="200"/>
      <c r="QBY81" s="200"/>
      <c r="QBZ81" s="200"/>
      <c r="QCA81" s="200"/>
      <c r="QCB81" s="200"/>
      <c r="QCC81" s="200"/>
      <c r="QCD81" s="200"/>
      <c r="QCE81" s="200"/>
      <c r="QCF81" s="200"/>
      <c r="QCG81" s="200"/>
      <c r="QCH81" s="200"/>
      <c r="QCI81" s="200"/>
      <c r="QCJ81" s="200"/>
      <c r="QCK81" s="200"/>
      <c r="QCL81" s="200"/>
      <c r="QCM81" s="200"/>
      <c r="QCN81" s="200"/>
      <c r="QCO81" s="200"/>
      <c r="QCP81" s="200"/>
      <c r="QCQ81" s="200"/>
      <c r="QCR81" s="200"/>
      <c r="QCS81" s="200"/>
      <c r="QCT81" s="200"/>
      <c r="QCU81" s="200"/>
      <c r="QCV81" s="200"/>
      <c r="QCW81" s="197"/>
      <c r="QCX81" s="197"/>
      <c r="QCY81" s="197"/>
      <c r="QCZ81" s="197"/>
      <c r="QDA81" s="197"/>
      <c r="QDB81" s="197"/>
      <c r="QDC81" s="197"/>
      <c r="QDD81" s="197"/>
      <c r="QDE81" s="197"/>
      <c r="QDF81" s="197"/>
      <c r="QDG81" s="197"/>
      <c r="QDH81" s="197"/>
      <c r="QDI81" s="197"/>
      <c r="QDJ81" s="197"/>
      <c r="QDK81" s="197"/>
      <c r="QDL81" s="197"/>
      <c r="QDM81" s="200"/>
      <c r="QDN81" s="200"/>
      <c r="QDO81" s="200"/>
      <c r="QDP81" s="200"/>
      <c r="QDQ81" s="200"/>
      <c r="QDR81" s="200"/>
      <c r="QDS81" s="200"/>
      <c r="QDT81" s="200"/>
      <c r="QDU81" s="200"/>
      <c r="QDV81" s="200"/>
      <c r="QDW81" s="200"/>
      <c r="QDX81" s="200"/>
      <c r="QDY81" s="200"/>
      <c r="QDZ81" s="200"/>
      <c r="QEA81" s="200"/>
      <c r="QEB81" s="200"/>
      <c r="QEC81" s="200"/>
      <c r="QED81" s="200"/>
      <c r="QEE81" s="200"/>
      <c r="QEF81" s="200"/>
      <c r="QEG81" s="200"/>
      <c r="QEH81" s="200"/>
      <c r="QEI81" s="200"/>
      <c r="QEJ81" s="200"/>
      <c r="QEK81" s="200"/>
      <c r="QEL81" s="200"/>
      <c r="QEM81" s="200"/>
      <c r="QEN81" s="200"/>
      <c r="QEO81" s="200"/>
      <c r="QEP81" s="200"/>
      <c r="QEQ81" s="200"/>
      <c r="QER81" s="200"/>
      <c r="QES81" s="200"/>
      <c r="QET81" s="200"/>
      <c r="QEU81" s="200"/>
      <c r="QEV81" s="200"/>
      <c r="QEW81" s="200"/>
      <c r="QEX81" s="200"/>
      <c r="QEY81" s="200"/>
      <c r="QEZ81" s="200"/>
      <c r="QFA81" s="200"/>
      <c r="QFB81" s="200"/>
      <c r="QFC81" s="200"/>
      <c r="QFD81" s="200"/>
      <c r="QFE81" s="200"/>
      <c r="QFF81" s="200"/>
      <c r="QFG81" s="200"/>
      <c r="QFH81" s="200"/>
      <c r="QFI81" s="200"/>
      <c r="QFJ81" s="200"/>
      <c r="QFK81" s="200"/>
      <c r="QFL81" s="200"/>
      <c r="QFM81" s="200"/>
      <c r="QFN81" s="200"/>
      <c r="QFO81" s="200"/>
      <c r="QFP81" s="200"/>
      <c r="QFQ81" s="200"/>
      <c r="QFR81" s="200"/>
      <c r="QFS81" s="200"/>
      <c r="QFT81" s="200"/>
      <c r="QFU81" s="200"/>
      <c r="QFV81" s="200"/>
      <c r="QFW81" s="200"/>
      <c r="QFX81" s="200"/>
      <c r="QFY81" s="200"/>
      <c r="QFZ81" s="200"/>
      <c r="QGA81" s="200"/>
      <c r="QGB81" s="200"/>
      <c r="QGC81" s="200"/>
      <c r="QGD81" s="200"/>
      <c r="QGE81" s="200"/>
      <c r="QGF81" s="200"/>
      <c r="QGG81" s="200"/>
      <c r="QGH81" s="200"/>
      <c r="QGI81" s="200"/>
      <c r="QGJ81" s="200"/>
      <c r="QGK81" s="197"/>
      <c r="QGL81" s="197"/>
      <c r="QGM81" s="197"/>
      <c r="QGN81" s="197"/>
      <c r="QGO81" s="197"/>
      <c r="QGP81" s="197"/>
      <c r="QGQ81" s="197"/>
      <c r="QGR81" s="197"/>
      <c r="QGS81" s="197"/>
      <c r="QGT81" s="197"/>
      <c r="QGU81" s="197"/>
      <c r="QGV81" s="197"/>
      <c r="QGW81" s="197"/>
      <c r="QGX81" s="197"/>
      <c r="QGY81" s="197"/>
      <c r="QGZ81" s="197"/>
      <c r="QHA81" s="200"/>
      <c r="QHB81" s="200"/>
      <c r="QHC81" s="200"/>
      <c r="QHD81" s="200"/>
      <c r="QHE81" s="200"/>
      <c r="QHF81" s="200"/>
      <c r="QHG81" s="200"/>
      <c r="QHH81" s="200"/>
      <c r="QHI81" s="200"/>
      <c r="QHJ81" s="200"/>
      <c r="QHK81" s="200"/>
      <c r="QHL81" s="200"/>
      <c r="QHM81" s="200"/>
      <c r="QHN81" s="200"/>
      <c r="QHO81" s="200"/>
      <c r="QHP81" s="200"/>
      <c r="QHQ81" s="200"/>
      <c r="QHR81" s="200"/>
      <c r="QHS81" s="200"/>
      <c r="QHT81" s="200"/>
      <c r="QHU81" s="200"/>
      <c r="QHV81" s="200"/>
      <c r="QHW81" s="200"/>
      <c r="QHX81" s="200"/>
      <c r="QHY81" s="200"/>
      <c r="QHZ81" s="200"/>
      <c r="QIA81" s="200"/>
      <c r="QIB81" s="200"/>
      <c r="QIC81" s="200"/>
      <c r="QID81" s="200"/>
      <c r="QIE81" s="200"/>
      <c r="QIF81" s="200"/>
      <c r="QIG81" s="200"/>
      <c r="QIH81" s="200"/>
      <c r="QII81" s="200"/>
      <c r="QIJ81" s="200"/>
      <c r="QIK81" s="200"/>
      <c r="QIL81" s="200"/>
      <c r="QIM81" s="200"/>
      <c r="QIN81" s="200"/>
      <c r="QIO81" s="200"/>
      <c r="QIP81" s="200"/>
      <c r="QIQ81" s="200"/>
      <c r="QIR81" s="200"/>
      <c r="QIS81" s="200"/>
      <c r="QIT81" s="200"/>
      <c r="QIU81" s="200"/>
      <c r="QIV81" s="200"/>
      <c r="QIW81" s="200"/>
      <c r="QIX81" s="200"/>
      <c r="QIY81" s="200"/>
      <c r="QIZ81" s="200"/>
      <c r="QJA81" s="200"/>
      <c r="QJB81" s="200"/>
      <c r="QJC81" s="200"/>
      <c r="QJD81" s="200"/>
      <c r="QJE81" s="200"/>
      <c r="QJF81" s="200"/>
      <c r="QJG81" s="200"/>
      <c r="QJH81" s="200"/>
      <c r="QJI81" s="200"/>
      <c r="QJJ81" s="200"/>
      <c r="QJK81" s="200"/>
      <c r="QJL81" s="200"/>
      <c r="QJM81" s="200"/>
      <c r="QJN81" s="200"/>
      <c r="QJO81" s="200"/>
      <c r="QJP81" s="200"/>
      <c r="QJQ81" s="200"/>
      <c r="QJR81" s="200"/>
      <c r="QJS81" s="200"/>
      <c r="QJT81" s="200"/>
      <c r="QJU81" s="200"/>
      <c r="QJV81" s="200"/>
      <c r="QJW81" s="200"/>
      <c r="QJX81" s="200"/>
      <c r="QJY81" s="197"/>
      <c r="QJZ81" s="197"/>
      <c r="QKA81" s="197"/>
      <c r="QKB81" s="197"/>
      <c r="QKC81" s="197"/>
      <c r="QKD81" s="197"/>
      <c r="QKE81" s="197"/>
      <c r="QKF81" s="197"/>
      <c r="QKG81" s="197"/>
      <c r="QKH81" s="197"/>
      <c r="QKI81" s="197"/>
      <c r="QKJ81" s="197"/>
      <c r="QKK81" s="197"/>
      <c r="QKL81" s="197"/>
      <c r="QKM81" s="197"/>
      <c r="QKN81" s="197"/>
      <c r="QKO81" s="200"/>
      <c r="QKP81" s="200"/>
      <c r="QKQ81" s="200"/>
      <c r="QKR81" s="200"/>
      <c r="QKS81" s="200"/>
      <c r="QKT81" s="200"/>
      <c r="QKU81" s="200"/>
      <c r="QKV81" s="200"/>
      <c r="QKW81" s="200"/>
      <c r="QKX81" s="200"/>
      <c r="QKY81" s="200"/>
      <c r="QKZ81" s="200"/>
      <c r="QLA81" s="200"/>
      <c r="QLB81" s="200"/>
      <c r="QLC81" s="200"/>
      <c r="QLD81" s="200"/>
      <c r="QLE81" s="200"/>
      <c r="QLF81" s="200"/>
      <c r="QLG81" s="200"/>
      <c r="QLH81" s="200"/>
      <c r="QLI81" s="200"/>
      <c r="QLJ81" s="200"/>
      <c r="QLK81" s="200"/>
      <c r="QLL81" s="200"/>
      <c r="QLM81" s="200"/>
      <c r="QLN81" s="200"/>
      <c r="QLO81" s="200"/>
      <c r="QLP81" s="200"/>
      <c r="QLQ81" s="200"/>
      <c r="QLR81" s="200"/>
      <c r="QLS81" s="200"/>
      <c r="QLT81" s="200"/>
      <c r="QLU81" s="200"/>
      <c r="QLV81" s="200"/>
      <c r="QLW81" s="200"/>
      <c r="QLX81" s="200"/>
      <c r="QLY81" s="200"/>
      <c r="QLZ81" s="200"/>
      <c r="QMA81" s="200"/>
      <c r="QMB81" s="200"/>
      <c r="QMC81" s="200"/>
      <c r="QMD81" s="200"/>
      <c r="QME81" s="200"/>
      <c r="QMF81" s="200"/>
      <c r="QMG81" s="200"/>
      <c r="QMH81" s="200"/>
      <c r="QMI81" s="200"/>
      <c r="QMJ81" s="200"/>
      <c r="QMK81" s="200"/>
      <c r="QML81" s="200"/>
      <c r="QMM81" s="200"/>
      <c r="QMN81" s="200"/>
      <c r="QMO81" s="200"/>
      <c r="QMP81" s="200"/>
      <c r="QMQ81" s="200"/>
      <c r="QMR81" s="200"/>
      <c r="QMS81" s="200"/>
      <c r="QMT81" s="200"/>
      <c r="QMU81" s="200"/>
      <c r="QMV81" s="200"/>
      <c r="QMW81" s="200"/>
      <c r="QMX81" s="200"/>
      <c r="QMY81" s="200"/>
      <c r="QMZ81" s="200"/>
      <c r="QNA81" s="200"/>
      <c r="QNB81" s="200"/>
      <c r="QNC81" s="200"/>
      <c r="QND81" s="200"/>
      <c r="QNE81" s="200"/>
      <c r="QNF81" s="200"/>
      <c r="QNG81" s="200"/>
      <c r="QNH81" s="200"/>
      <c r="QNI81" s="200"/>
      <c r="QNJ81" s="200"/>
      <c r="QNK81" s="200"/>
      <c r="QNL81" s="200"/>
      <c r="QNM81" s="197"/>
      <c r="QNN81" s="197"/>
      <c r="QNO81" s="197"/>
      <c r="QNP81" s="197"/>
      <c r="QNQ81" s="197"/>
      <c r="QNR81" s="197"/>
      <c r="QNS81" s="197"/>
      <c r="QNT81" s="197"/>
      <c r="QNU81" s="197"/>
      <c r="QNV81" s="197"/>
      <c r="QNW81" s="197"/>
      <c r="QNX81" s="197"/>
      <c r="QNY81" s="197"/>
      <c r="QNZ81" s="197"/>
      <c r="QOA81" s="197"/>
      <c r="QOB81" s="197"/>
      <c r="QOC81" s="200"/>
      <c r="QOD81" s="200"/>
      <c r="QOE81" s="200"/>
      <c r="QOF81" s="200"/>
      <c r="QOG81" s="200"/>
      <c r="QOH81" s="200"/>
      <c r="QOI81" s="200"/>
      <c r="QOJ81" s="200"/>
      <c r="QOK81" s="200"/>
      <c r="QOL81" s="200"/>
      <c r="QOM81" s="200"/>
      <c r="QON81" s="200"/>
      <c r="QOO81" s="200"/>
      <c r="QOP81" s="200"/>
      <c r="QOQ81" s="200"/>
      <c r="QOR81" s="200"/>
      <c r="QOS81" s="200"/>
      <c r="QOT81" s="200"/>
      <c r="QOU81" s="200"/>
      <c r="QOV81" s="200"/>
      <c r="QOW81" s="200"/>
      <c r="QOX81" s="200"/>
      <c r="QOY81" s="200"/>
      <c r="QOZ81" s="200"/>
      <c r="QPA81" s="200"/>
      <c r="QPB81" s="200"/>
      <c r="QPC81" s="200"/>
      <c r="QPD81" s="200"/>
      <c r="QPE81" s="200"/>
      <c r="QPF81" s="200"/>
      <c r="QPG81" s="200"/>
      <c r="QPH81" s="200"/>
      <c r="QPI81" s="200"/>
      <c r="QPJ81" s="200"/>
      <c r="QPK81" s="200"/>
      <c r="QPL81" s="200"/>
      <c r="QPM81" s="200"/>
      <c r="QPN81" s="200"/>
      <c r="QPO81" s="200"/>
      <c r="QPP81" s="200"/>
      <c r="QPQ81" s="200"/>
      <c r="QPR81" s="200"/>
      <c r="QPS81" s="200"/>
      <c r="QPT81" s="200"/>
      <c r="QPU81" s="200"/>
      <c r="QPV81" s="200"/>
      <c r="QPW81" s="200"/>
      <c r="QPX81" s="200"/>
      <c r="QPY81" s="200"/>
      <c r="QPZ81" s="200"/>
      <c r="QQA81" s="200"/>
      <c r="QQB81" s="200"/>
      <c r="QQC81" s="200"/>
      <c r="QQD81" s="200"/>
      <c r="QQE81" s="200"/>
      <c r="QQF81" s="200"/>
      <c r="QQG81" s="200"/>
      <c r="QQH81" s="200"/>
      <c r="QQI81" s="200"/>
      <c r="QQJ81" s="200"/>
      <c r="QQK81" s="200"/>
      <c r="QQL81" s="200"/>
      <c r="QQM81" s="200"/>
      <c r="QQN81" s="200"/>
      <c r="QQO81" s="200"/>
      <c r="QQP81" s="200"/>
      <c r="QQQ81" s="200"/>
      <c r="QQR81" s="200"/>
      <c r="QQS81" s="200"/>
      <c r="QQT81" s="200"/>
      <c r="QQU81" s="200"/>
      <c r="QQV81" s="200"/>
      <c r="QQW81" s="200"/>
      <c r="QQX81" s="200"/>
      <c r="QQY81" s="200"/>
      <c r="QQZ81" s="200"/>
      <c r="QRA81" s="197"/>
      <c r="QRB81" s="197"/>
      <c r="QRC81" s="197"/>
      <c r="QRD81" s="197"/>
      <c r="QRE81" s="197"/>
      <c r="QRF81" s="197"/>
      <c r="QRG81" s="197"/>
      <c r="QRH81" s="197"/>
      <c r="QRI81" s="197"/>
      <c r="QRJ81" s="197"/>
      <c r="QRK81" s="197"/>
      <c r="QRL81" s="197"/>
      <c r="QRM81" s="197"/>
      <c r="QRN81" s="197"/>
      <c r="QRO81" s="197"/>
      <c r="QRP81" s="197"/>
      <c r="QRQ81" s="200"/>
      <c r="QRR81" s="200"/>
      <c r="QRS81" s="200"/>
      <c r="QRT81" s="200"/>
      <c r="QRU81" s="200"/>
      <c r="QRV81" s="200"/>
      <c r="QRW81" s="200"/>
      <c r="QRX81" s="200"/>
      <c r="QRY81" s="200"/>
      <c r="QRZ81" s="200"/>
      <c r="QSA81" s="200"/>
      <c r="QSB81" s="200"/>
      <c r="QSC81" s="200"/>
      <c r="QSD81" s="200"/>
      <c r="QSE81" s="200"/>
      <c r="QSF81" s="200"/>
      <c r="QSG81" s="200"/>
      <c r="QSH81" s="200"/>
      <c r="QSI81" s="200"/>
      <c r="QSJ81" s="200"/>
      <c r="QSK81" s="200"/>
      <c r="QSL81" s="200"/>
      <c r="QSM81" s="200"/>
      <c r="QSN81" s="200"/>
      <c r="QSO81" s="200"/>
      <c r="QSP81" s="200"/>
      <c r="QSQ81" s="200"/>
      <c r="QSR81" s="200"/>
      <c r="QSS81" s="200"/>
      <c r="QST81" s="200"/>
      <c r="QSU81" s="200"/>
      <c r="QSV81" s="200"/>
      <c r="QSW81" s="200"/>
      <c r="QSX81" s="200"/>
      <c r="QSY81" s="200"/>
      <c r="QSZ81" s="200"/>
      <c r="QTA81" s="200"/>
      <c r="QTB81" s="200"/>
      <c r="QTC81" s="200"/>
      <c r="QTD81" s="200"/>
      <c r="QTE81" s="200"/>
      <c r="QTF81" s="200"/>
      <c r="QTG81" s="200"/>
      <c r="QTH81" s="200"/>
      <c r="QTI81" s="200"/>
      <c r="QTJ81" s="200"/>
      <c r="QTK81" s="200"/>
      <c r="QTL81" s="200"/>
      <c r="QTM81" s="200"/>
      <c r="QTN81" s="200"/>
      <c r="QTO81" s="200"/>
      <c r="QTP81" s="200"/>
      <c r="QTQ81" s="200"/>
      <c r="QTR81" s="200"/>
      <c r="QTS81" s="200"/>
      <c r="QTT81" s="200"/>
      <c r="QTU81" s="200"/>
      <c r="QTV81" s="200"/>
      <c r="QTW81" s="200"/>
      <c r="QTX81" s="200"/>
      <c r="QTY81" s="200"/>
      <c r="QTZ81" s="200"/>
      <c r="QUA81" s="200"/>
      <c r="QUB81" s="200"/>
      <c r="QUC81" s="200"/>
      <c r="QUD81" s="200"/>
      <c r="QUE81" s="200"/>
      <c r="QUF81" s="200"/>
      <c r="QUG81" s="200"/>
      <c r="QUH81" s="200"/>
      <c r="QUI81" s="200"/>
      <c r="QUJ81" s="200"/>
      <c r="QUK81" s="200"/>
      <c r="QUL81" s="200"/>
      <c r="QUM81" s="200"/>
      <c r="QUN81" s="200"/>
      <c r="QUO81" s="197"/>
      <c r="QUP81" s="197"/>
      <c r="QUQ81" s="197"/>
      <c r="QUR81" s="197"/>
      <c r="QUS81" s="197"/>
      <c r="QUT81" s="197"/>
      <c r="QUU81" s="197"/>
      <c r="QUV81" s="197"/>
      <c r="QUW81" s="197"/>
      <c r="QUX81" s="197"/>
      <c r="QUY81" s="197"/>
      <c r="QUZ81" s="197"/>
      <c r="QVA81" s="197"/>
      <c r="QVB81" s="197"/>
      <c r="QVC81" s="197"/>
      <c r="QVD81" s="197"/>
      <c r="QVE81" s="200"/>
      <c r="QVF81" s="200"/>
      <c r="QVG81" s="200"/>
      <c r="QVH81" s="200"/>
      <c r="QVI81" s="200"/>
      <c r="QVJ81" s="200"/>
      <c r="QVK81" s="200"/>
      <c r="QVL81" s="200"/>
      <c r="QVM81" s="200"/>
      <c r="QVN81" s="200"/>
      <c r="QVO81" s="200"/>
      <c r="QVP81" s="200"/>
      <c r="QVQ81" s="200"/>
      <c r="QVR81" s="200"/>
      <c r="QVS81" s="200"/>
      <c r="QVT81" s="200"/>
      <c r="QVU81" s="200"/>
      <c r="QVV81" s="200"/>
      <c r="QVW81" s="200"/>
      <c r="QVX81" s="200"/>
      <c r="QVY81" s="200"/>
      <c r="QVZ81" s="200"/>
      <c r="QWA81" s="200"/>
      <c r="QWB81" s="200"/>
      <c r="QWC81" s="200"/>
      <c r="QWD81" s="200"/>
      <c r="QWE81" s="200"/>
      <c r="QWF81" s="200"/>
      <c r="QWG81" s="200"/>
      <c r="QWH81" s="200"/>
      <c r="QWI81" s="200"/>
      <c r="QWJ81" s="200"/>
      <c r="QWK81" s="200"/>
      <c r="QWL81" s="200"/>
      <c r="QWM81" s="200"/>
      <c r="QWN81" s="200"/>
      <c r="QWO81" s="200"/>
      <c r="QWP81" s="200"/>
      <c r="QWQ81" s="200"/>
      <c r="QWR81" s="200"/>
      <c r="QWS81" s="200"/>
      <c r="QWT81" s="200"/>
      <c r="QWU81" s="200"/>
      <c r="QWV81" s="200"/>
      <c r="QWW81" s="200"/>
      <c r="QWX81" s="200"/>
      <c r="QWY81" s="200"/>
      <c r="QWZ81" s="200"/>
      <c r="QXA81" s="200"/>
      <c r="QXB81" s="200"/>
      <c r="QXC81" s="200"/>
      <c r="QXD81" s="200"/>
      <c r="QXE81" s="200"/>
      <c r="QXF81" s="200"/>
      <c r="QXG81" s="200"/>
      <c r="QXH81" s="200"/>
      <c r="QXI81" s="200"/>
      <c r="QXJ81" s="200"/>
      <c r="QXK81" s="200"/>
      <c r="QXL81" s="200"/>
      <c r="QXM81" s="200"/>
      <c r="QXN81" s="200"/>
      <c r="QXO81" s="200"/>
      <c r="QXP81" s="200"/>
      <c r="QXQ81" s="200"/>
      <c r="QXR81" s="200"/>
      <c r="QXS81" s="200"/>
      <c r="QXT81" s="200"/>
      <c r="QXU81" s="200"/>
      <c r="QXV81" s="200"/>
      <c r="QXW81" s="200"/>
      <c r="QXX81" s="200"/>
      <c r="QXY81" s="200"/>
      <c r="QXZ81" s="200"/>
      <c r="QYA81" s="200"/>
      <c r="QYB81" s="200"/>
      <c r="QYC81" s="197"/>
      <c r="QYD81" s="197"/>
      <c r="QYE81" s="197"/>
      <c r="QYF81" s="197"/>
      <c r="QYG81" s="197"/>
      <c r="QYH81" s="197"/>
      <c r="QYI81" s="197"/>
      <c r="QYJ81" s="197"/>
      <c r="QYK81" s="197"/>
      <c r="QYL81" s="197"/>
      <c r="QYM81" s="197"/>
      <c r="QYN81" s="197"/>
      <c r="QYO81" s="197"/>
      <c r="QYP81" s="197"/>
      <c r="QYQ81" s="197"/>
      <c r="QYR81" s="197"/>
      <c r="QYS81" s="200"/>
      <c r="QYT81" s="200"/>
      <c r="QYU81" s="200"/>
      <c r="QYV81" s="200"/>
      <c r="QYW81" s="200"/>
      <c r="QYX81" s="200"/>
      <c r="QYY81" s="200"/>
      <c r="QYZ81" s="200"/>
      <c r="QZA81" s="200"/>
      <c r="QZB81" s="200"/>
      <c r="QZC81" s="200"/>
      <c r="QZD81" s="200"/>
      <c r="QZE81" s="200"/>
      <c r="QZF81" s="200"/>
      <c r="QZG81" s="200"/>
      <c r="QZH81" s="200"/>
      <c r="QZI81" s="200"/>
      <c r="QZJ81" s="200"/>
      <c r="QZK81" s="200"/>
      <c r="QZL81" s="200"/>
      <c r="QZM81" s="200"/>
      <c r="QZN81" s="200"/>
      <c r="QZO81" s="200"/>
      <c r="QZP81" s="200"/>
      <c r="QZQ81" s="200"/>
      <c r="QZR81" s="200"/>
      <c r="QZS81" s="200"/>
      <c r="QZT81" s="200"/>
      <c r="QZU81" s="200"/>
      <c r="QZV81" s="200"/>
      <c r="QZW81" s="200"/>
      <c r="QZX81" s="200"/>
      <c r="QZY81" s="200"/>
      <c r="QZZ81" s="200"/>
      <c r="RAA81" s="200"/>
      <c r="RAB81" s="200"/>
      <c r="RAC81" s="200"/>
      <c r="RAD81" s="200"/>
      <c r="RAE81" s="200"/>
      <c r="RAF81" s="200"/>
      <c r="RAG81" s="200"/>
      <c r="RAH81" s="200"/>
      <c r="RAI81" s="200"/>
      <c r="RAJ81" s="200"/>
      <c r="RAK81" s="200"/>
      <c r="RAL81" s="200"/>
      <c r="RAM81" s="200"/>
      <c r="RAN81" s="200"/>
      <c r="RAO81" s="200"/>
      <c r="RAP81" s="200"/>
      <c r="RAQ81" s="200"/>
      <c r="RAR81" s="200"/>
      <c r="RAS81" s="200"/>
      <c r="RAT81" s="200"/>
      <c r="RAU81" s="200"/>
      <c r="RAV81" s="200"/>
      <c r="RAW81" s="200"/>
      <c r="RAX81" s="200"/>
      <c r="RAY81" s="200"/>
      <c r="RAZ81" s="200"/>
      <c r="RBA81" s="200"/>
      <c r="RBB81" s="200"/>
      <c r="RBC81" s="200"/>
      <c r="RBD81" s="200"/>
      <c r="RBE81" s="200"/>
      <c r="RBF81" s="200"/>
      <c r="RBG81" s="200"/>
      <c r="RBH81" s="200"/>
      <c r="RBI81" s="200"/>
      <c r="RBJ81" s="200"/>
      <c r="RBK81" s="200"/>
      <c r="RBL81" s="200"/>
      <c r="RBM81" s="200"/>
      <c r="RBN81" s="200"/>
      <c r="RBO81" s="200"/>
      <c r="RBP81" s="200"/>
      <c r="RBQ81" s="197"/>
      <c r="RBR81" s="197"/>
      <c r="RBS81" s="197"/>
      <c r="RBT81" s="197"/>
      <c r="RBU81" s="197"/>
      <c r="RBV81" s="197"/>
      <c r="RBW81" s="197"/>
      <c r="RBX81" s="197"/>
      <c r="RBY81" s="197"/>
      <c r="RBZ81" s="197"/>
      <c r="RCA81" s="197"/>
      <c r="RCB81" s="197"/>
      <c r="RCC81" s="197"/>
      <c r="RCD81" s="197"/>
      <c r="RCE81" s="197"/>
      <c r="RCF81" s="197"/>
      <c r="RCG81" s="200"/>
      <c r="RCH81" s="200"/>
      <c r="RCI81" s="200"/>
      <c r="RCJ81" s="200"/>
      <c r="RCK81" s="200"/>
      <c r="RCL81" s="200"/>
      <c r="RCM81" s="200"/>
      <c r="RCN81" s="200"/>
      <c r="RCO81" s="200"/>
      <c r="RCP81" s="200"/>
      <c r="RCQ81" s="200"/>
      <c r="RCR81" s="200"/>
      <c r="RCS81" s="200"/>
      <c r="RCT81" s="200"/>
      <c r="RCU81" s="200"/>
      <c r="RCV81" s="200"/>
      <c r="RCW81" s="200"/>
      <c r="RCX81" s="200"/>
      <c r="RCY81" s="200"/>
      <c r="RCZ81" s="200"/>
      <c r="RDA81" s="200"/>
      <c r="RDB81" s="200"/>
      <c r="RDC81" s="200"/>
      <c r="RDD81" s="200"/>
      <c r="RDE81" s="200"/>
      <c r="RDF81" s="200"/>
      <c r="RDG81" s="200"/>
      <c r="RDH81" s="200"/>
      <c r="RDI81" s="200"/>
      <c r="RDJ81" s="200"/>
      <c r="RDK81" s="200"/>
      <c r="RDL81" s="200"/>
      <c r="RDM81" s="200"/>
      <c r="RDN81" s="200"/>
      <c r="RDO81" s="200"/>
      <c r="RDP81" s="200"/>
      <c r="RDQ81" s="200"/>
      <c r="RDR81" s="200"/>
      <c r="RDS81" s="200"/>
      <c r="RDT81" s="200"/>
      <c r="RDU81" s="200"/>
      <c r="RDV81" s="200"/>
      <c r="RDW81" s="200"/>
      <c r="RDX81" s="200"/>
      <c r="RDY81" s="200"/>
      <c r="RDZ81" s="200"/>
      <c r="REA81" s="200"/>
      <c r="REB81" s="200"/>
      <c r="REC81" s="200"/>
      <c r="RED81" s="200"/>
      <c r="REE81" s="200"/>
      <c r="REF81" s="200"/>
      <c r="REG81" s="200"/>
      <c r="REH81" s="200"/>
      <c r="REI81" s="200"/>
      <c r="REJ81" s="200"/>
      <c r="REK81" s="200"/>
      <c r="REL81" s="200"/>
      <c r="REM81" s="200"/>
      <c r="REN81" s="200"/>
      <c r="REO81" s="200"/>
      <c r="REP81" s="200"/>
      <c r="REQ81" s="200"/>
      <c r="RER81" s="200"/>
      <c r="RES81" s="200"/>
      <c r="RET81" s="200"/>
      <c r="REU81" s="200"/>
      <c r="REV81" s="200"/>
      <c r="REW81" s="200"/>
      <c r="REX81" s="200"/>
      <c r="REY81" s="200"/>
      <c r="REZ81" s="200"/>
      <c r="RFA81" s="200"/>
      <c r="RFB81" s="200"/>
      <c r="RFC81" s="200"/>
      <c r="RFD81" s="200"/>
      <c r="RFE81" s="197"/>
      <c r="RFF81" s="197"/>
      <c r="RFG81" s="197"/>
      <c r="RFH81" s="197"/>
      <c r="RFI81" s="197"/>
      <c r="RFJ81" s="197"/>
      <c r="RFK81" s="197"/>
      <c r="RFL81" s="197"/>
      <c r="RFM81" s="197"/>
      <c r="RFN81" s="197"/>
      <c r="RFO81" s="197"/>
      <c r="RFP81" s="197"/>
      <c r="RFQ81" s="197"/>
      <c r="RFR81" s="197"/>
      <c r="RFS81" s="197"/>
      <c r="RFT81" s="197"/>
      <c r="RFU81" s="200"/>
      <c r="RFV81" s="200"/>
      <c r="RFW81" s="200"/>
      <c r="RFX81" s="200"/>
      <c r="RFY81" s="200"/>
      <c r="RFZ81" s="200"/>
      <c r="RGA81" s="200"/>
      <c r="RGB81" s="200"/>
      <c r="RGC81" s="200"/>
      <c r="RGD81" s="200"/>
      <c r="RGE81" s="200"/>
      <c r="RGF81" s="200"/>
      <c r="RGG81" s="200"/>
      <c r="RGH81" s="200"/>
      <c r="RGI81" s="200"/>
      <c r="RGJ81" s="200"/>
      <c r="RGK81" s="200"/>
      <c r="RGL81" s="200"/>
      <c r="RGM81" s="200"/>
      <c r="RGN81" s="200"/>
      <c r="RGO81" s="200"/>
      <c r="RGP81" s="200"/>
      <c r="RGQ81" s="200"/>
      <c r="RGR81" s="200"/>
      <c r="RGS81" s="200"/>
      <c r="RGT81" s="200"/>
      <c r="RGU81" s="200"/>
      <c r="RGV81" s="200"/>
      <c r="RGW81" s="200"/>
      <c r="RGX81" s="200"/>
      <c r="RGY81" s="200"/>
      <c r="RGZ81" s="200"/>
      <c r="RHA81" s="200"/>
      <c r="RHB81" s="200"/>
      <c r="RHC81" s="200"/>
      <c r="RHD81" s="200"/>
      <c r="RHE81" s="200"/>
      <c r="RHF81" s="200"/>
      <c r="RHG81" s="200"/>
      <c r="RHH81" s="200"/>
      <c r="RHI81" s="200"/>
      <c r="RHJ81" s="200"/>
      <c r="RHK81" s="200"/>
      <c r="RHL81" s="200"/>
      <c r="RHM81" s="200"/>
      <c r="RHN81" s="200"/>
      <c r="RHO81" s="200"/>
      <c r="RHP81" s="200"/>
      <c r="RHQ81" s="200"/>
      <c r="RHR81" s="200"/>
      <c r="RHS81" s="200"/>
      <c r="RHT81" s="200"/>
      <c r="RHU81" s="200"/>
      <c r="RHV81" s="200"/>
      <c r="RHW81" s="200"/>
      <c r="RHX81" s="200"/>
      <c r="RHY81" s="200"/>
      <c r="RHZ81" s="200"/>
      <c r="RIA81" s="200"/>
      <c r="RIB81" s="200"/>
      <c r="RIC81" s="200"/>
      <c r="RID81" s="200"/>
      <c r="RIE81" s="200"/>
      <c r="RIF81" s="200"/>
      <c r="RIG81" s="200"/>
      <c r="RIH81" s="200"/>
      <c r="RII81" s="200"/>
      <c r="RIJ81" s="200"/>
      <c r="RIK81" s="200"/>
      <c r="RIL81" s="200"/>
      <c r="RIM81" s="200"/>
      <c r="RIN81" s="200"/>
      <c r="RIO81" s="200"/>
      <c r="RIP81" s="200"/>
      <c r="RIQ81" s="200"/>
      <c r="RIR81" s="200"/>
      <c r="RIS81" s="197"/>
      <c r="RIT81" s="197"/>
      <c r="RIU81" s="197"/>
      <c r="RIV81" s="197"/>
      <c r="RIW81" s="197"/>
      <c r="RIX81" s="197"/>
      <c r="RIY81" s="197"/>
      <c r="RIZ81" s="197"/>
      <c r="RJA81" s="197"/>
      <c r="RJB81" s="197"/>
      <c r="RJC81" s="197"/>
      <c r="RJD81" s="197"/>
      <c r="RJE81" s="197"/>
      <c r="RJF81" s="197"/>
      <c r="RJG81" s="197"/>
      <c r="RJH81" s="197"/>
      <c r="RJI81" s="200"/>
      <c r="RJJ81" s="200"/>
      <c r="RJK81" s="200"/>
      <c r="RJL81" s="200"/>
      <c r="RJM81" s="200"/>
      <c r="RJN81" s="200"/>
      <c r="RJO81" s="200"/>
      <c r="RJP81" s="200"/>
      <c r="RJQ81" s="200"/>
      <c r="RJR81" s="200"/>
      <c r="RJS81" s="200"/>
      <c r="RJT81" s="200"/>
      <c r="RJU81" s="200"/>
      <c r="RJV81" s="200"/>
      <c r="RJW81" s="200"/>
      <c r="RJX81" s="200"/>
      <c r="RJY81" s="200"/>
      <c r="RJZ81" s="200"/>
      <c r="RKA81" s="200"/>
      <c r="RKB81" s="200"/>
      <c r="RKC81" s="200"/>
      <c r="RKD81" s="200"/>
      <c r="RKE81" s="200"/>
      <c r="RKF81" s="200"/>
      <c r="RKG81" s="200"/>
      <c r="RKH81" s="200"/>
      <c r="RKI81" s="200"/>
      <c r="RKJ81" s="200"/>
      <c r="RKK81" s="200"/>
      <c r="RKL81" s="200"/>
      <c r="RKM81" s="200"/>
      <c r="RKN81" s="200"/>
      <c r="RKO81" s="200"/>
      <c r="RKP81" s="200"/>
      <c r="RKQ81" s="200"/>
      <c r="RKR81" s="200"/>
      <c r="RKS81" s="200"/>
      <c r="RKT81" s="200"/>
      <c r="RKU81" s="200"/>
      <c r="RKV81" s="200"/>
      <c r="RKW81" s="200"/>
      <c r="RKX81" s="200"/>
      <c r="RKY81" s="200"/>
      <c r="RKZ81" s="200"/>
      <c r="RLA81" s="200"/>
      <c r="RLB81" s="200"/>
      <c r="RLC81" s="200"/>
      <c r="RLD81" s="200"/>
      <c r="RLE81" s="200"/>
      <c r="RLF81" s="200"/>
      <c r="RLG81" s="200"/>
      <c r="RLH81" s="200"/>
      <c r="RLI81" s="200"/>
      <c r="RLJ81" s="200"/>
      <c r="RLK81" s="200"/>
      <c r="RLL81" s="200"/>
      <c r="RLM81" s="200"/>
      <c r="RLN81" s="200"/>
      <c r="RLO81" s="200"/>
      <c r="RLP81" s="200"/>
      <c r="RLQ81" s="200"/>
      <c r="RLR81" s="200"/>
      <c r="RLS81" s="200"/>
      <c r="RLT81" s="200"/>
      <c r="RLU81" s="200"/>
      <c r="RLV81" s="200"/>
      <c r="RLW81" s="200"/>
      <c r="RLX81" s="200"/>
      <c r="RLY81" s="200"/>
      <c r="RLZ81" s="200"/>
      <c r="RMA81" s="200"/>
      <c r="RMB81" s="200"/>
      <c r="RMC81" s="200"/>
      <c r="RMD81" s="200"/>
      <c r="RME81" s="200"/>
      <c r="RMF81" s="200"/>
      <c r="RMG81" s="197"/>
      <c r="RMH81" s="197"/>
      <c r="RMI81" s="197"/>
      <c r="RMJ81" s="197"/>
      <c r="RMK81" s="197"/>
      <c r="RML81" s="197"/>
      <c r="RMM81" s="197"/>
      <c r="RMN81" s="197"/>
      <c r="RMO81" s="197"/>
      <c r="RMP81" s="197"/>
      <c r="RMQ81" s="197"/>
      <c r="RMR81" s="197"/>
      <c r="RMS81" s="197"/>
      <c r="RMT81" s="197"/>
      <c r="RMU81" s="197"/>
      <c r="RMV81" s="197"/>
      <c r="RMW81" s="200"/>
      <c r="RMX81" s="200"/>
      <c r="RMY81" s="200"/>
      <c r="RMZ81" s="200"/>
      <c r="RNA81" s="200"/>
      <c r="RNB81" s="200"/>
      <c r="RNC81" s="200"/>
      <c r="RND81" s="200"/>
      <c r="RNE81" s="200"/>
      <c r="RNF81" s="200"/>
      <c r="RNG81" s="200"/>
      <c r="RNH81" s="200"/>
      <c r="RNI81" s="200"/>
      <c r="RNJ81" s="200"/>
      <c r="RNK81" s="200"/>
      <c r="RNL81" s="200"/>
      <c r="RNM81" s="200"/>
      <c r="RNN81" s="200"/>
      <c r="RNO81" s="200"/>
      <c r="RNP81" s="200"/>
      <c r="RNQ81" s="200"/>
      <c r="RNR81" s="200"/>
      <c r="RNS81" s="200"/>
      <c r="RNT81" s="200"/>
      <c r="RNU81" s="200"/>
      <c r="RNV81" s="200"/>
      <c r="RNW81" s="200"/>
      <c r="RNX81" s="200"/>
      <c r="RNY81" s="200"/>
      <c r="RNZ81" s="200"/>
      <c r="ROA81" s="200"/>
      <c r="ROB81" s="200"/>
      <c r="ROC81" s="200"/>
      <c r="ROD81" s="200"/>
      <c r="ROE81" s="200"/>
      <c r="ROF81" s="200"/>
      <c r="ROG81" s="200"/>
      <c r="ROH81" s="200"/>
      <c r="ROI81" s="200"/>
      <c r="ROJ81" s="200"/>
      <c r="ROK81" s="200"/>
      <c r="ROL81" s="200"/>
      <c r="ROM81" s="200"/>
      <c r="RON81" s="200"/>
      <c r="ROO81" s="200"/>
      <c r="ROP81" s="200"/>
      <c r="ROQ81" s="200"/>
      <c r="ROR81" s="200"/>
      <c r="ROS81" s="200"/>
      <c r="ROT81" s="200"/>
      <c r="ROU81" s="200"/>
      <c r="ROV81" s="200"/>
      <c r="ROW81" s="200"/>
      <c r="ROX81" s="200"/>
      <c r="ROY81" s="200"/>
      <c r="ROZ81" s="200"/>
      <c r="RPA81" s="200"/>
      <c r="RPB81" s="200"/>
      <c r="RPC81" s="200"/>
      <c r="RPD81" s="200"/>
      <c r="RPE81" s="200"/>
      <c r="RPF81" s="200"/>
      <c r="RPG81" s="200"/>
      <c r="RPH81" s="200"/>
      <c r="RPI81" s="200"/>
      <c r="RPJ81" s="200"/>
      <c r="RPK81" s="200"/>
      <c r="RPL81" s="200"/>
      <c r="RPM81" s="200"/>
      <c r="RPN81" s="200"/>
      <c r="RPO81" s="200"/>
      <c r="RPP81" s="200"/>
      <c r="RPQ81" s="200"/>
      <c r="RPR81" s="200"/>
      <c r="RPS81" s="200"/>
      <c r="RPT81" s="200"/>
      <c r="RPU81" s="197"/>
      <c r="RPV81" s="197"/>
      <c r="RPW81" s="197"/>
      <c r="RPX81" s="197"/>
      <c r="RPY81" s="197"/>
      <c r="RPZ81" s="197"/>
      <c r="RQA81" s="197"/>
      <c r="RQB81" s="197"/>
      <c r="RQC81" s="197"/>
      <c r="RQD81" s="197"/>
      <c r="RQE81" s="197"/>
      <c r="RQF81" s="197"/>
      <c r="RQG81" s="197"/>
      <c r="RQH81" s="197"/>
      <c r="RQI81" s="197"/>
      <c r="RQJ81" s="197"/>
      <c r="RQK81" s="200"/>
      <c r="RQL81" s="200"/>
      <c r="RQM81" s="200"/>
      <c r="RQN81" s="200"/>
      <c r="RQO81" s="200"/>
      <c r="RQP81" s="200"/>
      <c r="RQQ81" s="200"/>
      <c r="RQR81" s="200"/>
      <c r="RQS81" s="200"/>
      <c r="RQT81" s="200"/>
      <c r="RQU81" s="200"/>
      <c r="RQV81" s="200"/>
      <c r="RQW81" s="200"/>
      <c r="RQX81" s="200"/>
      <c r="RQY81" s="200"/>
      <c r="RQZ81" s="200"/>
      <c r="RRA81" s="200"/>
      <c r="RRB81" s="200"/>
      <c r="RRC81" s="200"/>
      <c r="RRD81" s="200"/>
      <c r="RRE81" s="200"/>
      <c r="RRF81" s="200"/>
      <c r="RRG81" s="200"/>
      <c r="RRH81" s="200"/>
      <c r="RRI81" s="200"/>
      <c r="RRJ81" s="200"/>
      <c r="RRK81" s="200"/>
      <c r="RRL81" s="200"/>
      <c r="RRM81" s="200"/>
      <c r="RRN81" s="200"/>
      <c r="RRO81" s="200"/>
      <c r="RRP81" s="200"/>
      <c r="RRQ81" s="200"/>
      <c r="RRR81" s="200"/>
      <c r="RRS81" s="200"/>
      <c r="RRT81" s="200"/>
      <c r="RRU81" s="200"/>
      <c r="RRV81" s="200"/>
      <c r="RRW81" s="200"/>
      <c r="RRX81" s="200"/>
      <c r="RRY81" s="200"/>
      <c r="RRZ81" s="200"/>
      <c r="RSA81" s="200"/>
      <c r="RSB81" s="200"/>
      <c r="RSC81" s="200"/>
      <c r="RSD81" s="200"/>
      <c r="RSE81" s="200"/>
      <c r="RSF81" s="200"/>
      <c r="RSG81" s="200"/>
      <c r="RSH81" s="200"/>
      <c r="RSI81" s="200"/>
      <c r="RSJ81" s="200"/>
      <c r="RSK81" s="200"/>
      <c r="RSL81" s="200"/>
      <c r="RSM81" s="200"/>
      <c r="RSN81" s="200"/>
      <c r="RSO81" s="200"/>
      <c r="RSP81" s="200"/>
      <c r="RSQ81" s="200"/>
      <c r="RSR81" s="200"/>
      <c r="RSS81" s="200"/>
      <c r="RST81" s="200"/>
      <c r="RSU81" s="200"/>
      <c r="RSV81" s="200"/>
      <c r="RSW81" s="200"/>
      <c r="RSX81" s="200"/>
      <c r="RSY81" s="200"/>
      <c r="RSZ81" s="200"/>
      <c r="RTA81" s="200"/>
      <c r="RTB81" s="200"/>
      <c r="RTC81" s="200"/>
      <c r="RTD81" s="200"/>
      <c r="RTE81" s="200"/>
      <c r="RTF81" s="200"/>
      <c r="RTG81" s="200"/>
      <c r="RTH81" s="200"/>
      <c r="RTI81" s="197"/>
      <c r="RTJ81" s="197"/>
      <c r="RTK81" s="197"/>
      <c r="RTL81" s="197"/>
      <c r="RTM81" s="197"/>
      <c r="RTN81" s="197"/>
      <c r="RTO81" s="197"/>
      <c r="RTP81" s="197"/>
      <c r="RTQ81" s="197"/>
      <c r="RTR81" s="197"/>
      <c r="RTS81" s="197"/>
      <c r="RTT81" s="197"/>
      <c r="RTU81" s="197"/>
      <c r="RTV81" s="197"/>
      <c r="RTW81" s="197"/>
      <c r="RTX81" s="197"/>
      <c r="RTY81" s="200"/>
      <c r="RTZ81" s="200"/>
      <c r="RUA81" s="200"/>
      <c r="RUB81" s="200"/>
      <c r="RUC81" s="200"/>
      <c r="RUD81" s="200"/>
      <c r="RUE81" s="200"/>
      <c r="RUF81" s="200"/>
      <c r="RUG81" s="200"/>
      <c r="RUH81" s="200"/>
      <c r="RUI81" s="200"/>
      <c r="RUJ81" s="200"/>
      <c r="RUK81" s="200"/>
      <c r="RUL81" s="200"/>
      <c r="RUM81" s="200"/>
      <c r="RUN81" s="200"/>
      <c r="RUO81" s="200"/>
      <c r="RUP81" s="200"/>
      <c r="RUQ81" s="200"/>
      <c r="RUR81" s="200"/>
      <c r="RUS81" s="200"/>
      <c r="RUT81" s="200"/>
      <c r="RUU81" s="200"/>
      <c r="RUV81" s="200"/>
      <c r="RUW81" s="200"/>
      <c r="RUX81" s="200"/>
      <c r="RUY81" s="200"/>
      <c r="RUZ81" s="200"/>
      <c r="RVA81" s="200"/>
      <c r="RVB81" s="200"/>
      <c r="RVC81" s="200"/>
      <c r="RVD81" s="200"/>
      <c r="RVE81" s="200"/>
      <c r="RVF81" s="200"/>
      <c r="RVG81" s="200"/>
      <c r="RVH81" s="200"/>
      <c r="RVI81" s="200"/>
      <c r="RVJ81" s="200"/>
      <c r="RVK81" s="200"/>
      <c r="RVL81" s="200"/>
      <c r="RVM81" s="200"/>
      <c r="RVN81" s="200"/>
      <c r="RVO81" s="200"/>
      <c r="RVP81" s="200"/>
      <c r="RVQ81" s="200"/>
      <c r="RVR81" s="200"/>
      <c r="RVS81" s="200"/>
      <c r="RVT81" s="200"/>
      <c r="RVU81" s="200"/>
      <c r="RVV81" s="200"/>
      <c r="RVW81" s="200"/>
      <c r="RVX81" s="200"/>
      <c r="RVY81" s="200"/>
      <c r="RVZ81" s="200"/>
      <c r="RWA81" s="200"/>
      <c r="RWB81" s="200"/>
      <c r="RWC81" s="200"/>
      <c r="RWD81" s="200"/>
      <c r="RWE81" s="200"/>
      <c r="RWF81" s="200"/>
      <c r="RWG81" s="200"/>
      <c r="RWH81" s="200"/>
      <c r="RWI81" s="200"/>
      <c r="RWJ81" s="200"/>
      <c r="RWK81" s="200"/>
      <c r="RWL81" s="200"/>
      <c r="RWM81" s="200"/>
      <c r="RWN81" s="200"/>
      <c r="RWO81" s="200"/>
      <c r="RWP81" s="200"/>
      <c r="RWQ81" s="200"/>
      <c r="RWR81" s="200"/>
      <c r="RWS81" s="200"/>
      <c r="RWT81" s="200"/>
      <c r="RWU81" s="200"/>
      <c r="RWV81" s="200"/>
      <c r="RWW81" s="197"/>
      <c r="RWX81" s="197"/>
      <c r="RWY81" s="197"/>
      <c r="RWZ81" s="197"/>
      <c r="RXA81" s="197"/>
      <c r="RXB81" s="197"/>
      <c r="RXC81" s="197"/>
      <c r="RXD81" s="197"/>
      <c r="RXE81" s="197"/>
      <c r="RXF81" s="197"/>
      <c r="RXG81" s="197"/>
      <c r="RXH81" s="197"/>
      <c r="RXI81" s="197"/>
      <c r="RXJ81" s="197"/>
      <c r="RXK81" s="197"/>
      <c r="RXL81" s="197"/>
      <c r="RXM81" s="200"/>
      <c r="RXN81" s="200"/>
      <c r="RXO81" s="200"/>
      <c r="RXP81" s="200"/>
      <c r="RXQ81" s="200"/>
      <c r="RXR81" s="200"/>
      <c r="RXS81" s="200"/>
      <c r="RXT81" s="200"/>
      <c r="RXU81" s="200"/>
      <c r="RXV81" s="200"/>
      <c r="RXW81" s="200"/>
      <c r="RXX81" s="200"/>
      <c r="RXY81" s="200"/>
      <c r="RXZ81" s="200"/>
      <c r="RYA81" s="200"/>
      <c r="RYB81" s="200"/>
      <c r="RYC81" s="200"/>
      <c r="RYD81" s="200"/>
      <c r="RYE81" s="200"/>
      <c r="RYF81" s="200"/>
      <c r="RYG81" s="200"/>
      <c r="RYH81" s="200"/>
      <c r="RYI81" s="200"/>
      <c r="RYJ81" s="200"/>
      <c r="RYK81" s="200"/>
      <c r="RYL81" s="200"/>
      <c r="RYM81" s="200"/>
      <c r="RYN81" s="200"/>
      <c r="RYO81" s="200"/>
      <c r="RYP81" s="200"/>
      <c r="RYQ81" s="200"/>
      <c r="RYR81" s="200"/>
      <c r="RYS81" s="200"/>
      <c r="RYT81" s="200"/>
      <c r="RYU81" s="200"/>
      <c r="RYV81" s="200"/>
      <c r="RYW81" s="200"/>
      <c r="RYX81" s="200"/>
      <c r="RYY81" s="200"/>
      <c r="RYZ81" s="200"/>
      <c r="RZA81" s="200"/>
      <c r="RZB81" s="200"/>
      <c r="RZC81" s="200"/>
      <c r="RZD81" s="200"/>
      <c r="RZE81" s="200"/>
      <c r="RZF81" s="200"/>
      <c r="RZG81" s="200"/>
      <c r="RZH81" s="200"/>
      <c r="RZI81" s="200"/>
      <c r="RZJ81" s="200"/>
      <c r="RZK81" s="200"/>
      <c r="RZL81" s="200"/>
      <c r="RZM81" s="200"/>
      <c r="RZN81" s="200"/>
      <c r="RZO81" s="200"/>
      <c r="RZP81" s="200"/>
      <c r="RZQ81" s="200"/>
      <c r="RZR81" s="200"/>
      <c r="RZS81" s="200"/>
      <c r="RZT81" s="200"/>
      <c r="RZU81" s="200"/>
      <c r="RZV81" s="200"/>
      <c r="RZW81" s="200"/>
      <c r="RZX81" s="200"/>
      <c r="RZY81" s="200"/>
      <c r="RZZ81" s="200"/>
      <c r="SAA81" s="200"/>
      <c r="SAB81" s="200"/>
      <c r="SAC81" s="200"/>
      <c r="SAD81" s="200"/>
      <c r="SAE81" s="200"/>
      <c r="SAF81" s="200"/>
      <c r="SAG81" s="200"/>
      <c r="SAH81" s="200"/>
      <c r="SAI81" s="200"/>
      <c r="SAJ81" s="200"/>
      <c r="SAK81" s="197"/>
      <c r="SAL81" s="197"/>
      <c r="SAM81" s="197"/>
      <c r="SAN81" s="197"/>
      <c r="SAO81" s="197"/>
      <c r="SAP81" s="197"/>
      <c r="SAQ81" s="197"/>
      <c r="SAR81" s="197"/>
      <c r="SAS81" s="197"/>
      <c r="SAT81" s="197"/>
      <c r="SAU81" s="197"/>
      <c r="SAV81" s="197"/>
      <c r="SAW81" s="197"/>
      <c r="SAX81" s="197"/>
      <c r="SAY81" s="197"/>
      <c r="SAZ81" s="197"/>
      <c r="SBA81" s="200"/>
      <c r="SBB81" s="200"/>
      <c r="SBC81" s="200"/>
      <c r="SBD81" s="200"/>
      <c r="SBE81" s="200"/>
      <c r="SBF81" s="200"/>
      <c r="SBG81" s="200"/>
      <c r="SBH81" s="200"/>
      <c r="SBI81" s="200"/>
      <c r="SBJ81" s="200"/>
      <c r="SBK81" s="200"/>
      <c r="SBL81" s="200"/>
      <c r="SBM81" s="200"/>
      <c r="SBN81" s="200"/>
      <c r="SBO81" s="200"/>
      <c r="SBP81" s="200"/>
      <c r="SBQ81" s="200"/>
      <c r="SBR81" s="200"/>
      <c r="SBS81" s="200"/>
      <c r="SBT81" s="200"/>
      <c r="SBU81" s="200"/>
      <c r="SBV81" s="200"/>
      <c r="SBW81" s="200"/>
      <c r="SBX81" s="200"/>
      <c r="SBY81" s="200"/>
      <c r="SBZ81" s="200"/>
      <c r="SCA81" s="200"/>
      <c r="SCB81" s="200"/>
      <c r="SCC81" s="200"/>
      <c r="SCD81" s="200"/>
      <c r="SCE81" s="200"/>
      <c r="SCF81" s="200"/>
      <c r="SCG81" s="200"/>
      <c r="SCH81" s="200"/>
      <c r="SCI81" s="200"/>
      <c r="SCJ81" s="200"/>
      <c r="SCK81" s="200"/>
      <c r="SCL81" s="200"/>
      <c r="SCM81" s="200"/>
      <c r="SCN81" s="200"/>
      <c r="SCO81" s="200"/>
      <c r="SCP81" s="200"/>
      <c r="SCQ81" s="200"/>
      <c r="SCR81" s="200"/>
      <c r="SCS81" s="200"/>
      <c r="SCT81" s="200"/>
      <c r="SCU81" s="200"/>
      <c r="SCV81" s="200"/>
      <c r="SCW81" s="200"/>
      <c r="SCX81" s="200"/>
      <c r="SCY81" s="200"/>
      <c r="SCZ81" s="200"/>
      <c r="SDA81" s="200"/>
      <c r="SDB81" s="200"/>
      <c r="SDC81" s="200"/>
      <c r="SDD81" s="200"/>
      <c r="SDE81" s="200"/>
      <c r="SDF81" s="200"/>
      <c r="SDG81" s="200"/>
      <c r="SDH81" s="200"/>
      <c r="SDI81" s="200"/>
      <c r="SDJ81" s="200"/>
      <c r="SDK81" s="200"/>
      <c r="SDL81" s="200"/>
      <c r="SDM81" s="200"/>
      <c r="SDN81" s="200"/>
      <c r="SDO81" s="200"/>
      <c r="SDP81" s="200"/>
      <c r="SDQ81" s="200"/>
      <c r="SDR81" s="200"/>
      <c r="SDS81" s="200"/>
      <c r="SDT81" s="200"/>
      <c r="SDU81" s="200"/>
      <c r="SDV81" s="200"/>
      <c r="SDW81" s="200"/>
      <c r="SDX81" s="200"/>
      <c r="SDY81" s="197"/>
      <c r="SDZ81" s="197"/>
      <c r="SEA81" s="197"/>
      <c r="SEB81" s="197"/>
      <c r="SEC81" s="197"/>
      <c r="SED81" s="197"/>
      <c r="SEE81" s="197"/>
      <c r="SEF81" s="197"/>
      <c r="SEG81" s="197"/>
      <c r="SEH81" s="197"/>
      <c r="SEI81" s="197"/>
      <c r="SEJ81" s="197"/>
      <c r="SEK81" s="197"/>
      <c r="SEL81" s="197"/>
      <c r="SEM81" s="197"/>
      <c r="SEN81" s="197"/>
      <c r="SEO81" s="200"/>
      <c r="SEP81" s="200"/>
      <c r="SEQ81" s="200"/>
      <c r="SER81" s="200"/>
      <c r="SES81" s="200"/>
      <c r="SET81" s="200"/>
      <c r="SEU81" s="200"/>
      <c r="SEV81" s="200"/>
      <c r="SEW81" s="200"/>
      <c r="SEX81" s="200"/>
      <c r="SEY81" s="200"/>
      <c r="SEZ81" s="200"/>
      <c r="SFA81" s="200"/>
      <c r="SFB81" s="200"/>
      <c r="SFC81" s="200"/>
      <c r="SFD81" s="200"/>
      <c r="SFE81" s="200"/>
      <c r="SFF81" s="200"/>
      <c r="SFG81" s="200"/>
      <c r="SFH81" s="200"/>
      <c r="SFI81" s="200"/>
      <c r="SFJ81" s="200"/>
      <c r="SFK81" s="200"/>
      <c r="SFL81" s="200"/>
      <c r="SFM81" s="200"/>
      <c r="SFN81" s="200"/>
      <c r="SFO81" s="200"/>
      <c r="SFP81" s="200"/>
      <c r="SFQ81" s="200"/>
      <c r="SFR81" s="200"/>
      <c r="SFS81" s="200"/>
      <c r="SFT81" s="200"/>
      <c r="SFU81" s="200"/>
      <c r="SFV81" s="200"/>
      <c r="SFW81" s="200"/>
      <c r="SFX81" s="200"/>
      <c r="SFY81" s="200"/>
      <c r="SFZ81" s="200"/>
      <c r="SGA81" s="200"/>
      <c r="SGB81" s="200"/>
      <c r="SGC81" s="200"/>
      <c r="SGD81" s="200"/>
      <c r="SGE81" s="200"/>
      <c r="SGF81" s="200"/>
      <c r="SGG81" s="200"/>
      <c r="SGH81" s="200"/>
      <c r="SGI81" s="200"/>
      <c r="SGJ81" s="200"/>
      <c r="SGK81" s="200"/>
      <c r="SGL81" s="200"/>
      <c r="SGM81" s="200"/>
      <c r="SGN81" s="200"/>
      <c r="SGO81" s="200"/>
      <c r="SGP81" s="200"/>
      <c r="SGQ81" s="200"/>
      <c r="SGR81" s="200"/>
      <c r="SGS81" s="200"/>
      <c r="SGT81" s="200"/>
      <c r="SGU81" s="200"/>
      <c r="SGV81" s="200"/>
      <c r="SGW81" s="200"/>
      <c r="SGX81" s="200"/>
      <c r="SGY81" s="200"/>
      <c r="SGZ81" s="200"/>
      <c r="SHA81" s="200"/>
      <c r="SHB81" s="200"/>
      <c r="SHC81" s="200"/>
      <c r="SHD81" s="200"/>
      <c r="SHE81" s="200"/>
      <c r="SHF81" s="200"/>
      <c r="SHG81" s="200"/>
      <c r="SHH81" s="200"/>
      <c r="SHI81" s="200"/>
      <c r="SHJ81" s="200"/>
      <c r="SHK81" s="200"/>
      <c r="SHL81" s="200"/>
      <c r="SHM81" s="197"/>
      <c r="SHN81" s="197"/>
      <c r="SHO81" s="197"/>
      <c r="SHP81" s="197"/>
      <c r="SHQ81" s="197"/>
      <c r="SHR81" s="197"/>
      <c r="SHS81" s="197"/>
      <c r="SHT81" s="197"/>
      <c r="SHU81" s="197"/>
      <c r="SHV81" s="197"/>
      <c r="SHW81" s="197"/>
      <c r="SHX81" s="197"/>
      <c r="SHY81" s="197"/>
      <c r="SHZ81" s="197"/>
      <c r="SIA81" s="197"/>
      <c r="SIB81" s="197"/>
      <c r="SIC81" s="200"/>
      <c r="SID81" s="200"/>
      <c r="SIE81" s="200"/>
      <c r="SIF81" s="200"/>
      <c r="SIG81" s="200"/>
      <c r="SIH81" s="200"/>
      <c r="SII81" s="200"/>
      <c r="SIJ81" s="200"/>
      <c r="SIK81" s="200"/>
      <c r="SIL81" s="200"/>
      <c r="SIM81" s="200"/>
      <c r="SIN81" s="200"/>
      <c r="SIO81" s="200"/>
      <c r="SIP81" s="200"/>
      <c r="SIQ81" s="200"/>
      <c r="SIR81" s="200"/>
      <c r="SIS81" s="200"/>
      <c r="SIT81" s="200"/>
      <c r="SIU81" s="200"/>
      <c r="SIV81" s="200"/>
      <c r="SIW81" s="200"/>
      <c r="SIX81" s="200"/>
      <c r="SIY81" s="200"/>
      <c r="SIZ81" s="200"/>
      <c r="SJA81" s="200"/>
      <c r="SJB81" s="200"/>
      <c r="SJC81" s="200"/>
      <c r="SJD81" s="200"/>
      <c r="SJE81" s="200"/>
      <c r="SJF81" s="200"/>
      <c r="SJG81" s="200"/>
      <c r="SJH81" s="200"/>
      <c r="SJI81" s="200"/>
      <c r="SJJ81" s="200"/>
      <c r="SJK81" s="200"/>
      <c r="SJL81" s="200"/>
      <c r="SJM81" s="200"/>
      <c r="SJN81" s="200"/>
      <c r="SJO81" s="200"/>
      <c r="SJP81" s="200"/>
      <c r="SJQ81" s="200"/>
      <c r="SJR81" s="200"/>
      <c r="SJS81" s="200"/>
      <c r="SJT81" s="200"/>
      <c r="SJU81" s="200"/>
      <c r="SJV81" s="200"/>
      <c r="SJW81" s="200"/>
      <c r="SJX81" s="200"/>
      <c r="SJY81" s="200"/>
      <c r="SJZ81" s="200"/>
      <c r="SKA81" s="200"/>
      <c r="SKB81" s="200"/>
      <c r="SKC81" s="200"/>
      <c r="SKD81" s="200"/>
      <c r="SKE81" s="200"/>
      <c r="SKF81" s="200"/>
      <c r="SKG81" s="200"/>
      <c r="SKH81" s="200"/>
      <c r="SKI81" s="200"/>
      <c r="SKJ81" s="200"/>
      <c r="SKK81" s="200"/>
      <c r="SKL81" s="200"/>
      <c r="SKM81" s="200"/>
      <c r="SKN81" s="200"/>
      <c r="SKO81" s="200"/>
      <c r="SKP81" s="200"/>
      <c r="SKQ81" s="200"/>
      <c r="SKR81" s="200"/>
      <c r="SKS81" s="200"/>
      <c r="SKT81" s="200"/>
      <c r="SKU81" s="200"/>
      <c r="SKV81" s="200"/>
      <c r="SKW81" s="200"/>
      <c r="SKX81" s="200"/>
      <c r="SKY81" s="200"/>
      <c r="SKZ81" s="200"/>
      <c r="SLA81" s="197"/>
      <c r="SLB81" s="197"/>
      <c r="SLC81" s="197"/>
      <c r="SLD81" s="197"/>
      <c r="SLE81" s="197"/>
      <c r="SLF81" s="197"/>
      <c r="SLG81" s="197"/>
      <c r="SLH81" s="197"/>
      <c r="SLI81" s="197"/>
      <c r="SLJ81" s="197"/>
      <c r="SLK81" s="197"/>
      <c r="SLL81" s="197"/>
      <c r="SLM81" s="197"/>
      <c r="SLN81" s="197"/>
      <c r="SLO81" s="197"/>
      <c r="SLP81" s="197"/>
      <c r="SLQ81" s="200"/>
      <c r="SLR81" s="200"/>
      <c r="SLS81" s="200"/>
      <c r="SLT81" s="200"/>
      <c r="SLU81" s="200"/>
      <c r="SLV81" s="200"/>
      <c r="SLW81" s="200"/>
      <c r="SLX81" s="200"/>
      <c r="SLY81" s="200"/>
      <c r="SLZ81" s="200"/>
      <c r="SMA81" s="200"/>
      <c r="SMB81" s="200"/>
      <c r="SMC81" s="200"/>
      <c r="SMD81" s="200"/>
      <c r="SME81" s="200"/>
      <c r="SMF81" s="200"/>
      <c r="SMG81" s="200"/>
      <c r="SMH81" s="200"/>
      <c r="SMI81" s="200"/>
      <c r="SMJ81" s="200"/>
      <c r="SMK81" s="200"/>
      <c r="SML81" s="200"/>
      <c r="SMM81" s="200"/>
      <c r="SMN81" s="200"/>
      <c r="SMO81" s="200"/>
      <c r="SMP81" s="200"/>
      <c r="SMQ81" s="200"/>
      <c r="SMR81" s="200"/>
      <c r="SMS81" s="200"/>
      <c r="SMT81" s="200"/>
      <c r="SMU81" s="200"/>
      <c r="SMV81" s="200"/>
      <c r="SMW81" s="200"/>
      <c r="SMX81" s="200"/>
      <c r="SMY81" s="200"/>
      <c r="SMZ81" s="200"/>
      <c r="SNA81" s="200"/>
      <c r="SNB81" s="200"/>
      <c r="SNC81" s="200"/>
      <c r="SND81" s="200"/>
      <c r="SNE81" s="200"/>
      <c r="SNF81" s="200"/>
      <c r="SNG81" s="200"/>
      <c r="SNH81" s="200"/>
      <c r="SNI81" s="200"/>
      <c r="SNJ81" s="200"/>
      <c r="SNK81" s="200"/>
      <c r="SNL81" s="200"/>
      <c r="SNM81" s="200"/>
      <c r="SNN81" s="200"/>
      <c r="SNO81" s="200"/>
      <c r="SNP81" s="200"/>
      <c r="SNQ81" s="200"/>
      <c r="SNR81" s="200"/>
      <c r="SNS81" s="200"/>
      <c r="SNT81" s="200"/>
      <c r="SNU81" s="200"/>
      <c r="SNV81" s="200"/>
      <c r="SNW81" s="200"/>
      <c r="SNX81" s="200"/>
      <c r="SNY81" s="200"/>
      <c r="SNZ81" s="200"/>
      <c r="SOA81" s="200"/>
      <c r="SOB81" s="200"/>
      <c r="SOC81" s="200"/>
      <c r="SOD81" s="200"/>
      <c r="SOE81" s="200"/>
      <c r="SOF81" s="200"/>
      <c r="SOG81" s="200"/>
      <c r="SOH81" s="200"/>
      <c r="SOI81" s="200"/>
      <c r="SOJ81" s="200"/>
      <c r="SOK81" s="200"/>
      <c r="SOL81" s="200"/>
      <c r="SOM81" s="200"/>
      <c r="SON81" s="200"/>
      <c r="SOO81" s="197"/>
      <c r="SOP81" s="197"/>
      <c r="SOQ81" s="197"/>
      <c r="SOR81" s="197"/>
      <c r="SOS81" s="197"/>
      <c r="SOT81" s="197"/>
      <c r="SOU81" s="197"/>
      <c r="SOV81" s="197"/>
      <c r="SOW81" s="197"/>
      <c r="SOX81" s="197"/>
      <c r="SOY81" s="197"/>
      <c r="SOZ81" s="197"/>
      <c r="SPA81" s="197"/>
      <c r="SPB81" s="197"/>
      <c r="SPC81" s="197"/>
      <c r="SPD81" s="197"/>
      <c r="SPE81" s="200"/>
      <c r="SPF81" s="200"/>
      <c r="SPG81" s="200"/>
      <c r="SPH81" s="200"/>
      <c r="SPI81" s="200"/>
      <c r="SPJ81" s="200"/>
      <c r="SPK81" s="200"/>
      <c r="SPL81" s="200"/>
      <c r="SPM81" s="200"/>
      <c r="SPN81" s="200"/>
      <c r="SPO81" s="200"/>
      <c r="SPP81" s="200"/>
      <c r="SPQ81" s="200"/>
      <c r="SPR81" s="200"/>
      <c r="SPS81" s="200"/>
      <c r="SPT81" s="200"/>
      <c r="SPU81" s="200"/>
      <c r="SPV81" s="200"/>
      <c r="SPW81" s="200"/>
      <c r="SPX81" s="200"/>
      <c r="SPY81" s="200"/>
      <c r="SPZ81" s="200"/>
      <c r="SQA81" s="200"/>
      <c r="SQB81" s="200"/>
      <c r="SQC81" s="200"/>
      <c r="SQD81" s="200"/>
      <c r="SQE81" s="200"/>
      <c r="SQF81" s="200"/>
      <c r="SQG81" s="200"/>
      <c r="SQH81" s="200"/>
      <c r="SQI81" s="200"/>
      <c r="SQJ81" s="200"/>
      <c r="SQK81" s="200"/>
      <c r="SQL81" s="200"/>
      <c r="SQM81" s="200"/>
      <c r="SQN81" s="200"/>
      <c r="SQO81" s="200"/>
      <c r="SQP81" s="200"/>
      <c r="SQQ81" s="200"/>
      <c r="SQR81" s="200"/>
      <c r="SQS81" s="200"/>
      <c r="SQT81" s="200"/>
      <c r="SQU81" s="200"/>
      <c r="SQV81" s="200"/>
      <c r="SQW81" s="200"/>
      <c r="SQX81" s="200"/>
      <c r="SQY81" s="200"/>
      <c r="SQZ81" s="200"/>
      <c r="SRA81" s="200"/>
      <c r="SRB81" s="200"/>
      <c r="SRC81" s="200"/>
      <c r="SRD81" s="200"/>
      <c r="SRE81" s="200"/>
      <c r="SRF81" s="200"/>
      <c r="SRG81" s="200"/>
      <c r="SRH81" s="200"/>
      <c r="SRI81" s="200"/>
      <c r="SRJ81" s="200"/>
      <c r="SRK81" s="200"/>
      <c r="SRL81" s="200"/>
      <c r="SRM81" s="200"/>
      <c r="SRN81" s="200"/>
      <c r="SRO81" s="200"/>
      <c r="SRP81" s="200"/>
      <c r="SRQ81" s="200"/>
      <c r="SRR81" s="200"/>
      <c r="SRS81" s="200"/>
      <c r="SRT81" s="200"/>
      <c r="SRU81" s="200"/>
      <c r="SRV81" s="200"/>
      <c r="SRW81" s="200"/>
      <c r="SRX81" s="200"/>
      <c r="SRY81" s="200"/>
      <c r="SRZ81" s="200"/>
      <c r="SSA81" s="200"/>
      <c r="SSB81" s="200"/>
      <c r="SSC81" s="197"/>
      <c r="SSD81" s="197"/>
      <c r="SSE81" s="197"/>
      <c r="SSF81" s="197"/>
      <c r="SSG81" s="197"/>
      <c r="SSH81" s="197"/>
      <c r="SSI81" s="197"/>
      <c r="SSJ81" s="197"/>
      <c r="SSK81" s="197"/>
      <c r="SSL81" s="197"/>
      <c r="SSM81" s="197"/>
      <c r="SSN81" s="197"/>
      <c r="SSO81" s="197"/>
      <c r="SSP81" s="197"/>
      <c r="SSQ81" s="197"/>
      <c r="SSR81" s="197"/>
      <c r="SSS81" s="200"/>
      <c r="SST81" s="200"/>
      <c r="SSU81" s="200"/>
      <c r="SSV81" s="200"/>
      <c r="SSW81" s="200"/>
      <c r="SSX81" s="200"/>
      <c r="SSY81" s="200"/>
      <c r="SSZ81" s="200"/>
      <c r="STA81" s="200"/>
      <c r="STB81" s="200"/>
      <c r="STC81" s="200"/>
      <c r="STD81" s="200"/>
      <c r="STE81" s="200"/>
      <c r="STF81" s="200"/>
      <c r="STG81" s="200"/>
      <c r="STH81" s="200"/>
      <c r="STI81" s="200"/>
      <c r="STJ81" s="200"/>
      <c r="STK81" s="200"/>
      <c r="STL81" s="200"/>
      <c r="STM81" s="200"/>
      <c r="STN81" s="200"/>
      <c r="STO81" s="200"/>
      <c r="STP81" s="200"/>
      <c r="STQ81" s="200"/>
      <c r="STR81" s="200"/>
      <c r="STS81" s="200"/>
      <c r="STT81" s="200"/>
      <c r="STU81" s="200"/>
      <c r="STV81" s="200"/>
      <c r="STW81" s="200"/>
      <c r="STX81" s="200"/>
      <c r="STY81" s="200"/>
      <c r="STZ81" s="200"/>
      <c r="SUA81" s="200"/>
      <c r="SUB81" s="200"/>
      <c r="SUC81" s="200"/>
      <c r="SUD81" s="200"/>
      <c r="SUE81" s="200"/>
      <c r="SUF81" s="200"/>
      <c r="SUG81" s="200"/>
      <c r="SUH81" s="200"/>
      <c r="SUI81" s="200"/>
      <c r="SUJ81" s="200"/>
      <c r="SUK81" s="200"/>
      <c r="SUL81" s="200"/>
      <c r="SUM81" s="200"/>
      <c r="SUN81" s="200"/>
      <c r="SUO81" s="200"/>
      <c r="SUP81" s="200"/>
      <c r="SUQ81" s="200"/>
      <c r="SUR81" s="200"/>
      <c r="SUS81" s="200"/>
      <c r="SUT81" s="200"/>
      <c r="SUU81" s="200"/>
      <c r="SUV81" s="200"/>
      <c r="SUW81" s="200"/>
      <c r="SUX81" s="200"/>
      <c r="SUY81" s="200"/>
      <c r="SUZ81" s="200"/>
      <c r="SVA81" s="200"/>
      <c r="SVB81" s="200"/>
      <c r="SVC81" s="200"/>
      <c r="SVD81" s="200"/>
      <c r="SVE81" s="200"/>
      <c r="SVF81" s="200"/>
      <c r="SVG81" s="200"/>
      <c r="SVH81" s="200"/>
      <c r="SVI81" s="200"/>
      <c r="SVJ81" s="200"/>
      <c r="SVK81" s="200"/>
      <c r="SVL81" s="200"/>
      <c r="SVM81" s="200"/>
      <c r="SVN81" s="200"/>
      <c r="SVO81" s="200"/>
      <c r="SVP81" s="200"/>
      <c r="SVQ81" s="197"/>
      <c r="SVR81" s="197"/>
      <c r="SVS81" s="197"/>
      <c r="SVT81" s="197"/>
      <c r="SVU81" s="197"/>
      <c r="SVV81" s="197"/>
      <c r="SVW81" s="197"/>
      <c r="SVX81" s="197"/>
      <c r="SVY81" s="197"/>
      <c r="SVZ81" s="197"/>
      <c r="SWA81" s="197"/>
      <c r="SWB81" s="197"/>
      <c r="SWC81" s="197"/>
      <c r="SWD81" s="197"/>
      <c r="SWE81" s="197"/>
      <c r="SWF81" s="197"/>
      <c r="SWG81" s="200"/>
      <c r="SWH81" s="200"/>
      <c r="SWI81" s="200"/>
      <c r="SWJ81" s="200"/>
      <c r="SWK81" s="200"/>
      <c r="SWL81" s="200"/>
      <c r="SWM81" s="200"/>
      <c r="SWN81" s="200"/>
      <c r="SWO81" s="200"/>
      <c r="SWP81" s="200"/>
      <c r="SWQ81" s="200"/>
      <c r="SWR81" s="200"/>
      <c r="SWS81" s="200"/>
      <c r="SWT81" s="200"/>
      <c r="SWU81" s="200"/>
      <c r="SWV81" s="200"/>
      <c r="SWW81" s="200"/>
      <c r="SWX81" s="200"/>
      <c r="SWY81" s="200"/>
      <c r="SWZ81" s="200"/>
      <c r="SXA81" s="200"/>
      <c r="SXB81" s="200"/>
      <c r="SXC81" s="200"/>
      <c r="SXD81" s="200"/>
      <c r="SXE81" s="200"/>
      <c r="SXF81" s="200"/>
      <c r="SXG81" s="200"/>
      <c r="SXH81" s="200"/>
      <c r="SXI81" s="200"/>
      <c r="SXJ81" s="200"/>
      <c r="SXK81" s="200"/>
      <c r="SXL81" s="200"/>
      <c r="SXM81" s="200"/>
      <c r="SXN81" s="200"/>
      <c r="SXO81" s="200"/>
      <c r="SXP81" s="200"/>
      <c r="SXQ81" s="200"/>
      <c r="SXR81" s="200"/>
      <c r="SXS81" s="200"/>
      <c r="SXT81" s="200"/>
      <c r="SXU81" s="200"/>
      <c r="SXV81" s="200"/>
      <c r="SXW81" s="200"/>
      <c r="SXX81" s="200"/>
      <c r="SXY81" s="200"/>
      <c r="SXZ81" s="200"/>
      <c r="SYA81" s="200"/>
      <c r="SYB81" s="200"/>
      <c r="SYC81" s="200"/>
      <c r="SYD81" s="200"/>
      <c r="SYE81" s="200"/>
      <c r="SYF81" s="200"/>
      <c r="SYG81" s="200"/>
      <c r="SYH81" s="200"/>
      <c r="SYI81" s="200"/>
      <c r="SYJ81" s="200"/>
      <c r="SYK81" s="200"/>
      <c r="SYL81" s="200"/>
      <c r="SYM81" s="200"/>
      <c r="SYN81" s="200"/>
      <c r="SYO81" s="200"/>
      <c r="SYP81" s="200"/>
      <c r="SYQ81" s="200"/>
      <c r="SYR81" s="200"/>
      <c r="SYS81" s="200"/>
      <c r="SYT81" s="200"/>
      <c r="SYU81" s="200"/>
      <c r="SYV81" s="200"/>
      <c r="SYW81" s="200"/>
      <c r="SYX81" s="200"/>
      <c r="SYY81" s="200"/>
      <c r="SYZ81" s="200"/>
      <c r="SZA81" s="200"/>
      <c r="SZB81" s="200"/>
      <c r="SZC81" s="200"/>
      <c r="SZD81" s="200"/>
      <c r="SZE81" s="197"/>
      <c r="SZF81" s="197"/>
      <c r="SZG81" s="197"/>
      <c r="SZH81" s="197"/>
      <c r="SZI81" s="197"/>
      <c r="SZJ81" s="197"/>
      <c r="SZK81" s="197"/>
      <c r="SZL81" s="197"/>
      <c r="SZM81" s="197"/>
      <c r="SZN81" s="197"/>
      <c r="SZO81" s="197"/>
      <c r="SZP81" s="197"/>
      <c r="SZQ81" s="197"/>
      <c r="SZR81" s="197"/>
      <c r="SZS81" s="197"/>
      <c r="SZT81" s="197"/>
      <c r="SZU81" s="200"/>
      <c r="SZV81" s="200"/>
      <c r="SZW81" s="200"/>
      <c r="SZX81" s="200"/>
      <c r="SZY81" s="200"/>
      <c r="SZZ81" s="200"/>
      <c r="TAA81" s="200"/>
      <c r="TAB81" s="200"/>
      <c r="TAC81" s="200"/>
      <c r="TAD81" s="200"/>
      <c r="TAE81" s="200"/>
      <c r="TAF81" s="200"/>
      <c r="TAG81" s="200"/>
      <c r="TAH81" s="200"/>
      <c r="TAI81" s="200"/>
      <c r="TAJ81" s="200"/>
      <c r="TAK81" s="200"/>
      <c r="TAL81" s="200"/>
      <c r="TAM81" s="200"/>
      <c r="TAN81" s="200"/>
      <c r="TAO81" s="200"/>
      <c r="TAP81" s="200"/>
      <c r="TAQ81" s="200"/>
      <c r="TAR81" s="200"/>
      <c r="TAS81" s="200"/>
      <c r="TAT81" s="200"/>
      <c r="TAU81" s="200"/>
      <c r="TAV81" s="200"/>
      <c r="TAW81" s="200"/>
      <c r="TAX81" s="200"/>
      <c r="TAY81" s="200"/>
      <c r="TAZ81" s="200"/>
      <c r="TBA81" s="200"/>
      <c r="TBB81" s="200"/>
      <c r="TBC81" s="200"/>
      <c r="TBD81" s="200"/>
      <c r="TBE81" s="200"/>
      <c r="TBF81" s="200"/>
      <c r="TBG81" s="200"/>
      <c r="TBH81" s="200"/>
      <c r="TBI81" s="200"/>
      <c r="TBJ81" s="200"/>
      <c r="TBK81" s="200"/>
      <c r="TBL81" s="200"/>
      <c r="TBM81" s="200"/>
      <c r="TBN81" s="200"/>
      <c r="TBO81" s="200"/>
      <c r="TBP81" s="200"/>
      <c r="TBQ81" s="200"/>
      <c r="TBR81" s="200"/>
      <c r="TBS81" s="200"/>
      <c r="TBT81" s="200"/>
      <c r="TBU81" s="200"/>
      <c r="TBV81" s="200"/>
      <c r="TBW81" s="200"/>
      <c r="TBX81" s="200"/>
      <c r="TBY81" s="200"/>
      <c r="TBZ81" s="200"/>
      <c r="TCA81" s="200"/>
      <c r="TCB81" s="200"/>
      <c r="TCC81" s="200"/>
      <c r="TCD81" s="200"/>
      <c r="TCE81" s="200"/>
      <c r="TCF81" s="200"/>
      <c r="TCG81" s="200"/>
      <c r="TCH81" s="200"/>
      <c r="TCI81" s="200"/>
      <c r="TCJ81" s="200"/>
      <c r="TCK81" s="200"/>
      <c r="TCL81" s="200"/>
      <c r="TCM81" s="200"/>
      <c r="TCN81" s="200"/>
      <c r="TCO81" s="200"/>
      <c r="TCP81" s="200"/>
      <c r="TCQ81" s="200"/>
      <c r="TCR81" s="200"/>
      <c r="TCS81" s="197"/>
      <c r="TCT81" s="197"/>
      <c r="TCU81" s="197"/>
      <c r="TCV81" s="197"/>
      <c r="TCW81" s="197"/>
      <c r="TCX81" s="197"/>
      <c r="TCY81" s="197"/>
      <c r="TCZ81" s="197"/>
      <c r="TDA81" s="197"/>
      <c r="TDB81" s="197"/>
      <c r="TDC81" s="197"/>
      <c r="TDD81" s="197"/>
      <c r="TDE81" s="197"/>
      <c r="TDF81" s="197"/>
      <c r="TDG81" s="197"/>
      <c r="TDH81" s="197"/>
      <c r="TDI81" s="200"/>
      <c r="TDJ81" s="200"/>
      <c r="TDK81" s="200"/>
      <c r="TDL81" s="200"/>
      <c r="TDM81" s="200"/>
      <c r="TDN81" s="200"/>
      <c r="TDO81" s="200"/>
      <c r="TDP81" s="200"/>
      <c r="TDQ81" s="200"/>
      <c r="TDR81" s="200"/>
      <c r="TDS81" s="200"/>
      <c r="TDT81" s="200"/>
      <c r="TDU81" s="200"/>
      <c r="TDV81" s="200"/>
      <c r="TDW81" s="200"/>
      <c r="TDX81" s="200"/>
      <c r="TDY81" s="200"/>
      <c r="TDZ81" s="200"/>
      <c r="TEA81" s="200"/>
      <c r="TEB81" s="200"/>
      <c r="TEC81" s="200"/>
      <c r="TED81" s="200"/>
      <c r="TEE81" s="200"/>
      <c r="TEF81" s="200"/>
      <c r="TEG81" s="200"/>
      <c r="TEH81" s="200"/>
      <c r="TEI81" s="200"/>
      <c r="TEJ81" s="200"/>
      <c r="TEK81" s="200"/>
      <c r="TEL81" s="200"/>
      <c r="TEM81" s="200"/>
      <c r="TEN81" s="200"/>
      <c r="TEO81" s="200"/>
      <c r="TEP81" s="200"/>
      <c r="TEQ81" s="200"/>
      <c r="TER81" s="200"/>
      <c r="TES81" s="200"/>
      <c r="TET81" s="200"/>
      <c r="TEU81" s="200"/>
      <c r="TEV81" s="200"/>
      <c r="TEW81" s="200"/>
      <c r="TEX81" s="200"/>
      <c r="TEY81" s="200"/>
      <c r="TEZ81" s="200"/>
      <c r="TFA81" s="200"/>
      <c r="TFB81" s="200"/>
      <c r="TFC81" s="200"/>
      <c r="TFD81" s="200"/>
      <c r="TFE81" s="200"/>
      <c r="TFF81" s="200"/>
      <c r="TFG81" s="200"/>
      <c r="TFH81" s="200"/>
      <c r="TFI81" s="200"/>
      <c r="TFJ81" s="200"/>
      <c r="TFK81" s="200"/>
      <c r="TFL81" s="200"/>
      <c r="TFM81" s="200"/>
      <c r="TFN81" s="200"/>
      <c r="TFO81" s="200"/>
      <c r="TFP81" s="200"/>
      <c r="TFQ81" s="200"/>
      <c r="TFR81" s="200"/>
      <c r="TFS81" s="200"/>
      <c r="TFT81" s="200"/>
      <c r="TFU81" s="200"/>
      <c r="TFV81" s="200"/>
      <c r="TFW81" s="200"/>
      <c r="TFX81" s="200"/>
      <c r="TFY81" s="200"/>
      <c r="TFZ81" s="200"/>
      <c r="TGA81" s="200"/>
      <c r="TGB81" s="200"/>
      <c r="TGC81" s="200"/>
      <c r="TGD81" s="200"/>
      <c r="TGE81" s="200"/>
      <c r="TGF81" s="200"/>
      <c r="TGG81" s="197"/>
      <c r="TGH81" s="197"/>
      <c r="TGI81" s="197"/>
      <c r="TGJ81" s="197"/>
      <c r="TGK81" s="197"/>
      <c r="TGL81" s="197"/>
      <c r="TGM81" s="197"/>
      <c r="TGN81" s="197"/>
      <c r="TGO81" s="197"/>
      <c r="TGP81" s="197"/>
      <c r="TGQ81" s="197"/>
      <c r="TGR81" s="197"/>
      <c r="TGS81" s="197"/>
      <c r="TGT81" s="197"/>
      <c r="TGU81" s="197"/>
      <c r="TGV81" s="197"/>
      <c r="TGW81" s="200"/>
      <c r="TGX81" s="200"/>
      <c r="TGY81" s="200"/>
      <c r="TGZ81" s="200"/>
      <c r="THA81" s="200"/>
      <c r="THB81" s="200"/>
      <c r="THC81" s="200"/>
      <c r="THD81" s="200"/>
      <c r="THE81" s="200"/>
      <c r="THF81" s="200"/>
      <c r="THG81" s="200"/>
      <c r="THH81" s="200"/>
      <c r="THI81" s="200"/>
      <c r="THJ81" s="200"/>
      <c r="THK81" s="200"/>
      <c r="THL81" s="200"/>
      <c r="THM81" s="200"/>
      <c r="THN81" s="200"/>
      <c r="THO81" s="200"/>
      <c r="THP81" s="200"/>
      <c r="THQ81" s="200"/>
      <c r="THR81" s="200"/>
      <c r="THS81" s="200"/>
      <c r="THT81" s="200"/>
      <c r="THU81" s="200"/>
      <c r="THV81" s="200"/>
      <c r="THW81" s="200"/>
      <c r="THX81" s="200"/>
      <c r="THY81" s="200"/>
      <c r="THZ81" s="200"/>
      <c r="TIA81" s="200"/>
      <c r="TIB81" s="200"/>
      <c r="TIC81" s="200"/>
      <c r="TID81" s="200"/>
      <c r="TIE81" s="200"/>
      <c r="TIF81" s="200"/>
      <c r="TIG81" s="200"/>
      <c r="TIH81" s="200"/>
      <c r="TII81" s="200"/>
      <c r="TIJ81" s="200"/>
      <c r="TIK81" s="200"/>
      <c r="TIL81" s="200"/>
      <c r="TIM81" s="200"/>
      <c r="TIN81" s="200"/>
      <c r="TIO81" s="200"/>
      <c r="TIP81" s="200"/>
      <c r="TIQ81" s="200"/>
      <c r="TIR81" s="200"/>
      <c r="TIS81" s="200"/>
      <c r="TIT81" s="200"/>
      <c r="TIU81" s="200"/>
      <c r="TIV81" s="200"/>
      <c r="TIW81" s="200"/>
      <c r="TIX81" s="200"/>
      <c r="TIY81" s="200"/>
      <c r="TIZ81" s="200"/>
      <c r="TJA81" s="200"/>
      <c r="TJB81" s="200"/>
      <c r="TJC81" s="200"/>
      <c r="TJD81" s="200"/>
      <c r="TJE81" s="200"/>
      <c r="TJF81" s="200"/>
      <c r="TJG81" s="200"/>
      <c r="TJH81" s="200"/>
      <c r="TJI81" s="200"/>
      <c r="TJJ81" s="200"/>
      <c r="TJK81" s="200"/>
      <c r="TJL81" s="200"/>
      <c r="TJM81" s="200"/>
      <c r="TJN81" s="200"/>
      <c r="TJO81" s="200"/>
      <c r="TJP81" s="200"/>
      <c r="TJQ81" s="200"/>
      <c r="TJR81" s="200"/>
      <c r="TJS81" s="200"/>
      <c r="TJT81" s="200"/>
      <c r="TJU81" s="197"/>
      <c r="TJV81" s="197"/>
      <c r="TJW81" s="197"/>
      <c r="TJX81" s="197"/>
      <c r="TJY81" s="197"/>
      <c r="TJZ81" s="197"/>
      <c r="TKA81" s="197"/>
      <c r="TKB81" s="197"/>
      <c r="TKC81" s="197"/>
      <c r="TKD81" s="197"/>
      <c r="TKE81" s="197"/>
      <c r="TKF81" s="197"/>
      <c r="TKG81" s="197"/>
      <c r="TKH81" s="197"/>
      <c r="TKI81" s="197"/>
      <c r="TKJ81" s="197"/>
      <c r="TKK81" s="200"/>
      <c r="TKL81" s="200"/>
      <c r="TKM81" s="200"/>
      <c r="TKN81" s="200"/>
      <c r="TKO81" s="200"/>
      <c r="TKP81" s="200"/>
      <c r="TKQ81" s="200"/>
      <c r="TKR81" s="200"/>
      <c r="TKS81" s="200"/>
      <c r="TKT81" s="200"/>
      <c r="TKU81" s="200"/>
      <c r="TKV81" s="200"/>
      <c r="TKW81" s="200"/>
      <c r="TKX81" s="200"/>
      <c r="TKY81" s="200"/>
      <c r="TKZ81" s="200"/>
      <c r="TLA81" s="200"/>
      <c r="TLB81" s="200"/>
      <c r="TLC81" s="200"/>
      <c r="TLD81" s="200"/>
      <c r="TLE81" s="200"/>
      <c r="TLF81" s="200"/>
      <c r="TLG81" s="200"/>
      <c r="TLH81" s="200"/>
      <c r="TLI81" s="200"/>
      <c r="TLJ81" s="200"/>
      <c r="TLK81" s="200"/>
      <c r="TLL81" s="200"/>
      <c r="TLM81" s="200"/>
      <c r="TLN81" s="200"/>
      <c r="TLO81" s="200"/>
      <c r="TLP81" s="200"/>
      <c r="TLQ81" s="200"/>
      <c r="TLR81" s="200"/>
      <c r="TLS81" s="200"/>
      <c r="TLT81" s="200"/>
      <c r="TLU81" s="200"/>
      <c r="TLV81" s="200"/>
      <c r="TLW81" s="200"/>
      <c r="TLX81" s="200"/>
      <c r="TLY81" s="200"/>
      <c r="TLZ81" s="200"/>
      <c r="TMA81" s="200"/>
      <c r="TMB81" s="200"/>
      <c r="TMC81" s="200"/>
      <c r="TMD81" s="200"/>
      <c r="TME81" s="200"/>
      <c r="TMF81" s="200"/>
      <c r="TMG81" s="200"/>
      <c r="TMH81" s="200"/>
      <c r="TMI81" s="200"/>
      <c r="TMJ81" s="200"/>
      <c r="TMK81" s="200"/>
      <c r="TML81" s="200"/>
      <c r="TMM81" s="200"/>
      <c r="TMN81" s="200"/>
      <c r="TMO81" s="200"/>
      <c r="TMP81" s="200"/>
      <c r="TMQ81" s="200"/>
      <c r="TMR81" s="200"/>
      <c r="TMS81" s="200"/>
      <c r="TMT81" s="200"/>
      <c r="TMU81" s="200"/>
      <c r="TMV81" s="200"/>
      <c r="TMW81" s="200"/>
      <c r="TMX81" s="200"/>
      <c r="TMY81" s="200"/>
      <c r="TMZ81" s="200"/>
      <c r="TNA81" s="200"/>
      <c r="TNB81" s="200"/>
      <c r="TNC81" s="200"/>
      <c r="TND81" s="200"/>
      <c r="TNE81" s="200"/>
      <c r="TNF81" s="200"/>
      <c r="TNG81" s="200"/>
      <c r="TNH81" s="200"/>
      <c r="TNI81" s="197"/>
      <c r="TNJ81" s="197"/>
      <c r="TNK81" s="197"/>
      <c r="TNL81" s="197"/>
      <c r="TNM81" s="197"/>
      <c r="TNN81" s="197"/>
      <c r="TNO81" s="197"/>
      <c r="TNP81" s="197"/>
      <c r="TNQ81" s="197"/>
      <c r="TNR81" s="197"/>
      <c r="TNS81" s="197"/>
      <c r="TNT81" s="197"/>
      <c r="TNU81" s="197"/>
      <c r="TNV81" s="197"/>
      <c r="TNW81" s="197"/>
      <c r="TNX81" s="197"/>
      <c r="TNY81" s="200"/>
      <c r="TNZ81" s="200"/>
      <c r="TOA81" s="200"/>
      <c r="TOB81" s="200"/>
      <c r="TOC81" s="200"/>
      <c r="TOD81" s="200"/>
      <c r="TOE81" s="200"/>
      <c r="TOF81" s="200"/>
      <c r="TOG81" s="200"/>
      <c r="TOH81" s="200"/>
      <c r="TOI81" s="200"/>
      <c r="TOJ81" s="200"/>
      <c r="TOK81" s="200"/>
      <c r="TOL81" s="200"/>
      <c r="TOM81" s="200"/>
      <c r="TON81" s="200"/>
      <c r="TOO81" s="200"/>
      <c r="TOP81" s="200"/>
      <c r="TOQ81" s="200"/>
      <c r="TOR81" s="200"/>
      <c r="TOS81" s="200"/>
      <c r="TOT81" s="200"/>
      <c r="TOU81" s="200"/>
      <c r="TOV81" s="200"/>
      <c r="TOW81" s="200"/>
      <c r="TOX81" s="200"/>
      <c r="TOY81" s="200"/>
      <c r="TOZ81" s="200"/>
      <c r="TPA81" s="200"/>
      <c r="TPB81" s="200"/>
      <c r="TPC81" s="200"/>
      <c r="TPD81" s="200"/>
      <c r="TPE81" s="200"/>
      <c r="TPF81" s="200"/>
      <c r="TPG81" s="200"/>
      <c r="TPH81" s="200"/>
      <c r="TPI81" s="200"/>
      <c r="TPJ81" s="200"/>
      <c r="TPK81" s="200"/>
      <c r="TPL81" s="200"/>
      <c r="TPM81" s="200"/>
      <c r="TPN81" s="200"/>
      <c r="TPO81" s="200"/>
      <c r="TPP81" s="200"/>
      <c r="TPQ81" s="200"/>
      <c r="TPR81" s="200"/>
      <c r="TPS81" s="200"/>
      <c r="TPT81" s="200"/>
      <c r="TPU81" s="200"/>
      <c r="TPV81" s="200"/>
      <c r="TPW81" s="200"/>
      <c r="TPX81" s="200"/>
      <c r="TPY81" s="200"/>
      <c r="TPZ81" s="200"/>
      <c r="TQA81" s="200"/>
      <c r="TQB81" s="200"/>
      <c r="TQC81" s="200"/>
      <c r="TQD81" s="200"/>
      <c r="TQE81" s="200"/>
      <c r="TQF81" s="200"/>
      <c r="TQG81" s="200"/>
      <c r="TQH81" s="200"/>
      <c r="TQI81" s="200"/>
      <c r="TQJ81" s="200"/>
      <c r="TQK81" s="200"/>
      <c r="TQL81" s="200"/>
      <c r="TQM81" s="200"/>
      <c r="TQN81" s="200"/>
      <c r="TQO81" s="200"/>
      <c r="TQP81" s="200"/>
      <c r="TQQ81" s="200"/>
      <c r="TQR81" s="200"/>
      <c r="TQS81" s="200"/>
      <c r="TQT81" s="200"/>
      <c r="TQU81" s="200"/>
      <c r="TQV81" s="200"/>
      <c r="TQW81" s="197"/>
      <c r="TQX81" s="197"/>
      <c r="TQY81" s="197"/>
      <c r="TQZ81" s="197"/>
      <c r="TRA81" s="197"/>
      <c r="TRB81" s="197"/>
      <c r="TRC81" s="197"/>
      <c r="TRD81" s="197"/>
      <c r="TRE81" s="197"/>
      <c r="TRF81" s="197"/>
      <c r="TRG81" s="197"/>
      <c r="TRH81" s="197"/>
      <c r="TRI81" s="197"/>
      <c r="TRJ81" s="197"/>
      <c r="TRK81" s="197"/>
      <c r="TRL81" s="197"/>
      <c r="TRM81" s="200"/>
      <c r="TRN81" s="200"/>
      <c r="TRO81" s="200"/>
      <c r="TRP81" s="200"/>
      <c r="TRQ81" s="200"/>
      <c r="TRR81" s="200"/>
      <c r="TRS81" s="200"/>
      <c r="TRT81" s="200"/>
      <c r="TRU81" s="200"/>
      <c r="TRV81" s="200"/>
      <c r="TRW81" s="200"/>
      <c r="TRX81" s="200"/>
      <c r="TRY81" s="200"/>
      <c r="TRZ81" s="200"/>
      <c r="TSA81" s="200"/>
      <c r="TSB81" s="200"/>
      <c r="TSC81" s="200"/>
      <c r="TSD81" s="200"/>
      <c r="TSE81" s="200"/>
      <c r="TSF81" s="200"/>
      <c r="TSG81" s="200"/>
      <c r="TSH81" s="200"/>
      <c r="TSI81" s="200"/>
      <c r="TSJ81" s="200"/>
      <c r="TSK81" s="200"/>
      <c r="TSL81" s="200"/>
      <c r="TSM81" s="200"/>
      <c r="TSN81" s="200"/>
      <c r="TSO81" s="200"/>
      <c r="TSP81" s="200"/>
      <c r="TSQ81" s="200"/>
      <c r="TSR81" s="200"/>
      <c r="TSS81" s="200"/>
      <c r="TST81" s="200"/>
      <c r="TSU81" s="200"/>
      <c r="TSV81" s="200"/>
      <c r="TSW81" s="200"/>
      <c r="TSX81" s="200"/>
      <c r="TSY81" s="200"/>
      <c r="TSZ81" s="200"/>
      <c r="TTA81" s="200"/>
      <c r="TTB81" s="200"/>
      <c r="TTC81" s="200"/>
      <c r="TTD81" s="200"/>
      <c r="TTE81" s="200"/>
      <c r="TTF81" s="200"/>
      <c r="TTG81" s="200"/>
      <c r="TTH81" s="200"/>
      <c r="TTI81" s="200"/>
      <c r="TTJ81" s="200"/>
      <c r="TTK81" s="200"/>
      <c r="TTL81" s="200"/>
      <c r="TTM81" s="200"/>
      <c r="TTN81" s="200"/>
      <c r="TTO81" s="200"/>
      <c r="TTP81" s="200"/>
      <c r="TTQ81" s="200"/>
      <c r="TTR81" s="200"/>
      <c r="TTS81" s="200"/>
      <c r="TTT81" s="200"/>
      <c r="TTU81" s="200"/>
      <c r="TTV81" s="200"/>
      <c r="TTW81" s="200"/>
      <c r="TTX81" s="200"/>
      <c r="TTY81" s="200"/>
      <c r="TTZ81" s="200"/>
      <c r="TUA81" s="200"/>
      <c r="TUB81" s="200"/>
      <c r="TUC81" s="200"/>
      <c r="TUD81" s="200"/>
      <c r="TUE81" s="200"/>
      <c r="TUF81" s="200"/>
      <c r="TUG81" s="200"/>
      <c r="TUH81" s="200"/>
      <c r="TUI81" s="200"/>
      <c r="TUJ81" s="200"/>
      <c r="TUK81" s="197"/>
      <c r="TUL81" s="197"/>
      <c r="TUM81" s="197"/>
      <c r="TUN81" s="197"/>
      <c r="TUO81" s="197"/>
      <c r="TUP81" s="197"/>
      <c r="TUQ81" s="197"/>
      <c r="TUR81" s="197"/>
      <c r="TUS81" s="197"/>
      <c r="TUT81" s="197"/>
      <c r="TUU81" s="197"/>
      <c r="TUV81" s="197"/>
      <c r="TUW81" s="197"/>
      <c r="TUX81" s="197"/>
      <c r="TUY81" s="197"/>
      <c r="TUZ81" s="197"/>
      <c r="TVA81" s="200"/>
      <c r="TVB81" s="200"/>
      <c r="TVC81" s="200"/>
      <c r="TVD81" s="200"/>
      <c r="TVE81" s="200"/>
      <c r="TVF81" s="200"/>
      <c r="TVG81" s="200"/>
      <c r="TVH81" s="200"/>
      <c r="TVI81" s="200"/>
      <c r="TVJ81" s="200"/>
      <c r="TVK81" s="200"/>
      <c r="TVL81" s="200"/>
      <c r="TVM81" s="200"/>
      <c r="TVN81" s="200"/>
      <c r="TVO81" s="200"/>
      <c r="TVP81" s="200"/>
      <c r="TVQ81" s="200"/>
      <c r="TVR81" s="200"/>
      <c r="TVS81" s="200"/>
      <c r="TVT81" s="200"/>
      <c r="TVU81" s="200"/>
      <c r="TVV81" s="200"/>
      <c r="TVW81" s="200"/>
      <c r="TVX81" s="200"/>
      <c r="TVY81" s="200"/>
      <c r="TVZ81" s="200"/>
      <c r="TWA81" s="200"/>
      <c r="TWB81" s="200"/>
      <c r="TWC81" s="200"/>
      <c r="TWD81" s="200"/>
      <c r="TWE81" s="200"/>
      <c r="TWF81" s="200"/>
      <c r="TWG81" s="200"/>
      <c r="TWH81" s="200"/>
      <c r="TWI81" s="200"/>
      <c r="TWJ81" s="200"/>
      <c r="TWK81" s="200"/>
      <c r="TWL81" s="200"/>
      <c r="TWM81" s="200"/>
      <c r="TWN81" s="200"/>
      <c r="TWO81" s="200"/>
      <c r="TWP81" s="200"/>
      <c r="TWQ81" s="200"/>
      <c r="TWR81" s="200"/>
      <c r="TWS81" s="200"/>
      <c r="TWT81" s="200"/>
      <c r="TWU81" s="200"/>
      <c r="TWV81" s="200"/>
      <c r="TWW81" s="200"/>
      <c r="TWX81" s="200"/>
      <c r="TWY81" s="200"/>
      <c r="TWZ81" s="200"/>
      <c r="TXA81" s="200"/>
      <c r="TXB81" s="200"/>
      <c r="TXC81" s="200"/>
      <c r="TXD81" s="200"/>
      <c r="TXE81" s="200"/>
      <c r="TXF81" s="200"/>
      <c r="TXG81" s="200"/>
      <c r="TXH81" s="200"/>
      <c r="TXI81" s="200"/>
      <c r="TXJ81" s="200"/>
      <c r="TXK81" s="200"/>
      <c r="TXL81" s="200"/>
      <c r="TXM81" s="200"/>
      <c r="TXN81" s="200"/>
      <c r="TXO81" s="200"/>
      <c r="TXP81" s="200"/>
      <c r="TXQ81" s="200"/>
      <c r="TXR81" s="200"/>
      <c r="TXS81" s="200"/>
      <c r="TXT81" s="200"/>
      <c r="TXU81" s="200"/>
      <c r="TXV81" s="200"/>
      <c r="TXW81" s="200"/>
      <c r="TXX81" s="200"/>
      <c r="TXY81" s="197"/>
      <c r="TXZ81" s="197"/>
      <c r="TYA81" s="197"/>
      <c r="TYB81" s="197"/>
      <c r="TYC81" s="197"/>
      <c r="TYD81" s="197"/>
      <c r="TYE81" s="197"/>
      <c r="TYF81" s="197"/>
      <c r="TYG81" s="197"/>
      <c r="TYH81" s="197"/>
      <c r="TYI81" s="197"/>
      <c r="TYJ81" s="197"/>
      <c r="TYK81" s="197"/>
      <c r="TYL81" s="197"/>
      <c r="TYM81" s="197"/>
      <c r="TYN81" s="197"/>
      <c r="TYO81" s="200"/>
      <c r="TYP81" s="200"/>
      <c r="TYQ81" s="200"/>
      <c r="TYR81" s="200"/>
      <c r="TYS81" s="200"/>
      <c r="TYT81" s="200"/>
      <c r="TYU81" s="200"/>
      <c r="TYV81" s="200"/>
      <c r="TYW81" s="200"/>
      <c r="TYX81" s="200"/>
      <c r="TYY81" s="200"/>
      <c r="TYZ81" s="200"/>
      <c r="TZA81" s="200"/>
      <c r="TZB81" s="200"/>
      <c r="TZC81" s="200"/>
      <c r="TZD81" s="200"/>
      <c r="TZE81" s="200"/>
      <c r="TZF81" s="200"/>
      <c r="TZG81" s="200"/>
      <c r="TZH81" s="200"/>
      <c r="TZI81" s="200"/>
      <c r="TZJ81" s="200"/>
      <c r="TZK81" s="200"/>
      <c r="TZL81" s="200"/>
      <c r="TZM81" s="200"/>
      <c r="TZN81" s="200"/>
      <c r="TZO81" s="200"/>
      <c r="TZP81" s="200"/>
      <c r="TZQ81" s="200"/>
      <c r="TZR81" s="200"/>
      <c r="TZS81" s="200"/>
      <c r="TZT81" s="200"/>
      <c r="TZU81" s="200"/>
      <c r="TZV81" s="200"/>
      <c r="TZW81" s="200"/>
      <c r="TZX81" s="200"/>
      <c r="TZY81" s="200"/>
      <c r="TZZ81" s="200"/>
      <c r="UAA81" s="200"/>
      <c r="UAB81" s="200"/>
      <c r="UAC81" s="200"/>
      <c r="UAD81" s="200"/>
      <c r="UAE81" s="200"/>
      <c r="UAF81" s="200"/>
      <c r="UAG81" s="200"/>
      <c r="UAH81" s="200"/>
      <c r="UAI81" s="200"/>
      <c r="UAJ81" s="200"/>
      <c r="UAK81" s="200"/>
      <c r="UAL81" s="200"/>
      <c r="UAM81" s="200"/>
      <c r="UAN81" s="200"/>
      <c r="UAO81" s="200"/>
      <c r="UAP81" s="200"/>
      <c r="UAQ81" s="200"/>
      <c r="UAR81" s="200"/>
      <c r="UAS81" s="200"/>
      <c r="UAT81" s="200"/>
      <c r="UAU81" s="200"/>
      <c r="UAV81" s="200"/>
      <c r="UAW81" s="200"/>
      <c r="UAX81" s="200"/>
      <c r="UAY81" s="200"/>
      <c r="UAZ81" s="200"/>
      <c r="UBA81" s="200"/>
      <c r="UBB81" s="200"/>
      <c r="UBC81" s="200"/>
      <c r="UBD81" s="200"/>
      <c r="UBE81" s="200"/>
      <c r="UBF81" s="200"/>
      <c r="UBG81" s="200"/>
      <c r="UBH81" s="200"/>
      <c r="UBI81" s="200"/>
      <c r="UBJ81" s="200"/>
      <c r="UBK81" s="200"/>
      <c r="UBL81" s="200"/>
      <c r="UBM81" s="197"/>
      <c r="UBN81" s="197"/>
      <c r="UBO81" s="197"/>
      <c r="UBP81" s="197"/>
      <c r="UBQ81" s="197"/>
      <c r="UBR81" s="197"/>
      <c r="UBS81" s="197"/>
      <c r="UBT81" s="197"/>
      <c r="UBU81" s="197"/>
      <c r="UBV81" s="197"/>
      <c r="UBW81" s="197"/>
      <c r="UBX81" s="197"/>
      <c r="UBY81" s="197"/>
      <c r="UBZ81" s="197"/>
      <c r="UCA81" s="197"/>
      <c r="UCB81" s="197"/>
      <c r="UCC81" s="200"/>
      <c r="UCD81" s="200"/>
      <c r="UCE81" s="200"/>
      <c r="UCF81" s="200"/>
      <c r="UCG81" s="200"/>
      <c r="UCH81" s="200"/>
      <c r="UCI81" s="200"/>
      <c r="UCJ81" s="200"/>
      <c r="UCK81" s="200"/>
      <c r="UCL81" s="200"/>
      <c r="UCM81" s="200"/>
      <c r="UCN81" s="200"/>
      <c r="UCO81" s="200"/>
      <c r="UCP81" s="200"/>
      <c r="UCQ81" s="200"/>
      <c r="UCR81" s="200"/>
      <c r="UCS81" s="200"/>
      <c r="UCT81" s="200"/>
      <c r="UCU81" s="200"/>
      <c r="UCV81" s="200"/>
      <c r="UCW81" s="200"/>
      <c r="UCX81" s="200"/>
      <c r="UCY81" s="200"/>
      <c r="UCZ81" s="200"/>
      <c r="UDA81" s="200"/>
      <c r="UDB81" s="200"/>
      <c r="UDC81" s="200"/>
      <c r="UDD81" s="200"/>
      <c r="UDE81" s="200"/>
      <c r="UDF81" s="200"/>
      <c r="UDG81" s="200"/>
      <c r="UDH81" s="200"/>
      <c r="UDI81" s="200"/>
      <c r="UDJ81" s="200"/>
      <c r="UDK81" s="200"/>
      <c r="UDL81" s="200"/>
      <c r="UDM81" s="200"/>
      <c r="UDN81" s="200"/>
      <c r="UDO81" s="200"/>
      <c r="UDP81" s="200"/>
      <c r="UDQ81" s="200"/>
      <c r="UDR81" s="200"/>
      <c r="UDS81" s="200"/>
      <c r="UDT81" s="200"/>
      <c r="UDU81" s="200"/>
      <c r="UDV81" s="200"/>
      <c r="UDW81" s="200"/>
      <c r="UDX81" s="200"/>
      <c r="UDY81" s="200"/>
      <c r="UDZ81" s="200"/>
      <c r="UEA81" s="200"/>
      <c r="UEB81" s="200"/>
      <c r="UEC81" s="200"/>
      <c r="UED81" s="200"/>
      <c r="UEE81" s="200"/>
      <c r="UEF81" s="200"/>
      <c r="UEG81" s="200"/>
      <c r="UEH81" s="200"/>
      <c r="UEI81" s="200"/>
      <c r="UEJ81" s="200"/>
      <c r="UEK81" s="200"/>
      <c r="UEL81" s="200"/>
      <c r="UEM81" s="200"/>
      <c r="UEN81" s="200"/>
      <c r="UEO81" s="200"/>
      <c r="UEP81" s="200"/>
      <c r="UEQ81" s="200"/>
      <c r="UER81" s="200"/>
      <c r="UES81" s="200"/>
      <c r="UET81" s="200"/>
      <c r="UEU81" s="200"/>
      <c r="UEV81" s="200"/>
      <c r="UEW81" s="200"/>
      <c r="UEX81" s="200"/>
      <c r="UEY81" s="200"/>
      <c r="UEZ81" s="200"/>
      <c r="UFA81" s="197"/>
      <c r="UFB81" s="197"/>
      <c r="UFC81" s="197"/>
      <c r="UFD81" s="197"/>
      <c r="UFE81" s="197"/>
      <c r="UFF81" s="197"/>
      <c r="UFG81" s="197"/>
      <c r="UFH81" s="197"/>
      <c r="UFI81" s="197"/>
      <c r="UFJ81" s="197"/>
      <c r="UFK81" s="197"/>
      <c r="UFL81" s="197"/>
      <c r="UFM81" s="197"/>
      <c r="UFN81" s="197"/>
      <c r="UFO81" s="197"/>
      <c r="UFP81" s="197"/>
      <c r="UFQ81" s="200"/>
      <c r="UFR81" s="200"/>
      <c r="UFS81" s="200"/>
      <c r="UFT81" s="200"/>
      <c r="UFU81" s="200"/>
      <c r="UFV81" s="200"/>
      <c r="UFW81" s="200"/>
      <c r="UFX81" s="200"/>
      <c r="UFY81" s="200"/>
      <c r="UFZ81" s="200"/>
      <c r="UGA81" s="200"/>
      <c r="UGB81" s="200"/>
      <c r="UGC81" s="200"/>
      <c r="UGD81" s="200"/>
      <c r="UGE81" s="200"/>
      <c r="UGF81" s="200"/>
      <c r="UGG81" s="200"/>
      <c r="UGH81" s="200"/>
      <c r="UGI81" s="200"/>
      <c r="UGJ81" s="200"/>
      <c r="UGK81" s="200"/>
      <c r="UGL81" s="200"/>
      <c r="UGM81" s="200"/>
      <c r="UGN81" s="200"/>
      <c r="UGO81" s="200"/>
      <c r="UGP81" s="200"/>
      <c r="UGQ81" s="200"/>
      <c r="UGR81" s="200"/>
      <c r="UGS81" s="200"/>
      <c r="UGT81" s="200"/>
      <c r="UGU81" s="200"/>
      <c r="UGV81" s="200"/>
      <c r="UGW81" s="200"/>
      <c r="UGX81" s="200"/>
      <c r="UGY81" s="200"/>
      <c r="UGZ81" s="200"/>
      <c r="UHA81" s="200"/>
      <c r="UHB81" s="200"/>
      <c r="UHC81" s="200"/>
      <c r="UHD81" s="200"/>
      <c r="UHE81" s="200"/>
      <c r="UHF81" s="200"/>
      <c r="UHG81" s="200"/>
      <c r="UHH81" s="200"/>
      <c r="UHI81" s="200"/>
      <c r="UHJ81" s="200"/>
      <c r="UHK81" s="200"/>
      <c r="UHL81" s="200"/>
      <c r="UHM81" s="200"/>
      <c r="UHN81" s="200"/>
      <c r="UHO81" s="200"/>
      <c r="UHP81" s="200"/>
      <c r="UHQ81" s="200"/>
      <c r="UHR81" s="200"/>
      <c r="UHS81" s="200"/>
      <c r="UHT81" s="200"/>
      <c r="UHU81" s="200"/>
      <c r="UHV81" s="200"/>
      <c r="UHW81" s="200"/>
      <c r="UHX81" s="200"/>
      <c r="UHY81" s="200"/>
      <c r="UHZ81" s="200"/>
      <c r="UIA81" s="200"/>
      <c r="UIB81" s="200"/>
      <c r="UIC81" s="200"/>
      <c r="UID81" s="200"/>
      <c r="UIE81" s="200"/>
      <c r="UIF81" s="200"/>
      <c r="UIG81" s="200"/>
      <c r="UIH81" s="200"/>
      <c r="UII81" s="200"/>
      <c r="UIJ81" s="200"/>
      <c r="UIK81" s="200"/>
      <c r="UIL81" s="200"/>
      <c r="UIM81" s="200"/>
      <c r="UIN81" s="200"/>
      <c r="UIO81" s="197"/>
      <c r="UIP81" s="197"/>
      <c r="UIQ81" s="197"/>
      <c r="UIR81" s="197"/>
      <c r="UIS81" s="197"/>
      <c r="UIT81" s="197"/>
      <c r="UIU81" s="197"/>
      <c r="UIV81" s="197"/>
      <c r="UIW81" s="197"/>
      <c r="UIX81" s="197"/>
      <c r="UIY81" s="197"/>
      <c r="UIZ81" s="197"/>
      <c r="UJA81" s="197"/>
      <c r="UJB81" s="197"/>
      <c r="UJC81" s="197"/>
      <c r="UJD81" s="197"/>
      <c r="UJE81" s="200"/>
      <c r="UJF81" s="200"/>
      <c r="UJG81" s="200"/>
      <c r="UJH81" s="200"/>
      <c r="UJI81" s="200"/>
      <c r="UJJ81" s="200"/>
      <c r="UJK81" s="200"/>
      <c r="UJL81" s="200"/>
      <c r="UJM81" s="200"/>
      <c r="UJN81" s="200"/>
      <c r="UJO81" s="200"/>
      <c r="UJP81" s="200"/>
      <c r="UJQ81" s="200"/>
      <c r="UJR81" s="200"/>
      <c r="UJS81" s="200"/>
      <c r="UJT81" s="200"/>
      <c r="UJU81" s="200"/>
      <c r="UJV81" s="200"/>
      <c r="UJW81" s="200"/>
      <c r="UJX81" s="200"/>
      <c r="UJY81" s="200"/>
      <c r="UJZ81" s="200"/>
      <c r="UKA81" s="200"/>
      <c r="UKB81" s="200"/>
      <c r="UKC81" s="200"/>
      <c r="UKD81" s="200"/>
      <c r="UKE81" s="200"/>
      <c r="UKF81" s="200"/>
      <c r="UKG81" s="200"/>
      <c r="UKH81" s="200"/>
      <c r="UKI81" s="200"/>
      <c r="UKJ81" s="200"/>
      <c r="UKK81" s="200"/>
      <c r="UKL81" s="200"/>
      <c r="UKM81" s="200"/>
      <c r="UKN81" s="200"/>
      <c r="UKO81" s="200"/>
      <c r="UKP81" s="200"/>
      <c r="UKQ81" s="200"/>
      <c r="UKR81" s="200"/>
      <c r="UKS81" s="200"/>
      <c r="UKT81" s="200"/>
      <c r="UKU81" s="200"/>
      <c r="UKV81" s="200"/>
      <c r="UKW81" s="200"/>
      <c r="UKX81" s="200"/>
      <c r="UKY81" s="200"/>
      <c r="UKZ81" s="200"/>
      <c r="ULA81" s="200"/>
      <c r="ULB81" s="200"/>
      <c r="ULC81" s="200"/>
      <c r="ULD81" s="200"/>
      <c r="ULE81" s="200"/>
      <c r="ULF81" s="200"/>
      <c r="ULG81" s="200"/>
      <c r="ULH81" s="200"/>
      <c r="ULI81" s="200"/>
      <c r="ULJ81" s="200"/>
      <c r="ULK81" s="200"/>
      <c r="ULL81" s="200"/>
      <c r="ULM81" s="200"/>
      <c r="ULN81" s="200"/>
      <c r="ULO81" s="200"/>
      <c r="ULP81" s="200"/>
      <c r="ULQ81" s="200"/>
      <c r="ULR81" s="200"/>
      <c r="ULS81" s="200"/>
      <c r="ULT81" s="200"/>
      <c r="ULU81" s="200"/>
      <c r="ULV81" s="200"/>
      <c r="ULW81" s="200"/>
      <c r="ULX81" s="200"/>
      <c r="ULY81" s="200"/>
      <c r="ULZ81" s="200"/>
      <c r="UMA81" s="200"/>
      <c r="UMB81" s="200"/>
      <c r="UMC81" s="197"/>
      <c r="UMD81" s="197"/>
      <c r="UME81" s="197"/>
      <c r="UMF81" s="197"/>
      <c r="UMG81" s="197"/>
      <c r="UMH81" s="197"/>
      <c r="UMI81" s="197"/>
      <c r="UMJ81" s="197"/>
      <c r="UMK81" s="197"/>
      <c r="UML81" s="197"/>
      <c r="UMM81" s="197"/>
      <c r="UMN81" s="197"/>
      <c r="UMO81" s="197"/>
      <c r="UMP81" s="197"/>
      <c r="UMQ81" s="197"/>
      <c r="UMR81" s="197"/>
      <c r="UMS81" s="200"/>
      <c r="UMT81" s="200"/>
      <c r="UMU81" s="200"/>
      <c r="UMV81" s="200"/>
      <c r="UMW81" s="200"/>
      <c r="UMX81" s="200"/>
      <c r="UMY81" s="200"/>
      <c r="UMZ81" s="200"/>
      <c r="UNA81" s="200"/>
      <c r="UNB81" s="200"/>
      <c r="UNC81" s="200"/>
      <c r="UND81" s="200"/>
      <c r="UNE81" s="200"/>
      <c r="UNF81" s="200"/>
      <c r="UNG81" s="200"/>
      <c r="UNH81" s="200"/>
      <c r="UNI81" s="200"/>
      <c r="UNJ81" s="200"/>
      <c r="UNK81" s="200"/>
      <c r="UNL81" s="200"/>
      <c r="UNM81" s="200"/>
      <c r="UNN81" s="200"/>
      <c r="UNO81" s="200"/>
      <c r="UNP81" s="200"/>
      <c r="UNQ81" s="200"/>
      <c r="UNR81" s="200"/>
      <c r="UNS81" s="200"/>
      <c r="UNT81" s="200"/>
      <c r="UNU81" s="200"/>
      <c r="UNV81" s="200"/>
      <c r="UNW81" s="200"/>
      <c r="UNX81" s="200"/>
      <c r="UNY81" s="200"/>
      <c r="UNZ81" s="200"/>
      <c r="UOA81" s="200"/>
      <c r="UOB81" s="200"/>
      <c r="UOC81" s="200"/>
      <c r="UOD81" s="200"/>
      <c r="UOE81" s="200"/>
      <c r="UOF81" s="200"/>
      <c r="UOG81" s="200"/>
      <c r="UOH81" s="200"/>
      <c r="UOI81" s="200"/>
      <c r="UOJ81" s="200"/>
      <c r="UOK81" s="200"/>
      <c r="UOL81" s="200"/>
      <c r="UOM81" s="200"/>
      <c r="UON81" s="200"/>
      <c r="UOO81" s="200"/>
      <c r="UOP81" s="200"/>
      <c r="UOQ81" s="200"/>
      <c r="UOR81" s="200"/>
      <c r="UOS81" s="200"/>
      <c r="UOT81" s="200"/>
      <c r="UOU81" s="200"/>
      <c r="UOV81" s="200"/>
      <c r="UOW81" s="200"/>
      <c r="UOX81" s="200"/>
      <c r="UOY81" s="200"/>
      <c r="UOZ81" s="200"/>
      <c r="UPA81" s="200"/>
      <c r="UPB81" s="200"/>
      <c r="UPC81" s="200"/>
      <c r="UPD81" s="200"/>
      <c r="UPE81" s="200"/>
      <c r="UPF81" s="200"/>
      <c r="UPG81" s="200"/>
      <c r="UPH81" s="200"/>
      <c r="UPI81" s="200"/>
      <c r="UPJ81" s="200"/>
      <c r="UPK81" s="200"/>
      <c r="UPL81" s="200"/>
      <c r="UPM81" s="200"/>
      <c r="UPN81" s="200"/>
      <c r="UPO81" s="200"/>
      <c r="UPP81" s="200"/>
      <c r="UPQ81" s="197"/>
      <c r="UPR81" s="197"/>
      <c r="UPS81" s="197"/>
      <c r="UPT81" s="197"/>
      <c r="UPU81" s="197"/>
      <c r="UPV81" s="197"/>
      <c r="UPW81" s="197"/>
      <c r="UPX81" s="197"/>
      <c r="UPY81" s="197"/>
      <c r="UPZ81" s="197"/>
      <c r="UQA81" s="197"/>
      <c r="UQB81" s="197"/>
      <c r="UQC81" s="197"/>
      <c r="UQD81" s="197"/>
      <c r="UQE81" s="197"/>
      <c r="UQF81" s="197"/>
      <c r="UQG81" s="200"/>
      <c r="UQH81" s="200"/>
      <c r="UQI81" s="200"/>
      <c r="UQJ81" s="200"/>
      <c r="UQK81" s="200"/>
      <c r="UQL81" s="200"/>
      <c r="UQM81" s="200"/>
      <c r="UQN81" s="200"/>
      <c r="UQO81" s="200"/>
      <c r="UQP81" s="200"/>
      <c r="UQQ81" s="200"/>
      <c r="UQR81" s="200"/>
      <c r="UQS81" s="200"/>
      <c r="UQT81" s="200"/>
      <c r="UQU81" s="200"/>
      <c r="UQV81" s="200"/>
      <c r="UQW81" s="200"/>
      <c r="UQX81" s="200"/>
      <c r="UQY81" s="200"/>
      <c r="UQZ81" s="200"/>
      <c r="URA81" s="200"/>
      <c r="URB81" s="200"/>
      <c r="URC81" s="200"/>
      <c r="URD81" s="200"/>
      <c r="URE81" s="200"/>
      <c r="URF81" s="200"/>
      <c r="URG81" s="200"/>
      <c r="URH81" s="200"/>
      <c r="URI81" s="200"/>
      <c r="URJ81" s="200"/>
      <c r="URK81" s="200"/>
      <c r="URL81" s="200"/>
      <c r="URM81" s="200"/>
      <c r="URN81" s="200"/>
      <c r="URO81" s="200"/>
      <c r="URP81" s="200"/>
      <c r="URQ81" s="200"/>
      <c r="URR81" s="200"/>
      <c r="URS81" s="200"/>
      <c r="URT81" s="200"/>
      <c r="URU81" s="200"/>
      <c r="URV81" s="200"/>
      <c r="URW81" s="200"/>
      <c r="URX81" s="200"/>
      <c r="URY81" s="200"/>
      <c r="URZ81" s="200"/>
      <c r="USA81" s="200"/>
      <c r="USB81" s="200"/>
      <c r="USC81" s="200"/>
      <c r="USD81" s="200"/>
      <c r="USE81" s="200"/>
      <c r="USF81" s="200"/>
      <c r="USG81" s="200"/>
      <c r="USH81" s="200"/>
      <c r="USI81" s="200"/>
      <c r="USJ81" s="200"/>
      <c r="USK81" s="200"/>
      <c r="USL81" s="200"/>
      <c r="USM81" s="200"/>
      <c r="USN81" s="200"/>
      <c r="USO81" s="200"/>
      <c r="USP81" s="200"/>
      <c r="USQ81" s="200"/>
      <c r="USR81" s="200"/>
      <c r="USS81" s="200"/>
      <c r="UST81" s="200"/>
      <c r="USU81" s="200"/>
      <c r="USV81" s="200"/>
      <c r="USW81" s="200"/>
      <c r="USX81" s="200"/>
      <c r="USY81" s="200"/>
      <c r="USZ81" s="200"/>
      <c r="UTA81" s="200"/>
      <c r="UTB81" s="200"/>
      <c r="UTC81" s="200"/>
      <c r="UTD81" s="200"/>
      <c r="UTE81" s="197"/>
      <c r="UTF81" s="197"/>
      <c r="UTG81" s="197"/>
      <c r="UTH81" s="197"/>
      <c r="UTI81" s="197"/>
      <c r="UTJ81" s="197"/>
      <c r="UTK81" s="197"/>
      <c r="UTL81" s="197"/>
      <c r="UTM81" s="197"/>
      <c r="UTN81" s="197"/>
      <c r="UTO81" s="197"/>
      <c r="UTP81" s="197"/>
      <c r="UTQ81" s="197"/>
      <c r="UTR81" s="197"/>
      <c r="UTS81" s="197"/>
      <c r="UTT81" s="197"/>
      <c r="UTU81" s="200"/>
      <c r="UTV81" s="200"/>
      <c r="UTW81" s="200"/>
      <c r="UTX81" s="200"/>
      <c r="UTY81" s="200"/>
      <c r="UTZ81" s="200"/>
      <c r="UUA81" s="200"/>
      <c r="UUB81" s="200"/>
      <c r="UUC81" s="200"/>
      <c r="UUD81" s="200"/>
      <c r="UUE81" s="200"/>
      <c r="UUF81" s="200"/>
      <c r="UUG81" s="200"/>
      <c r="UUH81" s="200"/>
      <c r="UUI81" s="200"/>
      <c r="UUJ81" s="200"/>
      <c r="UUK81" s="200"/>
      <c r="UUL81" s="200"/>
      <c r="UUM81" s="200"/>
      <c r="UUN81" s="200"/>
      <c r="UUO81" s="200"/>
      <c r="UUP81" s="200"/>
      <c r="UUQ81" s="200"/>
      <c r="UUR81" s="200"/>
      <c r="UUS81" s="200"/>
      <c r="UUT81" s="200"/>
      <c r="UUU81" s="200"/>
      <c r="UUV81" s="200"/>
      <c r="UUW81" s="200"/>
      <c r="UUX81" s="200"/>
      <c r="UUY81" s="200"/>
      <c r="UUZ81" s="200"/>
      <c r="UVA81" s="200"/>
      <c r="UVB81" s="200"/>
      <c r="UVC81" s="200"/>
      <c r="UVD81" s="200"/>
      <c r="UVE81" s="200"/>
      <c r="UVF81" s="200"/>
      <c r="UVG81" s="200"/>
      <c r="UVH81" s="200"/>
      <c r="UVI81" s="200"/>
      <c r="UVJ81" s="200"/>
      <c r="UVK81" s="200"/>
      <c r="UVL81" s="200"/>
      <c r="UVM81" s="200"/>
      <c r="UVN81" s="200"/>
      <c r="UVO81" s="200"/>
      <c r="UVP81" s="200"/>
      <c r="UVQ81" s="200"/>
      <c r="UVR81" s="200"/>
      <c r="UVS81" s="200"/>
      <c r="UVT81" s="200"/>
      <c r="UVU81" s="200"/>
      <c r="UVV81" s="200"/>
      <c r="UVW81" s="200"/>
      <c r="UVX81" s="200"/>
      <c r="UVY81" s="200"/>
      <c r="UVZ81" s="200"/>
      <c r="UWA81" s="200"/>
      <c r="UWB81" s="200"/>
      <c r="UWC81" s="200"/>
      <c r="UWD81" s="200"/>
      <c r="UWE81" s="200"/>
      <c r="UWF81" s="200"/>
      <c r="UWG81" s="200"/>
      <c r="UWH81" s="200"/>
      <c r="UWI81" s="200"/>
      <c r="UWJ81" s="200"/>
      <c r="UWK81" s="200"/>
      <c r="UWL81" s="200"/>
      <c r="UWM81" s="200"/>
      <c r="UWN81" s="200"/>
      <c r="UWO81" s="200"/>
      <c r="UWP81" s="200"/>
      <c r="UWQ81" s="200"/>
      <c r="UWR81" s="200"/>
      <c r="UWS81" s="197"/>
      <c r="UWT81" s="197"/>
      <c r="UWU81" s="197"/>
      <c r="UWV81" s="197"/>
      <c r="UWW81" s="197"/>
      <c r="UWX81" s="197"/>
      <c r="UWY81" s="197"/>
      <c r="UWZ81" s="197"/>
      <c r="UXA81" s="197"/>
      <c r="UXB81" s="197"/>
      <c r="UXC81" s="197"/>
      <c r="UXD81" s="197"/>
      <c r="UXE81" s="197"/>
      <c r="UXF81" s="197"/>
      <c r="UXG81" s="197"/>
      <c r="UXH81" s="197"/>
      <c r="UXI81" s="200"/>
      <c r="UXJ81" s="200"/>
      <c r="UXK81" s="200"/>
      <c r="UXL81" s="200"/>
      <c r="UXM81" s="200"/>
      <c r="UXN81" s="200"/>
      <c r="UXO81" s="200"/>
      <c r="UXP81" s="200"/>
      <c r="UXQ81" s="200"/>
      <c r="UXR81" s="200"/>
      <c r="UXS81" s="200"/>
      <c r="UXT81" s="200"/>
      <c r="UXU81" s="200"/>
      <c r="UXV81" s="200"/>
      <c r="UXW81" s="200"/>
      <c r="UXX81" s="200"/>
      <c r="UXY81" s="200"/>
      <c r="UXZ81" s="200"/>
      <c r="UYA81" s="200"/>
      <c r="UYB81" s="200"/>
      <c r="UYC81" s="200"/>
      <c r="UYD81" s="200"/>
      <c r="UYE81" s="200"/>
      <c r="UYF81" s="200"/>
      <c r="UYG81" s="200"/>
      <c r="UYH81" s="200"/>
      <c r="UYI81" s="200"/>
      <c r="UYJ81" s="200"/>
      <c r="UYK81" s="200"/>
      <c r="UYL81" s="200"/>
      <c r="UYM81" s="200"/>
      <c r="UYN81" s="200"/>
      <c r="UYO81" s="200"/>
      <c r="UYP81" s="200"/>
      <c r="UYQ81" s="200"/>
      <c r="UYR81" s="200"/>
      <c r="UYS81" s="200"/>
      <c r="UYT81" s="200"/>
      <c r="UYU81" s="200"/>
      <c r="UYV81" s="200"/>
      <c r="UYW81" s="200"/>
      <c r="UYX81" s="200"/>
      <c r="UYY81" s="200"/>
      <c r="UYZ81" s="200"/>
      <c r="UZA81" s="200"/>
      <c r="UZB81" s="200"/>
      <c r="UZC81" s="200"/>
      <c r="UZD81" s="200"/>
      <c r="UZE81" s="200"/>
      <c r="UZF81" s="200"/>
      <c r="UZG81" s="200"/>
      <c r="UZH81" s="200"/>
      <c r="UZI81" s="200"/>
      <c r="UZJ81" s="200"/>
      <c r="UZK81" s="200"/>
      <c r="UZL81" s="200"/>
      <c r="UZM81" s="200"/>
      <c r="UZN81" s="200"/>
      <c r="UZO81" s="200"/>
      <c r="UZP81" s="200"/>
      <c r="UZQ81" s="200"/>
      <c r="UZR81" s="200"/>
      <c r="UZS81" s="200"/>
      <c r="UZT81" s="200"/>
      <c r="UZU81" s="200"/>
      <c r="UZV81" s="200"/>
      <c r="UZW81" s="200"/>
      <c r="UZX81" s="200"/>
      <c r="UZY81" s="200"/>
      <c r="UZZ81" s="200"/>
      <c r="VAA81" s="200"/>
      <c r="VAB81" s="200"/>
      <c r="VAC81" s="200"/>
      <c r="VAD81" s="200"/>
      <c r="VAE81" s="200"/>
      <c r="VAF81" s="200"/>
      <c r="VAG81" s="197"/>
      <c r="VAH81" s="197"/>
      <c r="VAI81" s="197"/>
      <c r="VAJ81" s="197"/>
      <c r="VAK81" s="197"/>
      <c r="VAL81" s="197"/>
      <c r="VAM81" s="197"/>
      <c r="VAN81" s="197"/>
      <c r="VAO81" s="197"/>
      <c r="VAP81" s="197"/>
      <c r="VAQ81" s="197"/>
      <c r="VAR81" s="197"/>
      <c r="VAS81" s="197"/>
      <c r="VAT81" s="197"/>
      <c r="VAU81" s="197"/>
      <c r="VAV81" s="197"/>
      <c r="VAW81" s="200"/>
      <c r="VAX81" s="200"/>
      <c r="VAY81" s="200"/>
      <c r="VAZ81" s="200"/>
      <c r="VBA81" s="200"/>
      <c r="VBB81" s="200"/>
      <c r="VBC81" s="200"/>
      <c r="VBD81" s="200"/>
      <c r="VBE81" s="200"/>
      <c r="VBF81" s="200"/>
      <c r="VBG81" s="200"/>
      <c r="VBH81" s="200"/>
      <c r="VBI81" s="200"/>
      <c r="VBJ81" s="200"/>
      <c r="VBK81" s="200"/>
      <c r="VBL81" s="200"/>
      <c r="VBM81" s="200"/>
      <c r="VBN81" s="200"/>
      <c r="VBO81" s="200"/>
      <c r="VBP81" s="200"/>
      <c r="VBQ81" s="200"/>
      <c r="VBR81" s="200"/>
      <c r="VBS81" s="200"/>
      <c r="VBT81" s="200"/>
      <c r="VBU81" s="200"/>
      <c r="VBV81" s="200"/>
      <c r="VBW81" s="200"/>
      <c r="VBX81" s="200"/>
      <c r="VBY81" s="200"/>
      <c r="VBZ81" s="200"/>
      <c r="VCA81" s="200"/>
      <c r="VCB81" s="200"/>
      <c r="VCC81" s="200"/>
      <c r="VCD81" s="200"/>
      <c r="VCE81" s="200"/>
      <c r="VCF81" s="200"/>
      <c r="VCG81" s="200"/>
      <c r="VCH81" s="200"/>
      <c r="VCI81" s="200"/>
      <c r="VCJ81" s="200"/>
      <c r="VCK81" s="200"/>
      <c r="VCL81" s="200"/>
      <c r="VCM81" s="200"/>
      <c r="VCN81" s="200"/>
      <c r="VCO81" s="200"/>
      <c r="VCP81" s="200"/>
      <c r="VCQ81" s="200"/>
      <c r="VCR81" s="200"/>
      <c r="VCS81" s="200"/>
      <c r="VCT81" s="200"/>
      <c r="VCU81" s="200"/>
      <c r="VCV81" s="200"/>
      <c r="VCW81" s="200"/>
      <c r="VCX81" s="200"/>
      <c r="VCY81" s="200"/>
      <c r="VCZ81" s="200"/>
      <c r="VDA81" s="200"/>
      <c r="VDB81" s="200"/>
      <c r="VDC81" s="200"/>
      <c r="VDD81" s="200"/>
      <c r="VDE81" s="200"/>
      <c r="VDF81" s="200"/>
      <c r="VDG81" s="200"/>
      <c r="VDH81" s="200"/>
      <c r="VDI81" s="200"/>
      <c r="VDJ81" s="200"/>
      <c r="VDK81" s="200"/>
      <c r="VDL81" s="200"/>
      <c r="VDM81" s="200"/>
      <c r="VDN81" s="200"/>
      <c r="VDO81" s="200"/>
      <c r="VDP81" s="200"/>
      <c r="VDQ81" s="200"/>
      <c r="VDR81" s="200"/>
      <c r="VDS81" s="200"/>
      <c r="VDT81" s="200"/>
      <c r="VDU81" s="197"/>
      <c r="VDV81" s="197"/>
      <c r="VDW81" s="197"/>
      <c r="VDX81" s="197"/>
      <c r="VDY81" s="197"/>
      <c r="VDZ81" s="197"/>
      <c r="VEA81" s="197"/>
      <c r="VEB81" s="197"/>
      <c r="VEC81" s="197"/>
      <c r="VED81" s="197"/>
      <c r="VEE81" s="197"/>
      <c r="VEF81" s="197"/>
      <c r="VEG81" s="197"/>
      <c r="VEH81" s="197"/>
      <c r="VEI81" s="197"/>
      <c r="VEJ81" s="197"/>
      <c r="VEK81" s="200"/>
      <c r="VEL81" s="200"/>
      <c r="VEM81" s="200"/>
      <c r="VEN81" s="200"/>
      <c r="VEO81" s="200"/>
      <c r="VEP81" s="200"/>
      <c r="VEQ81" s="200"/>
      <c r="VER81" s="200"/>
      <c r="VES81" s="200"/>
      <c r="VET81" s="200"/>
      <c r="VEU81" s="200"/>
      <c r="VEV81" s="200"/>
      <c r="VEW81" s="200"/>
      <c r="VEX81" s="200"/>
      <c r="VEY81" s="200"/>
      <c r="VEZ81" s="200"/>
      <c r="VFA81" s="200"/>
      <c r="VFB81" s="200"/>
      <c r="VFC81" s="200"/>
      <c r="VFD81" s="200"/>
      <c r="VFE81" s="200"/>
      <c r="VFF81" s="200"/>
      <c r="VFG81" s="200"/>
      <c r="VFH81" s="200"/>
      <c r="VFI81" s="200"/>
      <c r="VFJ81" s="200"/>
      <c r="VFK81" s="200"/>
      <c r="VFL81" s="200"/>
      <c r="VFM81" s="200"/>
      <c r="VFN81" s="200"/>
      <c r="VFO81" s="200"/>
      <c r="VFP81" s="200"/>
      <c r="VFQ81" s="200"/>
      <c r="VFR81" s="200"/>
      <c r="VFS81" s="200"/>
      <c r="VFT81" s="200"/>
      <c r="VFU81" s="200"/>
      <c r="VFV81" s="200"/>
      <c r="VFW81" s="200"/>
      <c r="VFX81" s="200"/>
      <c r="VFY81" s="200"/>
      <c r="VFZ81" s="200"/>
      <c r="VGA81" s="200"/>
      <c r="VGB81" s="200"/>
      <c r="VGC81" s="200"/>
      <c r="VGD81" s="200"/>
      <c r="VGE81" s="200"/>
      <c r="VGF81" s="200"/>
      <c r="VGG81" s="200"/>
      <c r="VGH81" s="200"/>
      <c r="VGI81" s="200"/>
      <c r="VGJ81" s="200"/>
      <c r="VGK81" s="200"/>
      <c r="VGL81" s="200"/>
      <c r="VGM81" s="200"/>
      <c r="VGN81" s="200"/>
      <c r="VGO81" s="200"/>
      <c r="VGP81" s="200"/>
      <c r="VGQ81" s="200"/>
      <c r="VGR81" s="200"/>
      <c r="VGS81" s="200"/>
      <c r="VGT81" s="200"/>
      <c r="VGU81" s="200"/>
      <c r="VGV81" s="200"/>
      <c r="VGW81" s="200"/>
      <c r="VGX81" s="200"/>
      <c r="VGY81" s="200"/>
      <c r="VGZ81" s="200"/>
      <c r="VHA81" s="200"/>
      <c r="VHB81" s="200"/>
      <c r="VHC81" s="200"/>
      <c r="VHD81" s="200"/>
      <c r="VHE81" s="200"/>
      <c r="VHF81" s="200"/>
      <c r="VHG81" s="200"/>
      <c r="VHH81" s="200"/>
      <c r="VHI81" s="197"/>
      <c r="VHJ81" s="197"/>
      <c r="VHK81" s="197"/>
      <c r="VHL81" s="197"/>
      <c r="VHM81" s="197"/>
      <c r="VHN81" s="197"/>
      <c r="VHO81" s="197"/>
      <c r="VHP81" s="197"/>
      <c r="VHQ81" s="197"/>
      <c r="VHR81" s="197"/>
      <c r="VHS81" s="197"/>
      <c r="VHT81" s="197"/>
      <c r="VHU81" s="197"/>
      <c r="VHV81" s="197"/>
      <c r="VHW81" s="197"/>
      <c r="VHX81" s="197"/>
      <c r="VHY81" s="200"/>
      <c r="VHZ81" s="200"/>
      <c r="VIA81" s="200"/>
      <c r="VIB81" s="200"/>
      <c r="VIC81" s="200"/>
      <c r="VID81" s="200"/>
      <c r="VIE81" s="200"/>
      <c r="VIF81" s="200"/>
      <c r="VIG81" s="200"/>
      <c r="VIH81" s="200"/>
      <c r="VII81" s="200"/>
      <c r="VIJ81" s="200"/>
      <c r="VIK81" s="200"/>
      <c r="VIL81" s="200"/>
      <c r="VIM81" s="200"/>
      <c r="VIN81" s="200"/>
      <c r="VIO81" s="200"/>
      <c r="VIP81" s="200"/>
      <c r="VIQ81" s="200"/>
      <c r="VIR81" s="200"/>
      <c r="VIS81" s="200"/>
      <c r="VIT81" s="200"/>
      <c r="VIU81" s="200"/>
      <c r="VIV81" s="200"/>
      <c r="VIW81" s="200"/>
      <c r="VIX81" s="200"/>
      <c r="VIY81" s="200"/>
      <c r="VIZ81" s="200"/>
      <c r="VJA81" s="200"/>
      <c r="VJB81" s="200"/>
      <c r="VJC81" s="200"/>
      <c r="VJD81" s="200"/>
      <c r="VJE81" s="200"/>
      <c r="VJF81" s="200"/>
      <c r="VJG81" s="200"/>
      <c r="VJH81" s="200"/>
      <c r="VJI81" s="200"/>
      <c r="VJJ81" s="200"/>
      <c r="VJK81" s="200"/>
      <c r="VJL81" s="200"/>
      <c r="VJM81" s="200"/>
      <c r="VJN81" s="200"/>
      <c r="VJO81" s="200"/>
      <c r="VJP81" s="200"/>
      <c r="VJQ81" s="200"/>
      <c r="VJR81" s="200"/>
      <c r="VJS81" s="200"/>
      <c r="VJT81" s="200"/>
      <c r="VJU81" s="200"/>
      <c r="VJV81" s="200"/>
      <c r="VJW81" s="200"/>
      <c r="VJX81" s="200"/>
      <c r="VJY81" s="200"/>
      <c r="VJZ81" s="200"/>
      <c r="VKA81" s="200"/>
      <c r="VKB81" s="200"/>
      <c r="VKC81" s="200"/>
      <c r="VKD81" s="200"/>
      <c r="VKE81" s="200"/>
      <c r="VKF81" s="200"/>
      <c r="VKG81" s="200"/>
      <c r="VKH81" s="200"/>
      <c r="VKI81" s="200"/>
      <c r="VKJ81" s="200"/>
      <c r="VKK81" s="200"/>
      <c r="VKL81" s="200"/>
      <c r="VKM81" s="200"/>
      <c r="VKN81" s="200"/>
      <c r="VKO81" s="200"/>
      <c r="VKP81" s="200"/>
      <c r="VKQ81" s="200"/>
      <c r="VKR81" s="200"/>
      <c r="VKS81" s="200"/>
      <c r="VKT81" s="200"/>
      <c r="VKU81" s="200"/>
      <c r="VKV81" s="200"/>
      <c r="VKW81" s="197"/>
      <c r="VKX81" s="197"/>
      <c r="VKY81" s="197"/>
      <c r="VKZ81" s="197"/>
      <c r="VLA81" s="197"/>
      <c r="VLB81" s="197"/>
      <c r="VLC81" s="197"/>
      <c r="VLD81" s="197"/>
      <c r="VLE81" s="197"/>
      <c r="VLF81" s="197"/>
      <c r="VLG81" s="197"/>
      <c r="VLH81" s="197"/>
      <c r="VLI81" s="197"/>
      <c r="VLJ81" s="197"/>
      <c r="VLK81" s="197"/>
      <c r="VLL81" s="197"/>
      <c r="VLM81" s="200"/>
      <c r="VLN81" s="200"/>
      <c r="VLO81" s="200"/>
      <c r="VLP81" s="200"/>
      <c r="VLQ81" s="200"/>
      <c r="VLR81" s="200"/>
      <c r="VLS81" s="200"/>
      <c r="VLT81" s="200"/>
      <c r="VLU81" s="200"/>
      <c r="VLV81" s="200"/>
      <c r="VLW81" s="200"/>
      <c r="VLX81" s="200"/>
      <c r="VLY81" s="200"/>
      <c r="VLZ81" s="200"/>
      <c r="VMA81" s="200"/>
      <c r="VMB81" s="200"/>
      <c r="VMC81" s="200"/>
      <c r="VMD81" s="200"/>
      <c r="VME81" s="200"/>
      <c r="VMF81" s="200"/>
      <c r="VMG81" s="200"/>
      <c r="VMH81" s="200"/>
      <c r="VMI81" s="200"/>
      <c r="VMJ81" s="200"/>
      <c r="VMK81" s="200"/>
      <c r="VML81" s="200"/>
      <c r="VMM81" s="200"/>
      <c r="VMN81" s="200"/>
      <c r="VMO81" s="200"/>
      <c r="VMP81" s="200"/>
      <c r="VMQ81" s="200"/>
      <c r="VMR81" s="200"/>
      <c r="VMS81" s="200"/>
      <c r="VMT81" s="200"/>
      <c r="VMU81" s="200"/>
      <c r="VMV81" s="200"/>
      <c r="VMW81" s="200"/>
      <c r="VMX81" s="200"/>
      <c r="VMY81" s="200"/>
      <c r="VMZ81" s="200"/>
      <c r="VNA81" s="200"/>
      <c r="VNB81" s="200"/>
      <c r="VNC81" s="200"/>
      <c r="VND81" s="200"/>
      <c r="VNE81" s="200"/>
      <c r="VNF81" s="200"/>
      <c r="VNG81" s="200"/>
      <c r="VNH81" s="200"/>
      <c r="VNI81" s="200"/>
      <c r="VNJ81" s="200"/>
      <c r="VNK81" s="200"/>
      <c r="VNL81" s="200"/>
      <c r="VNM81" s="200"/>
      <c r="VNN81" s="200"/>
      <c r="VNO81" s="200"/>
      <c r="VNP81" s="200"/>
      <c r="VNQ81" s="200"/>
      <c r="VNR81" s="200"/>
      <c r="VNS81" s="200"/>
      <c r="VNT81" s="200"/>
      <c r="VNU81" s="200"/>
      <c r="VNV81" s="200"/>
      <c r="VNW81" s="200"/>
      <c r="VNX81" s="200"/>
      <c r="VNY81" s="200"/>
      <c r="VNZ81" s="200"/>
      <c r="VOA81" s="200"/>
      <c r="VOB81" s="200"/>
      <c r="VOC81" s="200"/>
      <c r="VOD81" s="200"/>
      <c r="VOE81" s="200"/>
      <c r="VOF81" s="200"/>
      <c r="VOG81" s="200"/>
      <c r="VOH81" s="200"/>
      <c r="VOI81" s="200"/>
      <c r="VOJ81" s="200"/>
      <c r="VOK81" s="197"/>
      <c r="VOL81" s="197"/>
      <c r="VOM81" s="197"/>
      <c r="VON81" s="197"/>
      <c r="VOO81" s="197"/>
      <c r="VOP81" s="197"/>
      <c r="VOQ81" s="197"/>
      <c r="VOR81" s="197"/>
      <c r="VOS81" s="197"/>
      <c r="VOT81" s="197"/>
      <c r="VOU81" s="197"/>
      <c r="VOV81" s="197"/>
      <c r="VOW81" s="197"/>
      <c r="VOX81" s="197"/>
      <c r="VOY81" s="197"/>
      <c r="VOZ81" s="197"/>
      <c r="VPA81" s="200"/>
      <c r="VPB81" s="200"/>
      <c r="VPC81" s="200"/>
      <c r="VPD81" s="200"/>
      <c r="VPE81" s="200"/>
      <c r="VPF81" s="200"/>
      <c r="VPG81" s="200"/>
      <c r="VPH81" s="200"/>
      <c r="VPI81" s="200"/>
      <c r="VPJ81" s="200"/>
      <c r="VPK81" s="200"/>
      <c r="VPL81" s="200"/>
      <c r="VPM81" s="200"/>
      <c r="VPN81" s="200"/>
      <c r="VPO81" s="200"/>
      <c r="VPP81" s="200"/>
      <c r="VPQ81" s="200"/>
      <c r="VPR81" s="200"/>
      <c r="VPS81" s="200"/>
      <c r="VPT81" s="200"/>
      <c r="VPU81" s="200"/>
      <c r="VPV81" s="200"/>
      <c r="VPW81" s="200"/>
      <c r="VPX81" s="200"/>
      <c r="VPY81" s="200"/>
      <c r="VPZ81" s="200"/>
      <c r="VQA81" s="200"/>
      <c r="VQB81" s="200"/>
      <c r="VQC81" s="200"/>
      <c r="VQD81" s="200"/>
      <c r="VQE81" s="200"/>
      <c r="VQF81" s="200"/>
      <c r="VQG81" s="200"/>
      <c r="VQH81" s="200"/>
      <c r="VQI81" s="200"/>
      <c r="VQJ81" s="200"/>
      <c r="VQK81" s="200"/>
      <c r="VQL81" s="200"/>
      <c r="VQM81" s="200"/>
      <c r="VQN81" s="200"/>
      <c r="VQO81" s="200"/>
      <c r="VQP81" s="200"/>
      <c r="VQQ81" s="200"/>
      <c r="VQR81" s="200"/>
      <c r="VQS81" s="200"/>
      <c r="VQT81" s="200"/>
      <c r="VQU81" s="200"/>
      <c r="VQV81" s="200"/>
      <c r="VQW81" s="200"/>
      <c r="VQX81" s="200"/>
      <c r="VQY81" s="200"/>
      <c r="VQZ81" s="200"/>
      <c r="VRA81" s="200"/>
      <c r="VRB81" s="200"/>
      <c r="VRC81" s="200"/>
      <c r="VRD81" s="200"/>
      <c r="VRE81" s="200"/>
      <c r="VRF81" s="200"/>
      <c r="VRG81" s="200"/>
      <c r="VRH81" s="200"/>
      <c r="VRI81" s="200"/>
      <c r="VRJ81" s="200"/>
      <c r="VRK81" s="200"/>
      <c r="VRL81" s="200"/>
      <c r="VRM81" s="200"/>
      <c r="VRN81" s="200"/>
      <c r="VRO81" s="200"/>
      <c r="VRP81" s="200"/>
      <c r="VRQ81" s="200"/>
      <c r="VRR81" s="200"/>
      <c r="VRS81" s="200"/>
      <c r="VRT81" s="200"/>
      <c r="VRU81" s="200"/>
      <c r="VRV81" s="200"/>
      <c r="VRW81" s="200"/>
      <c r="VRX81" s="200"/>
      <c r="VRY81" s="197"/>
      <c r="VRZ81" s="197"/>
      <c r="VSA81" s="197"/>
      <c r="VSB81" s="197"/>
      <c r="VSC81" s="197"/>
      <c r="VSD81" s="197"/>
      <c r="VSE81" s="197"/>
      <c r="VSF81" s="197"/>
      <c r="VSG81" s="197"/>
      <c r="VSH81" s="197"/>
      <c r="VSI81" s="197"/>
      <c r="VSJ81" s="197"/>
      <c r="VSK81" s="197"/>
      <c r="VSL81" s="197"/>
      <c r="VSM81" s="197"/>
      <c r="VSN81" s="197"/>
      <c r="VSO81" s="200"/>
      <c r="VSP81" s="200"/>
      <c r="VSQ81" s="200"/>
      <c r="VSR81" s="200"/>
      <c r="VSS81" s="200"/>
      <c r="VST81" s="200"/>
      <c r="VSU81" s="200"/>
      <c r="VSV81" s="200"/>
      <c r="VSW81" s="200"/>
      <c r="VSX81" s="200"/>
      <c r="VSY81" s="200"/>
      <c r="VSZ81" s="200"/>
      <c r="VTA81" s="200"/>
      <c r="VTB81" s="200"/>
      <c r="VTC81" s="200"/>
      <c r="VTD81" s="200"/>
      <c r="VTE81" s="200"/>
      <c r="VTF81" s="200"/>
      <c r="VTG81" s="200"/>
      <c r="VTH81" s="200"/>
      <c r="VTI81" s="200"/>
      <c r="VTJ81" s="200"/>
      <c r="VTK81" s="200"/>
      <c r="VTL81" s="200"/>
      <c r="VTM81" s="200"/>
      <c r="VTN81" s="200"/>
      <c r="VTO81" s="200"/>
      <c r="VTP81" s="200"/>
      <c r="VTQ81" s="200"/>
      <c r="VTR81" s="200"/>
      <c r="VTS81" s="200"/>
      <c r="VTT81" s="200"/>
      <c r="VTU81" s="200"/>
      <c r="VTV81" s="200"/>
      <c r="VTW81" s="200"/>
      <c r="VTX81" s="200"/>
      <c r="VTY81" s="200"/>
      <c r="VTZ81" s="200"/>
      <c r="VUA81" s="200"/>
      <c r="VUB81" s="200"/>
      <c r="VUC81" s="200"/>
      <c r="VUD81" s="200"/>
      <c r="VUE81" s="200"/>
      <c r="VUF81" s="200"/>
      <c r="VUG81" s="200"/>
      <c r="VUH81" s="200"/>
      <c r="VUI81" s="200"/>
      <c r="VUJ81" s="200"/>
      <c r="VUK81" s="200"/>
      <c r="VUL81" s="200"/>
      <c r="VUM81" s="200"/>
      <c r="VUN81" s="200"/>
      <c r="VUO81" s="200"/>
      <c r="VUP81" s="200"/>
      <c r="VUQ81" s="200"/>
      <c r="VUR81" s="200"/>
      <c r="VUS81" s="200"/>
      <c r="VUT81" s="200"/>
      <c r="VUU81" s="200"/>
      <c r="VUV81" s="200"/>
      <c r="VUW81" s="200"/>
      <c r="VUX81" s="200"/>
      <c r="VUY81" s="200"/>
      <c r="VUZ81" s="200"/>
      <c r="VVA81" s="200"/>
      <c r="VVB81" s="200"/>
      <c r="VVC81" s="200"/>
      <c r="VVD81" s="200"/>
      <c r="VVE81" s="200"/>
      <c r="VVF81" s="200"/>
      <c r="VVG81" s="200"/>
      <c r="VVH81" s="200"/>
      <c r="VVI81" s="200"/>
      <c r="VVJ81" s="200"/>
      <c r="VVK81" s="200"/>
      <c r="VVL81" s="200"/>
      <c r="VVM81" s="197"/>
      <c r="VVN81" s="197"/>
      <c r="VVO81" s="197"/>
      <c r="VVP81" s="197"/>
      <c r="VVQ81" s="197"/>
      <c r="VVR81" s="197"/>
      <c r="VVS81" s="197"/>
      <c r="VVT81" s="197"/>
      <c r="VVU81" s="197"/>
      <c r="VVV81" s="197"/>
      <c r="VVW81" s="197"/>
      <c r="VVX81" s="197"/>
      <c r="VVY81" s="197"/>
      <c r="VVZ81" s="197"/>
      <c r="VWA81" s="197"/>
      <c r="VWB81" s="197"/>
      <c r="VWC81" s="200"/>
      <c r="VWD81" s="200"/>
      <c r="VWE81" s="200"/>
      <c r="VWF81" s="200"/>
      <c r="VWG81" s="200"/>
      <c r="VWH81" s="200"/>
      <c r="VWI81" s="200"/>
      <c r="VWJ81" s="200"/>
      <c r="VWK81" s="200"/>
      <c r="VWL81" s="200"/>
      <c r="VWM81" s="200"/>
      <c r="VWN81" s="200"/>
      <c r="VWO81" s="200"/>
      <c r="VWP81" s="200"/>
      <c r="VWQ81" s="200"/>
      <c r="VWR81" s="200"/>
      <c r="VWS81" s="200"/>
      <c r="VWT81" s="200"/>
      <c r="VWU81" s="200"/>
      <c r="VWV81" s="200"/>
      <c r="VWW81" s="200"/>
      <c r="VWX81" s="200"/>
      <c r="VWY81" s="200"/>
      <c r="VWZ81" s="200"/>
      <c r="VXA81" s="200"/>
      <c r="VXB81" s="200"/>
      <c r="VXC81" s="200"/>
      <c r="VXD81" s="200"/>
      <c r="VXE81" s="200"/>
      <c r="VXF81" s="200"/>
      <c r="VXG81" s="200"/>
      <c r="VXH81" s="200"/>
      <c r="VXI81" s="200"/>
      <c r="VXJ81" s="200"/>
      <c r="VXK81" s="200"/>
      <c r="VXL81" s="200"/>
      <c r="VXM81" s="200"/>
      <c r="VXN81" s="200"/>
      <c r="VXO81" s="200"/>
      <c r="VXP81" s="200"/>
      <c r="VXQ81" s="200"/>
      <c r="VXR81" s="200"/>
      <c r="VXS81" s="200"/>
      <c r="VXT81" s="200"/>
      <c r="VXU81" s="200"/>
      <c r="VXV81" s="200"/>
      <c r="VXW81" s="200"/>
      <c r="VXX81" s="200"/>
      <c r="VXY81" s="200"/>
      <c r="VXZ81" s="200"/>
      <c r="VYA81" s="200"/>
      <c r="VYB81" s="200"/>
      <c r="VYC81" s="200"/>
      <c r="VYD81" s="200"/>
      <c r="VYE81" s="200"/>
      <c r="VYF81" s="200"/>
      <c r="VYG81" s="200"/>
      <c r="VYH81" s="200"/>
      <c r="VYI81" s="200"/>
      <c r="VYJ81" s="200"/>
      <c r="VYK81" s="200"/>
      <c r="VYL81" s="200"/>
      <c r="VYM81" s="200"/>
      <c r="VYN81" s="200"/>
      <c r="VYO81" s="200"/>
      <c r="VYP81" s="200"/>
      <c r="VYQ81" s="200"/>
      <c r="VYR81" s="200"/>
      <c r="VYS81" s="200"/>
      <c r="VYT81" s="200"/>
      <c r="VYU81" s="200"/>
      <c r="VYV81" s="200"/>
      <c r="VYW81" s="200"/>
      <c r="VYX81" s="200"/>
      <c r="VYY81" s="200"/>
      <c r="VYZ81" s="200"/>
      <c r="VZA81" s="197"/>
      <c r="VZB81" s="197"/>
      <c r="VZC81" s="197"/>
      <c r="VZD81" s="197"/>
      <c r="VZE81" s="197"/>
      <c r="VZF81" s="197"/>
      <c r="VZG81" s="197"/>
      <c r="VZH81" s="197"/>
      <c r="VZI81" s="197"/>
      <c r="VZJ81" s="197"/>
      <c r="VZK81" s="197"/>
      <c r="VZL81" s="197"/>
      <c r="VZM81" s="197"/>
      <c r="VZN81" s="197"/>
      <c r="VZO81" s="197"/>
      <c r="VZP81" s="197"/>
      <c r="VZQ81" s="200"/>
      <c r="VZR81" s="200"/>
      <c r="VZS81" s="200"/>
      <c r="VZT81" s="200"/>
      <c r="VZU81" s="200"/>
      <c r="VZV81" s="200"/>
      <c r="VZW81" s="200"/>
      <c r="VZX81" s="200"/>
      <c r="VZY81" s="200"/>
      <c r="VZZ81" s="200"/>
      <c r="WAA81" s="200"/>
      <c r="WAB81" s="200"/>
      <c r="WAC81" s="200"/>
      <c r="WAD81" s="200"/>
      <c r="WAE81" s="200"/>
      <c r="WAF81" s="200"/>
      <c r="WAG81" s="200"/>
      <c r="WAH81" s="200"/>
      <c r="WAI81" s="200"/>
      <c r="WAJ81" s="200"/>
      <c r="WAK81" s="200"/>
      <c r="WAL81" s="200"/>
      <c r="WAM81" s="200"/>
      <c r="WAN81" s="200"/>
      <c r="WAO81" s="200"/>
      <c r="WAP81" s="200"/>
      <c r="WAQ81" s="200"/>
      <c r="WAR81" s="200"/>
      <c r="WAS81" s="200"/>
      <c r="WAT81" s="200"/>
      <c r="WAU81" s="200"/>
      <c r="WAV81" s="200"/>
      <c r="WAW81" s="200"/>
      <c r="WAX81" s="200"/>
      <c r="WAY81" s="200"/>
      <c r="WAZ81" s="200"/>
      <c r="WBA81" s="200"/>
      <c r="WBB81" s="200"/>
      <c r="WBC81" s="200"/>
      <c r="WBD81" s="200"/>
      <c r="WBE81" s="200"/>
      <c r="WBF81" s="200"/>
      <c r="WBG81" s="200"/>
      <c r="WBH81" s="200"/>
      <c r="WBI81" s="200"/>
      <c r="WBJ81" s="200"/>
      <c r="WBK81" s="200"/>
      <c r="WBL81" s="200"/>
      <c r="WBM81" s="200"/>
      <c r="WBN81" s="200"/>
      <c r="WBO81" s="200"/>
      <c r="WBP81" s="200"/>
      <c r="WBQ81" s="200"/>
      <c r="WBR81" s="200"/>
      <c r="WBS81" s="200"/>
      <c r="WBT81" s="200"/>
      <c r="WBU81" s="200"/>
      <c r="WBV81" s="200"/>
      <c r="WBW81" s="200"/>
      <c r="WBX81" s="200"/>
      <c r="WBY81" s="200"/>
      <c r="WBZ81" s="200"/>
      <c r="WCA81" s="200"/>
      <c r="WCB81" s="200"/>
      <c r="WCC81" s="200"/>
      <c r="WCD81" s="200"/>
      <c r="WCE81" s="200"/>
      <c r="WCF81" s="200"/>
      <c r="WCG81" s="200"/>
      <c r="WCH81" s="200"/>
      <c r="WCI81" s="200"/>
      <c r="WCJ81" s="200"/>
      <c r="WCK81" s="200"/>
      <c r="WCL81" s="200"/>
      <c r="WCM81" s="200"/>
      <c r="WCN81" s="200"/>
      <c r="WCO81" s="197"/>
      <c r="WCP81" s="197"/>
      <c r="WCQ81" s="197"/>
      <c r="WCR81" s="197"/>
      <c r="WCS81" s="197"/>
      <c r="WCT81" s="197"/>
      <c r="WCU81" s="197"/>
      <c r="WCV81" s="197"/>
      <c r="WCW81" s="197"/>
      <c r="WCX81" s="197"/>
      <c r="WCY81" s="197"/>
      <c r="WCZ81" s="197"/>
      <c r="WDA81" s="197"/>
      <c r="WDB81" s="197"/>
      <c r="WDC81" s="197"/>
      <c r="WDD81" s="197"/>
      <c r="WDE81" s="200"/>
      <c r="WDF81" s="200"/>
      <c r="WDG81" s="200"/>
      <c r="WDH81" s="200"/>
      <c r="WDI81" s="200"/>
      <c r="WDJ81" s="200"/>
      <c r="WDK81" s="200"/>
      <c r="WDL81" s="200"/>
      <c r="WDM81" s="200"/>
      <c r="WDN81" s="200"/>
      <c r="WDO81" s="200"/>
      <c r="WDP81" s="200"/>
      <c r="WDQ81" s="200"/>
      <c r="WDR81" s="200"/>
      <c r="WDS81" s="200"/>
      <c r="WDT81" s="200"/>
      <c r="WDU81" s="200"/>
      <c r="WDV81" s="200"/>
      <c r="WDW81" s="200"/>
      <c r="WDX81" s="200"/>
      <c r="WDY81" s="200"/>
      <c r="WDZ81" s="200"/>
      <c r="WEA81" s="200"/>
      <c r="WEB81" s="200"/>
      <c r="WEC81" s="200"/>
      <c r="WED81" s="200"/>
      <c r="WEE81" s="200"/>
      <c r="WEF81" s="200"/>
      <c r="WEG81" s="200"/>
      <c r="WEH81" s="200"/>
      <c r="WEI81" s="200"/>
      <c r="WEJ81" s="200"/>
      <c r="WEK81" s="200"/>
      <c r="WEL81" s="200"/>
      <c r="WEM81" s="200"/>
      <c r="WEN81" s="200"/>
      <c r="WEO81" s="200"/>
      <c r="WEP81" s="200"/>
      <c r="WEQ81" s="200"/>
      <c r="WER81" s="200"/>
      <c r="WES81" s="200"/>
      <c r="WET81" s="200"/>
      <c r="WEU81" s="200"/>
      <c r="WEV81" s="200"/>
      <c r="WEW81" s="200"/>
      <c r="WEX81" s="200"/>
      <c r="WEY81" s="200"/>
      <c r="WEZ81" s="200"/>
      <c r="WFA81" s="200"/>
      <c r="WFB81" s="200"/>
      <c r="WFC81" s="200"/>
      <c r="WFD81" s="200"/>
      <c r="WFE81" s="200"/>
      <c r="WFF81" s="200"/>
      <c r="WFG81" s="200"/>
      <c r="WFH81" s="200"/>
      <c r="WFI81" s="200"/>
      <c r="WFJ81" s="200"/>
      <c r="WFK81" s="200"/>
      <c r="WFL81" s="200"/>
      <c r="WFM81" s="200"/>
      <c r="WFN81" s="200"/>
      <c r="WFO81" s="200"/>
      <c r="WFP81" s="200"/>
      <c r="WFQ81" s="200"/>
      <c r="WFR81" s="200"/>
      <c r="WFS81" s="200"/>
      <c r="WFT81" s="200"/>
      <c r="WFU81" s="200"/>
      <c r="WFV81" s="200"/>
      <c r="WFW81" s="200"/>
      <c r="WFX81" s="200"/>
      <c r="WFY81" s="200"/>
      <c r="WFZ81" s="200"/>
      <c r="WGA81" s="200"/>
      <c r="WGB81" s="200"/>
      <c r="WGC81" s="197"/>
      <c r="WGD81" s="197"/>
      <c r="WGE81" s="197"/>
      <c r="WGF81" s="197"/>
      <c r="WGG81" s="197"/>
      <c r="WGH81" s="197"/>
      <c r="WGI81" s="197"/>
      <c r="WGJ81" s="197"/>
      <c r="WGK81" s="197"/>
      <c r="WGL81" s="197"/>
      <c r="WGM81" s="197"/>
      <c r="WGN81" s="197"/>
      <c r="WGO81" s="197"/>
      <c r="WGP81" s="197"/>
      <c r="WGQ81" s="197"/>
      <c r="WGR81" s="197"/>
      <c r="WGS81" s="200"/>
      <c r="WGT81" s="200"/>
      <c r="WGU81" s="200"/>
      <c r="WGV81" s="200"/>
      <c r="WGW81" s="200"/>
      <c r="WGX81" s="200"/>
      <c r="WGY81" s="200"/>
      <c r="WGZ81" s="200"/>
      <c r="WHA81" s="200"/>
      <c r="WHB81" s="200"/>
      <c r="WHC81" s="200"/>
      <c r="WHD81" s="200"/>
      <c r="WHE81" s="200"/>
      <c r="WHF81" s="200"/>
      <c r="WHG81" s="200"/>
      <c r="WHH81" s="200"/>
      <c r="WHI81" s="200"/>
      <c r="WHJ81" s="200"/>
      <c r="WHK81" s="200"/>
      <c r="WHL81" s="200"/>
      <c r="WHM81" s="200"/>
      <c r="WHN81" s="200"/>
      <c r="WHO81" s="200"/>
      <c r="WHP81" s="200"/>
      <c r="WHQ81" s="200"/>
      <c r="WHR81" s="200"/>
      <c r="WHS81" s="200"/>
      <c r="WHT81" s="200"/>
      <c r="WHU81" s="200"/>
      <c r="WHV81" s="200"/>
      <c r="WHW81" s="200"/>
      <c r="WHX81" s="200"/>
      <c r="WHY81" s="200"/>
      <c r="WHZ81" s="200"/>
      <c r="WIA81" s="200"/>
      <c r="WIB81" s="200"/>
      <c r="WIC81" s="200"/>
      <c r="WID81" s="200"/>
      <c r="WIE81" s="200"/>
      <c r="WIF81" s="200"/>
      <c r="WIG81" s="200"/>
      <c r="WIH81" s="200"/>
      <c r="WII81" s="200"/>
      <c r="WIJ81" s="200"/>
      <c r="WIK81" s="200"/>
      <c r="WIL81" s="200"/>
      <c r="WIM81" s="200"/>
      <c r="WIN81" s="200"/>
      <c r="WIO81" s="200"/>
      <c r="WIP81" s="200"/>
      <c r="WIQ81" s="200"/>
      <c r="WIR81" s="200"/>
      <c r="WIS81" s="200"/>
      <c r="WIT81" s="200"/>
      <c r="WIU81" s="200"/>
      <c r="WIV81" s="200"/>
      <c r="WIW81" s="200"/>
      <c r="WIX81" s="200"/>
      <c r="WIY81" s="200"/>
      <c r="WIZ81" s="200"/>
      <c r="WJA81" s="200"/>
      <c r="WJB81" s="200"/>
      <c r="WJC81" s="200"/>
      <c r="WJD81" s="200"/>
      <c r="WJE81" s="200"/>
      <c r="WJF81" s="200"/>
      <c r="WJG81" s="200"/>
      <c r="WJH81" s="200"/>
      <c r="WJI81" s="200"/>
      <c r="WJJ81" s="200"/>
      <c r="WJK81" s="200"/>
      <c r="WJL81" s="200"/>
      <c r="WJM81" s="200"/>
      <c r="WJN81" s="200"/>
      <c r="WJO81" s="200"/>
      <c r="WJP81" s="200"/>
      <c r="WJQ81" s="197"/>
      <c r="WJR81" s="197"/>
      <c r="WJS81" s="197"/>
      <c r="WJT81" s="197"/>
      <c r="WJU81" s="197"/>
      <c r="WJV81" s="197"/>
      <c r="WJW81" s="197"/>
      <c r="WJX81" s="197"/>
      <c r="WJY81" s="197"/>
      <c r="WJZ81" s="197"/>
      <c r="WKA81" s="197"/>
      <c r="WKB81" s="197"/>
      <c r="WKC81" s="197"/>
      <c r="WKD81" s="197"/>
      <c r="WKE81" s="197"/>
      <c r="WKF81" s="197"/>
      <c r="WKG81" s="200"/>
      <c r="WKH81" s="200"/>
      <c r="WKI81" s="200"/>
      <c r="WKJ81" s="200"/>
      <c r="WKK81" s="200"/>
      <c r="WKL81" s="200"/>
      <c r="WKM81" s="200"/>
      <c r="WKN81" s="200"/>
      <c r="WKO81" s="200"/>
      <c r="WKP81" s="200"/>
      <c r="WKQ81" s="200"/>
      <c r="WKR81" s="200"/>
      <c r="WKS81" s="200"/>
      <c r="WKT81" s="200"/>
      <c r="WKU81" s="200"/>
      <c r="WKV81" s="200"/>
      <c r="WKW81" s="200"/>
      <c r="WKX81" s="200"/>
      <c r="WKY81" s="200"/>
      <c r="WKZ81" s="200"/>
      <c r="WLA81" s="200"/>
      <c r="WLB81" s="200"/>
      <c r="WLC81" s="200"/>
      <c r="WLD81" s="200"/>
      <c r="WLE81" s="200"/>
      <c r="WLF81" s="200"/>
      <c r="WLG81" s="200"/>
      <c r="WLH81" s="200"/>
      <c r="WLI81" s="200"/>
      <c r="WLJ81" s="200"/>
      <c r="WLK81" s="200"/>
      <c r="WLL81" s="200"/>
      <c r="WLM81" s="200"/>
      <c r="WLN81" s="200"/>
      <c r="WLO81" s="200"/>
      <c r="WLP81" s="200"/>
      <c r="WLQ81" s="200"/>
      <c r="WLR81" s="200"/>
      <c r="WLS81" s="200"/>
      <c r="WLT81" s="200"/>
      <c r="WLU81" s="200"/>
      <c r="WLV81" s="200"/>
      <c r="WLW81" s="200"/>
      <c r="WLX81" s="200"/>
      <c r="WLY81" s="200"/>
      <c r="WLZ81" s="200"/>
      <c r="WMA81" s="200"/>
      <c r="WMB81" s="200"/>
      <c r="WMC81" s="200"/>
      <c r="WMD81" s="200"/>
      <c r="WME81" s="200"/>
      <c r="WMF81" s="200"/>
      <c r="WMG81" s="200"/>
      <c r="WMH81" s="200"/>
      <c r="WMI81" s="200"/>
      <c r="WMJ81" s="200"/>
      <c r="WMK81" s="200"/>
      <c r="WML81" s="200"/>
      <c r="WMM81" s="200"/>
      <c r="WMN81" s="200"/>
      <c r="WMO81" s="200"/>
      <c r="WMP81" s="200"/>
      <c r="WMQ81" s="200"/>
      <c r="WMR81" s="200"/>
      <c r="WMS81" s="200"/>
      <c r="WMT81" s="200"/>
      <c r="WMU81" s="200"/>
      <c r="WMV81" s="200"/>
      <c r="WMW81" s="200"/>
      <c r="WMX81" s="200"/>
      <c r="WMY81" s="200"/>
      <c r="WMZ81" s="200"/>
      <c r="WNA81" s="200"/>
      <c r="WNB81" s="200"/>
      <c r="WNC81" s="200"/>
      <c r="WND81" s="200"/>
      <c r="WNE81" s="197"/>
      <c r="WNF81" s="197"/>
      <c r="WNG81" s="197"/>
      <c r="WNH81" s="197"/>
      <c r="WNI81" s="197"/>
      <c r="WNJ81" s="197"/>
      <c r="WNK81" s="197"/>
      <c r="WNL81" s="197"/>
      <c r="WNM81" s="197"/>
      <c r="WNN81" s="197"/>
      <c r="WNO81" s="197"/>
      <c r="WNP81" s="197"/>
      <c r="WNQ81" s="197"/>
      <c r="WNR81" s="197"/>
      <c r="WNS81" s="197"/>
      <c r="WNT81" s="197"/>
      <c r="WNU81" s="200"/>
      <c r="WNV81" s="200"/>
      <c r="WNW81" s="200"/>
      <c r="WNX81" s="200"/>
      <c r="WNY81" s="200"/>
      <c r="WNZ81" s="200"/>
      <c r="WOA81" s="200"/>
      <c r="WOB81" s="200"/>
      <c r="WOC81" s="200"/>
      <c r="WOD81" s="200"/>
      <c r="WOE81" s="200"/>
      <c r="WOF81" s="200"/>
      <c r="WOG81" s="200"/>
      <c r="WOH81" s="200"/>
      <c r="WOI81" s="200"/>
      <c r="WOJ81" s="200"/>
      <c r="WOK81" s="200"/>
      <c r="WOL81" s="200"/>
      <c r="WOM81" s="200"/>
      <c r="WON81" s="200"/>
      <c r="WOO81" s="200"/>
      <c r="WOP81" s="200"/>
      <c r="WOQ81" s="200"/>
      <c r="WOR81" s="200"/>
      <c r="WOS81" s="200"/>
      <c r="WOT81" s="200"/>
      <c r="WOU81" s="200"/>
      <c r="WOV81" s="200"/>
      <c r="WOW81" s="200"/>
      <c r="WOX81" s="200"/>
      <c r="WOY81" s="200"/>
      <c r="WOZ81" s="200"/>
      <c r="WPA81" s="200"/>
      <c r="WPB81" s="200"/>
      <c r="WPC81" s="200"/>
      <c r="WPD81" s="200"/>
      <c r="WPE81" s="200"/>
      <c r="WPF81" s="200"/>
      <c r="WPG81" s="200"/>
      <c r="WPH81" s="200"/>
      <c r="WPI81" s="200"/>
      <c r="WPJ81" s="200"/>
      <c r="WPK81" s="200"/>
      <c r="WPL81" s="200"/>
      <c r="WPM81" s="200"/>
      <c r="WPN81" s="200"/>
      <c r="WPO81" s="200"/>
      <c r="WPP81" s="200"/>
      <c r="WPQ81" s="200"/>
      <c r="WPR81" s="200"/>
      <c r="WPS81" s="200"/>
      <c r="WPT81" s="200"/>
      <c r="WPU81" s="200"/>
      <c r="WPV81" s="200"/>
      <c r="WPW81" s="200"/>
      <c r="WPX81" s="200"/>
      <c r="WPY81" s="200"/>
      <c r="WPZ81" s="200"/>
      <c r="WQA81" s="200"/>
      <c r="WQB81" s="200"/>
      <c r="WQC81" s="200"/>
      <c r="WQD81" s="200"/>
      <c r="WQE81" s="200"/>
      <c r="WQF81" s="200"/>
      <c r="WQG81" s="200"/>
      <c r="WQH81" s="200"/>
      <c r="WQI81" s="200"/>
      <c r="WQJ81" s="200"/>
      <c r="WQK81" s="200"/>
      <c r="WQL81" s="200"/>
      <c r="WQM81" s="200"/>
      <c r="WQN81" s="200"/>
      <c r="WQO81" s="200"/>
      <c r="WQP81" s="200"/>
      <c r="WQQ81" s="200"/>
      <c r="WQR81" s="200"/>
      <c r="WQS81" s="197"/>
      <c r="WQT81" s="197"/>
      <c r="WQU81" s="197"/>
      <c r="WQV81" s="197"/>
      <c r="WQW81" s="197"/>
      <c r="WQX81" s="197"/>
      <c r="WQY81" s="197"/>
      <c r="WQZ81" s="197"/>
      <c r="WRA81" s="197"/>
      <c r="WRB81" s="197"/>
      <c r="WRC81" s="197"/>
      <c r="WRD81" s="197"/>
      <c r="WRE81" s="197"/>
      <c r="WRF81" s="197"/>
      <c r="WRG81" s="197"/>
      <c r="WRH81" s="197"/>
      <c r="WRI81" s="200"/>
      <c r="WRJ81" s="200"/>
      <c r="WRK81" s="200"/>
      <c r="WRL81" s="200"/>
      <c r="WRM81" s="200"/>
      <c r="WRN81" s="200"/>
      <c r="WRO81" s="200"/>
      <c r="WRP81" s="200"/>
      <c r="WRQ81" s="200"/>
      <c r="WRR81" s="200"/>
      <c r="WRS81" s="200"/>
      <c r="WRT81" s="200"/>
      <c r="WRU81" s="200"/>
      <c r="WRV81" s="200"/>
      <c r="WRW81" s="200"/>
      <c r="WRX81" s="200"/>
      <c r="WRY81" s="200"/>
      <c r="WRZ81" s="200"/>
      <c r="WSA81" s="200"/>
      <c r="WSB81" s="200"/>
      <c r="WSC81" s="200"/>
      <c r="WSD81" s="200"/>
      <c r="WSE81" s="200"/>
      <c r="WSF81" s="200"/>
      <c r="WSG81" s="200"/>
      <c r="WSH81" s="200"/>
      <c r="WSI81" s="200"/>
      <c r="WSJ81" s="200"/>
      <c r="WSK81" s="200"/>
      <c r="WSL81" s="200"/>
      <c r="WSM81" s="200"/>
      <c r="WSN81" s="200"/>
      <c r="WSO81" s="200"/>
      <c r="WSP81" s="200"/>
      <c r="WSQ81" s="200"/>
      <c r="WSR81" s="200"/>
      <c r="WSS81" s="200"/>
      <c r="WST81" s="200"/>
      <c r="WSU81" s="200"/>
      <c r="WSV81" s="200"/>
      <c r="WSW81" s="200"/>
      <c r="WSX81" s="200"/>
      <c r="WSY81" s="200"/>
      <c r="WSZ81" s="200"/>
      <c r="WTA81" s="200"/>
      <c r="WTB81" s="200"/>
      <c r="WTC81" s="200"/>
      <c r="WTD81" s="200"/>
      <c r="WTE81" s="200"/>
      <c r="WTF81" s="200"/>
      <c r="WTG81" s="200"/>
      <c r="WTH81" s="200"/>
      <c r="WTI81" s="200"/>
      <c r="WTJ81" s="200"/>
      <c r="WTK81" s="200"/>
      <c r="WTL81" s="200"/>
      <c r="WTM81" s="200"/>
      <c r="WTN81" s="200"/>
      <c r="WTO81" s="200"/>
      <c r="WTP81" s="200"/>
      <c r="WTQ81" s="200"/>
      <c r="WTR81" s="200"/>
      <c r="WTS81" s="200"/>
      <c r="WTT81" s="200"/>
      <c r="WTU81" s="200"/>
      <c r="WTV81" s="200"/>
      <c r="WTW81" s="200"/>
      <c r="WTX81" s="200"/>
      <c r="WTY81" s="200"/>
      <c r="WTZ81" s="200"/>
      <c r="WUA81" s="200"/>
      <c r="WUB81" s="200"/>
      <c r="WUC81" s="200"/>
      <c r="WUD81" s="200"/>
      <c r="WUE81" s="200"/>
      <c r="WUF81" s="200"/>
      <c r="WUG81" s="197"/>
      <c r="WUH81" s="197"/>
      <c r="WUI81" s="197"/>
      <c r="WUJ81" s="197"/>
      <c r="WUK81" s="197"/>
      <c r="WUL81" s="197"/>
      <c r="WUM81" s="197"/>
      <c r="WUN81" s="197"/>
      <c r="WUO81" s="197"/>
      <c r="WUP81" s="197"/>
      <c r="WUQ81" s="197"/>
      <c r="WUR81" s="197"/>
      <c r="WUS81" s="197"/>
      <c r="WUT81" s="197"/>
      <c r="WUU81" s="197"/>
      <c r="WUV81" s="197"/>
      <c r="WUW81" s="200"/>
      <c r="WUX81" s="200"/>
      <c r="WUY81" s="200"/>
      <c r="WUZ81" s="200"/>
      <c r="WVA81" s="200"/>
      <c r="WVB81" s="200"/>
      <c r="WVC81" s="200"/>
      <c r="WVD81" s="200"/>
      <c r="WVE81" s="200"/>
      <c r="WVF81" s="200"/>
      <c r="WVG81" s="200"/>
      <c r="WVH81" s="200"/>
      <c r="WVI81" s="200"/>
      <c r="WVJ81" s="200"/>
      <c r="WVK81" s="200"/>
      <c r="WVL81" s="200"/>
      <c r="WVM81" s="200"/>
      <c r="WVN81" s="200"/>
      <c r="WVO81" s="200"/>
      <c r="WVP81" s="200"/>
      <c r="WVQ81" s="200"/>
      <c r="WVR81" s="200"/>
      <c r="WVS81" s="200"/>
      <c r="WVT81" s="200"/>
      <c r="WVU81" s="200"/>
      <c r="WVV81" s="200"/>
      <c r="WVW81" s="200"/>
      <c r="WVX81" s="200"/>
      <c r="WVY81" s="200"/>
      <c r="WVZ81" s="200"/>
      <c r="WWA81" s="200"/>
      <c r="WWB81" s="200"/>
      <c r="WWC81" s="200"/>
      <c r="WWD81" s="200"/>
      <c r="WWE81" s="200"/>
      <c r="WWF81" s="200"/>
      <c r="WWG81" s="200"/>
      <c r="WWH81" s="200"/>
      <c r="WWI81" s="200"/>
      <c r="WWJ81" s="200"/>
      <c r="WWK81" s="200"/>
      <c r="WWL81" s="200"/>
      <c r="WWM81" s="200"/>
      <c r="WWN81" s="200"/>
      <c r="WWO81" s="200"/>
      <c r="WWP81" s="200"/>
      <c r="WWQ81" s="200"/>
      <c r="WWR81" s="200"/>
      <c r="WWS81" s="200"/>
      <c r="WWT81" s="200"/>
      <c r="WWU81" s="200"/>
      <c r="WWV81" s="200"/>
      <c r="WWW81" s="200"/>
      <c r="WWX81" s="200"/>
      <c r="WWY81" s="200"/>
      <c r="WWZ81" s="200"/>
      <c r="WXA81" s="200"/>
      <c r="WXB81" s="200"/>
      <c r="WXC81" s="200"/>
      <c r="WXD81" s="200"/>
      <c r="WXE81" s="200"/>
      <c r="WXF81" s="200"/>
      <c r="WXG81" s="200"/>
      <c r="WXH81" s="200"/>
      <c r="WXI81" s="200"/>
      <c r="WXJ81" s="200"/>
      <c r="WXK81" s="200"/>
      <c r="WXL81" s="200"/>
      <c r="WXM81" s="200"/>
      <c r="WXN81" s="200"/>
      <c r="WXO81" s="200"/>
      <c r="WXP81" s="200"/>
      <c r="WXQ81" s="200"/>
      <c r="WXR81" s="200"/>
      <c r="WXS81" s="200"/>
      <c r="WXT81" s="200"/>
      <c r="WXU81" s="197"/>
      <c r="WXV81" s="197"/>
      <c r="WXW81" s="197"/>
      <c r="WXX81" s="197"/>
      <c r="WXY81" s="197"/>
      <c r="WXZ81" s="197"/>
      <c r="WYA81" s="197"/>
      <c r="WYB81" s="197"/>
      <c r="WYC81" s="197"/>
      <c r="WYD81" s="197"/>
      <c r="WYE81" s="197"/>
      <c r="WYF81" s="197"/>
      <c r="WYG81" s="197"/>
      <c r="WYH81" s="197"/>
      <c r="WYI81" s="197"/>
      <c r="WYJ81" s="197"/>
      <c r="WYK81" s="200"/>
      <c r="WYL81" s="200"/>
      <c r="WYM81" s="200"/>
      <c r="WYN81" s="200"/>
      <c r="WYO81" s="200"/>
      <c r="WYP81" s="200"/>
      <c r="WYQ81" s="200"/>
      <c r="WYR81" s="200"/>
      <c r="WYS81" s="200"/>
      <c r="WYT81" s="200"/>
      <c r="WYU81" s="200"/>
      <c r="WYV81" s="200"/>
      <c r="WYW81" s="200"/>
      <c r="WYX81" s="200"/>
      <c r="WYY81" s="200"/>
      <c r="WYZ81" s="200"/>
      <c r="WZA81" s="200"/>
      <c r="WZB81" s="200"/>
      <c r="WZC81" s="200"/>
      <c r="WZD81" s="200"/>
      <c r="WZE81" s="200"/>
      <c r="WZF81" s="200"/>
      <c r="WZG81" s="200"/>
      <c r="WZH81" s="200"/>
      <c r="WZI81" s="200"/>
      <c r="WZJ81" s="200"/>
      <c r="WZK81" s="200"/>
      <c r="WZL81" s="200"/>
      <c r="WZM81" s="200"/>
      <c r="WZN81" s="200"/>
      <c r="WZO81" s="200"/>
      <c r="WZP81" s="200"/>
      <c r="WZQ81" s="200"/>
      <c r="WZR81" s="200"/>
      <c r="WZS81" s="200"/>
      <c r="WZT81" s="200"/>
      <c r="WZU81" s="200"/>
      <c r="WZV81" s="200"/>
      <c r="WZW81" s="200"/>
      <c r="WZX81" s="200"/>
      <c r="WZY81" s="200"/>
      <c r="WZZ81" s="200"/>
      <c r="XAA81" s="200"/>
      <c r="XAB81" s="200"/>
      <c r="XAC81" s="200"/>
      <c r="XAD81" s="200"/>
      <c r="XAE81" s="200"/>
      <c r="XAF81" s="200"/>
      <c r="XAG81" s="200"/>
      <c r="XAH81" s="200"/>
      <c r="XAI81" s="200"/>
      <c r="XAJ81" s="200"/>
      <c r="XAK81" s="200"/>
      <c r="XAL81" s="200"/>
      <c r="XAM81" s="200"/>
      <c r="XAN81" s="200"/>
      <c r="XAO81" s="200"/>
      <c r="XAP81" s="200"/>
      <c r="XAQ81" s="200"/>
      <c r="XAR81" s="200"/>
      <c r="XAS81" s="200"/>
      <c r="XAT81" s="200"/>
      <c r="XAU81" s="200"/>
      <c r="XAV81" s="200"/>
      <c r="XAW81" s="200"/>
      <c r="XAX81" s="200"/>
      <c r="XAY81" s="200"/>
      <c r="XAZ81" s="200"/>
      <c r="XBA81" s="200"/>
      <c r="XBB81" s="200"/>
      <c r="XBC81" s="200"/>
      <c r="XBD81" s="200"/>
      <c r="XBE81" s="200"/>
      <c r="XBF81" s="200"/>
      <c r="XBG81" s="200"/>
      <c r="XBH81" s="200"/>
      <c r="XBI81" s="197"/>
      <c r="XBJ81" s="197"/>
      <c r="XBK81" s="197"/>
      <c r="XBL81" s="197"/>
      <c r="XBM81" s="197"/>
      <c r="XBN81" s="197"/>
      <c r="XBO81" s="197"/>
      <c r="XBP81" s="197"/>
      <c r="XBQ81" s="197"/>
      <c r="XBR81" s="197"/>
      <c r="XBS81" s="197"/>
      <c r="XBT81" s="197"/>
      <c r="XBU81" s="197"/>
      <c r="XBV81" s="197"/>
      <c r="XBW81" s="197"/>
      <c r="XBX81" s="197"/>
      <c r="XBY81" s="200"/>
      <c r="XBZ81" s="200"/>
      <c r="XCA81" s="200"/>
      <c r="XCB81" s="200"/>
      <c r="XCC81" s="200"/>
      <c r="XCD81" s="200"/>
      <c r="XCE81" s="200"/>
      <c r="XCF81" s="200"/>
      <c r="XCG81" s="200"/>
      <c r="XCH81" s="200"/>
      <c r="XCI81" s="200"/>
      <c r="XCJ81" s="200"/>
      <c r="XCK81" s="200"/>
      <c r="XCL81" s="200"/>
      <c r="XCM81" s="200"/>
      <c r="XCN81" s="200"/>
      <c r="XCO81" s="200"/>
      <c r="XCP81" s="200"/>
      <c r="XCQ81" s="200"/>
      <c r="XCR81" s="200"/>
      <c r="XCS81" s="200"/>
      <c r="XCT81" s="200"/>
      <c r="XCU81" s="200"/>
      <c r="XCV81" s="200"/>
      <c r="XCW81" s="200"/>
      <c r="XCX81" s="200"/>
      <c r="XCY81" s="200"/>
      <c r="XCZ81" s="200"/>
      <c r="XDA81" s="200"/>
      <c r="XDB81" s="200"/>
      <c r="XDC81" s="200"/>
      <c r="XDD81" s="200"/>
      <c r="XDE81" s="200"/>
      <c r="XDF81" s="200"/>
      <c r="XDG81" s="200"/>
      <c r="XDH81" s="200"/>
      <c r="XDI81" s="200"/>
      <c r="XDJ81" s="200"/>
      <c r="XDK81" s="200"/>
      <c r="XDL81" s="200"/>
      <c r="XDM81" s="200"/>
      <c r="XDN81" s="200"/>
      <c r="XDO81" s="200"/>
      <c r="XDP81" s="200"/>
      <c r="XDQ81" s="200"/>
      <c r="XDR81" s="200"/>
      <c r="XDS81" s="200"/>
      <c r="XDT81" s="200"/>
      <c r="XDU81" s="200"/>
      <c r="XDV81" s="200"/>
      <c r="XDW81" s="200"/>
      <c r="XDX81" s="200"/>
      <c r="XDY81" s="200"/>
      <c r="XDZ81" s="200"/>
      <c r="XEA81" s="200"/>
      <c r="XEB81" s="200"/>
      <c r="XEC81" s="200"/>
      <c r="XED81" s="200"/>
      <c r="XEE81" s="200"/>
      <c r="XEF81" s="200"/>
      <c r="XEG81" s="200"/>
      <c r="XEH81" s="200"/>
      <c r="XEI81" s="200"/>
      <c r="XEJ81" s="200"/>
      <c r="XEK81" s="200"/>
      <c r="XEL81" s="200"/>
      <c r="XEM81" s="200"/>
      <c r="XEN81" s="200"/>
      <c r="XEO81" s="200"/>
      <c r="XEP81" s="200"/>
      <c r="XEQ81" s="200"/>
      <c r="XER81" s="200"/>
      <c r="XES81" s="200"/>
      <c r="XET81" s="200"/>
      <c r="XEU81" s="200"/>
      <c r="XEV81" s="200"/>
      <c r="XEW81" s="197"/>
      <c r="XEX81" s="197"/>
      <c r="XEY81" s="197"/>
      <c r="XEZ81" s="197"/>
      <c r="XFA81" s="197"/>
      <c r="XFB81" s="197"/>
      <c r="XFC81" s="197"/>
      <c r="XFD81" s="197"/>
    </row>
    <row r="82" spans="1:16384" ht="24.75" customHeight="1">
      <c r="A82" s="455" t="s">
        <v>867</v>
      </c>
      <c r="B82" s="455"/>
      <c r="C82" s="455"/>
      <c r="D82" s="455"/>
      <c r="E82" s="455"/>
      <c r="F82" s="455"/>
      <c r="G82" s="455"/>
      <c r="H82" s="455"/>
      <c r="I82" s="455"/>
      <c r="J82" s="455"/>
      <c r="K82" s="455"/>
      <c r="L82" s="455"/>
      <c r="M82" s="455"/>
      <c r="N82" s="455"/>
      <c r="O82" s="455"/>
      <c r="P82" s="456"/>
      <c r="Q82" s="450">
        <f>Q83</f>
        <v>62100000000</v>
      </c>
      <c r="R82" s="451"/>
      <c r="S82" s="451"/>
      <c r="T82" s="451"/>
      <c r="U82" s="451"/>
      <c r="V82" s="451"/>
      <c r="W82" s="451"/>
      <c r="X82" s="451"/>
      <c r="Y82" s="451"/>
      <c r="Z82" s="451"/>
      <c r="AA82" s="451"/>
      <c r="AB82" s="451"/>
      <c r="AC82" s="451"/>
      <c r="AD82" s="451"/>
      <c r="AE82" s="451"/>
      <c r="AF82" s="451"/>
      <c r="AG82" s="451"/>
      <c r="AH82" s="452"/>
      <c r="AI82" s="450">
        <f>AI83</f>
        <v>62100000000</v>
      </c>
      <c r="AJ82" s="451"/>
      <c r="AK82" s="451"/>
      <c r="AL82" s="451"/>
      <c r="AM82" s="451"/>
      <c r="AN82" s="451"/>
      <c r="AO82" s="451"/>
      <c r="AP82" s="451"/>
      <c r="AQ82" s="451"/>
      <c r="AR82" s="451"/>
      <c r="AS82" s="451"/>
      <c r="AT82" s="451"/>
      <c r="AU82" s="451"/>
      <c r="AV82" s="451"/>
      <c r="AW82" s="451"/>
      <c r="AX82" s="451"/>
      <c r="AY82" s="451"/>
      <c r="AZ82" s="451"/>
      <c r="BA82" s="451"/>
      <c r="BB82" s="451"/>
      <c r="BC82" s="452"/>
      <c r="BD82" s="450">
        <f>BD83</f>
        <v>22000000000</v>
      </c>
      <c r="BE82" s="451"/>
      <c r="BF82" s="451"/>
      <c r="BG82" s="451"/>
      <c r="BH82" s="451"/>
      <c r="BI82" s="451"/>
      <c r="BJ82" s="451"/>
      <c r="BK82" s="451"/>
      <c r="BL82" s="451"/>
      <c r="BM82" s="451"/>
      <c r="BN82" s="451"/>
      <c r="BO82" s="451"/>
      <c r="BP82" s="451"/>
      <c r="BQ82" s="451"/>
      <c r="BR82" s="451"/>
      <c r="BS82" s="451"/>
      <c r="BT82" s="451"/>
      <c r="BU82" s="451"/>
      <c r="BV82" s="451"/>
      <c r="BW82" s="451"/>
      <c r="BX82" s="452"/>
      <c r="BY82" s="468">
        <f>BY83</f>
        <v>22000000000</v>
      </c>
      <c r="BZ82" s="468"/>
      <c r="CA82" s="468"/>
      <c r="CB82" s="468"/>
      <c r="CC82" s="468"/>
      <c r="CD82" s="468"/>
      <c r="CE82" s="468"/>
      <c r="CF82" s="468"/>
      <c r="CG82" s="468"/>
      <c r="CH82" s="468"/>
      <c r="CI82" s="468"/>
      <c r="CJ82" s="468"/>
      <c r="CK82" s="468"/>
      <c r="CL82" s="468"/>
      <c r="CM82" s="468"/>
      <c r="CN82" s="468"/>
      <c r="CO82" s="197"/>
      <c r="CP82" s="197"/>
      <c r="CQ82" s="197"/>
      <c r="CR82" s="197"/>
      <c r="CS82" s="197"/>
      <c r="CT82" s="197"/>
      <c r="CU82" s="197"/>
      <c r="CV82" s="197"/>
      <c r="CW82" s="197"/>
      <c r="CX82" s="197"/>
      <c r="CY82" s="197"/>
      <c r="CZ82" s="197"/>
      <c r="DA82" s="197"/>
      <c r="DB82" s="197"/>
      <c r="DC82" s="197"/>
      <c r="DD82" s="197"/>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c r="FN82" s="200"/>
      <c r="FO82" s="200"/>
      <c r="FP82" s="200"/>
      <c r="FQ82" s="200"/>
      <c r="FR82" s="200"/>
      <c r="FS82" s="200"/>
      <c r="FT82" s="200"/>
      <c r="FU82" s="200"/>
      <c r="FV82" s="200"/>
      <c r="FW82" s="200"/>
      <c r="FX82" s="200"/>
      <c r="FY82" s="200"/>
      <c r="FZ82" s="200"/>
      <c r="GA82" s="200"/>
      <c r="GB82" s="200"/>
      <c r="GC82" s="197"/>
      <c r="GD82" s="197"/>
      <c r="GE82" s="197"/>
      <c r="GF82" s="197"/>
      <c r="GG82" s="197"/>
      <c r="GH82" s="197"/>
      <c r="GI82" s="197"/>
      <c r="GJ82" s="197"/>
      <c r="GK82" s="197"/>
      <c r="GL82" s="197"/>
      <c r="GM82" s="197"/>
      <c r="GN82" s="197"/>
      <c r="GO82" s="197"/>
      <c r="GP82" s="197"/>
      <c r="GQ82" s="197"/>
      <c r="GR82" s="197"/>
      <c r="GS82" s="200"/>
      <c r="GT82" s="200"/>
      <c r="GU82" s="200"/>
      <c r="GV82" s="200"/>
      <c r="GW82" s="200"/>
      <c r="GX82" s="200"/>
      <c r="GY82" s="200"/>
      <c r="GZ82" s="200"/>
      <c r="HA82" s="200"/>
      <c r="HB82" s="200"/>
      <c r="HC82" s="200"/>
      <c r="HD82" s="200"/>
      <c r="HE82" s="200"/>
      <c r="HF82" s="200"/>
      <c r="HG82" s="200"/>
      <c r="HH82" s="200"/>
      <c r="HI82" s="200"/>
      <c r="HJ82" s="200"/>
      <c r="HK82" s="200"/>
      <c r="HL82" s="200"/>
      <c r="HM82" s="200"/>
      <c r="HN82" s="200"/>
      <c r="HO82" s="200"/>
      <c r="HP82" s="200"/>
      <c r="HQ82" s="200"/>
      <c r="HR82" s="200"/>
      <c r="HS82" s="200"/>
      <c r="HT82" s="200"/>
      <c r="HU82" s="200"/>
      <c r="HV82" s="200"/>
      <c r="HW82" s="200"/>
      <c r="HX82" s="200"/>
      <c r="HY82" s="200"/>
      <c r="HZ82" s="200"/>
      <c r="IA82" s="200"/>
      <c r="IB82" s="200"/>
      <c r="IC82" s="200"/>
      <c r="ID82" s="200"/>
      <c r="IE82" s="200"/>
      <c r="IF82" s="200"/>
      <c r="IG82" s="200"/>
      <c r="IH82" s="200"/>
      <c r="II82" s="200"/>
      <c r="IJ82" s="200"/>
      <c r="IK82" s="200"/>
      <c r="IL82" s="200"/>
      <c r="IM82" s="200"/>
      <c r="IN82" s="200"/>
      <c r="IO82" s="200"/>
      <c r="IP82" s="200"/>
      <c r="IQ82" s="200"/>
      <c r="IR82" s="200"/>
      <c r="IS82" s="200"/>
      <c r="IT82" s="200"/>
      <c r="IU82" s="200"/>
      <c r="IV82" s="200"/>
      <c r="IW82" s="200"/>
      <c r="IX82" s="200"/>
      <c r="IY82" s="200"/>
      <c r="IZ82" s="200"/>
      <c r="JA82" s="200"/>
      <c r="JB82" s="200"/>
      <c r="JC82" s="200"/>
      <c r="JD82" s="200"/>
      <c r="JE82" s="200"/>
      <c r="JF82" s="200"/>
      <c r="JG82" s="200"/>
      <c r="JH82" s="200"/>
      <c r="JI82" s="200"/>
      <c r="JJ82" s="200"/>
      <c r="JK82" s="200"/>
      <c r="JL82" s="200"/>
      <c r="JM82" s="200"/>
      <c r="JN82" s="200"/>
      <c r="JO82" s="200"/>
      <c r="JP82" s="200"/>
      <c r="JQ82" s="197"/>
      <c r="JR82" s="197"/>
      <c r="JS82" s="197"/>
      <c r="JT82" s="197"/>
      <c r="JU82" s="197"/>
      <c r="JV82" s="197"/>
      <c r="JW82" s="197"/>
      <c r="JX82" s="197"/>
      <c r="JY82" s="197"/>
      <c r="JZ82" s="197"/>
      <c r="KA82" s="197"/>
      <c r="KB82" s="197"/>
      <c r="KC82" s="197"/>
      <c r="KD82" s="197"/>
      <c r="KE82" s="197"/>
      <c r="KF82" s="197"/>
      <c r="KG82" s="200"/>
      <c r="KH82" s="200"/>
      <c r="KI82" s="200"/>
      <c r="KJ82" s="200"/>
      <c r="KK82" s="200"/>
      <c r="KL82" s="200"/>
      <c r="KM82" s="200"/>
      <c r="KN82" s="200"/>
      <c r="KO82" s="200"/>
      <c r="KP82" s="200"/>
      <c r="KQ82" s="200"/>
      <c r="KR82" s="200"/>
      <c r="KS82" s="200"/>
      <c r="KT82" s="200"/>
      <c r="KU82" s="200"/>
      <c r="KV82" s="200"/>
      <c r="KW82" s="200"/>
      <c r="KX82" s="200"/>
      <c r="KY82" s="200"/>
      <c r="KZ82" s="200"/>
      <c r="LA82" s="200"/>
      <c r="LB82" s="200"/>
      <c r="LC82" s="200"/>
      <c r="LD82" s="200"/>
      <c r="LE82" s="200"/>
      <c r="LF82" s="200"/>
      <c r="LG82" s="200"/>
      <c r="LH82" s="200"/>
      <c r="LI82" s="200"/>
      <c r="LJ82" s="200"/>
      <c r="LK82" s="200"/>
      <c r="LL82" s="200"/>
      <c r="LM82" s="200"/>
      <c r="LN82" s="200"/>
      <c r="LO82" s="200"/>
      <c r="LP82" s="200"/>
      <c r="LQ82" s="200"/>
      <c r="LR82" s="200"/>
      <c r="LS82" s="200"/>
      <c r="LT82" s="200"/>
      <c r="LU82" s="200"/>
      <c r="LV82" s="200"/>
      <c r="LW82" s="200"/>
      <c r="LX82" s="200"/>
      <c r="LY82" s="200"/>
      <c r="LZ82" s="200"/>
      <c r="MA82" s="200"/>
      <c r="MB82" s="200"/>
      <c r="MC82" s="200"/>
      <c r="MD82" s="200"/>
      <c r="ME82" s="200"/>
      <c r="MF82" s="200"/>
      <c r="MG82" s="200"/>
      <c r="MH82" s="200"/>
      <c r="MI82" s="200"/>
      <c r="MJ82" s="200"/>
      <c r="MK82" s="200"/>
      <c r="ML82" s="200"/>
      <c r="MM82" s="200"/>
      <c r="MN82" s="200"/>
      <c r="MO82" s="200"/>
      <c r="MP82" s="200"/>
      <c r="MQ82" s="200"/>
      <c r="MR82" s="200"/>
      <c r="MS82" s="200"/>
      <c r="MT82" s="200"/>
      <c r="MU82" s="200"/>
      <c r="MV82" s="200"/>
      <c r="MW82" s="200"/>
      <c r="MX82" s="200"/>
      <c r="MY82" s="200"/>
      <c r="MZ82" s="200"/>
      <c r="NA82" s="200"/>
      <c r="NB82" s="200"/>
      <c r="NC82" s="200"/>
      <c r="ND82" s="200"/>
      <c r="NE82" s="197"/>
      <c r="NF82" s="197"/>
      <c r="NG82" s="197"/>
      <c r="NH82" s="197"/>
      <c r="NI82" s="197"/>
      <c r="NJ82" s="197"/>
      <c r="NK82" s="197"/>
      <c r="NL82" s="197"/>
      <c r="NM82" s="197"/>
      <c r="NN82" s="197"/>
      <c r="NO82" s="197"/>
      <c r="NP82" s="197"/>
      <c r="NQ82" s="197"/>
      <c r="NR82" s="197"/>
      <c r="NS82" s="197"/>
      <c r="NT82" s="197"/>
      <c r="NU82" s="200"/>
      <c r="NV82" s="200"/>
      <c r="NW82" s="200"/>
      <c r="NX82" s="200"/>
      <c r="NY82" s="200"/>
      <c r="NZ82" s="200"/>
      <c r="OA82" s="200"/>
      <c r="OB82" s="200"/>
      <c r="OC82" s="200"/>
      <c r="OD82" s="200"/>
      <c r="OE82" s="200"/>
      <c r="OF82" s="200"/>
      <c r="OG82" s="200"/>
      <c r="OH82" s="200"/>
      <c r="OI82" s="200"/>
      <c r="OJ82" s="200"/>
      <c r="OK82" s="200"/>
      <c r="OL82" s="200"/>
      <c r="OM82" s="200"/>
      <c r="ON82" s="200"/>
      <c r="OO82" s="200"/>
      <c r="OP82" s="200"/>
      <c r="OQ82" s="200"/>
      <c r="OR82" s="200"/>
      <c r="OS82" s="200"/>
      <c r="OT82" s="200"/>
      <c r="OU82" s="200"/>
      <c r="OV82" s="200"/>
      <c r="OW82" s="200"/>
      <c r="OX82" s="200"/>
      <c r="OY82" s="200"/>
      <c r="OZ82" s="200"/>
      <c r="PA82" s="200"/>
      <c r="PB82" s="200"/>
      <c r="PC82" s="200"/>
      <c r="PD82" s="200"/>
      <c r="PE82" s="200"/>
      <c r="PF82" s="200"/>
      <c r="PG82" s="200"/>
      <c r="PH82" s="200"/>
      <c r="PI82" s="200"/>
      <c r="PJ82" s="200"/>
      <c r="PK82" s="200"/>
      <c r="PL82" s="200"/>
      <c r="PM82" s="200"/>
      <c r="PN82" s="200"/>
      <c r="PO82" s="200"/>
      <c r="PP82" s="200"/>
      <c r="PQ82" s="200"/>
      <c r="PR82" s="200"/>
      <c r="PS82" s="200"/>
      <c r="PT82" s="200"/>
      <c r="PU82" s="200"/>
      <c r="PV82" s="200"/>
      <c r="PW82" s="200"/>
      <c r="PX82" s="200"/>
      <c r="PY82" s="200"/>
      <c r="PZ82" s="200"/>
      <c r="QA82" s="200"/>
      <c r="QB82" s="200"/>
      <c r="QC82" s="200"/>
      <c r="QD82" s="200"/>
      <c r="QE82" s="200"/>
      <c r="QF82" s="200"/>
      <c r="QG82" s="200"/>
      <c r="QH82" s="200"/>
      <c r="QI82" s="200"/>
      <c r="QJ82" s="200"/>
      <c r="QK82" s="200"/>
      <c r="QL82" s="200"/>
      <c r="QM82" s="200"/>
      <c r="QN82" s="200"/>
      <c r="QO82" s="200"/>
      <c r="QP82" s="200"/>
      <c r="QQ82" s="200"/>
      <c r="QR82" s="200"/>
      <c r="QS82" s="197"/>
      <c r="QT82" s="197"/>
      <c r="QU82" s="197"/>
      <c r="QV82" s="197"/>
      <c r="QW82" s="197"/>
      <c r="QX82" s="197"/>
      <c r="QY82" s="197"/>
      <c r="QZ82" s="197"/>
      <c r="RA82" s="197"/>
      <c r="RB82" s="197"/>
      <c r="RC82" s="197"/>
      <c r="RD82" s="197"/>
      <c r="RE82" s="197"/>
      <c r="RF82" s="197"/>
      <c r="RG82" s="197"/>
      <c r="RH82" s="197"/>
      <c r="RI82" s="200"/>
      <c r="RJ82" s="200"/>
      <c r="RK82" s="200"/>
      <c r="RL82" s="200"/>
      <c r="RM82" s="200"/>
      <c r="RN82" s="200"/>
      <c r="RO82" s="200"/>
      <c r="RP82" s="200"/>
      <c r="RQ82" s="200"/>
      <c r="RR82" s="200"/>
      <c r="RS82" s="200"/>
      <c r="RT82" s="200"/>
      <c r="RU82" s="200"/>
      <c r="RV82" s="200"/>
      <c r="RW82" s="200"/>
      <c r="RX82" s="200"/>
      <c r="RY82" s="200"/>
      <c r="RZ82" s="200"/>
      <c r="SA82" s="200"/>
      <c r="SB82" s="200"/>
      <c r="SC82" s="200"/>
      <c r="SD82" s="200"/>
      <c r="SE82" s="200"/>
      <c r="SF82" s="200"/>
      <c r="SG82" s="200"/>
      <c r="SH82" s="200"/>
      <c r="SI82" s="200"/>
      <c r="SJ82" s="200"/>
      <c r="SK82" s="200"/>
      <c r="SL82" s="200"/>
      <c r="SM82" s="200"/>
      <c r="SN82" s="200"/>
      <c r="SO82" s="200"/>
      <c r="SP82" s="200"/>
      <c r="SQ82" s="200"/>
      <c r="SR82" s="200"/>
      <c r="SS82" s="200"/>
      <c r="ST82" s="200"/>
      <c r="SU82" s="200"/>
      <c r="SV82" s="200"/>
      <c r="SW82" s="200"/>
      <c r="SX82" s="200"/>
      <c r="SY82" s="200"/>
      <c r="SZ82" s="200"/>
      <c r="TA82" s="200"/>
      <c r="TB82" s="200"/>
      <c r="TC82" s="200"/>
      <c r="TD82" s="200"/>
      <c r="TE82" s="200"/>
      <c r="TF82" s="200"/>
      <c r="TG82" s="200"/>
      <c r="TH82" s="200"/>
      <c r="TI82" s="200"/>
      <c r="TJ82" s="200"/>
      <c r="TK82" s="200"/>
      <c r="TL82" s="200"/>
      <c r="TM82" s="200"/>
      <c r="TN82" s="200"/>
      <c r="TO82" s="200"/>
      <c r="TP82" s="200"/>
      <c r="TQ82" s="200"/>
      <c r="TR82" s="200"/>
      <c r="TS82" s="200"/>
      <c r="TT82" s="200"/>
      <c r="TU82" s="200"/>
      <c r="TV82" s="200"/>
      <c r="TW82" s="200"/>
      <c r="TX82" s="200"/>
      <c r="TY82" s="200"/>
      <c r="TZ82" s="200"/>
      <c r="UA82" s="200"/>
      <c r="UB82" s="200"/>
      <c r="UC82" s="200"/>
      <c r="UD82" s="200"/>
      <c r="UE82" s="200"/>
      <c r="UF82" s="200"/>
      <c r="UG82" s="197"/>
      <c r="UH82" s="197"/>
      <c r="UI82" s="197"/>
      <c r="UJ82" s="197"/>
      <c r="UK82" s="197"/>
      <c r="UL82" s="197"/>
      <c r="UM82" s="197"/>
      <c r="UN82" s="197"/>
      <c r="UO82" s="197"/>
      <c r="UP82" s="197"/>
      <c r="UQ82" s="197"/>
      <c r="UR82" s="197"/>
      <c r="US82" s="197"/>
      <c r="UT82" s="197"/>
      <c r="UU82" s="197"/>
      <c r="UV82" s="197"/>
      <c r="UW82" s="200"/>
      <c r="UX82" s="200"/>
      <c r="UY82" s="200"/>
      <c r="UZ82" s="200"/>
      <c r="VA82" s="200"/>
      <c r="VB82" s="200"/>
      <c r="VC82" s="200"/>
      <c r="VD82" s="200"/>
      <c r="VE82" s="200"/>
      <c r="VF82" s="200"/>
      <c r="VG82" s="200"/>
      <c r="VH82" s="200"/>
      <c r="VI82" s="200"/>
      <c r="VJ82" s="200"/>
      <c r="VK82" s="200"/>
      <c r="VL82" s="200"/>
      <c r="VM82" s="200"/>
      <c r="VN82" s="200"/>
      <c r="VO82" s="200"/>
      <c r="VP82" s="200"/>
      <c r="VQ82" s="200"/>
      <c r="VR82" s="200"/>
      <c r="VS82" s="200"/>
      <c r="VT82" s="200"/>
      <c r="VU82" s="200"/>
      <c r="VV82" s="200"/>
      <c r="VW82" s="200"/>
      <c r="VX82" s="200"/>
      <c r="VY82" s="200"/>
      <c r="VZ82" s="200"/>
      <c r="WA82" s="200"/>
      <c r="WB82" s="200"/>
      <c r="WC82" s="200"/>
      <c r="WD82" s="200"/>
      <c r="WE82" s="200"/>
      <c r="WF82" s="200"/>
      <c r="WG82" s="200"/>
      <c r="WH82" s="200"/>
      <c r="WI82" s="200"/>
      <c r="WJ82" s="200"/>
      <c r="WK82" s="200"/>
      <c r="WL82" s="200"/>
      <c r="WM82" s="200"/>
      <c r="WN82" s="200"/>
      <c r="WO82" s="200"/>
      <c r="WP82" s="200"/>
      <c r="WQ82" s="200"/>
      <c r="WR82" s="200"/>
      <c r="WS82" s="200"/>
      <c r="WT82" s="200"/>
      <c r="WU82" s="200"/>
      <c r="WV82" s="200"/>
      <c r="WW82" s="200"/>
      <c r="WX82" s="200"/>
      <c r="WY82" s="200"/>
      <c r="WZ82" s="200"/>
      <c r="XA82" s="200"/>
      <c r="XB82" s="200"/>
      <c r="XC82" s="200"/>
      <c r="XD82" s="200"/>
      <c r="XE82" s="200"/>
      <c r="XF82" s="200"/>
      <c r="XG82" s="200"/>
      <c r="XH82" s="200"/>
      <c r="XI82" s="200"/>
      <c r="XJ82" s="200"/>
      <c r="XK82" s="200"/>
      <c r="XL82" s="200"/>
      <c r="XM82" s="200"/>
      <c r="XN82" s="200"/>
      <c r="XO82" s="200"/>
      <c r="XP82" s="200"/>
      <c r="XQ82" s="200"/>
      <c r="XR82" s="200"/>
      <c r="XS82" s="200"/>
      <c r="XT82" s="200"/>
      <c r="XU82" s="197"/>
      <c r="XV82" s="197"/>
      <c r="XW82" s="197"/>
      <c r="XX82" s="197"/>
      <c r="XY82" s="197"/>
      <c r="XZ82" s="197"/>
      <c r="YA82" s="197"/>
      <c r="YB82" s="197"/>
      <c r="YC82" s="197"/>
      <c r="YD82" s="197"/>
      <c r="YE82" s="197"/>
      <c r="YF82" s="197"/>
      <c r="YG82" s="197"/>
      <c r="YH82" s="197"/>
      <c r="YI82" s="197"/>
      <c r="YJ82" s="197"/>
      <c r="YK82" s="200"/>
      <c r="YL82" s="200"/>
      <c r="YM82" s="200"/>
      <c r="YN82" s="200"/>
      <c r="YO82" s="200"/>
      <c r="YP82" s="200"/>
      <c r="YQ82" s="200"/>
      <c r="YR82" s="200"/>
      <c r="YS82" s="200"/>
      <c r="YT82" s="200"/>
      <c r="YU82" s="200"/>
      <c r="YV82" s="200"/>
      <c r="YW82" s="200"/>
      <c r="YX82" s="200"/>
      <c r="YY82" s="200"/>
      <c r="YZ82" s="200"/>
      <c r="ZA82" s="200"/>
      <c r="ZB82" s="200"/>
      <c r="ZC82" s="200"/>
      <c r="ZD82" s="200"/>
      <c r="ZE82" s="200"/>
      <c r="ZF82" s="200"/>
      <c r="ZG82" s="200"/>
      <c r="ZH82" s="200"/>
      <c r="ZI82" s="200"/>
      <c r="ZJ82" s="200"/>
      <c r="ZK82" s="200"/>
      <c r="ZL82" s="200"/>
      <c r="ZM82" s="200"/>
      <c r="ZN82" s="200"/>
      <c r="ZO82" s="200"/>
      <c r="ZP82" s="200"/>
      <c r="ZQ82" s="200"/>
      <c r="ZR82" s="200"/>
      <c r="ZS82" s="200"/>
      <c r="ZT82" s="200"/>
      <c r="ZU82" s="200"/>
      <c r="ZV82" s="200"/>
      <c r="ZW82" s="200"/>
      <c r="ZX82" s="200"/>
      <c r="ZY82" s="200"/>
      <c r="ZZ82" s="200"/>
      <c r="AAA82" s="200"/>
      <c r="AAB82" s="200"/>
      <c r="AAC82" s="200"/>
      <c r="AAD82" s="200"/>
      <c r="AAE82" s="200"/>
      <c r="AAF82" s="200"/>
      <c r="AAG82" s="200"/>
      <c r="AAH82" s="200"/>
      <c r="AAI82" s="200"/>
      <c r="AAJ82" s="200"/>
      <c r="AAK82" s="200"/>
      <c r="AAL82" s="200"/>
      <c r="AAM82" s="200"/>
      <c r="AAN82" s="200"/>
      <c r="AAO82" s="200"/>
      <c r="AAP82" s="200"/>
      <c r="AAQ82" s="200"/>
      <c r="AAR82" s="200"/>
      <c r="AAS82" s="200"/>
      <c r="AAT82" s="200"/>
      <c r="AAU82" s="200"/>
      <c r="AAV82" s="200"/>
      <c r="AAW82" s="200"/>
      <c r="AAX82" s="200"/>
      <c r="AAY82" s="200"/>
      <c r="AAZ82" s="200"/>
      <c r="ABA82" s="200"/>
      <c r="ABB82" s="200"/>
      <c r="ABC82" s="200"/>
      <c r="ABD82" s="200"/>
      <c r="ABE82" s="200"/>
      <c r="ABF82" s="200"/>
      <c r="ABG82" s="200"/>
      <c r="ABH82" s="200"/>
      <c r="ABI82" s="197"/>
      <c r="ABJ82" s="197"/>
      <c r="ABK82" s="197"/>
      <c r="ABL82" s="197"/>
      <c r="ABM82" s="197"/>
      <c r="ABN82" s="197"/>
      <c r="ABO82" s="197"/>
      <c r="ABP82" s="197"/>
      <c r="ABQ82" s="197"/>
      <c r="ABR82" s="197"/>
      <c r="ABS82" s="197"/>
      <c r="ABT82" s="197"/>
      <c r="ABU82" s="197"/>
      <c r="ABV82" s="197"/>
      <c r="ABW82" s="197"/>
      <c r="ABX82" s="197"/>
      <c r="ABY82" s="200"/>
      <c r="ABZ82" s="200"/>
      <c r="ACA82" s="200"/>
      <c r="ACB82" s="200"/>
      <c r="ACC82" s="200"/>
      <c r="ACD82" s="200"/>
      <c r="ACE82" s="200"/>
      <c r="ACF82" s="200"/>
      <c r="ACG82" s="200"/>
      <c r="ACH82" s="200"/>
      <c r="ACI82" s="200"/>
      <c r="ACJ82" s="200"/>
      <c r="ACK82" s="200"/>
      <c r="ACL82" s="200"/>
      <c r="ACM82" s="200"/>
      <c r="ACN82" s="200"/>
      <c r="ACO82" s="200"/>
      <c r="ACP82" s="200"/>
      <c r="ACQ82" s="200"/>
      <c r="ACR82" s="200"/>
      <c r="ACS82" s="200"/>
      <c r="ACT82" s="200"/>
      <c r="ACU82" s="200"/>
      <c r="ACV82" s="200"/>
      <c r="ACW82" s="200"/>
      <c r="ACX82" s="200"/>
      <c r="ACY82" s="200"/>
      <c r="ACZ82" s="200"/>
      <c r="ADA82" s="200"/>
      <c r="ADB82" s="200"/>
      <c r="ADC82" s="200"/>
      <c r="ADD82" s="200"/>
      <c r="ADE82" s="200"/>
      <c r="ADF82" s="200"/>
      <c r="ADG82" s="200"/>
      <c r="ADH82" s="200"/>
      <c r="ADI82" s="200"/>
      <c r="ADJ82" s="200"/>
      <c r="ADK82" s="200"/>
      <c r="ADL82" s="200"/>
      <c r="ADM82" s="200"/>
      <c r="ADN82" s="200"/>
      <c r="ADO82" s="200"/>
      <c r="ADP82" s="200"/>
      <c r="ADQ82" s="200"/>
      <c r="ADR82" s="200"/>
      <c r="ADS82" s="200"/>
      <c r="ADT82" s="200"/>
      <c r="ADU82" s="200"/>
      <c r="ADV82" s="200"/>
      <c r="ADW82" s="200"/>
      <c r="ADX82" s="200"/>
      <c r="ADY82" s="200"/>
      <c r="ADZ82" s="200"/>
      <c r="AEA82" s="200"/>
      <c r="AEB82" s="200"/>
      <c r="AEC82" s="200"/>
      <c r="AED82" s="200"/>
      <c r="AEE82" s="200"/>
      <c r="AEF82" s="200"/>
      <c r="AEG82" s="200"/>
      <c r="AEH82" s="200"/>
      <c r="AEI82" s="200"/>
      <c r="AEJ82" s="200"/>
      <c r="AEK82" s="200"/>
      <c r="AEL82" s="200"/>
      <c r="AEM82" s="200"/>
      <c r="AEN82" s="200"/>
      <c r="AEO82" s="200"/>
      <c r="AEP82" s="200"/>
      <c r="AEQ82" s="200"/>
      <c r="AER82" s="200"/>
      <c r="AES82" s="200"/>
      <c r="AET82" s="200"/>
      <c r="AEU82" s="200"/>
      <c r="AEV82" s="200"/>
      <c r="AEW82" s="197"/>
      <c r="AEX82" s="197"/>
      <c r="AEY82" s="197"/>
      <c r="AEZ82" s="197"/>
      <c r="AFA82" s="197"/>
      <c r="AFB82" s="197"/>
      <c r="AFC82" s="197"/>
      <c r="AFD82" s="197"/>
      <c r="AFE82" s="197"/>
      <c r="AFF82" s="197"/>
      <c r="AFG82" s="197"/>
      <c r="AFH82" s="197"/>
      <c r="AFI82" s="197"/>
      <c r="AFJ82" s="197"/>
      <c r="AFK82" s="197"/>
      <c r="AFL82" s="197"/>
      <c r="AFM82" s="200"/>
      <c r="AFN82" s="200"/>
      <c r="AFO82" s="200"/>
      <c r="AFP82" s="200"/>
      <c r="AFQ82" s="200"/>
      <c r="AFR82" s="200"/>
      <c r="AFS82" s="200"/>
      <c r="AFT82" s="200"/>
      <c r="AFU82" s="200"/>
      <c r="AFV82" s="200"/>
      <c r="AFW82" s="200"/>
      <c r="AFX82" s="200"/>
      <c r="AFY82" s="200"/>
      <c r="AFZ82" s="200"/>
      <c r="AGA82" s="200"/>
      <c r="AGB82" s="200"/>
      <c r="AGC82" s="200"/>
      <c r="AGD82" s="200"/>
      <c r="AGE82" s="200"/>
      <c r="AGF82" s="200"/>
      <c r="AGG82" s="200"/>
      <c r="AGH82" s="200"/>
      <c r="AGI82" s="200"/>
      <c r="AGJ82" s="200"/>
      <c r="AGK82" s="200"/>
      <c r="AGL82" s="200"/>
      <c r="AGM82" s="200"/>
      <c r="AGN82" s="200"/>
      <c r="AGO82" s="200"/>
      <c r="AGP82" s="200"/>
      <c r="AGQ82" s="200"/>
      <c r="AGR82" s="200"/>
      <c r="AGS82" s="200"/>
      <c r="AGT82" s="200"/>
      <c r="AGU82" s="200"/>
      <c r="AGV82" s="200"/>
      <c r="AGW82" s="200"/>
      <c r="AGX82" s="200"/>
      <c r="AGY82" s="200"/>
      <c r="AGZ82" s="200"/>
      <c r="AHA82" s="200"/>
      <c r="AHB82" s="200"/>
      <c r="AHC82" s="200"/>
      <c r="AHD82" s="200"/>
      <c r="AHE82" s="200"/>
      <c r="AHF82" s="200"/>
      <c r="AHG82" s="200"/>
      <c r="AHH82" s="200"/>
      <c r="AHI82" s="200"/>
      <c r="AHJ82" s="200"/>
      <c r="AHK82" s="200"/>
      <c r="AHL82" s="200"/>
      <c r="AHM82" s="200"/>
      <c r="AHN82" s="200"/>
      <c r="AHO82" s="200"/>
      <c r="AHP82" s="200"/>
      <c r="AHQ82" s="200"/>
      <c r="AHR82" s="200"/>
      <c r="AHS82" s="200"/>
      <c r="AHT82" s="200"/>
      <c r="AHU82" s="200"/>
      <c r="AHV82" s="200"/>
      <c r="AHW82" s="200"/>
      <c r="AHX82" s="200"/>
      <c r="AHY82" s="200"/>
      <c r="AHZ82" s="200"/>
      <c r="AIA82" s="200"/>
      <c r="AIB82" s="200"/>
      <c r="AIC82" s="200"/>
      <c r="AID82" s="200"/>
      <c r="AIE82" s="200"/>
      <c r="AIF82" s="200"/>
      <c r="AIG82" s="200"/>
      <c r="AIH82" s="200"/>
      <c r="AII82" s="200"/>
      <c r="AIJ82" s="200"/>
      <c r="AIK82" s="197"/>
      <c r="AIL82" s="197"/>
      <c r="AIM82" s="197"/>
      <c r="AIN82" s="197"/>
      <c r="AIO82" s="197"/>
      <c r="AIP82" s="197"/>
      <c r="AIQ82" s="197"/>
      <c r="AIR82" s="197"/>
      <c r="AIS82" s="197"/>
      <c r="AIT82" s="197"/>
      <c r="AIU82" s="197"/>
      <c r="AIV82" s="197"/>
      <c r="AIW82" s="197"/>
      <c r="AIX82" s="197"/>
      <c r="AIY82" s="197"/>
      <c r="AIZ82" s="197"/>
      <c r="AJA82" s="200"/>
      <c r="AJB82" s="200"/>
      <c r="AJC82" s="200"/>
      <c r="AJD82" s="200"/>
      <c r="AJE82" s="200"/>
      <c r="AJF82" s="200"/>
      <c r="AJG82" s="200"/>
      <c r="AJH82" s="200"/>
      <c r="AJI82" s="200"/>
      <c r="AJJ82" s="200"/>
      <c r="AJK82" s="200"/>
      <c r="AJL82" s="200"/>
      <c r="AJM82" s="200"/>
      <c r="AJN82" s="200"/>
      <c r="AJO82" s="200"/>
      <c r="AJP82" s="200"/>
      <c r="AJQ82" s="200"/>
      <c r="AJR82" s="200"/>
      <c r="AJS82" s="200"/>
      <c r="AJT82" s="200"/>
      <c r="AJU82" s="200"/>
      <c r="AJV82" s="200"/>
      <c r="AJW82" s="200"/>
      <c r="AJX82" s="200"/>
      <c r="AJY82" s="200"/>
      <c r="AJZ82" s="200"/>
      <c r="AKA82" s="200"/>
      <c r="AKB82" s="200"/>
      <c r="AKC82" s="200"/>
      <c r="AKD82" s="200"/>
      <c r="AKE82" s="200"/>
      <c r="AKF82" s="200"/>
      <c r="AKG82" s="200"/>
      <c r="AKH82" s="200"/>
      <c r="AKI82" s="200"/>
      <c r="AKJ82" s="200"/>
      <c r="AKK82" s="200"/>
      <c r="AKL82" s="200"/>
      <c r="AKM82" s="200"/>
      <c r="AKN82" s="200"/>
      <c r="AKO82" s="200"/>
      <c r="AKP82" s="200"/>
      <c r="AKQ82" s="200"/>
      <c r="AKR82" s="200"/>
      <c r="AKS82" s="200"/>
      <c r="AKT82" s="200"/>
      <c r="AKU82" s="200"/>
      <c r="AKV82" s="200"/>
      <c r="AKW82" s="200"/>
      <c r="AKX82" s="200"/>
      <c r="AKY82" s="200"/>
      <c r="AKZ82" s="200"/>
      <c r="ALA82" s="200"/>
      <c r="ALB82" s="200"/>
      <c r="ALC82" s="200"/>
      <c r="ALD82" s="200"/>
      <c r="ALE82" s="200"/>
      <c r="ALF82" s="200"/>
      <c r="ALG82" s="200"/>
      <c r="ALH82" s="200"/>
      <c r="ALI82" s="200"/>
      <c r="ALJ82" s="200"/>
      <c r="ALK82" s="200"/>
      <c r="ALL82" s="200"/>
      <c r="ALM82" s="200"/>
      <c r="ALN82" s="200"/>
      <c r="ALO82" s="200"/>
      <c r="ALP82" s="200"/>
      <c r="ALQ82" s="200"/>
      <c r="ALR82" s="200"/>
      <c r="ALS82" s="200"/>
      <c r="ALT82" s="200"/>
      <c r="ALU82" s="200"/>
      <c r="ALV82" s="200"/>
      <c r="ALW82" s="200"/>
      <c r="ALX82" s="200"/>
      <c r="ALY82" s="197"/>
      <c r="ALZ82" s="197"/>
      <c r="AMA82" s="197"/>
      <c r="AMB82" s="197"/>
      <c r="AMC82" s="197"/>
      <c r="AMD82" s="197"/>
      <c r="AME82" s="197"/>
      <c r="AMF82" s="197"/>
      <c r="AMG82" s="197"/>
      <c r="AMH82" s="197"/>
      <c r="AMI82" s="197"/>
      <c r="AMJ82" s="197"/>
      <c r="AMK82" s="197"/>
      <c r="AML82" s="197"/>
      <c r="AMM82" s="197"/>
      <c r="AMN82" s="197"/>
      <c r="AMO82" s="200"/>
      <c r="AMP82" s="200"/>
      <c r="AMQ82" s="200"/>
      <c r="AMR82" s="200"/>
      <c r="AMS82" s="200"/>
      <c r="AMT82" s="200"/>
      <c r="AMU82" s="200"/>
      <c r="AMV82" s="200"/>
      <c r="AMW82" s="200"/>
      <c r="AMX82" s="200"/>
      <c r="AMY82" s="200"/>
      <c r="AMZ82" s="200"/>
      <c r="ANA82" s="200"/>
      <c r="ANB82" s="200"/>
      <c r="ANC82" s="200"/>
      <c r="AND82" s="200"/>
      <c r="ANE82" s="200"/>
      <c r="ANF82" s="200"/>
      <c r="ANG82" s="200"/>
      <c r="ANH82" s="200"/>
      <c r="ANI82" s="200"/>
      <c r="ANJ82" s="200"/>
      <c r="ANK82" s="200"/>
      <c r="ANL82" s="200"/>
      <c r="ANM82" s="200"/>
      <c r="ANN82" s="200"/>
      <c r="ANO82" s="200"/>
      <c r="ANP82" s="200"/>
      <c r="ANQ82" s="200"/>
      <c r="ANR82" s="200"/>
      <c r="ANS82" s="200"/>
      <c r="ANT82" s="200"/>
      <c r="ANU82" s="200"/>
      <c r="ANV82" s="200"/>
      <c r="ANW82" s="200"/>
      <c r="ANX82" s="200"/>
      <c r="ANY82" s="200"/>
      <c r="ANZ82" s="200"/>
      <c r="AOA82" s="200"/>
      <c r="AOB82" s="200"/>
      <c r="AOC82" s="200"/>
      <c r="AOD82" s="200"/>
      <c r="AOE82" s="200"/>
      <c r="AOF82" s="200"/>
      <c r="AOG82" s="200"/>
      <c r="AOH82" s="200"/>
      <c r="AOI82" s="200"/>
      <c r="AOJ82" s="200"/>
      <c r="AOK82" s="200"/>
      <c r="AOL82" s="200"/>
      <c r="AOM82" s="200"/>
      <c r="AON82" s="200"/>
      <c r="AOO82" s="200"/>
      <c r="AOP82" s="200"/>
      <c r="AOQ82" s="200"/>
      <c r="AOR82" s="200"/>
      <c r="AOS82" s="200"/>
      <c r="AOT82" s="200"/>
      <c r="AOU82" s="200"/>
      <c r="AOV82" s="200"/>
      <c r="AOW82" s="200"/>
      <c r="AOX82" s="200"/>
      <c r="AOY82" s="200"/>
      <c r="AOZ82" s="200"/>
      <c r="APA82" s="200"/>
      <c r="APB82" s="200"/>
      <c r="APC82" s="200"/>
      <c r="APD82" s="200"/>
      <c r="APE82" s="200"/>
      <c r="APF82" s="200"/>
      <c r="APG82" s="200"/>
      <c r="APH82" s="200"/>
      <c r="API82" s="200"/>
      <c r="APJ82" s="200"/>
      <c r="APK82" s="200"/>
      <c r="APL82" s="200"/>
      <c r="APM82" s="197"/>
      <c r="APN82" s="197"/>
      <c r="APO82" s="197"/>
      <c r="APP82" s="197"/>
      <c r="APQ82" s="197"/>
      <c r="APR82" s="197"/>
      <c r="APS82" s="197"/>
      <c r="APT82" s="197"/>
      <c r="APU82" s="197"/>
      <c r="APV82" s="197"/>
      <c r="APW82" s="197"/>
      <c r="APX82" s="197"/>
      <c r="APY82" s="197"/>
      <c r="APZ82" s="197"/>
      <c r="AQA82" s="197"/>
      <c r="AQB82" s="197"/>
      <c r="AQC82" s="200"/>
      <c r="AQD82" s="200"/>
      <c r="AQE82" s="200"/>
      <c r="AQF82" s="200"/>
      <c r="AQG82" s="200"/>
      <c r="AQH82" s="200"/>
      <c r="AQI82" s="200"/>
      <c r="AQJ82" s="200"/>
      <c r="AQK82" s="200"/>
      <c r="AQL82" s="200"/>
      <c r="AQM82" s="200"/>
      <c r="AQN82" s="200"/>
      <c r="AQO82" s="200"/>
      <c r="AQP82" s="200"/>
      <c r="AQQ82" s="200"/>
      <c r="AQR82" s="200"/>
      <c r="AQS82" s="200"/>
      <c r="AQT82" s="200"/>
      <c r="AQU82" s="200"/>
      <c r="AQV82" s="200"/>
      <c r="AQW82" s="200"/>
      <c r="AQX82" s="200"/>
      <c r="AQY82" s="200"/>
      <c r="AQZ82" s="200"/>
      <c r="ARA82" s="200"/>
      <c r="ARB82" s="200"/>
      <c r="ARC82" s="200"/>
      <c r="ARD82" s="200"/>
      <c r="ARE82" s="200"/>
      <c r="ARF82" s="200"/>
      <c r="ARG82" s="200"/>
      <c r="ARH82" s="200"/>
      <c r="ARI82" s="200"/>
      <c r="ARJ82" s="200"/>
      <c r="ARK82" s="200"/>
      <c r="ARL82" s="200"/>
      <c r="ARM82" s="200"/>
      <c r="ARN82" s="200"/>
      <c r="ARO82" s="200"/>
      <c r="ARP82" s="200"/>
      <c r="ARQ82" s="200"/>
      <c r="ARR82" s="200"/>
      <c r="ARS82" s="200"/>
      <c r="ART82" s="200"/>
      <c r="ARU82" s="200"/>
      <c r="ARV82" s="200"/>
      <c r="ARW82" s="200"/>
      <c r="ARX82" s="200"/>
      <c r="ARY82" s="200"/>
      <c r="ARZ82" s="200"/>
      <c r="ASA82" s="200"/>
      <c r="ASB82" s="200"/>
      <c r="ASC82" s="200"/>
      <c r="ASD82" s="200"/>
      <c r="ASE82" s="200"/>
      <c r="ASF82" s="200"/>
      <c r="ASG82" s="200"/>
      <c r="ASH82" s="200"/>
      <c r="ASI82" s="200"/>
      <c r="ASJ82" s="200"/>
      <c r="ASK82" s="200"/>
      <c r="ASL82" s="200"/>
      <c r="ASM82" s="200"/>
      <c r="ASN82" s="200"/>
      <c r="ASO82" s="200"/>
      <c r="ASP82" s="200"/>
      <c r="ASQ82" s="200"/>
      <c r="ASR82" s="200"/>
      <c r="ASS82" s="200"/>
      <c r="AST82" s="200"/>
      <c r="ASU82" s="200"/>
      <c r="ASV82" s="200"/>
      <c r="ASW82" s="200"/>
      <c r="ASX82" s="200"/>
      <c r="ASY82" s="200"/>
      <c r="ASZ82" s="200"/>
      <c r="ATA82" s="197"/>
      <c r="ATB82" s="197"/>
      <c r="ATC82" s="197"/>
      <c r="ATD82" s="197"/>
      <c r="ATE82" s="197"/>
      <c r="ATF82" s="197"/>
      <c r="ATG82" s="197"/>
      <c r="ATH82" s="197"/>
      <c r="ATI82" s="197"/>
      <c r="ATJ82" s="197"/>
      <c r="ATK82" s="197"/>
      <c r="ATL82" s="197"/>
      <c r="ATM82" s="197"/>
      <c r="ATN82" s="197"/>
      <c r="ATO82" s="197"/>
      <c r="ATP82" s="197"/>
      <c r="ATQ82" s="200"/>
      <c r="ATR82" s="200"/>
      <c r="ATS82" s="200"/>
      <c r="ATT82" s="200"/>
      <c r="ATU82" s="200"/>
      <c r="ATV82" s="200"/>
      <c r="ATW82" s="200"/>
      <c r="ATX82" s="200"/>
      <c r="ATY82" s="200"/>
      <c r="ATZ82" s="200"/>
      <c r="AUA82" s="200"/>
      <c r="AUB82" s="200"/>
      <c r="AUC82" s="200"/>
      <c r="AUD82" s="200"/>
      <c r="AUE82" s="200"/>
      <c r="AUF82" s="200"/>
      <c r="AUG82" s="200"/>
      <c r="AUH82" s="200"/>
      <c r="AUI82" s="200"/>
      <c r="AUJ82" s="200"/>
      <c r="AUK82" s="200"/>
      <c r="AUL82" s="200"/>
      <c r="AUM82" s="200"/>
      <c r="AUN82" s="200"/>
      <c r="AUO82" s="200"/>
      <c r="AUP82" s="200"/>
      <c r="AUQ82" s="200"/>
      <c r="AUR82" s="200"/>
      <c r="AUS82" s="200"/>
      <c r="AUT82" s="200"/>
      <c r="AUU82" s="200"/>
      <c r="AUV82" s="200"/>
      <c r="AUW82" s="200"/>
      <c r="AUX82" s="200"/>
      <c r="AUY82" s="200"/>
      <c r="AUZ82" s="200"/>
      <c r="AVA82" s="200"/>
      <c r="AVB82" s="200"/>
      <c r="AVC82" s="200"/>
      <c r="AVD82" s="200"/>
      <c r="AVE82" s="200"/>
      <c r="AVF82" s="200"/>
      <c r="AVG82" s="200"/>
      <c r="AVH82" s="200"/>
      <c r="AVI82" s="200"/>
      <c r="AVJ82" s="200"/>
      <c r="AVK82" s="200"/>
      <c r="AVL82" s="200"/>
      <c r="AVM82" s="200"/>
      <c r="AVN82" s="200"/>
      <c r="AVO82" s="200"/>
      <c r="AVP82" s="200"/>
      <c r="AVQ82" s="200"/>
      <c r="AVR82" s="200"/>
      <c r="AVS82" s="200"/>
      <c r="AVT82" s="200"/>
      <c r="AVU82" s="200"/>
      <c r="AVV82" s="200"/>
      <c r="AVW82" s="200"/>
      <c r="AVX82" s="200"/>
      <c r="AVY82" s="200"/>
      <c r="AVZ82" s="200"/>
      <c r="AWA82" s="200"/>
      <c r="AWB82" s="200"/>
      <c r="AWC82" s="200"/>
      <c r="AWD82" s="200"/>
      <c r="AWE82" s="200"/>
      <c r="AWF82" s="200"/>
      <c r="AWG82" s="200"/>
      <c r="AWH82" s="200"/>
      <c r="AWI82" s="200"/>
      <c r="AWJ82" s="200"/>
      <c r="AWK82" s="200"/>
      <c r="AWL82" s="200"/>
      <c r="AWM82" s="200"/>
      <c r="AWN82" s="200"/>
      <c r="AWO82" s="197"/>
      <c r="AWP82" s="197"/>
      <c r="AWQ82" s="197"/>
      <c r="AWR82" s="197"/>
      <c r="AWS82" s="197"/>
      <c r="AWT82" s="197"/>
      <c r="AWU82" s="197"/>
      <c r="AWV82" s="197"/>
      <c r="AWW82" s="197"/>
      <c r="AWX82" s="197"/>
      <c r="AWY82" s="197"/>
      <c r="AWZ82" s="197"/>
      <c r="AXA82" s="197"/>
      <c r="AXB82" s="197"/>
      <c r="AXC82" s="197"/>
      <c r="AXD82" s="197"/>
      <c r="AXE82" s="200"/>
      <c r="AXF82" s="200"/>
      <c r="AXG82" s="200"/>
      <c r="AXH82" s="200"/>
      <c r="AXI82" s="200"/>
      <c r="AXJ82" s="200"/>
      <c r="AXK82" s="200"/>
      <c r="AXL82" s="200"/>
      <c r="AXM82" s="200"/>
      <c r="AXN82" s="200"/>
      <c r="AXO82" s="200"/>
      <c r="AXP82" s="200"/>
      <c r="AXQ82" s="200"/>
      <c r="AXR82" s="200"/>
      <c r="AXS82" s="200"/>
      <c r="AXT82" s="200"/>
      <c r="AXU82" s="200"/>
      <c r="AXV82" s="200"/>
      <c r="AXW82" s="200"/>
      <c r="AXX82" s="200"/>
      <c r="AXY82" s="200"/>
      <c r="AXZ82" s="200"/>
      <c r="AYA82" s="200"/>
      <c r="AYB82" s="200"/>
      <c r="AYC82" s="200"/>
      <c r="AYD82" s="200"/>
      <c r="AYE82" s="200"/>
      <c r="AYF82" s="200"/>
      <c r="AYG82" s="200"/>
      <c r="AYH82" s="200"/>
      <c r="AYI82" s="200"/>
      <c r="AYJ82" s="200"/>
      <c r="AYK82" s="200"/>
      <c r="AYL82" s="200"/>
      <c r="AYM82" s="200"/>
      <c r="AYN82" s="200"/>
      <c r="AYO82" s="200"/>
      <c r="AYP82" s="200"/>
      <c r="AYQ82" s="200"/>
      <c r="AYR82" s="200"/>
      <c r="AYS82" s="200"/>
      <c r="AYT82" s="200"/>
      <c r="AYU82" s="200"/>
      <c r="AYV82" s="200"/>
      <c r="AYW82" s="200"/>
      <c r="AYX82" s="200"/>
      <c r="AYY82" s="200"/>
      <c r="AYZ82" s="200"/>
      <c r="AZA82" s="200"/>
      <c r="AZB82" s="200"/>
      <c r="AZC82" s="200"/>
      <c r="AZD82" s="200"/>
      <c r="AZE82" s="200"/>
      <c r="AZF82" s="200"/>
      <c r="AZG82" s="200"/>
      <c r="AZH82" s="200"/>
      <c r="AZI82" s="200"/>
      <c r="AZJ82" s="200"/>
      <c r="AZK82" s="200"/>
      <c r="AZL82" s="200"/>
      <c r="AZM82" s="200"/>
      <c r="AZN82" s="200"/>
      <c r="AZO82" s="200"/>
      <c r="AZP82" s="200"/>
      <c r="AZQ82" s="200"/>
      <c r="AZR82" s="200"/>
      <c r="AZS82" s="200"/>
      <c r="AZT82" s="200"/>
      <c r="AZU82" s="200"/>
      <c r="AZV82" s="200"/>
      <c r="AZW82" s="200"/>
      <c r="AZX82" s="200"/>
      <c r="AZY82" s="200"/>
      <c r="AZZ82" s="200"/>
      <c r="BAA82" s="200"/>
      <c r="BAB82" s="200"/>
      <c r="BAC82" s="197"/>
      <c r="BAD82" s="197"/>
      <c r="BAE82" s="197"/>
      <c r="BAF82" s="197"/>
      <c r="BAG82" s="197"/>
      <c r="BAH82" s="197"/>
      <c r="BAI82" s="197"/>
      <c r="BAJ82" s="197"/>
      <c r="BAK82" s="197"/>
      <c r="BAL82" s="197"/>
      <c r="BAM82" s="197"/>
      <c r="BAN82" s="197"/>
      <c r="BAO82" s="197"/>
      <c r="BAP82" s="197"/>
      <c r="BAQ82" s="197"/>
      <c r="BAR82" s="197"/>
      <c r="BAS82" s="200"/>
      <c r="BAT82" s="200"/>
      <c r="BAU82" s="200"/>
      <c r="BAV82" s="200"/>
      <c r="BAW82" s="200"/>
      <c r="BAX82" s="200"/>
      <c r="BAY82" s="200"/>
      <c r="BAZ82" s="200"/>
      <c r="BBA82" s="200"/>
      <c r="BBB82" s="200"/>
      <c r="BBC82" s="200"/>
      <c r="BBD82" s="200"/>
      <c r="BBE82" s="200"/>
      <c r="BBF82" s="200"/>
      <c r="BBG82" s="200"/>
      <c r="BBH82" s="200"/>
      <c r="BBI82" s="200"/>
      <c r="BBJ82" s="200"/>
      <c r="BBK82" s="200"/>
      <c r="BBL82" s="200"/>
      <c r="BBM82" s="200"/>
      <c r="BBN82" s="200"/>
      <c r="BBO82" s="200"/>
      <c r="BBP82" s="200"/>
      <c r="BBQ82" s="200"/>
      <c r="BBR82" s="200"/>
      <c r="BBS82" s="200"/>
      <c r="BBT82" s="200"/>
      <c r="BBU82" s="200"/>
      <c r="BBV82" s="200"/>
      <c r="BBW82" s="200"/>
      <c r="BBX82" s="200"/>
      <c r="BBY82" s="200"/>
      <c r="BBZ82" s="200"/>
      <c r="BCA82" s="200"/>
      <c r="BCB82" s="200"/>
      <c r="BCC82" s="200"/>
      <c r="BCD82" s="200"/>
      <c r="BCE82" s="200"/>
      <c r="BCF82" s="200"/>
      <c r="BCG82" s="200"/>
      <c r="BCH82" s="200"/>
      <c r="BCI82" s="200"/>
      <c r="BCJ82" s="200"/>
      <c r="BCK82" s="200"/>
      <c r="BCL82" s="200"/>
      <c r="BCM82" s="200"/>
      <c r="BCN82" s="200"/>
      <c r="BCO82" s="200"/>
      <c r="BCP82" s="200"/>
      <c r="BCQ82" s="200"/>
      <c r="BCR82" s="200"/>
      <c r="BCS82" s="200"/>
      <c r="BCT82" s="200"/>
      <c r="BCU82" s="200"/>
      <c r="BCV82" s="200"/>
      <c r="BCW82" s="200"/>
      <c r="BCX82" s="200"/>
      <c r="BCY82" s="200"/>
      <c r="BCZ82" s="200"/>
      <c r="BDA82" s="200"/>
      <c r="BDB82" s="200"/>
      <c r="BDC82" s="200"/>
      <c r="BDD82" s="200"/>
      <c r="BDE82" s="200"/>
      <c r="BDF82" s="200"/>
      <c r="BDG82" s="200"/>
      <c r="BDH82" s="200"/>
      <c r="BDI82" s="200"/>
      <c r="BDJ82" s="200"/>
      <c r="BDK82" s="200"/>
      <c r="BDL82" s="200"/>
      <c r="BDM82" s="200"/>
      <c r="BDN82" s="200"/>
      <c r="BDO82" s="200"/>
      <c r="BDP82" s="200"/>
      <c r="BDQ82" s="197"/>
      <c r="BDR82" s="197"/>
      <c r="BDS82" s="197"/>
      <c r="BDT82" s="197"/>
      <c r="BDU82" s="197"/>
      <c r="BDV82" s="197"/>
      <c r="BDW82" s="197"/>
      <c r="BDX82" s="197"/>
      <c r="BDY82" s="197"/>
      <c r="BDZ82" s="197"/>
      <c r="BEA82" s="197"/>
      <c r="BEB82" s="197"/>
      <c r="BEC82" s="197"/>
      <c r="BED82" s="197"/>
      <c r="BEE82" s="197"/>
      <c r="BEF82" s="197"/>
      <c r="BEG82" s="200"/>
      <c r="BEH82" s="200"/>
      <c r="BEI82" s="200"/>
      <c r="BEJ82" s="200"/>
      <c r="BEK82" s="200"/>
      <c r="BEL82" s="200"/>
      <c r="BEM82" s="200"/>
      <c r="BEN82" s="200"/>
      <c r="BEO82" s="200"/>
      <c r="BEP82" s="200"/>
      <c r="BEQ82" s="200"/>
      <c r="BER82" s="200"/>
      <c r="BES82" s="200"/>
      <c r="BET82" s="200"/>
      <c r="BEU82" s="200"/>
      <c r="BEV82" s="200"/>
      <c r="BEW82" s="200"/>
      <c r="BEX82" s="200"/>
      <c r="BEY82" s="200"/>
      <c r="BEZ82" s="200"/>
      <c r="BFA82" s="200"/>
      <c r="BFB82" s="200"/>
      <c r="BFC82" s="200"/>
      <c r="BFD82" s="200"/>
      <c r="BFE82" s="200"/>
      <c r="BFF82" s="200"/>
      <c r="BFG82" s="200"/>
      <c r="BFH82" s="200"/>
      <c r="BFI82" s="200"/>
      <c r="BFJ82" s="200"/>
      <c r="BFK82" s="200"/>
      <c r="BFL82" s="200"/>
      <c r="BFM82" s="200"/>
      <c r="BFN82" s="200"/>
      <c r="BFO82" s="200"/>
      <c r="BFP82" s="200"/>
      <c r="BFQ82" s="200"/>
      <c r="BFR82" s="200"/>
      <c r="BFS82" s="200"/>
      <c r="BFT82" s="200"/>
      <c r="BFU82" s="200"/>
      <c r="BFV82" s="200"/>
      <c r="BFW82" s="200"/>
      <c r="BFX82" s="200"/>
      <c r="BFY82" s="200"/>
      <c r="BFZ82" s="200"/>
      <c r="BGA82" s="200"/>
      <c r="BGB82" s="200"/>
      <c r="BGC82" s="200"/>
      <c r="BGD82" s="200"/>
      <c r="BGE82" s="200"/>
      <c r="BGF82" s="200"/>
      <c r="BGG82" s="200"/>
      <c r="BGH82" s="200"/>
      <c r="BGI82" s="200"/>
      <c r="BGJ82" s="200"/>
      <c r="BGK82" s="200"/>
      <c r="BGL82" s="200"/>
      <c r="BGM82" s="200"/>
      <c r="BGN82" s="200"/>
      <c r="BGO82" s="200"/>
      <c r="BGP82" s="200"/>
      <c r="BGQ82" s="200"/>
      <c r="BGR82" s="200"/>
      <c r="BGS82" s="200"/>
      <c r="BGT82" s="200"/>
      <c r="BGU82" s="200"/>
      <c r="BGV82" s="200"/>
      <c r="BGW82" s="200"/>
      <c r="BGX82" s="200"/>
      <c r="BGY82" s="200"/>
      <c r="BGZ82" s="200"/>
      <c r="BHA82" s="200"/>
      <c r="BHB82" s="200"/>
      <c r="BHC82" s="200"/>
      <c r="BHD82" s="200"/>
      <c r="BHE82" s="197"/>
      <c r="BHF82" s="197"/>
      <c r="BHG82" s="197"/>
      <c r="BHH82" s="197"/>
      <c r="BHI82" s="197"/>
      <c r="BHJ82" s="197"/>
      <c r="BHK82" s="197"/>
      <c r="BHL82" s="197"/>
      <c r="BHM82" s="197"/>
      <c r="BHN82" s="197"/>
      <c r="BHO82" s="197"/>
      <c r="BHP82" s="197"/>
      <c r="BHQ82" s="197"/>
      <c r="BHR82" s="197"/>
      <c r="BHS82" s="197"/>
      <c r="BHT82" s="197"/>
      <c r="BHU82" s="200"/>
      <c r="BHV82" s="200"/>
      <c r="BHW82" s="200"/>
      <c r="BHX82" s="200"/>
      <c r="BHY82" s="200"/>
      <c r="BHZ82" s="200"/>
      <c r="BIA82" s="200"/>
      <c r="BIB82" s="200"/>
      <c r="BIC82" s="200"/>
      <c r="BID82" s="200"/>
      <c r="BIE82" s="200"/>
      <c r="BIF82" s="200"/>
      <c r="BIG82" s="200"/>
      <c r="BIH82" s="200"/>
      <c r="BII82" s="200"/>
      <c r="BIJ82" s="200"/>
      <c r="BIK82" s="200"/>
      <c r="BIL82" s="200"/>
      <c r="BIM82" s="200"/>
      <c r="BIN82" s="200"/>
      <c r="BIO82" s="200"/>
      <c r="BIP82" s="200"/>
      <c r="BIQ82" s="200"/>
      <c r="BIR82" s="200"/>
      <c r="BIS82" s="200"/>
      <c r="BIT82" s="200"/>
      <c r="BIU82" s="200"/>
      <c r="BIV82" s="200"/>
      <c r="BIW82" s="200"/>
      <c r="BIX82" s="200"/>
      <c r="BIY82" s="200"/>
      <c r="BIZ82" s="200"/>
      <c r="BJA82" s="200"/>
      <c r="BJB82" s="200"/>
      <c r="BJC82" s="200"/>
      <c r="BJD82" s="200"/>
      <c r="BJE82" s="200"/>
      <c r="BJF82" s="200"/>
      <c r="BJG82" s="200"/>
      <c r="BJH82" s="200"/>
      <c r="BJI82" s="200"/>
      <c r="BJJ82" s="200"/>
      <c r="BJK82" s="200"/>
      <c r="BJL82" s="200"/>
      <c r="BJM82" s="200"/>
      <c r="BJN82" s="200"/>
      <c r="BJO82" s="200"/>
      <c r="BJP82" s="200"/>
      <c r="BJQ82" s="200"/>
      <c r="BJR82" s="200"/>
      <c r="BJS82" s="200"/>
      <c r="BJT82" s="200"/>
      <c r="BJU82" s="200"/>
      <c r="BJV82" s="200"/>
      <c r="BJW82" s="200"/>
      <c r="BJX82" s="200"/>
      <c r="BJY82" s="200"/>
      <c r="BJZ82" s="200"/>
      <c r="BKA82" s="200"/>
      <c r="BKB82" s="200"/>
      <c r="BKC82" s="200"/>
      <c r="BKD82" s="200"/>
      <c r="BKE82" s="200"/>
      <c r="BKF82" s="200"/>
      <c r="BKG82" s="200"/>
      <c r="BKH82" s="200"/>
      <c r="BKI82" s="200"/>
      <c r="BKJ82" s="200"/>
      <c r="BKK82" s="200"/>
      <c r="BKL82" s="200"/>
      <c r="BKM82" s="200"/>
      <c r="BKN82" s="200"/>
      <c r="BKO82" s="200"/>
      <c r="BKP82" s="200"/>
      <c r="BKQ82" s="200"/>
      <c r="BKR82" s="200"/>
      <c r="BKS82" s="197"/>
      <c r="BKT82" s="197"/>
      <c r="BKU82" s="197"/>
      <c r="BKV82" s="197"/>
      <c r="BKW82" s="197"/>
      <c r="BKX82" s="197"/>
      <c r="BKY82" s="197"/>
      <c r="BKZ82" s="197"/>
      <c r="BLA82" s="197"/>
      <c r="BLB82" s="197"/>
      <c r="BLC82" s="197"/>
      <c r="BLD82" s="197"/>
      <c r="BLE82" s="197"/>
      <c r="BLF82" s="197"/>
      <c r="BLG82" s="197"/>
      <c r="BLH82" s="197"/>
      <c r="BLI82" s="200"/>
      <c r="BLJ82" s="200"/>
      <c r="BLK82" s="200"/>
      <c r="BLL82" s="200"/>
      <c r="BLM82" s="200"/>
      <c r="BLN82" s="200"/>
      <c r="BLO82" s="200"/>
      <c r="BLP82" s="200"/>
      <c r="BLQ82" s="200"/>
      <c r="BLR82" s="200"/>
      <c r="BLS82" s="200"/>
      <c r="BLT82" s="200"/>
      <c r="BLU82" s="200"/>
      <c r="BLV82" s="200"/>
      <c r="BLW82" s="200"/>
      <c r="BLX82" s="200"/>
      <c r="BLY82" s="200"/>
      <c r="BLZ82" s="200"/>
      <c r="BMA82" s="200"/>
      <c r="BMB82" s="200"/>
      <c r="BMC82" s="200"/>
      <c r="BMD82" s="200"/>
      <c r="BME82" s="200"/>
      <c r="BMF82" s="200"/>
      <c r="BMG82" s="200"/>
      <c r="BMH82" s="200"/>
      <c r="BMI82" s="200"/>
      <c r="BMJ82" s="200"/>
      <c r="BMK82" s="200"/>
      <c r="BML82" s="200"/>
      <c r="BMM82" s="200"/>
      <c r="BMN82" s="200"/>
      <c r="BMO82" s="200"/>
      <c r="BMP82" s="200"/>
      <c r="BMQ82" s="200"/>
      <c r="BMR82" s="200"/>
      <c r="BMS82" s="200"/>
      <c r="BMT82" s="200"/>
      <c r="BMU82" s="200"/>
      <c r="BMV82" s="200"/>
      <c r="BMW82" s="200"/>
      <c r="BMX82" s="200"/>
      <c r="BMY82" s="200"/>
      <c r="BMZ82" s="200"/>
      <c r="BNA82" s="200"/>
      <c r="BNB82" s="200"/>
      <c r="BNC82" s="200"/>
      <c r="BND82" s="200"/>
      <c r="BNE82" s="200"/>
      <c r="BNF82" s="200"/>
      <c r="BNG82" s="200"/>
      <c r="BNH82" s="200"/>
      <c r="BNI82" s="200"/>
      <c r="BNJ82" s="200"/>
      <c r="BNK82" s="200"/>
      <c r="BNL82" s="200"/>
      <c r="BNM82" s="200"/>
      <c r="BNN82" s="200"/>
      <c r="BNO82" s="200"/>
      <c r="BNP82" s="200"/>
      <c r="BNQ82" s="200"/>
      <c r="BNR82" s="200"/>
      <c r="BNS82" s="200"/>
      <c r="BNT82" s="200"/>
      <c r="BNU82" s="200"/>
      <c r="BNV82" s="200"/>
      <c r="BNW82" s="200"/>
      <c r="BNX82" s="200"/>
      <c r="BNY82" s="200"/>
      <c r="BNZ82" s="200"/>
      <c r="BOA82" s="200"/>
      <c r="BOB82" s="200"/>
      <c r="BOC82" s="200"/>
      <c r="BOD82" s="200"/>
      <c r="BOE82" s="200"/>
      <c r="BOF82" s="200"/>
      <c r="BOG82" s="197"/>
      <c r="BOH82" s="197"/>
      <c r="BOI82" s="197"/>
      <c r="BOJ82" s="197"/>
      <c r="BOK82" s="197"/>
      <c r="BOL82" s="197"/>
      <c r="BOM82" s="197"/>
      <c r="BON82" s="197"/>
      <c r="BOO82" s="197"/>
      <c r="BOP82" s="197"/>
      <c r="BOQ82" s="197"/>
      <c r="BOR82" s="197"/>
      <c r="BOS82" s="197"/>
      <c r="BOT82" s="197"/>
      <c r="BOU82" s="197"/>
      <c r="BOV82" s="197"/>
      <c r="BOW82" s="200"/>
      <c r="BOX82" s="200"/>
      <c r="BOY82" s="200"/>
      <c r="BOZ82" s="200"/>
      <c r="BPA82" s="200"/>
      <c r="BPB82" s="200"/>
      <c r="BPC82" s="200"/>
      <c r="BPD82" s="200"/>
      <c r="BPE82" s="200"/>
      <c r="BPF82" s="200"/>
      <c r="BPG82" s="200"/>
      <c r="BPH82" s="200"/>
      <c r="BPI82" s="200"/>
      <c r="BPJ82" s="200"/>
      <c r="BPK82" s="200"/>
      <c r="BPL82" s="200"/>
      <c r="BPM82" s="200"/>
      <c r="BPN82" s="200"/>
      <c r="BPO82" s="200"/>
      <c r="BPP82" s="200"/>
      <c r="BPQ82" s="200"/>
      <c r="BPR82" s="200"/>
      <c r="BPS82" s="200"/>
      <c r="BPT82" s="200"/>
      <c r="BPU82" s="200"/>
      <c r="BPV82" s="200"/>
      <c r="BPW82" s="200"/>
      <c r="BPX82" s="200"/>
      <c r="BPY82" s="200"/>
      <c r="BPZ82" s="200"/>
      <c r="BQA82" s="200"/>
      <c r="BQB82" s="200"/>
      <c r="BQC82" s="200"/>
      <c r="BQD82" s="200"/>
      <c r="BQE82" s="200"/>
      <c r="BQF82" s="200"/>
      <c r="BQG82" s="200"/>
      <c r="BQH82" s="200"/>
      <c r="BQI82" s="200"/>
      <c r="BQJ82" s="200"/>
      <c r="BQK82" s="200"/>
      <c r="BQL82" s="200"/>
      <c r="BQM82" s="200"/>
      <c r="BQN82" s="200"/>
      <c r="BQO82" s="200"/>
      <c r="BQP82" s="200"/>
      <c r="BQQ82" s="200"/>
      <c r="BQR82" s="200"/>
      <c r="BQS82" s="200"/>
      <c r="BQT82" s="200"/>
      <c r="BQU82" s="200"/>
      <c r="BQV82" s="200"/>
      <c r="BQW82" s="200"/>
      <c r="BQX82" s="200"/>
      <c r="BQY82" s="200"/>
      <c r="BQZ82" s="200"/>
      <c r="BRA82" s="200"/>
      <c r="BRB82" s="200"/>
      <c r="BRC82" s="200"/>
      <c r="BRD82" s="200"/>
      <c r="BRE82" s="200"/>
      <c r="BRF82" s="200"/>
      <c r="BRG82" s="200"/>
      <c r="BRH82" s="200"/>
      <c r="BRI82" s="200"/>
      <c r="BRJ82" s="200"/>
      <c r="BRK82" s="200"/>
      <c r="BRL82" s="200"/>
      <c r="BRM82" s="200"/>
      <c r="BRN82" s="200"/>
      <c r="BRO82" s="200"/>
      <c r="BRP82" s="200"/>
      <c r="BRQ82" s="200"/>
      <c r="BRR82" s="200"/>
      <c r="BRS82" s="200"/>
      <c r="BRT82" s="200"/>
      <c r="BRU82" s="197"/>
      <c r="BRV82" s="197"/>
      <c r="BRW82" s="197"/>
      <c r="BRX82" s="197"/>
      <c r="BRY82" s="197"/>
      <c r="BRZ82" s="197"/>
      <c r="BSA82" s="197"/>
      <c r="BSB82" s="197"/>
      <c r="BSC82" s="197"/>
      <c r="BSD82" s="197"/>
      <c r="BSE82" s="197"/>
      <c r="BSF82" s="197"/>
      <c r="BSG82" s="197"/>
      <c r="BSH82" s="197"/>
      <c r="BSI82" s="197"/>
      <c r="BSJ82" s="197"/>
      <c r="BSK82" s="200"/>
      <c r="BSL82" s="200"/>
      <c r="BSM82" s="200"/>
      <c r="BSN82" s="200"/>
      <c r="BSO82" s="200"/>
      <c r="BSP82" s="200"/>
      <c r="BSQ82" s="200"/>
      <c r="BSR82" s="200"/>
      <c r="BSS82" s="200"/>
      <c r="BST82" s="200"/>
      <c r="BSU82" s="200"/>
      <c r="BSV82" s="200"/>
      <c r="BSW82" s="200"/>
      <c r="BSX82" s="200"/>
      <c r="BSY82" s="200"/>
      <c r="BSZ82" s="200"/>
      <c r="BTA82" s="200"/>
      <c r="BTB82" s="200"/>
      <c r="BTC82" s="200"/>
      <c r="BTD82" s="200"/>
      <c r="BTE82" s="200"/>
      <c r="BTF82" s="200"/>
      <c r="BTG82" s="200"/>
      <c r="BTH82" s="200"/>
      <c r="BTI82" s="200"/>
      <c r="BTJ82" s="200"/>
      <c r="BTK82" s="200"/>
      <c r="BTL82" s="200"/>
      <c r="BTM82" s="200"/>
      <c r="BTN82" s="200"/>
      <c r="BTO82" s="200"/>
      <c r="BTP82" s="200"/>
      <c r="BTQ82" s="200"/>
      <c r="BTR82" s="200"/>
      <c r="BTS82" s="200"/>
      <c r="BTT82" s="200"/>
      <c r="BTU82" s="200"/>
      <c r="BTV82" s="200"/>
      <c r="BTW82" s="200"/>
      <c r="BTX82" s="200"/>
      <c r="BTY82" s="200"/>
      <c r="BTZ82" s="200"/>
      <c r="BUA82" s="200"/>
      <c r="BUB82" s="200"/>
      <c r="BUC82" s="200"/>
      <c r="BUD82" s="200"/>
      <c r="BUE82" s="200"/>
      <c r="BUF82" s="200"/>
      <c r="BUG82" s="200"/>
      <c r="BUH82" s="200"/>
      <c r="BUI82" s="200"/>
      <c r="BUJ82" s="200"/>
      <c r="BUK82" s="200"/>
      <c r="BUL82" s="200"/>
      <c r="BUM82" s="200"/>
      <c r="BUN82" s="200"/>
      <c r="BUO82" s="200"/>
      <c r="BUP82" s="200"/>
      <c r="BUQ82" s="200"/>
      <c r="BUR82" s="200"/>
      <c r="BUS82" s="200"/>
      <c r="BUT82" s="200"/>
      <c r="BUU82" s="200"/>
      <c r="BUV82" s="200"/>
      <c r="BUW82" s="200"/>
      <c r="BUX82" s="200"/>
      <c r="BUY82" s="200"/>
      <c r="BUZ82" s="200"/>
      <c r="BVA82" s="200"/>
      <c r="BVB82" s="200"/>
      <c r="BVC82" s="200"/>
      <c r="BVD82" s="200"/>
      <c r="BVE82" s="200"/>
      <c r="BVF82" s="200"/>
      <c r="BVG82" s="200"/>
      <c r="BVH82" s="200"/>
      <c r="BVI82" s="197"/>
      <c r="BVJ82" s="197"/>
      <c r="BVK82" s="197"/>
      <c r="BVL82" s="197"/>
      <c r="BVM82" s="197"/>
      <c r="BVN82" s="197"/>
      <c r="BVO82" s="197"/>
      <c r="BVP82" s="197"/>
      <c r="BVQ82" s="197"/>
      <c r="BVR82" s="197"/>
      <c r="BVS82" s="197"/>
      <c r="BVT82" s="197"/>
      <c r="BVU82" s="197"/>
      <c r="BVV82" s="197"/>
      <c r="BVW82" s="197"/>
      <c r="BVX82" s="197"/>
      <c r="BVY82" s="200"/>
      <c r="BVZ82" s="200"/>
      <c r="BWA82" s="200"/>
      <c r="BWB82" s="200"/>
      <c r="BWC82" s="200"/>
      <c r="BWD82" s="200"/>
      <c r="BWE82" s="200"/>
      <c r="BWF82" s="200"/>
      <c r="BWG82" s="200"/>
      <c r="BWH82" s="200"/>
      <c r="BWI82" s="200"/>
      <c r="BWJ82" s="200"/>
      <c r="BWK82" s="200"/>
      <c r="BWL82" s="200"/>
      <c r="BWM82" s="200"/>
      <c r="BWN82" s="200"/>
      <c r="BWO82" s="200"/>
      <c r="BWP82" s="200"/>
      <c r="BWQ82" s="200"/>
      <c r="BWR82" s="200"/>
      <c r="BWS82" s="200"/>
      <c r="BWT82" s="200"/>
      <c r="BWU82" s="200"/>
      <c r="BWV82" s="200"/>
      <c r="BWW82" s="200"/>
      <c r="BWX82" s="200"/>
      <c r="BWY82" s="200"/>
      <c r="BWZ82" s="200"/>
      <c r="BXA82" s="200"/>
      <c r="BXB82" s="200"/>
      <c r="BXC82" s="200"/>
      <c r="BXD82" s="200"/>
      <c r="BXE82" s="200"/>
      <c r="BXF82" s="200"/>
      <c r="BXG82" s="200"/>
      <c r="BXH82" s="200"/>
      <c r="BXI82" s="200"/>
      <c r="BXJ82" s="200"/>
      <c r="BXK82" s="200"/>
      <c r="BXL82" s="200"/>
      <c r="BXM82" s="200"/>
      <c r="BXN82" s="200"/>
      <c r="BXO82" s="200"/>
      <c r="BXP82" s="200"/>
      <c r="BXQ82" s="200"/>
      <c r="BXR82" s="200"/>
      <c r="BXS82" s="200"/>
      <c r="BXT82" s="200"/>
      <c r="BXU82" s="200"/>
      <c r="BXV82" s="200"/>
      <c r="BXW82" s="200"/>
      <c r="BXX82" s="200"/>
      <c r="BXY82" s="200"/>
      <c r="BXZ82" s="200"/>
      <c r="BYA82" s="200"/>
      <c r="BYB82" s="200"/>
      <c r="BYC82" s="200"/>
      <c r="BYD82" s="200"/>
      <c r="BYE82" s="200"/>
      <c r="BYF82" s="200"/>
      <c r="BYG82" s="200"/>
      <c r="BYH82" s="200"/>
      <c r="BYI82" s="200"/>
      <c r="BYJ82" s="200"/>
      <c r="BYK82" s="200"/>
      <c r="BYL82" s="200"/>
      <c r="BYM82" s="200"/>
      <c r="BYN82" s="200"/>
      <c r="BYO82" s="200"/>
      <c r="BYP82" s="200"/>
      <c r="BYQ82" s="200"/>
      <c r="BYR82" s="200"/>
      <c r="BYS82" s="200"/>
      <c r="BYT82" s="200"/>
      <c r="BYU82" s="200"/>
      <c r="BYV82" s="200"/>
      <c r="BYW82" s="197"/>
      <c r="BYX82" s="197"/>
      <c r="BYY82" s="197"/>
      <c r="BYZ82" s="197"/>
      <c r="BZA82" s="197"/>
      <c r="BZB82" s="197"/>
      <c r="BZC82" s="197"/>
      <c r="BZD82" s="197"/>
      <c r="BZE82" s="197"/>
      <c r="BZF82" s="197"/>
      <c r="BZG82" s="197"/>
      <c r="BZH82" s="197"/>
      <c r="BZI82" s="197"/>
      <c r="BZJ82" s="197"/>
      <c r="BZK82" s="197"/>
      <c r="BZL82" s="197"/>
      <c r="BZM82" s="200"/>
      <c r="BZN82" s="200"/>
      <c r="BZO82" s="200"/>
      <c r="BZP82" s="200"/>
      <c r="BZQ82" s="200"/>
      <c r="BZR82" s="200"/>
      <c r="BZS82" s="200"/>
      <c r="BZT82" s="200"/>
      <c r="BZU82" s="200"/>
      <c r="BZV82" s="200"/>
      <c r="BZW82" s="200"/>
      <c r="BZX82" s="200"/>
      <c r="BZY82" s="200"/>
      <c r="BZZ82" s="200"/>
      <c r="CAA82" s="200"/>
      <c r="CAB82" s="200"/>
      <c r="CAC82" s="200"/>
      <c r="CAD82" s="200"/>
      <c r="CAE82" s="200"/>
      <c r="CAF82" s="200"/>
      <c r="CAG82" s="200"/>
      <c r="CAH82" s="200"/>
      <c r="CAI82" s="200"/>
      <c r="CAJ82" s="200"/>
      <c r="CAK82" s="200"/>
      <c r="CAL82" s="200"/>
      <c r="CAM82" s="200"/>
      <c r="CAN82" s="200"/>
      <c r="CAO82" s="200"/>
      <c r="CAP82" s="200"/>
      <c r="CAQ82" s="200"/>
      <c r="CAR82" s="200"/>
      <c r="CAS82" s="200"/>
      <c r="CAT82" s="200"/>
      <c r="CAU82" s="200"/>
      <c r="CAV82" s="200"/>
      <c r="CAW82" s="200"/>
      <c r="CAX82" s="200"/>
      <c r="CAY82" s="200"/>
      <c r="CAZ82" s="200"/>
      <c r="CBA82" s="200"/>
      <c r="CBB82" s="200"/>
      <c r="CBC82" s="200"/>
      <c r="CBD82" s="200"/>
      <c r="CBE82" s="200"/>
      <c r="CBF82" s="200"/>
      <c r="CBG82" s="200"/>
      <c r="CBH82" s="200"/>
      <c r="CBI82" s="200"/>
      <c r="CBJ82" s="200"/>
      <c r="CBK82" s="200"/>
      <c r="CBL82" s="200"/>
      <c r="CBM82" s="200"/>
      <c r="CBN82" s="200"/>
      <c r="CBO82" s="200"/>
      <c r="CBP82" s="200"/>
      <c r="CBQ82" s="200"/>
      <c r="CBR82" s="200"/>
      <c r="CBS82" s="200"/>
      <c r="CBT82" s="200"/>
      <c r="CBU82" s="200"/>
      <c r="CBV82" s="200"/>
      <c r="CBW82" s="200"/>
      <c r="CBX82" s="200"/>
      <c r="CBY82" s="200"/>
      <c r="CBZ82" s="200"/>
      <c r="CCA82" s="200"/>
      <c r="CCB82" s="200"/>
      <c r="CCC82" s="200"/>
      <c r="CCD82" s="200"/>
      <c r="CCE82" s="200"/>
      <c r="CCF82" s="200"/>
      <c r="CCG82" s="200"/>
      <c r="CCH82" s="200"/>
      <c r="CCI82" s="200"/>
      <c r="CCJ82" s="200"/>
      <c r="CCK82" s="197"/>
      <c r="CCL82" s="197"/>
      <c r="CCM82" s="197"/>
      <c r="CCN82" s="197"/>
      <c r="CCO82" s="197"/>
      <c r="CCP82" s="197"/>
      <c r="CCQ82" s="197"/>
      <c r="CCR82" s="197"/>
      <c r="CCS82" s="197"/>
      <c r="CCT82" s="197"/>
      <c r="CCU82" s="197"/>
      <c r="CCV82" s="197"/>
      <c r="CCW82" s="197"/>
      <c r="CCX82" s="197"/>
      <c r="CCY82" s="197"/>
      <c r="CCZ82" s="197"/>
      <c r="CDA82" s="200"/>
      <c r="CDB82" s="200"/>
      <c r="CDC82" s="200"/>
      <c r="CDD82" s="200"/>
      <c r="CDE82" s="200"/>
      <c r="CDF82" s="200"/>
      <c r="CDG82" s="200"/>
      <c r="CDH82" s="200"/>
      <c r="CDI82" s="200"/>
      <c r="CDJ82" s="200"/>
      <c r="CDK82" s="200"/>
      <c r="CDL82" s="200"/>
      <c r="CDM82" s="200"/>
      <c r="CDN82" s="200"/>
      <c r="CDO82" s="200"/>
      <c r="CDP82" s="200"/>
      <c r="CDQ82" s="200"/>
      <c r="CDR82" s="200"/>
      <c r="CDS82" s="200"/>
      <c r="CDT82" s="200"/>
      <c r="CDU82" s="200"/>
      <c r="CDV82" s="200"/>
      <c r="CDW82" s="200"/>
      <c r="CDX82" s="200"/>
      <c r="CDY82" s="200"/>
      <c r="CDZ82" s="200"/>
      <c r="CEA82" s="200"/>
      <c r="CEB82" s="200"/>
      <c r="CEC82" s="200"/>
      <c r="CED82" s="200"/>
      <c r="CEE82" s="200"/>
      <c r="CEF82" s="200"/>
      <c r="CEG82" s="200"/>
      <c r="CEH82" s="200"/>
      <c r="CEI82" s="200"/>
      <c r="CEJ82" s="200"/>
      <c r="CEK82" s="200"/>
      <c r="CEL82" s="200"/>
      <c r="CEM82" s="200"/>
      <c r="CEN82" s="200"/>
      <c r="CEO82" s="200"/>
      <c r="CEP82" s="200"/>
      <c r="CEQ82" s="200"/>
      <c r="CER82" s="200"/>
      <c r="CES82" s="200"/>
      <c r="CET82" s="200"/>
      <c r="CEU82" s="200"/>
      <c r="CEV82" s="200"/>
      <c r="CEW82" s="200"/>
      <c r="CEX82" s="200"/>
      <c r="CEY82" s="200"/>
      <c r="CEZ82" s="200"/>
      <c r="CFA82" s="200"/>
      <c r="CFB82" s="200"/>
      <c r="CFC82" s="200"/>
      <c r="CFD82" s="200"/>
      <c r="CFE82" s="200"/>
      <c r="CFF82" s="200"/>
      <c r="CFG82" s="200"/>
      <c r="CFH82" s="200"/>
      <c r="CFI82" s="200"/>
      <c r="CFJ82" s="200"/>
      <c r="CFK82" s="200"/>
      <c r="CFL82" s="200"/>
      <c r="CFM82" s="200"/>
      <c r="CFN82" s="200"/>
      <c r="CFO82" s="200"/>
      <c r="CFP82" s="200"/>
      <c r="CFQ82" s="200"/>
      <c r="CFR82" s="200"/>
      <c r="CFS82" s="200"/>
      <c r="CFT82" s="200"/>
      <c r="CFU82" s="200"/>
      <c r="CFV82" s="200"/>
      <c r="CFW82" s="200"/>
      <c r="CFX82" s="200"/>
      <c r="CFY82" s="197"/>
      <c r="CFZ82" s="197"/>
      <c r="CGA82" s="197"/>
      <c r="CGB82" s="197"/>
      <c r="CGC82" s="197"/>
      <c r="CGD82" s="197"/>
      <c r="CGE82" s="197"/>
      <c r="CGF82" s="197"/>
      <c r="CGG82" s="197"/>
      <c r="CGH82" s="197"/>
      <c r="CGI82" s="197"/>
      <c r="CGJ82" s="197"/>
      <c r="CGK82" s="197"/>
      <c r="CGL82" s="197"/>
      <c r="CGM82" s="197"/>
      <c r="CGN82" s="197"/>
      <c r="CGO82" s="200"/>
      <c r="CGP82" s="200"/>
      <c r="CGQ82" s="200"/>
      <c r="CGR82" s="200"/>
      <c r="CGS82" s="200"/>
      <c r="CGT82" s="200"/>
      <c r="CGU82" s="200"/>
      <c r="CGV82" s="200"/>
      <c r="CGW82" s="200"/>
      <c r="CGX82" s="200"/>
      <c r="CGY82" s="200"/>
      <c r="CGZ82" s="200"/>
      <c r="CHA82" s="200"/>
      <c r="CHB82" s="200"/>
      <c r="CHC82" s="200"/>
      <c r="CHD82" s="200"/>
      <c r="CHE82" s="200"/>
      <c r="CHF82" s="200"/>
      <c r="CHG82" s="200"/>
      <c r="CHH82" s="200"/>
      <c r="CHI82" s="200"/>
      <c r="CHJ82" s="200"/>
      <c r="CHK82" s="200"/>
      <c r="CHL82" s="200"/>
      <c r="CHM82" s="200"/>
      <c r="CHN82" s="200"/>
      <c r="CHO82" s="200"/>
      <c r="CHP82" s="200"/>
      <c r="CHQ82" s="200"/>
      <c r="CHR82" s="200"/>
      <c r="CHS82" s="200"/>
      <c r="CHT82" s="200"/>
      <c r="CHU82" s="200"/>
      <c r="CHV82" s="200"/>
      <c r="CHW82" s="200"/>
      <c r="CHX82" s="200"/>
      <c r="CHY82" s="200"/>
      <c r="CHZ82" s="200"/>
      <c r="CIA82" s="200"/>
      <c r="CIB82" s="200"/>
      <c r="CIC82" s="200"/>
      <c r="CID82" s="200"/>
      <c r="CIE82" s="200"/>
      <c r="CIF82" s="200"/>
      <c r="CIG82" s="200"/>
      <c r="CIH82" s="200"/>
      <c r="CII82" s="200"/>
      <c r="CIJ82" s="200"/>
      <c r="CIK82" s="200"/>
      <c r="CIL82" s="200"/>
      <c r="CIM82" s="200"/>
      <c r="CIN82" s="200"/>
      <c r="CIO82" s="200"/>
      <c r="CIP82" s="200"/>
      <c r="CIQ82" s="200"/>
      <c r="CIR82" s="200"/>
      <c r="CIS82" s="200"/>
      <c r="CIT82" s="200"/>
      <c r="CIU82" s="200"/>
      <c r="CIV82" s="200"/>
      <c r="CIW82" s="200"/>
      <c r="CIX82" s="200"/>
      <c r="CIY82" s="200"/>
      <c r="CIZ82" s="200"/>
      <c r="CJA82" s="200"/>
      <c r="CJB82" s="200"/>
      <c r="CJC82" s="200"/>
      <c r="CJD82" s="200"/>
      <c r="CJE82" s="200"/>
      <c r="CJF82" s="200"/>
      <c r="CJG82" s="200"/>
      <c r="CJH82" s="200"/>
      <c r="CJI82" s="200"/>
      <c r="CJJ82" s="200"/>
      <c r="CJK82" s="200"/>
      <c r="CJL82" s="200"/>
      <c r="CJM82" s="197"/>
      <c r="CJN82" s="197"/>
      <c r="CJO82" s="197"/>
      <c r="CJP82" s="197"/>
      <c r="CJQ82" s="197"/>
      <c r="CJR82" s="197"/>
      <c r="CJS82" s="197"/>
      <c r="CJT82" s="197"/>
      <c r="CJU82" s="197"/>
      <c r="CJV82" s="197"/>
      <c r="CJW82" s="197"/>
      <c r="CJX82" s="197"/>
      <c r="CJY82" s="197"/>
      <c r="CJZ82" s="197"/>
      <c r="CKA82" s="197"/>
      <c r="CKB82" s="197"/>
      <c r="CKC82" s="200"/>
      <c r="CKD82" s="200"/>
      <c r="CKE82" s="200"/>
      <c r="CKF82" s="200"/>
      <c r="CKG82" s="200"/>
      <c r="CKH82" s="200"/>
      <c r="CKI82" s="200"/>
      <c r="CKJ82" s="200"/>
      <c r="CKK82" s="200"/>
      <c r="CKL82" s="200"/>
      <c r="CKM82" s="200"/>
      <c r="CKN82" s="200"/>
      <c r="CKO82" s="200"/>
      <c r="CKP82" s="200"/>
      <c r="CKQ82" s="200"/>
      <c r="CKR82" s="200"/>
      <c r="CKS82" s="200"/>
      <c r="CKT82" s="200"/>
      <c r="CKU82" s="200"/>
      <c r="CKV82" s="200"/>
      <c r="CKW82" s="200"/>
      <c r="CKX82" s="200"/>
      <c r="CKY82" s="200"/>
      <c r="CKZ82" s="200"/>
      <c r="CLA82" s="200"/>
      <c r="CLB82" s="200"/>
      <c r="CLC82" s="200"/>
      <c r="CLD82" s="200"/>
      <c r="CLE82" s="200"/>
      <c r="CLF82" s="200"/>
      <c r="CLG82" s="200"/>
      <c r="CLH82" s="200"/>
      <c r="CLI82" s="200"/>
      <c r="CLJ82" s="200"/>
      <c r="CLK82" s="200"/>
      <c r="CLL82" s="200"/>
      <c r="CLM82" s="200"/>
      <c r="CLN82" s="200"/>
      <c r="CLO82" s="200"/>
      <c r="CLP82" s="200"/>
      <c r="CLQ82" s="200"/>
      <c r="CLR82" s="200"/>
      <c r="CLS82" s="200"/>
      <c r="CLT82" s="200"/>
      <c r="CLU82" s="200"/>
      <c r="CLV82" s="200"/>
      <c r="CLW82" s="200"/>
      <c r="CLX82" s="200"/>
      <c r="CLY82" s="200"/>
      <c r="CLZ82" s="200"/>
      <c r="CMA82" s="200"/>
      <c r="CMB82" s="200"/>
      <c r="CMC82" s="200"/>
      <c r="CMD82" s="200"/>
      <c r="CME82" s="200"/>
      <c r="CMF82" s="200"/>
      <c r="CMG82" s="200"/>
      <c r="CMH82" s="200"/>
      <c r="CMI82" s="200"/>
      <c r="CMJ82" s="200"/>
      <c r="CMK82" s="200"/>
      <c r="CML82" s="200"/>
      <c r="CMM82" s="200"/>
      <c r="CMN82" s="200"/>
      <c r="CMO82" s="200"/>
      <c r="CMP82" s="200"/>
      <c r="CMQ82" s="200"/>
      <c r="CMR82" s="200"/>
      <c r="CMS82" s="200"/>
      <c r="CMT82" s="200"/>
      <c r="CMU82" s="200"/>
      <c r="CMV82" s="200"/>
      <c r="CMW82" s="200"/>
      <c r="CMX82" s="200"/>
      <c r="CMY82" s="200"/>
      <c r="CMZ82" s="200"/>
      <c r="CNA82" s="197"/>
      <c r="CNB82" s="197"/>
      <c r="CNC82" s="197"/>
      <c r="CND82" s="197"/>
      <c r="CNE82" s="197"/>
      <c r="CNF82" s="197"/>
      <c r="CNG82" s="197"/>
      <c r="CNH82" s="197"/>
      <c r="CNI82" s="197"/>
      <c r="CNJ82" s="197"/>
      <c r="CNK82" s="197"/>
      <c r="CNL82" s="197"/>
      <c r="CNM82" s="197"/>
      <c r="CNN82" s="197"/>
      <c r="CNO82" s="197"/>
      <c r="CNP82" s="197"/>
      <c r="CNQ82" s="200"/>
      <c r="CNR82" s="200"/>
      <c r="CNS82" s="200"/>
      <c r="CNT82" s="200"/>
      <c r="CNU82" s="200"/>
      <c r="CNV82" s="200"/>
      <c r="CNW82" s="200"/>
      <c r="CNX82" s="200"/>
      <c r="CNY82" s="200"/>
      <c r="CNZ82" s="200"/>
      <c r="COA82" s="200"/>
      <c r="COB82" s="200"/>
      <c r="COC82" s="200"/>
      <c r="COD82" s="200"/>
      <c r="COE82" s="200"/>
      <c r="COF82" s="200"/>
      <c r="COG82" s="200"/>
      <c r="COH82" s="200"/>
      <c r="COI82" s="200"/>
      <c r="COJ82" s="200"/>
      <c r="COK82" s="200"/>
      <c r="COL82" s="200"/>
      <c r="COM82" s="200"/>
      <c r="CON82" s="200"/>
      <c r="COO82" s="200"/>
      <c r="COP82" s="200"/>
      <c r="COQ82" s="200"/>
      <c r="COR82" s="200"/>
      <c r="COS82" s="200"/>
      <c r="COT82" s="200"/>
      <c r="COU82" s="200"/>
      <c r="COV82" s="200"/>
      <c r="COW82" s="200"/>
      <c r="COX82" s="200"/>
      <c r="COY82" s="200"/>
      <c r="COZ82" s="200"/>
      <c r="CPA82" s="200"/>
      <c r="CPB82" s="200"/>
      <c r="CPC82" s="200"/>
      <c r="CPD82" s="200"/>
      <c r="CPE82" s="200"/>
      <c r="CPF82" s="200"/>
      <c r="CPG82" s="200"/>
      <c r="CPH82" s="200"/>
      <c r="CPI82" s="200"/>
      <c r="CPJ82" s="200"/>
      <c r="CPK82" s="200"/>
      <c r="CPL82" s="200"/>
      <c r="CPM82" s="200"/>
      <c r="CPN82" s="200"/>
      <c r="CPO82" s="200"/>
      <c r="CPP82" s="200"/>
      <c r="CPQ82" s="200"/>
      <c r="CPR82" s="200"/>
      <c r="CPS82" s="200"/>
      <c r="CPT82" s="200"/>
      <c r="CPU82" s="200"/>
      <c r="CPV82" s="200"/>
      <c r="CPW82" s="200"/>
      <c r="CPX82" s="200"/>
      <c r="CPY82" s="200"/>
      <c r="CPZ82" s="200"/>
      <c r="CQA82" s="200"/>
      <c r="CQB82" s="200"/>
      <c r="CQC82" s="200"/>
      <c r="CQD82" s="200"/>
      <c r="CQE82" s="200"/>
      <c r="CQF82" s="200"/>
      <c r="CQG82" s="200"/>
      <c r="CQH82" s="200"/>
      <c r="CQI82" s="200"/>
      <c r="CQJ82" s="200"/>
      <c r="CQK82" s="200"/>
      <c r="CQL82" s="200"/>
      <c r="CQM82" s="200"/>
      <c r="CQN82" s="200"/>
      <c r="CQO82" s="197"/>
      <c r="CQP82" s="197"/>
      <c r="CQQ82" s="197"/>
      <c r="CQR82" s="197"/>
      <c r="CQS82" s="197"/>
      <c r="CQT82" s="197"/>
      <c r="CQU82" s="197"/>
      <c r="CQV82" s="197"/>
      <c r="CQW82" s="197"/>
      <c r="CQX82" s="197"/>
      <c r="CQY82" s="197"/>
      <c r="CQZ82" s="197"/>
      <c r="CRA82" s="197"/>
      <c r="CRB82" s="197"/>
      <c r="CRC82" s="197"/>
      <c r="CRD82" s="197"/>
      <c r="CRE82" s="200"/>
      <c r="CRF82" s="200"/>
      <c r="CRG82" s="200"/>
      <c r="CRH82" s="200"/>
      <c r="CRI82" s="200"/>
      <c r="CRJ82" s="200"/>
      <c r="CRK82" s="200"/>
      <c r="CRL82" s="200"/>
      <c r="CRM82" s="200"/>
      <c r="CRN82" s="200"/>
      <c r="CRO82" s="200"/>
      <c r="CRP82" s="200"/>
      <c r="CRQ82" s="200"/>
      <c r="CRR82" s="200"/>
      <c r="CRS82" s="200"/>
      <c r="CRT82" s="200"/>
      <c r="CRU82" s="200"/>
      <c r="CRV82" s="200"/>
      <c r="CRW82" s="200"/>
      <c r="CRX82" s="200"/>
      <c r="CRY82" s="200"/>
      <c r="CRZ82" s="200"/>
      <c r="CSA82" s="200"/>
      <c r="CSB82" s="200"/>
      <c r="CSC82" s="200"/>
      <c r="CSD82" s="200"/>
      <c r="CSE82" s="200"/>
      <c r="CSF82" s="200"/>
      <c r="CSG82" s="200"/>
      <c r="CSH82" s="200"/>
      <c r="CSI82" s="200"/>
      <c r="CSJ82" s="200"/>
      <c r="CSK82" s="200"/>
      <c r="CSL82" s="200"/>
      <c r="CSM82" s="200"/>
      <c r="CSN82" s="200"/>
      <c r="CSO82" s="200"/>
      <c r="CSP82" s="200"/>
      <c r="CSQ82" s="200"/>
      <c r="CSR82" s="200"/>
      <c r="CSS82" s="200"/>
      <c r="CST82" s="200"/>
      <c r="CSU82" s="200"/>
      <c r="CSV82" s="200"/>
      <c r="CSW82" s="200"/>
      <c r="CSX82" s="200"/>
      <c r="CSY82" s="200"/>
      <c r="CSZ82" s="200"/>
      <c r="CTA82" s="200"/>
      <c r="CTB82" s="200"/>
      <c r="CTC82" s="200"/>
      <c r="CTD82" s="200"/>
      <c r="CTE82" s="200"/>
      <c r="CTF82" s="200"/>
      <c r="CTG82" s="200"/>
      <c r="CTH82" s="200"/>
      <c r="CTI82" s="200"/>
      <c r="CTJ82" s="200"/>
      <c r="CTK82" s="200"/>
      <c r="CTL82" s="200"/>
      <c r="CTM82" s="200"/>
      <c r="CTN82" s="200"/>
      <c r="CTO82" s="200"/>
      <c r="CTP82" s="200"/>
      <c r="CTQ82" s="200"/>
      <c r="CTR82" s="200"/>
      <c r="CTS82" s="200"/>
      <c r="CTT82" s="200"/>
      <c r="CTU82" s="200"/>
      <c r="CTV82" s="200"/>
      <c r="CTW82" s="200"/>
      <c r="CTX82" s="200"/>
      <c r="CTY82" s="200"/>
      <c r="CTZ82" s="200"/>
      <c r="CUA82" s="200"/>
      <c r="CUB82" s="200"/>
      <c r="CUC82" s="197"/>
      <c r="CUD82" s="197"/>
      <c r="CUE82" s="197"/>
      <c r="CUF82" s="197"/>
      <c r="CUG82" s="197"/>
      <c r="CUH82" s="197"/>
      <c r="CUI82" s="197"/>
      <c r="CUJ82" s="197"/>
      <c r="CUK82" s="197"/>
      <c r="CUL82" s="197"/>
      <c r="CUM82" s="197"/>
      <c r="CUN82" s="197"/>
      <c r="CUO82" s="197"/>
      <c r="CUP82" s="197"/>
      <c r="CUQ82" s="197"/>
      <c r="CUR82" s="197"/>
      <c r="CUS82" s="200"/>
      <c r="CUT82" s="200"/>
      <c r="CUU82" s="200"/>
      <c r="CUV82" s="200"/>
      <c r="CUW82" s="200"/>
      <c r="CUX82" s="200"/>
      <c r="CUY82" s="200"/>
      <c r="CUZ82" s="200"/>
      <c r="CVA82" s="200"/>
      <c r="CVB82" s="200"/>
      <c r="CVC82" s="200"/>
      <c r="CVD82" s="200"/>
      <c r="CVE82" s="200"/>
      <c r="CVF82" s="200"/>
      <c r="CVG82" s="200"/>
      <c r="CVH82" s="200"/>
      <c r="CVI82" s="200"/>
      <c r="CVJ82" s="200"/>
      <c r="CVK82" s="200"/>
      <c r="CVL82" s="200"/>
      <c r="CVM82" s="200"/>
      <c r="CVN82" s="200"/>
      <c r="CVO82" s="200"/>
      <c r="CVP82" s="200"/>
      <c r="CVQ82" s="200"/>
      <c r="CVR82" s="200"/>
      <c r="CVS82" s="200"/>
      <c r="CVT82" s="200"/>
      <c r="CVU82" s="200"/>
      <c r="CVV82" s="200"/>
      <c r="CVW82" s="200"/>
      <c r="CVX82" s="200"/>
      <c r="CVY82" s="200"/>
      <c r="CVZ82" s="200"/>
      <c r="CWA82" s="200"/>
      <c r="CWB82" s="200"/>
      <c r="CWC82" s="200"/>
      <c r="CWD82" s="200"/>
      <c r="CWE82" s="200"/>
      <c r="CWF82" s="200"/>
      <c r="CWG82" s="200"/>
      <c r="CWH82" s="200"/>
      <c r="CWI82" s="200"/>
      <c r="CWJ82" s="200"/>
      <c r="CWK82" s="200"/>
      <c r="CWL82" s="200"/>
      <c r="CWM82" s="200"/>
      <c r="CWN82" s="200"/>
      <c r="CWO82" s="200"/>
      <c r="CWP82" s="200"/>
      <c r="CWQ82" s="200"/>
      <c r="CWR82" s="200"/>
      <c r="CWS82" s="200"/>
      <c r="CWT82" s="200"/>
      <c r="CWU82" s="200"/>
      <c r="CWV82" s="200"/>
      <c r="CWW82" s="200"/>
      <c r="CWX82" s="200"/>
      <c r="CWY82" s="200"/>
      <c r="CWZ82" s="200"/>
      <c r="CXA82" s="200"/>
      <c r="CXB82" s="200"/>
      <c r="CXC82" s="200"/>
      <c r="CXD82" s="200"/>
      <c r="CXE82" s="200"/>
      <c r="CXF82" s="200"/>
      <c r="CXG82" s="200"/>
      <c r="CXH82" s="200"/>
      <c r="CXI82" s="200"/>
      <c r="CXJ82" s="200"/>
      <c r="CXK82" s="200"/>
      <c r="CXL82" s="200"/>
      <c r="CXM82" s="200"/>
      <c r="CXN82" s="200"/>
      <c r="CXO82" s="200"/>
      <c r="CXP82" s="200"/>
      <c r="CXQ82" s="197"/>
      <c r="CXR82" s="197"/>
      <c r="CXS82" s="197"/>
      <c r="CXT82" s="197"/>
      <c r="CXU82" s="197"/>
      <c r="CXV82" s="197"/>
      <c r="CXW82" s="197"/>
      <c r="CXX82" s="197"/>
      <c r="CXY82" s="197"/>
      <c r="CXZ82" s="197"/>
      <c r="CYA82" s="197"/>
      <c r="CYB82" s="197"/>
      <c r="CYC82" s="197"/>
      <c r="CYD82" s="197"/>
      <c r="CYE82" s="197"/>
      <c r="CYF82" s="197"/>
      <c r="CYG82" s="200"/>
      <c r="CYH82" s="200"/>
      <c r="CYI82" s="200"/>
      <c r="CYJ82" s="200"/>
      <c r="CYK82" s="200"/>
      <c r="CYL82" s="200"/>
      <c r="CYM82" s="200"/>
      <c r="CYN82" s="200"/>
      <c r="CYO82" s="200"/>
      <c r="CYP82" s="200"/>
      <c r="CYQ82" s="200"/>
      <c r="CYR82" s="200"/>
      <c r="CYS82" s="200"/>
      <c r="CYT82" s="200"/>
      <c r="CYU82" s="200"/>
      <c r="CYV82" s="200"/>
      <c r="CYW82" s="200"/>
      <c r="CYX82" s="200"/>
      <c r="CYY82" s="200"/>
      <c r="CYZ82" s="200"/>
      <c r="CZA82" s="200"/>
      <c r="CZB82" s="200"/>
      <c r="CZC82" s="200"/>
      <c r="CZD82" s="200"/>
      <c r="CZE82" s="200"/>
      <c r="CZF82" s="200"/>
      <c r="CZG82" s="200"/>
      <c r="CZH82" s="200"/>
      <c r="CZI82" s="200"/>
      <c r="CZJ82" s="200"/>
      <c r="CZK82" s="200"/>
      <c r="CZL82" s="200"/>
      <c r="CZM82" s="200"/>
      <c r="CZN82" s="200"/>
      <c r="CZO82" s="200"/>
      <c r="CZP82" s="200"/>
      <c r="CZQ82" s="200"/>
      <c r="CZR82" s="200"/>
      <c r="CZS82" s="200"/>
      <c r="CZT82" s="200"/>
      <c r="CZU82" s="200"/>
      <c r="CZV82" s="200"/>
      <c r="CZW82" s="200"/>
      <c r="CZX82" s="200"/>
      <c r="CZY82" s="200"/>
      <c r="CZZ82" s="200"/>
      <c r="DAA82" s="200"/>
      <c r="DAB82" s="200"/>
      <c r="DAC82" s="200"/>
      <c r="DAD82" s="200"/>
      <c r="DAE82" s="200"/>
      <c r="DAF82" s="200"/>
      <c r="DAG82" s="200"/>
      <c r="DAH82" s="200"/>
      <c r="DAI82" s="200"/>
      <c r="DAJ82" s="200"/>
      <c r="DAK82" s="200"/>
      <c r="DAL82" s="200"/>
      <c r="DAM82" s="200"/>
      <c r="DAN82" s="200"/>
      <c r="DAO82" s="200"/>
      <c r="DAP82" s="200"/>
      <c r="DAQ82" s="200"/>
      <c r="DAR82" s="200"/>
      <c r="DAS82" s="200"/>
      <c r="DAT82" s="200"/>
      <c r="DAU82" s="200"/>
      <c r="DAV82" s="200"/>
      <c r="DAW82" s="200"/>
      <c r="DAX82" s="200"/>
      <c r="DAY82" s="200"/>
      <c r="DAZ82" s="200"/>
      <c r="DBA82" s="200"/>
      <c r="DBB82" s="200"/>
      <c r="DBC82" s="200"/>
      <c r="DBD82" s="200"/>
      <c r="DBE82" s="197"/>
      <c r="DBF82" s="197"/>
      <c r="DBG82" s="197"/>
      <c r="DBH82" s="197"/>
      <c r="DBI82" s="197"/>
      <c r="DBJ82" s="197"/>
      <c r="DBK82" s="197"/>
      <c r="DBL82" s="197"/>
      <c r="DBM82" s="197"/>
      <c r="DBN82" s="197"/>
      <c r="DBO82" s="197"/>
      <c r="DBP82" s="197"/>
      <c r="DBQ82" s="197"/>
      <c r="DBR82" s="197"/>
      <c r="DBS82" s="197"/>
      <c r="DBT82" s="197"/>
      <c r="DBU82" s="200"/>
      <c r="DBV82" s="200"/>
      <c r="DBW82" s="200"/>
      <c r="DBX82" s="200"/>
      <c r="DBY82" s="200"/>
      <c r="DBZ82" s="200"/>
      <c r="DCA82" s="200"/>
      <c r="DCB82" s="200"/>
      <c r="DCC82" s="200"/>
      <c r="DCD82" s="200"/>
      <c r="DCE82" s="200"/>
      <c r="DCF82" s="200"/>
      <c r="DCG82" s="200"/>
      <c r="DCH82" s="200"/>
      <c r="DCI82" s="200"/>
      <c r="DCJ82" s="200"/>
      <c r="DCK82" s="200"/>
      <c r="DCL82" s="200"/>
      <c r="DCM82" s="200"/>
      <c r="DCN82" s="200"/>
      <c r="DCO82" s="200"/>
      <c r="DCP82" s="200"/>
      <c r="DCQ82" s="200"/>
      <c r="DCR82" s="200"/>
      <c r="DCS82" s="200"/>
      <c r="DCT82" s="200"/>
      <c r="DCU82" s="200"/>
      <c r="DCV82" s="200"/>
      <c r="DCW82" s="200"/>
      <c r="DCX82" s="200"/>
      <c r="DCY82" s="200"/>
      <c r="DCZ82" s="200"/>
      <c r="DDA82" s="200"/>
      <c r="DDB82" s="200"/>
      <c r="DDC82" s="200"/>
      <c r="DDD82" s="200"/>
      <c r="DDE82" s="200"/>
      <c r="DDF82" s="200"/>
      <c r="DDG82" s="200"/>
      <c r="DDH82" s="200"/>
      <c r="DDI82" s="200"/>
      <c r="DDJ82" s="200"/>
      <c r="DDK82" s="200"/>
      <c r="DDL82" s="200"/>
      <c r="DDM82" s="200"/>
      <c r="DDN82" s="200"/>
      <c r="DDO82" s="200"/>
      <c r="DDP82" s="200"/>
      <c r="DDQ82" s="200"/>
      <c r="DDR82" s="200"/>
      <c r="DDS82" s="200"/>
      <c r="DDT82" s="200"/>
      <c r="DDU82" s="200"/>
      <c r="DDV82" s="200"/>
      <c r="DDW82" s="200"/>
      <c r="DDX82" s="200"/>
      <c r="DDY82" s="200"/>
      <c r="DDZ82" s="200"/>
      <c r="DEA82" s="200"/>
      <c r="DEB82" s="200"/>
      <c r="DEC82" s="200"/>
      <c r="DED82" s="200"/>
      <c r="DEE82" s="200"/>
      <c r="DEF82" s="200"/>
      <c r="DEG82" s="200"/>
      <c r="DEH82" s="200"/>
      <c r="DEI82" s="200"/>
      <c r="DEJ82" s="200"/>
      <c r="DEK82" s="200"/>
      <c r="DEL82" s="200"/>
      <c r="DEM82" s="200"/>
      <c r="DEN82" s="200"/>
      <c r="DEO82" s="200"/>
      <c r="DEP82" s="200"/>
      <c r="DEQ82" s="200"/>
      <c r="DER82" s="200"/>
      <c r="DES82" s="197"/>
      <c r="DET82" s="197"/>
      <c r="DEU82" s="197"/>
      <c r="DEV82" s="197"/>
      <c r="DEW82" s="197"/>
      <c r="DEX82" s="197"/>
      <c r="DEY82" s="197"/>
      <c r="DEZ82" s="197"/>
      <c r="DFA82" s="197"/>
      <c r="DFB82" s="197"/>
      <c r="DFC82" s="197"/>
      <c r="DFD82" s="197"/>
      <c r="DFE82" s="197"/>
      <c r="DFF82" s="197"/>
      <c r="DFG82" s="197"/>
      <c r="DFH82" s="197"/>
      <c r="DFI82" s="200"/>
      <c r="DFJ82" s="200"/>
      <c r="DFK82" s="200"/>
      <c r="DFL82" s="200"/>
      <c r="DFM82" s="200"/>
      <c r="DFN82" s="200"/>
      <c r="DFO82" s="200"/>
      <c r="DFP82" s="200"/>
      <c r="DFQ82" s="200"/>
      <c r="DFR82" s="200"/>
      <c r="DFS82" s="200"/>
      <c r="DFT82" s="200"/>
      <c r="DFU82" s="200"/>
      <c r="DFV82" s="200"/>
      <c r="DFW82" s="200"/>
      <c r="DFX82" s="200"/>
      <c r="DFY82" s="200"/>
      <c r="DFZ82" s="200"/>
      <c r="DGA82" s="200"/>
      <c r="DGB82" s="200"/>
      <c r="DGC82" s="200"/>
      <c r="DGD82" s="200"/>
      <c r="DGE82" s="200"/>
      <c r="DGF82" s="200"/>
      <c r="DGG82" s="200"/>
      <c r="DGH82" s="200"/>
      <c r="DGI82" s="200"/>
      <c r="DGJ82" s="200"/>
      <c r="DGK82" s="200"/>
      <c r="DGL82" s="200"/>
      <c r="DGM82" s="200"/>
      <c r="DGN82" s="200"/>
      <c r="DGO82" s="200"/>
      <c r="DGP82" s="200"/>
      <c r="DGQ82" s="200"/>
      <c r="DGR82" s="200"/>
      <c r="DGS82" s="200"/>
      <c r="DGT82" s="200"/>
      <c r="DGU82" s="200"/>
      <c r="DGV82" s="200"/>
      <c r="DGW82" s="200"/>
      <c r="DGX82" s="200"/>
      <c r="DGY82" s="200"/>
      <c r="DGZ82" s="200"/>
      <c r="DHA82" s="200"/>
      <c r="DHB82" s="200"/>
      <c r="DHC82" s="200"/>
      <c r="DHD82" s="200"/>
      <c r="DHE82" s="200"/>
      <c r="DHF82" s="200"/>
      <c r="DHG82" s="200"/>
      <c r="DHH82" s="200"/>
      <c r="DHI82" s="200"/>
      <c r="DHJ82" s="200"/>
      <c r="DHK82" s="200"/>
      <c r="DHL82" s="200"/>
      <c r="DHM82" s="200"/>
      <c r="DHN82" s="200"/>
      <c r="DHO82" s="200"/>
      <c r="DHP82" s="200"/>
      <c r="DHQ82" s="200"/>
      <c r="DHR82" s="200"/>
      <c r="DHS82" s="200"/>
      <c r="DHT82" s="200"/>
      <c r="DHU82" s="200"/>
      <c r="DHV82" s="200"/>
      <c r="DHW82" s="200"/>
      <c r="DHX82" s="200"/>
      <c r="DHY82" s="200"/>
      <c r="DHZ82" s="200"/>
      <c r="DIA82" s="200"/>
      <c r="DIB82" s="200"/>
      <c r="DIC82" s="200"/>
      <c r="DID82" s="200"/>
      <c r="DIE82" s="200"/>
      <c r="DIF82" s="200"/>
      <c r="DIG82" s="197"/>
      <c r="DIH82" s="197"/>
      <c r="DII82" s="197"/>
      <c r="DIJ82" s="197"/>
      <c r="DIK82" s="197"/>
      <c r="DIL82" s="197"/>
      <c r="DIM82" s="197"/>
      <c r="DIN82" s="197"/>
      <c r="DIO82" s="197"/>
      <c r="DIP82" s="197"/>
      <c r="DIQ82" s="197"/>
      <c r="DIR82" s="197"/>
      <c r="DIS82" s="197"/>
      <c r="DIT82" s="197"/>
      <c r="DIU82" s="197"/>
      <c r="DIV82" s="197"/>
      <c r="DIW82" s="200"/>
      <c r="DIX82" s="200"/>
      <c r="DIY82" s="200"/>
      <c r="DIZ82" s="200"/>
      <c r="DJA82" s="200"/>
      <c r="DJB82" s="200"/>
      <c r="DJC82" s="200"/>
      <c r="DJD82" s="200"/>
      <c r="DJE82" s="200"/>
      <c r="DJF82" s="200"/>
      <c r="DJG82" s="200"/>
      <c r="DJH82" s="200"/>
      <c r="DJI82" s="200"/>
      <c r="DJJ82" s="200"/>
      <c r="DJK82" s="200"/>
      <c r="DJL82" s="200"/>
      <c r="DJM82" s="200"/>
      <c r="DJN82" s="200"/>
      <c r="DJO82" s="200"/>
      <c r="DJP82" s="200"/>
      <c r="DJQ82" s="200"/>
      <c r="DJR82" s="200"/>
      <c r="DJS82" s="200"/>
      <c r="DJT82" s="200"/>
      <c r="DJU82" s="200"/>
      <c r="DJV82" s="200"/>
      <c r="DJW82" s="200"/>
      <c r="DJX82" s="200"/>
      <c r="DJY82" s="200"/>
      <c r="DJZ82" s="200"/>
      <c r="DKA82" s="200"/>
      <c r="DKB82" s="200"/>
      <c r="DKC82" s="200"/>
      <c r="DKD82" s="200"/>
      <c r="DKE82" s="200"/>
      <c r="DKF82" s="200"/>
      <c r="DKG82" s="200"/>
      <c r="DKH82" s="200"/>
      <c r="DKI82" s="200"/>
      <c r="DKJ82" s="200"/>
      <c r="DKK82" s="200"/>
      <c r="DKL82" s="200"/>
      <c r="DKM82" s="200"/>
      <c r="DKN82" s="200"/>
      <c r="DKO82" s="200"/>
      <c r="DKP82" s="200"/>
      <c r="DKQ82" s="200"/>
      <c r="DKR82" s="200"/>
      <c r="DKS82" s="200"/>
      <c r="DKT82" s="200"/>
      <c r="DKU82" s="200"/>
      <c r="DKV82" s="200"/>
      <c r="DKW82" s="200"/>
      <c r="DKX82" s="200"/>
      <c r="DKY82" s="200"/>
      <c r="DKZ82" s="200"/>
      <c r="DLA82" s="200"/>
      <c r="DLB82" s="200"/>
      <c r="DLC82" s="200"/>
      <c r="DLD82" s="200"/>
      <c r="DLE82" s="200"/>
      <c r="DLF82" s="200"/>
      <c r="DLG82" s="200"/>
      <c r="DLH82" s="200"/>
      <c r="DLI82" s="200"/>
      <c r="DLJ82" s="200"/>
      <c r="DLK82" s="200"/>
      <c r="DLL82" s="200"/>
      <c r="DLM82" s="200"/>
      <c r="DLN82" s="200"/>
      <c r="DLO82" s="200"/>
      <c r="DLP82" s="200"/>
      <c r="DLQ82" s="200"/>
      <c r="DLR82" s="200"/>
      <c r="DLS82" s="200"/>
      <c r="DLT82" s="200"/>
      <c r="DLU82" s="197"/>
      <c r="DLV82" s="197"/>
      <c r="DLW82" s="197"/>
      <c r="DLX82" s="197"/>
      <c r="DLY82" s="197"/>
      <c r="DLZ82" s="197"/>
      <c r="DMA82" s="197"/>
      <c r="DMB82" s="197"/>
      <c r="DMC82" s="197"/>
      <c r="DMD82" s="197"/>
      <c r="DME82" s="197"/>
      <c r="DMF82" s="197"/>
      <c r="DMG82" s="197"/>
      <c r="DMH82" s="197"/>
      <c r="DMI82" s="197"/>
      <c r="DMJ82" s="197"/>
      <c r="DMK82" s="200"/>
      <c r="DML82" s="200"/>
      <c r="DMM82" s="200"/>
      <c r="DMN82" s="200"/>
      <c r="DMO82" s="200"/>
      <c r="DMP82" s="200"/>
      <c r="DMQ82" s="200"/>
      <c r="DMR82" s="200"/>
      <c r="DMS82" s="200"/>
      <c r="DMT82" s="200"/>
      <c r="DMU82" s="200"/>
      <c r="DMV82" s="200"/>
      <c r="DMW82" s="200"/>
      <c r="DMX82" s="200"/>
      <c r="DMY82" s="200"/>
      <c r="DMZ82" s="200"/>
      <c r="DNA82" s="200"/>
      <c r="DNB82" s="200"/>
      <c r="DNC82" s="200"/>
      <c r="DND82" s="200"/>
      <c r="DNE82" s="200"/>
      <c r="DNF82" s="200"/>
      <c r="DNG82" s="200"/>
      <c r="DNH82" s="200"/>
      <c r="DNI82" s="200"/>
      <c r="DNJ82" s="200"/>
      <c r="DNK82" s="200"/>
      <c r="DNL82" s="200"/>
      <c r="DNM82" s="200"/>
      <c r="DNN82" s="200"/>
      <c r="DNO82" s="200"/>
      <c r="DNP82" s="200"/>
      <c r="DNQ82" s="200"/>
      <c r="DNR82" s="200"/>
      <c r="DNS82" s="200"/>
      <c r="DNT82" s="200"/>
      <c r="DNU82" s="200"/>
      <c r="DNV82" s="200"/>
      <c r="DNW82" s="200"/>
      <c r="DNX82" s="200"/>
      <c r="DNY82" s="200"/>
      <c r="DNZ82" s="200"/>
      <c r="DOA82" s="200"/>
      <c r="DOB82" s="200"/>
      <c r="DOC82" s="200"/>
      <c r="DOD82" s="200"/>
      <c r="DOE82" s="200"/>
      <c r="DOF82" s="200"/>
      <c r="DOG82" s="200"/>
      <c r="DOH82" s="200"/>
      <c r="DOI82" s="200"/>
      <c r="DOJ82" s="200"/>
      <c r="DOK82" s="200"/>
      <c r="DOL82" s="200"/>
      <c r="DOM82" s="200"/>
      <c r="DON82" s="200"/>
      <c r="DOO82" s="200"/>
      <c r="DOP82" s="200"/>
      <c r="DOQ82" s="200"/>
      <c r="DOR82" s="200"/>
      <c r="DOS82" s="200"/>
      <c r="DOT82" s="200"/>
      <c r="DOU82" s="200"/>
      <c r="DOV82" s="200"/>
      <c r="DOW82" s="200"/>
      <c r="DOX82" s="200"/>
      <c r="DOY82" s="200"/>
      <c r="DOZ82" s="200"/>
      <c r="DPA82" s="200"/>
      <c r="DPB82" s="200"/>
      <c r="DPC82" s="200"/>
      <c r="DPD82" s="200"/>
      <c r="DPE82" s="200"/>
      <c r="DPF82" s="200"/>
      <c r="DPG82" s="200"/>
      <c r="DPH82" s="200"/>
      <c r="DPI82" s="197"/>
      <c r="DPJ82" s="197"/>
      <c r="DPK82" s="197"/>
      <c r="DPL82" s="197"/>
      <c r="DPM82" s="197"/>
      <c r="DPN82" s="197"/>
      <c r="DPO82" s="197"/>
      <c r="DPP82" s="197"/>
      <c r="DPQ82" s="197"/>
      <c r="DPR82" s="197"/>
      <c r="DPS82" s="197"/>
      <c r="DPT82" s="197"/>
      <c r="DPU82" s="197"/>
      <c r="DPV82" s="197"/>
      <c r="DPW82" s="197"/>
      <c r="DPX82" s="197"/>
      <c r="DPY82" s="200"/>
      <c r="DPZ82" s="200"/>
      <c r="DQA82" s="200"/>
      <c r="DQB82" s="200"/>
      <c r="DQC82" s="200"/>
      <c r="DQD82" s="200"/>
      <c r="DQE82" s="200"/>
      <c r="DQF82" s="200"/>
      <c r="DQG82" s="200"/>
      <c r="DQH82" s="200"/>
      <c r="DQI82" s="200"/>
      <c r="DQJ82" s="200"/>
      <c r="DQK82" s="200"/>
      <c r="DQL82" s="200"/>
      <c r="DQM82" s="200"/>
      <c r="DQN82" s="200"/>
      <c r="DQO82" s="200"/>
      <c r="DQP82" s="200"/>
      <c r="DQQ82" s="200"/>
      <c r="DQR82" s="200"/>
      <c r="DQS82" s="200"/>
      <c r="DQT82" s="200"/>
      <c r="DQU82" s="200"/>
      <c r="DQV82" s="200"/>
      <c r="DQW82" s="200"/>
      <c r="DQX82" s="200"/>
      <c r="DQY82" s="200"/>
      <c r="DQZ82" s="200"/>
      <c r="DRA82" s="200"/>
      <c r="DRB82" s="200"/>
      <c r="DRC82" s="200"/>
      <c r="DRD82" s="200"/>
      <c r="DRE82" s="200"/>
      <c r="DRF82" s="200"/>
      <c r="DRG82" s="200"/>
      <c r="DRH82" s="200"/>
      <c r="DRI82" s="200"/>
      <c r="DRJ82" s="200"/>
      <c r="DRK82" s="200"/>
      <c r="DRL82" s="200"/>
      <c r="DRM82" s="200"/>
      <c r="DRN82" s="200"/>
      <c r="DRO82" s="200"/>
      <c r="DRP82" s="200"/>
      <c r="DRQ82" s="200"/>
      <c r="DRR82" s="200"/>
      <c r="DRS82" s="200"/>
      <c r="DRT82" s="200"/>
      <c r="DRU82" s="200"/>
      <c r="DRV82" s="200"/>
      <c r="DRW82" s="200"/>
      <c r="DRX82" s="200"/>
      <c r="DRY82" s="200"/>
      <c r="DRZ82" s="200"/>
      <c r="DSA82" s="200"/>
      <c r="DSB82" s="200"/>
      <c r="DSC82" s="200"/>
      <c r="DSD82" s="200"/>
      <c r="DSE82" s="200"/>
      <c r="DSF82" s="200"/>
      <c r="DSG82" s="200"/>
      <c r="DSH82" s="200"/>
      <c r="DSI82" s="200"/>
      <c r="DSJ82" s="200"/>
      <c r="DSK82" s="200"/>
      <c r="DSL82" s="200"/>
      <c r="DSM82" s="200"/>
      <c r="DSN82" s="200"/>
      <c r="DSO82" s="200"/>
      <c r="DSP82" s="200"/>
      <c r="DSQ82" s="200"/>
      <c r="DSR82" s="200"/>
      <c r="DSS82" s="200"/>
      <c r="DST82" s="200"/>
      <c r="DSU82" s="200"/>
      <c r="DSV82" s="200"/>
      <c r="DSW82" s="197"/>
      <c r="DSX82" s="197"/>
      <c r="DSY82" s="197"/>
      <c r="DSZ82" s="197"/>
      <c r="DTA82" s="197"/>
      <c r="DTB82" s="197"/>
      <c r="DTC82" s="197"/>
      <c r="DTD82" s="197"/>
      <c r="DTE82" s="197"/>
      <c r="DTF82" s="197"/>
      <c r="DTG82" s="197"/>
      <c r="DTH82" s="197"/>
      <c r="DTI82" s="197"/>
      <c r="DTJ82" s="197"/>
      <c r="DTK82" s="197"/>
      <c r="DTL82" s="197"/>
      <c r="DTM82" s="200"/>
      <c r="DTN82" s="200"/>
      <c r="DTO82" s="200"/>
      <c r="DTP82" s="200"/>
      <c r="DTQ82" s="200"/>
      <c r="DTR82" s="200"/>
      <c r="DTS82" s="200"/>
      <c r="DTT82" s="200"/>
      <c r="DTU82" s="200"/>
      <c r="DTV82" s="200"/>
      <c r="DTW82" s="200"/>
      <c r="DTX82" s="200"/>
      <c r="DTY82" s="200"/>
      <c r="DTZ82" s="200"/>
      <c r="DUA82" s="200"/>
      <c r="DUB82" s="200"/>
      <c r="DUC82" s="200"/>
      <c r="DUD82" s="200"/>
      <c r="DUE82" s="200"/>
      <c r="DUF82" s="200"/>
      <c r="DUG82" s="200"/>
      <c r="DUH82" s="200"/>
      <c r="DUI82" s="200"/>
      <c r="DUJ82" s="200"/>
      <c r="DUK82" s="200"/>
      <c r="DUL82" s="200"/>
      <c r="DUM82" s="200"/>
      <c r="DUN82" s="200"/>
      <c r="DUO82" s="200"/>
      <c r="DUP82" s="200"/>
      <c r="DUQ82" s="200"/>
      <c r="DUR82" s="200"/>
      <c r="DUS82" s="200"/>
      <c r="DUT82" s="200"/>
      <c r="DUU82" s="200"/>
      <c r="DUV82" s="200"/>
      <c r="DUW82" s="200"/>
      <c r="DUX82" s="200"/>
      <c r="DUY82" s="200"/>
      <c r="DUZ82" s="200"/>
      <c r="DVA82" s="200"/>
      <c r="DVB82" s="200"/>
      <c r="DVC82" s="200"/>
      <c r="DVD82" s="200"/>
      <c r="DVE82" s="200"/>
      <c r="DVF82" s="200"/>
      <c r="DVG82" s="200"/>
      <c r="DVH82" s="200"/>
      <c r="DVI82" s="200"/>
      <c r="DVJ82" s="200"/>
      <c r="DVK82" s="200"/>
      <c r="DVL82" s="200"/>
      <c r="DVM82" s="200"/>
      <c r="DVN82" s="200"/>
      <c r="DVO82" s="200"/>
      <c r="DVP82" s="200"/>
      <c r="DVQ82" s="200"/>
      <c r="DVR82" s="200"/>
      <c r="DVS82" s="200"/>
      <c r="DVT82" s="200"/>
      <c r="DVU82" s="200"/>
      <c r="DVV82" s="200"/>
      <c r="DVW82" s="200"/>
      <c r="DVX82" s="200"/>
      <c r="DVY82" s="200"/>
      <c r="DVZ82" s="200"/>
      <c r="DWA82" s="200"/>
      <c r="DWB82" s="200"/>
      <c r="DWC82" s="200"/>
      <c r="DWD82" s="200"/>
      <c r="DWE82" s="200"/>
      <c r="DWF82" s="200"/>
      <c r="DWG82" s="200"/>
      <c r="DWH82" s="200"/>
      <c r="DWI82" s="200"/>
      <c r="DWJ82" s="200"/>
      <c r="DWK82" s="197"/>
      <c r="DWL82" s="197"/>
      <c r="DWM82" s="197"/>
      <c r="DWN82" s="197"/>
      <c r="DWO82" s="197"/>
      <c r="DWP82" s="197"/>
      <c r="DWQ82" s="197"/>
      <c r="DWR82" s="197"/>
      <c r="DWS82" s="197"/>
      <c r="DWT82" s="197"/>
      <c r="DWU82" s="197"/>
      <c r="DWV82" s="197"/>
      <c r="DWW82" s="197"/>
      <c r="DWX82" s="197"/>
      <c r="DWY82" s="197"/>
      <c r="DWZ82" s="197"/>
      <c r="DXA82" s="200"/>
      <c r="DXB82" s="200"/>
      <c r="DXC82" s="200"/>
      <c r="DXD82" s="200"/>
      <c r="DXE82" s="200"/>
      <c r="DXF82" s="200"/>
      <c r="DXG82" s="200"/>
      <c r="DXH82" s="200"/>
      <c r="DXI82" s="200"/>
      <c r="DXJ82" s="200"/>
      <c r="DXK82" s="200"/>
      <c r="DXL82" s="200"/>
      <c r="DXM82" s="200"/>
      <c r="DXN82" s="200"/>
      <c r="DXO82" s="200"/>
      <c r="DXP82" s="200"/>
      <c r="DXQ82" s="200"/>
      <c r="DXR82" s="200"/>
      <c r="DXS82" s="200"/>
      <c r="DXT82" s="200"/>
      <c r="DXU82" s="200"/>
      <c r="DXV82" s="200"/>
      <c r="DXW82" s="200"/>
      <c r="DXX82" s="200"/>
      <c r="DXY82" s="200"/>
      <c r="DXZ82" s="200"/>
      <c r="DYA82" s="200"/>
      <c r="DYB82" s="200"/>
      <c r="DYC82" s="200"/>
      <c r="DYD82" s="200"/>
      <c r="DYE82" s="200"/>
      <c r="DYF82" s="200"/>
      <c r="DYG82" s="200"/>
      <c r="DYH82" s="200"/>
      <c r="DYI82" s="200"/>
      <c r="DYJ82" s="200"/>
      <c r="DYK82" s="200"/>
      <c r="DYL82" s="200"/>
      <c r="DYM82" s="200"/>
      <c r="DYN82" s="200"/>
      <c r="DYO82" s="200"/>
      <c r="DYP82" s="200"/>
      <c r="DYQ82" s="200"/>
      <c r="DYR82" s="200"/>
      <c r="DYS82" s="200"/>
      <c r="DYT82" s="200"/>
      <c r="DYU82" s="200"/>
      <c r="DYV82" s="200"/>
      <c r="DYW82" s="200"/>
      <c r="DYX82" s="200"/>
      <c r="DYY82" s="200"/>
      <c r="DYZ82" s="200"/>
      <c r="DZA82" s="200"/>
      <c r="DZB82" s="200"/>
      <c r="DZC82" s="200"/>
      <c r="DZD82" s="200"/>
      <c r="DZE82" s="200"/>
      <c r="DZF82" s="200"/>
      <c r="DZG82" s="200"/>
      <c r="DZH82" s="200"/>
      <c r="DZI82" s="200"/>
      <c r="DZJ82" s="200"/>
      <c r="DZK82" s="200"/>
      <c r="DZL82" s="200"/>
      <c r="DZM82" s="200"/>
      <c r="DZN82" s="200"/>
      <c r="DZO82" s="200"/>
      <c r="DZP82" s="200"/>
      <c r="DZQ82" s="200"/>
      <c r="DZR82" s="200"/>
      <c r="DZS82" s="200"/>
      <c r="DZT82" s="200"/>
      <c r="DZU82" s="200"/>
      <c r="DZV82" s="200"/>
      <c r="DZW82" s="200"/>
      <c r="DZX82" s="200"/>
      <c r="DZY82" s="197"/>
      <c r="DZZ82" s="197"/>
      <c r="EAA82" s="197"/>
      <c r="EAB82" s="197"/>
      <c r="EAC82" s="197"/>
      <c r="EAD82" s="197"/>
      <c r="EAE82" s="197"/>
      <c r="EAF82" s="197"/>
      <c r="EAG82" s="197"/>
      <c r="EAH82" s="197"/>
      <c r="EAI82" s="197"/>
      <c r="EAJ82" s="197"/>
      <c r="EAK82" s="197"/>
      <c r="EAL82" s="197"/>
      <c r="EAM82" s="197"/>
      <c r="EAN82" s="197"/>
      <c r="EAO82" s="200"/>
      <c r="EAP82" s="200"/>
      <c r="EAQ82" s="200"/>
      <c r="EAR82" s="200"/>
      <c r="EAS82" s="200"/>
      <c r="EAT82" s="200"/>
      <c r="EAU82" s="200"/>
      <c r="EAV82" s="200"/>
      <c r="EAW82" s="200"/>
      <c r="EAX82" s="200"/>
      <c r="EAY82" s="200"/>
      <c r="EAZ82" s="200"/>
      <c r="EBA82" s="200"/>
      <c r="EBB82" s="200"/>
      <c r="EBC82" s="200"/>
      <c r="EBD82" s="200"/>
      <c r="EBE82" s="200"/>
      <c r="EBF82" s="200"/>
      <c r="EBG82" s="200"/>
      <c r="EBH82" s="200"/>
      <c r="EBI82" s="200"/>
      <c r="EBJ82" s="200"/>
      <c r="EBK82" s="200"/>
      <c r="EBL82" s="200"/>
      <c r="EBM82" s="200"/>
      <c r="EBN82" s="200"/>
      <c r="EBO82" s="200"/>
      <c r="EBP82" s="200"/>
      <c r="EBQ82" s="200"/>
      <c r="EBR82" s="200"/>
      <c r="EBS82" s="200"/>
      <c r="EBT82" s="200"/>
      <c r="EBU82" s="200"/>
      <c r="EBV82" s="200"/>
      <c r="EBW82" s="200"/>
      <c r="EBX82" s="200"/>
      <c r="EBY82" s="200"/>
      <c r="EBZ82" s="200"/>
      <c r="ECA82" s="200"/>
      <c r="ECB82" s="200"/>
      <c r="ECC82" s="200"/>
      <c r="ECD82" s="200"/>
      <c r="ECE82" s="200"/>
      <c r="ECF82" s="200"/>
      <c r="ECG82" s="200"/>
      <c r="ECH82" s="200"/>
      <c r="ECI82" s="200"/>
      <c r="ECJ82" s="200"/>
      <c r="ECK82" s="200"/>
      <c r="ECL82" s="200"/>
      <c r="ECM82" s="200"/>
      <c r="ECN82" s="200"/>
      <c r="ECO82" s="200"/>
      <c r="ECP82" s="200"/>
      <c r="ECQ82" s="200"/>
      <c r="ECR82" s="200"/>
      <c r="ECS82" s="200"/>
      <c r="ECT82" s="200"/>
      <c r="ECU82" s="200"/>
      <c r="ECV82" s="200"/>
      <c r="ECW82" s="200"/>
      <c r="ECX82" s="200"/>
      <c r="ECY82" s="200"/>
      <c r="ECZ82" s="200"/>
      <c r="EDA82" s="200"/>
      <c r="EDB82" s="200"/>
      <c r="EDC82" s="200"/>
      <c r="EDD82" s="200"/>
      <c r="EDE82" s="200"/>
      <c r="EDF82" s="200"/>
      <c r="EDG82" s="200"/>
      <c r="EDH82" s="200"/>
      <c r="EDI82" s="200"/>
      <c r="EDJ82" s="200"/>
      <c r="EDK82" s="200"/>
      <c r="EDL82" s="200"/>
      <c r="EDM82" s="197"/>
      <c r="EDN82" s="197"/>
      <c r="EDO82" s="197"/>
      <c r="EDP82" s="197"/>
      <c r="EDQ82" s="197"/>
      <c r="EDR82" s="197"/>
      <c r="EDS82" s="197"/>
      <c r="EDT82" s="197"/>
      <c r="EDU82" s="197"/>
      <c r="EDV82" s="197"/>
      <c r="EDW82" s="197"/>
      <c r="EDX82" s="197"/>
      <c r="EDY82" s="197"/>
      <c r="EDZ82" s="197"/>
      <c r="EEA82" s="197"/>
      <c r="EEB82" s="197"/>
      <c r="EEC82" s="200"/>
      <c r="EED82" s="200"/>
      <c r="EEE82" s="200"/>
      <c r="EEF82" s="200"/>
      <c r="EEG82" s="200"/>
      <c r="EEH82" s="200"/>
      <c r="EEI82" s="200"/>
      <c r="EEJ82" s="200"/>
      <c r="EEK82" s="200"/>
      <c r="EEL82" s="200"/>
      <c r="EEM82" s="200"/>
      <c r="EEN82" s="200"/>
      <c r="EEO82" s="200"/>
      <c r="EEP82" s="200"/>
      <c r="EEQ82" s="200"/>
      <c r="EER82" s="200"/>
      <c r="EES82" s="200"/>
      <c r="EET82" s="200"/>
      <c r="EEU82" s="200"/>
      <c r="EEV82" s="200"/>
      <c r="EEW82" s="200"/>
      <c r="EEX82" s="200"/>
      <c r="EEY82" s="200"/>
      <c r="EEZ82" s="200"/>
      <c r="EFA82" s="200"/>
      <c r="EFB82" s="200"/>
      <c r="EFC82" s="200"/>
      <c r="EFD82" s="200"/>
      <c r="EFE82" s="200"/>
      <c r="EFF82" s="200"/>
      <c r="EFG82" s="200"/>
      <c r="EFH82" s="200"/>
      <c r="EFI82" s="200"/>
      <c r="EFJ82" s="200"/>
      <c r="EFK82" s="200"/>
      <c r="EFL82" s="200"/>
      <c r="EFM82" s="200"/>
      <c r="EFN82" s="200"/>
      <c r="EFO82" s="200"/>
      <c r="EFP82" s="200"/>
      <c r="EFQ82" s="200"/>
      <c r="EFR82" s="200"/>
      <c r="EFS82" s="200"/>
      <c r="EFT82" s="200"/>
      <c r="EFU82" s="200"/>
      <c r="EFV82" s="200"/>
      <c r="EFW82" s="200"/>
      <c r="EFX82" s="200"/>
      <c r="EFY82" s="200"/>
      <c r="EFZ82" s="200"/>
      <c r="EGA82" s="200"/>
      <c r="EGB82" s="200"/>
      <c r="EGC82" s="200"/>
      <c r="EGD82" s="200"/>
      <c r="EGE82" s="200"/>
      <c r="EGF82" s="200"/>
      <c r="EGG82" s="200"/>
      <c r="EGH82" s="200"/>
      <c r="EGI82" s="200"/>
      <c r="EGJ82" s="200"/>
      <c r="EGK82" s="200"/>
      <c r="EGL82" s="200"/>
      <c r="EGM82" s="200"/>
      <c r="EGN82" s="200"/>
      <c r="EGO82" s="200"/>
      <c r="EGP82" s="200"/>
      <c r="EGQ82" s="200"/>
      <c r="EGR82" s="200"/>
      <c r="EGS82" s="200"/>
      <c r="EGT82" s="200"/>
      <c r="EGU82" s="200"/>
      <c r="EGV82" s="200"/>
      <c r="EGW82" s="200"/>
      <c r="EGX82" s="200"/>
      <c r="EGY82" s="200"/>
      <c r="EGZ82" s="200"/>
      <c r="EHA82" s="197"/>
      <c r="EHB82" s="197"/>
      <c r="EHC82" s="197"/>
      <c r="EHD82" s="197"/>
      <c r="EHE82" s="197"/>
      <c r="EHF82" s="197"/>
      <c r="EHG82" s="197"/>
      <c r="EHH82" s="197"/>
      <c r="EHI82" s="197"/>
      <c r="EHJ82" s="197"/>
      <c r="EHK82" s="197"/>
      <c r="EHL82" s="197"/>
      <c r="EHM82" s="197"/>
      <c r="EHN82" s="197"/>
      <c r="EHO82" s="197"/>
      <c r="EHP82" s="197"/>
      <c r="EHQ82" s="200"/>
      <c r="EHR82" s="200"/>
      <c r="EHS82" s="200"/>
      <c r="EHT82" s="200"/>
      <c r="EHU82" s="200"/>
      <c r="EHV82" s="200"/>
      <c r="EHW82" s="200"/>
      <c r="EHX82" s="200"/>
      <c r="EHY82" s="200"/>
      <c r="EHZ82" s="200"/>
      <c r="EIA82" s="200"/>
      <c r="EIB82" s="200"/>
      <c r="EIC82" s="200"/>
      <c r="EID82" s="200"/>
      <c r="EIE82" s="200"/>
      <c r="EIF82" s="200"/>
      <c r="EIG82" s="200"/>
      <c r="EIH82" s="200"/>
      <c r="EII82" s="200"/>
      <c r="EIJ82" s="200"/>
      <c r="EIK82" s="200"/>
      <c r="EIL82" s="200"/>
      <c r="EIM82" s="200"/>
      <c r="EIN82" s="200"/>
      <c r="EIO82" s="200"/>
      <c r="EIP82" s="200"/>
      <c r="EIQ82" s="200"/>
      <c r="EIR82" s="200"/>
      <c r="EIS82" s="200"/>
      <c r="EIT82" s="200"/>
      <c r="EIU82" s="200"/>
      <c r="EIV82" s="200"/>
      <c r="EIW82" s="200"/>
      <c r="EIX82" s="200"/>
      <c r="EIY82" s="200"/>
      <c r="EIZ82" s="200"/>
      <c r="EJA82" s="200"/>
      <c r="EJB82" s="200"/>
      <c r="EJC82" s="200"/>
      <c r="EJD82" s="200"/>
      <c r="EJE82" s="200"/>
      <c r="EJF82" s="200"/>
      <c r="EJG82" s="200"/>
      <c r="EJH82" s="200"/>
      <c r="EJI82" s="200"/>
      <c r="EJJ82" s="200"/>
      <c r="EJK82" s="200"/>
      <c r="EJL82" s="200"/>
      <c r="EJM82" s="200"/>
      <c r="EJN82" s="200"/>
      <c r="EJO82" s="200"/>
      <c r="EJP82" s="200"/>
      <c r="EJQ82" s="200"/>
      <c r="EJR82" s="200"/>
      <c r="EJS82" s="200"/>
      <c r="EJT82" s="200"/>
      <c r="EJU82" s="200"/>
      <c r="EJV82" s="200"/>
      <c r="EJW82" s="200"/>
      <c r="EJX82" s="200"/>
      <c r="EJY82" s="200"/>
      <c r="EJZ82" s="200"/>
      <c r="EKA82" s="200"/>
      <c r="EKB82" s="200"/>
      <c r="EKC82" s="200"/>
      <c r="EKD82" s="200"/>
      <c r="EKE82" s="200"/>
      <c r="EKF82" s="200"/>
      <c r="EKG82" s="200"/>
      <c r="EKH82" s="200"/>
      <c r="EKI82" s="200"/>
      <c r="EKJ82" s="200"/>
      <c r="EKK82" s="200"/>
      <c r="EKL82" s="200"/>
      <c r="EKM82" s="200"/>
      <c r="EKN82" s="200"/>
      <c r="EKO82" s="197"/>
      <c r="EKP82" s="197"/>
      <c r="EKQ82" s="197"/>
      <c r="EKR82" s="197"/>
      <c r="EKS82" s="197"/>
      <c r="EKT82" s="197"/>
      <c r="EKU82" s="197"/>
      <c r="EKV82" s="197"/>
      <c r="EKW82" s="197"/>
      <c r="EKX82" s="197"/>
      <c r="EKY82" s="197"/>
      <c r="EKZ82" s="197"/>
      <c r="ELA82" s="197"/>
      <c r="ELB82" s="197"/>
      <c r="ELC82" s="197"/>
      <c r="ELD82" s="197"/>
      <c r="ELE82" s="200"/>
      <c r="ELF82" s="200"/>
      <c r="ELG82" s="200"/>
      <c r="ELH82" s="200"/>
      <c r="ELI82" s="200"/>
      <c r="ELJ82" s="200"/>
      <c r="ELK82" s="200"/>
      <c r="ELL82" s="200"/>
      <c r="ELM82" s="200"/>
      <c r="ELN82" s="200"/>
      <c r="ELO82" s="200"/>
      <c r="ELP82" s="200"/>
      <c r="ELQ82" s="200"/>
      <c r="ELR82" s="200"/>
      <c r="ELS82" s="200"/>
      <c r="ELT82" s="200"/>
      <c r="ELU82" s="200"/>
      <c r="ELV82" s="200"/>
      <c r="ELW82" s="200"/>
      <c r="ELX82" s="200"/>
      <c r="ELY82" s="200"/>
      <c r="ELZ82" s="200"/>
      <c r="EMA82" s="200"/>
      <c r="EMB82" s="200"/>
      <c r="EMC82" s="200"/>
      <c r="EMD82" s="200"/>
      <c r="EME82" s="200"/>
      <c r="EMF82" s="200"/>
      <c r="EMG82" s="200"/>
      <c r="EMH82" s="200"/>
      <c r="EMI82" s="200"/>
      <c r="EMJ82" s="200"/>
      <c r="EMK82" s="200"/>
      <c r="EML82" s="200"/>
      <c r="EMM82" s="200"/>
      <c r="EMN82" s="200"/>
      <c r="EMO82" s="200"/>
      <c r="EMP82" s="200"/>
      <c r="EMQ82" s="200"/>
      <c r="EMR82" s="200"/>
      <c r="EMS82" s="200"/>
      <c r="EMT82" s="200"/>
      <c r="EMU82" s="200"/>
      <c r="EMV82" s="200"/>
      <c r="EMW82" s="200"/>
      <c r="EMX82" s="200"/>
      <c r="EMY82" s="200"/>
      <c r="EMZ82" s="200"/>
      <c r="ENA82" s="200"/>
      <c r="ENB82" s="200"/>
      <c r="ENC82" s="200"/>
      <c r="END82" s="200"/>
      <c r="ENE82" s="200"/>
      <c r="ENF82" s="200"/>
      <c r="ENG82" s="200"/>
      <c r="ENH82" s="200"/>
      <c r="ENI82" s="200"/>
      <c r="ENJ82" s="200"/>
      <c r="ENK82" s="200"/>
      <c r="ENL82" s="200"/>
      <c r="ENM82" s="200"/>
      <c r="ENN82" s="200"/>
      <c r="ENO82" s="200"/>
      <c r="ENP82" s="200"/>
      <c r="ENQ82" s="200"/>
      <c r="ENR82" s="200"/>
      <c r="ENS82" s="200"/>
      <c r="ENT82" s="200"/>
      <c r="ENU82" s="200"/>
      <c r="ENV82" s="200"/>
      <c r="ENW82" s="200"/>
      <c r="ENX82" s="200"/>
      <c r="ENY82" s="200"/>
      <c r="ENZ82" s="200"/>
      <c r="EOA82" s="200"/>
      <c r="EOB82" s="200"/>
      <c r="EOC82" s="197"/>
      <c r="EOD82" s="197"/>
      <c r="EOE82" s="197"/>
      <c r="EOF82" s="197"/>
      <c r="EOG82" s="197"/>
      <c r="EOH82" s="197"/>
      <c r="EOI82" s="197"/>
      <c r="EOJ82" s="197"/>
      <c r="EOK82" s="197"/>
      <c r="EOL82" s="197"/>
      <c r="EOM82" s="197"/>
      <c r="EON82" s="197"/>
      <c r="EOO82" s="197"/>
      <c r="EOP82" s="197"/>
      <c r="EOQ82" s="197"/>
      <c r="EOR82" s="197"/>
      <c r="EOS82" s="200"/>
      <c r="EOT82" s="200"/>
      <c r="EOU82" s="200"/>
      <c r="EOV82" s="200"/>
      <c r="EOW82" s="200"/>
      <c r="EOX82" s="200"/>
      <c r="EOY82" s="200"/>
      <c r="EOZ82" s="200"/>
      <c r="EPA82" s="200"/>
      <c r="EPB82" s="200"/>
      <c r="EPC82" s="200"/>
      <c r="EPD82" s="200"/>
      <c r="EPE82" s="200"/>
      <c r="EPF82" s="200"/>
      <c r="EPG82" s="200"/>
      <c r="EPH82" s="200"/>
      <c r="EPI82" s="200"/>
      <c r="EPJ82" s="200"/>
      <c r="EPK82" s="200"/>
      <c r="EPL82" s="200"/>
      <c r="EPM82" s="200"/>
      <c r="EPN82" s="200"/>
      <c r="EPO82" s="200"/>
      <c r="EPP82" s="200"/>
      <c r="EPQ82" s="200"/>
      <c r="EPR82" s="200"/>
      <c r="EPS82" s="200"/>
      <c r="EPT82" s="200"/>
      <c r="EPU82" s="200"/>
      <c r="EPV82" s="200"/>
      <c r="EPW82" s="200"/>
      <c r="EPX82" s="200"/>
      <c r="EPY82" s="200"/>
      <c r="EPZ82" s="200"/>
      <c r="EQA82" s="200"/>
      <c r="EQB82" s="200"/>
      <c r="EQC82" s="200"/>
      <c r="EQD82" s="200"/>
      <c r="EQE82" s="200"/>
      <c r="EQF82" s="200"/>
      <c r="EQG82" s="200"/>
      <c r="EQH82" s="200"/>
      <c r="EQI82" s="200"/>
      <c r="EQJ82" s="200"/>
      <c r="EQK82" s="200"/>
      <c r="EQL82" s="200"/>
      <c r="EQM82" s="200"/>
      <c r="EQN82" s="200"/>
      <c r="EQO82" s="200"/>
      <c r="EQP82" s="200"/>
      <c r="EQQ82" s="200"/>
      <c r="EQR82" s="200"/>
      <c r="EQS82" s="200"/>
      <c r="EQT82" s="200"/>
      <c r="EQU82" s="200"/>
      <c r="EQV82" s="200"/>
      <c r="EQW82" s="200"/>
      <c r="EQX82" s="200"/>
      <c r="EQY82" s="200"/>
      <c r="EQZ82" s="200"/>
      <c r="ERA82" s="200"/>
      <c r="ERB82" s="200"/>
      <c r="ERC82" s="200"/>
      <c r="ERD82" s="200"/>
      <c r="ERE82" s="200"/>
      <c r="ERF82" s="200"/>
      <c r="ERG82" s="200"/>
      <c r="ERH82" s="200"/>
      <c r="ERI82" s="200"/>
      <c r="ERJ82" s="200"/>
      <c r="ERK82" s="200"/>
      <c r="ERL82" s="200"/>
      <c r="ERM82" s="200"/>
      <c r="ERN82" s="200"/>
      <c r="ERO82" s="200"/>
      <c r="ERP82" s="200"/>
      <c r="ERQ82" s="197"/>
      <c r="ERR82" s="197"/>
      <c r="ERS82" s="197"/>
      <c r="ERT82" s="197"/>
      <c r="ERU82" s="197"/>
      <c r="ERV82" s="197"/>
      <c r="ERW82" s="197"/>
      <c r="ERX82" s="197"/>
      <c r="ERY82" s="197"/>
      <c r="ERZ82" s="197"/>
      <c r="ESA82" s="197"/>
      <c r="ESB82" s="197"/>
      <c r="ESC82" s="197"/>
      <c r="ESD82" s="197"/>
      <c r="ESE82" s="197"/>
      <c r="ESF82" s="197"/>
      <c r="ESG82" s="200"/>
      <c r="ESH82" s="200"/>
      <c r="ESI82" s="200"/>
      <c r="ESJ82" s="200"/>
      <c r="ESK82" s="200"/>
      <c r="ESL82" s="200"/>
      <c r="ESM82" s="200"/>
      <c r="ESN82" s="200"/>
      <c r="ESO82" s="200"/>
      <c r="ESP82" s="200"/>
      <c r="ESQ82" s="200"/>
      <c r="ESR82" s="200"/>
      <c r="ESS82" s="200"/>
      <c r="EST82" s="200"/>
      <c r="ESU82" s="200"/>
      <c r="ESV82" s="200"/>
      <c r="ESW82" s="200"/>
      <c r="ESX82" s="200"/>
      <c r="ESY82" s="200"/>
      <c r="ESZ82" s="200"/>
      <c r="ETA82" s="200"/>
      <c r="ETB82" s="200"/>
      <c r="ETC82" s="200"/>
      <c r="ETD82" s="200"/>
      <c r="ETE82" s="200"/>
      <c r="ETF82" s="200"/>
      <c r="ETG82" s="200"/>
      <c r="ETH82" s="200"/>
      <c r="ETI82" s="200"/>
      <c r="ETJ82" s="200"/>
      <c r="ETK82" s="200"/>
      <c r="ETL82" s="200"/>
      <c r="ETM82" s="200"/>
      <c r="ETN82" s="200"/>
      <c r="ETO82" s="200"/>
      <c r="ETP82" s="200"/>
      <c r="ETQ82" s="200"/>
      <c r="ETR82" s="200"/>
      <c r="ETS82" s="200"/>
      <c r="ETT82" s="200"/>
      <c r="ETU82" s="200"/>
      <c r="ETV82" s="200"/>
      <c r="ETW82" s="200"/>
      <c r="ETX82" s="200"/>
      <c r="ETY82" s="200"/>
      <c r="ETZ82" s="200"/>
      <c r="EUA82" s="200"/>
      <c r="EUB82" s="200"/>
      <c r="EUC82" s="200"/>
      <c r="EUD82" s="200"/>
      <c r="EUE82" s="200"/>
      <c r="EUF82" s="200"/>
      <c r="EUG82" s="200"/>
      <c r="EUH82" s="200"/>
      <c r="EUI82" s="200"/>
      <c r="EUJ82" s="200"/>
      <c r="EUK82" s="200"/>
      <c r="EUL82" s="200"/>
      <c r="EUM82" s="200"/>
      <c r="EUN82" s="200"/>
      <c r="EUO82" s="200"/>
      <c r="EUP82" s="200"/>
      <c r="EUQ82" s="200"/>
      <c r="EUR82" s="200"/>
      <c r="EUS82" s="200"/>
      <c r="EUT82" s="200"/>
      <c r="EUU82" s="200"/>
      <c r="EUV82" s="200"/>
      <c r="EUW82" s="200"/>
      <c r="EUX82" s="200"/>
      <c r="EUY82" s="200"/>
      <c r="EUZ82" s="200"/>
      <c r="EVA82" s="200"/>
      <c r="EVB82" s="200"/>
      <c r="EVC82" s="200"/>
      <c r="EVD82" s="200"/>
      <c r="EVE82" s="197"/>
      <c r="EVF82" s="197"/>
      <c r="EVG82" s="197"/>
      <c r="EVH82" s="197"/>
      <c r="EVI82" s="197"/>
      <c r="EVJ82" s="197"/>
      <c r="EVK82" s="197"/>
      <c r="EVL82" s="197"/>
      <c r="EVM82" s="197"/>
      <c r="EVN82" s="197"/>
      <c r="EVO82" s="197"/>
      <c r="EVP82" s="197"/>
      <c r="EVQ82" s="197"/>
      <c r="EVR82" s="197"/>
      <c r="EVS82" s="197"/>
      <c r="EVT82" s="197"/>
      <c r="EVU82" s="200"/>
      <c r="EVV82" s="200"/>
      <c r="EVW82" s="200"/>
      <c r="EVX82" s="200"/>
      <c r="EVY82" s="200"/>
      <c r="EVZ82" s="200"/>
      <c r="EWA82" s="200"/>
      <c r="EWB82" s="200"/>
      <c r="EWC82" s="200"/>
      <c r="EWD82" s="200"/>
      <c r="EWE82" s="200"/>
      <c r="EWF82" s="200"/>
      <c r="EWG82" s="200"/>
      <c r="EWH82" s="200"/>
      <c r="EWI82" s="200"/>
      <c r="EWJ82" s="200"/>
      <c r="EWK82" s="200"/>
      <c r="EWL82" s="200"/>
      <c r="EWM82" s="200"/>
      <c r="EWN82" s="200"/>
      <c r="EWO82" s="200"/>
      <c r="EWP82" s="200"/>
      <c r="EWQ82" s="200"/>
      <c r="EWR82" s="200"/>
      <c r="EWS82" s="200"/>
      <c r="EWT82" s="200"/>
      <c r="EWU82" s="200"/>
      <c r="EWV82" s="200"/>
      <c r="EWW82" s="200"/>
      <c r="EWX82" s="200"/>
      <c r="EWY82" s="200"/>
      <c r="EWZ82" s="200"/>
      <c r="EXA82" s="200"/>
      <c r="EXB82" s="200"/>
      <c r="EXC82" s="200"/>
      <c r="EXD82" s="200"/>
      <c r="EXE82" s="200"/>
      <c r="EXF82" s="200"/>
      <c r="EXG82" s="200"/>
      <c r="EXH82" s="200"/>
      <c r="EXI82" s="200"/>
      <c r="EXJ82" s="200"/>
      <c r="EXK82" s="200"/>
      <c r="EXL82" s="200"/>
      <c r="EXM82" s="200"/>
      <c r="EXN82" s="200"/>
      <c r="EXO82" s="200"/>
      <c r="EXP82" s="200"/>
      <c r="EXQ82" s="200"/>
      <c r="EXR82" s="200"/>
      <c r="EXS82" s="200"/>
      <c r="EXT82" s="200"/>
      <c r="EXU82" s="200"/>
      <c r="EXV82" s="200"/>
      <c r="EXW82" s="200"/>
      <c r="EXX82" s="200"/>
      <c r="EXY82" s="200"/>
      <c r="EXZ82" s="200"/>
      <c r="EYA82" s="200"/>
      <c r="EYB82" s="200"/>
      <c r="EYC82" s="200"/>
      <c r="EYD82" s="200"/>
      <c r="EYE82" s="200"/>
      <c r="EYF82" s="200"/>
      <c r="EYG82" s="200"/>
      <c r="EYH82" s="200"/>
      <c r="EYI82" s="200"/>
      <c r="EYJ82" s="200"/>
      <c r="EYK82" s="200"/>
      <c r="EYL82" s="200"/>
      <c r="EYM82" s="200"/>
      <c r="EYN82" s="200"/>
      <c r="EYO82" s="200"/>
      <c r="EYP82" s="200"/>
      <c r="EYQ82" s="200"/>
      <c r="EYR82" s="200"/>
      <c r="EYS82" s="197"/>
      <c r="EYT82" s="197"/>
      <c r="EYU82" s="197"/>
      <c r="EYV82" s="197"/>
      <c r="EYW82" s="197"/>
      <c r="EYX82" s="197"/>
      <c r="EYY82" s="197"/>
      <c r="EYZ82" s="197"/>
      <c r="EZA82" s="197"/>
      <c r="EZB82" s="197"/>
      <c r="EZC82" s="197"/>
      <c r="EZD82" s="197"/>
      <c r="EZE82" s="197"/>
      <c r="EZF82" s="197"/>
      <c r="EZG82" s="197"/>
      <c r="EZH82" s="197"/>
      <c r="EZI82" s="200"/>
      <c r="EZJ82" s="200"/>
      <c r="EZK82" s="200"/>
      <c r="EZL82" s="200"/>
      <c r="EZM82" s="200"/>
      <c r="EZN82" s="200"/>
      <c r="EZO82" s="200"/>
      <c r="EZP82" s="200"/>
      <c r="EZQ82" s="200"/>
      <c r="EZR82" s="200"/>
      <c r="EZS82" s="200"/>
      <c r="EZT82" s="200"/>
      <c r="EZU82" s="200"/>
      <c r="EZV82" s="200"/>
      <c r="EZW82" s="200"/>
      <c r="EZX82" s="200"/>
      <c r="EZY82" s="200"/>
      <c r="EZZ82" s="200"/>
      <c r="FAA82" s="200"/>
      <c r="FAB82" s="200"/>
      <c r="FAC82" s="200"/>
      <c r="FAD82" s="200"/>
      <c r="FAE82" s="200"/>
      <c r="FAF82" s="200"/>
      <c r="FAG82" s="200"/>
      <c r="FAH82" s="200"/>
      <c r="FAI82" s="200"/>
      <c r="FAJ82" s="200"/>
      <c r="FAK82" s="200"/>
      <c r="FAL82" s="200"/>
      <c r="FAM82" s="200"/>
      <c r="FAN82" s="200"/>
      <c r="FAO82" s="200"/>
      <c r="FAP82" s="200"/>
      <c r="FAQ82" s="200"/>
      <c r="FAR82" s="200"/>
      <c r="FAS82" s="200"/>
      <c r="FAT82" s="200"/>
      <c r="FAU82" s="200"/>
      <c r="FAV82" s="200"/>
      <c r="FAW82" s="200"/>
      <c r="FAX82" s="200"/>
      <c r="FAY82" s="200"/>
      <c r="FAZ82" s="200"/>
      <c r="FBA82" s="200"/>
      <c r="FBB82" s="200"/>
      <c r="FBC82" s="200"/>
      <c r="FBD82" s="200"/>
      <c r="FBE82" s="200"/>
      <c r="FBF82" s="200"/>
      <c r="FBG82" s="200"/>
      <c r="FBH82" s="200"/>
      <c r="FBI82" s="200"/>
      <c r="FBJ82" s="200"/>
      <c r="FBK82" s="200"/>
      <c r="FBL82" s="200"/>
      <c r="FBM82" s="200"/>
      <c r="FBN82" s="200"/>
      <c r="FBO82" s="200"/>
      <c r="FBP82" s="200"/>
      <c r="FBQ82" s="200"/>
      <c r="FBR82" s="200"/>
      <c r="FBS82" s="200"/>
      <c r="FBT82" s="200"/>
      <c r="FBU82" s="200"/>
      <c r="FBV82" s="200"/>
      <c r="FBW82" s="200"/>
      <c r="FBX82" s="200"/>
      <c r="FBY82" s="200"/>
      <c r="FBZ82" s="200"/>
      <c r="FCA82" s="200"/>
      <c r="FCB82" s="200"/>
      <c r="FCC82" s="200"/>
      <c r="FCD82" s="200"/>
      <c r="FCE82" s="200"/>
      <c r="FCF82" s="200"/>
      <c r="FCG82" s="197"/>
      <c r="FCH82" s="197"/>
      <c r="FCI82" s="197"/>
      <c r="FCJ82" s="197"/>
      <c r="FCK82" s="197"/>
      <c r="FCL82" s="197"/>
      <c r="FCM82" s="197"/>
      <c r="FCN82" s="197"/>
      <c r="FCO82" s="197"/>
      <c r="FCP82" s="197"/>
      <c r="FCQ82" s="197"/>
      <c r="FCR82" s="197"/>
      <c r="FCS82" s="197"/>
      <c r="FCT82" s="197"/>
      <c r="FCU82" s="197"/>
      <c r="FCV82" s="197"/>
      <c r="FCW82" s="200"/>
      <c r="FCX82" s="200"/>
      <c r="FCY82" s="200"/>
      <c r="FCZ82" s="200"/>
      <c r="FDA82" s="200"/>
      <c r="FDB82" s="200"/>
      <c r="FDC82" s="200"/>
      <c r="FDD82" s="200"/>
      <c r="FDE82" s="200"/>
      <c r="FDF82" s="200"/>
      <c r="FDG82" s="200"/>
      <c r="FDH82" s="200"/>
      <c r="FDI82" s="200"/>
      <c r="FDJ82" s="200"/>
      <c r="FDK82" s="200"/>
      <c r="FDL82" s="200"/>
      <c r="FDM82" s="200"/>
      <c r="FDN82" s="200"/>
      <c r="FDO82" s="200"/>
      <c r="FDP82" s="200"/>
      <c r="FDQ82" s="200"/>
      <c r="FDR82" s="200"/>
      <c r="FDS82" s="200"/>
      <c r="FDT82" s="200"/>
      <c r="FDU82" s="200"/>
      <c r="FDV82" s="200"/>
      <c r="FDW82" s="200"/>
      <c r="FDX82" s="200"/>
      <c r="FDY82" s="200"/>
      <c r="FDZ82" s="200"/>
      <c r="FEA82" s="200"/>
      <c r="FEB82" s="200"/>
      <c r="FEC82" s="200"/>
      <c r="FED82" s="200"/>
      <c r="FEE82" s="200"/>
      <c r="FEF82" s="200"/>
      <c r="FEG82" s="200"/>
      <c r="FEH82" s="200"/>
      <c r="FEI82" s="200"/>
      <c r="FEJ82" s="200"/>
      <c r="FEK82" s="200"/>
      <c r="FEL82" s="200"/>
      <c r="FEM82" s="200"/>
      <c r="FEN82" s="200"/>
      <c r="FEO82" s="200"/>
      <c r="FEP82" s="200"/>
      <c r="FEQ82" s="200"/>
      <c r="FER82" s="200"/>
      <c r="FES82" s="200"/>
      <c r="FET82" s="200"/>
      <c r="FEU82" s="200"/>
      <c r="FEV82" s="200"/>
      <c r="FEW82" s="200"/>
      <c r="FEX82" s="200"/>
      <c r="FEY82" s="200"/>
      <c r="FEZ82" s="200"/>
      <c r="FFA82" s="200"/>
      <c r="FFB82" s="200"/>
      <c r="FFC82" s="200"/>
      <c r="FFD82" s="200"/>
      <c r="FFE82" s="200"/>
      <c r="FFF82" s="200"/>
      <c r="FFG82" s="200"/>
      <c r="FFH82" s="200"/>
      <c r="FFI82" s="200"/>
      <c r="FFJ82" s="200"/>
      <c r="FFK82" s="200"/>
      <c r="FFL82" s="200"/>
      <c r="FFM82" s="200"/>
      <c r="FFN82" s="200"/>
      <c r="FFO82" s="200"/>
      <c r="FFP82" s="200"/>
      <c r="FFQ82" s="200"/>
      <c r="FFR82" s="200"/>
      <c r="FFS82" s="200"/>
      <c r="FFT82" s="200"/>
      <c r="FFU82" s="197"/>
      <c r="FFV82" s="197"/>
      <c r="FFW82" s="197"/>
      <c r="FFX82" s="197"/>
      <c r="FFY82" s="197"/>
      <c r="FFZ82" s="197"/>
      <c r="FGA82" s="197"/>
      <c r="FGB82" s="197"/>
      <c r="FGC82" s="197"/>
      <c r="FGD82" s="197"/>
      <c r="FGE82" s="197"/>
      <c r="FGF82" s="197"/>
      <c r="FGG82" s="197"/>
      <c r="FGH82" s="197"/>
      <c r="FGI82" s="197"/>
      <c r="FGJ82" s="197"/>
      <c r="FGK82" s="200"/>
      <c r="FGL82" s="200"/>
      <c r="FGM82" s="200"/>
      <c r="FGN82" s="200"/>
      <c r="FGO82" s="200"/>
      <c r="FGP82" s="200"/>
      <c r="FGQ82" s="200"/>
      <c r="FGR82" s="200"/>
      <c r="FGS82" s="200"/>
      <c r="FGT82" s="200"/>
      <c r="FGU82" s="200"/>
      <c r="FGV82" s="200"/>
      <c r="FGW82" s="200"/>
      <c r="FGX82" s="200"/>
      <c r="FGY82" s="200"/>
      <c r="FGZ82" s="200"/>
      <c r="FHA82" s="200"/>
      <c r="FHB82" s="200"/>
      <c r="FHC82" s="200"/>
      <c r="FHD82" s="200"/>
      <c r="FHE82" s="200"/>
      <c r="FHF82" s="200"/>
      <c r="FHG82" s="200"/>
      <c r="FHH82" s="200"/>
      <c r="FHI82" s="200"/>
      <c r="FHJ82" s="200"/>
      <c r="FHK82" s="200"/>
      <c r="FHL82" s="200"/>
      <c r="FHM82" s="200"/>
      <c r="FHN82" s="200"/>
      <c r="FHO82" s="200"/>
      <c r="FHP82" s="200"/>
      <c r="FHQ82" s="200"/>
      <c r="FHR82" s="200"/>
      <c r="FHS82" s="200"/>
      <c r="FHT82" s="200"/>
      <c r="FHU82" s="200"/>
      <c r="FHV82" s="200"/>
      <c r="FHW82" s="200"/>
      <c r="FHX82" s="200"/>
      <c r="FHY82" s="200"/>
      <c r="FHZ82" s="200"/>
      <c r="FIA82" s="200"/>
      <c r="FIB82" s="200"/>
      <c r="FIC82" s="200"/>
      <c r="FID82" s="200"/>
      <c r="FIE82" s="200"/>
      <c r="FIF82" s="200"/>
      <c r="FIG82" s="200"/>
      <c r="FIH82" s="200"/>
      <c r="FII82" s="200"/>
      <c r="FIJ82" s="200"/>
      <c r="FIK82" s="200"/>
      <c r="FIL82" s="200"/>
      <c r="FIM82" s="200"/>
      <c r="FIN82" s="200"/>
      <c r="FIO82" s="200"/>
      <c r="FIP82" s="200"/>
      <c r="FIQ82" s="200"/>
      <c r="FIR82" s="200"/>
      <c r="FIS82" s="200"/>
      <c r="FIT82" s="200"/>
      <c r="FIU82" s="200"/>
      <c r="FIV82" s="200"/>
      <c r="FIW82" s="200"/>
      <c r="FIX82" s="200"/>
      <c r="FIY82" s="200"/>
      <c r="FIZ82" s="200"/>
      <c r="FJA82" s="200"/>
      <c r="FJB82" s="200"/>
      <c r="FJC82" s="200"/>
      <c r="FJD82" s="200"/>
      <c r="FJE82" s="200"/>
      <c r="FJF82" s="200"/>
      <c r="FJG82" s="200"/>
      <c r="FJH82" s="200"/>
      <c r="FJI82" s="197"/>
      <c r="FJJ82" s="197"/>
      <c r="FJK82" s="197"/>
      <c r="FJL82" s="197"/>
      <c r="FJM82" s="197"/>
      <c r="FJN82" s="197"/>
      <c r="FJO82" s="197"/>
      <c r="FJP82" s="197"/>
      <c r="FJQ82" s="197"/>
      <c r="FJR82" s="197"/>
      <c r="FJS82" s="197"/>
      <c r="FJT82" s="197"/>
      <c r="FJU82" s="197"/>
      <c r="FJV82" s="197"/>
      <c r="FJW82" s="197"/>
      <c r="FJX82" s="197"/>
      <c r="FJY82" s="200"/>
      <c r="FJZ82" s="200"/>
      <c r="FKA82" s="200"/>
      <c r="FKB82" s="200"/>
      <c r="FKC82" s="200"/>
      <c r="FKD82" s="200"/>
      <c r="FKE82" s="200"/>
      <c r="FKF82" s="200"/>
      <c r="FKG82" s="200"/>
      <c r="FKH82" s="200"/>
      <c r="FKI82" s="200"/>
      <c r="FKJ82" s="200"/>
      <c r="FKK82" s="200"/>
      <c r="FKL82" s="200"/>
      <c r="FKM82" s="200"/>
      <c r="FKN82" s="200"/>
      <c r="FKO82" s="200"/>
      <c r="FKP82" s="200"/>
      <c r="FKQ82" s="200"/>
      <c r="FKR82" s="200"/>
      <c r="FKS82" s="200"/>
      <c r="FKT82" s="200"/>
      <c r="FKU82" s="200"/>
      <c r="FKV82" s="200"/>
      <c r="FKW82" s="200"/>
      <c r="FKX82" s="200"/>
      <c r="FKY82" s="200"/>
      <c r="FKZ82" s="200"/>
      <c r="FLA82" s="200"/>
      <c r="FLB82" s="200"/>
      <c r="FLC82" s="200"/>
      <c r="FLD82" s="200"/>
      <c r="FLE82" s="200"/>
      <c r="FLF82" s="200"/>
      <c r="FLG82" s="200"/>
      <c r="FLH82" s="200"/>
      <c r="FLI82" s="200"/>
      <c r="FLJ82" s="200"/>
      <c r="FLK82" s="200"/>
      <c r="FLL82" s="200"/>
      <c r="FLM82" s="200"/>
      <c r="FLN82" s="200"/>
      <c r="FLO82" s="200"/>
      <c r="FLP82" s="200"/>
      <c r="FLQ82" s="200"/>
      <c r="FLR82" s="200"/>
      <c r="FLS82" s="200"/>
      <c r="FLT82" s="200"/>
      <c r="FLU82" s="200"/>
      <c r="FLV82" s="200"/>
      <c r="FLW82" s="200"/>
      <c r="FLX82" s="200"/>
      <c r="FLY82" s="200"/>
      <c r="FLZ82" s="200"/>
      <c r="FMA82" s="200"/>
      <c r="FMB82" s="200"/>
      <c r="FMC82" s="200"/>
      <c r="FMD82" s="200"/>
      <c r="FME82" s="200"/>
      <c r="FMF82" s="200"/>
      <c r="FMG82" s="200"/>
      <c r="FMH82" s="200"/>
      <c r="FMI82" s="200"/>
      <c r="FMJ82" s="200"/>
      <c r="FMK82" s="200"/>
      <c r="FML82" s="200"/>
      <c r="FMM82" s="200"/>
      <c r="FMN82" s="200"/>
      <c r="FMO82" s="200"/>
      <c r="FMP82" s="200"/>
      <c r="FMQ82" s="200"/>
      <c r="FMR82" s="200"/>
      <c r="FMS82" s="200"/>
      <c r="FMT82" s="200"/>
      <c r="FMU82" s="200"/>
      <c r="FMV82" s="200"/>
      <c r="FMW82" s="197"/>
      <c r="FMX82" s="197"/>
      <c r="FMY82" s="197"/>
      <c r="FMZ82" s="197"/>
      <c r="FNA82" s="197"/>
      <c r="FNB82" s="197"/>
      <c r="FNC82" s="197"/>
      <c r="FND82" s="197"/>
      <c r="FNE82" s="197"/>
      <c r="FNF82" s="197"/>
      <c r="FNG82" s="197"/>
      <c r="FNH82" s="197"/>
      <c r="FNI82" s="197"/>
      <c r="FNJ82" s="197"/>
      <c r="FNK82" s="197"/>
      <c r="FNL82" s="197"/>
      <c r="FNM82" s="200"/>
      <c r="FNN82" s="200"/>
      <c r="FNO82" s="200"/>
      <c r="FNP82" s="200"/>
      <c r="FNQ82" s="200"/>
      <c r="FNR82" s="200"/>
      <c r="FNS82" s="200"/>
      <c r="FNT82" s="200"/>
      <c r="FNU82" s="200"/>
      <c r="FNV82" s="200"/>
      <c r="FNW82" s="200"/>
      <c r="FNX82" s="200"/>
      <c r="FNY82" s="200"/>
      <c r="FNZ82" s="200"/>
      <c r="FOA82" s="200"/>
      <c r="FOB82" s="200"/>
      <c r="FOC82" s="200"/>
      <c r="FOD82" s="200"/>
      <c r="FOE82" s="200"/>
      <c r="FOF82" s="200"/>
      <c r="FOG82" s="200"/>
      <c r="FOH82" s="200"/>
      <c r="FOI82" s="200"/>
      <c r="FOJ82" s="200"/>
      <c r="FOK82" s="200"/>
      <c r="FOL82" s="200"/>
      <c r="FOM82" s="200"/>
      <c r="FON82" s="200"/>
      <c r="FOO82" s="200"/>
      <c r="FOP82" s="200"/>
      <c r="FOQ82" s="200"/>
      <c r="FOR82" s="200"/>
      <c r="FOS82" s="200"/>
      <c r="FOT82" s="200"/>
      <c r="FOU82" s="200"/>
      <c r="FOV82" s="200"/>
      <c r="FOW82" s="200"/>
      <c r="FOX82" s="200"/>
      <c r="FOY82" s="200"/>
      <c r="FOZ82" s="200"/>
      <c r="FPA82" s="200"/>
      <c r="FPB82" s="200"/>
      <c r="FPC82" s="200"/>
      <c r="FPD82" s="200"/>
      <c r="FPE82" s="200"/>
      <c r="FPF82" s="200"/>
      <c r="FPG82" s="200"/>
      <c r="FPH82" s="200"/>
      <c r="FPI82" s="200"/>
      <c r="FPJ82" s="200"/>
      <c r="FPK82" s="200"/>
      <c r="FPL82" s="200"/>
      <c r="FPM82" s="200"/>
      <c r="FPN82" s="200"/>
      <c r="FPO82" s="200"/>
      <c r="FPP82" s="200"/>
      <c r="FPQ82" s="200"/>
      <c r="FPR82" s="200"/>
      <c r="FPS82" s="200"/>
      <c r="FPT82" s="200"/>
      <c r="FPU82" s="200"/>
      <c r="FPV82" s="200"/>
      <c r="FPW82" s="200"/>
      <c r="FPX82" s="200"/>
      <c r="FPY82" s="200"/>
      <c r="FPZ82" s="200"/>
      <c r="FQA82" s="200"/>
      <c r="FQB82" s="200"/>
      <c r="FQC82" s="200"/>
      <c r="FQD82" s="200"/>
      <c r="FQE82" s="200"/>
      <c r="FQF82" s="200"/>
      <c r="FQG82" s="200"/>
      <c r="FQH82" s="200"/>
      <c r="FQI82" s="200"/>
      <c r="FQJ82" s="200"/>
      <c r="FQK82" s="197"/>
      <c r="FQL82" s="197"/>
      <c r="FQM82" s="197"/>
      <c r="FQN82" s="197"/>
      <c r="FQO82" s="197"/>
      <c r="FQP82" s="197"/>
      <c r="FQQ82" s="197"/>
      <c r="FQR82" s="197"/>
      <c r="FQS82" s="197"/>
      <c r="FQT82" s="197"/>
      <c r="FQU82" s="197"/>
      <c r="FQV82" s="197"/>
      <c r="FQW82" s="197"/>
      <c r="FQX82" s="197"/>
      <c r="FQY82" s="197"/>
      <c r="FQZ82" s="197"/>
      <c r="FRA82" s="200"/>
      <c r="FRB82" s="200"/>
      <c r="FRC82" s="200"/>
      <c r="FRD82" s="200"/>
      <c r="FRE82" s="200"/>
      <c r="FRF82" s="200"/>
      <c r="FRG82" s="200"/>
      <c r="FRH82" s="200"/>
      <c r="FRI82" s="200"/>
      <c r="FRJ82" s="200"/>
      <c r="FRK82" s="200"/>
      <c r="FRL82" s="200"/>
      <c r="FRM82" s="200"/>
      <c r="FRN82" s="200"/>
      <c r="FRO82" s="200"/>
      <c r="FRP82" s="200"/>
      <c r="FRQ82" s="200"/>
      <c r="FRR82" s="200"/>
      <c r="FRS82" s="200"/>
      <c r="FRT82" s="200"/>
      <c r="FRU82" s="200"/>
      <c r="FRV82" s="200"/>
      <c r="FRW82" s="200"/>
      <c r="FRX82" s="200"/>
      <c r="FRY82" s="200"/>
      <c r="FRZ82" s="200"/>
      <c r="FSA82" s="200"/>
      <c r="FSB82" s="200"/>
      <c r="FSC82" s="200"/>
      <c r="FSD82" s="200"/>
      <c r="FSE82" s="200"/>
      <c r="FSF82" s="200"/>
      <c r="FSG82" s="200"/>
      <c r="FSH82" s="200"/>
      <c r="FSI82" s="200"/>
      <c r="FSJ82" s="200"/>
      <c r="FSK82" s="200"/>
      <c r="FSL82" s="200"/>
      <c r="FSM82" s="200"/>
      <c r="FSN82" s="200"/>
      <c r="FSO82" s="200"/>
      <c r="FSP82" s="200"/>
      <c r="FSQ82" s="200"/>
      <c r="FSR82" s="200"/>
      <c r="FSS82" s="200"/>
      <c r="FST82" s="200"/>
      <c r="FSU82" s="200"/>
      <c r="FSV82" s="200"/>
      <c r="FSW82" s="200"/>
      <c r="FSX82" s="200"/>
      <c r="FSY82" s="200"/>
      <c r="FSZ82" s="200"/>
      <c r="FTA82" s="200"/>
      <c r="FTB82" s="200"/>
      <c r="FTC82" s="200"/>
      <c r="FTD82" s="200"/>
      <c r="FTE82" s="200"/>
      <c r="FTF82" s="200"/>
      <c r="FTG82" s="200"/>
      <c r="FTH82" s="200"/>
      <c r="FTI82" s="200"/>
      <c r="FTJ82" s="200"/>
      <c r="FTK82" s="200"/>
      <c r="FTL82" s="200"/>
      <c r="FTM82" s="200"/>
      <c r="FTN82" s="200"/>
      <c r="FTO82" s="200"/>
      <c r="FTP82" s="200"/>
      <c r="FTQ82" s="200"/>
      <c r="FTR82" s="200"/>
      <c r="FTS82" s="200"/>
      <c r="FTT82" s="200"/>
      <c r="FTU82" s="200"/>
      <c r="FTV82" s="200"/>
      <c r="FTW82" s="200"/>
      <c r="FTX82" s="200"/>
      <c r="FTY82" s="197"/>
      <c r="FTZ82" s="197"/>
      <c r="FUA82" s="197"/>
      <c r="FUB82" s="197"/>
      <c r="FUC82" s="197"/>
      <c r="FUD82" s="197"/>
      <c r="FUE82" s="197"/>
      <c r="FUF82" s="197"/>
      <c r="FUG82" s="197"/>
      <c r="FUH82" s="197"/>
      <c r="FUI82" s="197"/>
      <c r="FUJ82" s="197"/>
      <c r="FUK82" s="197"/>
      <c r="FUL82" s="197"/>
      <c r="FUM82" s="197"/>
      <c r="FUN82" s="197"/>
      <c r="FUO82" s="200"/>
      <c r="FUP82" s="200"/>
      <c r="FUQ82" s="200"/>
      <c r="FUR82" s="200"/>
      <c r="FUS82" s="200"/>
      <c r="FUT82" s="200"/>
      <c r="FUU82" s="200"/>
      <c r="FUV82" s="200"/>
      <c r="FUW82" s="200"/>
      <c r="FUX82" s="200"/>
      <c r="FUY82" s="200"/>
      <c r="FUZ82" s="200"/>
      <c r="FVA82" s="200"/>
      <c r="FVB82" s="200"/>
      <c r="FVC82" s="200"/>
      <c r="FVD82" s="200"/>
      <c r="FVE82" s="200"/>
      <c r="FVF82" s="200"/>
      <c r="FVG82" s="200"/>
      <c r="FVH82" s="200"/>
      <c r="FVI82" s="200"/>
      <c r="FVJ82" s="200"/>
      <c r="FVK82" s="200"/>
      <c r="FVL82" s="200"/>
      <c r="FVM82" s="200"/>
      <c r="FVN82" s="200"/>
      <c r="FVO82" s="200"/>
      <c r="FVP82" s="200"/>
      <c r="FVQ82" s="200"/>
      <c r="FVR82" s="200"/>
      <c r="FVS82" s="200"/>
      <c r="FVT82" s="200"/>
      <c r="FVU82" s="200"/>
      <c r="FVV82" s="200"/>
      <c r="FVW82" s="200"/>
      <c r="FVX82" s="200"/>
      <c r="FVY82" s="200"/>
      <c r="FVZ82" s="200"/>
      <c r="FWA82" s="200"/>
      <c r="FWB82" s="200"/>
      <c r="FWC82" s="200"/>
      <c r="FWD82" s="200"/>
      <c r="FWE82" s="200"/>
      <c r="FWF82" s="200"/>
      <c r="FWG82" s="200"/>
      <c r="FWH82" s="200"/>
      <c r="FWI82" s="200"/>
      <c r="FWJ82" s="200"/>
      <c r="FWK82" s="200"/>
      <c r="FWL82" s="200"/>
      <c r="FWM82" s="200"/>
      <c r="FWN82" s="200"/>
      <c r="FWO82" s="200"/>
      <c r="FWP82" s="200"/>
      <c r="FWQ82" s="200"/>
      <c r="FWR82" s="200"/>
      <c r="FWS82" s="200"/>
      <c r="FWT82" s="200"/>
      <c r="FWU82" s="200"/>
      <c r="FWV82" s="200"/>
      <c r="FWW82" s="200"/>
      <c r="FWX82" s="200"/>
      <c r="FWY82" s="200"/>
      <c r="FWZ82" s="200"/>
      <c r="FXA82" s="200"/>
      <c r="FXB82" s="200"/>
      <c r="FXC82" s="200"/>
      <c r="FXD82" s="200"/>
      <c r="FXE82" s="200"/>
      <c r="FXF82" s="200"/>
      <c r="FXG82" s="200"/>
      <c r="FXH82" s="200"/>
      <c r="FXI82" s="200"/>
      <c r="FXJ82" s="200"/>
      <c r="FXK82" s="200"/>
      <c r="FXL82" s="200"/>
      <c r="FXM82" s="197"/>
      <c r="FXN82" s="197"/>
      <c r="FXO82" s="197"/>
      <c r="FXP82" s="197"/>
      <c r="FXQ82" s="197"/>
      <c r="FXR82" s="197"/>
      <c r="FXS82" s="197"/>
      <c r="FXT82" s="197"/>
      <c r="FXU82" s="197"/>
      <c r="FXV82" s="197"/>
      <c r="FXW82" s="197"/>
      <c r="FXX82" s="197"/>
      <c r="FXY82" s="197"/>
      <c r="FXZ82" s="197"/>
      <c r="FYA82" s="197"/>
      <c r="FYB82" s="197"/>
      <c r="FYC82" s="200"/>
      <c r="FYD82" s="200"/>
      <c r="FYE82" s="200"/>
      <c r="FYF82" s="200"/>
      <c r="FYG82" s="200"/>
      <c r="FYH82" s="200"/>
      <c r="FYI82" s="200"/>
      <c r="FYJ82" s="200"/>
      <c r="FYK82" s="200"/>
      <c r="FYL82" s="200"/>
      <c r="FYM82" s="200"/>
      <c r="FYN82" s="200"/>
      <c r="FYO82" s="200"/>
      <c r="FYP82" s="200"/>
      <c r="FYQ82" s="200"/>
      <c r="FYR82" s="200"/>
      <c r="FYS82" s="200"/>
      <c r="FYT82" s="200"/>
      <c r="FYU82" s="200"/>
      <c r="FYV82" s="200"/>
      <c r="FYW82" s="200"/>
      <c r="FYX82" s="200"/>
      <c r="FYY82" s="200"/>
      <c r="FYZ82" s="200"/>
      <c r="FZA82" s="200"/>
      <c r="FZB82" s="200"/>
      <c r="FZC82" s="200"/>
      <c r="FZD82" s="200"/>
      <c r="FZE82" s="200"/>
      <c r="FZF82" s="200"/>
      <c r="FZG82" s="200"/>
      <c r="FZH82" s="200"/>
      <c r="FZI82" s="200"/>
      <c r="FZJ82" s="200"/>
      <c r="FZK82" s="200"/>
      <c r="FZL82" s="200"/>
      <c r="FZM82" s="200"/>
      <c r="FZN82" s="200"/>
      <c r="FZO82" s="200"/>
      <c r="FZP82" s="200"/>
      <c r="FZQ82" s="200"/>
      <c r="FZR82" s="200"/>
      <c r="FZS82" s="200"/>
      <c r="FZT82" s="200"/>
      <c r="FZU82" s="200"/>
      <c r="FZV82" s="200"/>
      <c r="FZW82" s="200"/>
      <c r="FZX82" s="200"/>
      <c r="FZY82" s="200"/>
      <c r="FZZ82" s="200"/>
      <c r="GAA82" s="200"/>
      <c r="GAB82" s="200"/>
      <c r="GAC82" s="200"/>
      <c r="GAD82" s="200"/>
      <c r="GAE82" s="200"/>
      <c r="GAF82" s="200"/>
      <c r="GAG82" s="200"/>
      <c r="GAH82" s="200"/>
      <c r="GAI82" s="200"/>
      <c r="GAJ82" s="200"/>
      <c r="GAK82" s="200"/>
      <c r="GAL82" s="200"/>
      <c r="GAM82" s="200"/>
      <c r="GAN82" s="200"/>
      <c r="GAO82" s="200"/>
      <c r="GAP82" s="200"/>
      <c r="GAQ82" s="200"/>
      <c r="GAR82" s="200"/>
      <c r="GAS82" s="200"/>
      <c r="GAT82" s="200"/>
      <c r="GAU82" s="200"/>
      <c r="GAV82" s="200"/>
      <c r="GAW82" s="200"/>
      <c r="GAX82" s="200"/>
      <c r="GAY82" s="200"/>
      <c r="GAZ82" s="200"/>
      <c r="GBA82" s="197"/>
      <c r="GBB82" s="197"/>
      <c r="GBC82" s="197"/>
      <c r="GBD82" s="197"/>
      <c r="GBE82" s="197"/>
      <c r="GBF82" s="197"/>
      <c r="GBG82" s="197"/>
      <c r="GBH82" s="197"/>
      <c r="GBI82" s="197"/>
      <c r="GBJ82" s="197"/>
      <c r="GBK82" s="197"/>
      <c r="GBL82" s="197"/>
      <c r="GBM82" s="197"/>
      <c r="GBN82" s="197"/>
      <c r="GBO82" s="197"/>
      <c r="GBP82" s="197"/>
      <c r="GBQ82" s="200"/>
      <c r="GBR82" s="200"/>
      <c r="GBS82" s="200"/>
      <c r="GBT82" s="200"/>
      <c r="GBU82" s="200"/>
      <c r="GBV82" s="200"/>
      <c r="GBW82" s="200"/>
      <c r="GBX82" s="200"/>
      <c r="GBY82" s="200"/>
      <c r="GBZ82" s="200"/>
      <c r="GCA82" s="200"/>
      <c r="GCB82" s="200"/>
      <c r="GCC82" s="200"/>
      <c r="GCD82" s="200"/>
      <c r="GCE82" s="200"/>
      <c r="GCF82" s="200"/>
      <c r="GCG82" s="200"/>
      <c r="GCH82" s="200"/>
      <c r="GCI82" s="200"/>
      <c r="GCJ82" s="200"/>
      <c r="GCK82" s="200"/>
      <c r="GCL82" s="200"/>
      <c r="GCM82" s="200"/>
      <c r="GCN82" s="200"/>
      <c r="GCO82" s="200"/>
      <c r="GCP82" s="200"/>
      <c r="GCQ82" s="200"/>
      <c r="GCR82" s="200"/>
      <c r="GCS82" s="200"/>
      <c r="GCT82" s="200"/>
      <c r="GCU82" s="200"/>
      <c r="GCV82" s="200"/>
      <c r="GCW82" s="200"/>
      <c r="GCX82" s="200"/>
      <c r="GCY82" s="200"/>
      <c r="GCZ82" s="200"/>
      <c r="GDA82" s="200"/>
      <c r="GDB82" s="200"/>
      <c r="GDC82" s="200"/>
      <c r="GDD82" s="200"/>
      <c r="GDE82" s="200"/>
      <c r="GDF82" s="200"/>
      <c r="GDG82" s="200"/>
      <c r="GDH82" s="200"/>
      <c r="GDI82" s="200"/>
      <c r="GDJ82" s="200"/>
      <c r="GDK82" s="200"/>
      <c r="GDL82" s="200"/>
      <c r="GDM82" s="200"/>
      <c r="GDN82" s="200"/>
      <c r="GDO82" s="200"/>
      <c r="GDP82" s="200"/>
      <c r="GDQ82" s="200"/>
      <c r="GDR82" s="200"/>
      <c r="GDS82" s="200"/>
      <c r="GDT82" s="200"/>
      <c r="GDU82" s="200"/>
      <c r="GDV82" s="200"/>
      <c r="GDW82" s="200"/>
      <c r="GDX82" s="200"/>
      <c r="GDY82" s="200"/>
      <c r="GDZ82" s="200"/>
      <c r="GEA82" s="200"/>
      <c r="GEB82" s="200"/>
      <c r="GEC82" s="200"/>
      <c r="GED82" s="200"/>
      <c r="GEE82" s="200"/>
      <c r="GEF82" s="200"/>
      <c r="GEG82" s="200"/>
      <c r="GEH82" s="200"/>
      <c r="GEI82" s="200"/>
      <c r="GEJ82" s="200"/>
      <c r="GEK82" s="200"/>
      <c r="GEL82" s="200"/>
      <c r="GEM82" s="200"/>
      <c r="GEN82" s="200"/>
      <c r="GEO82" s="197"/>
      <c r="GEP82" s="197"/>
      <c r="GEQ82" s="197"/>
      <c r="GER82" s="197"/>
      <c r="GES82" s="197"/>
      <c r="GET82" s="197"/>
      <c r="GEU82" s="197"/>
      <c r="GEV82" s="197"/>
      <c r="GEW82" s="197"/>
      <c r="GEX82" s="197"/>
      <c r="GEY82" s="197"/>
      <c r="GEZ82" s="197"/>
      <c r="GFA82" s="197"/>
      <c r="GFB82" s="197"/>
      <c r="GFC82" s="197"/>
      <c r="GFD82" s="197"/>
      <c r="GFE82" s="200"/>
      <c r="GFF82" s="200"/>
      <c r="GFG82" s="200"/>
      <c r="GFH82" s="200"/>
      <c r="GFI82" s="200"/>
      <c r="GFJ82" s="200"/>
      <c r="GFK82" s="200"/>
      <c r="GFL82" s="200"/>
      <c r="GFM82" s="200"/>
      <c r="GFN82" s="200"/>
      <c r="GFO82" s="200"/>
      <c r="GFP82" s="200"/>
      <c r="GFQ82" s="200"/>
      <c r="GFR82" s="200"/>
      <c r="GFS82" s="200"/>
      <c r="GFT82" s="200"/>
      <c r="GFU82" s="200"/>
      <c r="GFV82" s="200"/>
      <c r="GFW82" s="200"/>
      <c r="GFX82" s="200"/>
      <c r="GFY82" s="200"/>
      <c r="GFZ82" s="200"/>
      <c r="GGA82" s="200"/>
      <c r="GGB82" s="200"/>
      <c r="GGC82" s="200"/>
      <c r="GGD82" s="200"/>
      <c r="GGE82" s="200"/>
      <c r="GGF82" s="200"/>
      <c r="GGG82" s="200"/>
      <c r="GGH82" s="200"/>
      <c r="GGI82" s="200"/>
      <c r="GGJ82" s="200"/>
      <c r="GGK82" s="200"/>
      <c r="GGL82" s="200"/>
      <c r="GGM82" s="200"/>
      <c r="GGN82" s="200"/>
      <c r="GGO82" s="200"/>
      <c r="GGP82" s="200"/>
      <c r="GGQ82" s="200"/>
      <c r="GGR82" s="200"/>
      <c r="GGS82" s="200"/>
      <c r="GGT82" s="200"/>
      <c r="GGU82" s="200"/>
      <c r="GGV82" s="200"/>
      <c r="GGW82" s="200"/>
      <c r="GGX82" s="200"/>
      <c r="GGY82" s="200"/>
      <c r="GGZ82" s="200"/>
      <c r="GHA82" s="200"/>
      <c r="GHB82" s="200"/>
      <c r="GHC82" s="200"/>
      <c r="GHD82" s="200"/>
      <c r="GHE82" s="200"/>
      <c r="GHF82" s="200"/>
      <c r="GHG82" s="200"/>
      <c r="GHH82" s="200"/>
      <c r="GHI82" s="200"/>
      <c r="GHJ82" s="200"/>
      <c r="GHK82" s="200"/>
      <c r="GHL82" s="200"/>
      <c r="GHM82" s="200"/>
      <c r="GHN82" s="200"/>
      <c r="GHO82" s="200"/>
      <c r="GHP82" s="200"/>
      <c r="GHQ82" s="200"/>
      <c r="GHR82" s="200"/>
      <c r="GHS82" s="200"/>
      <c r="GHT82" s="200"/>
      <c r="GHU82" s="200"/>
      <c r="GHV82" s="200"/>
      <c r="GHW82" s="200"/>
      <c r="GHX82" s="200"/>
      <c r="GHY82" s="200"/>
      <c r="GHZ82" s="200"/>
      <c r="GIA82" s="200"/>
      <c r="GIB82" s="200"/>
      <c r="GIC82" s="197"/>
      <c r="GID82" s="197"/>
      <c r="GIE82" s="197"/>
      <c r="GIF82" s="197"/>
      <c r="GIG82" s="197"/>
      <c r="GIH82" s="197"/>
      <c r="GII82" s="197"/>
      <c r="GIJ82" s="197"/>
      <c r="GIK82" s="197"/>
      <c r="GIL82" s="197"/>
      <c r="GIM82" s="197"/>
      <c r="GIN82" s="197"/>
      <c r="GIO82" s="197"/>
      <c r="GIP82" s="197"/>
      <c r="GIQ82" s="197"/>
      <c r="GIR82" s="197"/>
      <c r="GIS82" s="200"/>
      <c r="GIT82" s="200"/>
      <c r="GIU82" s="200"/>
      <c r="GIV82" s="200"/>
      <c r="GIW82" s="200"/>
      <c r="GIX82" s="200"/>
      <c r="GIY82" s="200"/>
      <c r="GIZ82" s="200"/>
      <c r="GJA82" s="200"/>
      <c r="GJB82" s="200"/>
      <c r="GJC82" s="200"/>
      <c r="GJD82" s="200"/>
      <c r="GJE82" s="200"/>
      <c r="GJF82" s="200"/>
      <c r="GJG82" s="200"/>
      <c r="GJH82" s="200"/>
      <c r="GJI82" s="200"/>
      <c r="GJJ82" s="200"/>
      <c r="GJK82" s="200"/>
      <c r="GJL82" s="200"/>
      <c r="GJM82" s="200"/>
      <c r="GJN82" s="200"/>
      <c r="GJO82" s="200"/>
      <c r="GJP82" s="200"/>
      <c r="GJQ82" s="200"/>
      <c r="GJR82" s="200"/>
      <c r="GJS82" s="200"/>
      <c r="GJT82" s="200"/>
      <c r="GJU82" s="200"/>
      <c r="GJV82" s="200"/>
      <c r="GJW82" s="200"/>
      <c r="GJX82" s="200"/>
      <c r="GJY82" s="200"/>
      <c r="GJZ82" s="200"/>
      <c r="GKA82" s="200"/>
      <c r="GKB82" s="200"/>
      <c r="GKC82" s="200"/>
      <c r="GKD82" s="200"/>
      <c r="GKE82" s="200"/>
      <c r="GKF82" s="200"/>
      <c r="GKG82" s="200"/>
      <c r="GKH82" s="200"/>
      <c r="GKI82" s="200"/>
      <c r="GKJ82" s="200"/>
      <c r="GKK82" s="200"/>
      <c r="GKL82" s="200"/>
      <c r="GKM82" s="200"/>
      <c r="GKN82" s="200"/>
      <c r="GKO82" s="200"/>
      <c r="GKP82" s="200"/>
      <c r="GKQ82" s="200"/>
      <c r="GKR82" s="200"/>
      <c r="GKS82" s="200"/>
      <c r="GKT82" s="200"/>
      <c r="GKU82" s="200"/>
      <c r="GKV82" s="200"/>
      <c r="GKW82" s="200"/>
      <c r="GKX82" s="200"/>
      <c r="GKY82" s="200"/>
      <c r="GKZ82" s="200"/>
      <c r="GLA82" s="200"/>
      <c r="GLB82" s="200"/>
      <c r="GLC82" s="200"/>
      <c r="GLD82" s="200"/>
      <c r="GLE82" s="200"/>
      <c r="GLF82" s="200"/>
      <c r="GLG82" s="200"/>
      <c r="GLH82" s="200"/>
      <c r="GLI82" s="200"/>
      <c r="GLJ82" s="200"/>
      <c r="GLK82" s="200"/>
      <c r="GLL82" s="200"/>
      <c r="GLM82" s="200"/>
      <c r="GLN82" s="200"/>
      <c r="GLO82" s="200"/>
      <c r="GLP82" s="200"/>
      <c r="GLQ82" s="197"/>
      <c r="GLR82" s="197"/>
      <c r="GLS82" s="197"/>
      <c r="GLT82" s="197"/>
      <c r="GLU82" s="197"/>
      <c r="GLV82" s="197"/>
      <c r="GLW82" s="197"/>
      <c r="GLX82" s="197"/>
      <c r="GLY82" s="197"/>
      <c r="GLZ82" s="197"/>
      <c r="GMA82" s="197"/>
      <c r="GMB82" s="197"/>
      <c r="GMC82" s="197"/>
      <c r="GMD82" s="197"/>
      <c r="GME82" s="197"/>
      <c r="GMF82" s="197"/>
      <c r="GMG82" s="200"/>
      <c r="GMH82" s="200"/>
      <c r="GMI82" s="200"/>
      <c r="GMJ82" s="200"/>
      <c r="GMK82" s="200"/>
      <c r="GML82" s="200"/>
      <c r="GMM82" s="200"/>
      <c r="GMN82" s="200"/>
      <c r="GMO82" s="200"/>
      <c r="GMP82" s="200"/>
      <c r="GMQ82" s="200"/>
      <c r="GMR82" s="200"/>
      <c r="GMS82" s="200"/>
      <c r="GMT82" s="200"/>
      <c r="GMU82" s="200"/>
      <c r="GMV82" s="200"/>
      <c r="GMW82" s="200"/>
      <c r="GMX82" s="200"/>
      <c r="GMY82" s="200"/>
      <c r="GMZ82" s="200"/>
      <c r="GNA82" s="200"/>
      <c r="GNB82" s="200"/>
      <c r="GNC82" s="200"/>
      <c r="GND82" s="200"/>
      <c r="GNE82" s="200"/>
      <c r="GNF82" s="200"/>
      <c r="GNG82" s="200"/>
      <c r="GNH82" s="200"/>
      <c r="GNI82" s="200"/>
      <c r="GNJ82" s="200"/>
      <c r="GNK82" s="200"/>
      <c r="GNL82" s="200"/>
      <c r="GNM82" s="200"/>
      <c r="GNN82" s="200"/>
      <c r="GNO82" s="200"/>
      <c r="GNP82" s="200"/>
      <c r="GNQ82" s="200"/>
      <c r="GNR82" s="200"/>
      <c r="GNS82" s="200"/>
      <c r="GNT82" s="200"/>
      <c r="GNU82" s="200"/>
      <c r="GNV82" s="200"/>
      <c r="GNW82" s="200"/>
      <c r="GNX82" s="200"/>
      <c r="GNY82" s="200"/>
      <c r="GNZ82" s="200"/>
      <c r="GOA82" s="200"/>
      <c r="GOB82" s="200"/>
      <c r="GOC82" s="200"/>
      <c r="GOD82" s="200"/>
      <c r="GOE82" s="200"/>
      <c r="GOF82" s="200"/>
      <c r="GOG82" s="200"/>
      <c r="GOH82" s="200"/>
      <c r="GOI82" s="200"/>
      <c r="GOJ82" s="200"/>
      <c r="GOK82" s="200"/>
      <c r="GOL82" s="200"/>
      <c r="GOM82" s="200"/>
      <c r="GON82" s="200"/>
      <c r="GOO82" s="200"/>
      <c r="GOP82" s="200"/>
      <c r="GOQ82" s="200"/>
      <c r="GOR82" s="200"/>
      <c r="GOS82" s="200"/>
      <c r="GOT82" s="200"/>
      <c r="GOU82" s="200"/>
      <c r="GOV82" s="200"/>
      <c r="GOW82" s="200"/>
      <c r="GOX82" s="200"/>
      <c r="GOY82" s="200"/>
      <c r="GOZ82" s="200"/>
      <c r="GPA82" s="200"/>
      <c r="GPB82" s="200"/>
      <c r="GPC82" s="200"/>
      <c r="GPD82" s="200"/>
      <c r="GPE82" s="197"/>
      <c r="GPF82" s="197"/>
      <c r="GPG82" s="197"/>
      <c r="GPH82" s="197"/>
      <c r="GPI82" s="197"/>
      <c r="GPJ82" s="197"/>
      <c r="GPK82" s="197"/>
      <c r="GPL82" s="197"/>
      <c r="GPM82" s="197"/>
      <c r="GPN82" s="197"/>
      <c r="GPO82" s="197"/>
      <c r="GPP82" s="197"/>
      <c r="GPQ82" s="197"/>
      <c r="GPR82" s="197"/>
      <c r="GPS82" s="197"/>
      <c r="GPT82" s="197"/>
      <c r="GPU82" s="200"/>
      <c r="GPV82" s="200"/>
      <c r="GPW82" s="200"/>
      <c r="GPX82" s="200"/>
      <c r="GPY82" s="200"/>
      <c r="GPZ82" s="200"/>
      <c r="GQA82" s="200"/>
      <c r="GQB82" s="200"/>
      <c r="GQC82" s="200"/>
      <c r="GQD82" s="200"/>
      <c r="GQE82" s="200"/>
      <c r="GQF82" s="200"/>
      <c r="GQG82" s="200"/>
      <c r="GQH82" s="200"/>
      <c r="GQI82" s="200"/>
      <c r="GQJ82" s="200"/>
      <c r="GQK82" s="200"/>
      <c r="GQL82" s="200"/>
      <c r="GQM82" s="200"/>
      <c r="GQN82" s="200"/>
      <c r="GQO82" s="200"/>
      <c r="GQP82" s="200"/>
      <c r="GQQ82" s="200"/>
      <c r="GQR82" s="200"/>
      <c r="GQS82" s="200"/>
      <c r="GQT82" s="200"/>
      <c r="GQU82" s="200"/>
      <c r="GQV82" s="200"/>
      <c r="GQW82" s="200"/>
      <c r="GQX82" s="200"/>
      <c r="GQY82" s="200"/>
      <c r="GQZ82" s="200"/>
      <c r="GRA82" s="200"/>
      <c r="GRB82" s="200"/>
      <c r="GRC82" s="200"/>
      <c r="GRD82" s="200"/>
      <c r="GRE82" s="200"/>
      <c r="GRF82" s="200"/>
      <c r="GRG82" s="200"/>
      <c r="GRH82" s="200"/>
      <c r="GRI82" s="200"/>
      <c r="GRJ82" s="200"/>
      <c r="GRK82" s="200"/>
      <c r="GRL82" s="200"/>
      <c r="GRM82" s="200"/>
      <c r="GRN82" s="200"/>
      <c r="GRO82" s="200"/>
      <c r="GRP82" s="200"/>
      <c r="GRQ82" s="200"/>
      <c r="GRR82" s="200"/>
      <c r="GRS82" s="200"/>
      <c r="GRT82" s="200"/>
      <c r="GRU82" s="200"/>
      <c r="GRV82" s="200"/>
      <c r="GRW82" s="200"/>
      <c r="GRX82" s="200"/>
      <c r="GRY82" s="200"/>
      <c r="GRZ82" s="200"/>
      <c r="GSA82" s="200"/>
      <c r="GSB82" s="200"/>
      <c r="GSC82" s="200"/>
      <c r="GSD82" s="200"/>
      <c r="GSE82" s="200"/>
      <c r="GSF82" s="200"/>
      <c r="GSG82" s="200"/>
      <c r="GSH82" s="200"/>
      <c r="GSI82" s="200"/>
      <c r="GSJ82" s="200"/>
      <c r="GSK82" s="200"/>
      <c r="GSL82" s="200"/>
      <c r="GSM82" s="200"/>
      <c r="GSN82" s="200"/>
      <c r="GSO82" s="200"/>
      <c r="GSP82" s="200"/>
      <c r="GSQ82" s="200"/>
      <c r="GSR82" s="200"/>
      <c r="GSS82" s="197"/>
      <c r="GST82" s="197"/>
      <c r="GSU82" s="197"/>
      <c r="GSV82" s="197"/>
      <c r="GSW82" s="197"/>
      <c r="GSX82" s="197"/>
      <c r="GSY82" s="197"/>
      <c r="GSZ82" s="197"/>
      <c r="GTA82" s="197"/>
      <c r="GTB82" s="197"/>
      <c r="GTC82" s="197"/>
      <c r="GTD82" s="197"/>
      <c r="GTE82" s="197"/>
      <c r="GTF82" s="197"/>
      <c r="GTG82" s="197"/>
      <c r="GTH82" s="197"/>
      <c r="GTI82" s="200"/>
      <c r="GTJ82" s="200"/>
      <c r="GTK82" s="200"/>
      <c r="GTL82" s="200"/>
      <c r="GTM82" s="200"/>
      <c r="GTN82" s="200"/>
      <c r="GTO82" s="200"/>
      <c r="GTP82" s="200"/>
      <c r="GTQ82" s="200"/>
      <c r="GTR82" s="200"/>
      <c r="GTS82" s="200"/>
      <c r="GTT82" s="200"/>
      <c r="GTU82" s="200"/>
      <c r="GTV82" s="200"/>
      <c r="GTW82" s="200"/>
      <c r="GTX82" s="200"/>
      <c r="GTY82" s="200"/>
      <c r="GTZ82" s="200"/>
      <c r="GUA82" s="200"/>
      <c r="GUB82" s="200"/>
      <c r="GUC82" s="200"/>
      <c r="GUD82" s="200"/>
      <c r="GUE82" s="200"/>
      <c r="GUF82" s="200"/>
      <c r="GUG82" s="200"/>
      <c r="GUH82" s="200"/>
      <c r="GUI82" s="200"/>
      <c r="GUJ82" s="200"/>
      <c r="GUK82" s="200"/>
      <c r="GUL82" s="200"/>
      <c r="GUM82" s="200"/>
      <c r="GUN82" s="200"/>
      <c r="GUO82" s="200"/>
      <c r="GUP82" s="200"/>
      <c r="GUQ82" s="200"/>
      <c r="GUR82" s="200"/>
      <c r="GUS82" s="200"/>
      <c r="GUT82" s="200"/>
      <c r="GUU82" s="200"/>
      <c r="GUV82" s="200"/>
      <c r="GUW82" s="200"/>
      <c r="GUX82" s="200"/>
      <c r="GUY82" s="200"/>
      <c r="GUZ82" s="200"/>
      <c r="GVA82" s="200"/>
      <c r="GVB82" s="200"/>
      <c r="GVC82" s="200"/>
      <c r="GVD82" s="200"/>
      <c r="GVE82" s="200"/>
      <c r="GVF82" s="200"/>
      <c r="GVG82" s="200"/>
      <c r="GVH82" s="200"/>
      <c r="GVI82" s="200"/>
      <c r="GVJ82" s="200"/>
      <c r="GVK82" s="200"/>
      <c r="GVL82" s="200"/>
      <c r="GVM82" s="200"/>
      <c r="GVN82" s="200"/>
      <c r="GVO82" s="200"/>
      <c r="GVP82" s="200"/>
      <c r="GVQ82" s="200"/>
      <c r="GVR82" s="200"/>
      <c r="GVS82" s="200"/>
      <c r="GVT82" s="200"/>
      <c r="GVU82" s="200"/>
      <c r="GVV82" s="200"/>
      <c r="GVW82" s="200"/>
      <c r="GVX82" s="200"/>
      <c r="GVY82" s="200"/>
      <c r="GVZ82" s="200"/>
      <c r="GWA82" s="200"/>
      <c r="GWB82" s="200"/>
      <c r="GWC82" s="200"/>
      <c r="GWD82" s="200"/>
      <c r="GWE82" s="200"/>
      <c r="GWF82" s="200"/>
      <c r="GWG82" s="197"/>
      <c r="GWH82" s="197"/>
      <c r="GWI82" s="197"/>
      <c r="GWJ82" s="197"/>
      <c r="GWK82" s="197"/>
      <c r="GWL82" s="197"/>
      <c r="GWM82" s="197"/>
      <c r="GWN82" s="197"/>
      <c r="GWO82" s="197"/>
      <c r="GWP82" s="197"/>
      <c r="GWQ82" s="197"/>
      <c r="GWR82" s="197"/>
      <c r="GWS82" s="197"/>
      <c r="GWT82" s="197"/>
      <c r="GWU82" s="197"/>
      <c r="GWV82" s="197"/>
      <c r="GWW82" s="200"/>
      <c r="GWX82" s="200"/>
      <c r="GWY82" s="200"/>
      <c r="GWZ82" s="200"/>
      <c r="GXA82" s="200"/>
      <c r="GXB82" s="200"/>
      <c r="GXC82" s="200"/>
      <c r="GXD82" s="200"/>
      <c r="GXE82" s="200"/>
      <c r="GXF82" s="200"/>
      <c r="GXG82" s="200"/>
      <c r="GXH82" s="200"/>
      <c r="GXI82" s="200"/>
      <c r="GXJ82" s="200"/>
      <c r="GXK82" s="200"/>
      <c r="GXL82" s="200"/>
      <c r="GXM82" s="200"/>
      <c r="GXN82" s="200"/>
      <c r="GXO82" s="200"/>
      <c r="GXP82" s="200"/>
      <c r="GXQ82" s="200"/>
      <c r="GXR82" s="200"/>
      <c r="GXS82" s="200"/>
      <c r="GXT82" s="200"/>
      <c r="GXU82" s="200"/>
      <c r="GXV82" s="200"/>
      <c r="GXW82" s="200"/>
      <c r="GXX82" s="200"/>
      <c r="GXY82" s="200"/>
      <c r="GXZ82" s="200"/>
      <c r="GYA82" s="200"/>
      <c r="GYB82" s="200"/>
      <c r="GYC82" s="200"/>
      <c r="GYD82" s="200"/>
      <c r="GYE82" s="200"/>
      <c r="GYF82" s="200"/>
      <c r="GYG82" s="200"/>
      <c r="GYH82" s="200"/>
      <c r="GYI82" s="200"/>
      <c r="GYJ82" s="200"/>
      <c r="GYK82" s="200"/>
      <c r="GYL82" s="200"/>
      <c r="GYM82" s="200"/>
      <c r="GYN82" s="200"/>
      <c r="GYO82" s="200"/>
      <c r="GYP82" s="200"/>
      <c r="GYQ82" s="200"/>
      <c r="GYR82" s="200"/>
      <c r="GYS82" s="200"/>
      <c r="GYT82" s="200"/>
      <c r="GYU82" s="200"/>
      <c r="GYV82" s="200"/>
      <c r="GYW82" s="200"/>
      <c r="GYX82" s="200"/>
      <c r="GYY82" s="200"/>
      <c r="GYZ82" s="200"/>
      <c r="GZA82" s="200"/>
      <c r="GZB82" s="200"/>
      <c r="GZC82" s="200"/>
      <c r="GZD82" s="200"/>
      <c r="GZE82" s="200"/>
      <c r="GZF82" s="200"/>
      <c r="GZG82" s="200"/>
      <c r="GZH82" s="200"/>
      <c r="GZI82" s="200"/>
      <c r="GZJ82" s="200"/>
      <c r="GZK82" s="200"/>
      <c r="GZL82" s="200"/>
      <c r="GZM82" s="200"/>
      <c r="GZN82" s="200"/>
      <c r="GZO82" s="200"/>
      <c r="GZP82" s="200"/>
      <c r="GZQ82" s="200"/>
      <c r="GZR82" s="200"/>
      <c r="GZS82" s="200"/>
      <c r="GZT82" s="200"/>
      <c r="GZU82" s="197"/>
      <c r="GZV82" s="197"/>
      <c r="GZW82" s="197"/>
      <c r="GZX82" s="197"/>
      <c r="GZY82" s="197"/>
      <c r="GZZ82" s="197"/>
      <c r="HAA82" s="197"/>
      <c r="HAB82" s="197"/>
      <c r="HAC82" s="197"/>
      <c r="HAD82" s="197"/>
      <c r="HAE82" s="197"/>
      <c r="HAF82" s="197"/>
      <c r="HAG82" s="197"/>
      <c r="HAH82" s="197"/>
      <c r="HAI82" s="197"/>
      <c r="HAJ82" s="197"/>
      <c r="HAK82" s="200"/>
      <c r="HAL82" s="200"/>
      <c r="HAM82" s="200"/>
      <c r="HAN82" s="200"/>
      <c r="HAO82" s="200"/>
      <c r="HAP82" s="200"/>
      <c r="HAQ82" s="200"/>
      <c r="HAR82" s="200"/>
      <c r="HAS82" s="200"/>
      <c r="HAT82" s="200"/>
      <c r="HAU82" s="200"/>
      <c r="HAV82" s="200"/>
      <c r="HAW82" s="200"/>
      <c r="HAX82" s="200"/>
      <c r="HAY82" s="200"/>
      <c r="HAZ82" s="200"/>
      <c r="HBA82" s="200"/>
      <c r="HBB82" s="200"/>
      <c r="HBC82" s="200"/>
      <c r="HBD82" s="200"/>
      <c r="HBE82" s="200"/>
      <c r="HBF82" s="200"/>
      <c r="HBG82" s="200"/>
      <c r="HBH82" s="200"/>
      <c r="HBI82" s="200"/>
      <c r="HBJ82" s="200"/>
      <c r="HBK82" s="200"/>
      <c r="HBL82" s="200"/>
      <c r="HBM82" s="200"/>
      <c r="HBN82" s="200"/>
      <c r="HBO82" s="200"/>
      <c r="HBP82" s="200"/>
      <c r="HBQ82" s="200"/>
      <c r="HBR82" s="200"/>
      <c r="HBS82" s="200"/>
      <c r="HBT82" s="200"/>
      <c r="HBU82" s="200"/>
      <c r="HBV82" s="200"/>
      <c r="HBW82" s="200"/>
      <c r="HBX82" s="200"/>
      <c r="HBY82" s="200"/>
      <c r="HBZ82" s="200"/>
      <c r="HCA82" s="200"/>
      <c r="HCB82" s="200"/>
      <c r="HCC82" s="200"/>
      <c r="HCD82" s="200"/>
      <c r="HCE82" s="200"/>
      <c r="HCF82" s="200"/>
      <c r="HCG82" s="200"/>
      <c r="HCH82" s="200"/>
      <c r="HCI82" s="200"/>
      <c r="HCJ82" s="200"/>
      <c r="HCK82" s="200"/>
      <c r="HCL82" s="200"/>
      <c r="HCM82" s="200"/>
      <c r="HCN82" s="200"/>
      <c r="HCO82" s="200"/>
      <c r="HCP82" s="200"/>
      <c r="HCQ82" s="200"/>
      <c r="HCR82" s="200"/>
      <c r="HCS82" s="200"/>
      <c r="HCT82" s="200"/>
      <c r="HCU82" s="200"/>
      <c r="HCV82" s="200"/>
      <c r="HCW82" s="200"/>
      <c r="HCX82" s="200"/>
      <c r="HCY82" s="200"/>
      <c r="HCZ82" s="200"/>
      <c r="HDA82" s="200"/>
      <c r="HDB82" s="200"/>
      <c r="HDC82" s="200"/>
      <c r="HDD82" s="200"/>
      <c r="HDE82" s="200"/>
      <c r="HDF82" s="200"/>
      <c r="HDG82" s="200"/>
      <c r="HDH82" s="200"/>
      <c r="HDI82" s="197"/>
      <c r="HDJ82" s="197"/>
      <c r="HDK82" s="197"/>
      <c r="HDL82" s="197"/>
      <c r="HDM82" s="197"/>
      <c r="HDN82" s="197"/>
      <c r="HDO82" s="197"/>
      <c r="HDP82" s="197"/>
      <c r="HDQ82" s="197"/>
      <c r="HDR82" s="197"/>
      <c r="HDS82" s="197"/>
      <c r="HDT82" s="197"/>
      <c r="HDU82" s="197"/>
      <c r="HDV82" s="197"/>
      <c r="HDW82" s="197"/>
      <c r="HDX82" s="197"/>
      <c r="HDY82" s="200"/>
      <c r="HDZ82" s="200"/>
      <c r="HEA82" s="200"/>
      <c r="HEB82" s="200"/>
      <c r="HEC82" s="200"/>
      <c r="HED82" s="200"/>
      <c r="HEE82" s="200"/>
      <c r="HEF82" s="200"/>
      <c r="HEG82" s="200"/>
      <c r="HEH82" s="200"/>
      <c r="HEI82" s="200"/>
      <c r="HEJ82" s="200"/>
      <c r="HEK82" s="200"/>
      <c r="HEL82" s="200"/>
      <c r="HEM82" s="200"/>
      <c r="HEN82" s="200"/>
      <c r="HEO82" s="200"/>
      <c r="HEP82" s="200"/>
      <c r="HEQ82" s="200"/>
      <c r="HER82" s="200"/>
      <c r="HES82" s="200"/>
      <c r="HET82" s="200"/>
      <c r="HEU82" s="200"/>
      <c r="HEV82" s="200"/>
      <c r="HEW82" s="200"/>
      <c r="HEX82" s="200"/>
      <c r="HEY82" s="200"/>
      <c r="HEZ82" s="200"/>
      <c r="HFA82" s="200"/>
      <c r="HFB82" s="200"/>
      <c r="HFC82" s="200"/>
      <c r="HFD82" s="200"/>
      <c r="HFE82" s="200"/>
      <c r="HFF82" s="200"/>
      <c r="HFG82" s="200"/>
      <c r="HFH82" s="200"/>
      <c r="HFI82" s="200"/>
      <c r="HFJ82" s="200"/>
      <c r="HFK82" s="200"/>
      <c r="HFL82" s="200"/>
      <c r="HFM82" s="200"/>
      <c r="HFN82" s="200"/>
      <c r="HFO82" s="200"/>
      <c r="HFP82" s="200"/>
      <c r="HFQ82" s="200"/>
      <c r="HFR82" s="200"/>
      <c r="HFS82" s="200"/>
      <c r="HFT82" s="200"/>
      <c r="HFU82" s="200"/>
      <c r="HFV82" s="200"/>
      <c r="HFW82" s="200"/>
      <c r="HFX82" s="200"/>
      <c r="HFY82" s="200"/>
      <c r="HFZ82" s="200"/>
      <c r="HGA82" s="200"/>
      <c r="HGB82" s="200"/>
      <c r="HGC82" s="200"/>
      <c r="HGD82" s="200"/>
      <c r="HGE82" s="200"/>
      <c r="HGF82" s="200"/>
      <c r="HGG82" s="200"/>
      <c r="HGH82" s="200"/>
      <c r="HGI82" s="200"/>
      <c r="HGJ82" s="200"/>
      <c r="HGK82" s="200"/>
      <c r="HGL82" s="200"/>
      <c r="HGM82" s="200"/>
      <c r="HGN82" s="200"/>
      <c r="HGO82" s="200"/>
      <c r="HGP82" s="200"/>
      <c r="HGQ82" s="200"/>
      <c r="HGR82" s="200"/>
      <c r="HGS82" s="200"/>
      <c r="HGT82" s="200"/>
      <c r="HGU82" s="200"/>
      <c r="HGV82" s="200"/>
      <c r="HGW82" s="197"/>
      <c r="HGX82" s="197"/>
      <c r="HGY82" s="197"/>
      <c r="HGZ82" s="197"/>
      <c r="HHA82" s="197"/>
      <c r="HHB82" s="197"/>
      <c r="HHC82" s="197"/>
      <c r="HHD82" s="197"/>
      <c r="HHE82" s="197"/>
      <c r="HHF82" s="197"/>
      <c r="HHG82" s="197"/>
      <c r="HHH82" s="197"/>
      <c r="HHI82" s="197"/>
      <c r="HHJ82" s="197"/>
      <c r="HHK82" s="197"/>
      <c r="HHL82" s="197"/>
      <c r="HHM82" s="200"/>
      <c r="HHN82" s="200"/>
      <c r="HHO82" s="200"/>
      <c r="HHP82" s="200"/>
      <c r="HHQ82" s="200"/>
      <c r="HHR82" s="200"/>
      <c r="HHS82" s="200"/>
      <c r="HHT82" s="200"/>
      <c r="HHU82" s="200"/>
      <c r="HHV82" s="200"/>
      <c r="HHW82" s="200"/>
      <c r="HHX82" s="200"/>
      <c r="HHY82" s="200"/>
      <c r="HHZ82" s="200"/>
      <c r="HIA82" s="200"/>
      <c r="HIB82" s="200"/>
      <c r="HIC82" s="200"/>
      <c r="HID82" s="200"/>
      <c r="HIE82" s="200"/>
      <c r="HIF82" s="200"/>
      <c r="HIG82" s="200"/>
      <c r="HIH82" s="200"/>
      <c r="HII82" s="200"/>
      <c r="HIJ82" s="200"/>
      <c r="HIK82" s="200"/>
      <c r="HIL82" s="200"/>
      <c r="HIM82" s="200"/>
      <c r="HIN82" s="200"/>
      <c r="HIO82" s="200"/>
      <c r="HIP82" s="200"/>
      <c r="HIQ82" s="200"/>
      <c r="HIR82" s="200"/>
      <c r="HIS82" s="200"/>
      <c r="HIT82" s="200"/>
      <c r="HIU82" s="200"/>
      <c r="HIV82" s="200"/>
      <c r="HIW82" s="200"/>
      <c r="HIX82" s="200"/>
      <c r="HIY82" s="200"/>
      <c r="HIZ82" s="200"/>
      <c r="HJA82" s="200"/>
      <c r="HJB82" s="200"/>
      <c r="HJC82" s="200"/>
      <c r="HJD82" s="200"/>
      <c r="HJE82" s="200"/>
      <c r="HJF82" s="200"/>
      <c r="HJG82" s="200"/>
      <c r="HJH82" s="200"/>
      <c r="HJI82" s="200"/>
      <c r="HJJ82" s="200"/>
      <c r="HJK82" s="200"/>
      <c r="HJL82" s="200"/>
      <c r="HJM82" s="200"/>
      <c r="HJN82" s="200"/>
      <c r="HJO82" s="200"/>
      <c r="HJP82" s="200"/>
      <c r="HJQ82" s="200"/>
      <c r="HJR82" s="200"/>
      <c r="HJS82" s="200"/>
      <c r="HJT82" s="200"/>
      <c r="HJU82" s="200"/>
      <c r="HJV82" s="200"/>
      <c r="HJW82" s="200"/>
      <c r="HJX82" s="200"/>
      <c r="HJY82" s="200"/>
      <c r="HJZ82" s="200"/>
      <c r="HKA82" s="200"/>
      <c r="HKB82" s="200"/>
      <c r="HKC82" s="200"/>
      <c r="HKD82" s="200"/>
      <c r="HKE82" s="200"/>
      <c r="HKF82" s="200"/>
      <c r="HKG82" s="200"/>
      <c r="HKH82" s="200"/>
      <c r="HKI82" s="200"/>
      <c r="HKJ82" s="200"/>
      <c r="HKK82" s="197"/>
      <c r="HKL82" s="197"/>
      <c r="HKM82" s="197"/>
      <c r="HKN82" s="197"/>
      <c r="HKO82" s="197"/>
      <c r="HKP82" s="197"/>
      <c r="HKQ82" s="197"/>
      <c r="HKR82" s="197"/>
      <c r="HKS82" s="197"/>
      <c r="HKT82" s="197"/>
      <c r="HKU82" s="197"/>
      <c r="HKV82" s="197"/>
      <c r="HKW82" s="197"/>
      <c r="HKX82" s="197"/>
      <c r="HKY82" s="197"/>
      <c r="HKZ82" s="197"/>
      <c r="HLA82" s="200"/>
      <c r="HLB82" s="200"/>
      <c r="HLC82" s="200"/>
      <c r="HLD82" s="200"/>
      <c r="HLE82" s="200"/>
      <c r="HLF82" s="200"/>
      <c r="HLG82" s="200"/>
      <c r="HLH82" s="200"/>
      <c r="HLI82" s="200"/>
      <c r="HLJ82" s="200"/>
      <c r="HLK82" s="200"/>
      <c r="HLL82" s="200"/>
      <c r="HLM82" s="200"/>
      <c r="HLN82" s="200"/>
      <c r="HLO82" s="200"/>
      <c r="HLP82" s="200"/>
      <c r="HLQ82" s="200"/>
      <c r="HLR82" s="200"/>
      <c r="HLS82" s="200"/>
      <c r="HLT82" s="200"/>
      <c r="HLU82" s="200"/>
      <c r="HLV82" s="200"/>
      <c r="HLW82" s="200"/>
      <c r="HLX82" s="200"/>
      <c r="HLY82" s="200"/>
      <c r="HLZ82" s="200"/>
      <c r="HMA82" s="200"/>
      <c r="HMB82" s="200"/>
      <c r="HMC82" s="200"/>
      <c r="HMD82" s="200"/>
      <c r="HME82" s="200"/>
      <c r="HMF82" s="200"/>
      <c r="HMG82" s="200"/>
      <c r="HMH82" s="200"/>
      <c r="HMI82" s="200"/>
      <c r="HMJ82" s="200"/>
      <c r="HMK82" s="200"/>
      <c r="HML82" s="200"/>
      <c r="HMM82" s="200"/>
      <c r="HMN82" s="200"/>
      <c r="HMO82" s="200"/>
      <c r="HMP82" s="200"/>
      <c r="HMQ82" s="200"/>
      <c r="HMR82" s="200"/>
      <c r="HMS82" s="200"/>
      <c r="HMT82" s="200"/>
      <c r="HMU82" s="200"/>
      <c r="HMV82" s="200"/>
      <c r="HMW82" s="200"/>
      <c r="HMX82" s="200"/>
      <c r="HMY82" s="200"/>
      <c r="HMZ82" s="200"/>
      <c r="HNA82" s="200"/>
      <c r="HNB82" s="200"/>
      <c r="HNC82" s="200"/>
      <c r="HND82" s="200"/>
      <c r="HNE82" s="200"/>
      <c r="HNF82" s="200"/>
      <c r="HNG82" s="200"/>
      <c r="HNH82" s="200"/>
      <c r="HNI82" s="200"/>
      <c r="HNJ82" s="200"/>
      <c r="HNK82" s="200"/>
      <c r="HNL82" s="200"/>
      <c r="HNM82" s="200"/>
      <c r="HNN82" s="200"/>
      <c r="HNO82" s="200"/>
      <c r="HNP82" s="200"/>
      <c r="HNQ82" s="200"/>
      <c r="HNR82" s="200"/>
      <c r="HNS82" s="200"/>
      <c r="HNT82" s="200"/>
      <c r="HNU82" s="200"/>
      <c r="HNV82" s="200"/>
      <c r="HNW82" s="200"/>
      <c r="HNX82" s="200"/>
      <c r="HNY82" s="197"/>
      <c r="HNZ82" s="197"/>
      <c r="HOA82" s="197"/>
      <c r="HOB82" s="197"/>
      <c r="HOC82" s="197"/>
      <c r="HOD82" s="197"/>
      <c r="HOE82" s="197"/>
      <c r="HOF82" s="197"/>
      <c r="HOG82" s="197"/>
      <c r="HOH82" s="197"/>
      <c r="HOI82" s="197"/>
      <c r="HOJ82" s="197"/>
      <c r="HOK82" s="197"/>
      <c r="HOL82" s="197"/>
      <c r="HOM82" s="197"/>
      <c r="HON82" s="197"/>
      <c r="HOO82" s="200"/>
      <c r="HOP82" s="200"/>
      <c r="HOQ82" s="200"/>
      <c r="HOR82" s="200"/>
      <c r="HOS82" s="200"/>
      <c r="HOT82" s="200"/>
      <c r="HOU82" s="200"/>
      <c r="HOV82" s="200"/>
      <c r="HOW82" s="200"/>
      <c r="HOX82" s="200"/>
      <c r="HOY82" s="200"/>
      <c r="HOZ82" s="200"/>
      <c r="HPA82" s="200"/>
      <c r="HPB82" s="200"/>
      <c r="HPC82" s="200"/>
      <c r="HPD82" s="200"/>
      <c r="HPE82" s="200"/>
      <c r="HPF82" s="200"/>
      <c r="HPG82" s="200"/>
      <c r="HPH82" s="200"/>
      <c r="HPI82" s="200"/>
      <c r="HPJ82" s="200"/>
      <c r="HPK82" s="200"/>
      <c r="HPL82" s="200"/>
      <c r="HPM82" s="200"/>
      <c r="HPN82" s="200"/>
      <c r="HPO82" s="200"/>
      <c r="HPP82" s="200"/>
      <c r="HPQ82" s="200"/>
      <c r="HPR82" s="200"/>
      <c r="HPS82" s="200"/>
      <c r="HPT82" s="200"/>
      <c r="HPU82" s="200"/>
      <c r="HPV82" s="200"/>
      <c r="HPW82" s="200"/>
      <c r="HPX82" s="200"/>
      <c r="HPY82" s="200"/>
      <c r="HPZ82" s="200"/>
      <c r="HQA82" s="200"/>
      <c r="HQB82" s="200"/>
      <c r="HQC82" s="200"/>
      <c r="HQD82" s="200"/>
      <c r="HQE82" s="200"/>
      <c r="HQF82" s="200"/>
      <c r="HQG82" s="200"/>
      <c r="HQH82" s="200"/>
      <c r="HQI82" s="200"/>
      <c r="HQJ82" s="200"/>
      <c r="HQK82" s="200"/>
      <c r="HQL82" s="200"/>
      <c r="HQM82" s="200"/>
      <c r="HQN82" s="200"/>
      <c r="HQO82" s="200"/>
      <c r="HQP82" s="200"/>
      <c r="HQQ82" s="200"/>
      <c r="HQR82" s="200"/>
      <c r="HQS82" s="200"/>
      <c r="HQT82" s="200"/>
      <c r="HQU82" s="200"/>
      <c r="HQV82" s="200"/>
      <c r="HQW82" s="200"/>
      <c r="HQX82" s="200"/>
      <c r="HQY82" s="200"/>
      <c r="HQZ82" s="200"/>
      <c r="HRA82" s="200"/>
      <c r="HRB82" s="200"/>
      <c r="HRC82" s="200"/>
      <c r="HRD82" s="200"/>
      <c r="HRE82" s="200"/>
      <c r="HRF82" s="200"/>
      <c r="HRG82" s="200"/>
      <c r="HRH82" s="200"/>
      <c r="HRI82" s="200"/>
      <c r="HRJ82" s="200"/>
      <c r="HRK82" s="200"/>
      <c r="HRL82" s="200"/>
      <c r="HRM82" s="197"/>
      <c r="HRN82" s="197"/>
      <c r="HRO82" s="197"/>
      <c r="HRP82" s="197"/>
      <c r="HRQ82" s="197"/>
      <c r="HRR82" s="197"/>
      <c r="HRS82" s="197"/>
      <c r="HRT82" s="197"/>
      <c r="HRU82" s="197"/>
      <c r="HRV82" s="197"/>
      <c r="HRW82" s="197"/>
      <c r="HRX82" s="197"/>
      <c r="HRY82" s="197"/>
      <c r="HRZ82" s="197"/>
      <c r="HSA82" s="197"/>
      <c r="HSB82" s="197"/>
      <c r="HSC82" s="200"/>
      <c r="HSD82" s="200"/>
      <c r="HSE82" s="200"/>
      <c r="HSF82" s="200"/>
      <c r="HSG82" s="200"/>
      <c r="HSH82" s="200"/>
      <c r="HSI82" s="200"/>
      <c r="HSJ82" s="200"/>
      <c r="HSK82" s="200"/>
      <c r="HSL82" s="200"/>
      <c r="HSM82" s="200"/>
      <c r="HSN82" s="200"/>
      <c r="HSO82" s="200"/>
      <c r="HSP82" s="200"/>
      <c r="HSQ82" s="200"/>
      <c r="HSR82" s="200"/>
      <c r="HSS82" s="200"/>
      <c r="HST82" s="200"/>
      <c r="HSU82" s="200"/>
      <c r="HSV82" s="200"/>
      <c r="HSW82" s="200"/>
      <c r="HSX82" s="200"/>
      <c r="HSY82" s="200"/>
      <c r="HSZ82" s="200"/>
      <c r="HTA82" s="200"/>
      <c r="HTB82" s="200"/>
      <c r="HTC82" s="200"/>
      <c r="HTD82" s="200"/>
      <c r="HTE82" s="200"/>
      <c r="HTF82" s="200"/>
      <c r="HTG82" s="200"/>
      <c r="HTH82" s="200"/>
      <c r="HTI82" s="200"/>
      <c r="HTJ82" s="200"/>
      <c r="HTK82" s="200"/>
      <c r="HTL82" s="200"/>
      <c r="HTM82" s="200"/>
      <c r="HTN82" s="200"/>
      <c r="HTO82" s="200"/>
      <c r="HTP82" s="200"/>
      <c r="HTQ82" s="200"/>
      <c r="HTR82" s="200"/>
      <c r="HTS82" s="200"/>
      <c r="HTT82" s="200"/>
      <c r="HTU82" s="200"/>
      <c r="HTV82" s="200"/>
      <c r="HTW82" s="200"/>
      <c r="HTX82" s="200"/>
      <c r="HTY82" s="200"/>
      <c r="HTZ82" s="200"/>
      <c r="HUA82" s="200"/>
      <c r="HUB82" s="200"/>
      <c r="HUC82" s="200"/>
      <c r="HUD82" s="200"/>
      <c r="HUE82" s="200"/>
      <c r="HUF82" s="200"/>
      <c r="HUG82" s="200"/>
      <c r="HUH82" s="200"/>
      <c r="HUI82" s="200"/>
      <c r="HUJ82" s="200"/>
      <c r="HUK82" s="200"/>
      <c r="HUL82" s="200"/>
      <c r="HUM82" s="200"/>
      <c r="HUN82" s="200"/>
      <c r="HUO82" s="200"/>
      <c r="HUP82" s="200"/>
      <c r="HUQ82" s="200"/>
      <c r="HUR82" s="200"/>
      <c r="HUS82" s="200"/>
      <c r="HUT82" s="200"/>
      <c r="HUU82" s="200"/>
      <c r="HUV82" s="200"/>
      <c r="HUW82" s="200"/>
      <c r="HUX82" s="200"/>
      <c r="HUY82" s="200"/>
      <c r="HUZ82" s="200"/>
      <c r="HVA82" s="197"/>
      <c r="HVB82" s="197"/>
      <c r="HVC82" s="197"/>
      <c r="HVD82" s="197"/>
      <c r="HVE82" s="197"/>
      <c r="HVF82" s="197"/>
      <c r="HVG82" s="197"/>
      <c r="HVH82" s="197"/>
      <c r="HVI82" s="197"/>
      <c r="HVJ82" s="197"/>
      <c r="HVK82" s="197"/>
      <c r="HVL82" s="197"/>
      <c r="HVM82" s="197"/>
      <c r="HVN82" s="197"/>
      <c r="HVO82" s="197"/>
      <c r="HVP82" s="197"/>
      <c r="HVQ82" s="200"/>
      <c r="HVR82" s="200"/>
      <c r="HVS82" s="200"/>
      <c r="HVT82" s="200"/>
      <c r="HVU82" s="200"/>
      <c r="HVV82" s="200"/>
      <c r="HVW82" s="200"/>
      <c r="HVX82" s="200"/>
      <c r="HVY82" s="200"/>
      <c r="HVZ82" s="200"/>
      <c r="HWA82" s="200"/>
      <c r="HWB82" s="200"/>
      <c r="HWC82" s="200"/>
      <c r="HWD82" s="200"/>
      <c r="HWE82" s="200"/>
      <c r="HWF82" s="200"/>
      <c r="HWG82" s="200"/>
      <c r="HWH82" s="200"/>
      <c r="HWI82" s="200"/>
      <c r="HWJ82" s="200"/>
      <c r="HWK82" s="200"/>
      <c r="HWL82" s="200"/>
      <c r="HWM82" s="200"/>
      <c r="HWN82" s="200"/>
      <c r="HWO82" s="200"/>
      <c r="HWP82" s="200"/>
      <c r="HWQ82" s="200"/>
      <c r="HWR82" s="200"/>
      <c r="HWS82" s="200"/>
      <c r="HWT82" s="200"/>
      <c r="HWU82" s="200"/>
      <c r="HWV82" s="200"/>
      <c r="HWW82" s="200"/>
      <c r="HWX82" s="200"/>
      <c r="HWY82" s="200"/>
      <c r="HWZ82" s="200"/>
      <c r="HXA82" s="200"/>
      <c r="HXB82" s="200"/>
      <c r="HXC82" s="200"/>
      <c r="HXD82" s="200"/>
      <c r="HXE82" s="200"/>
      <c r="HXF82" s="200"/>
      <c r="HXG82" s="200"/>
      <c r="HXH82" s="200"/>
      <c r="HXI82" s="200"/>
      <c r="HXJ82" s="200"/>
      <c r="HXK82" s="200"/>
      <c r="HXL82" s="200"/>
      <c r="HXM82" s="200"/>
      <c r="HXN82" s="200"/>
      <c r="HXO82" s="200"/>
      <c r="HXP82" s="200"/>
      <c r="HXQ82" s="200"/>
      <c r="HXR82" s="200"/>
      <c r="HXS82" s="200"/>
      <c r="HXT82" s="200"/>
      <c r="HXU82" s="200"/>
      <c r="HXV82" s="200"/>
      <c r="HXW82" s="200"/>
      <c r="HXX82" s="200"/>
      <c r="HXY82" s="200"/>
      <c r="HXZ82" s="200"/>
      <c r="HYA82" s="200"/>
      <c r="HYB82" s="200"/>
      <c r="HYC82" s="200"/>
      <c r="HYD82" s="200"/>
      <c r="HYE82" s="200"/>
      <c r="HYF82" s="200"/>
      <c r="HYG82" s="200"/>
      <c r="HYH82" s="200"/>
      <c r="HYI82" s="200"/>
      <c r="HYJ82" s="200"/>
      <c r="HYK82" s="200"/>
      <c r="HYL82" s="200"/>
      <c r="HYM82" s="200"/>
      <c r="HYN82" s="200"/>
      <c r="HYO82" s="197"/>
      <c r="HYP82" s="197"/>
      <c r="HYQ82" s="197"/>
      <c r="HYR82" s="197"/>
      <c r="HYS82" s="197"/>
      <c r="HYT82" s="197"/>
      <c r="HYU82" s="197"/>
      <c r="HYV82" s="197"/>
      <c r="HYW82" s="197"/>
      <c r="HYX82" s="197"/>
      <c r="HYY82" s="197"/>
      <c r="HYZ82" s="197"/>
      <c r="HZA82" s="197"/>
      <c r="HZB82" s="197"/>
      <c r="HZC82" s="197"/>
      <c r="HZD82" s="197"/>
      <c r="HZE82" s="200"/>
      <c r="HZF82" s="200"/>
      <c r="HZG82" s="200"/>
      <c r="HZH82" s="200"/>
      <c r="HZI82" s="200"/>
      <c r="HZJ82" s="200"/>
      <c r="HZK82" s="200"/>
      <c r="HZL82" s="200"/>
      <c r="HZM82" s="200"/>
      <c r="HZN82" s="200"/>
      <c r="HZO82" s="200"/>
      <c r="HZP82" s="200"/>
      <c r="HZQ82" s="200"/>
      <c r="HZR82" s="200"/>
      <c r="HZS82" s="200"/>
      <c r="HZT82" s="200"/>
      <c r="HZU82" s="200"/>
      <c r="HZV82" s="200"/>
      <c r="HZW82" s="200"/>
      <c r="HZX82" s="200"/>
      <c r="HZY82" s="200"/>
      <c r="HZZ82" s="200"/>
      <c r="IAA82" s="200"/>
      <c r="IAB82" s="200"/>
      <c r="IAC82" s="200"/>
      <c r="IAD82" s="200"/>
      <c r="IAE82" s="200"/>
      <c r="IAF82" s="200"/>
      <c r="IAG82" s="200"/>
      <c r="IAH82" s="200"/>
      <c r="IAI82" s="200"/>
      <c r="IAJ82" s="200"/>
      <c r="IAK82" s="200"/>
      <c r="IAL82" s="200"/>
      <c r="IAM82" s="200"/>
      <c r="IAN82" s="200"/>
      <c r="IAO82" s="200"/>
      <c r="IAP82" s="200"/>
      <c r="IAQ82" s="200"/>
      <c r="IAR82" s="200"/>
      <c r="IAS82" s="200"/>
      <c r="IAT82" s="200"/>
      <c r="IAU82" s="200"/>
      <c r="IAV82" s="200"/>
      <c r="IAW82" s="200"/>
      <c r="IAX82" s="200"/>
      <c r="IAY82" s="200"/>
      <c r="IAZ82" s="200"/>
      <c r="IBA82" s="200"/>
      <c r="IBB82" s="200"/>
      <c r="IBC82" s="200"/>
      <c r="IBD82" s="200"/>
      <c r="IBE82" s="200"/>
      <c r="IBF82" s="200"/>
      <c r="IBG82" s="200"/>
      <c r="IBH82" s="200"/>
      <c r="IBI82" s="200"/>
      <c r="IBJ82" s="200"/>
      <c r="IBK82" s="200"/>
      <c r="IBL82" s="200"/>
      <c r="IBM82" s="200"/>
      <c r="IBN82" s="200"/>
      <c r="IBO82" s="200"/>
      <c r="IBP82" s="200"/>
      <c r="IBQ82" s="200"/>
      <c r="IBR82" s="200"/>
      <c r="IBS82" s="200"/>
      <c r="IBT82" s="200"/>
      <c r="IBU82" s="200"/>
      <c r="IBV82" s="200"/>
      <c r="IBW82" s="200"/>
      <c r="IBX82" s="200"/>
      <c r="IBY82" s="200"/>
      <c r="IBZ82" s="200"/>
      <c r="ICA82" s="200"/>
      <c r="ICB82" s="200"/>
      <c r="ICC82" s="197"/>
      <c r="ICD82" s="197"/>
      <c r="ICE82" s="197"/>
      <c r="ICF82" s="197"/>
      <c r="ICG82" s="197"/>
      <c r="ICH82" s="197"/>
      <c r="ICI82" s="197"/>
      <c r="ICJ82" s="197"/>
      <c r="ICK82" s="197"/>
      <c r="ICL82" s="197"/>
      <c r="ICM82" s="197"/>
      <c r="ICN82" s="197"/>
      <c r="ICO82" s="197"/>
      <c r="ICP82" s="197"/>
      <c r="ICQ82" s="197"/>
      <c r="ICR82" s="197"/>
      <c r="ICS82" s="200"/>
      <c r="ICT82" s="200"/>
      <c r="ICU82" s="200"/>
      <c r="ICV82" s="200"/>
      <c r="ICW82" s="200"/>
      <c r="ICX82" s="200"/>
      <c r="ICY82" s="200"/>
      <c r="ICZ82" s="200"/>
      <c r="IDA82" s="200"/>
      <c r="IDB82" s="200"/>
      <c r="IDC82" s="200"/>
      <c r="IDD82" s="200"/>
      <c r="IDE82" s="200"/>
      <c r="IDF82" s="200"/>
      <c r="IDG82" s="200"/>
      <c r="IDH82" s="200"/>
      <c r="IDI82" s="200"/>
      <c r="IDJ82" s="200"/>
      <c r="IDK82" s="200"/>
      <c r="IDL82" s="200"/>
      <c r="IDM82" s="200"/>
      <c r="IDN82" s="200"/>
      <c r="IDO82" s="200"/>
      <c r="IDP82" s="200"/>
      <c r="IDQ82" s="200"/>
      <c r="IDR82" s="200"/>
      <c r="IDS82" s="200"/>
      <c r="IDT82" s="200"/>
      <c r="IDU82" s="200"/>
      <c r="IDV82" s="200"/>
      <c r="IDW82" s="200"/>
      <c r="IDX82" s="200"/>
      <c r="IDY82" s="200"/>
      <c r="IDZ82" s="200"/>
      <c r="IEA82" s="200"/>
      <c r="IEB82" s="200"/>
      <c r="IEC82" s="200"/>
      <c r="IED82" s="200"/>
      <c r="IEE82" s="200"/>
      <c r="IEF82" s="200"/>
      <c r="IEG82" s="200"/>
      <c r="IEH82" s="200"/>
      <c r="IEI82" s="200"/>
      <c r="IEJ82" s="200"/>
      <c r="IEK82" s="200"/>
      <c r="IEL82" s="200"/>
      <c r="IEM82" s="200"/>
      <c r="IEN82" s="200"/>
      <c r="IEO82" s="200"/>
      <c r="IEP82" s="200"/>
      <c r="IEQ82" s="200"/>
      <c r="IER82" s="200"/>
      <c r="IES82" s="200"/>
      <c r="IET82" s="200"/>
      <c r="IEU82" s="200"/>
      <c r="IEV82" s="200"/>
      <c r="IEW82" s="200"/>
      <c r="IEX82" s="200"/>
      <c r="IEY82" s="200"/>
      <c r="IEZ82" s="200"/>
      <c r="IFA82" s="200"/>
      <c r="IFB82" s="200"/>
      <c r="IFC82" s="200"/>
      <c r="IFD82" s="200"/>
      <c r="IFE82" s="200"/>
      <c r="IFF82" s="200"/>
      <c r="IFG82" s="200"/>
      <c r="IFH82" s="200"/>
      <c r="IFI82" s="200"/>
      <c r="IFJ82" s="200"/>
      <c r="IFK82" s="200"/>
      <c r="IFL82" s="200"/>
      <c r="IFM82" s="200"/>
      <c r="IFN82" s="200"/>
      <c r="IFO82" s="200"/>
      <c r="IFP82" s="200"/>
      <c r="IFQ82" s="197"/>
      <c r="IFR82" s="197"/>
      <c r="IFS82" s="197"/>
      <c r="IFT82" s="197"/>
      <c r="IFU82" s="197"/>
      <c r="IFV82" s="197"/>
      <c r="IFW82" s="197"/>
      <c r="IFX82" s="197"/>
      <c r="IFY82" s="197"/>
      <c r="IFZ82" s="197"/>
      <c r="IGA82" s="197"/>
      <c r="IGB82" s="197"/>
      <c r="IGC82" s="197"/>
      <c r="IGD82" s="197"/>
      <c r="IGE82" s="197"/>
      <c r="IGF82" s="197"/>
      <c r="IGG82" s="200"/>
      <c r="IGH82" s="200"/>
      <c r="IGI82" s="200"/>
      <c r="IGJ82" s="200"/>
      <c r="IGK82" s="200"/>
      <c r="IGL82" s="200"/>
      <c r="IGM82" s="200"/>
      <c r="IGN82" s="200"/>
      <c r="IGO82" s="200"/>
      <c r="IGP82" s="200"/>
      <c r="IGQ82" s="200"/>
      <c r="IGR82" s="200"/>
      <c r="IGS82" s="200"/>
      <c r="IGT82" s="200"/>
      <c r="IGU82" s="200"/>
      <c r="IGV82" s="200"/>
      <c r="IGW82" s="200"/>
      <c r="IGX82" s="200"/>
      <c r="IGY82" s="200"/>
      <c r="IGZ82" s="200"/>
      <c r="IHA82" s="200"/>
      <c r="IHB82" s="200"/>
      <c r="IHC82" s="200"/>
      <c r="IHD82" s="200"/>
      <c r="IHE82" s="200"/>
      <c r="IHF82" s="200"/>
      <c r="IHG82" s="200"/>
      <c r="IHH82" s="200"/>
      <c r="IHI82" s="200"/>
      <c r="IHJ82" s="200"/>
      <c r="IHK82" s="200"/>
      <c r="IHL82" s="200"/>
      <c r="IHM82" s="200"/>
      <c r="IHN82" s="200"/>
      <c r="IHO82" s="200"/>
      <c r="IHP82" s="200"/>
      <c r="IHQ82" s="200"/>
      <c r="IHR82" s="200"/>
      <c r="IHS82" s="200"/>
      <c r="IHT82" s="200"/>
      <c r="IHU82" s="200"/>
      <c r="IHV82" s="200"/>
      <c r="IHW82" s="200"/>
      <c r="IHX82" s="200"/>
      <c r="IHY82" s="200"/>
      <c r="IHZ82" s="200"/>
      <c r="IIA82" s="200"/>
      <c r="IIB82" s="200"/>
      <c r="IIC82" s="200"/>
      <c r="IID82" s="200"/>
      <c r="IIE82" s="200"/>
      <c r="IIF82" s="200"/>
      <c r="IIG82" s="200"/>
      <c r="IIH82" s="200"/>
      <c r="III82" s="200"/>
      <c r="IIJ82" s="200"/>
      <c r="IIK82" s="200"/>
      <c r="IIL82" s="200"/>
      <c r="IIM82" s="200"/>
      <c r="IIN82" s="200"/>
      <c r="IIO82" s="200"/>
      <c r="IIP82" s="200"/>
      <c r="IIQ82" s="200"/>
      <c r="IIR82" s="200"/>
      <c r="IIS82" s="200"/>
      <c r="IIT82" s="200"/>
      <c r="IIU82" s="200"/>
      <c r="IIV82" s="200"/>
      <c r="IIW82" s="200"/>
      <c r="IIX82" s="200"/>
      <c r="IIY82" s="200"/>
      <c r="IIZ82" s="200"/>
      <c r="IJA82" s="200"/>
      <c r="IJB82" s="200"/>
      <c r="IJC82" s="200"/>
      <c r="IJD82" s="200"/>
      <c r="IJE82" s="197"/>
      <c r="IJF82" s="197"/>
      <c r="IJG82" s="197"/>
      <c r="IJH82" s="197"/>
      <c r="IJI82" s="197"/>
      <c r="IJJ82" s="197"/>
      <c r="IJK82" s="197"/>
      <c r="IJL82" s="197"/>
      <c r="IJM82" s="197"/>
      <c r="IJN82" s="197"/>
      <c r="IJO82" s="197"/>
      <c r="IJP82" s="197"/>
      <c r="IJQ82" s="197"/>
      <c r="IJR82" s="197"/>
      <c r="IJS82" s="197"/>
      <c r="IJT82" s="197"/>
      <c r="IJU82" s="200"/>
      <c r="IJV82" s="200"/>
      <c r="IJW82" s="200"/>
      <c r="IJX82" s="200"/>
      <c r="IJY82" s="200"/>
      <c r="IJZ82" s="200"/>
      <c r="IKA82" s="200"/>
      <c r="IKB82" s="200"/>
      <c r="IKC82" s="200"/>
      <c r="IKD82" s="200"/>
      <c r="IKE82" s="200"/>
      <c r="IKF82" s="200"/>
      <c r="IKG82" s="200"/>
      <c r="IKH82" s="200"/>
      <c r="IKI82" s="200"/>
      <c r="IKJ82" s="200"/>
      <c r="IKK82" s="200"/>
      <c r="IKL82" s="200"/>
      <c r="IKM82" s="200"/>
      <c r="IKN82" s="200"/>
      <c r="IKO82" s="200"/>
      <c r="IKP82" s="200"/>
      <c r="IKQ82" s="200"/>
      <c r="IKR82" s="200"/>
      <c r="IKS82" s="200"/>
      <c r="IKT82" s="200"/>
      <c r="IKU82" s="200"/>
      <c r="IKV82" s="200"/>
      <c r="IKW82" s="200"/>
      <c r="IKX82" s="200"/>
      <c r="IKY82" s="200"/>
      <c r="IKZ82" s="200"/>
      <c r="ILA82" s="200"/>
      <c r="ILB82" s="200"/>
      <c r="ILC82" s="200"/>
      <c r="ILD82" s="200"/>
      <c r="ILE82" s="200"/>
      <c r="ILF82" s="200"/>
      <c r="ILG82" s="200"/>
      <c r="ILH82" s="200"/>
      <c r="ILI82" s="200"/>
      <c r="ILJ82" s="200"/>
      <c r="ILK82" s="200"/>
      <c r="ILL82" s="200"/>
      <c r="ILM82" s="200"/>
      <c r="ILN82" s="200"/>
      <c r="ILO82" s="200"/>
      <c r="ILP82" s="200"/>
      <c r="ILQ82" s="200"/>
      <c r="ILR82" s="200"/>
      <c r="ILS82" s="200"/>
      <c r="ILT82" s="200"/>
      <c r="ILU82" s="200"/>
      <c r="ILV82" s="200"/>
      <c r="ILW82" s="200"/>
      <c r="ILX82" s="200"/>
      <c r="ILY82" s="200"/>
      <c r="ILZ82" s="200"/>
      <c r="IMA82" s="200"/>
      <c r="IMB82" s="200"/>
      <c r="IMC82" s="200"/>
      <c r="IMD82" s="200"/>
      <c r="IME82" s="200"/>
      <c r="IMF82" s="200"/>
      <c r="IMG82" s="200"/>
      <c r="IMH82" s="200"/>
      <c r="IMI82" s="200"/>
      <c r="IMJ82" s="200"/>
      <c r="IMK82" s="200"/>
      <c r="IML82" s="200"/>
      <c r="IMM82" s="200"/>
      <c r="IMN82" s="200"/>
      <c r="IMO82" s="200"/>
      <c r="IMP82" s="200"/>
      <c r="IMQ82" s="200"/>
      <c r="IMR82" s="200"/>
      <c r="IMS82" s="197"/>
      <c r="IMT82" s="197"/>
      <c r="IMU82" s="197"/>
      <c r="IMV82" s="197"/>
      <c r="IMW82" s="197"/>
      <c r="IMX82" s="197"/>
      <c r="IMY82" s="197"/>
      <c r="IMZ82" s="197"/>
      <c r="INA82" s="197"/>
      <c r="INB82" s="197"/>
      <c r="INC82" s="197"/>
      <c r="IND82" s="197"/>
      <c r="INE82" s="197"/>
      <c r="INF82" s="197"/>
      <c r="ING82" s="197"/>
      <c r="INH82" s="197"/>
      <c r="INI82" s="200"/>
      <c r="INJ82" s="200"/>
      <c r="INK82" s="200"/>
      <c r="INL82" s="200"/>
      <c r="INM82" s="200"/>
      <c r="INN82" s="200"/>
      <c r="INO82" s="200"/>
      <c r="INP82" s="200"/>
      <c r="INQ82" s="200"/>
      <c r="INR82" s="200"/>
      <c r="INS82" s="200"/>
      <c r="INT82" s="200"/>
      <c r="INU82" s="200"/>
      <c r="INV82" s="200"/>
      <c r="INW82" s="200"/>
      <c r="INX82" s="200"/>
      <c r="INY82" s="200"/>
      <c r="INZ82" s="200"/>
      <c r="IOA82" s="200"/>
      <c r="IOB82" s="200"/>
      <c r="IOC82" s="200"/>
      <c r="IOD82" s="200"/>
      <c r="IOE82" s="200"/>
      <c r="IOF82" s="200"/>
      <c r="IOG82" s="200"/>
      <c r="IOH82" s="200"/>
      <c r="IOI82" s="200"/>
      <c r="IOJ82" s="200"/>
      <c r="IOK82" s="200"/>
      <c r="IOL82" s="200"/>
      <c r="IOM82" s="200"/>
      <c r="ION82" s="200"/>
      <c r="IOO82" s="200"/>
      <c r="IOP82" s="200"/>
      <c r="IOQ82" s="200"/>
      <c r="IOR82" s="200"/>
      <c r="IOS82" s="200"/>
      <c r="IOT82" s="200"/>
      <c r="IOU82" s="200"/>
      <c r="IOV82" s="200"/>
      <c r="IOW82" s="200"/>
      <c r="IOX82" s="200"/>
      <c r="IOY82" s="200"/>
      <c r="IOZ82" s="200"/>
      <c r="IPA82" s="200"/>
      <c r="IPB82" s="200"/>
      <c r="IPC82" s="200"/>
      <c r="IPD82" s="200"/>
      <c r="IPE82" s="200"/>
      <c r="IPF82" s="200"/>
      <c r="IPG82" s="200"/>
      <c r="IPH82" s="200"/>
      <c r="IPI82" s="200"/>
      <c r="IPJ82" s="200"/>
      <c r="IPK82" s="200"/>
      <c r="IPL82" s="200"/>
      <c r="IPM82" s="200"/>
      <c r="IPN82" s="200"/>
      <c r="IPO82" s="200"/>
      <c r="IPP82" s="200"/>
      <c r="IPQ82" s="200"/>
      <c r="IPR82" s="200"/>
      <c r="IPS82" s="200"/>
      <c r="IPT82" s="200"/>
      <c r="IPU82" s="200"/>
      <c r="IPV82" s="200"/>
      <c r="IPW82" s="200"/>
      <c r="IPX82" s="200"/>
      <c r="IPY82" s="200"/>
      <c r="IPZ82" s="200"/>
      <c r="IQA82" s="200"/>
      <c r="IQB82" s="200"/>
      <c r="IQC82" s="200"/>
      <c r="IQD82" s="200"/>
      <c r="IQE82" s="200"/>
      <c r="IQF82" s="200"/>
      <c r="IQG82" s="197"/>
      <c r="IQH82" s="197"/>
      <c r="IQI82" s="197"/>
      <c r="IQJ82" s="197"/>
      <c r="IQK82" s="197"/>
      <c r="IQL82" s="197"/>
      <c r="IQM82" s="197"/>
      <c r="IQN82" s="197"/>
      <c r="IQO82" s="197"/>
      <c r="IQP82" s="197"/>
      <c r="IQQ82" s="197"/>
      <c r="IQR82" s="197"/>
      <c r="IQS82" s="197"/>
      <c r="IQT82" s="197"/>
      <c r="IQU82" s="197"/>
      <c r="IQV82" s="197"/>
      <c r="IQW82" s="200"/>
      <c r="IQX82" s="200"/>
      <c r="IQY82" s="200"/>
      <c r="IQZ82" s="200"/>
      <c r="IRA82" s="200"/>
      <c r="IRB82" s="200"/>
      <c r="IRC82" s="200"/>
      <c r="IRD82" s="200"/>
      <c r="IRE82" s="200"/>
      <c r="IRF82" s="200"/>
      <c r="IRG82" s="200"/>
      <c r="IRH82" s="200"/>
      <c r="IRI82" s="200"/>
      <c r="IRJ82" s="200"/>
      <c r="IRK82" s="200"/>
      <c r="IRL82" s="200"/>
      <c r="IRM82" s="200"/>
      <c r="IRN82" s="200"/>
      <c r="IRO82" s="200"/>
      <c r="IRP82" s="200"/>
      <c r="IRQ82" s="200"/>
      <c r="IRR82" s="200"/>
      <c r="IRS82" s="200"/>
      <c r="IRT82" s="200"/>
      <c r="IRU82" s="200"/>
      <c r="IRV82" s="200"/>
      <c r="IRW82" s="200"/>
      <c r="IRX82" s="200"/>
      <c r="IRY82" s="200"/>
      <c r="IRZ82" s="200"/>
      <c r="ISA82" s="200"/>
      <c r="ISB82" s="200"/>
      <c r="ISC82" s="200"/>
      <c r="ISD82" s="200"/>
      <c r="ISE82" s="200"/>
      <c r="ISF82" s="200"/>
      <c r="ISG82" s="200"/>
      <c r="ISH82" s="200"/>
      <c r="ISI82" s="200"/>
      <c r="ISJ82" s="200"/>
      <c r="ISK82" s="200"/>
      <c r="ISL82" s="200"/>
      <c r="ISM82" s="200"/>
      <c r="ISN82" s="200"/>
      <c r="ISO82" s="200"/>
      <c r="ISP82" s="200"/>
      <c r="ISQ82" s="200"/>
      <c r="ISR82" s="200"/>
      <c r="ISS82" s="200"/>
      <c r="IST82" s="200"/>
      <c r="ISU82" s="200"/>
      <c r="ISV82" s="200"/>
      <c r="ISW82" s="200"/>
      <c r="ISX82" s="200"/>
      <c r="ISY82" s="200"/>
      <c r="ISZ82" s="200"/>
      <c r="ITA82" s="200"/>
      <c r="ITB82" s="200"/>
      <c r="ITC82" s="200"/>
      <c r="ITD82" s="200"/>
      <c r="ITE82" s="200"/>
      <c r="ITF82" s="200"/>
      <c r="ITG82" s="200"/>
      <c r="ITH82" s="200"/>
      <c r="ITI82" s="200"/>
      <c r="ITJ82" s="200"/>
      <c r="ITK82" s="200"/>
      <c r="ITL82" s="200"/>
      <c r="ITM82" s="200"/>
      <c r="ITN82" s="200"/>
      <c r="ITO82" s="200"/>
      <c r="ITP82" s="200"/>
      <c r="ITQ82" s="200"/>
      <c r="ITR82" s="200"/>
      <c r="ITS82" s="200"/>
      <c r="ITT82" s="200"/>
      <c r="ITU82" s="197"/>
      <c r="ITV82" s="197"/>
      <c r="ITW82" s="197"/>
      <c r="ITX82" s="197"/>
      <c r="ITY82" s="197"/>
      <c r="ITZ82" s="197"/>
      <c r="IUA82" s="197"/>
      <c r="IUB82" s="197"/>
      <c r="IUC82" s="197"/>
      <c r="IUD82" s="197"/>
      <c r="IUE82" s="197"/>
      <c r="IUF82" s="197"/>
      <c r="IUG82" s="197"/>
      <c r="IUH82" s="197"/>
      <c r="IUI82" s="197"/>
      <c r="IUJ82" s="197"/>
      <c r="IUK82" s="200"/>
      <c r="IUL82" s="200"/>
      <c r="IUM82" s="200"/>
      <c r="IUN82" s="200"/>
      <c r="IUO82" s="200"/>
      <c r="IUP82" s="200"/>
      <c r="IUQ82" s="200"/>
      <c r="IUR82" s="200"/>
      <c r="IUS82" s="200"/>
      <c r="IUT82" s="200"/>
      <c r="IUU82" s="200"/>
      <c r="IUV82" s="200"/>
      <c r="IUW82" s="200"/>
      <c r="IUX82" s="200"/>
      <c r="IUY82" s="200"/>
      <c r="IUZ82" s="200"/>
      <c r="IVA82" s="200"/>
      <c r="IVB82" s="200"/>
      <c r="IVC82" s="200"/>
      <c r="IVD82" s="200"/>
      <c r="IVE82" s="200"/>
      <c r="IVF82" s="200"/>
      <c r="IVG82" s="200"/>
      <c r="IVH82" s="200"/>
      <c r="IVI82" s="200"/>
      <c r="IVJ82" s="200"/>
      <c r="IVK82" s="200"/>
      <c r="IVL82" s="200"/>
      <c r="IVM82" s="200"/>
      <c r="IVN82" s="200"/>
      <c r="IVO82" s="200"/>
      <c r="IVP82" s="200"/>
      <c r="IVQ82" s="200"/>
      <c r="IVR82" s="200"/>
      <c r="IVS82" s="200"/>
      <c r="IVT82" s="200"/>
      <c r="IVU82" s="200"/>
      <c r="IVV82" s="200"/>
      <c r="IVW82" s="200"/>
      <c r="IVX82" s="200"/>
      <c r="IVY82" s="200"/>
      <c r="IVZ82" s="200"/>
      <c r="IWA82" s="200"/>
      <c r="IWB82" s="200"/>
      <c r="IWC82" s="200"/>
      <c r="IWD82" s="200"/>
      <c r="IWE82" s="200"/>
      <c r="IWF82" s="200"/>
      <c r="IWG82" s="200"/>
      <c r="IWH82" s="200"/>
      <c r="IWI82" s="200"/>
      <c r="IWJ82" s="200"/>
      <c r="IWK82" s="200"/>
      <c r="IWL82" s="200"/>
      <c r="IWM82" s="200"/>
      <c r="IWN82" s="200"/>
      <c r="IWO82" s="200"/>
      <c r="IWP82" s="200"/>
      <c r="IWQ82" s="200"/>
      <c r="IWR82" s="200"/>
      <c r="IWS82" s="200"/>
      <c r="IWT82" s="200"/>
      <c r="IWU82" s="200"/>
      <c r="IWV82" s="200"/>
      <c r="IWW82" s="200"/>
      <c r="IWX82" s="200"/>
      <c r="IWY82" s="200"/>
      <c r="IWZ82" s="200"/>
      <c r="IXA82" s="200"/>
      <c r="IXB82" s="200"/>
      <c r="IXC82" s="200"/>
      <c r="IXD82" s="200"/>
      <c r="IXE82" s="200"/>
      <c r="IXF82" s="200"/>
      <c r="IXG82" s="200"/>
      <c r="IXH82" s="200"/>
      <c r="IXI82" s="197"/>
      <c r="IXJ82" s="197"/>
      <c r="IXK82" s="197"/>
      <c r="IXL82" s="197"/>
      <c r="IXM82" s="197"/>
      <c r="IXN82" s="197"/>
      <c r="IXO82" s="197"/>
      <c r="IXP82" s="197"/>
      <c r="IXQ82" s="197"/>
      <c r="IXR82" s="197"/>
      <c r="IXS82" s="197"/>
      <c r="IXT82" s="197"/>
      <c r="IXU82" s="197"/>
      <c r="IXV82" s="197"/>
      <c r="IXW82" s="197"/>
      <c r="IXX82" s="197"/>
      <c r="IXY82" s="200"/>
      <c r="IXZ82" s="200"/>
      <c r="IYA82" s="200"/>
      <c r="IYB82" s="200"/>
      <c r="IYC82" s="200"/>
      <c r="IYD82" s="200"/>
      <c r="IYE82" s="200"/>
      <c r="IYF82" s="200"/>
      <c r="IYG82" s="200"/>
      <c r="IYH82" s="200"/>
      <c r="IYI82" s="200"/>
      <c r="IYJ82" s="200"/>
      <c r="IYK82" s="200"/>
      <c r="IYL82" s="200"/>
      <c r="IYM82" s="200"/>
      <c r="IYN82" s="200"/>
      <c r="IYO82" s="200"/>
      <c r="IYP82" s="200"/>
      <c r="IYQ82" s="200"/>
      <c r="IYR82" s="200"/>
      <c r="IYS82" s="200"/>
      <c r="IYT82" s="200"/>
      <c r="IYU82" s="200"/>
      <c r="IYV82" s="200"/>
      <c r="IYW82" s="200"/>
      <c r="IYX82" s="200"/>
      <c r="IYY82" s="200"/>
      <c r="IYZ82" s="200"/>
      <c r="IZA82" s="200"/>
      <c r="IZB82" s="200"/>
      <c r="IZC82" s="200"/>
      <c r="IZD82" s="200"/>
      <c r="IZE82" s="200"/>
      <c r="IZF82" s="200"/>
      <c r="IZG82" s="200"/>
      <c r="IZH82" s="200"/>
      <c r="IZI82" s="200"/>
      <c r="IZJ82" s="200"/>
      <c r="IZK82" s="200"/>
      <c r="IZL82" s="200"/>
      <c r="IZM82" s="200"/>
      <c r="IZN82" s="200"/>
      <c r="IZO82" s="200"/>
      <c r="IZP82" s="200"/>
      <c r="IZQ82" s="200"/>
      <c r="IZR82" s="200"/>
      <c r="IZS82" s="200"/>
      <c r="IZT82" s="200"/>
      <c r="IZU82" s="200"/>
      <c r="IZV82" s="200"/>
      <c r="IZW82" s="200"/>
      <c r="IZX82" s="200"/>
      <c r="IZY82" s="200"/>
      <c r="IZZ82" s="200"/>
      <c r="JAA82" s="200"/>
      <c r="JAB82" s="200"/>
      <c r="JAC82" s="200"/>
      <c r="JAD82" s="200"/>
      <c r="JAE82" s="200"/>
      <c r="JAF82" s="200"/>
      <c r="JAG82" s="200"/>
      <c r="JAH82" s="200"/>
      <c r="JAI82" s="200"/>
      <c r="JAJ82" s="200"/>
      <c r="JAK82" s="200"/>
      <c r="JAL82" s="200"/>
      <c r="JAM82" s="200"/>
      <c r="JAN82" s="200"/>
      <c r="JAO82" s="200"/>
      <c r="JAP82" s="200"/>
      <c r="JAQ82" s="200"/>
      <c r="JAR82" s="200"/>
      <c r="JAS82" s="200"/>
      <c r="JAT82" s="200"/>
      <c r="JAU82" s="200"/>
      <c r="JAV82" s="200"/>
      <c r="JAW82" s="197"/>
      <c r="JAX82" s="197"/>
      <c r="JAY82" s="197"/>
      <c r="JAZ82" s="197"/>
      <c r="JBA82" s="197"/>
      <c r="JBB82" s="197"/>
      <c r="JBC82" s="197"/>
      <c r="JBD82" s="197"/>
      <c r="JBE82" s="197"/>
      <c r="JBF82" s="197"/>
      <c r="JBG82" s="197"/>
      <c r="JBH82" s="197"/>
      <c r="JBI82" s="197"/>
      <c r="JBJ82" s="197"/>
      <c r="JBK82" s="197"/>
      <c r="JBL82" s="197"/>
      <c r="JBM82" s="200"/>
      <c r="JBN82" s="200"/>
      <c r="JBO82" s="200"/>
      <c r="JBP82" s="200"/>
      <c r="JBQ82" s="200"/>
      <c r="JBR82" s="200"/>
      <c r="JBS82" s="200"/>
      <c r="JBT82" s="200"/>
      <c r="JBU82" s="200"/>
      <c r="JBV82" s="200"/>
      <c r="JBW82" s="200"/>
      <c r="JBX82" s="200"/>
      <c r="JBY82" s="200"/>
      <c r="JBZ82" s="200"/>
      <c r="JCA82" s="200"/>
      <c r="JCB82" s="200"/>
      <c r="JCC82" s="200"/>
      <c r="JCD82" s="200"/>
      <c r="JCE82" s="200"/>
      <c r="JCF82" s="200"/>
      <c r="JCG82" s="200"/>
      <c r="JCH82" s="200"/>
      <c r="JCI82" s="200"/>
      <c r="JCJ82" s="200"/>
      <c r="JCK82" s="200"/>
      <c r="JCL82" s="200"/>
      <c r="JCM82" s="200"/>
      <c r="JCN82" s="200"/>
      <c r="JCO82" s="200"/>
      <c r="JCP82" s="200"/>
      <c r="JCQ82" s="200"/>
      <c r="JCR82" s="200"/>
      <c r="JCS82" s="200"/>
      <c r="JCT82" s="200"/>
      <c r="JCU82" s="200"/>
      <c r="JCV82" s="200"/>
      <c r="JCW82" s="200"/>
      <c r="JCX82" s="200"/>
      <c r="JCY82" s="200"/>
      <c r="JCZ82" s="200"/>
      <c r="JDA82" s="200"/>
      <c r="JDB82" s="200"/>
      <c r="JDC82" s="200"/>
      <c r="JDD82" s="200"/>
      <c r="JDE82" s="200"/>
      <c r="JDF82" s="200"/>
      <c r="JDG82" s="200"/>
      <c r="JDH82" s="200"/>
      <c r="JDI82" s="200"/>
      <c r="JDJ82" s="200"/>
      <c r="JDK82" s="200"/>
      <c r="JDL82" s="200"/>
      <c r="JDM82" s="200"/>
      <c r="JDN82" s="200"/>
      <c r="JDO82" s="200"/>
      <c r="JDP82" s="200"/>
      <c r="JDQ82" s="200"/>
      <c r="JDR82" s="200"/>
      <c r="JDS82" s="200"/>
      <c r="JDT82" s="200"/>
      <c r="JDU82" s="200"/>
      <c r="JDV82" s="200"/>
      <c r="JDW82" s="200"/>
      <c r="JDX82" s="200"/>
      <c r="JDY82" s="200"/>
      <c r="JDZ82" s="200"/>
      <c r="JEA82" s="200"/>
      <c r="JEB82" s="200"/>
      <c r="JEC82" s="200"/>
      <c r="JED82" s="200"/>
      <c r="JEE82" s="200"/>
      <c r="JEF82" s="200"/>
      <c r="JEG82" s="200"/>
      <c r="JEH82" s="200"/>
      <c r="JEI82" s="200"/>
      <c r="JEJ82" s="200"/>
      <c r="JEK82" s="197"/>
      <c r="JEL82" s="197"/>
      <c r="JEM82" s="197"/>
      <c r="JEN82" s="197"/>
      <c r="JEO82" s="197"/>
      <c r="JEP82" s="197"/>
      <c r="JEQ82" s="197"/>
      <c r="JER82" s="197"/>
      <c r="JES82" s="197"/>
      <c r="JET82" s="197"/>
      <c r="JEU82" s="197"/>
      <c r="JEV82" s="197"/>
      <c r="JEW82" s="197"/>
      <c r="JEX82" s="197"/>
      <c r="JEY82" s="197"/>
      <c r="JEZ82" s="197"/>
      <c r="JFA82" s="200"/>
      <c r="JFB82" s="200"/>
      <c r="JFC82" s="200"/>
      <c r="JFD82" s="200"/>
      <c r="JFE82" s="200"/>
      <c r="JFF82" s="200"/>
      <c r="JFG82" s="200"/>
      <c r="JFH82" s="200"/>
      <c r="JFI82" s="200"/>
      <c r="JFJ82" s="200"/>
      <c r="JFK82" s="200"/>
      <c r="JFL82" s="200"/>
      <c r="JFM82" s="200"/>
      <c r="JFN82" s="200"/>
      <c r="JFO82" s="200"/>
      <c r="JFP82" s="200"/>
      <c r="JFQ82" s="200"/>
      <c r="JFR82" s="200"/>
      <c r="JFS82" s="200"/>
      <c r="JFT82" s="200"/>
      <c r="JFU82" s="200"/>
      <c r="JFV82" s="200"/>
      <c r="JFW82" s="200"/>
      <c r="JFX82" s="200"/>
      <c r="JFY82" s="200"/>
      <c r="JFZ82" s="200"/>
      <c r="JGA82" s="200"/>
      <c r="JGB82" s="200"/>
      <c r="JGC82" s="200"/>
      <c r="JGD82" s="200"/>
      <c r="JGE82" s="200"/>
      <c r="JGF82" s="200"/>
      <c r="JGG82" s="200"/>
      <c r="JGH82" s="200"/>
      <c r="JGI82" s="200"/>
      <c r="JGJ82" s="200"/>
      <c r="JGK82" s="200"/>
      <c r="JGL82" s="200"/>
      <c r="JGM82" s="200"/>
      <c r="JGN82" s="200"/>
      <c r="JGO82" s="200"/>
      <c r="JGP82" s="200"/>
      <c r="JGQ82" s="200"/>
      <c r="JGR82" s="200"/>
      <c r="JGS82" s="200"/>
      <c r="JGT82" s="200"/>
      <c r="JGU82" s="200"/>
      <c r="JGV82" s="200"/>
      <c r="JGW82" s="200"/>
      <c r="JGX82" s="200"/>
      <c r="JGY82" s="200"/>
      <c r="JGZ82" s="200"/>
      <c r="JHA82" s="200"/>
      <c r="JHB82" s="200"/>
      <c r="JHC82" s="200"/>
      <c r="JHD82" s="200"/>
      <c r="JHE82" s="200"/>
      <c r="JHF82" s="200"/>
      <c r="JHG82" s="200"/>
      <c r="JHH82" s="200"/>
      <c r="JHI82" s="200"/>
      <c r="JHJ82" s="200"/>
      <c r="JHK82" s="200"/>
      <c r="JHL82" s="200"/>
      <c r="JHM82" s="200"/>
      <c r="JHN82" s="200"/>
      <c r="JHO82" s="200"/>
      <c r="JHP82" s="200"/>
      <c r="JHQ82" s="200"/>
      <c r="JHR82" s="200"/>
      <c r="JHS82" s="200"/>
      <c r="JHT82" s="200"/>
      <c r="JHU82" s="200"/>
      <c r="JHV82" s="200"/>
      <c r="JHW82" s="200"/>
      <c r="JHX82" s="200"/>
      <c r="JHY82" s="197"/>
      <c r="JHZ82" s="197"/>
      <c r="JIA82" s="197"/>
      <c r="JIB82" s="197"/>
      <c r="JIC82" s="197"/>
      <c r="JID82" s="197"/>
      <c r="JIE82" s="197"/>
      <c r="JIF82" s="197"/>
      <c r="JIG82" s="197"/>
      <c r="JIH82" s="197"/>
      <c r="JII82" s="197"/>
      <c r="JIJ82" s="197"/>
      <c r="JIK82" s="197"/>
      <c r="JIL82" s="197"/>
      <c r="JIM82" s="197"/>
      <c r="JIN82" s="197"/>
      <c r="JIO82" s="200"/>
      <c r="JIP82" s="200"/>
      <c r="JIQ82" s="200"/>
      <c r="JIR82" s="200"/>
      <c r="JIS82" s="200"/>
      <c r="JIT82" s="200"/>
      <c r="JIU82" s="200"/>
      <c r="JIV82" s="200"/>
      <c r="JIW82" s="200"/>
      <c r="JIX82" s="200"/>
      <c r="JIY82" s="200"/>
      <c r="JIZ82" s="200"/>
      <c r="JJA82" s="200"/>
      <c r="JJB82" s="200"/>
      <c r="JJC82" s="200"/>
      <c r="JJD82" s="200"/>
      <c r="JJE82" s="200"/>
      <c r="JJF82" s="200"/>
      <c r="JJG82" s="200"/>
      <c r="JJH82" s="200"/>
      <c r="JJI82" s="200"/>
      <c r="JJJ82" s="200"/>
      <c r="JJK82" s="200"/>
      <c r="JJL82" s="200"/>
      <c r="JJM82" s="200"/>
      <c r="JJN82" s="200"/>
      <c r="JJO82" s="200"/>
      <c r="JJP82" s="200"/>
      <c r="JJQ82" s="200"/>
      <c r="JJR82" s="200"/>
      <c r="JJS82" s="200"/>
      <c r="JJT82" s="200"/>
      <c r="JJU82" s="200"/>
      <c r="JJV82" s="200"/>
      <c r="JJW82" s="200"/>
      <c r="JJX82" s="200"/>
      <c r="JJY82" s="200"/>
      <c r="JJZ82" s="200"/>
      <c r="JKA82" s="200"/>
      <c r="JKB82" s="200"/>
      <c r="JKC82" s="200"/>
      <c r="JKD82" s="200"/>
      <c r="JKE82" s="200"/>
      <c r="JKF82" s="200"/>
      <c r="JKG82" s="200"/>
      <c r="JKH82" s="200"/>
      <c r="JKI82" s="200"/>
      <c r="JKJ82" s="200"/>
      <c r="JKK82" s="200"/>
      <c r="JKL82" s="200"/>
      <c r="JKM82" s="200"/>
      <c r="JKN82" s="200"/>
      <c r="JKO82" s="200"/>
      <c r="JKP82" s="200"/>
      <c r="JKQ82" s="200"/>
      <c r="JKR82" s="200"/>
      <c r="JKS82" s="200"/>
      <c r="JKT82" s="200"/>
      <c r="JKU82" s="200"/>
      <c r="JKV82" s="200"/>
      <c r="JKW82" s="200"/>
      <c r="JKX82" s="200"/>
      <c r="JKY82" s="200"/>
      <c r="JKZ82" s="200"/>
      <c r="JLA82" s="200"/>
      <c r="JLB82" s="200"/>
      <c r="JLC82" s="200"/>
      <c r="JLD82" s="200"/>
      <c r="JLE82" s="200"/>
      <c r="JLF82" s="200"/>
      <c r="JLG82" s="200"/>
      <c r="JLH82" s="200"/>
      <c r="JLI82" s="200"/>
      <c r="JLJ82" s="200"/>
      <c r="JLK82" s="200"/>
      <c r="JLL82" s="200"/>
      <c r="JLM82" s="197"/>
      <c r="JLN82" s="197"/>
      <c r="JLO82" s="197"/>
      <c r="JLP82" s="197"/>
      <c r="JLQ82" s="197"/>
      <c r="JLR82" s="197"/>
      <c r="JLS82" s="197"/>
      <c r="JLT82" s="197"/>
      <c r="JLU82" s="197"/>
      <c r="JLV82" s="197"/>
      <c r="JLW82" s="197"/>
      <c r="JLX82" s="197"/>
      <c r="JLY82" s="197"/>
      <c r="JLZ82" s="197"/>
      <c r="JMA82" s="197"/>
      <c r="JMB82" s="197"/>
      <c r="JMC82" s="200"/>
      <c r="JMD82" s="200"/>
      <c r="JME82" s="200"/>
      <c r="JMF82" s="200"/>
      <c r="JMG82" s="200"/>
      <c r="JMH82" s="200"/>
      <c r="JMI82" s="200"/>
      <c r="JMJ82" s="200"/>
      <c r="JMK82" s="200"/>
      <c r="JML82" s="200"/>
      <c r="JMM82" s="200"/>
      <c r="JMN82" s="200"/>
      <c r="JMO82" s="200"/>
      <c r="JMP82" s="200"/>
      <c r="JMQ82" s="200"/>
      <c r="JMR82" s="200"/>
      <c r="JMS82" s="200"/>
      <c r="JMT82" s="200"/>
      <c r="JMU82" s="200"/>
      <c r="JMV82" s="200"/>
      <c r="JMW82" s="200"/>
      <c r="JMX82" s="200"/>
      <c r="JMY82" s="200"/>
      <c r="JMZ82" s="200"/>
      <c r="JNA82" s="200"/>
      <c r="JNB82" s="200"/>
      <c r="JNC82" s="200"/>
      <c r="JND82" s="200"/>
      <c r="JNE82" s="200"/>
      <c r="JNF82" s="200"/>
      <c r="JNG82" s="200"/>
      <c r="JNH82" s="200"/>
      <c r="JNI82" s="200"/>
      <c r="JNJ82" s="200"/>
      <c r="JNK82" s="200"/>
      <c r="JNL82" s="200"/>
      <c r="JNM82" s="200"/>
      <c r="JNN82" s="200"/>
      <c r="JNO82" s="200"/>
      <c r="JNP82" s="200"/>
      <c r="JNQ82" s="200"/>
      <c r="JNR82" s="200"/>
      <c r="JNS82" s="200"/>
      <c r="JNT82" s="200"/>
      <c r="JNU82" s="200"/>
      <c r="JNV82" s="200"/>
      <c r="JNW82" s="200"/>
      <c r="JNX82" s="200"/>
      <c r="JNY82" s="200"/>
      <c r="JNZ82" s="200"/>
      <c r="JOA82" s="200"/>
      <c r="JOB82" s="200"/>
      <c r="JOC82" s="200"/>
      <c r="JOD82" s="200"/>
      <c r="JOE82" s="200"/>
      <c r="JOF82" s="200"/>
      <c r="JOG82" s="200"/>
      <c r="JOH82" s="200"/>
      <c r="JOI82" s="200"/>
      <c r="JOJ82" s="200"/>
      <c r="JOK82" s="200"/>
      <c r="JOL82" s="200"/>
      <c r="JOM82" s="200"/>
      <c r="JON82" s="200"/>
      <c r="JOO82" s="200"/>
      <c r="JOP82" s="200"/>
      <c r="JOQ82" s="200"/>
      <c r="JOR82" s="200"/>
      <c r="JOS82" s="200"/>
      <c r="JOT82" s="200"/>
      <c r="JOU82" s="200"/>
      <c r="JOV82" s="200"/>
      <c r="JOW82" s="200"/>
      <c r="JOX82" s="200"/>
      <c r="JOY82" s="200"/>
      <c r="JOZ82" s="200"/>
      <c r="JPA82" s="197"/>
      <c r="JPB82" s="197"/>
      <c r="JPC82" s="197"/>
      <c r="JPD82" s="197"/>
      <c r="JPE82" s="197"/>
      <c r="JPF82" s="197"/>
      <c r="JPG82" s="197"/>
      <c r="JPH82" s="197"/>
      <c r="JPI82" s="197"/>
      <c r="JPJ82" s="197"/>
      <c r="JPK82" s="197"/>
      <c r="JPL82" s="197"/>
      <c r="JPM82" s="197"/>
      <c r="JPN82" s="197"/>
      <c r="JPO82" s="197"/>
      <c r="JPP82" s="197"/>
      <c r="JPQ82" s="200"/>
      <c r="JPR82" s="200"/>
      <c r="JPS82" s="200"/>
      <c r="JPT82" s="200"/>
      <c r="JPU82" s="200"/>
      <c r="JPV82" s="200"/>
      <c r="JPW82" s="200"/>
      <c r="JPX82" s="200"/>
      <c r="JPY82" s="200"/>
      <c r="JPZ82" s="200"/>
      <c r="JQA82" s="200"/>
      <c r="JQB82" s="200"/>
      <c r="JQC82" s="200"/>
      <c r="JQD82" s="200"/>
      <c r="JQE82" s="200"/>
      <c r="JQF82" s="200"/>
      <c r="JQG82" s="200"/>
      <c r="JQH82" s="200"/>
      <c r="JQI82" s="200"/>
      <c r="JQJ82" s="200"/>
      <c r="JQK82" s="200"/>
      <c r="JQL82" s="200"/>
      <c r="JQM82" s="200"/>
      <c r="JQN82" s="200"/>
      <c r="JQO82" s="200"/>
      <c r="JQP82" s="200"/>
      <c r="JQQ82" s="200"/>
      <c r="JQR82" s="200"/>
      <c r="JQS82" s="200"/>
      <c r="JQT82" s="200"/>
      <c r="JQU82" s="200"/>
      <c r="JQV82" s="200"/>
      <c r="JQW82" s="200"/>
      <c r="JQX82" s="200"/>
      <c r="JQY82" s="200"/>
      <c r="JQZ82" s="200"/>
      <c r="JRA82" s="200"/>
      <c r="JRB82" s="200"/>
      <c r="JRC82" s="200"/>
      <c r="JRD82" s="200"/>
      <c r="JRE82" s="200"/>
      <c r="JRF82" s="200"/>
      <c r="JRG82" s="200"/>
      <c r="JRH82" s="200"/>
      <c r="JRI82" s="200"/>
      <c r="JRJ82" s="200"/>
      <c r="JRK82" s="200"/>
      <c r="JRL82" s="200"/>
      <c r="JRM82" s="200"/>
      <c r="JRN82" s="200"/>
      <c r="JRO82" s="200"/>
      <c r="JRP82" s="200"/>
      <c r="JRQ82" s="200"/>
      <c r="JRR82" s="200"/>
      <c r="JRS82" s="200"/>
      <c r="JRT82" s="200"/>
      <c r="JRU82" s="200"/>
      <c r="JRV82" s="200"/>
      <c r="JRW82" s="200"/>
      <c r="JRX82" s="200"/>
      <c r="JRY82" s="200"/>
      <c r="JRZ82" s="200"/>
      <c r="JSA82" s="200"/>
      <c r="JSB82" s="200"/>
      <c r="JSC82" s="200"/>
      <c r="JSD82" s="200"/>
      <c r="JSE82" s="200"/>
      <c r="JSF82" s="200"/>
      <c r="JSG82" s="200"/>
      <c r="JSH82" s="200"/>
      <c r="JSI82" s="200"/>
      <c r="JSJ82" s="200"/>
      <c r="JSK82" s="200"/>
      <c r="JSL82" s="200"/>
      <c r="JSM82" s="200"/>
      <c r="JSN82" s="200"/>
      <c r="JSO82" s="197"/>
      <c r="JSP82" s="197"/>
      <c r="JSQ82" s="197"/>
      <c r="JSR82" s="197"/>
      <c r="JSS82" s="197"/>
      <c r="JST82" s="197"/>
      <c r="JSU82" s="197"/>
      <c r="JSV82" s="197"/>
      <c r="JSW82" s="197"/>
      <c r="JSX82" s="197"/>
      <c r="JSY82" s="197"/>
      <c r="JSZ82" s="197"/>
      <c r="JTA82" s="197"/>
      <c r="JTB82" s="197"/>
      <c r="JTC82" s="197"/>
      <c r="JTD82" s="197"/>
      <c r="JTE82" s="200"/>
      <c r="JTF82" s="200"/>
      <c r="JTG82" s="200"/>
      <c r="JTH82" s="200"/>
      <c r="JTI82" s="200"/>
      <c r="JTJ82" s="200"/>
      <c r="JTK82" s="200"/>
      <c r="JTL82" s="200"/>
      <c r="JTM82" s="200"/>
      <c r="JTN82" s="200"/>
      <c r="JTO82" s="200"/>
      <c r="JTP82" s="200"/>
      <c r="JTQ82" s="200"/>
      <c r="JTR82" s="200"/>
      <c r="JTS82" s="200"/>
      <c r="JTT82" s="200"/>
      <c r="JTU82" s="200"/>
      <c r="JTV82" s="200"/>
      <c r="JTW82" s="200"/>
      <c r="JTX82" s="200"/>
      <c r="JTY82" s="200"/>
      <c r="JTZ82" s="200"/>
      <c r="JUA82" s="200"/>
      <c r="JUB82" s="200"/>
      <c r="JUC82" s="200"/>
      <c r="JUD82" s="200"/>
      <c r="JUE82" s="200"/>
      <c r="JUF82" s="200"/>
      <c r="JUG82" s="200"/>
      <c r="JUH82" s="200"/>
      <c r="JUI82" s="200"/>
      <c r="JUJ82" s="200"/>
      <c r="JUK82" s="200"/>
      <c r="JUL82" s="200"/>
      <c r="JUM82" s="200"/>
      <c r="JUN82" s="200"/>
      <c r="JUO82" s="200"/>
      <c r="JUP82" s="200"/>
      <c r="JUQ82" s="200"/>
      <c r="JUR82" s="200"/>
      <c r="JUS82" s="200"/>
      <c r="JUT82" s="200"/>
      <c r="JUU82" s="200"/>
      <c r="JUV82" s="200"/>
      <c r="JUW82" s="200"/>
      <c r="JUX82" s="200"/>
      <c r="JUY82" s="200"/>
      <c r="JUZ82" s="200"/>
      <c r="JVA82" s="200"/>
      <c r="JVB82" s="200"/>
      <c r="JVC82" s="200"/>
      <c r="JVD82" s="200"/>
      <c r="JVE82" s="200"/>
      <c r="JVF82" s="200"/>
      <c r="JVG82" s="200"/>
      <c r="JVH82" s="200"/>
      <c r="JVI82" s="200"/>
      <c r="JVJ82" s="200"/>
      <c r="JVK82" s="200"/>
      <c r="JVL82" s="200"/>
      <c r="JVM82" s="200"/>
      <c r="JVN82" s="200"/>
      <c r="JVO82" s="200"/>
      <c r="JVP82" s="200"/>
      <c r="JVQ82" s="200"/>
      <c r="JVR82" s="200"/>
      <c r="JVS82" s="200"/>
      <c r="JVT82" s="200"/>
      <c r="JVU82" s="200"/>
      <c r="JVV82" s="200"/>
      <c r="JVW82" s="200"/>
      <c r="JVX82" s="200"/>
      <c r="JVY82" s="200"/>
      <c r="JVZ82" s="200"/>
      <c r="JWA82" s="200"/>
      <c r="JWB82" s="200"/>
      <c r="JWC82" s="197"/>
      <c r="JWD82" s="197"/>
      <c r="JWE82" s="197"/>
      <c r="JWF82" s="197"/>
      <c r="JWG82" s="197"/>
      <c r="JWH82" s="197"/>
      <c r="JWI82" s="197"/>
      <c r="JWJ82" s="197"/>
      <c r="JWK82" s="197"/>
      <c r="JWL82" s="197"/>
      <c r="JWM82" s="197"/>
      <c r="JWN82" s="197"/>
      <c r="JWO82" s="197"/>
      <c r="JWP82" s="197"/>
      <c r="JWQ82" s="197"/>
      <c r="JWR82" s="197"/>
      <c r="JWS82" s="200"/>
      <c r="JWT82" s="200"/>
      <c r="JWU82" s="200"/>
      <c r="JWV82" s="200"/>
      <c r="JWW82" s="200"/>
      <c r="JWX82" s="200"/>
      <c r="JWY82" s="200"/>
      <c r="JWZ82" s="200"/>
      <c r="JXA82" s="200"/>
      <c r="JXB82" s="200"/>
      <c r="JXC82" s="200"/>
      <c r="JXD82" s="200"/>
      <c r="JXE82" s="200"/>
      <c r="JXF82" s="200"/>
      <c r="JXG82" s="200"/>
      <c r="JXH82" s="200"/>
      <c r="JXI82" s="200"/>
      <c r="JXJ82" s="200"/>
      <c r="JXK82" s="200"/>
      <c r="JXL82" s="200"/>
      <c r="JXM82" s="200"/>
      <c r="JXN82" s="200"/>
      <c r="JXO82" s="200"/>
      <c r="JXP82" s="200"/>
      <c r="JXQ82" s="200"/>
      <c r="JXR82" s="200"/>
      <c r="JXS82" s="200"/>
      <c r="JXT82" s="200"/>
      <c r="JXU82" s="200"/>
      <c r="JXV82" s="200"/>
      <c r="JXW82" s="200"/>
      <c r="JXX82" s="200"/>
      <c r="JXY82" s="200"/>
      <c r="JXZ82" s="200"/>
      <c r="JYA82" s="200"/>
      <c r="JYB82" s="200"/>
      <c r="JYC82" s="200"/>
      <c r="JYD82" s="200"/>
      <c r="JYE82" s="200"/>
      <c r="JYF82" s="200"/>
      <c r="JYG82" s="200"/>
      <c r="JYH82" s="200"/>
      <c r="JYI82" s="200"/>
      <c r="JYJ82" s="200"/>
      <c r="JYK82" s="200"/>
      <c r="JYL82" s="200"/>
      <c r="JYM82" s="200"/>
      <c r="JYN82" s="200"/>
      <c r="JYO82" s="200"/>
      <c r="JYP82" s="200"/>
      <c r="JYQ82" s="200"/>
      <c r="JYR82" s="200"/>
      <c r="JYS82" s="200"/>
      <c r="JYT82" s="200"/>
      <c r="JYU82" s="200"/>
      <c r="JYV82" s="200"/>
      <c r="JYW82" s="200"/>
      <c r="JYX82" s="200"/>
      <c r="JYY82" s="200"/>
      <c r="JYZ82" s="200"/>
      <c r="JZA82" s="200"/>
      <c r="JZB82" s="200"/>
      <c r="JZC82" s="200"/>
      <c r="JZD82" s="200"/>
      <c r="JZE82" s="200"/>
      <c r="JZF82" s="200"/>
      <c r="JZG82" s="200"/>
      <c r="JZH82" s="200"/>
      <c r="JZI82" s="200"/>
      <c r="JZJ82" s="200"/>
      <c r="JZK82" s="200"/>
      <c r="JZL82" s="200"/>
      <c r="JZM82" s="200"/>
      <c r="JZN82" s="200"/>
      <c r="JZO82" s="200"/>
      <c r="JZP82" s="200"/>
      <c r="JZQ82" s="197"/>
      <c r="JZR82" s="197"/>
      <c r="JZS82" s="197"/>
      <c r="JZT82" s="197"/>
      <c r="JZU82" s="197"/>
      <c r="JZV82" s="197"/>
      <c r="JZW82" s="197"/>
      <c r="JZX82" s="197"/>
      <c r="JZY82" s="197"/>
      <c r="JZZ82" s="197"/>
      <c r="KAA82" s="197"/>
      <c r="KAB82" s="197"/>
      <c r="KAC82" s="197"/>
      <c r="KAD82" s="197"/>
      <c r="KAE82" s="197"/>
      <c r="KAF82" s="197"/>
      <c r="KAG82" s="200"/>
      <c r="KAH82" s="200"/>
      <c r="KAI82" s="200"/>
      <c r="KAJ82" s="200"/>
      <c r="KAK82" s="200"/>
      <c r="KAL82" s="200"/>
      <c r="KAM82" s="200"/>
      <c r="KAN82" s="200"/>
      <c r="KAO82" s="200"/>
      <c r="KAP82" s="200"/>
      <c r="KAQ82" s="200"/>
      <c r="KAR82" s="200"/>
      <c r="KAS82" s="200"/>
      <c r="KAT82" s="200"/>
      <c r="KAU82" s="200"/>
      <c r="KAV82" s="200"/>
      <c r="KAW82" s="200"/>
      <c r="KAX82" s="200"/>
      <c r="KAY82" s="200"/>
      <c r="KAZ82" s="200"/>
      <c r="KBA82" s="200"/>
      <c r="KBB82" s="200"/>
      <c r="KBC82" s="200"/>
      <c r="KBD82" s="200"/>
      <c r="KBE82" s="200"/>
      <c r="KBF82" s="200"/>
      <c r="KBG82" s="200"/>
      <c r="KBH82" s="200"/>
      <c r="KBI82" s="200"/>
      <c r="KBJ82" s="200"/>
      <c r="KBK82" s="200"/>
      <c r="KBL82" s="200"/>
      <c r="KBM82" s="200"/>
      <c r="KBN82" s="200"/>
      <c r="KBO82" s="200"/>
      <c r="KBP82" s="200"/>
      <c r="KBQ82" s="200"/>
      <c r="KBR82" s="200"/>
      <c r="KBS82" s="200"/>
      <c r="KBT82" s="200"/>
      <c r="KBU82" s="200"/>
      <c r="KBV82" s="200"/>
      <c r="KBW82" s="200"/>
      <c r="KBX82" s="200"/>
      <c r="KBY82" s="200"/>
      <c r="KBZ82" s="200"/>
      <c r="KCA82" s="200"/>
      <c r="KCB82" s="200"/>
      <c r="KCC82" s="200"/>
      <c r="KCD82" s="200"/>
      <c r="KCE82" s="200"/>
      <c r="KCF82" s="200"/>
      <c r="KCG82" s="200"/>
      <c r="KCH82" s="200"/>
      <c r="KCI82" s="200"/>
      <c r="KCJ82" s="200"/>
      <c r="KCK82" s="200"/>
      <c r="KCL82" s="200"/>
      <c r="KCM82" s="200"/>
      <c r="KCN82" s="200"/>
      <c r="KCO82" s="200"/>
      <c r="KCP82" s="200"/>
      <c r="KCQ82" s="200"/>
      <c r="KCR82" s="200"/>
      <c r="KCS82" s="200"/>
      <c r="KCT82" s="200"/>
      <c r="KCU82" s="200"/>
      <c r="KCV82" s="200"/>
      <c r="KCW82" s="200"/>
      <c r="KCX82" s="200"/>
      <c r="KCY82" s="200"/>
      <c r="KCZ82" s="200"/>
      <c r="KDA82" s="200"/>
      <c r="KDB82" s="200"/>
      <c r="KDC82" s="200"/>
      <c r="KDD82" s="200"/>
      <c r="KDE82" s="197"/>
      <c r="KDF82" s="197"/>
      <c r="KDG82" s="197"/>
      <c r="KDH82" s="197"/>
      <c r="KDI82" s="197"/>
      <c r="KDJ82" s="197"/>
      <c r="KDK82" s="197"/>
      <c r="KDL82" s="197"/>
      <c r="KDM82" s="197"/>
      <c r="KDN82" s="197"/>
      <c r="KDO82" s="197"/>
      <c r="KDP82" s="197"/>
      <c r="KDQ82" s="197"/>
      <c r="KDR82" s="197"/>
      <c r="KDS82" s="197"/>
      <c r="KDT82" s="197"/>
      <c r="KDU82" s="200"/>
      <c r="KDV82" s="200"/>
      <c r="KDW82" s="200"/>
      <c r="KDX82" s="200"/>
      <c r="KDY82" s="200"/>
      <c r="KDZ82" s="200"/>
      <c r="KEA82" s="200"/>
      <c r="KEB82" s="200"/>
      <c r="KEC82" s="200"/>
      <c r="KED82" s="200"/>
      <c r="KEE82" s="200"/>
      <c r="KEF82" s="200"/>
      <c r="KEG82" s="200"/>
      <c r="KEH82" s="200"/>
      <c r="KEI82" s="200"/>
      <c r="KEJ82" s="200"/>
      <c r="KEK82" s="200"/>
      <c r="KEL82" s="200"/>
      <c r="KEM82" s="200"/>
      <c r="KEN82" s="200"/>
      <c r="KEO82" s="200"/>
      <c r="KEP82" s="200"/>
      <c r="KEQ82" s="200"/>
      <c r="KER82" s="200"/>
      <c r="KES82" s="200"/>
      <c r="KET82" s="200"/>
      <c r="KEU82" s="200"/>
      <c r="KEV82" s="200"/>
      <c r="KEW82" s="200"/>
      <c r="KEX82" s="200"/>
      <c r="KEY82" s="200"/>
      <c r="KEZ82" s="200"/>
      <c r="KFA82" s="200"/>
      <c r="KFB82" s="200"/>
      <c r="KFC82" s="200"/>
      <c r="KFD82" s="200"/>
      <c r="KFE82" s="200"/>
      <c r="KFF82" s="200"/>
      <c r="KFG82" s="200"/>
      <c r="KFH82" s="200"/>
      <c r="KFI82" s="200"/>
      <c r="KFJ82" s="200"/>
      <c r="KFK82" s="200"/>
      <c r="KFL82" s="200"/>
      <c r="KFM82" s="200"/>
      <c r="KFN82" s="200"/>
      <c r="KFO82" s="200"/>
      <c r="KFP82" s="200"/>
      <c r="KFQ82" s="200"/>
      <c r="KFR82" s="200"/>
      <c r="KFS82" s="200"/>
      <c r="KFT82" s="200"/>
      <c r="KFU82" s="200"/>
      <c r="KFV82" s="200"/>
      <c r="KFW82" s="200"/>
      <c r="KFX82" s="200"/>
      <c r="KFY82" s="200"/>
      <c r="KFZ82" s="200"/>
      <c r="KGA82" s="200"/>
      <c r="KGB82" s="200"/>
      <c r="KGC82" s="200"/>
      <c r="KGD82" s="200"/>
      <c r="KGE82" s="200"/>
      <c r="KGF82" s="200"/>
      <c r="KGG82" s="200"/>
      <c r="KGH82" s="200"/>
      <c r="KGI82" s="200"/>
      <c r="KGJ82" s="200"/>
      <c r="KGK82" s="200"/>
      <c r="KGL82" s="200"/>
      <c r="KGM82" s="200"/>
      <c r="KGN82" s="200"/>
      <c r="KGO82" s="200"/>
      <c r="KGP82" s="200"/>
      <c r="KGQ82" s="200"/>
      <c r="KGR82" s="200"/>
      <c r="KGS82" s="197"/>
      <c r="KGT82" s="197"/>
      <c r="KGU82" s="197"/>
      <c r="KGV82" s="197"/>
      <c r="KGW82" s="197"/>
      <c r="KGX82" s="197"/>
      <c r="KGY82" s="197"/>
      <c r="KGZ82" s="197"/>
      <c r="KHA82" s="197"/>
      <c r="KHB82" s="197"/>
      <c r="KHC82" s="197"/>
      <c r="KHD82" s="197"/>
      <c r="KHE82" s="197"/>
      <c r="KHF82" s="197"/>
      <c r="KHG82" s="197"/>
      <c r="KHH82" s="197"/>
      <c r="KHI82" s="200"/>
      <c r="KHJ82" s="200"/>
      <c r="KHK82" s="200"/>
      <c r="KHL82" s="200"/>
      <c r="KHM82" s="200"/>
      <c r="KHN82" s="200"/>
      <c r="KHO82" s="200"/>
      <c r="KHP82" s="200"/>
      <c r="KHQ82" s="200"/>
      <c r="KHR82" s="200"/>
      <c r="KHS82" s="200"/>
      <c r="KHT82" s="200"/>
      <c r="KHU82" s="200"/>
      <c r="KHV82" s="200"/>
      <c r="KHW82" s="200"/>
      <c r="KHX82" s="200"/>
      <c r="KHY82" s="200"/>
      <c r="KHZ82" s="200"/>
      <c r="KIA82" s="200"/>
      <c r="KIB82" s="200"/>
      <c r="KIC82" s="200"/>
      <c r="KID82" s="200"/>
      <c r="KIE82" s="200"/>
      <c r="KIF82" s="200"/>
      <c r="KIG82" s="200"/>
      <c r="KIH82" s="200"/>
      <c r="KII82" s="200"/>
      <c r="KIJ82" s="200"/>
      <c r="KIK82" s="200"/>
      <c r="KIL82" s="200"/>
      <c r="KIM82" s="200"/>
      <c r="KIN82" s="200"/>
      <c r="KIO82" s="200"/>
      <c r="KIP82" s="200"/>
      <c r="KIQ82" s="200"/>
      <c r="KIR82" s="200"/>
      <c r="KIS82" s="200"/>
      <c r="KIT82" s="200"/>
      <c r="KIU82" s="200"/>
      <c r="KIV82" s="200"/>
      <c r="KIW82" s="200"/>
      <c r="KIX82" s="200"/>
      <c r="KIY82" s="200"/>
      <c r="KIZ82" s="200"/>
      <c r="KJA82" s="200"/>
      <c r="KJB82" s="200"/>
      <c r="KJC82" s="200"/>
      <c r="KJD82" s="200"/>
      <c r="KJE82" s="200"/>
      <c r="KJF82" s="200"/>
      <c r="KJG82" s="200"/>
      <c r="KJH82" s="200"/>
      <c r="KJI82" s="200"/>
      <c r="KJJ82" s="200"/>
      <c r="KJK82" s="200"/>
      <c r="KJL82" s="200"/>
      <c r="KJM82" s="200"/>
      <c r="KJN82" s="200"/>
      <c r="KJO82" s="200"/>
      <c r="KJP82" s="200"/>
      <c r="KJQ82" s="200"/>
      <c r="KJR82" s="200"/>
      <c r="KJS82" s="200"/>
      <c r="KJT82" s="200"/>
      <c r="KJU82" s="200"/>
      <c r="KJV82" s="200"/>
      <c r="KJW82" s="200"/>
      <c r="KJX82" s="200"/>
      <c r="KJY82" s="200"/>
      <c r="KJZ82" s="200"/>
      <c r="KKA82" s="200"/>
      <c r="KKB82" s="200"/>
      <c r="KKC82" s="200"/>
      <c r="KKD82" s="200"/>
      <c r="KKE82" s="200"/>
      <c r="KKF82" s="200"/>
      <c r="KKG82" s="197"/>
      <c r="KKH82" s="197"/>
      <c r="KKI82" s="197"/>
      <c r="KKJ82" s="197"/>
      <c r="KKK82" s="197"/>
      <c r="KKL82" s="197"/>
      <c r="KKM82" s="197"/>
      <c r="KKN82" s="197"/>
      <c r="KKO82" s="197"/>
      <c r="KKP82" s="197"/>
      <c r="KKQ82" s="197"/>
      <c r="KKR82" s="197"/>
      <c r="KKS82" s="197"/>
      <c r="KKT82" s="197"/>
      <c r="KKU82" s="197"/>
      <c r="KKV82" s="197"/>
      <c r="KKW82" s="200"/>
      <c r="KKX82" s="200"/>
      <c r="KKY82" s="200"/>
      <c r="KKZ82" s="200"/>
      <c r="KLA82" s="200"/>
      <c r="KLB82" s="200"/>
      <c r="KLC82" s="200"/>
      <c r="KLD82" s="200"/>
      <c r="KLE82" s="200"/>
      <c r="KLF82" s="200"/>
      <c r="KLG82" s="200"/>
      <c r="KLH82" s="200"/>
      <c r="KLI82" s="200"/>
      <c r="KLJ82" s="200"/>
      <c r="KLK82" s="200"/>
      <c r="KLL82" s="200"/>
      <c r="KLM82" s="200"/>
      <c r="KLN82" s="200"/>
      <c r="KLO82" s="200"/>
      <c r="KLP82" s="200"/>
      <c r="KLQ82" s="200"/>
      <c r="KLR82" s="200"/>
      <c r="KLS82" s="200"/>
      <c r="KLT82" s="200"/>
      <c r="KLU82" s="200"/>
      <c r="KLV82" s="200"/>
      <c r="KLW82" s="200"/>
      <c r="KLX82" s="200"/>
      <c r="KLY82" s="200"/>
      <c r="KLZ82" s="200"/>
      <c r="KMA82" s="200"/>
      <c r="KMB82" s="200"/>
      <c r="KMC82" s="200"/>
      <c r="KMD82" s="200"/>
      <c r="KME82" s="200"/>
      <c r="KMF82" s="200"/>
      <c r="KMG82" s="200"/>
      <c r="KMH82" s="200"/>
      <c r="KMI82" s="200"/>
      <c r="KMJ82" s="200"/>
      <c r="KMK82" s="200"/>
      <c r="KML82" s="200"/>
      <c r="KMM82" s="200"/>
      <c r="KMN82" s="200"/>
      <c r="KMO82" s="200"/>
      <c r="KMP82" s="200"/>
      <c r="KMQ82" s="200"/>
      <c r="KMR82" s="200"/>
      <c r="KMS82" s="200"/>
      <c r="KMT82" s="200"/>
      <c r="KMU82" s="200"/>
      <c r="KMV82" s="200"/>
      <c r="KMW82" s="200"/>
      <c r="KMX82" s="200"/>
      <c r="KMY82" s="200"/>
      <c r="KMZ82" s="200"/>
      <c r="KNA82" s="200"/>
      <c r="KNB82" s="200"/>
      <c r="KNC82" s="200"/>
      <c r="KND82" s="200"/>
      <c r="KNE82" s="200"/>
      <c r="KNF82" s="200"/>
      <c r="KNG82" s="200"/>
      <c r="KNH82" s="200"/>
      <c r="KNI82" s="200"/>
      <c r="KNJ82" s="200"/>
      <c r="KNK82" s="200"/>
      <c r="KNL82" s="200"/>
      <c r="KNM82" s="200"/>
      <c r="KNN82" s="200"/>
      <c r="KNO82" s="200"/>
      <c r="KNP82" s="200"/>
      <c r="KNQ82" s="200"/>
      <c r="KNR82" s="200"/>
      <c r="KNS82" s="200"/>
      <c r="KNT82" s="200"/>
      <c r="KNU82" s="197"/>
      <c r="KNV82" s="197"/>
      <c r="KNW82" s="197"/>
      <c r="KNX82" s="197"/>
      <c r="KNY82" s="197"/>
      <c r="KNZ82" s="197"/>
      <c r="KOA82" s="197"/>
      <c r="KOB82" s="197"/>
      <c r="KOC82" s="197"/>
      <c r="KOD82" s="197"/>
      <c r="KOE82" s="197"/>
      <c r="KOF82" s="197"/>
      <c r="KOG82" s="197"/>
      <c r="KOH82" s="197"/>
      <c r="KOI82" s="197"/>
      <c r="KOJ82" s="197"/>
      <c r="KOK82" s="200"/>
      <c r="KOL82" s="200"/>
      <c r="KOM82" s="200"/>
      <c r="KON82" s="200"/>
      <c r="KOO82" s="200"/>
      <c r="KOP82" s="200"/>
      <c r="KOQ82" s="200"/>
      <c r="KOR82" s="200"/>
      <c r="KOS82" s="200"/>
      <c r="KOT82" s="200"/>
      <c r="KOU82" s="200"/>
      <c r="KOV82" s="200"/>
      <c r="KOW82" s="200"/>
      <c r="KOX82" s="200"/>
      <c r="KOY82" s="200"/>
      <c r="KOZ82" s="200"/>
      <c r="KPA82" s="200"/>
      <c r="KPB82" s="200"/>
      <c r="KPC82" s="200"/>
      <c r="KPD82" s="200"/>
      <c r="KPE82" s="200"/>
      <c r="KPF82" s="200"/>
      <c r="KPG82" s="200"/>
      <c r="KPH82" s="200"/>
      <c r="KPI82" s="200"/>
      <c r="KPJ82" s="200"/>
      <c r="KPK82" s="200"/>
      <c r="KPL82" s="200"/>
      <c r="KPM82" s="200"/>
      <c r="KPN82" s="200"/>
      <c r="KPO82" s="200"/>
      <c r="KPP82" s="200"/>
      <c r="KPQ82" s="200"/>
      <c r="KPR82" s="200"/>
      <c r="KPS82" s="200"/>
      <c r="KPT82" s="200"/>
      <c r="KPU82" s="200"/>
      <c r="KPV82" s="200"/>
      <c r="KPW82" s="200"/>
      <c r="KPX82" s="200"/>
      <c r="KPY82" s="200"/>
      <c r="KPZ82" s="200"/>
      <c r="KQA82" s="200"/>
      <c r="KQB82" s="200"/>
      <c r="KQC82" s="200"/>
      <c r="KQD82" s="200"/>
      <c r="KQE82" s="200"/>
      <c r="KQF82" s="200"/>
      <c r="KQG82" s="200"/>
      <c r="KQH82" s="200"/>
      <c r="KQI82" s="200"/>
      <c r="KQJ82" s="200"/>
      <c r="KQK82" s="200"/>
      <c r="KQL82" s="200"/>
      <c r="KQM82" s="200"/>
      <c r="KQN82" s="200"/>
      <c r="KQO82" s="200"/>
      <c r="KQP82" s="200"/>
      <c r="KQQ82" s="200"/>
      <c r="KQR82" s="200"/>
      <c r="KQS82" s="200"/>
      <c r="KQT82" s="200"/>
      <c r="KQU82" s="200"/>
      <c r="KQV82" s="200"/>
      <c r="KQW82" s="200"/>
      <c r="KQX82" s="200"/>
      <c r="KQY82" s="200"/>
      <c r="KQZ82" s="200"/>
      <c r="KRA82" s="200"/>
      <c r="KRB82" s="200"/>
      <c r="KRC82" s="200"/>
      <c r="KRD82" s="200"/>
      <c r="KRE82" s="200"/>
      <c r="KRF82" s="200"/>
      <c r="KRG82" s="200"/>
      <c r="KRH82" s="200"/>
      <c r="KRI82" s="197"/>
      <c r="KRJ82" s="197"/>
      <c r="KRK82" s="197"/>
      <c r="KRL82" s="197"/>
      <c r="KRM82" s="197"/>
      <c r="KRN82" s="197"/>
      <c r="KRO82" s="197"/>
      <c r="KRP82" s="197"/>
      <c r="KRQ82" s="197"/>
      <c r="KRR82" s="197"/>
      <c r="KRS82" s="197"/>
      <c r="KRT82" s="197"/>
      <c r="KRU82" s="197"/>
      <c r="KRV82" s="197"/>
      <c r="KRW82" s="197"/>
      <c r="KRX82" s="197"/>
      <c r="KRY82" s="200"/>
      <c r="KRZ82" s="200"/>
      <c r="KSA82" s="200"/>
      <c r="KSB82" s="200"/>
      <c r="KSC82" s="200"/>
      <c r="KSD82" s="200"/>
      <c r="KSE82" s="200"/>
      <c r="KSF82" s="200"/>
      <c r="KSG82" s="200"/>
      <c r="KSH82" s="200"/>
      <c r="KSI82" s="200"/>
      <c r="KSJ82" s="200"/>
      <c r="KSK82" s="200"/>
      <c r="KSL82" s="200"/>
      <c r="KSM82" s="200"/>
      <c r="KSN82" s="200"/>
      <c r="KSO82" s="200"/>
      <c r="KSP82" s="200"/>
      <c r="KSQ82" s="200"/>
      <c r="KSR82" s="200"/>
      <c r="KSS82" s="200"/>
      <c r="KST82" s="200"/>
      <c r="KSU82" s="200"/>
      <c r="KSV82" s="200"/>
      <c r="KSW82" s="200"/>
      <c r="KSX82" s="200"/>
      <c r="KSY82" s="200"/>
      <c r="KSZ82" s="200"/>
      <c r="KTA82" s="200"/>
      <c r="KTB82" s="200"/>
      <c r="KTC82" s="200"/>
      <c r="KTD82" s="200"/>
      <c r="KTE82" s="200"/>
      <c r="KTF82" s="200"/>
      <c r="KTG82" s="200"/>
      <c r="KTH82" s="200"/>
      <c r="KTI82" s="200"/>
      <c r="KTJ82" s="200"/>
      <c r="KTK82" s="200"/>
      <c r="KTL82" s="200"/>
      <c r="KTM82" s="200"/>
      <c r="KTN82" s="200"/>
      <c r="KTO82" s="200"/>
      <c r="KTP82" s="200"/>
      <c r="KTQ82" s="200"/>
      <c r="KTR82" s="200"/>
      <c r="KTS82" s="200"/>
      <c r="KTT82" s="200"/>
      <c r="KTU82" s="200"/>
      <c r="KTV82" s="200"/>
      <c r="KTW82" s="200"/>
      <c r="KTX82" s="200"/>
      <c r="KTY82" s="200"/>
      <c r="KTZ82" s="200"/>
      <c r="KUA82" s="200"/>
      <c r="KUB82" s="200"/>
      <c r="KUC82" s="200"/>
      <c r="KUD82" s="200"/>
      <c r="KUE82" s="200"/>
      <c r="KUF82" s="200"/>
      <c r="KUG82" s="200"/>
      <c r="KUH82" s="200"/>
      <c r="KUI82" s="200"/>
      <c r="KUJ82" s="200"/>
      <c r="KUK82" s="200"/>
      <c r="KUL82" s="200"/>
      <c r="KUM82" s="200"/>
      <c r="KUN82" s="200"/>
      <c r="KUO82" s="200"/>
      <c r="KUP82" s="200"/>
      <c r="KUQ82" s="200"/>
      <c r="KUR82" s="200"/>
      <c r="KUS82" s="200"/>
      <c r="KUT82" s="200"/>
      <c r="KUU82" s="200"/>
      <c r="KUV82" s="200"/>
      <c r="KUW82" s="197"/>
      <c r="KUX82" s="197"/>
      <c r="KUY82" s="197"/>
      <c r="KUZ82" s="197"/>
      <c r="KVA82" s="197"/>
      <c r="KVB82" s="197"/>
      <c r="KVC82" s="197"/>
      <c r="KVD82" s="197"/>
      <c r="KVE82" s="197"/>
      <c r="KVF82" s="197"/>
      <c r="KVG82" s="197"/>
      <c r="KVH82" s="197"/>
      <c r="KVI82" s="197"/>
      <c r="KVJ82" s="197"/>
      <c r="KVK82" s="197"/>
      <c r="KVL82" s="197"/>
      <c r="KVM82" s="200"/>
      <c r="KVN82" s="200"/>
      <c r="KVO82" s="200"/>
      <c r="KVP82" s="200"/>
      <c r="KVQ82" s="200"/>
      <c r="KVR82" s="200"/>
      <c r="KVS82" s="200"/>
      <c r="KVT82" s="200"/>
      <c r="KVU82" s="200"/>
      <c r="KVV82" s="200"/>
      <c r="KVW82" s="200"/>
      <c r="KVX82" s="200"/>
      <c r="KVY82" s="200"/>
      <c r="KVZ82" s="200"/>
      <c r="KWA82" s="200"/>
      <c r="KWB82" s="200"/>
      <c r="KWC82" s="200"/>
      <c r="KWD82" s="200"/>
      <c r="KWE82" s="200"/>
      <c r="KWF82" s="200"/>
      <c r="KWG82" s="200"/>
      <c r="KWH82" s="200"/>
      <c r="KWI82" s="200"/>
      <c r="KWJ82" s="200"/>
      <c r="KWK82" s="200"/>
      <c r="KWL82" s="200"/>
      <c r="KWM82" s="200"/>
      <c r="KWN82" s="200"/>
      <c r="KWO82" s="200"/>
      <c r="KWP82" s="200"/>
      <c r="KWQ82" s="200"/>
      <c r="KWR82" s="200"/>
      <c r="KWS82" s="200"/>
      <c r="KWT82" s="200"/>
      <c r="KWU82" s="200"/>
      <c r="KWV82" s="200"/>
      <c r="KWW82" s="200"/>
      <c r="KWX82" s="200"/>
      <c r="KWY82" s="200"/>
      <c r="KWZ82" s="200"/>
      <c r="KXA82" s="200"/>
      <c r="KXB82" s="200"/>
      <c r="KXC82" s="200"/>
      <c r="KXD82" s="200"/>
      <c r="KXE82" s="200"/>
      <c r="KXF82" s="200"/>
      <c r="KXG82" s="200"/>
      <c r="KXH82" s="200"/>
      <c r="KXI82" s="200"/>
      <c r="KXJ82" s="200"/>
      <c r="KXK82" s="200"/>
      <c r="KXL82" s="200"/>
      <c r="KXM82" s="200"/>
      <c r="KXN82" s="200"/>
      <c r="KXO82" s="200"/>
      <c r="KXP82" s="200"/>
      <c r="KXQ82" s="200"/>
      <c r="KXR82" s="200"/>
      <c r="KXS82" s="200"/>
      <c r="KXT82" s="200"/>
      <c r="KXU82" s="200"/>
      <c r="KXV82" s="200"/>
      <c r="KXW82" s="200"/>
      <c r="KXX82" s="200"/>
      <c r="KXY82" s="200"/>
      <c r="KXZ82" s="200"/>
      <c r="KYA82" s="200"/>
      <c r="KYB82" s="200"/>
      <c r="KYC82" s="200"/>
      <c r="KYD82" s="200"/>
      <c r="KYE82" s="200"/>
      <c r="KYF82" s="200"/>
      <c r="KYG82" s="200"/>
      <c r="KYH82" s="200"/>
      <c r="KYI82" s="200"/>
      <c r="KYJ82" s="200"/>
      <c r="KYK82" s="197"/>
      <c r="KYL82" s="197"/>
      <c r="KYM82" s="197"/>
      <c r="KYN82" s="197"/>
      <c r="KYO82" s="197"/>
      <c r="KYP82" s="197"/>
      <c r="KYQ82" s="197"/>
      <c r="KYR82" s="197"/>
      <c r="KYS82" s="197"/>
      <c r="KYT82" s="197"/>
      <c r="KYU82" s="197"/>
      <c r="KYV82" s="197"/>
      <c r="KYW82" s="197"/>
      <c r="KYX82" s="197"/>
      <c r="KYY82" s="197"/>
      <c r="KYZ82" s="197"/>
      <c r="KZA82" s="200"/>
      <c r="KZB82" s="200"/>
      <c r="KZC82" s="200"/>
      <c r="KZD82" s="200"/>
      <c r="KZE82" s="200"/>
      <c r="KZF82" s="200"/>
      <c r="KZG82" s="200"/>
      <c r="KZH82" s="200"/>
      <c r="KZI82" s="200"/>
      <c r="KZJ82" s="200"/>
      <c r="KZK82" s="200"/>
      <c r="KZL82" s="200"/>
      <c r="KZM82" s="200"/>
      <c r="KZN82" s="200"/>
      <c r="KZO82" s="200"/>
      <c r="KZP82" s="200"/>
      <c r="KZQ82" s="200"/>
      <c r="KZR82" s="200"/>
      <c r="KZS82" s="200"/>
      <c r="KZT82" s="200"/>
      <c r="KZU82" s="200"/>
      <c r="KZV82" s="200"/>
      <c r="KZW82" s="200"/>
      <c r="KZX82" s="200"/>
      <c r="KZY82" s="200"/>
      <c r="KZZ82" s="200"/>
      <c r="LAA82" s="200"/>
      <c r="LAB82" s="200"/>
      <c r="LAC82" s="200"/>
      <c r="LAD82" s="200"/>
      <c r="LAE82" s="200"/>
      <c r="LAF82" s="200"/>
      <c r="LAG82" s="200"/>
      <c r="LAH82" s="200"/>
      <c r="LAI82" s="200"/>
      <c r="LAJ82" s="200"/>
      <c r="LAK82" s="200"/>
      <c r="LAL82" s="200"/>
      <c r="LAM82" s="200"/>
      <c r="LAN82" s="200"/>
      <c r="LAO82" s="200"/>
      <c r="LAP82" s="200"/>
      <c r="LAQ82" s="200"/>
      <c r="LAR82" s="200"/>
      <c r="LAS82" s="200"/>
      <c r="LAT82" s="200"/>
      <c r="LAU82" s="200"/>
      <c r="LAV82" s="200"/>
      <c r="LAW82" s="200"/>
      <c r="LAX82" s="200"/>
      <c r="LAY82" s="200"/>
      <c r="LAZ82" s="200"/>
      <c r="LBA82" s="200"/>
      <c r="LBB82" s="200"/>
      <c r="LBC82" s="200"/>
      <c r="LBD82" s="200"/>
      <c r="LBE82" s="200"/>
      <c r="LBF82" s="200"/>
      <c r="LBG82" s="200"/>
      <c r="LBH82" s="200"/>
      <c r="LBI82" s="200"/>
      <c r="LBJ82" s="200"/>
      <c r="LBK82" s="200"/>
      <c r="LBL82" s="200"/>
      <c r="LBM82" s="200"/>
      <c r="LBN82" s="200"/>
      <c r="LBO82" s="200"/>
      <c r="LBP82" s="200"/>
      <c r="LBQ82" s="200"/>
      <c r="LBR82" s="200"/>
      <c r="LBS82" s="200"/>
      <c r="LBT82" s="200"/>
      <c r="LBU82" s="200"/>
      <c r="LBV82" s="200"/>
      <c r="LBW82" s="200"/>
      <c r="LBX82" s="200"/>
      <c r="LBY82" s="197"/>
      <c r="LBZ82" s="197"/>
      <c r="LCA82" s="197"/>
      <c r="LCB82" s="197"/>
      <c r="LCC82" s="197"/>
      <c r="LCD82" s="197"/>
      <c r="LCE82" s="197"/>
      <c r="LCF82" s="197"/>
      <c r="LCG82" s="197"/>
      <c r="LCH82" s="197"/>
      <c r="LCI82" s="197"/>
      <c r="LCJ82" s="197"/>
      <c r="LCK82" s="197"/>
      <c r="LCL82" s="197"/>
      <c r="LCM82" s="197"/>
      <c r="LCN82" s="197"/>
      <c r="LCO82" s="200"/>
      <c r="LCP82" s="200"/>
      <c r="LCQ82" s="200"/>
      <c r="LCR82" s="200"/>
      <c r="LCS82" s="200"/>
      <c r="LCT82" s="200"/>
      <c r="LCU82" s="200"/>
      <c r="LCV82" s="200"/>
      <c r="LCW82" s="200"/>
      <c r="LCX82" s="200"/>
      <c r="LCY82" s="200"/>
      <c r="LCZ82" s="200"/>
      <c r="LDA82" s="200"/>
      <c r="LDB82" s="200"/>
      <c r="LDC82" s="200"/>
      <c r="LDD82" s="200"/>
      <c r="LDE82" s="200"/>
      <c r="LDF82" s="200"/>
      <c r="LDG82" s="200"/>
      <c r="LDH82" s="200"/>
      <c r="LDI82" s="200"/>
      <c r="LDJ82" s="200"/>
      <c r="LDK82" s="200"/>
      <c r="LDL82" s="200"/>
      <c r="LDM82" s="200"/>
      <c r="LDN82" s="200"/>
      <c r="LDO82" s="200"/>
      <c r="LDP82" s="200"/>
      <c r="LDQ82" s="200"/>
      <c r="LDR82" s="200"/>
      <c r="LDS82" s="200"/>
      <c r="LDT82" s="200"/>
      <c r="LDU82" s="200"/>
      <c r="LDV82" s="200"/>
      <c r="LDW82" s="200"/>
      <c r="LDX82" s="200"/>
      <c r="LDY82" s="200"/>
      <c r="LDZ82" s="200"/>
      <c r="LEA82" s="200"/>
      <c r="LEB82" s="200"/>
      <c r="LEC82" s="200"/>
      <c r="LED82" s="200"/>
      <c r="LEE82" s="200"/>
      <c r="LEF82" s="200"/>
      <c r="LEG82" s="200"/>
      <c r="LEH82" s="200"/>
      <c r="LEI82" s="200"/>
      <c r="LEJ82" s="200"/>
      <c r="LEK82" s="200"/>
      <c r="LEL82" s="200"/>
      <c r="LEM82" s="200"/>
      <c r="LEN82" s="200"/>
      <c r="LEO82" s="200"/>
      <c r="LEP82" s="200"/>
      <c r="LEQ82" s="200"/>
      <c r="LER82" s="200"/>
      <c r="LES82" s="200"/>
      <c r="LET82" s="200"/>
      <c r="LEU82" s="200"/>
      <c r="LEV82" s="200"/>
      <c r="LEW82" s="200"/>
      <c r="LEX82" s="200"/>
      <c r="LEY82" s="200"/>
      <c r="LEZ82" s="200"/>
      <c r="LFA82" s="200"/>
      <c r="LFB82" s="200"/>
      <c r="LFC82" s="200"/>
      <c r="LFD82" s="200"/>
      <c r="LFE82" s="200"/>
      <c r="LFF82" s="200"/>
      <c r="LFG82" s="200"/>
      <c r="LFH82" s="200"/>
      <c r="LFI82" s="200"/>
      <c r="LFJ82" s="200"/>
      <c r="LFK82" s="200"/>
      <c r="LFL82" s="200"/>
      <c r="LFM82" s="197"/>
      <c r="LFN82" s="197"/>
      <c r="LFO82" s="197"/>
      <c r="LFP82" s="197"/>
      <c r="LFQ82" s="197"/>
      <c r="LFR82" s="197"/>
      <c r="LFS82" s="197"/>
      <c r="LFT82" s="197"/>
      <c r="LFU82" s="197"/>
      <c r="LFV82" s="197"/>
      <c r="LFW82" s="197"/>
      <c r="LFX82" s="197"/>
      <c r="LFY82" s="197"/>
      <c r="LFZ82" s="197"/>
      <c r="LGA82" s="197"/>
      <c r="LGB82" s="197"/>
      <c r="LGC82" s="200"/>
      <c r="LGD82" s="200"/>
      <c r="LGE82" s="200"/>
      <c r="LGF82" s="200"/>
      <c r="LGG82" s="200"/>
      <c r="LGH82" s="200"/>
      <c r="LGI82" s="200"/>
      <c r="LGJ82" s="200"/>
      <c r="LGK82" s="200"/>
      <c r="LGL82" s="200"/>
      <c r="LGM82" s="200"/>
      <c r="LGN82" s="200"/>
      <c r="LGO82" s="200"/>
      <c r="LGP82" s="200"/>
      <c r="LGQ82" s="200"/>
      <c r="LGR82" s="200"/>
      <c r="LGS82" s="200"/>
      <c r="LGT82" s="200"/>
      <c r="LGU82" s="200"/>
      <c r="LGV82" s="200"/>
      <c r="LGW82" s="200"/>
      <c r="LGX82" s="200"/>
      <c r="LGY82" s="200"/>
      <c r="LGZ82" s="200"/>
      <c r="LHA82" s="200"/>
      <c r="LHB82" s="200"/>
      <c r="LHC82" s="200"/>
      <c r="LHD82" s="200"/>
      <c r="LHE82" s="200"/>
      <c r="LHF82" s="200"/>
      <c r="LHG82" s="200"/>
      <c r="LHH82" s="200"/>
      <c r="LHI82" s="200"/>
      <c r="LHJ82" s="200"/>
      <c r="LHK82" s="200"/>
      <c r="LHL82" s="200"/>
      <c r="LHM82" s="200"/>
      <c r="LHN82" s="200"/>
      <c r="LHO82" s="200"/>
      <c r="LHP82" s="200"/>
      <c r="LHQ82" s="200"/>
      <c r="LHR82" s="200"/>
      <c r="LHS82" s="200"/>
      <c r="LHT82" s="200"/>
      <c r="LHU82" s="200"/>
      <c r="LHV82" s="200"/>
      <c r="LHW82" s="200"/>
      <c r="LHX82" s="200"/>
      <c r="LHY82" s="200"/>
      <c r="LHZ82" s="200"/>
      <c r="LIA82" s="200"/>
      <c r="LIB82" s="200"/>
      <c r="LIC82" s="200"/>
      <c r="LID82" s="200"/>
      <c r="LIE82" s="200"/>
      <c r="LIF82" s="200"/>
      <c r="LIG82" s="200"/>
      <c r="LIH82" s="200"/>
      <c r="LII82" s="200"/>
      <c r="LIJ82" s="200"/>
      <c r="LIK82" s="200"/>
      <c r="LIL82" s="200"/>
      <c r="LIM82" s="200"/>
      <c r="LIN82" s="200"/>
      <c r="LIO82" s="200"/>
      <c r="LIP82" s="200"/>
      <c r="LIQ82" s="200"/>
      <c r="LIR82" s="200"/>
      <c r="LIS82" s="200"/>
      <c r="LIT82" s="200"/>
      <c r="LIU82" s="200"/>
      <c r="LIV82" s="200"/>
      <c r="LIW82" s="200"/>
      <c r="LIX82" s="200"/>
      <c r="LIY82" s="200"/>
      <c r="LIZ82" s="200"/>
      <c r="LJA82" s="197"/>
      <c r="LJB82" s="197"/>
      <c r="LJC82" s="197"/>
      <c r="LJD82" s="197"/>
      <c r="LJE82" s="197"/>
      <c r="LJF82" s="197"/>
      <c r="LJG82" s="197"/>
      <c r="LJH82" s="197"/>
      <c r="LJI82" s="197"/>
      <c r="LJJ82" s="197"/>
      <c r="LJK82" s="197"/>
      <c r="LJL82" s="197"/>
      <c r="LJM82" s="197"/>
      <c r="LJN82" s="197"/>
      <c r="LJO82" s="197"/>
      <c r="LJP82" s="197"/>
      <c r="LJQ82" s="200"/>
      <c r="LJR82" s="200"/>
      <c r="LJS82" s="200"/>
      <c r="LJT82" s="200"/>
      <c r="LJU82" s="200"/>
      <c r="LJV82" s="200"/>
      <c r="LJW82" s="200"/>
      <c r="LJX82" s="200"/>
      <c r="LJY82" s="200"/>
      <c r="LJZ82" s="200"/>
      <c r="LKA82" s="200"/>
      <c r="LKB82" s="200"/>
      <c r="LKC82" s="200"/>
      <c r="LKD82" s="200"/>
      <c r="LKE82" s="200"/>
      <c r="LKF82" s="200"/>
      <c r="LKG82" s="200"/>
      <c r="LKH82" s="200"/>
      <c r="LKI82" s="200"/>
      <c r="LKJ82" s="200"/>
      <c r="LKK82" s="200"/>
      <c r="LKL82" s="200"/>
      <c r="LKM82" s="200"/>
      <c r="LKN82" s="200"/>
      <c r="LKO82" s="200"/>
      <c r="LKP82" s="200"/>
      <c r="LKQ82" s="200"/>
      <c r="LKR82" s="200"/>
      <c r="LKS82" s="200"/>
      <c r="LKT82" s="200"/>
      <c r="LKU82" s="200"/>
      <c r="LKV82" s="200"/>
      <c r="LKW82" s="200"/>
      <c r="LKX82" s="200"/>
      <c r="LKY82" s="200"/>
      <c r="LKZ82" s="200"/>
      <c r="LLA82" s="200"/>
      <c r="LLB82" s="200"/>
      <c r="LLC82" s="200"/>
      <c r="LLD82" s="200"/>
      <c r="LLE82" s="200"/>
      <c r="LLF82" s="200"/>
      <c r="LLG82" s="200"/>
      <c r="LLH82" s="200"/>
      <c r="LLI82" s="200"/>
      <c r="LLJ82" s="200"/>
      <c r="LLK82" s="200"/>
      <c r="LLL82" s="200"/>
      <c r="LLM82" s="200"/>
      <c r="LLN82" s="200"/>
      <c r="LLO82" s="200"/>
      <c r="LLP82" s="200"/>
      <c r="LLQ82" s="200"/>
      <c r="LLR82" s="200"/>
      <c r="LLS82" s="200"/>
      <c r="LLT82" s="200"/>
      <c r="LLU82" s="200"/>
      <c r="LLV82" s="200"/>
      <c r="LLW82" s="200"/>
      <c r="LLX82" s="200"/>
      <c r="LLY82" s="200"/>
      <c r="LLZ82" s="200"/>
      <c r="LMA82" s="200"/>
      <c r="LMB82" s="200"/>
      <c r="LMC82" s="200"/>
      <c r="LMD82" s="200"/>
      <c r="LME82" s="200"/>
      <c r="LMF82" s="200"/>
      <c r="LMG82" s="200"/>
      <c r="LMH82" s="200"/>
      <c r="LMI82" s="200"/>
      <c r="LMJ82" s="200"/>
      <c r="LMK82" s="200"/>
      <c r="LML82" s="200"/>
      <c r="LMM82" s="200"/>
      <c r="LMN82" s="200"/>
      <c r="LMO82" s="197"/>
      <c r="LMP82" s="197"/>
      <c r="LMQ82" s="197"/>
      <c r="LMR82" s="197"/>
      <c r="LMS82" s="197"/>
      <c r="LMT82" s="197"/>
      <c r="LMU82" s="197"/>
      <c r="LMV82" s="197"/>
      <c r="LMW82" s="197"/>
      <c r="LMX82" s="197"/>
      <c r="LMY82" s="197"/>
      <c r="LMZ82" s="197"/>
      <c r="LNA82" s="197"/>
      <c r="LNB82" s="197"/>
      <c r="LNC82" s="197"/>
      <c r="LND82" s="197"/>
      <c r="LNE82" s="200"/>
      <c r="LNF82" s="200"/>
      <c r="LNG82" s="200"/>
      <c r="LNH82" s="200"/>
      <c r="LNI82" s="200"/>
      <c r="LNJ82" s="200"/>
      <c r="LNK82" s="200"/>
      <c r="LNL82" s="200"/>
      <c r="LNM82" s="200"/>
      <c r="LNN82" s="200"/>
      <c r="LNO82" s="200"/>
      <c r="LNP82" s="200"/>
      <c r="LNQ82" s="200"/>
      <c r="LNR82" s="200"/>
      <c r="LNS82" s="200"/>
      <c r="LNT82" s="200"/>
      <c r="LNU82" s="200"/>
      <c r="LNV82" s="200"/>
      <c r="LNW82" s="200"/>
      <c r="LNX82" s="200"/>
      <c r="LNY82" s="200"/>
      <c r="LNZ82" s="200"/>
      <c r="LOA82" s="200"/>
      <c r="LOB82" s="200"/>
      <c r="LOC82" s="200"/>
      <c r="LOD82" s="200"/>
      <c r="LOE82" s="200"/>
      <c r="LOF82" s="200"/>
      <c r="LOG82" s="200"/>
      <c r="LOH82" s="200"/>
      <c r="LOI82" s="200"/>
      <c r="LOJ82" s="200"/>
      <c r="LOK82" s="200"/>
      <c r="LOL82" s="200"/>
      <c r="LOM82" s="200"/>
      <c r="LON82" s="200"/>
      <c r="LOO82" s="200"/>
      <c r="LOP82" s="200"/>
      <c r="LOQ82" s="200"/>
      <c r="LOR82" s="200"/>
      <c r="LOS82" s="200"/>
      <c r="LOT82" s="200"/>
      <c r="LOU82" s="200"/>
      <c r="LOV82" s="200"/>
      <c r="LOW82" s="200"/>
      <c r="LOX82" s="200"/>
      <c r="LOY82" s="200"/>
      <c r="LOZ82" s="200"/>
      <c r="LPA82" s="200"/>
      <c r="LPB82" s="200"/>
      <c r="LPC82" s="200"/>
      <c r="LPD82" s="200"/>
      <c r="LPE82" s="200"/>
      <c r="LPF82" s="200"/>
      <c r="LPG82" s="200"/>
      <c r="LPH82" s="200"/>
      <c r="LPI82" s="200"/>
      <c r="LPJ82" s="200"/>
      <c r="LPK82" s="200"/>
      <c r="LPL82" s="200"/>
      <c r="LPM82" s="200"/>
      <c r="LPN82" s="200"/>
      <c r="LPO82" s="200"/>
      <c r="LPP82" s="200"/>
      <c r="LPQ82" s="200"/>
      <c r="LPR82" s="200"/>
      <c r="LPS82" s="200"/>
      <c r="LPT82" s="200"/>
      <c r="LPU82" s="200"/>
      <c r="LPV82" s="200"/>
      <c r="LPW82" s="200"/>
      <c r="LPX82" s="200"/>
      <c r="LPY82" s="200"/>
      <c r="LPZ82" s="200"/>
      <c r="LQA82" s="200"/>
      <c r="LQB82" s="200"/>
      <c r="LQC82" s="197"/>
      <c r="LQD82" s="197"/>
      <c r="LQE82" s="197"/>
      <c r="LQF82" s="197"/>
      <c r="LQG82" s="197"/>
      <c r="LQH82" s="197"/>
      <c r="LQI82" s="197"/>
      <c r="LQJ82" s="197"/>
      <c r="LQK82" s="197"/>
      <c r="LQL82" s="197"/>
      <c r="LQM82" s="197"/>
      <c r="LQN82" s="197"/>
      <c r="LQO82" s="197"/>
      <c r="LQP82" s="197"/>
      <c r="LQQ82" s="197"/>
      <c r="LQR82" s="197"/>
      <c r="LQS82" s="200"/>
      <c r="LQT82" s="200"/>
      <c r="LQU82" s="200"/>
      <c r="LQV82" s="200"/>
      <c r="LQW82" s="200"/>
      <c r="LQX82" s="200"/>
      <c r="LQY82" s="200"/>
      <c r="LQZ82" s="200"/>
      <c r="LRA82" s="200"/>
      <c r="LRB82" s="200"/>
      <c r="LRC82" s="200"/>
      <c r="LRD82" s="200"/>
      <c r="LRE82" s="200"/>
      <c r="LRF82" s="200"/>
      <c r="LRG82" s="200"/>
      <c r="LRH82" s="200"/>
      <c r="LRI82" s="200"/>
      <c r="LRJ82" s="200"/>
      <c r="LRK82" s="200"/>
      <c r="LRL82" s="200"/>
      <c r="LRM82" s="200"/>
      <c r="LRN82" s="200"/>
      <c r="LRO82" s="200"/>
      <c r="LRP82" s="200"/>
      <c r="LRQ82" s="200"/>
      <c r="LRR82" s="200"/>
      <c r="LRS82" s="200"/>
      <c r="LRT82" s="200"/>
      <c r="LRU82" s="200"/>
      <c r="LRV82" s="200"/>
      <c r="LRW82" s="200"/>
      <c r="LRX82" s="200"/>
      <c r="LRY82" s="200"/>
      <c r="LRZ82" s="200"/>
      <c r="LSA82" s="200"/>
      <c r="LSB82" s="200"/>
      <c r="LSC82" s="200"/>
      <c r="LSD82" s="200"/>
      <c r="LSE82" s="200"/>
      <c r="LSF82" s="200"/>
      <c r="LSG82" s="200"/>
      <c r="LSH82" s="200"/>
      <c r="LSI82" s="200"/>
      <c r="LSJ82" s="200"/>
      <c r="LSK82" s="200"/>
      <c r="LSL82" s="200"/>
      <c r="LSM82" s="200"/>
      <c r="LSN82" s="200"/>
      <c r="LSO82" s="200"/>
      <c r="LSP82" s="200"/>
      <c r="LSQ82" s="200"/>
      <c r="LSR82" s="200"/>
      <c r="LSS82" s="200"/>
      <c r="LST82" s="200"/>
      <c r="LSU82" s="200"/>
      <c r="LSV82" s="200"/>
      <c r="LSW82" s="200"/>
      <c r="LSX82" s="200"/>
      <c r="LSY82" s="200"/>
      <c r="LSZ82" s="200"/>
      <c r="LTA82" s="200"/>
      <c r="LTB82" s="200"/>
      <c r="LTC82" s="200"/>
      <c r="LTD82" s="200"/>
      <c r="LTE82" s="200"/>
      <c r="LTF82" s="200"/>
      <c r="LTG82" s="200"/>
      <c r="LTH82" s="200"/>
      <c r="LTI82" s="200"/>
      <c r="LTJ82" s="200"/>
      <c r="LTK82" s="200"/>
      <c r="LTL82" s="200"/>
      <c r="LTM82" s="200"/>
      <c r="LTN82" s="200"/>
      <c r="LTO82" s="200"/>
      <c r="LTP82" s="200"/>
      <c r="LTQ82" s="197"/>
      <c r="LTR82" s="197"/>
      <c r="LTS82" s="197"/>
      <c r="LTT82" s="197"/>
      <c r="LTU82" s="197"/>
      <c r="LTV82" s="197"/>
      <c r="LTW82" s="197"/>
      <c r="LTX82" s="197"/>
      <c r="LTY82" s="197"/>
      <c r="LTZ82" s="197"/>
      <c r="LUA82" s="197"/>
      <c r="LUB82" s="197"/>
      <c r="LUC82" s="197"/>
      <c r="LUD82" s="197"/>
      <c r="LUE82" s="197"/>
      <c r="LUF82" s="197"/>
      <c r="LUG82" s="200"/>
      <c r="LUH82" s="200"/>
      <c r="LUI82" s="200"/>
      <c r="LUJ82" s="200"/>
      <c r="LUK82" s="200"/>
      <c r="LUL82" s="200"/>
      <c r="LUM82" s="200"/>
      <c r="LUN82" s="200"/>
      <c r="LUO82" s="200"/>
      <c r="LUP82" s="200"/>
      <c r="LUQ82" s="200"/>
      <c r="LUR82" s="200"/>
      <c r="LUS82" s="200"/>
      <c r="LUT82" s="200"/>
      <c r="LUU82" s="200"/>
      <c r="LUV82" s="200"/>
      <c r="LUW82" s="200"/>
      <c r="LUX82" s="200"/>
      <c r="LUY82" s="200"/>
      <c r="LUZ82" s="200"/>
      <c r="LVA82" s="200"/>
      <c r="LVB82" s="200"/>
      <c r="LVC82" s="200"/>
      <c r="LVD82" s="200"/>
      <c r="LVE82" s="200"/>
      <c r="LVF82" s="200"/>
      <c r="LVG82" s="200"/>
      <c r="LVH82" s="200"/>
      <c r="LVI82" s="200"/>
      <c r="LVJ82" s="200"/>
      <c r="LVK82" s="200"/>
      <c r="LVL82" s="200"/>
      <c r="LVM82" s="200"/>
      <c r="LVN82" s="200"/>
      <c r="LVO82" s="200"/>
      <c r="LVP82" s="200"/>
      <c r="LVQ82" s="200"/>
      <c r="LVR82" s="200"/>
      <c r="LVS82" s="200"/>
      <c r="LVT82" s="200"/>
      <c r="LVU82" s="200"/>
      <c r="LVV82" s="200"/>
      <c r="LVW82" s="200"/>
      <c r="LVX82" s="200"/>
      <c r="LVY82" s="200"/>
      <c r="LVZ82" s="200"/>
      <c r="LWA82" s="200"/>
      <c r="LWB82" s="200"/>
      <c r="LWC82" s="200"/>
      <c r="LWD82" s="200"/>
      <c r="LWE82" s="200"/>
      <c r="LWF82" s="200"/>
      <c r="LWG82" s="200"/>
      <c r="LWH82" s="200"/>
      <c r="LWI82" s="200"/>
      <c r="LWJ82" s="200"/>
      <c r="LWK82" s="200"/>
      <c r="LWL82" s="200"/>
      <c r="LWM82" s="200"/>
      <c r="LWN82" s="200"/>
      <c r="LWO82" s="200"/>
      <c r="LWP82" s="200"/>
      <c r="LWQ82" s="200"/>
      <c r="LWR82" s="200"/>
      <c r="LWS82" s="200"/>
      <c r="LWT82" s="200"/>
      <c r="LWU82" s="200"/>
      <c r="LWV82" s="200"/>
      <c r="LWW82" s="200"/>
      <c r="LWX82" s="200"/>
      <c r="LWY82" s="200"/>
      <c r="LWZ82" s="200"/>
      <c r="LXA82" s="200"/>
      <c r="LXB82" s="200"/>
      <c r="LXC82" s="200"/>
      <c r="LXD82" s="200"/>
      <c r="LXE82" s="197"/>
      <c r="LXF82" s="197"/>
      <c r="LXG82" s="197"/>
      <c r="LXH82" s="197"/>
      <c r="LXI82" s="197"/>
      <c r="LXJ82" s="197"/>
      <c r="LXK82" s="197"/>
      <c r="LXL82" s="197"/>
      <c r="LXM82" s="197"/>
      <c r="LXN82" s="197"/>
      <c r="LXO82" s="197"/>
      <c r="LXP82" s="197"/>
      <c r="LXQ82" s="197"/>
      <c r="LXR82" s="197"/>
      <c r="LXS82" s="197"/>
      <c r="LXT82" s="197"/>
      <c r="LXU82" s="200"/>
      <c r="LXV82" s="200"/>
      <c r="LXW82" s="200"/>
      <c r="LXX82" s="200"/>
      <c r="LXY82" s="200"/>
      <c r="LXZ82" s="200"/>
      <c r="LYA82" s="200"/>
      <c r="LYB82" s="200"/>
      <c r="LYC82" s="200"/>
      <c r="LYD82" s="200"/>
      <c r="LYE82" s="200"/>
      <c r="LYF82" s="200"/>
      <c r="LYG82" s="200"/>
      <c r="LYH82" s="200"/>
      <c r="LYI82" s="200"/>
      <c r="LYJ82" s="200"/>
      <c r="LYK82" s="200"/>
      <c r="LYL82" s="200"/>
      <c r="LYM82" s="200"/>
      <c r="LYN82" s="200"/>
      <c r="LYO82" s="200"/>
      <c r="LYP82" s="200"/>
      <c r="LYQ82" s="200"/>
      <c r="LYR82" s="200"/>
      <c r="LYS82" s="200"/>
      <c r="LYT82" s="200"/>
      <c r="LYU82" s="200"/>
      <c r="LYV82" s="200"/>
      <c r="LYW82" s="200"/>
      <c r="LYX82" s="200"/>
      <c r="LYY82" s="200"/>
      <c r="LYZ82" s="200"/>
      <c r="LZA82" s="200"/>
      <c r="LZB82" s="200"/>
      <c r="LZC82" s="200"/>
      <c r="LZD82" s="200"/>
      <c r="LZE82" s="200"/>
      <c r="LZF82" s="200"/>
      <c r="LZG82" s="200"/>
      <c r="LZH82" s="200"/>
      <c r="LZI82" s="200"/>
      <c r="LZJ82" s="200"/>
      <c r="LZK82" s="200"/>
      <c r="LZL82" s="200"/>
      <c r="LZM82" s="200"/>
      <c r="LZN82" s="200"/>
      <c r="LZO82" s="200"/>
      <c r="LZP82" s="200"/>
      <c r="LZQ82" s="200"/>
      <c r="LZR82" s="200"/>
      <c r="LZS82" s="200"/>
      <c r="LZT82" s="200"/>
      <c r="LZU82" s="200"/>
      <c r="LZV82" s="200"/>
      <c r="LZW82" s="200"/>
      <c r="LZX82" s="200"/>
      <c r="LZY82" s="200"/>
      <c r="LZZ82" s="200"/>
      <c r="MAA82" s="200"/>
      <c r="MAB82" s="200"/>
      <c r="MAC82" s="200"/>
      <c r="MAD82" s="200"/>
      <c r="MAE82" s="200"/>
      <c r="MAF82" s="200"/>
      <c r="MAG82" s="200"/>
      <c r="MAH82" s="200"/>
      <c r="MAI82" s="200"/>
      <c r="MAJ82" s="200"/>
      <c r="MAK82" s="200"/>
      <c r="MAL82" s="200"/>
      <c r="MAM82" s="200"/>
      <c r="MAN82" s="200"/>
      <c r="MAO82" s="200"/>
      <c r="MAP82" s="200"/>
      <c r="MAQ82" s="200"/>
      <c r="MAR82" s="200"/>
      <c r="MAS82" s="197"/>
      <c r="MAT82" s="197"/>
      <c r="MAU82" s="197"/>
      <c r="MAV82" s="197"/>
      <c r="MAW82" s="197"/>
      <c r="MAX82" s="197"/>
      <c r="MAY82" s="197"/>
      <c r="MAZ82" s="197"/>
      <c r="MBA82" s="197"/>
      <c r="MBB82" s="197"/>
      <c r="MBC82" s="197"/>
      <c r="MBD82" s="197"/>
      <c r="MBE82" s="197"/>
      <c r="MBF82" s="197"/>
      <c r="MBG82" s="197"/>
      <c r="MBH82" s="197"/>
      <c r="MBI82" s="200"/>
      <c r="MBJ82" s="200"/>
      <c r="MBK82" s="200"/>
      <c r="MBL82" s="200"/>
      <c r="MBM82" s="200"/>
      <c r="MBN82" s="200"/>
      <c r="MBO82" s="200"/>
      <c r="MBP82" s="200"/>
      <c r="MBQ82" s="200"/>
      <c r="MBR82" s="200"/>
      <c r="MBS82" s="200"/>
      <c r="MBT82" s="200"/>
      <c r="MBU82" s="200"/>
      <c r="MBV82" s="200"/>
      <c r="MBW82" s="200"/>
      <c r="MBX82" s="200"/>
      <c r="MBY82" s="200"/>
      <c r="MBZ82" s="200"/>
      <c r="MCA82" s="200"/>
      <c r="MCB82" s="200"/>
      <c r="MCC82" s="200"/>
      <c r="MCD82" s="200"/>
      <c r="MCE82" s="200"/>
      <c r="MCF82" s="200"/>
      <c r="MCG82" s="200"/>
      <c r="MCH82" s="200"/>
      <c r="MCI82" s="200"/>
      <c r="MCJ82" s="200"/>
      <c r="MCK82" s="200"/>
      <c r="MCL82" s="200"/>
      <c r="MCM82" s="200"/>
      <c r="MCN82" s="200"/>
      <c r="MCO82" s="200"/>
      <c r="MCP82" s="200"/>
      <c r="MCQ82" s="200"/>
      <c r="MCR82" s="200"/>
      <c r="MCS82" s="200"/>
      <c r="MCT82" s="200"/>
      <c r="MCU82" s="200"/>
      <c r="MCV82" s="200"/>
      <c r="MCW82" s="200"/>
      <c r="MCX82" s="200"/>
      <c r="MCY82" s="200"/>
      <c r="MCZ82" s="200"/>
      <c r="MDA82" s="200"/>
      <c r="MDB82" s="200"/>
      <c r="MDC82" s="200"/>
      <c r="MDD82" s="200"/>
      <c r="MDE82" s="200"/>
      <c r="MDF82" s="200"/>
      <c r="MDG82" s="200"/>
      <c r="MDH82" s="200"/>
      <c r="MDI82" s="200"/>
      <c r="MDJ82" s="200"/>
      <c r="MDK82" s="200"/>
      <c r="MDL82" s="200"/>
      <c r="MDM82" s="200"/>
      <c r="MDN82" s="200"/>
      <c r="MDO82" s="200"/>
      <c r="MDP82" s="200"/>
      <c r="MDQ82" s="200"/>
      <c r="MDR82" s="200"/>
      <c r="MDS82" s="200"/>
      <c r="MDT82" s="200"/>
      <c r="MDU82" s="200"/>
      <c r="MDV82" s="200"/>
      <c r="MDW82" s="200"/>
      <c r="MDX82" s="200"/>
      <c r="MDY82" s="200"/>
      <c r="MDZ82" s="200"/>
      <c r="MEA82" s="200"/>
      <c r="MEB82" s="200"/>
      <c r="MEC82" s="200"/>
      <c r="MED82" s="200"/>
      <c r="MEE82" s="200"/>
      <c r="MEF82" s="200"/>
      <c r="MEG82" s="197"/>
      <c r="MEH82" s="197"/>
      <c r="MEI82" s="197"/>
      <c r="MEJ82" s="197"/>
      <c r="MEK82" s="197"/>
      <c r="MEL82" s="197"/>
      <c r="MEM82" s="197"/>
      <c r="MEN82" s="197"/>
      <c r="MEO82" s="197"/>
      <c r="MEP82" s="197"/>
      <c r="MEQ82" s="197"/>
      <c r="MER82" s="197"/>
      <c r="MES82" s="197"/>
      <c r="MET82" s="197"/>
      <c r="MEU82" s="197"/>
      <c r="MEV82" s="197"/>
      <c r="MEW82" s="200"/>
      <c r="MEX82" s="200"/>
      <c r="MEY82" s="200"/>
      <c r="MEZ82" s="200"/>
      <c r="MFA82" s="200"/>
      <c r="MFB82" s="200"/>
      <c r="MFC82" s="200"/>
      <c r="MFD82" s="200"/>
      <c r="MFE82" s="200"/>
      <c r="MFF82" s="200"/>
      <c r="MFG82" s="200"/>
      <c r="MFH82" s="200"/>
      <c r="MFI82" s="200"/>
      <c r="MFJ82" s="200"/>
      <c r="MFK82" s="200"/>
      <c r="MFL82" s="200"/>
      <c r="MFM82" s="200"/>
      <c r="MFN82" s="200"/>
      <c r="MFO82" s="200"/>
      <c r="MFP82" s="200"/>
      <c r="MFQ82" s="200"/>
      <c r="MFR82" s="200"/>
      <c r="MFS82" s="200"/>
      <c r="MFT82" s="200"/>
      <c r="MFU82" s="200"/>
      <c r="MFV82" s="200"/>
      <c r="MFW82" s="200"/>
      <c r="MFX82" s="200"/>
      <c r="MFY82" s="200"/>
      <c r="MFZ82" s="200"/>
      <c r="MGA82" s="200"/>
      <c r="MGB82" s="200"/>
      <c r="MGC82" s="200"/>
      <c r="MGD82" s="200"/>
      <c r="MGE82" s="200"/>
      <c r="MGF82" s="200"/>
      <c r="MGG82" s="200"/>
      <c r="MGH82" s="200"/>
      <c r="MGI82" s="200"/>
      <c r="MGJ82" s="200"/>
      <c r="MGK82" s="200"/>
      <c r="MGL82" s="200"/>
      <c r="MGM82" s="200"/>
      <c r="MGN82" s="200"/>
      <c r="MGO82" s="200"/>
      <c r="MGP82" s="200"/>
      <c r="MGQ82" s="200"/>
      <c r="MGR82" s="200"/>
      <c r="MGS82" s="200"/>
      <c r="MGT82" s="200"/>
      <c r="MGU82" s="200"/>
      <c r="MGV82" s="200"/>
      <c r="MGW82" s="200"/>
      <c r="MGX82" s="200"/>
      <c r="MGY82" s="200"/>
      <c r="MGZ82" s="200"/>
      <c r="MHA82" s="200"/>
      <c r="MHB82" s="200"/>
      <c r="MHC82" s="200"/>
      <c r="MHD82" s="200"/>
      <c r="MHE82" s="200"/>
      <c r="MHF82" s="200"/>
      <c r="MHG82" s="200"/>
      <c r="MHH82" s="200"/>
      <c r="MHI82" s="200"/>
      <c r="MHJ82" s="200"/>
      <c r="MHK82" s="200"/>
      <c r="MHL82" s="200"/>
      <c r="MHM82" s="200"/>
      <c r="MHN82" s="200"/>
      <c r="MHO82" s="200"/>
      <c r="MHP82" s="200"/>
      <c r="MHQ82" s="200"/>
      <c r="MHR82" s="200"/>
      <c r="MHS82" s="200"/>
      <c r="MHT82" s="200"/>
      <c r="MHU82" s="197"/>
      <c r="MHV82" s="197"/>
      <c r="MHW82" s="197"/>
      <c r="MHX82" s="197"/>
      <c r="MHY82" s="197"/>
      <c r="MHZ82" s="197"/>
      <c r="MIA82" s="197"/>
      <c r="MIB82" s="197"/>
      <c r="MIC82" s="197"/>
      <c r="MID82" s="197"/>
      <c r="MIE82" s="197"/>
      <c r="MIF82" s="197"/>
      <c r="MIG82" s="197"/>
      <c r="MIH82" s="197"/>
      <c r="MII82" s="197"/>
      <c r="MIJ82" s="197"/>
      <c r="MIK82" s="200"/>
      <c r="MIL82" s="200"/>
      <c r="MIM82" s="200"/>
      <c r="MIN82" s="200"/>
      <c r="MIO82" s="200"/>
      <c r="MIP82" s="200"/>
      <c r="MIQ82" s="200"/>
      <c r="MIR82" s="200"/>
      <c r="MIS82" s="200"/>
      <c r="MIT82" s="200"/>
      <c r="MIU82" s="200"/>
      <c r="MIV82" s="200"/>
      <c r="MIW82" s="200"/>
      <c r="MIX82" s="200"/>
      <c r="MIY82" s="200"/>
      <c r="MIZ82" s="200"/>
      <c r="MJA82" s="200"/>
      <c r="MJB82" s="200"/>
      <c r="MJC82" s="200"/>
      <c r="MJD82" s="200"/>
      <c r="MJE82" s="200"/>
      <c r="MJF82" s="200"/>
      <c r="MJG82" s="200"/>
      <c r="MJH82" s="200"/>
      <c r="MJI82" s="200"/>
      <c r="MJJ82" s="200"/>
      <c r="MJK82" s="200"/>
      <c r="MJL82" s="200"/>
      <c r="MJM82" s="200"/>
      <c r="MJN82" s="200"/>
      <c r="MJO82" s="200"/>
      <c r="MJP82" s="200"/>
      <c r="MJQ82" s="200"/>
      <c r="MJR82" s="200"/>
      <c r="MJS82" s="200"/>
      <c r="MJT82" s="200"/>
      <c r="MJU82" s="200"/>
      <c r="MJV82" s="200"/>
      <c r="MJW82" s="200"/>
      <c r="MJX82" s="200"/>
      <c r="MJY82" s="200"/>
      <c r="MJZ82" s="200"/>
      <c r="MKA82" s="200"/>
      <c r="MKB82" s="200"/>
      <c r="MKC82" s="200"/>
      <c r="MKD82" s="200"/>
      <c r="MKE82" s="200"/>
      <c r="MKF82" s="200"/>
      <c r="MKG82" s="200"/>
      <c r="MKH82" s="200"/>
      <c r="MKI82" s="200"/>
      <c r="MKJ82" s="200"/>
      <c r="MKK82" s="200"/>
      <c r="MKL82" s="200"/>
      <c r="MKM82" s="200"/>
      <c r="MKN82" s="200"/>
      <c r="MKO82" s="200"/>
      <c r="MKP82" s="200"/>
      <c r="MKQ82" s="200"/>
      <c r="MKR82" s="200"/>
      <c r="MKS82" s="200"/>
      <c r="MKT82" s="200"/>
      <c r="MKU82" s="200"/>
      <c r="MKV82" s="200"/>
      <c r="MKW82" s="200"/>
      <c r="MKX82" s="200"/>
      <c r="MKY82" s="200"/>
      <c r="MKZ82" s="200"/>
      <c r="MLA82" s="200"/>
      <c r="MLB82" s="200"/>
      <c r="MLC82" s="200"/>
      <c r="MLD82" s="200"/>
      <c r="MLE82" s="200"/>
      <c r="MLF82" s="200"/>
      <c r="MLG82" s="200"/>
      <c r="MLH82" s="200"/>
      <c r="MLI82" s="197"/>
      <c r="MLJ82" s="197"/>
      <c r="MLK82" s="197"/>
      <c r="MLL82" s="197"/>
      <c r="MLM82" s="197"/>
      <c r="MLN82" s="197"/>
      <c r="MLO82" s="197"/>
      <c r="MLP82" s="197"/>
      <c r="MLQ82" s="197"/>
      <c r="MLR82" s="197"/>
      <c r="MLS82" s="197"/>
      <c r="MLT82" s="197"/>
      <c r="MLU82" s="197"/>
      <c r="MLV82" s="197"/>
      <c r="MLW82" s="197"/>
      <c r="MLX82" s="197"/>
      <c r="MLY82" s="200"/>
      <c r="MLZ82" s="200"/>
      <c r="MMA82" s="200"/>
      <c r="MMB82" s="200"/>
      <c r="MMC82" s="200"/>
      <c r="MMD82" s="200"/>
      <c r="MME82" s="200"/>
      <c r="MMF82" s="200"/>
      <c r="MMG82" s="200"/>
      <c r="MMH82" s="200"/>
      <c r="MMI82" s="200"/>
      <c r="MMJ82" s="200"/>
      <c r="MMK82" s="200"/>
      <c r="MML82" s="200"/>
      <c r="MMM82" s="200"/>
      <c r="MMN82" s="200"/>
      <c r="MMO82" s="200"/>
      <c r="MMP82" s="200"/>
      <c r="MMQ82" s="200"/>
      <c r="MMR82" s="200"/>
      <c r="MMS82" s="200"/>
      <c r="MMT82" s="200"/>
      <c r="MMU82" s="200"/>
      <c r="MMV82" s="200"/>
      <c r="MMW82" s="200"/>
      <c r="MMX82" s="200"/>
      <c r="MMY82" s="200"/>
      <c r="MMZ82" s="200"/>
      <c r="MNA82" s="200"/>
      <c r="MNB82" s="200"/>
      <c r="MNC82" s="200"/>
      <c r="MND82" s="200"/>
      <c r="MNE82" s="200"/>
      <c r="MNF82" s="200"/>
      <c r="MNG82" s="200"/>
      <c r="MNH82" s="200"/>
      <c r="MNI82" s="200"/>
      <c r="MNJ82" s="200"/>
      <c r="MNK82" s="200"/>
      <c r="MNL82" s="200"/>
      <c r="MNM82" s="200"/>
      <c r="MNN82" s="200"/>
      <c r="MNO82" s="200"/>
      <c r="MNP82" s="200"/>
      <c r="MNQ82" s="200"/>
      <c r="MNR82" s="200"/>
      <c r="MNS82" s="200"/>
      <c r="MNT82" s="200"/>
      <c r="MNU82" s="200"/>
      <c r="MNV82" s="200"/>
      <c r="MNW82" s="200"/>
      <c r="MNX82" s="200"/>
      <c r="MNY82" s="200"/>
      <c r="MNZ82" s="200"/>
      <c r="MOA82" s="200"/>
      <c r="MOB82" s="200"/>
      <c r="MOC82" s="200"/>
      <c r="MOD82" s="200"/>
      <c r="MOE82" s="200"/>
      <c r="MOF82" s="200"/>
      <c r="MOG82" s="200"/>
      <c r="MOH82" s="200"/>
      <c r="MOI82" s="200"/>
      <c r="MOJ82" s="200"/>
      <c r="MOK82" s="200"/>
      <c r="MOL82" s="200"/>
      <c r="MOM82" s="200"/>
      <c r="MON82" s="200"/>
      <c r="MOO82" s="200"/>
      <c r="MOP82" s="200"/>
      <c r="MOQ82" s="200"/>
      <c r="MOR82" s="200"/>
      <c r="MOS82" s="200"/>
      <c r="MOT82" s="200"/>
      <c r="MOU82" s="200"/>
      <c r="MOV82" s="200"/>
      <c r="MOW82" s="197"/>
      <c r="MOX82" s="197"/>
      <c r="MOY82" s="197"/>
      <c r="MOZ82" s="197"/>
      <c r="MPA82" s="197"/>
      <c r="MPB82" s="197"/>
      <c r="MPC82" s="197"/>
      <c r="MPD82" s="197"/>
      <c r="MPE82" s="197"/>
      <c r="MPF82" s="197"/>
      <c r="MPG82" s="197"/>
      <c r="MPH82" s="197"/>
      <c r="MPI82" s="197"/>
      <c r="MPJ82" s="197"/>
      <c r="MPK82" s="197"/>
      <c r="MPL82" s="197"/>
      <c r="MPM82" s="200"/>
      <c r="MPN82" s="200"/>
      <c r="MPO82" s="200"/>
      <c r="MPP82" s="200"/>
      <c r="MPQ82" s="200"/>
      <c r="MPR82" s="200"/>
      <c r="MPS82" s="200"/>
      <c r="MPT82" s="200"/>
      <c r="MPU82" s="200"/>
      <c r="MPV82" s="200"/>
      <c r="MPW82" s="200"/>
      <c r="MPX82" s="200"/>
      <c r="MPY82" s="200"/>
      <c r="MPZ82" s="200"/>
      <c r="MQA82" s="200"/>
      <c r="MQB82" s="200"/>
      <c r="MQC82" s="200"/>
      <c r="MQD82" s="200"/>
      <c r="MQE82" s="200"/>
      <c r="MQF82" s="200"/>
      <c r="MQG82" s="200"/>
      <c r="MQH82" s="200"/>
      <c r="MQI82" s="200"/>
      <c r="MQJ82" s="200"/>
      <c r="MQK82" s="200"/>
      <c r="MQL82" s="200"/>
      <c r="MQM82" s="200"/>
      <c r="MQN82" s="200"/>
      <c r="MQO82" s="200"/>
      <c r="MQP82" s="200"/>
      <c r="MQQ82" s="200"/>
      <c r="MQR82" s="200"/>
      <c r="MQS82" s="200"/>
      <c r="MQT82" s="200"/>
      <c r="MQU82" s="200"/>
      <c r="MQV82" s="200"/>
      <c r="MQW82" s="200"/>
      <c r="MQX82" s="200"/>
      <c r="MQY82" s="200"/>
      <c r="MQZ82" s="200"/>
      <c r="MRA82" s="200"/>
      <c r="MRB82" s="200"/>
      <c r="MRC82" s="200"/>
      <c r="MRD82" s="200"/>
      <c r="MRE82" s="200"/>
      <c r="MRF82" s="200"/>
      <c r="MRG82" s="200"/>
      <c r="MRH82" s="200"/>
      <c r="MRI82" s="200"/>
      <c r="MRJ82" s="200"/>
      <c r="MRK82" s="200"/>
      <c r="MRL82" s="200"/>
      <c r="MRM82" s="200"/>
      <c r="MRN82" s="200"/>
      <c r="MRO82" s="200"/>
      <c r="MRP82" s="200"/>
      <c r="MRQ82" s="200"/>
      <c r="MRR82" s="200"/>
      <c r="MRS82" s="200"/>
      <c r="MRT82" s="200"/>
      <c r="MRU82" s="200"/>
      <c r="MRV82" s="200"/>
      <c r="MRW82" s="200"/>
      <c r="MRX82" s="200"/>
      <c r="MRY82" s="200"/>
      <c r="MRZ82" s="200"/>
      <c r="MSA82" s="200"/>
      <c r="MSB82" s="200"/>
      <c r="MSC82" s="200"/>
      <c r="MSD82" s="200"/>
      <c r="MSE82" s="200"/>
      <c r="MSF82" s="200"/>
      <c r="MSG82" s="200"/>
      <c r="MSH82" s="200"/>
      <c r="MSI82" s="200"/>
      <c r="MSJ82" s="200"/>
      <c r="MSK82" s="197"/>
      <c r="MSL82" s="197"/>
      <c r="MSM82" s="197"/>
      <c r="MSN82" s="197"/>
      <c r="MSO82" s="197"/>
      <c r="MSP82" s="197"/>
      <c r="MSQ82" s="197"/>
      <c r="MSR82" s="197"/>
      <c r="MSS82" s="197"/>
      <c r="MST82" s="197"/>
      <c r="MSU82" s="197"/>
      <c r="MSV82" s="197"/>
      <c r="MSW82" s="197"/>
      <c r="MSX82" s="197"/>
      <c r="MSY82" s="197"/>
      <c r="MSZ82" s="197"/>
      <c r="MTA82" s="200"/>
      <c r="MTB82" s="200"/>
      <c r="MTC82" s="200"/>
      <c r="MTD82" s="200"/>
      <c r="MTE82" s="200"/>
      <c r="MTF82" s="200"/>
      <c r="MTG82" s="200"/>
      <c r="MTH82" s="200"/>
      <c r="MTI82" s="200"/>
      <c r="MTJ82" s="200"/>
      <c r="MTK82" s="200"/>
      <c r="MTL82" s="200"/>
      <c r="MTM82" s="200"/>
      <c r="MTN82" s="200"/>
      <c r="MTO82" s="200"/>
      <c r="MTP82" s="200"/>
      <c r="MTQ82" s="200"/>
      <c r="MTR82" s="200"/>
      <c r="MTS82" s="200"/>
      <c r="MTT82" s="200"/>
      <c r="MTU82" s="200"/>
      <c r="MTV82" s="200"/>
      <c r="MTW82" s="200"/>
      <c r="MTX82" s="200"/>
      <c r="MTY82" s="200"/>
      <c r="MTZ82" s="200"/>
      <c r="MUA82" s="200"/>
      <c r="MUB82" s="200"/>
      <c r="MUC82" s="200"/>
      <c r="MUD82" s="200"/>
      <c r="MUE82" s="200"/>
      <c r="MUF82" s="200"/>
      <c r="MUG82" s="200"/>
      <c r="MUH82" s="200"/>
      <c r="MUI82" s="200"/>
      <c r="MUJ82" s="200"/>
      <c r="MUK82" s="200"/>
      <c r="MUL82" s="200"/>
      <c r="MUM82" s="200"/>
      <c r="MUN82" s="200"/>
      <c r="MUO82" s="200"/>
      <c r="MUP82" s="200"/>
      <c r="MUQ82" s="200"/>
      <c r="MUR82" s="200"/>
      <c r="MUS82" s="200"/>
      <c r="MUT82" s="200"/>
      <c r="MUU82" s="200"/>
      <c r="MUV82" s="200"/>
      <c r="MUW82" s="200"/>
      <c r="MUX82" s="200"/>
      <c r="MUY82" s="200"/>
      <c r="MUZ82" s="200"/>
      <c r="MVA82" s="200"/>
      <c r="MVB82" s="200"/>
      <c r="MVC82" s="200"/>
      <c r="MVD82" s="200"/>
      <c r="MVE82" s="200"/>
      <c r="MVF82" s="200"/>
      <c r="MVG82" s="200"/>
      <c r="MVH82" s="200"/>
      <c r="MVI82" s="200"/>
      <c r="MVJ82" s="200"/>
      <c r="MVK82" s="200"/>
      <c r="MVL82" s="200"/>
      <c r="MVM82" s="200"/>
      <c r="MVN82" s="200"/>
      <c r="MVO82" s="200"/>
      <c r="MVP82" s="200"/>
      <c r="MVQ82" s="200"/>
      <c r="MVR82" s="200"/>
      <c r="MVS82" s="200"/>
      <c r="MVT82" s="200"/>
      <c r="MVU82" s="200"/>
      <c r="MVV82" s="200"/>
      <c r="MVW82" s="200"/>
      <c r="MVX82" s="200"/>
      <c r="MVY82" s="197"/>
      <c r="MVZ82" s="197"/>
      <c r="MWA82" s="197"/>
      <c r="MWB82" s="197"/>
      <c r="MWC82" s="197"/>
      <c r="MWD82" s="197"/>
      <c r="MWE82" s="197"/>
      <c r="MWF82" s="197"/>
      <c r="MWG82" s="197"/>
      <c r="MWH82" s="197"/>
      <c r="MWI82" s="197"/>
      <c r="MWJ82" s="197"/>
      <c r="MWK82" s="197"/>
      <c r="MWL82" s="197"/>
      <c r="MWM82" s="197"/>
      <c r="MWN82" s="197"/>
      <c r="MWO82" s="200"/>
      <c r="MWP82" s="200"/>
      <c r="MWQ82" s="200"/>
      <c r="MWR82" s="200"/>
      <c r="MWS82" s="200"/>
      <c r="MWT82" s="200"/>
      <c r="MWU82" s="200"/>
      <c r="MWV82" s="200"/>
      <c r="MWW82" s="200"/>
      <c r="MWX82" s="200"/>
      <c r="MWY82" s="200"/>
      <c r="MWZ82" s="200"/>
      <c r="MXA82" s="200"/>
      <c r="MXB82" s="200"/>
      <c r="MXC82" s="200"/>
      <c r="MXD82" s="200"/>
      <c r="MXE82" s="200"/>
      <c r="MXF82" s="200"/>
      <c r="MXG82" s="200"/>
      <c r="MXH82" s="200"/>
      <c r="MXI82" s="200"/>
      <c r="MXJ82" s="200"/>
      <c r="MXK82" s="200"/>
      <c r="MXL82" s="200"/>
      <c r="MXM82" s="200"/>
      <c r="MXN82" s="200"/>
      <c r="MXO82" s="200"/>
      <c r="MXP82" s="200"/>
      <c r="MXQ82" s="200"/>
      <c r="MXR82" s="200"/>
      <c r="MXS82" s="200"/>
      <c r="MXT82" s="200"/>
      <c r="MXU82" s="200"/>
      <c r="MXV82" s="200"/>
      <c r="MXW82" s="200"/>
      <c r="MXX82" s="200"/>
      <c r="MXY82" s="200"/>
      <c r="MXZ82" s="200"/>
      <c r="MYA82" s="200"/>
      <c r="MYB82" s="200"/>
      <c r="MYC82" s="200"/>
      <c r="MYD82" s="200"/>
      <c r="MYE82" s="200"/>
      <c r="MYF82" s="200"/>
      <c r="MYG82" s="200"/>
      <c r="MYH82" s="200"/>
      <c r="MYI82" s="200"/>
      <c r="MYJ82" s="200"/>
      <c r="MYK82" s="200"/>
      <c r="MYL82" s="200"/>
      <c r="MYM82" s="200"/>
      <c r="MYN82" s="200"/>
      <c r="MYO82" s="200"/>
      <c r="MYP82" s="200"/>
      <c r="MYQ82" s="200"/>
      <c r="MYR82" s="200"/>
      <c r="MYS82" s="200"/>
      <c r="MYT82" s="200"/>
      <c r="MYU82" s="200"/>
      <c r="MYV82" s="200"/>
      <c r="MYW82" s="200"/>
      <c r="MYX82" s="200"/>
      <c r="MYY82" s="200"/>
      <c r="MYZ82" s="200"/>
      <c r="MZA82" s="200"/>
      <c r="MZB82" s="200"/>
      <c r="MZC82" s="200"/>
      <c r="MZD82" s="200"/>
      <c r="MZE82" s="200"/>
      <c r="MZF82" s="200"/>
      <c r="MZG82" s="200"/>
      <c r="MZH82" s="200"/>
      <c r="MZI82" s="200"/>
      <c r="MZJ82" s="200"/>
      <c r="MZK82" s="200"/>
      <c r="MZL82" s="200"/>
      <c r="MZM82" s="197"/>
      <c r="MZN82" s="197"/>
      <c r="MZO82" s="197"/>
      <c r="MZP82" s="197"/>
      <c r="MZQ82" s="197"/>
      <c r="MZR82" s="197"/>
      <c r="MZS82" s="197"/>
      <c r="MZT82" s="197"/>
      <c r="MZU82" s="197"/>
      <c r="MZV82" s="197"/>
      <c r="MZW82" s="197"/>
      <c r="MZX82" s="197"/>
      <c r="MZY82" s="197"/>
      <c r="MZZ82" s="197"/>
      <c r="NAA82" s="197"/>
      <c r="NAB82" s="197"/>
      <c r="NAC82" s="200"/>
      <c r="NAD82" s="200"/>
      <c r="NAE82" s="200"/>
      <c r="NAF82" s="200"/>
      <c r="NAG82" s="200"/>
      <c r="NAH82" s="200"/>
      <c r="NAI82" s="200"/>
      <c r="NAJ82" s="200"/>
      <c r="NAK82" s="200"/>
      <c r="NAL82" s="200"/>
      <c r="NAM82" s="200"/>
      <c r="NAN82" s="200"/>
      <c r="NAO82" s="200"/>
      <c r="NAP82" s="200"/>
      <c r="NAQ82" s="200"/>
      <c r="NAR82" s="200"/>
      <c r="NAS82" s="200"/>
      <c r="NAT82" s="200"/>
      <c r="NAU82" s="200"/>
      <c r="NAV82" s="200"/>
      <c r="NAW82" s="200"/>
      <c r="NAX82" s="200"/>
      <c r="NAY82" s="200"/>
      <c r="NAZ82" s="200"/>
      <c r="NBA82" s="200"/>
      <c r="NBB82" s="200"/>
      <c r="NBC82" s="200"/>
      <c r="NBD82" s="200"/>
      <c r="NBE82" s="200"/>
      <c r="NBF82" s="200"/>
      <c r="NBG82" s="200"/>
      <c r="NBH82" s="200"/>
      <c r="NBI82" s="200"/>
      <c r="NBJ82" s="200"/>
      <c r="NBK82" s="200"/>
      <c r="NBL82" s="200"/>
      <c r="NBM82" s="200"/>
      <c r="NBN82" s="200"/>
      <c r="NBO82" s="200"/>
      <c r="NBP82" s="200"/>
      <c r="NBQ82" s="200"/>
      <c r="NBR82" s="200"/>
      <c r="NBS82" s="200"/>
      <c r="NBT82" s="200"/>
      <c r="NBU82" s="200"/>
      <c r="NBV82" s="200"/>
      <c r="NBW82" s="200"/>
      <c r="NBX82" s="200"/>
      <c r="NBY82" s="200"/>
      <c r="NBZ82" s="200"/>
      <c r="NCA82" s="200"/>
      <c r="NCB82" s="200"/>
      <c r="NCC82" s="200"/>
      <c r="NCD82" s="200"/>
      <c r="NCE82" s="200"/>
      <c r="NCF82" s="200"/>
      <c r="NCG82" s="200"/>
      <c r="NCH82" s="200"/>
      <c r="NCI82" s="200"/>
      <c r="NCJ82" s="200"/>
      <c r="NCK82" s="200"/>
      <c r="NCL82" s="200"/>
      <c r="NCM82" s="200"/>
      <c r="NCN82" s="200"/>
      <c r="NCO82" s="200"/>
      <c r="NCP82" s="200"/>
      <c r="NCQ82" s="200"/>
      <c r="NCR82" s="200"/>
      <c r="NCS82" s="200"/>
      <c r="NCT82" s="200"/>
      <c r="NCU82" s="200"/>
      <c r="NCV82" s="200"/>
      <c r="NCW82" s="200"/>
      <c r="NCX82" s="200"/>
      <c r="NCY82" s="200"/>
      <c r="NCZ82" s="200"/>
      <c r="NDA82" s="197"/>
      <c r="NDB82" s="197"/>
      <c r="NDC82" s="197"/>
      <c r="NDD82" s="197"/>
      <c r="NDE82" s="197"/>
      <c r="NDF82" s="197"/>
      <c r="NDG82" s="197"/>
      <c r="NDH82" s="197"/>
      <c r="NDI82" s="197"/>
      <c r="NDJ82" s="197"/>
      <c r="NDK82" s="197"/>
      <c r="NDL82" s="197"/>
      <c r="NDM82" s="197"/>
      <c r="NDN82" s="197"/>
      <c r="NDO82" s="197"/>
      <c r="NDP82" s="197"/>
      <c r="NDQ82" s="200"/>
      <c r="NDR82" s="200"/>
      <c r="NDS82" s="200"/>
      <c r="NDT82" s="200"/>
      <c r="NDU82" s="200"/>
      <c r="NDV82" s="200"/>
      <c r="NDW82" s="200"/>
      <c r="NDX82" s="200"/>
      <c r="NDY82" s="200"/>
      <c r="NDZ82" s="200"/>
      <c r="NEA82" s="200"/>
      <c r="NEB82" s="200"/>
      <c r="NEC82" s="200"/>
      <c r="NED82" s="200"/>
      <c r="NEE82" s="200"/>
      <c r="NEF82" s="200"/>
      <c r="NEG82" s="200"/>
      <c r="NEH82" s="200"/>
      <c r="NEI82" s="200"/>
      <c r="NEJ82" s="200"/>
      <c r="NEK82" s="200"/>
      <c r="NEL82" s="200"/>
      <c r="NEM82" s="200"/>
      <c r="NEN82" s="200"/>
      <c r="NEO82" s="200"/>
      <c r="NEP82" s="200"/>
      <c r="NEQ82" s="200"/>
      <c r="NER82" s="200"/>
      <c r="NES82" s="200"/>
      <c r="NET82" s="200"/>
      <c r="NEU82" s="200"/>
      <c r="NEV82" s="200"/>
      <c r="NEW82" s="200"/>
      <c r="NEX82" s="200"/>
      <c r="NEY82" s="200"/>
      <c r="NEZ82" s="200"/>
      <c r="NFA82" s="200"/>
      <c r="NFB82" s="200"/>
      <c r="NFC82" s="200"/>
      <c r="NFD82" s="200"/>
      <c r="NFE82" s="200"/>
      <c r="NFF82" s="200"/>
      <c r="NFG82" s="200"/>
      <c r="NFH82" s="200"/>
      <c r="NFI82" s="200"/>
      <c r="NFJ82" s="200"/>
      <c r="NFK82" s="200"/>
      <c r="NFL82" s="200"/>
      <c r="NFM82" s="200"/>
      <c r="NFN82" s="200"/>
      <c r="NFO82" s="200"/>
      <c r="NFP82" s="200"/>
      <c r="NFQ82" s="200"/>
      <c r="NFR82" s="200"/>
      <c r="NFS82" s="200"/>
      <c r="NFT82" s="200"/>
      <c r="NFU82" s="200"/>
      <c r="NFV82" s="200"/>
      <c r="NFW82" s="200"/>
      <c r="NFX82" s="200"/>
      <c r="NFY82" s="200"/>
      <c r="NFZ82" s="200"/>
      <c r="NGA82" s="200"/>
      <c r="NGB82" s="200"/>
      <c r="NGC82" s="200"/>
      <c r="NGD82" s="200"/>
      <c r="NGE82" s="200"/>
      <c r="NGF82" s="200"/>
      <c r="NGG82" s="200"/>
      <c r="NGH82" s="200"/>
      <c r="NGI82" s="200"/>
      <c r="NGJ82" s="200"/>
      <c r="NGK82" s="200"/>
      <c r="NGL82" s="200"/>
      <c r="NGM82" s="200"/>
      <c r="NGN82" s="200"/>
      <c r="NGO82" s="197"/>
      <c r="NGP82" s="197"/>
      <c r="NGQ82" s="197"/>
      <c r="NGR82" s="197"/>
      <c r="NGS82" s="197"/>
      <c r="NGT82" s="197"/>
      <c r="NGU82" s="197"/>
      <c r="NGV82" s="197"/>
      <c r="NGW82" s="197"/>
      <c r="NGX82" s="197"/>
      <c r="NGY82" s="197"/>
      <c r="NGZ82" s="197"/>
      <c r="NHA82" s="197"/>
      <c r="NHB82" s="197"/>
      <c r="NHC82" s="197"/>
      <c r="NHD82" s="197"/>
      <c r="NHE82" s="200"/>
      <c r="NHF82" s="200"/>
      <c r="NHG82" s="200"/>
      <c r="NHH82" s="200"/>
      <c r="NHI82" s="200"/>
      <c r="NHJ82" s="200"/>
      <c r="NHK82" s="200"/>
      <c r="NHL82" s="200"/>
      <c r="NHM82" s="200"/>
      <c r="NHN82" s="200"/>
      <c r="NHO82" s="200"/>
      <c r="NHP82" s="200"/>
      <c r="NHQ82" s="200"/>
      <c r="NHR82" s="200"/>
      <c r="NHS82" s="200"/>
      <c r="NHT82" s="200"/>
      <c r="NHU82" s="200"/>
      <c r="NHV82" s="200"/>
      <c r="NHW82" s="200"/>
      <c r="NHX82" s="200"/>
      <c r="NHY82" s="200"/>
      <c r="NHZ82" s="200"/>
      <c r="NIA82" s="200"/>
      <c r="NIB82" s="200"/>
      <c r="NIC82" s="200"/>
      <c r="NID82" s="200"/>
      <c r="NIE82" s="200"/>
      <c r="NIF82" s="200"/>
      <c r="NIG82" s="200"/>
      <c r="NIH82" s="200"/>
      <c r="NII82" s="200"/>
      <c r="NIJ82" s="200"/>
      <c r="NIK82" s="200"/>
      <c r="NIL82" s="200"/>
      <c r="NIM82" s="200"/>
      <c r="NIN82" s="200"/>
      <c r="NIO82" s="200"/>
      <c r="NIP82" s="200"/>
      <c r="NIQ82" s="200"/>
      <c r="NIR82" s="200"/>
      <c r="NIS82" s="200"/>
      <c r="NIT82" s="200"/>
      <c r="NIU82" s="200"/>
      <c r="NIV82" s="200"/>
      <c r="NIW82" s="200"/>
      <c r="NIX82" s="200"/>
      <c r="NIY82" s="200"/>
      <c r="NIZ82" s="200"/>
      <c r="NJA82" s="200"/>
      <c r="NJB82" s="200"/>
      <c r="NJC82" s="200"/>
      <c r="NJD82" s="200"/>
      <c r="NJE82" s="200"/>
      <c r="NJF82" s="200"/>
      <c r="NJG82" s="200"/>
      <c r="NJH82" s="200"/>
      <c r="NJI82" s="200"/>
      <c r="NJJ82" s="200"/>
      <c r="NJK82" s="200"/>
      <c r="NJL82" s="200"/>
      <c r="NJM82" s="200"/>
      <c r="NJN82" s="200"/>
      <c r="NJO82" s="200"/>
      <c r="NJP82" s="200"/>
      <c r="NJQ82" s="200"/>
      <c r="NJR82" s="200"/>
      <c r="NJS82" s="200"/>
      <c r="NJT82" s="200"/>
      <c r="NJU82" s="200"/>
      <c r="NJV82" s="200"/>
      <c r="NJW82" s="200"/>
      <c r="NJX82" s="200"/>
      <c r="NJY82" s="200"/>
      <c r="NJZ82" s="200"/>
      <c r="NKA82" s="200"/>
      <c r="NKB82" s="200"/>
      <c r="NKC82" s="197"/>
      <c r="NKD82" s="197"/>
      <c r="NKE82" s="197"/>
      <c r="NKF82" s="197"/>
      <c r="NKG82" s="197"/>
      <c r="NKH82" s="197"/>
      <c r="NKI82" s="197"/>
      <c r="NKJ82" s="197"/>
      <c r="NKK82" s="197"/>
      <c r="NKL82" s="197"/>
      <c r="NKM82" s="197"/>
      <c r="NKN82" s="197"/>
      <c r="NKO82" s="197"/>
      <c r="NKP82" s="197"/>
      <c r="NKQ82" s="197"/>
      <c r="NKR82" s="197"/>
      <c r="NKS82" s="200"/>
      <c r="NKT82" s="200"/>
      <c r="NKU82" s="200"/>
      <c r="NKV82" s="200"/>
      <c r="NKW82" s="200"/>
      <c r="NKX82" s="200"/>
      <c r="NKY82" s="200"/>
      <c r="NKZ82" s="200"/>
      <c r="NLA82" s="200"/>
      <c r="NLB82" s="200"/>
      <c r="NLC82" s="200"/>
      <c r="NLD82" s="200"/>
      <c r="NLE82" s="200"/>
      <c r="NLF82" s="200"/>
      <c r="NLG82" s="200"/>
      <c r="NLH82" s="200"/>
      <c r="NLI82" s="200"/>
      <c r="NLJ82" s="200"/>
      <c r="NLK82" s="200"/>
      <c r="NLL82" s="200"/>
      <c r="NLM82" s="200"/>
      <c r="NLN82" s="200"/>
      <c r="NLO82" s="200"/>
      <c r="NLP82" s="200"/>
      <c r="NLQ82" s="200"/>
      <c r="NLR82" s="200"/>
      <c r="NLS82" s="200"/>
      <c r="NLT82" s="200"/>
      <c r="NLU82" s="200"/>
      <c r="NLV82" s="200"/>
      <c r="NLW82" s="200"/>
      <c r="NLX82" s="200"/>
      <c r="NLY82" s="200"/>
      <c r="NLZ82" s="200"/>
      <c r="NMA82" s="200"/>
      <c r="NMB82" s="200"/>
      <c r="NMC82" s="200"/>
      <c r="NMD82" s="200"/>
      <c r="NME82" s="200"/>
      <c r="NMF82" s="200"/>
      <c r="NMG82" s="200"/>
      <c r="NMH82" s="200"/>
      <c r="NMI82" s="200"/>
      <c r="NMJ82" s="200"/>
      <c r="NMK82" s="200"/>
      <c r="NML82" s="200"/>
      <c r="NMM82" s="200"/>
      <c r="NMN82" s="200"/>
      <c r="NMO82" s="200"/>
      <c r="NMP82" s="200"/>
      <c r="NMQ82" s="200"/>
      <c r="NMR82" s="200"/>
      <c r="NMS82" s="200"/>
      <c r="NMT82" s="200"/>
      <c r="NMU82" s="200"/>
      <c r="NMV82" s="200"/>
      <c r="NMW82" s="200"/>
      <c r="NMX82" s="200"/>
      <c r="NMY82" s="200"/>
      <c r="NMZ82" s="200"/>
      <c r="NNA82" s="200"/>
      <c r="NNB82" s="200"/>
      <c r="NNC82" s="200"/>
      <c r="NND82" s="200"/>
      <c r="NNE82" s="200"/>
      <c r="NNF82" s="200"/>
      <c r="NNG82" s="200"/>
      <c r="NNH82" s="200"/>
      <c r="NNI82" s="200"/>
      <c r="NNJ82" s="200"/>
      <c r="NNK82" s="200"/>
      <c r="NNL82" s="200"/>
      <c r="NNM82" s="200"/>
      <c r="NNN82" s="200"/>
      <c r="NNO82" s="200"/>
      <c r="NNP82" s="200"/>
      <c r="NNQ82" s="197"/>
      <c r="NNR82" s="197"/>
      <c r="NNS82" s="197"/>
      <c r="NNT82" s="197"/>
      <c r="NNU82" s="197"/>
      <c r="NNV82" s="197"/>
      <c r="NNW82" s="197"/>
      <c r="NNX82" s="197"/>
      <c r="NNY82" s="197"/>
      <c r="NNZ82" s="197"/>
      <c r="NOA82" s="197"/>
      <c r="NOB82" s="197"/>
      <c r="NOC82" s="197"/>
      <c r="NOD82" s="197"/>
      <c r="NOE82" s="197"/>
      <c r="NOF82" s="197"/>
      <c r="NOG82" s="200"/>
      <c r="NOH82" s="200"/>
      <c r="NOI82" s="200"/>
      <c r="NOJ82" s="200"/>
      <c r="NOK82" s="200"/>
      <c r="NOL82" s="200"/>
      <c r="NOM82" s="200"/>
      <c r="NON82" s="200"/>
      <c r="NOO82" s="200"/>
      <c r="NOP82" s="200"/>
      <c r="NOQ82" s="200"/>
      <c r="NOR82" s="200"/>
      <c r="NOS82" s="200"/>
      <c r="NOT82" s="200"/>
      <c r="NOU82" s="200"/>
      <c r="NOV82" s="200"/>
      <c r="NOW82" s="200"/>
      <c r="NOX82" s="200"/>
      <c r="NOY82" s="200"/>
      <c r="NOZ82" s="200"/>
      <c r="NPA82" s="200"/>
      <c r="NPB82" s="200"/>
      <c r="NPC82" s="200"/>
      <c r="NPD82" s="200"/>
      <c r="NPE82" s="200"/>
      <c r="NPF82" s="200"/>
      <c r="NPG82" s="200"/>
      <c r="NPH82" s="200"/>
      <c r="NPI82" s="200"/>
      <c r="NPJ82" s="200"/>
      <c r="NPK82" s="200"/>
      <c r="NPL82" s="200"/>
      <c r="NPM82" s="200"/>
      <c r="NPN82" s="200"/>
      <c r="NPO82" s="200"/>
      <c r="NPP82" s="200"/>
      <c r="NPQ82" s="200"/>
      <c r="NPR82" s="200"/>
      <c r="NPS82" s="200"/>
      <c r="NPT82" s="200"/>
      <c r="NPU82" s="200"/>
      <c r="NPV82" s="200"/>
      <c r="NPW82" s="200"/>
      <c r="NPX82" s="200"/>
      <c r="NPY82" s="200"/>
      <c r="NPZ82" s="200"/>
      <c r="NQA82" s="200"/>
      <c r="NQB82" s="200"/>
      <c r="NQC82" s="200"/>
      <c r="NQD82" s="200"/>
      <c r="NQE82" s="200"/>
      <c r="NQF82" s="200"/>
      <c r="NQG82" s="200"/>
      <c r="NQH82" s="200"/>
      <c r="NQI82" s="200"/>
      <c r="NQJ82" s="200"/>
      <c r="NQK82" s="200"/>
      <c r="NQL82" s="200"/>
      <c r="NQM82" s="200"/>
      <c r="NQN82" s="200"/>
      <c r="NQO82" s="200"/>
      <c r="NQP82" s="200"/>
      <c r="NQQ82" s="200"/>
      <c r="NQR82" s="200"/>
      <c r="NQS82" s="200"/>
      <c r="NQT82" s="200"/>
      <c r="NQU82" s="200"/>
      <c r="NQV82" s="200"/>
      <c r="NQW82" s="200"/>
      <c r="NQX82" s="200"/>
      <c r="NQY82" s="200"/>
      <c r="NQZ82" s="200"/>
      <c r="NRA82" s="200"/>
      <c r="NRB82" s="200"/>
      <c r="NRC82" s="200"/>
      <c r="NRD82" s="200"/>
      <c r="NRE82" s="197"/>
      <c r="NRF82" s="197"/>
      <c r="NRG82" s="197"/>
      <c r="NRH82" s="197"/>
      <c r="NRI82" s="197"/>
      <c r="NRJ82" s="197"/>
      <c r="NRK82" s="197"/>
      <c r="NRL82" s="197"/>
      <c r="NRM82" s="197"/>
      <c r="NRN82" s="197"/>
      <c r="NRO82" s="197"/>
      <c r="NRP82" s="197"/>
      <c r="NRQ82" s="197"/>
      <c r="NRR82" s="197"/>
      <c r="NRS82" s="197"/>
      <c r="NRT82" s="197"/>
      <c r="NRU82" s="200"/>
      <c r="NRV82" s="200"/>
      <c r="NRW82" s="200"/>
      <c r="NRX82" s="200"/>
      <c r="NRY82" s="200"/>
      <c r="NRZ82" s="200"/>
      <c r="NSA82" s="200"/>
      <c r="NSB82" s="200"/>
      <c r="NSC82" s="200"/>
      <c r="NSD82" s="200"/>
      <c r="NSE82" s="200"/>
      <c r="NSF82" s="200"/>
      <c r="NSG82" s="200"/>
      <c r="NSH82" s="200"/>
      <c r="NSI82" s="200"/>
      <c r="NSJ82" s="200"/>
      <c r="NSK82" s="200"/>
      <c r="NSL82" s="200"/>
      <c r="NSM82" s="200"/>
      <c r="NSN82" s="200"/>
      <c r="NSO82" s="200"/>
      <c r="NSP82" s="200"/>
      <c r="NSQ82" s="200"/>
      <c r="NSR82" s="200"/>
      <c r="NSS82" s="200"/>
      <c r="NST82" s="200"/>
      <c r="NSU82" s="200"/>
      <c r="NSV82" s="200"/>
      <c r="NSW82" s="200"/>
      <c r="NSX82" s="200"/>
      <c r="NSY82" s="200"/>
      <c r="NSZ82" s="200"/>
      <c r="NTA82" s="200"/>
      <c r="NTB82" s="200"/>
      <c r="NTC82" s="200"/>
      <c r="NTD82" s="200"/>
      <c r="NTE82" s="200"/>
      <c r="NTF82" s="200"/>
      <c r="NTG82" s="200"/>
      <c r="NTH82" s="200"/>
      <c r="NTI82" s="200"/>
      <c r="NTJ82" s="200"/>
      <c r="NTK82" s="200"/>
      <c r="NTL82" s="200"/>
      <c r="NTM82" s="200"/>
      <c r="NTN82" s="200"/>
      <c r="NTO82" s="200"/>
      <c r="NTP82" s="200"/>
      <c r="NTQ82" s="200"/>
      <c r="NTR82" s="200"/>
      <c r="NTS82" s="200"/>
      <c r="NTT82" s="200"/>
      <c r="NTU82" s="200"/>
      <c r="NTV82" s="200"/>
      <c r="NTW82" s="200"/>
      <c r="NTX82" s="200"/>
      <c r="NTY82" s="200"/>
      <c r="NTZ82" s="200"/>
      <c r="NUA82" s="200"/>
      <c r="NUB82" s="200"/>
      <c r="NUC82" s="200"/>
      <c r="NUD82" s="200"/>
      <c r="NUE82" s="200"/>
      <c r="NUF82" s="200"/>
      <c r="NUG82" s="200"/>
      <c r="NUH82" s="200"/>
      <c r="NUI82" s="200"/>
      <c r="NUJ82" s="200"/>
      <c r="NUK82" s="200"/>
      <c r="NUL82" s="200"/>
      <c r="NUM82" s="200"/>
      <c r="NUN82" s="200"/>
      <c r="NUO82" s="200"/>
      <c r="NUP82" s="200"/>
      <c r="NUQ82" s="200"/>
      <c r="NUR82" s="200"/>
      <c r="NUS82" s="197"/>
      <c r="NUT82" s="197"/>
      <c r="NUU82" s="197"/>
      <c r="NUV82" s="197"/>
      <c r="NUW82" s="197"/>
      <c r="NUX82" s="197"/>
      <c r="NUY82" s="197"/>
      <c r="NUZ82" s="197"/>
      <c r="NVA82" s="197"/>
      <c r="NVB82" s="197"/>
      <c r="NVC82" s="197"/>
      <c r="NVD82" s="197"/>
      <c r="NVE82" s="197"/>
      <c r="NVF82" s="197"/>
      <c r="NVG82" s="197"/>
      <c r="NVH82" s="197"/>
      <c r="NVI82" s="200"/>
      <c r="NVJ82" s="200"/>
      <c r="NVK82" s="200"/>
      <c r="NVL82" s="200"/>
      <c r="NVM82" s="200"/>
      <c r="NVN82" s="200"/>
      <c r="NVO82" s="200"/>
      <c r="NVP82" s="200"/>
      <c r="NVQ82" s="200"/>
      <c r="NVR82" s="200"/>
      <c r="NVS82" s="200"/>
      <c r="NVT82" s="200"/>
      <c r="NVU82" s="200"/>
      <c r="NVV82" s="200"/>
      <c r="NVW82" s="200"/>
      <c r="NVX82" s="200"/>
      <c r="NVY82" s="200"/>
      <c r="NVZ82" s="200"/>
      <c r="NWA82" s="200"/>
      <c r="NWB82" s="200"/>
      <c r="NWC82" s="200"/>
      <c r="NWD82" s="200"/>
      <c r="NWE82" s="200"/>
      <c r="NWF82" s="200"/>
      <c r="NWG82" s="200"/>
      <c r="NWH82" s="200"/>
      <c r="NWI82" s="200"/>
      <c r="NWJ82" s="200"/>
      <c r="NWK82" s="200"/>
      <c r="NWL82" s="200"/>
      <c r="NWM82" s="200"/>
      <c r="NWN82" s="200"/>
      <c r="NWO82" s="200"/>
      <c r="NWP82" s="200"/>
      <c r="NWQ82" s="200"/>
      <c r="NWR82" s="200"/>
      <c r="NWS82" s="200"/>
      <c r="NWT82" s="200"/>
      <c r="NWU82" s="200"/>
      <c r="NWV82" s="200"/>
      <c r="NWW82" s="200"/>
      <c r="NWX82" s="200"/>
      <c r="NWY82" s="200"/>
      <c r="NWZ82" s="200"/>
      <c r="NXA82" s="200"/>
      <c r="NXB82" s="200"/>
      <c r="NXC82" s="200"/>
      <c r="NXD82" s="200"/>
      <c r="NXE82" s="200"/>
      <c r="NXF82" s="200"/>
      <c r="NXG82" s="200"/>
      <c r="NXH82" s="200"/>
      <c r="NXI82" s="200"/>
      <c r="NXJ82" s="200"/>
      <c r="NXK82" s="200"/>
      <c r="NXL82" s="200"/>
      <c r="NXM82" s="200"/>
      <c r="NXN82" s="200"/>
      <c r="NXO82" s="200"/>
      <c r="NXP82" s="200"/>
      <c r="NXQ82" s="200"/>
      <c r="NXR82" s="200"/>
      <c r="NXS82" s="200"/>
      <c r="NXT82" s="200"/>
      <c r="NXU82" s="200"/>
      <c r="NXV82" s="200"/>
      <c r="NXW82" s="200"/>
      <c r="NXX82" s="200"/>
      <c r="NXY82" s="200"/>
      <c r="NXZ82" s="200"/>
      <c r="NYA82" s="200"/>
      <c r="NYB82" s="200"/>
      <c r="NYC82" s="200"/>
      <c r="NYD82" s="200"/>
      <c r="NYE82" s="200"/>
      <c r="NYF82" s="200"/>
      <c r="NYG82" s="197"/>
      <c r="NYH82" s="197"/>
      <c r="NYI82" s="197"/>
      <c r="NYJ82" s="197"/>
      <c r="NYK82" s="197"/>
      <c r="NYL82" s="197"/>
      <c r="NYM82" s="197"/>
      <c r="NYN82" s="197"/>
      <c r="NYO82" s="197"/>
      <c r="NYP82" s="197"/>
      <c r="NYQ82" s="197"/>
      <c r="NYR82" s="197"/>
      <c r="NYS82" s="197"/>
      <c r="NYT82" s="197"/>
      <c r="NYU82" s="197"/>
      <c r="NYV82" s="197"/>
      <c r="NYW82" s="200"/>
      <c r="NYX82" s="200"/>
      <c r="NYY82" s="200"/>
      <c r="NYZ82" s="200"/>
      <c r="NZA82" s="200"/>
      <c r="NZB82" s="200"/>
      <c r="NZC82" s="200"/>
      <c r="NZD82" s="200"/>
      <c r="NZE82" s="200"/>
      <c r="NZF82" s="200"/>
      <c r="NZG82" s="200"/>
      <c r="NZH82" s="200"/>
      <c r="NZI82" s="200"/>
      <c r="NZJ82" s="200"/>
      <c r="NZK82" s="200"/>
      <c r="NZL82" s="200"/>
      <c r="NZM82" s="200"/>
      <c r="NZN82" s="200"/>
      <c r="NZO82" s="200"/>
      <c r="NZP82" s="200"/>
      <c r="NZQ82" s="200"/>
      <c r="NZR82" s="200"/>
      <c r="NZS82" s="200"/>
      <c r="NZT82" s="200"/>
      <c r="NZU82" s="200"/>
      <c r="NZV82" s="200"/>
      <c r="NZW82" s="200"/>
      <c r="NZX82" s="200"/>
      <c r="NZY82" s="200"/>
      <c r="NZZ82" s="200"/>
      <c r="OAA82" s="200"/>
      <c r="OAB82" s="200"/>
      <c r="OAC82" s="200"/>
      <c r="OAD82" s="200"/>
      <c r="OAE82" s="200"/>
      <c r="OAF82" s="200"/>
      <c r="OAG82" s="200"/>
      <c r="OAH82" s="200"/>
      <c r="OAI82" s="200"/>
      <c r="OAJ82" s="200"/>
      <c r="OAK82" s="200"/>
      <c r="OAL82" s="200"/>
      <c r="OAM82" s="200"/>
      <c r="OAN82" s="200"/>
      <c r="OAO82" s="200"/>
      <c r="OAP82" s="200"/>
      <c r="OAQ82" s="200"/>
      <c r="OAR82" s="200"/>
      <c r="OAS82" s="200"/>
      <c r="OAT82" s="200"/>
      <c r="OAU82" s="200"/>
      <c r="OAV82" s="200"/>
      <c r="OAW82" s="200"/>
      <c r="OAX82" s="200"/>
      <c r="OAY82" s="200"/>
      <c r="OAZ82" s="200"/>
      <c r="OBA82" s="200"/>
      <c r="OBB82" s="200"/>
      <c r="OBC82" s="200"/>
      <c r="OBD82" s="200"/>
      <c r="OBE82" s="200"/>
      <c r="OBF82" s="200"/>
      <c r="OBG82" s="200"/>
      <c r="OBH82" s="200"/>
      <c r="OBI82" s="200"/>
      <c r="OBJ82" s="200"/>
      <c r="OBK82" s="200"/>
      <c r="OBL82" s="200"/>
      <c r="OBM82" s="200"/>
      <c r="OBN82" s="200"/>
      <c r="OBO82" s="200"/>
      <c r="OBP82" s="200"/>
      <c r="OBQ82" s="200"/>
      <c r="OBR82" s="200"/>
      <c r="OBS82" s="200"/>
      <c r="OBT82" s="200"/>
      <c r="OBU82" s="197"/>
      <c r="OBV82" s="197"/>
      <c r="OBW82" s="197"/>
      <c r="OBX82" s="197"/>
      <c r="OBY82" s="197"/>
      <c r="OBZ82" s="197"/>
      <c r="OCA82" s="197"/>
      <c r="OCB82" s="197"/>
      <c r="OCC82" s="197"/>
      <c r="OCD82" s="197"/>
      <c r="OCE82" s="197"/>
      <c r="OCF82" s="197"/>
      <c r="OCG82" s="197"/>
      <c r="OCH82" s="197"/>
      <c r="OCI82" s="197"/>
      <c r="OCJ82" s="197"/>
      <c r="OCK82" s="200"/>
      <c r="OCL82" s="200"/>
      <c r="OCM82" s="200"/>
      <c r="OCN82" s="200"/>
      <c r="OCO82" s="200"/>
      <c r="OCP82" s="200"/>
      <c r="OCQ82" s="200"/>
      <c r="OCR82" s="200"/>
      <c r="OCS82" s="200"/>
      <c r="OCT82" s="200"/>
      <c r="OCU82" s="200"/>
      <c r="OCV82" s="200"/>
      <c r="OCW82" s="200"/>
      <c r="OCX82" s="200"/>
      <c r="OCY82" s="200"/>
      <c r="OCZ82" s="200"/>
      <c r="ODA82" s="200"/>
      <c r="ODB82" s="200"/>
      <c r="ODC82" s="200"/>
      <c r="ODD82" s="200"/>
      <c r="ODE82" s="200"/>
      <c r="ODF82" s="200"/>
      <c r="ODG82" s="200"/>
      <c r="ODH82" s="200"/>
      <c r="ODI82" s="200"/>
      <c r="ODJ82" s="200"/>
      <c r="ODK82" s="200"/>
      <c r="ODL82" s="200"/>
      <c r="ODM82" s="200"/>
      <c r="ODN82" s="200"/>
      <c r="ODO82" s="200"/>
      <c r="ODP82" s="200"/>
      <c r="ODQ82" s="200"/>
      <c r="ODR82" s="200"/>
      <c r="ODS82" s="200"/>
      <c r="ODT82" s="200"/>
      <c r="ODU82" s="200"/>
      <c r="ODV82" s="200"/>
      <c r="ODW82" s="200"/>
      <c r="ODX82" s="200"/>
      <c r="ODY82" s="200"/>
      <c r="ODZ82" s="200"/>
      <c r="OEA82" s="200"/>
      <c r="OEB82" s="200"/>
      <c r="OEC82" s="200"/>
      <c r="OED82" s="200"/>
      <c r="OEE82" s="200"/>
      <c r="OEF82" s="200"/>
      <c r="OEG82" s="200"/>
      <c r="OEH82" s="200"/>
      <c r="OEI82" s="200"/>
      <c r="OEJ82" s="200"/>
      <c r="OEK82" s="200"/>
      <c r="OEL82" s="200"/>
      <c r="OEM82" s="200"/>
      <c r="OEN82" s="200"/>
      <c r="OEO82" s="200"/>
      <c r="OEP82" s="200"/>
      <c r="OEQ82" s="200"/>
      <c r="OER82" s="200"/>
      <c r="OES82" s="200"/>
      <c r="OET82" s="200"/>
      <c r="OEU82" s="200"/>
      <c r="OEV82" s="200"/>
      <c r="OEW82" s="200"/>
      <c r="OEX82" s="200"/>
      <c r="OEY82" s="200"/>
      <c r="OEZ82" s="200"/>
      <c r="OFA82" s="200"/>
      <c r="OFB82" s="200"/>
      <c r="OFC82" s="200"/>
      <c r="OFD82" s="200"/>
      <c r="OFE82" s="200"/>
      <c r="OFF82" s="200"/>
      <c r="OFG82" s="200"/>
      <c r="OFH82" s="200"/>
      <c r="OFI82" s="197"/>
      <c r="OFJ82" s="197"/>
      <c r="OFK82" s="197"/>
      <c r="OFL82" s="197"/>
      <c r="OFM82" s="197"/>
      <c r="OFN82" s="197"/>
      <c r="OFO82" s="197"/>
      <c r="OFP82" s="197"/>
      <c r="OFQ82" s="197"/>
      <c r="OFR82" s="197"/>
      <c r="OFS82" s="197"/>
      <c r="OFT82" s="197"/>
      <c r="OFU82" s="197"/>
      <c r="OFV82" s="197"/>
      <c r="OFW82" s="197"/>
      <c r="OFX82" s="197"/>
      <c r="OFY82" s="200"/>
      <c r="OFZ82" s="200"/>
      <c r="OGA82" s="200"/>
      <c r="OGB82" s="200"/>
      <c r="OGC82" s="200"/>
      <c r="OGD82" s="200"/>
      <c r="OGE82" s="200"/>
      <c r="OGF82" s="200"/>
      <c r="OGG82" s="200"/>
      <c r="OGH82" s="200"/>
      <c r="OGI82" s="200"/>
      <c r="OGJ82" s="200"/>
      <c r="OGK82" s="200"/>
      <c r="OGL82" s="200"/>
      <c r="OGM82" s="200"/>
      <c r="OGN82" s="200"/>
      <c r="OGO82" s="200"/>
      <c r="OGP82" s="200"/>
      <c r="OGQ82" s="200"/>
      <c r="OGR82" s="200"/>
      <c r="OGS82" s="200"/>
      <c r="OGT82" s="200"/>
      <c r="OGU82" s="200"/>
      <c r="OGV82" s="200"/>
      <c r="OGW82" s="200"/>
      <c r="OGX82" s="200"/>
      <c r="OGY82" s="200"/>
      <c r="OGZ82" s="200"/>
      <c r="OHA82" s="200"/>
      <c r="OHB82" s="200"/>
      <c r="OHC82" s="200"/>
      <c r="OHD82" s="200"/>
      <c r="OHE82" s="200"/>
      <c r="OHF82" s="200"/>
      <c r="OHG82" s="200"/>
      <c r="OHH82" s="200"/>
      <c r="OHI82" s="200"/>
      <c r="OHJ82" s="200"/>
      <c r="OHK82" s="200"/>
      <c r="OHL82" s="200"/>
      <c r="OHM82" s="200"/>
      <c r="OHN82" s="200"/>
      <c r="OHO82" s="200"/>
      <c r="OHP82" s="200"/>
      <c r="OHQ82" s="200"/>
      <c r="OHR82" s="200"/>
      <c r="OHS82" s="200"/>
      <c r="OHT82" s="200"/>
      <c r="OHU82" s="200"/>
      <c r="OHV82" s="200"/>
      <c r="OHW82" s="200"/>
      <c r="OHX82" s="200"/>
      <c r="OHY82" s="200"/>
      <c r="OHZ82" s="200"/>
      <c r="OIA82" s="200"/>
      <c r="OIB82" s="200"/>
      <c r="OIC82" s="200"/>
      <c r="OID82" s="200"/>
      <c r="OIE82" s="200"/>
      <c r="OIF82" s="200"/>
      <c r="OIG82" s="200"/>
      <c r="OIH82" s="200"/>
      <c r="OII82" s="200"/>
      <c r="OIJ82" s="200"/>
      <c r="OIK82" s="200"/>
      <c r="OIL82" s="200"/>
      <c r="OIM82" s="200"/>
      <c r="OIN82" s="200"/>
      <c r="OIO82" s="200"/>
      <c r="OIP82" s="200"/>
      <c r="OIQ82" s="200"/>
      <c r="OIR82" s="200"/>
      <c r="OIS82" s="200"/>
      <c r="OIT82" s="200"/>
      <c r="OIU82" s="200"/>
      <c r="OIV82" s="200"/>
      <c r="OIW82" s="197"/>
      <c r="OIX82" s="197"/>
      <c r="OIY82" s="197"/>
      <c r="OIZ82" s="197"/>
      <c r="OJA82" s="197"/>
      <c r="OJB82" s="197"/>
      <c r="OJC82" s="197"/>
      <c r="OJD82" s="197"/>
      <c r="OJE82" s="197"/>
      <c r="OJF82" s="197"/>
      <c r="OJG82" s="197"/>
      <c r="OJH82" s="197"/>
      <c r="OJI82" s="197"/>
      <c r="OJJ82" s="197"/>
      <c r="OJK82" s="197"/>
      <c r="OJL82" s="197"/>
      <c r="OJM82" s="200"/>
      <c r="OJN82" s="200"/>
      <c r="OJO82" s="200"/>
      <c r="OJP82" s="200"/>
      <c r="OJQ82" s="200"/>
      <c r="OJR82" s="200"/>
      <c r="OJS82" s="200"/>
      <c r="OJT82" s="200"/>
      <c r="OJU82" s="200"/>
      <c r="OJV82" s="200"/>
      <c r="OJW82" s="200"/>
      <c r="OJX82" s="200"/>
      <c r="OJY82" s="200"/>
      <c r="OJZ82" s="200"/>
      <c r="OKA82" s="200"/>
      <c r="OKB82" s="200"/>
      <c r="OKC82" s="200"/>
      <c r="OKD82" s="200"/>
      <c r="OKE82" s="200"/>
      <c r="OKF82" s="200"/>
      <c r="OKG82" s="200"/>
      <c r="OKH82" s="200"/>
      <c r="OKI82" s="200"/>
      <c r="OKJ82" s="200"/>
      <c r="OKK82" s="200"/>
      <c r="OKL82" s="200"/>
      <c r="OKM82" s="200"/>
      <c r="OKN82" s="200"/>
      <c r="OKO82" s="200"/>
      <c r="OKP82" s="200"/>
      <c r="OKQ82" s="200"/>
      <c r="OKR82" s="200"/>
      <c r="OKS82" s="200"/>
      <c r="OKT82" s="200"/>
      <c r="OKU82" s="200"/>
      <c r="OKV82" s="200"/>
      <c r="OKW82" s="200"/>
      <c r="OKX82" s="200"/>
      <c r="OKY82" s="200"/>
      <c r="OKZ82" s="200"/>
      <c r="OLA82" s="200"/>
      <c r="OLB82" s="200"/>
      <c r="OLC82" s="200"/>
      <c r="OLD82" s="200"/>
      <c r="OLE82" s="200"/>
      <c r="OLF82" s="200"/>
      <c r="OLG82" s="200"/>
      <c r="OLH82" s="200"/>
      <c r="OLI82" s="200"/>
      <c r="OLJ82" s="200"/>
      <c r="OLK82" s="200"/>
      <c r="OLL82" s="200"/>
      <c r="OLM82" s="200"/>
      <c r="OLN82" s="200"/>
      <c r="OLO82" s="200"/>
      <c r="OLP82" s="200"/>
      <c r="OLQ82" s="200"/>
      <c r="OLR82" s="200"/>
      <c r="OLS82" s="200"/>
      <c r="OLT82" s="200"/>
      <c r="OLU82" s="200"/>
      <c r="OLV82" s="200"/>
      <c r="OLW82" s="200"/>
      <c r="OLX82" s="200"/>
      <c r="OLY82" s="200"/>
      <c r="OLZ82" s="200"/>
      <c r="OMA82" s="200"/>
      <c r="OMB82" s="200"/>
      <c r="OMC82" s="200"/>
      <c r="OMD82" s="200"/>
      <c r="OME82" s="200"/>
      <c r="OMF82" s="200"/>
      <c r="OMG82" s="200"/>
      <c r="OMH82" s="200"/>
      <c r="OMI82" s="200"/>
      <c r="OMJ82" s="200"/>
      <c r="OMK82" s="197"/>
      <c r="OML82" s="197"/>
      <c r="OMM82" s="197"/>
      <c r="OMN82" s="197"/>
      <c r="OMO82" s="197"/>
      <c r="OMP82" s="197"/>
      <c r="OMQ82" s="197"/>
      <c r="OMR82" s="197"/>
      <c r="OMS82" s="197"/>
      <c r="OMT82" s="197"/>
      <c r="OMU82" s="197"/>
      <c r="OMV82" s="197"/>
      <c r="OMW82" s="197"/>
      <c r="OMX82" s="197"/>
      <c r="OMY82" s="197"/>
      <c r="OMZ82" s="197"/>
      <c r="ONA82" s="200"/>
      <c r="ONB82" s="200"/>
      <c r="ONC82" s="200"/>
      <c r="OND82" s="200"/>
      <c r="ONE82" s="200"/>
      <c r="ONF82" s="200"/>
      <c r="ONG82" s="200"/>
      <c r="ONH82" s="200"/>
      <c r="ONI82" s="200"/>
      <c r="ONJ82" s="200"/>
      <c r="ONK82" s="200"/>
      <c r="ONL82" s="200"/>
      <c r="ONM82" s="200"/>
      <c r="ONN82" s="200"/>
      <c r="ONO82" s="200"/>
      <c r="ONP82" s="200"/>
      <c r="ONQ82" s="200"/>
      <c r="ONR82" s="200"/>
      <c r="ONS82" s="200"/>
      <c r="ONT82" s="200"/>
      <c r="ONU82" s="200"/>
      <c r="ONV82" s="200"/>
      <c r="ONW82" s="200"/>
      <c r="ONX82" s="200"/>
      <c r="ONY82" s="200"/>
      <c r="ONZ82" s="200"/>
      <c r="OOA82" s="200"/>
      <c r="OOB82" s="200"/>
      <c r="OOC82" s="200"/>
      <c r="OOD82" s="200"/>
      <c r="OOE82" s="200"/>
      <c r="OOF82" s="200"/>
      <c r="OOG82" s="200"/>
      <c r="OOH82" s="200"/>
      <c r="OOI82" s="200"/>
      <c r="OOJ82" s="200"/>
      <c r="OOK82" s="200"/>
      <c r="OOL82" s="200"/>
      <c r="OOM82" s="200"/>
      <c r="OON82" s="200"/>
      <c r="OOO82" s="200"/>
      <c r="OOP82" s="200"/>
      <c r="OOQ82" s="200"/>
      <c r="OOR82" s="200"/>
      <c r="OOS82" s="200"/>
      <c r="OOT82" s="200"/>
      <c r="OOU82" s="200"/>
      <c r="OOV82" s="200"/>
      <c r="OOW82" s="200"/>
      <c r="OOX82" s="200"/>
      <c r="OOY82" s="200"/>
      <c r="OOZ82" s="200"/>
      <c r="OPA82" s="200"/>
      <c r="OPB82" s="200"/>
      <c r="OPC82" s="200"/>
      <c r="OPD82" s="200"/>
      <c r="OPE82" s="200"/>
      <c r="OPF82" s="200"/>
      <c r="OPG82" s="200"/>
      <c r="OPH82" s="200"/>
      <c r="OPI82" s="200"/>
      <c r="OPJ82" s="200"/>
      <c r="OPK82" s="200"/>
      <c r="OPL82" s="200"/>
      <c r="OPM82" s="200"/>
      <c r="OPN82" s="200"/>
      <c r="OPO82" s="200"/>
      <c r="OPP82" s="200"/>
      <c r="OPQ82" s="200"/>
      <c r="OPR82" s="200"/>
      <c r="OPS82" s="200"/>
      <c r="OPT82" s="200"/>
      <c r="OPU82" s="200"/>
      <c r="OPV82" s="200"/>
      <c r="OPW82" s="200"/>
      <c r="OPX82" s="200"/>
      <c r="OPY82" s="197"/>
      <c r="OPZ82" s="197"/>
      <c r="OQA82" s="197"/>
      <c r="OQB82" s="197"/>
      <c r="OQC82" s="197"/>
      <c r="OQD82" s="197"/>
      <c r="OQE82" s="197"/>
      <c r="OQF82" s="197"/>
      <c r="OQG82" s="197"/>
      <c r="OQH82" s="197"/>
      <c r="OQI82" s="197"/>
      <c r="OQJ82" s="197"/>
      <c r="OQK82" s="197"/>
      <c r="OQL82" s="197"/>
      <c r="OQM82" s="197"/>
      <c r="OQN82" s="197"/>
      <c r="OQO82" s="200"/>
      <c r="OQP82" s="200"/>
      <c r="OQQ82" s="200"/>
      <c r="OQR82" s="200"/>
      <c r="OQS82" s="200"/>
      <c r="OQT82" s="200"/>
      <c r="OQU82" s="200"/>
      <c r="OQV82" s="200"/>
      <c r="OQW82" s="200"/>
      <c r="OQX82" s="200"/>
      <c r="OQY82" s="200"/>
      <c r="OQZ82" s="200"/>
      <c r="ORA82" s="200"/>
      <c r="ORB82" s="200"/>
      <c r="ORC82" s="200"/>
      <c r="ORD82" s="200"/>
      <c r="ORE82" s="200"/>
      <c r="ORF82" s="200"/>
      <c r="ORG82" s="200"/>
      <c r="ORH82" s="200"/>
      <c r="ORI82" s="200"/>
      <c r="ORJ82" s="200"/>
      <c r="ORK82" s="200"/>
      <c r="ORL82" s="200"/>
      <c r="ORM82" s="200"/>
      <c r="ORN82" s="200"/>
      <c r="ORO82" s="200"/>
      <c r="ORP82" s="200"/>
      <c r="ORQ82" s="200"/>
      <c r="ORR82" s="200"/>
      <c r="ORS82" s="200"/>
      <c r="ORT82" s="200"/>
      <c r="ORU82" s="200"/>
      <c r="ORV82" s="200"/>
      <c r="ORW82" s="200"/>
      <c r="ORX82" s="200"/>
      <c r="ORY82" s="200"/>
      <c r="ORZ82" s="200"/>
      <c r="OSA82" s="200"/>
      <c r="OSB82" s="200"/>
      <c r="OSC82" s="200"/>
      <c r="OSD82" s="200"/>
      <c r="OSE82" s="200"/>
      <c r="OSF82" s="200"/>
      <c r="OSG82" s="200"/>
      <c r="OSH82" s="200"/>
      <c r="OSI82" s="200"/>
      <c r="OSJ82" s="200"/>
      <c r="OSK82" s="200"/>
      <c r="OSL82" s="200"/>
      <c r="OSM82" s="200"/>
      <c r="OSN82" s="200"/>
      <c r="OSO82" s="200"/>
      <c r="OSP82" s="200"/>
      <c r="OSQ82" s="200"/>
      <c r="OSR82" s="200"/>
      <c r="OSS82" s="200"/>
      <c r="OST82" s="200"/>
      <c r="OSU82" s="200"/>
      <c r="OSV82" s="200"/>
      <c r="OSW82" s="200"/>
      <c r="OSX82" s="200"/>
      <c r="OSY82" s="200"/>
      <c r="OSZ82" s="200"/>
      <c r="OTA82" s="200"/>
      <c r="OTB82" s="200"/>
      <c r="OTC82" s="200"/>
      <c r="OTD82" s="200"/>
      <c r="OTE82" s="200"/>
      <c r="OTF82" s="200"/>
      <c r="OTG82" s="200"/>
      <c r="OTH82" s="200"/>
      <c r="OTI82" s="200"/>
      <c r="OTJ82" s="200"/>
      <c r="OTK82" s="200"/>
      <c r="OTL82" s="200"/>
      <c r="OTM82" s="197"/>
      <c r="OTN82" s="197"/>
      <c r="OTO82" s="197"/>
      <c r="OTP82" s="197"/>
      <c r="OTQ82" s="197"/>
      <c r="OTR82" s="197"/>
      <c r="OTS82" s="197"/>
      <c r="OTT82" s="197"/>
      <c r="OTU82" s="197"/>
      <c r="OTV82" s="197"/>
      <c r="OTW82" s="197"/>
      <c r="OTX82" s="197"/>
      <c r="OTY82" s="197"/>
      <c r="OTZ82" s="197"/>
      <c r="OUA82" s="197"/>
      <c r="OUB82" s="197"/>
      <c r="OUC82" s="200"/>
      <c r="OUD82" s="200"/>
      <c r="OUE82" s="200"/>
      <c r="OUF82" s="200"/>
      <c r="OUG82" s="200"/>
      <c r="OUH82" s="200"/>
      <c r="OUI82" s="200"/>
      <c r="OUJ82" s="200"/>
      <c r="OUK82" s="200"/>
      <c r="OUL82" s="200"/>
      <c r="OUM82" s="200"/>
      <c r="OUN82" s="200"/>
      <c r="OUO82" s="200"/>
      <c r="OUP82" s="200"/>
      <c r="OUQ82" s="200"/>
      <c r="OUR82" s="200"/>
      <c r="OUS82" s="200"/>
      <c r="OUT82" s="200"/>
      <c r="OUU82" s="200"/>
      <c r="OUV82" s="200"/>
      <c r="OUW82" s="200"/>
      <c r="OUX82" s="200"/>
      <c r="OUY82" s="200"/>
      <c r="OUZ82" s="200"/>
      <c r="OVA82" s="200"/>
      <c r="OVB82" s="200"/>
      <c r="OVC82" s="200"/>
      <c r="OVD82" s="200"/>
      <c r="OVE82" s="200"/>
      <c r="OVF82" s="200"/>
      <c r="OVG82" s="200"/>
      <c r="OVH82" s="200"/>
      <c r="OVI82" s="200"/>
      <c r="OVJ82" s="200"/>
      <c r="OVK82" s="200"/>
      <c r="OVL82" s="200"/>
      <c r="OVM82" s="200"/>
      <c r="OVN82" s="200"/>
      <c r="OVO82" s="200"/>
      <c r="OVP82" s="200"/>
      <c r="OVQ82" s="200"/>
      <c r="OVR82" s="200"/>
      <c r="OVS82" s="200"/>
      <c r="OVT82" s="200"/>
      <c r="OVU82" s="200"/>
      <c r="OVV82" s="200"/>
      <c r="OVW82" s="200"/>
      <c r="OVX82" s="200"/>
      <c r="OVY82" s="200"/>
      <c r="OVZ82" s="200"/>
      <c r="OWA82" s="200"/>
      <c r="OWB82" s="200"/>
      <c r="OWC82" s="200"/>
      <c r="OWD82" s="200"/>
      <c r="OWE82" s="200"/>
      <c r="OWF82" s="200"/>
      <c r="OWG82" s="200"/>
      <c r="OWH82" s="200"/>
      <c r="OWI82" s="200"/>
      <c r="OWJ82" s="200"/>
      <c r="OWK82" s="200"/>
      <c r="OWL82" s="200"/>
      <c r="OWM82" s="200"/>
      <c r="OWN82" s="200"/>
      <c r="OWO82" s="200"/>
      <c r="OWP82" s="200"/>
      <c r="OWQ82" s="200"/>
      <c r="OWR82" s="200"/>
      <c r="OWS82" s="200"/>
      <c r="OWT82" s="200"/>
      <c r="OWU82" s="200"/>
      <c r="OWV82" s="200"/>
      <c r="OWW82" s="200"/>
      <c r="OWX82" s="200"/>
      <c r="OWY82" s="200"/>
      <c r="OWZ82" s="200"/>
      <c r="OXA82" s="197"/>
      <c r="OXB82" s="197"/>
      <c r="OXC82" s="197"/>
      <c r="OXD82" s="197"/>
      <c r="OXE82" s="197"/>
      <c r="OXF82" s="197"/>
      <c r="OXG82" s="197"/>
      <c r="OXH82" s="197"/>
      <c r="OXI82" s="197"/>
      <c r="OXJ82" s="197"/>
      <c r="OXK82" s="197"/>
      <c r="OXL82" s="197"/>
      <c r="OXM82" s="197"/>
      <c r="OXN82" s="197"/>
      <c r="OXO82" s="197"/>
      <c r="OXP82" s="197"/>
      <c r="OXQ82" s="200"/>
      <c r="OXR82" s="200"/>
      <c r="OXS82" s="200"/>
      <c r="OXT82" s="200"/>
      <c r="OXU82" s="200"/>
      <c r="OXV82" s="200"/>
      <c r="OXW82" s="200"/>
      <c r="OXX82" s="200"/>
      <c r="OXY82" s="200"/>
      <c r="OXZ82" s="200"/>
      <c r="OYA82" s="200"/>
      <c r="OYB82" s="200"/>
      <c r="OYC82" s="200"/>
      <c r="OYD82" s="200"/>
      <c r="OYE82" s="200"/>
      <c r="OYF82" s="200"/>
      <c r="OYG82" s="200"/>
      <c r="OYH82" s="200"/>
      <c r="OYI82" s="200"/>
      <c r="OYJ82" s="200"/>
      <c r="OYK82" s="200"/>
      <c r="OYL82" s="200"/>
      <c r="OYM82" s="200"/>
      <c r="OYN82" s="200"/>
      <c r="OYO82" s="200"/>
      <c r="OYP82" s="200"/>
      <c r="OYQ82" s="200"/>
      <c r="OYR82" s="200"/>
      <c r="OYS82" s="200"/>
      <c r="OYT82" s="200"/>
      <c r="OYU82" s="200"/>
      <c r="OYV82" s="200"/>
      <c r="OYW82" s="200"/>
      <c r="OYX82" s="200"/>
      <c r="OYY82" s="200"/>
      <c r="OYZ82" s="200"/>
      <c r="OZA82" s="200"/>
      <c r="OZB82" s="200"/>
      <c r="OZC82" s="200"/>
      <c r="OZD82" s="200"/>
      <c r="OZE82" s="200"/>
      <c r="OZF82" s="200"/>
      <c r="OZG82" s="200"/>
      <c r="OZH82" s="200"/>
      <c r="OZI82" s="200"/>
      <c r="OZJ82" s="200"/>
      <c r="OZK82" s="200"/>
      <c r="OZL82" s="200"/>
      <c r="OZM82" s="200"/>
      <c r="OZN82" s="200"/>
      <c r="OZO82" s="200"/>
      <c r="OZP82" s="200"/>
      <c r="OZQ82" s="200"/>
      <c r="OZR82" s="200"/>
      <c r="OZS82" s="200"/>
      <c r="OZT82" s="200"/>
      <c r="OZU82" s="200"/>
      <c r="OZV82" s="200"/>
      <c r="OZW82" s="200"/>
      <c r="OZX82" s="200"/>
      <c r="OZY82" s="200"/>
      <c r="OZZ82" s="200"/>
      <c r="PAA82" s="200"/>
      <c r="PAB82" s="200"/>
      <c r="PAC82" s="200"/>
      <c r="PAD82" s="200"/>
      <c r="PAE82" s="200"/>
      <c r="PAF82" s="200"/>
      <c r="PAG82" s="200"/>
      <c r="PAH82" s="200"/>
      <c r="PAI82" s="200"/>
      <c r="PAJ82" s="200"/>
      <c r="PAK82" s="200"/>
      <c r="PAL82" s="200"/>
      <c r="PAM82" s="200"/>
      <c r="PAN82" s="200"/>
      <c r="PAO82" s="197"/>
      <c r="PAP82" s="197"/>
      <c r="PAQ82" s="197"/>
      <c r="PAR82" s="197"/>
      <c r="PAS82" s="197"/>
      <c r="PAT82" s="197"/>
      <c r="PAU82" s="197"/>
      <c r="PAV82" s="197"/>
      <c r="PAW82" s="197"/>
      <c r="PAX82" s="197"/>
      <c r="PAY82" s="197"/>
      <c r="PAZ82" s="197"/>
      <c r="PBA82" s="197"/>
      <c r="PBB82" s="197"/>
      <c r="PBC82" s="197"/>
      <c r="PBD82" s="197"/>
      <c r="PBE82" s="200"/>
      <c r="PBF82" s="200"/>
      <c r="PBG82" s="200"/>
      <c r="PBH82" s="200"/>
      <c r="PBI82" s="200"/>
      <c r="PBJ82" s="200"/>
      <c r="PBK82" s="200"/>
      <c r="PBL82" s="200"/>
      <c r="PBM82" s="200"/>
      <c r="PBN82" s="200"/>
      <c r="PBO82" s="200"/>
      <c r="PBP82" s="200"/>
      <c r="PBQ82" s="200"/>
      <c r="PBR82" s="200"/>
      <c r="PBS82" s="200"/>
      <c r="PBT82" s="200"/>
      <c r="PBU82" s="200"/>
      <c r="PBV82" s="200"/>
      <c r="PBW82" s="200"/>
      <c r="PBX82" s="200"/>
      <c r="PBY82" s="200"/>
      <c r="PBZ82" s="200"/>
      <c r="PCA82" s="200"/>
      <c r="PCB82" s="200"/>
      <c r="PCC82" s="200"/>
      <c r="PCD82" s="200"/>
      <c r="PCE82" s="200"/>
      <c r="PCF82" s="200"/>
      <c r="PCG82" s="200"/>
      <c r="PCH82" s="200"/>
      <c r="PCI82" s="200"/>
      <c r="PCJ82" s="200"/>
      <c r="PCK82" s="200"/>
      <c r="PCL82" s="200"/>
      <c r="PCM82" s="200"/>
      <c r="PCN82" s="200"/>
      <c r="PCO82" s="200"/>
      <c r="PCP82" s="200"/>
      <c r="PCQ82" s="200"/>
      <c r="PCR82" s="200"/>
      <c r="PCS82" s="200"/>
      <c r="PCT82" s="200"/>
      <c r="PCU82" s="200"/>
      <c r="PCV82" s="200"/>
      <c r="PCW82" s="200"/>
      <c r="PCX82" s="200"/>
      <c r="PCY82" s="200"/>
      <c r="PCZ82" s="200"/>
      <c r="PDA82" s="200"/>
      <c r="PDB82" s="200"/>
      <c r="PDC82" s="200"/>
      <c r="PDD82" s="200"/>
      <c r="PDE82" s="200"/>
      <c r="PDF82" s="200"/>
      <c r="PDG82" s="200"/>
      <c r="PDH82" s="200"/>
      <c r="PDI82" s="200"/>
      <c r="PDJ82" s="200"/>
      <c r="PDK82" s="200"/>
      <c r="PDL82" s="200"/>
      <c r="PDM82" s="200"/>
      <c r="PDN82" s="200"/>
      <c r="PDO82" s="200"/>
      <c r="PDP82" s="200"/>
      <c r="PDQ82" s="200"/>
      <c r="PDR82" s="200"/>
      <c r="PDS82" s="200"/>
      <c r="PDT82" s="200"/>
      <c r="PDU82" s="200"/>
      <c r="PDV82" s="200"/>
      <c r="PDW82" s="200"/>
      <c r="PDX82" s="200"/>
      <c r="PDY82" s="200"/>
      <c r="PDZ82" s="200"/>
      <c r="PEA82" s="200"/>
      <c r="PEB82" s="200"/>
      <c r="PEC82" s="197"/>
      <c r="PED82" s="197"/>
      <c r="PEE82" s="197"/>
      <c r="PEF82" s="197"/>
      <c r="PEG82" s="197"/>
      <c r="PEH82" s="197"/>
      <c r="PEI82" s="197"/>
      <c r="PEJ82" s="197"/>
      <c r="PEK82" s="197"/>
      <c r="PEL82" s="197"/>
      <c r="PEM82" s="197"/>
      <c r="PEN82" s="197"/>
      <c r="PEO82" s="197"/>
      <c r="PEP82" s="197"/>
      <c r="PEQ82" s="197"/>
      <c r="PER82" s="197"/>
      <c r="PES82" s="200"/>
      <c r="PET82" s="200"/>
      <c r="PEU82" s="200"/>
      <c r="PEV82" s="200"/>
      <c r="PEW82" s="200"/>
      <c r="PEX82" s="200"/>
      <c r="PEY82" s="200"/>
      <c r="PEZ82" s="200"/>
      <c r="PFA82" s="200"/>
      <c r="PFB82" s="200"/>
      <c r="PFC82" s="200"/>
      <c r="PFD82" s="200"/>
      <c r="PFE82" s="200"/>
      <c r="PFF82" s="200"/>
      <c r="PFG82" s="200"/>
      <c r="PFH82" s="200"/>
      <c r="PFI82" s="200"/>
      <c r="PFJ82" s="200"/>
      <c r="PFK82" s="200"/>
      <c r="PFL82" s="200"/>
      <c r="PFM82" s="200"/>
      <c r="PFN82" s="200"/>
      <c r="PFO82" s="200"/>
      <c r="PFP82" s="200"/>
      <c r="PFQ82" s="200"/>
      <c r="PFR82" s="200"/>
      <c r="PFS82" s="200"/>
      <c r="PFT82" s="200"/>
      <c r="PFU82" s="200"/>
      <c r="PFV82" s="200"/>
      <c r="PFW82" s="200"/>
      <c r="PFX82" s="200"/>
      <c r="PFY82" s="200"/>
      <c r="PFZ82" s="200"/>
      <c r="PGA82" s="200"/>
      <c r="PGB82" s="200"/>
      <c r="PGC82" s="200"/>
      <c r="PGD82" s="200"/>
      <c r="PGE82" s="200"/>
      <c r="PGF82" s="200"/>
      <c r="PGG82" s="200"/>
      <c r="PGH82" s="200"/>
      <c r="PGI82" s="200"/>
      <c r="PGJ82" s="200"/>
      <c r="PGK82" s="200"/>
      <c r="PGL82" s="200"/>
      <c r="PGM82" s="200"/>
      <c r="PGN82" s="200"/>
      <c r="PGO82" s="200"/>
      <c r="PGP82" s="200"/>
      <c r="PGQ82" s="200"/>
      <c r="PGR82" s="200"/>
      <c r="PGS82" s="200"/>
      <c r="PGT82" s="200"/>
      <c r="PGU82" s="200"/>
      <c r="PGV82" s="200"/>
      <c r="PGW82" s="200"/>
      <c r="PGX82" s="200"/>
      <c r="PGY82" s="200"/>
      <c r="PGZ82" s="200"/>
      <c r="PHA82" s="200"/>
      <c r="PHB82" s="200"/>
      <c r="PHC82" s="200"/>
      <c r="PHD82" s="200"/>
      <c r="PHE82" s="200"/>
      <c r="PHF82" s="200"/>
      <c r="PHG82" s="200"/>
      <c r="PHH82" s="200"/>
      <c r="PHI82" s="200"/>
      <c r="PHJ82" s="200"/>
      <c r="PHK82" s="200"/>
      <c r="PHL82" s="200"/>
      <c r="PHM82" s="200"/>
      <c r="PHN82" s="200"/>
      <c r="PHO82" s="200"/>
      <c r="PHP82" s="200"/>
      <c r="PHQ82" s="197"/>
      <c r="PHR82" s="197"/>
      <c r="PHS82" s="197"/>
      <c r="PHT82" s="197"/>
      <c r="PHU82" s="197"/>
      <c r="PHV82" s="197"/>
      <c r="PHW82" s="197"/>
      <c r="PHX82" s="197"/>
      <c r="PHY82" s="197"/>
      <c r="PHZ82" s="197"/>
      <c r="PIA82" s="197"/>
      <c r="PIB82" s="197"/>
      <c r="PIC82" s="197"/>
      <c r="PID82" s="197"/>
      <c r="PIE82" s="197"/>
      <c r="PIF82" s="197"/>
      <c r="PIG82" s="200"/>
      <c r="PIH82" s="200"/>
      <c r="PII82" s="200"/>
      <c r="PIJ82" s="200"/>
      <c r="PIK82" s="200"/>
      <c r="PIL82" s="200"/>
      <c r="PIM82" s="200"/>
      <c r="PIN82" s="200"/>
      <c r="PIO82" s="200"/>
      <c r="PIP82" s="200"/>
      <c r="PIQ82" s="200"/>
      <c r="PIR82" s="200"/>
      <c r="PIS82" s="200"/>
      <c r="PIT82" s="200"/>
      <c r="PIU82" s="200"/>
      <c r="PIV82" s="200"/>
      <c r="PIW82" s="200"/>
      <c r="PIX82" s="200"/>
      <c r="PIY82" s="200"/>
      <c r="PIZ82" s="200"/>
      <c r="PJA82" s="200"/>
      <c r="PJB82" s="200"/>
      <c r="PJC82" s="200"/>
      <c r="PJD82" s="200"/>
      <c r="PJE82" s="200"/>
      <c r="PJF82" s="200"/>
      <c r="PJG82" s="200"/>
      <c r="PJH82" s="200"/>
      <c r="PJI82" s="200"/>
      <c r="PJJ82" s="200"/>
      <c r="PJK82" s="200"/>
      <c r="PJL82" s="200"/>
      <c r="PJM82" s="200"/>
      <c r="PJN82" s="200"/>
      <c r="PJO82" s="200"/>
      <c r="PJP82" s="200"/>
      <c r="PJQ82" s="200"/>
      <c r="PJR82" s="200"/>
      <c r="PJS82" s="200"/>
      <c r="PJT82" s="200"/>
      <c r="PJU82" s="200"/>
      <c r="PJV82" s="200"/>
      <c r="PJW82" s="200"/>
      <c r="PJX82" s="200"/>
      <c r="PJY82" s="200"/>
      <c r="PJZ82" s="200"/>
      <c r="PKA82" s="200"/>
      <c r="PKB82" s="200"/>
      <c r="PKC82" s="200"/>
      <c r="PKD82" s="200"/>
      <c r="PKE82" s="200"/>
      <c r="PKF82" s="200"/>
      <c r="PKG82" s="200"/>
      <c r="PKH82" s="200"/>
      <c r="PKI82" s="200"/>
      <c r="PKJ82" s="200"/>
      <c r="PKK82" s="200"/>
      <c r="PKL82" s="200"/>
      <c r="PKM82" s="200"/>
      <c r="PKN82" s="200"/>
      <c r="PKO82" s="200"/>
      <c r="PKP82" s="200"/>
      <c r="PKQ82" s="200"/>
      <c r="PKR82" s="200"/>
      <c r="PKS82" s="200"/>
      <c r="PKT82" s="200"/>
      <c r="PKU82" s="200"/>
      <c r="PKV82" s="200"/>
      <c r="PKW82" s="200"/>
      <c r="PKX82" s="200"/>
      <c r="PKY82" s="200"/>
      <c r="PKZ82" s="200"/>
      <c r="PLA82" s="200"/>
      <c r="PLB82" s="200"/>
      <c r="PLC82" s="200"/>
      <c r="PLD82" s="200"/>
      <c r="PLE82" s="197"/>
      <c r="PLF82" s="197"/>
      <c r="PLG82" s="197"/>
      <c r="PLH82" s="197"/>
      <c r="PLI82" s="197"/>
      <c r="PLJ82" s="197"/>
      <c r="PLK82" s="197"/>
      <c r="PLL82" s="197"/>
      <c r="PLM82" s="197"/>
      <c r="PLN82" s="197"/>
      <c r="PLO82" s="197"/>
      <c r="PLP82" s="197"/>
      <c r="PLQ82" s="197"/>
      <c r="PLR82" s="197"/>
      <c r="PLS82" s="197"/>
      <c r="PLT82" s="197"/>
      <c r="PLU82" s="200"/>
      <c r="PLV82" s="200"/>
      <c r="PLW82" s="200"/>
      <c r="PLX82" s="200"/>
      <c r="PLY82" s="200"/>
      <c r="PLZ82" s="200"/>
      <c r="PMA82" s="200"/>
      <c r="PMB82" s="200"/>
      <c r="PMC82" s="200"/>
      <c r="PMD82" s="200"/>
      <c r="PME82" s="200"/>
      <c r="PMF82" s="200"/>
      <c r="PMG82" s="200"/>
      <c r="PMH82" s="200"/>
      <c r="PMI82" s="200"/>
      <c r="PMJ82" s="200"/>
      <c r="PMK82" s="200"/>
      <c r="PML82" s="200"/>
      <c r="PMM82" s="200"/>
      <c r="PMN82" s="200"/>
      <c r="PMO82" s="200"/>
      <c r="PMP82" s="200"/>
      <c r="PMQ82" s="200"/>
      <c r="PMR82" s="200"/>
      <c r="PMS82" s="200"/>
      <c r="PMT82" s="200"/>
      <c r="PMU82" s="200"/>
      <c r="PMV82" s="200"/>
      <c r="PMW82" s="200"/>
      <c r="PMX82" s="200"/>
      <c r="PMY82" s="200"/>
      <c r="PMZ82" s="200"/>
      <c r="PNA82" s="200"/>
      <c r="PNB82" s="200"/>
      <c r="PNC82" s="200"/>
      <c r="PND82" s="200"/>
      <c r="PNE82" s="200"/>
      <c r="PNF82" s="200"/>
      <c r="PNG82" s="200"/>
      <c r="PNH82" s="200"/>
      <c r="PNI82" s="200"/>
      <c r="PNJ82" s="200"/>
      <c r="PNK82" s="200"/>
      <c r="PNL82" s="200"/>
      <c r="PNM82" s="200"/>
      <c r="PNN82" s="200"/>
      <c r="PNO82" s="200"/>
      <c r="PNP82" s="200"/>
      <c r="PNQ82" s="200"/>
      <c r="PNR82" s="200"/>
      <c r="PNS82" s="200"/>
      <c r="PNT82" s="200"/>
      <c r="PNU82" s="200"/>
      <c r="PNV82" s="200"/>
      <c r="PNW82" s="200"/>
      <c r="PNX82" s="200"/>
      <c r="PNY82" s="200"/>
      <c r="PNZ82" s="200"/>
      <c r="POA82" s="200"/>
      <c r="POB82" s="200"/>
      <c r="POC82" s="200"/>
      <c r="POD82" s="200"/>
      <c r="POE82" s="200"/>
      <c r="POF82" s="200"/>
      <c r="POG82" s="200"/>
      <c r="POH82" s="200"/>
      <c r="POI82" s="200"/>
      <c r="POJ82" s="200"/>
      <c r="POK82" s="200"/>
      <c r="POL82" s="200"/>
      <c r="POM82" s="200"/>
      <c r="PON82" s="200"/>
      <c r="POO82" s="200"/>
      <c r="POP82" s="200"/>
      <c r="POQ82" s="200"/>
      <c r="POR82" s="200"/>
      <c r="POS82" s="197"/>
      <c r="POT82" s="197"/>
      <c r="POU82" s="197"/>
      <c r="POV82" s="197"/>
      <c r="POW82" s="197"/>
      <c r="POX82" s="197"/>
      <c r="POY82" s="197"/>
      <c r="POZ82" s="197"/>
      <c r="PPA82" s="197"/>
      <c r="PPB82" s="197"/>
      <c r="PPC82" s="197"/>
      <c r="PPD82" s="197"/>
      <c r="PPE82" s="197"/>
      <c r="PPF82" s="197"/>
      <c r="PPG82" s="197"/>
      <c r="PPH82" s="197"/>
      <c r="PPI82" s="200"/>
      <c r="PPJ82" s="200"/>
      <c r="PPK82" s="200"/>
      <c r="PPL82" s="200"/>
      <c r="PPM82" s="200"/>
      <c r="PPN82" s="200"/>
      <c r="PPO82" s="200"/>
      <c r="PPP82" s="200"/>
      <c r="PPQ82" s="200"/>
      <c r="PPR82" s="200"/>
      <c r="PPS82" s="200"/>
      <c r="PPT82" s="200"/>
      <c r="PPU82" s="200"/>
      <c r="PPV82" s="200"/>
      <c r="PPW82" s="200"/>
      <c r="PPX82" s="200"/>
      <c r="PPY82" s="200"/>
      <c r="PPZ82" s="200"/>
      <c r="PQA82" s="200"/>
      <c r="PQB82" s="200"/>
      <c r="PQC82" s="200"/>
      <c r="PQD82" s="200"/>
      <c r="PQE82" s="200"/>
      <c r="PQF82" s="200"/>
      <c r="PQG82" s="200"/>
      <c r="PQH82" s="200"/>
      <c r="PQI82" s="200"/>
      <c r="PQJ82" s="200"/>
      <c r="PQK82" s="200"/>
      <c r="PQL82" s="200"/>
      <c r="PQM82" s="200"/>
      <c r="PQN82" s="200"/>
      <c r="PQO82" s="200"/>
      <c r="PQP82" s="200"/>
      <c r="PQQ82" s="200"/>
      <c r="PQR82" s="200"/>
      <c r="PQS82" s="200"/>
      <c r="PQT82" s="200"/>
      <c r="PQU82" s="200"/>
      <c r="PQV82" s="200"/>
      <c r="PQW82" s="200"/>
      <c r="PQX82" s="200"/>
      <c r="PQY82" s="200"/>
      <c r="PQZ82" s="200"/>
      <c r="PRA82" s="200"/>
      <c r="PRB82" s="200"/>
      <c r="PRC82" s="200"/>
      <c r="PRD82" s="200"/>
      <c r="PRE82" s="200"/>
      <c r="PRF82" s="200"/>
      <c r="PRG82" s="200"/>
      <c r="PRH82" s="200"/>
      <c r="PRI82" s="200"/>
      <c r="PRJ82" s="200"/>
      <c r="PRK82" s="200"/>
      <c r="PRL82" s="200"/>
      <c r="PRM82" s="200"/>
      <c r="PRN82" s="200"/>
      <c r="PRO82" s="200"/>
      <c r="PRP82" s="200"/>
      <c r="PRQ82" s="200"/>
      <c r="PRR82" s="200"/>
      <c r="PRS82" s="200"/>
      <c r="PRT82" s="200"/>
      <c r="PRU82" s="200"/>
      <c r="PRV82" s="200"/>
      <c r="PRW82" s="200"/>
      <c r="PRX82" s="200"/>
      <c r="PRY82" s="200"/>
      <c r="PRZ82" s="200"/>
      <c r="PSA82" s="200"/>
      <c r="PSB82" s="200"/>
      <c r="PSC82" s="200"/>
      <c r="PSD82" s="200"/>
      <c r="PSE82" s="200"/>
      <c r="PSF82" s="200"/>
      <c r="PSG82" s="197"/>
      <c r="PSH82" s="197"/>
      <c r="PSI82" s="197"/>
      <c r="PSJ82" s="197"/>
      <c r="PSK82" s="197"/>
      <c r="PSL82" s="197"/>
      <c r="PSM82" s="197"/>
      <c r="PSN82" s="197"/>
      <c r="PSO82" s="197"/>
      <c r="PSP82" s="197"/>
      <c r="PSQ82" s="197"/>
      <c r="PSR82" s="197"/>
      <c r="PSS82" s="197"/>
      <c r="PST82" s="197"/>
      <c r="PSU82" s="197"/>
      <c r="PSV82" s="197"/>
      <c r="PSW82" s="200"/>
      <c r="PSX82" s="200"/>
      <c r="PSY82" s="200"/>
      <c r="PSZ82" s="200"/>
      <c r="PTA82" s="200"/>
      <c r="PTB82" s="200"/>
      <c r="PTC82" s="200"/>
      <c r="PTD82" s="200"/>
      <c r="PTE82" s="200"/>
      <c r="PTF82" s="200"/>
      <c r="PTG82" s="200"/>
      <c r="PTH82" s="200"/>
      <c r="PTI82" s="200"/>
      <c r="PTJ82" s="200"/>
      <c r="PTK82" s="200"/>
      <c r="PTL82" s="200"/>
      <c r="PTM82" s="200"/>
      <c r="PTN82" s="200"/>
      <c r="PTO82" s="200"/>
      <c r="PTP82" s="200"/>
      <c r="PTQ82" s="200"/>
      <c r="PTR82" s="200"/>
      <c r="PTS82" s="200"/>
      <c r="PTT82" s="200"/>
      <c r="PTU82" s="200"/>
      <c r="PTV82" s="200"/>
      <c r="PTW82" s="200"/>
      <c r="PTX82" s="200"/>
      <c r="PTY82" s="200"/>
      <c r="PTZ82" s="200"/>
      <c r="PUA82" s="200"/>
      <c r="PUB82" s="200"/>
      <c r="PUC82" s="200"/>
      <c r="PUD82" s="200"/>
      <c r="PUE82" s="200"/>
      <c r="PUF82" s="200"/>
      <c r="PUG82" s="200"/>
      <c r="PUH82" s="200"/>
      <c r="PUI82" s="200"/>
      <c r="PUJ82" s="200"/>
      <c r="PUK82" s="200"/>
      <c r="PUL82" s="200"/>
      <c r="PUM82" s="200"/>
      <c r="PUN82" s="200"/>
      <c r="PUO82" s="200"/>
      <c r="PUP82" s="200"/>
      <c r="PUQ82" s="200"/>
      <c r="PUR82" s="200"/>
      <c r="PUS82" s="200"/>
      <c r="PUT82" s="200"/>
      <c r="PUU82" s="200"/>
      <c r="PUV82" s="200"/>
      <c r="PUW82" s="200"/>
      <c r="PUX82" s="200"/>
      <c r="PUY82" s="200"/>
      <c r="PUZ82" s="200"/>
      <c r="PVA82" s="200"/>
      <c r="PVB82" s="200"/>
      <c r="PVC82" s="200"/>
      <c r="PVD82" s="200"/>
      <c r="PVE82" s="200"/>
      <c r="PVF82" s="200"/>
      <c r="PVG82" s="200"/>
      <c r="PVH82" s="200"/>
      <c r="PVI82" s="200"/>
      <c r="PVJ82" s="200"/>
      <c r="PVK82" s="200"/>
      <c r="PVL82" s="200"/>
      <c r="PVM82" s="200"/>
      <c r="PVN82" s="200"/>
      <c r="PVO82" s="200"/>
      <c r="PVP82" s="200"/>
      <c r="PVQ82" s="200"/>
      <c r="PVR82" s="200"/>
      <c r="PVS82" s="200"/>
      <c r="PVT82" s="200"/>
      <c r="PVU82" s="197"/>
      <c r="PVV82" s="197"/>
      <c r="PVW82" s="197"/>
      <c r="PVX82" s="197"/>
      <c r="PVY82" s="197"/>
      <c r="PVZ82" s="197"/>
      <c r="PWA82" s="197"/>
      <c r="PWB82" s="197"/>
      <c r="PWC82" s="197"/>
      <c r="PWD82" s="197"/>
      <c r="PWE82" s="197"/>
      <c r="PWF82" s="197"/>
      <c r="PWG82" s="197"/>
      <c r="PWH82" s="197"/>
      <c r="PWI82" s="197"/>
      <c r="PWJ82" s="197"/>
      <c r="PWK82" s="200"/>
      <c r="PWL82" s="200"/>
      <c r="PWM82" s="200"/>
      <c r="PWN82" s="200"/>
      <c r="PWO82" s="200"/>
      <c r="PWP82" s="200"/>
      <c r="PWQ82" s="200"/>
      <c r="PWR82" s="200"/>
      <c r="PWS82" s="200"/>
      <c r="PWT82" s="200"/>
      <c r="PWU82" s="200"/>
      <c r="PWV82" s="200"/>
      <c r="PWW82" s="200"/>
      <c r="PWX82" s="200"/>
      <c r="PWY82" s="200"/>
      <c r="PWZ82" s="200"/>
      <c r="PXA82" s="200"/>
      <c r="PXB82" s="200"/>
      <c r="PXC82" s="200"/>
      <c r="PXD82" s="200"/>
      <c r="PXE82" s="200"/>
      <c r="PXF82" s="200"/>
      <c r="PXG82" s="200"/>
      <c r="PXH82" s="200"/>
      <c r="PXI82" s="200"/>
      <c r="PXJ82" s="200"/>
      <c r="PXK82" s="200"/>
      <c r="PXL82" s="200"/>
      <c r="PXM82" s="200"/>
      <c r="PXN82" s="200"/>
      <c r="PXO82" s="200"/>
      <c r="PXP82" s="200"/>
      <c r="PXQ82" s="200"/>
      <c r="PXR82" s="200"/>
      <c r="PXS82" s="200"/>
      <c r="PXT82" s="200"/>
      <c r="PXU82" s="200"/>
      <c r="PXV82" s="200"/>
      <c r="PXW82" s="200"/>
      <c r="PXX82" s="200"/>
      <c r="PXY82" s="200"/>
      <c r="PXZ82" s="200"/>
      <c r="PYA82" s="200"/>
      <c r="PYB82" s="200"/>
      <c r="PYC82" s="200"/>
      <c r="PYD82" s="200"/>
      <c r="PYE82" s="200"/>
      <c r="PYF82" s="200"/>
      <c r="PYG82" s="200"/>
      <c r="PYH82" s="200"/>
      <c r="PYI82" s="200"/>
      <c r="PYJ82" s="200"/>
      <c r="PYK82" s="200"/>
      <c r="PYL82" s="200"/>
      <c r="PYM82" s="200"/>
      <c r="PYN82" s="200"/>
      <c r="PYO82" s="200"/>
      <c r="PYP82" s="200"/>
      <c r="PYQ82" s="200"/>
      <c r="PYR82" s="200"/>
      <c r="PYS82" s="200"/>
      <c r="PYT82" s="200"/>
      <c r="PYU82" s="200"/>
      <c r="PYV82" s="200"/>
      <c r="PYW82" s="200"/>
      <c r="PYX82" s="200"/>
      <c r="PYY82" s="200"/>
      <c r="PYZ82" s="200"/>
      <c r="PZA82" s="200"/>
      <c r="PZB82" s="200"/>
      <c r="PZC82" s="200"/>
      <c r="PZD82" s="200"/>
      <c r="PZE82" s="200"/>
      <c r="PZF82" s="200"/>
      <c r="PZG82" s="200"/>
      <c r="PZH82" s="200"/>
      <c r="PZI82" s="197"/>
      <c r="PZJ82" s="197"/>
      <c r="PZK82" s="197"/>
      <c r="PZL82" s="197"/>
      <c r="PZM82" s="197"/>
      <c r="PZN82" s="197"/>
      <c r="PZO82" s="197"/>
      <c r="PZP82" s="197"/>
      <c r="PZQ82" s="197"/>
      <c r="PZR82" s="197"/>
      <c r="PZS82" s="197"/>
      <c r="PZT82" s="197"/>
      <c r="PZU82" s="197"/>
      <c r="PZV82" s="197"/>
      <c r="PZW82" s="197"/>
      <c r="PZX82" s="197"/>
      <c r="PZY82" s="200"/>
      <c r="PZZ82" s="200"/>
      <c r="QAA82" s="200"/>
      <c r="QAB82" s="200"/>
      <c r="QAC82" s="200"/>
      <c r="QAD82" s="200"/>
      <c r="QAE82" s="200"/>
      <c r="QAF82" s="200"/>
      <c r="QAG82" s="200"/>
      <c r="QAH82" s="200"/>
      <c r="QAI82" s="200"/>
      <c r="QAJ82" s="200"/>
      <c r="QAK82" s="200"/>
      <c r="QAL82" s="200"/>
      <c r="QAM82" s="200"/>
      <c r="QAN82" s="200"/>
      <c r="QAO82" s="200"/>
      <c r="QAP82" s="200"/>
      <c r="QAQ82" s="200"/>
      <c r="QAR82" s="200"/>
      <c r="QAS82" s="200"/>
      <c r="QAT82" s="200"/>
      <c r="QAU82" s="200"/>
      <c r="QAV82" s="200"/>
      <c r="QAW82" s="200"/>
      <c r="QAX82" s="200"/>
      <c r="QAY82" s="200"/>
      <c r="QAZ82" s="200"/>
      <c r="QBA82" s="200"/>
      <c r="QBB82" s="200"/>
      <c r="QBC82" s="200"/>
      <c r="QBD82" s="200"/>
      <c r="QBE82" s="200"/>
      <c r="QBF82" s="200"/>
      <c r="QBG82" s="200"/>
      <c r="QBH82" s="200"/>
      <c r="QBI82" s="200"/>
      <c r="QBJ82" s="200"/>
      <c r="QBK82" s="200"/>
      <c r="QBL82" s="200"/>
      <c r="QBM82" s="200"/>
      <c r="QBN82" s="200"/>
      <c r="QBO82" s="200"/>
      <c r="QBP82" s="200"/>
      <c r="QBQ82" s="200"/>
      <c r="QBR82" s="200"/>
      <c r="QBS82" s="200"/>
      <c r="QBT82" s="200"/>
      <c r="QBU82" s="200"/>
      <c r="QBV82" s="200"/>
      <c r="QBW82" s="200"/>
      <c r="QBX82" s="200"/>
      <c r="QBY82" s="200"/>
      <c r="QBZ82" s="200"/>
      <c r="QCA82" s="200"/>
      <c r="QCB82" s="200"/>
      <c r="QCC82" s="200"/>
      <c r="QCD82" s="200"/>
      <c r="QCE82" s="200"/>
      <c r="QCF82" s="200"/>
      <c r="QCG82" s="200"/>
      <c r="QCH82" s="200"/>
      <c r="QCI82" s="200"/>
      <c r="QCJ82" s="200"/>
      <c r="QCK82" s="200"/>
      <c r="QCL82" s="200"/>
      <c r="QCM82" s="200"/>
      <c r="QCN82" s="200"/>
      <c r="QCO82" s="200"/>
      <c r="QCP82" s="200"/>
      <c r="QCQ82" s="200"/>
      <c r="QCR82" s="200"/>
      <c r="QCS82" s="200"/>
      <c r="QCT82" s="200"/>
      <c r="QCU82" s="200"/>
      <c r="QCV82" s="200"/>
      <c r="QCW82" s="197"/>
      <c r="QCX82" s="197"/>
      <c r="QCY82" s="197"/>
      <c r="QCZ82" s="197"/>
      <c r="QDA82" s="197"/>
      <c r="QDB82" s="197"/>
      <c r="QDC82" s="197"/>
      <c r="QDD82" s="197"/>
      <c r="QDE82" s="197"/>
      <c r="QDF82" s="197"/>
      <c r="QDG82" s="197"/>
      <c r="QDH82" s="197"/>
      <c r="QDI82" s="197"/>
      <c r="QDJ82" s="197"/>
      <c r="QDK82" s="197"/>
      <c r="QDL82" s="197"/>
      <c r="QDM82" s="200"/>
      <c r="QDN82" s="200"/>
      <c r="QDO82" s="200"/>
      <c r="QDP82" s="200"/>
      <c r="QDQ82" s="200"/>
      <c r="QDR82" s="200"/>
      <c r="QDS82" s="200"/>
      <c r="QDT82" s="200"/>
      <c r="QDU82" s="200"/>
      <c r="QDV82" s="200"/>
      <c r="QDW82" s="200"/>
      <c r="QDX82" s="200"/>
      <c r="QDY82" s="200"/>
      <c r="QDZ82" s="200"/>
      <c r="QEA82" s="200"/>
      <c r="QEB82" s="200"/>
      <c r="QEC82" s="200"/>
      <c r="QED82" s="200"/>
      <c r="QEE82" s="200"/>
      <c r="QEF82" s="200"/>
      <c r="QEG82" s="200"/>
      <c r="QEH82" s="200"/>
      <c r="QEI82" s="200"/>
      <c r="QEJ82" s="200"/>
      <c r="QEK82" s="200"/>
      <c r="QEL82" s="200"/>
      <c r="QEM82" s="200"/>
      <c r="QEN82" s="200"/>
      <c r="QEO82" s="200"/>
      <c r="QEP82" s="200"/>
      <c r="QEQ82" s="200"/>
      <c r="QER82" s="200"/>
      <c r="QES82" s="200"/>
      <c r="QET82" s="200"/>
      <c r="QEU82" s="200"/>
      <c r="QEV82" s="200"/>
      <c r="QEW82" s="200"/>
      <c r="QEX82" s="200"/>
      <c r="QEY82" s="200"/>
      <c r="QEZ82" s="200"/>
      <c r="QFA82" s="200"/>
      <c r="QFB82" s="200"/>
      <c r="QFC82" s="200"/>
      <c r="QFD82" s="200"/>
      <c r="QFE82" s="200"/>
      <c r="QFF82" s="200"/>
      <c r="QFG82" s="200"/>
      <c r="QFH82" s="200"/>
      <c r="QFI82" s="200"/>
      <c r="QFJ82" s="200"/>
      <c r="QFK82" s="200"/>
      <c r="QFL82" s="200"/>
      <c r="QFM82" s="200"/>
      <c r="QFN82" s="200"/>
      <c r="QFO82" s="200"/>
      <c r="QFP82" s="200"/>
      <c r="QFQ82" s="200"/>
      <c r="QFR82" s="200"/>
      <c r="QFS82" s="200"/>
      <c r="QFT82" s="200"/>
      <c r="QFU82" s="200"/>
      <c r="QFV82" s="200"/>
      <c r="QFW82" s="200"/>
      <c r="QFX82" s="200"/>
      <c r="QFY82" s="200"/>
      <c r="QFZ82" s="200"/>
      <c r="QGA82" s="200"/>
      <c r="QGB82" s="200"/>
      <c r="QGC82" s="200"/>
      <c r="QGD82" s="200"/>
      <c r="QGE82" s="200"/>
      <c r="QGF82" s="200"/>
      <c r="QGG82" s="200"/>
      <c r="QGH82" s="200"/>
      <c r="QGI82" s="200"/>
      <c r="QGJ82" s="200"/>
      <c r="QGK82" s="197"/>
      <c r="QGL82" s="197"/>
      <c r="QGM82" s="197"/>
      <c r="QGN82" s="197"/>
      <c r="QGO82" s="197"/>
      <c r="QGP82" s="197"/>
      <c r="QGQ82" s="197"/>
      <c r="QGR82" s="197"/>
      <c r="QGS82" s="197"/>
      <c r="QGT82" s="197"/>
      <c r="QGU82" s="197"/>
      <c r="QGV82" s="197"/>
      <c r="QGW82" s="197"/>
      <c r="QGX82" s="197"/>
      <c r="QGY82" s="197"/>
      <c r="QGZ82" s="197"/>
      <c r="QHA82" s="200"/>
      <c r="QHB82" s="200"/>
      <c r="QHC82" s="200"/>
      <c r="QHD82" s="200"/>
      <c r="QHE82" s="200"/>
      <c r="QHF82" s="200"/>
      <c r="QHG82" s="200"/>
      <c r="QHH82" s="200"/>
      <c r="QHI82" s="200"/>
      <c r="QHJ82" s="200"/>
      <c r="QHK82" s="200"/>
      <c r="QHL82" s="200"/>
      <c r="QHM82" s="200"/>
      <c r="QHN82" s="200"/>
      <c r="QHO82" s="200"/>
      <c r="QHP82" s="200"/>
      <c r="QHQ82" s="200"/>
      <c r="QHR82" s="200"/>
      <c r="QHS82" s="200"/>
      <c r="QHT82" s="200"/>
      <c r="QHU82" s="200"/>
      <c r="QHV82" s="200"/>
      <c r="QHW82" s="200"/>
      <c r="QHX82" s="200"/>
      <c r="QHY82" s="200"/>
      <c r="QHZ82" s="200"/>
      <c r="QIA82" s="200"/>
      <c r="QIB82" s="200"/>
      <c r="QIC82" s="200"/>
      <c r="QID82" s="200"/>
      <c r="QIE82" s="200"/>
      <c r="QIF82" s="200"/>
      <c r="QIG82" s="200"/>
      <c r="QIH82" s="200"/>
      <c r="QII82" s="200"/>
      <c r="QIJ82" s="200"/>
      <c r="QIK82" s="200"/>
      <c r="QIL82" s="200"/>
      <c r="QIM82" s="200"/>
      <c r="QIN82" s="200"/>
      <c r="QIO82" s="200"/>
      <c r="QIP82" s="200"/>
      <c r="QIQ82" s="200"/>
      <c r="QIR82" s="200"/>
      <c r="QIS82" s="200"/>
      <c r="QIT82" s="200"/>
      <c r="QIU82" s="200"/>
      <c r="QIV82" s="200"/>
      <c r="QIW82" s="200"/>
      <c r="QIX82" s="200"/>
      <c r="QIY82" s="200"/>
      <c r="QIZ82" s="200"/>
      <c r="QJA82" s="200"/>
      <c r="QJB82" s="200"/>
      <c r="QJC82" s="200"/>
      <c r="QJD82" s="200"/>
      <c r="QJE82" s="200"/>
      <c r="QJF82" s="200"/>
      <c r="QJG82" s="200"/>
      <c r="QJH82" s="200"/>
      <c r="QJI82" s="200"/>
      <c r="QJJ82" s="200"/>
      <c r="QJK82" s="200"/>
      <c r="QJL82" s="200"/>
      <c r="QJM82" s="200"/>
      <c r="QJN82" s="200"/>
      <c r="QJO82" s="200"/>
      <c r="QJP82" s="200"/>
      <c r="QJQ82" s="200"/>
      <c r="QJR82" s="200"/>
      <c r="QJS82" s="200"/>
      <c r="QJT82" s="200"/>
      <c r="QJU82" s="200"/>
      <c r="QJV82" s="200"/>
      <c r="QJW82" s="200"/>
      <c r="QJX82" s="200"/>
      <c r="QJY82" s="197"/>
      <c r="QJZ82" s="197"/>
      <c r="QKA82" s="197"/>
      <c r="QKB82" s="197"/>
      <c r="QKC82" s="197"/>
      <c r="QKD82" s="197"/>
      <c r="QKE82" s="197"/>
      <c r="QKF82" s="197"/>
      <c r="QKG82" s="197"/>
      <c r="QKH82" s="197"/>
      <c r="QKI82" s="197"/>
      <c r="QKJ82" s="197"/>
      <c r="QKK82" s="197"/>
      <c r="QKL82" s="197"/>
      <c r="QKM82" s="197"/>
      <c r="QKN82" s="197"/>
      <c r="QKO82" s="200"/>
      <c r="QKP82" s="200"/>
      <c r="QKQ82" s="200"/>
      <c r="QKR82" s="200"/>
      <c r="QKS82" s="200"/>
      <c r="QKT82" s="200"/>
      <c r="QKU82" s="200"/>
      <c r="QKV82" s="200"/>
      <c r="QKW82" s="200"/>
      <c r="QKX82" s="200"/>
      <c r="QKY82" s="200"/>
      <c r="QKZ82" s="200"/>
      <c r="QLA82" s="200"/>
      <c r="QLB82" s="200"/>
      <c r="QLC82" s="200"/>
      <c r="QLD82" s="200"/>
      <c r="QLE82" s="200"/>
      <c r="QLF82" s="200"/>
      <c r="QLG82" s="200"/>
      <c r="QLH82" s="200"/>
      <c r="QLI82" s="200"/>
      <c r="QLJ82" s="200"/>
      <c r="QLK82" s="200"/>
      <c r="QLL82" s="200"/>
      <c r="QLM82" s="200"/>
      <c r="QLN82" s="200"/>
      <c r="QLO82" s="200"/>
      <c r="QLP82" s="200"/>
      <c r="QLQ82" s="200"/>
      <c r="QLR82" s="200"/>
      <c r="QLS82" s="200"/>
      <c r="QLT82" s="200"/>
      <c r="QLU82" s="200"/>
      <c r="QLV82" s="200"/>
      <c r="QLW82" s="200"/>
      <c r="QLX82" s="200"/>
      <c r="QLY82" s="200"/>
      <c r="QLZ82" s="200"/>
      <c r="QMA82" s="200"/>
      <c r="QMB82" s="200"/>
      <c r="QMC82" s="200"/>
      <c r="QMD82" s="200"/>
      <c r="QME82" s="200"/>
      <c r="QMF82" s="200"/>
      <c r="QMG82" s="200"/>
      <c r="QMH82" s="200"/>
      <c r="QMI82" s="200"/>
      <c r="QMJ82" s="200"/>
      <c r="QMK82" s="200"/>
      <c r="QML82" s="200"/>
      <c r="QMM82" s="200"/>
      <c r="QMN82" s="200"/>
      <c r="QMO82" s="200"/>
      <c r="QMP82" s="200"/>
      <c r="QMQ82" s="200"/>
      <c r="QMR82" s="200"/>
      <c r="QMS82" s="200"/>
      <c r="QMT82" s="200"/>
      <c r="QMU82" s="200"/>
      <c r="QMV82" s="200"/>
      <c r="QMW82" s="200"/>
      <c r="QMX82" s="200"/>
      <c r="QMY82" s="200"/>
      <c r="QMZ82" s="200"/>
      <c r="QNA82" s="200"/>
      <c r="QNB82" s="200"/>
      <c r="QNC82" s="200"/>
      <c r="QND82" s="200"/>
      <c r="QNE82" s="200"/>
      <c r="QNF82" s="200"/>
      <c r="QNG82" s="200"/>
      <c r="QNH82" s="200"/>
      <c r="QNI82" s="200"/>
      <c r="QNJ82" s="200"/>
      <c r="QNK82" s="200"/>
      <c r="QNL82" s="200"/>
      <c r="QNM82" s="197"/>
      <c r="QNN82" s="197"/>
      <c r="QNO82" s="197"/>
      <c r="QNP82" s="197"/>
      <c r="QNQ82" s="197"/>
      <c r="QNR82" s="197"/>
      <c r="QNS82" s="197"/>
      <c r="QNT82" s="197"/>
      <c r="QNU82" s="197"/>
      <c r="QNV82" s="197"/>
      <c r="QNW82" s="197"/>
      <c r="QNX82" s="197"/>
      <c r="QNY82" s="197"/>
      <c r="QNZ82" s="197"/>
      <c r="QOA82" s="197"/>
      <c r="QOB82" s="197"/>
      <c r="QOC82" s="200"/>
      <c r="QOD82" s="200"/>
      <c r="QOE82" s="200"/>
      <c r="QOF82" s="200"/>
      <c r="QOG82" s="200"/>
      <c r="QOH82" s="200"/>
      <c r="QOI82" s="200"/>
      <c r="QOJ82" s="200"/>
      <c r="QOK82" s="200"/>
      <c r="QOL82" s="200"/>
      <c r="QOM82" s="200"/>
      <c r="QON82" s="200"/>
      <c r="QOO82" s="200"/>
      <c r="QOP82" s="200"/>
      <c r="QOQ82" s="200"/>
      <c r="QOR82" s="200"/>
      <c r="QOS82" s="200"/>
      <c r="QOT82" s="200"/>
      <c r="QOU82" s="200"/>
      <c r="QOV82" s="200"/>
      <c r="QOW82" s="200"/>
      <c r="QOX82" s="200"/>
      <c r="QOY82" s="200"/>
      <c r="QOZ82" s="200"/>
      <c r="QPA82" s="200"/>
      <c r="QPB82" s="200"/>
      <c r="QPC82" s="200"/>
      <c r="QPD82" s="200"/>
      <c r="QPE82" s="200"/>
      <c r="QPF82" s="200"/>
      <c r="QPG82" s="200"/>
      <c r="QPH82" s="200"/>
      <c r="QPI82" s="200"/>
      <c r="QPJ82" s="200"/>
      <c r="QPK82" s="200"/>
      <c r="QPL82" s="200"/>
      <c r="QPM82" s="200"/>
      <c r="QPN82" s="200"/>
      <c r="QPO82" s="200"/>
      <c r="QPP82" s="200"/>
      <c r="QPQ82" s="200"/>
      <c r="QPR82" s="200"/>
      <c r="QPS82" s="200"/>
      <c r="QPT82" s="200"/>
      <c r="QPU82" s="200"/>
      <c r="QPV82" s="200"/>
      <c r="QPW82" s="200"/>
      <c r="QPX82" s="200"/>
      <c r="QPY82" s="200"/>
      <c r="QPZ82" s="200"/>
      <c r="QQA82" s="200"/>
      <c r="QQB82" s="200"/>
      <c r="QQC82" s="200"/>
      <c r="QQD82" s="200"/>
      <c r="QQE82" s="200"/>
      <c r="QQF82" s="200"/>
      <c r="QQG82" s="200"/>
      <c r="QQH82" s="200"/>
      <c r="QQI82" s="200"/>
      <c r="QQJ82" s="200"/>
      <c r="QQK82" s="200"/>
      <c r="QQL82" s="200"/>
      <c r="QQM82" s="200"/>
      <c r="QQN82" s="200"/>
      <c r="QQO82" s="200"/>
      <c r="QQP82" s="200"/>
      <c r="QQQ82" s="200"/>
      <c r="QQR82" s="200"/>
      <c r="QQS82" s="200"/>
      <c r="QQT82" s="200"/>
      <c r="QQU82" s="200"/>
      <c r="QQV82" s="200"/>
      <c r="QQW82" s="200"/>
      <c r="QQX82" s="200"/>
      <c r="QQY82" s="200"/>
      <c r="QQZ82" s="200"/>
      <c r="QRA82" s="197"/>
      <c r="QRB82" s="197"/>
      <c r="QRC82" s="197"/>
      <c r="QRD82" s="197"/>
      <c r="QRE82" s="197"/>
      <c r="QRF82" s="197"/>
      <c r="QRG82" s="197"/>
      <c r="QRH82" s="197"/>
      <c r="QRI82" s="197"/>
      <c r="QRJ82" s="197"/>
      <c r="QRK82" s="197"/>
      <c r="QRL82" s="197"/>
      <c r="QRM82" s="197"/>
      <c r="QRN82" s="197"/>
      <c r="QRO82" s="197"/>
      <c r="QRP82" s="197"/>
      <c r="QRQ82" s="200"/>
      <c r="QRR82" s="200"/>
      <c r="QRS82" s="200"/>
      <c r="QRT82" s="200"/>
      <c r="QRU82" s="200"/>
      <c r="QRV82" s="200"/>
      <c r="QRW82" s="200"/>
      <c r="QRX82" s="200"/>
      <c r="QRY82" s="200"/>
      <c r="QRZ82" s="200"/>
      <c r="QSA82" s="200"/>
      <c r="QSB82" s="200"/>
      <c r="QSC82" s="200"/>
      <c r="QSD82" s="200"/>
      <c r="QSE82" s="200"/>
      <c r="QSF82" s="200"/>
      <c r="QSG82" s="200"/>
      <c r="QSH82" s="200"/>
      <c r="QSI82" s="200"/>
      <c r="QSJ82" s="200"/>
      <c r="QSK82" s="200"/>
      <c r="QSL82" s="200"/>
      <c r="QSM82" s="200"/>
      <c r="QSN82" s="200"/>
      <c r="QSO82" s="200"/>
      <c r="QSP82" s="200"/>
      <c r="QSQ82" s="200"/>
      <c r="QSR82" s="200"/>
      <c r="QSS82" s="200"/>
      <c r="QST82" s="200"/>
      <c r="QSU82" s="200"/>
      <c r="QSV82" s="200"/>
      <c r="QSW82" s="200"/>
      <c r="QSX82" s="200"/>
      <c r="QSY82" s="200"/>
      <c r="QSZ82" s="200"/>
      <c r="QTA82" s="200"/>
      <c r="QTB82" s="200"/>
      <c r="QTC82" s="200"/>
      <c r="QTD82" s="200"/>
      <c r="QTE82" s="200"/>
      <c r="QTF82" s="200"/>
      <c r="QTG82" s="200"/>
      <c r="QTH82" s="200"/>
      <c r="QTI82" s="200"/>
      <c r="QTJ82" s="200"/>
      <c r="QTK82" s="200"/>
      <c r="QTL82" s="200"/>
      <c r="QTM82" s="200"/>
      <c r="QTN82" s="200"/>
      <c r="QTO82" s="200"/>
      <c r="QTP82" s="200"/>
      <c r="QTQ82" s="200"/>
      <c r="QTR82" s="200"/>
      <c r="QTS82" s="200"/>
      <c r="QTT82" s="200"/>
      <c r="QTU82" s="200"/>
      <c r="QTV82" s="200"/>
      <c r="QTW82" s="200"/>
      <c r="QTX82" s="200"/>
      <c r="QTY82" s="200"/>
      <c r="QTZ82" s="200"/>
      <c r="QUA82" s="200"/>
      <c r="QUB82" s="200"/>
      <c r="QUC82" s="200"/>
      <c r="QUD82" s="200"/>
      <c r="QUE82" s="200"/>
      <c r="QUF82" s="200"/>
      <c r="QUG82" s="200"/>
      <c r="QUH82" s="200"/>
      <c r="QUI82" s="200"/>
      <c r="QUJ82" s="200"/>
      <c r="QUK82" s="200"/>
      <c r="QUL82" s="200"/>
      <c r="QUM82" s="200"/>
      <c r="QUN82" s="200"/>
      <c r="QUO82" s="197"/>
      <c r="QUP82" s="197"/>
      <c r="QUQ82" s="197"/>
      <c r="QUR82" s="197"/>
      <c r="QUS82" s="197"/>
      <c r="QUT82" s="197"/>
      <c r="QUU82" s="197"/>
      <c r="QUV82" s="197"/>
      <c r="QUW82" s="197"/>
      <c r="QUX82" s="197"/>
      <c r="QUY82" s="197"/>
      <c r="QUZ82" s="197"/>
      <c r="QVA82" s="197"/>
      <c r="QVB82" s="197"/>
      <c r="QVC82" s="197"/>
      <c r="QVD82" s="197"/>
      <c r="QVE82" s="200"/>
      <c r="QVF82" s="200"/>
      <c r="QVG82" s="200"/>
      <c r="QVH82" s="200"/>
      <c r="QVI82" s="200"/>
      <c r="QVJ82" s="200"/>
      <c r="QVK82" s="200"/>
      <c r="QVL82" s="200"/>
      <c r="QVM82" s="200"/>
      <c r="QVN82" s="200"/>
      <c r="QVO82" s="200"/>
      <c r="QVP82" s="200"/>
      <c r="QVQ82" s="200"/>
      <c r="QVR82" s="200"/>
      <c r="QVS82" s="200"/>
      <c r="QVT82" s="200"/>
      <c r="QVU82" s="200"/>
      <c r="QVV82" s="200"/>
      <c r="QVW82" s="200"/>
      <c r="QVX82" s="200"/>
      <c r="QVY82" s="200"/>
      <c r="QVZ82" s="200"/>
      <c r="QWA82" s="200"/>
      <c r="QWB82" s="200"/>
      <c r="QWC82" s="200"/>
      <c r="QWD82" s="200"/>
      <c r="QWE82" s="200"/>
      <c r="QWF82" s="200"/>
      <c r="QWG82" s="200"/>
      <c r="QWH82" s="200"/>
      <c r="QWI82" s="200"/>
      <c r="QWJ82" s="200"/>
      <c r="QWK82" s="200"/>
      <c r="QWL82" s="200"/>
      <c r="QWM82" s="200"/>
      <c r="QWN82" s="200"/>
      <c r="QWO82" s="200"/>
      <c r="QWP82" s="200"/>
      <c r="QWQ82" s="200"/>
      <c r="QWR82" s="200"/>
      <c r="QWS82" s="200"/>
      <c r="QWT82" s="200"/>
      <c r="QWU82" s="200"/>
      <c r="QWV82" s="200"/>
      <c r="QWW82" s="200"/>
      <c r="QWX82" s="200"/>
      <c r="QWY82" s="200"/>
      <c r="QWZ82" s="200"/>
      <c r="QXA82" s="200"/>
      <c r="QXB82" s="200"/>
      <c r="QXC82" s="200"/>
      <c r="QXD82" s="200"/>
      <c r="QXE82" s="200"/>
      <c r="QXF82" s="200"/>
      <c r="QXG82" s="200"/>
      <c r="QXH82" s="200"/>
      <c r="QXI82" s="200"/>
      <c r="QXJ82" s="200"/>
      <c r="QXK82" s="200"/>
      <c r="QXL82" s="200"/>
      <c r="QXM82" s="200"/>
      <c r="QXN82" s="200"/>
      <c r="QXO82" s="200"/>
      <c r="QXP82" s="200"/>
      <c r="QXQ82" s="200"/>
      <c r="QXR82" s="200"/>
      <c r="QXS82" s="200"/>
      <c r="QXT82" s="200"/>
      <c r="QXU82" s="200"/>
      <c r="QXV82" s="200"/>
      <c r="QXW82" s="200"/>
      <c r="QXX82" s="200"/>
      <c r="QXY82" s="200"/>
      <c r="QXZ82" s="200"/>
      <c r="QYA82" s="200"/>
      <c r="QYB82" s="200"/>
      <c r="QYC82" s="197"/>
      <c r="QYD82" s="197"/>
      <c r="QYE82" s="197"/>
      <c r="QYF82" s="197"/>
      <c r="QYG82" s="197"/>
      <c r="QYH82" s="197"/>
      <c r="QYI82" s="197"/>
      <c r="QYJ82" s="197"/>
      <c r="QYK82" s="197"/>
      <c r="QYL82" s="197"/>
      <c r="QYM82" s="197"/>
      <c r="QYN82" s="197"/>
      <c r="QYO82" s="197"/>
      <c r="QYP82" s="197"/>
      <c r="QYQ82" s="197"/>
      <c r="QYR82" s="197"/>
      <c r="QYS82" s="200"/>
      <c r="QYT82" s="200"/>
      <c r="QYU82" s="200"/>
      <c r="QYV82" s="200"/>
      <c r="QYW82" s="200"/>
      <c r="QYX82" s="200"/>
      <c r="QYY82" s="200"/>
      <c r="QYZ82" s="200"/>
      <c r="QZA82" s="200"/>
      <c r="QZB82" s="200"/>
      <c r="QZC82" s="200"/>
      <c r="QZD82" s="200"/>
      <c r="QZE82" s="200"/>
      <c r="QZF82" s="200"/>
      <c r="QZG82" s="200"/>
      <c r="QZH82" s="200"/>
      <c r="QZI82" s="200"/>
      <c r="QZJ82" s="200"/>
      <c r="QZK82" s="200"/>
      <c r="QZL82" s="200"/>
      <c r="QZM82" s="200"/>
      <c r="QZN82" s="200"/>
      <c r="QZO82" s="200"/>
      <c r="QZP82" s="200"/>
      <c r="QZQ82" s="200"/>
      <c r="QZR82" s="200"/>
      <c r="QZS82" s="200"/>
      <c r="QZT82" s="200"/>
      <c r="QZU82" s="200"/>
      <c r="QZV82" s="200"/>
      <c r="QZW82" s="200"/>
      <c r="QZX82" s="200"/>
      <c r="QZY82" s="200"/>
      <c r="QZZ82" s="200"/>
      <c r="RAA82" s="200"/>
      <c r="RAB82" s="200"/>
      <c r="RAC82" s="200"/>
      <c r="RAD82" s="200"/>
      <c r="RAE82" s="200"/>
      <c r="RAF82" s="200"/>
      <c r="RAG82" s="200"/>
      <c r="RAH82" s="200"/>
      <c r="RAI82" s="200"/>
      <c r="RAJ82" s="200"/>
      <c r="RAK82" s="200"/>
      <c r="RAL82" s="200"/>
      <c r="RAM82" s="200"/>
      <c r="RAN82" s="200"/>
      <c r="RAO82" s="200"/>
      <c r="RAP82" s="200"/>
      <c r="RAQ82" s="200"/>
      <c r="RAR82" s="200"/>
      <c r="RAS82" s="200"/>
      <c r="RAT82" s="200"/>
      <c r="RAU82" s="200"/>
      <c r="RAV82" s="200"/>
      <c r="RAW82" s="200"/>
      <c r="RAX82" s="200"/>
      <c r="RAY82" s="200"/>
      <c r="RAZ82" s="200"/>
      <c r="RBA82" s="200"/>
      <c r="RBB82" s="200"/>
      <c r="RBC82" s="200"/>
      <c r="RBD82" s="200"/>
      <c r="RBE82" s="200"/>
      <c r="RBF82" s="200"/>
      <c r="RBG82" s="200"/>
      <c r="RBH82" s="200"/>
      <c r="RBI82" s="200"/>
      <c r="RBJ82" s="200"/>
      <c r="RBK82" s="200"/>
      <c r="RBL82" s="200"/>
      <c r="RBM82" s="200"/>
      <c r="RBN82" s="200"/>
      <c r="RBO82" s="200"/>
      <c r="RBP82" s="200"/>
      <c r="RBQ82" s="197"/>
      <c r="RBR82" s="197"/>
      <c r="RBS82" s="197"/>
      <c r="RBT82" s="197"/>
      <c r="RBU82" s="197"/>
      <c r="RBV82" s="197"/>
      <c r="RBW82" s="197"/>
      <c r="RBX82" s="197"/>
      <c r="RBY82" s="197"/>
      <c r="RBZ82" s="197"/>
      <c r="RCA82" s="197"/>
      <c r="RCB82" s="197"/>
      <c r="RCC82" s="197"/>
      <c r="RCD82" s="197"/>
      <c r="RCE82" s="197"/>
      <c r="RCF82" s="197"/>
      <c r="RCG82" s="200"/>
      <c r="RCH82" s="200"/>
      <c r="RCI82" s="200"/>
      <c r="RCJ82" s="200"/>
      <c r="RCK82" s="200"/>
      <c r="RCL82" s="200"/>
      <c r="RCM82" s="200"/>
      <c r="RCN82" s="200"/>
      <c r="RCO82" s="200"/>
      <c r="RCP82" s="200"/>
      <c r="RCQ82" s="200"/>
      <c r="RCR82" s="200"/>
      <c r="RCS82" s="200"/>
      <c r="RCT82" s="200"/>
      <c r="RCU82" s="200"/>
      <c r="RCV82" s="200"/>
      <c r="RCW82" s="200"/>
      <c r="RCX82" s="200"/>
      <c r="RCY82" s="200"/>
      <c r="RCZ82" s="200"/>
      <c r="RDA82" s="200"/>
      <c r="RDB82" s="200"/>
      <c r="RDC82" s="200"/>
      <c r="RDD82" s="200"/>
      <c r="RDE82" s="200"/>
      <c r="RDF82" s="200"/>
      <c r="RDG82" s="200"/>
      <c r="RDH82" s="200"/>
      <c r="RDI82" s="200"/>
      <c r="RDJ82" s="200"/>
      <c r="RDK82" s="200"/>
      <c r="RDL82" s="200"/>
      <c r="RDM82" s="200"/>
      <c r="RDN82" s="200"/>
      <c r="RDO82" s="200"/>
      <c r="RDP82" s="200"/>
      <c r="RDQ82" s="200"/>
      <c r="RDR82" s="200"/>
      <c r="RDS82" s="200"/>
      <c r="RDT82" s="200"/>
      <c r="RDU82" s="200"/>
      <c r="RDV82" s="200"/>
      <c r="RDW82" s="200"/>
      <c r="RDX82" s="200"/>
      <c r="RDY82" s="200"/>
      <c r="RDZ82" s="200"/>
      <c r="REA82" s="200"/>
      <c r="REB82" s="200"/>
      <c r="REC82" s="200"/>
      <c r="RED82" s="200"/>
      <c r="REE82" s="200"/>
      <c r="REF82" s="200"/>
      <c r="REG82" s="200"/>
      <c r="REH82" s="200"/>
      <c r="REI82" s="200"/>
      <c r="REJ82" s="200"/>
      <c r="REK82" s="200"/>
      <c r="REL82" s="200"/>
      <c r="REM82" s="200"/>
      <c r="REN82" s="200"/>
      <c r="REO82" s="200"/>
      <c r="REP82" s="200"/>
      <c r="REQ82" s="200"/>
      <c r="RER82" s="200"/>
      <c r="RES82" s="200"/>
      <c r="RET82" s="200"/>
      <c r="REU82" s="200"/>
      <c r="REV82" s="200"/>
      <c r="REW82" s="200"/>
      <c r="REX82" s="200"/>
      <c r="REY82" s="200"/>
      <c r="REZ82" s="200"/>
      <c r="RFA82" s="200"/>
      <c r="RFB82" s="200"/>
      <c r="RFC82" s="200"/>
      <c r="RFD82" s="200"/>
      <c r="RFE82" s="197"/>
      <c r="RFF82" s="197"/>
      <c r="RFG82" s="197"/>
      <c r="RFH82" s="197"/>
      <c r="RFI82" s="197"/>
      <c r="RFJ82" s="197"/>
      <c r="RFK82" s="197"/>
      <c r="RFL82" s="197"/>
      <c r="RFM82" s="197"/>
      <c r="RFN82" s="197"/>
      <c r="RFO82" s="197"/>
      <c r="RFP82" s="197"/>
      <c r="RFQ82" s="197"/>
      <c r="RFR82" s="197"/>
      <c r="RFS82" s="197"/>
      <c r="RFT82" s="197"/>
      <c r="RFU82" s="200"/>
      <c r="RFV82" s="200"/>
      <c r="RFW82" s="200"/>
      <c r="RFX82" s="200"/>
      <c r="RFY82" s="200"/>
      <c r="RFZ82" s="200"/>
      <c r="RGA82" s="200"/>
      <c r="RGB82" s="200"/>
      <c r="RGC82" s="200"/>
      <c r="RGD82" s="200"/>
      <c r="RGE82" s="200"/>
      <c r="RGF82" s="200"/>
      <c r="RGG82" s="200"/>
      <c r="RGH82" s="200"/>
      <c r="RGI82" s="200"/>
      <c r="RGJ82" s="200"/>
      <c r="RGK82" s="200"/>
      <c r="RGL82" s="200"/>
      <c r="RGM82" s="200"/>
      <c r="RGN82" s="200"/>
      <c r="RGO82" s="200"/>
      <c r="RGP82" s="200"/>
      <c r="RGQ82" s="200"/>
      <c r="RGR82" s="200"/>
      <c r="RGS82" s="200"/>
      <c r="RGT82" s="200"/>
      <c r="RGU82" s="200"/>
      <c r="RGV82" s="200"/>
      <c r="RGW82" s="200"/>
      <c r="RGX82" s="200"/>
      <c r="RGY82" s="200"/>
      <c r="RGZ82" s="200"/>
      <c r="RHA82" s="200"/>
      <c r="RHB82" s="200"/>
      <c r="RHC82" s="200"/>
      <c r="RHD82" s="200"/>
      <c r="RHE82" s="200"/>
      <c r="RHF82" s="200"/>
      <c r="RHG82" s="200"/>
      <c r="RHH82" s="200"/>
      <c r="RHI82" s="200"/>
      <c r="RHJ82" s="200"/>
      <c r="RHK82" s="200"/>
      <c r="RHL82" s="200"/>
      <c r="RHM82" s="200"/>
      <c r="RHN82" s="200"/>
      <c r="RHO82" s="200"/>
      <c r="RHP82" s="200"/>
      <c r="RHQ82" s="200"/>
      <c r="RHR82" s="200"/>
      <c r="RHS82" s="200"/>
      <c r="RHT82" s="200"/>
      <c r="RHU82" s="200"/>
      <c r="RHV82" s="200"/>
      <c r="RHW82" s="200"/>
      <c r="RHX82" s="200"/>
      <c r="RHY82" s="200"/>
      <c r="RHZ82" s="200"/>
      <c r="RIA82" s="200"/>
      <c r="RIB82" s="200"/>
      <c r="RIC82" s="200"/>
      <c r="RID82" s="200"/>
      <c r="RIE82" s="200"/>
      <c r="RIF82" s="200"/>
      <c r="RIG82" s="200"/>
      <c r="RIH82" s="200"/>
      <c r="RII82" s="200"/>
      <c r="RIJ82" s="200"/>
      <c r="RIK82" s="200"/>
      <c r="RIL82" s="200"/>
      <c r="RIM82" s="200"/>
      <c r="RIN82" s="200"/>
      <c r="RIO82" s="200"/>
      <c r="RIP82" s="200"/>
      <c r="RIQ82" s="200"/>
      <c r="RIR82" s="200"/>
      <c r="RIS82" s="197"/>
      <c r="RIT82" s="197"/>
      <c r="RIU82" s="197"/>
      <c r="RIV82" s="197"/>
      <c r="RIW82" s="197"/>
      <c r="RIX82" s="197"/>
      <c r="RIY82" s="197"/>
      <c r="RIZ82" s="197"/>
      <c r="RJA82" s="197"/>
      <c r="RJB82" s="197"/>
      <c r="RJC82" s="197"/>
      <c r="RJD82" s="197"/>
      <c r="RJE82" s="197"/>
      <c r="RJF82" s="197"/>
      <c r="RJG82" s="197"/>
      <c r="RJH82" s="197"/>
      <c r="RJI82" s="200"/>
      <c r="RJJ82" s="200"/>
      <c r="RJK82" s="200"/>
      <c r="RJL82" s="200"/>
      <c r="RJM82" s="200"/>
      <c r="RJN82" s="200"/>
      <c r="RJO82" s="200"/>
      <c r="RJP82" s="200"/>
      <c r="RJQ82" s="200"/>
      <c r="RJR82" s="200"/>
      <c r="RJS82" s="200"/>
      <c r="RJT82" s="200"/>
      <c r="RJU82" s="200"/>
      <c r="RJV82" s="200"/>
      <c r="RJW82" s="200"/>
      <c r="RJX82" s="200"/>
      <c r="RJY82" s="200"/>
      <c r="RJZ82" s="200"/>
      <c r="RKA82" s="200"/>
      <c r="RKB82" s="200"/>
      <c r="RKC82" s="200"/>
      <c r="RKD82" s="200"/>
      <c r="RKE82" s="200"/>
      <c r="RKF82" s="200"/>
      <c r="RKG82" s="200"/>
      <c r="RKH82" s="200"/>
      <c r="RKI82" s="200"/>
      <c r="RKJ82" s="200"/>
      <c r="RKK82" s="200"/>
      <c r="RKL82" s="200"/>
      <c r="RKM82" s="200"/>
      <c r="RKN82" s="200"/>
      <c r="RKO82" s="200"/>
      <c r="RKP82" s="200"/>
      <c r="RKQ82" s="200"/>
      <c r="RKR82" s="200"/>
      <c r="RKS82" s="200"/>
      <c r="RKT82" s="200"/>
      <c r="RKU82" s="200"/>
      <c r="RKV82" s="200"/>
      <c r="RKW82" s="200"/>
      <c r="RKX82" s="200"/>
      <c r="RKY82" s="200"/>
      <c r="RKZ82" s="200"/>
      <c r="RLA82" s="200"/>
      <c r="RLB82" s="200"/>
      <c r="RLC82" s="200"/>
      <c r="RLD82" s="200"/>
      <c r="RLE82" s="200"/>
      <c r="RLF82" s="200"/>
      <c r="RLG82" s="200"/>
      <c r="RLH82" s="200"/>
      <c r="RLI82" s="200"/>
      <c r="RLJ82" s="200"/>
      <c r="RLK82" s="200"/>
      <c r="RLL82" s="200"/>
      <c r="RLM82" s="200"/>
      <c r="RLN82" s="200"/>
      <c r="RLO82" s="200"/>
      <c r="RLP82" s="200"/>
      <c r="RLQ82" s="200"/>
      <c r="RLR82" s="200"/>
      <c r="RLS82" s="200"/>
      <c r="RLT82" s="200"/>
      <c r="RLU82" s="200"/>
      <c r="RLV82" s="200"/>
      <c r="RLW82" s="200"/>
      <c r="RLX82" s="200"/>
      <c r="RLY82" s="200"/>
      <c r="RLZ82" s="200"/>
      <c r="RMA82" s="200"/>
      <c r="RMB82" s="200"/>
      <c r="RMC82" s="200"/>
      <c r="RMD82" s="200"/>
      <c r="RME82" s="200"/>
      <c r="RMF82" s="200"/>
      <c r="RMG82" s="197"/>
      <c r="RMH82" s="197"/>
      <c r="RMI82" s="197"/>
      <c r="RMJ82" s="197"/>
      <c r="RMK82" s="197"/>
      <c r="RML82" s="197"/>
      <c r="RMM82" s="197"/>
      <c r="RMN82" s="197"/>
      <c r="RMO82" s="197"/>
      <c r="RMP82" s="197"/>
      <c r="RMQ82" s="197"/>
      <c r="RMR82" s="197"/>
      <c r="RMS82" s="197"/>
      <c r="RMT82" s="197"/>
      <c r="RMU82" s="197"/>
      <c r="RMV82" s="197"/>
      <c r="RMW82" s="200"/>
      <c r="RMX82" s="200"/>
      <c r="RMY82" s="200"/>
      <c r="RMZ82" s="200"/>
      <c r="RNA82" s="200"/>
      <c r="RNB82" s="200"/>
      <c r="RNC82" s="200"/>
      <c r="RND82" s="200"/>
      <c r="RNE82" s="200"/>
      <c r="RNF82" s="200"/>
      <c r="RNG82" s="200"/>
      <c r="RNH82" s="200"/>
      <c r="RNI82" s="200"/>
      <c r="RNJ82" s="200"/>
      <c r="RNK82" s="200"/>
      <c r="RNL82" s="200"/>
      <c r="RNM82" s="200"/>
      <c r="RNN82" s="200"/>
      <c r="RNO82" s="200"/>
      <c r="RNP82" s="200"/>
      <c r="RNQ82" s="200"/>
      <c r="RNR82" s="200"/>
      <c r="RNS82" s="200"/>
      <c r="RNT82" s="200"/>
      <c r="RNU82" s="200"/>
      <c r="RNV82" s="200"/>
      <c r="RNW82" s="200"/>
      <c r="RNX82" s="200"/>
      <c r="RNY82" s="200"/>
      <c r="RNZ82" s="200"/>
      <c r="ROA82" s="200"/>
      <c r="ROB82" s="200"/>
      <c r="ROC82" s="200"/>
      <c r="ROD82" s="200"/>
      <c r="ROE82" s="200"/>
      <c r="ROF82" s="200"/>
      <c r="ROG82" s="200"/>
      <c r="ROH82" s="200"/>
      <c r="ROI82" s="200"/>
      <c r="ROJ82" s="200"/>
      <c r="ROK82" s="200"/>
      <c r="ROL82" s="200"/>
      <c r="ROM82" s="200"/>
      <c r="RON82" s="200"/>
      <c r="ROO82" s="200"/>
      <c r="ROP82" s="200"/>
      <c r="ROQ82" s="200"/>
      <c r="ROR82" s="200"/>
      <c r="ROS82" s="200"/>
      <c r="ROT82" s="200"/>
      <c r="ROU82" s="200"/>
      <c r="ROV82" s="200"/>
      <c r="ROW82" s="200"/>
      <c r="ROX82" s="200"/>
      <c r="ROY82" s="200"/>
      <c r="ROZ82" s="200"/>
      <c r="RPA82" s="200"/>
      <c r="RPB82" s="200"/>
      <c r="RPC82" s="200"/>
      <c r="RPD82" s="200"/>
      <c r="RPE82" s="200"/>
      <c r="RPF82" s="200"/>
      <c r="RPG82" s="200"/>
      <c r="RPH82" s="200"/>
      <c r="RPI82" s="200"/>
      <c r="RPJ82" s="200"/>
      <c r="RPK82" s="200"/>
      <c r="RPL82" s="200"/>
      <c r="RPM82" s="200"/>
      <c r="RPN82" s="200"/>
      <c r="RPO82" s="200"/>
      <c r="RPP82" s="200"/>
      <c r="RPQ82" s="200"/>
      <c r="RPR82" s="200"/>
      <c r="RPS82" s="200"/>
      <c r="RPT82" s="200"/>
      <c r="RPU82" s="197"/>
      <c r="RPV82" s="197"/>
      <c r="RPW82" s="197"/>
      <c r="RPX82" s="197"/>
      <c r="RPY82" s="197"/>
      <c r="RPZ82" s="197"/>
      <c r="RQA82" s="197"/>
      <c r="RQB82" s="197"/>
      <c r="RQC82" s="197"/>
      <c r="RQD82" s="197"/>
      <c r="RQE82" s="197"/>
      <c r="RQF82" s="197"/>
      <c r="RQG82" s="197"/>
      <c r="RQH82" s="197"/>
      <c r="RQI82" s="197"/>
      <c r="RQJ82" s="197"/>
      <c r="RQK82" s="200"/>
      <c r="RQL82" s="200"/>
      <c r="RQM82" s="200"/>
      <c r="RQN82" s="200"/>
      <c r="RQO82" s="200"/>
      <c r="RQP82" s="200"/>
      <c r="RQQ82" s="200"/>
      <c r="RQR82" s="200"/>
      <c r="RQS82" s="200"/>
      <c r="RQT82" s="200"/>
      <c r="RQU82" s="200"/>
      <c r="RQV82" s="200"/>
      <c r="RQW82" s="200"/>
      <c r="RQX82" s="200"/>
      <c r="RQY82" s="200"/>
      <c r="RQZ82" s="200"/>
      <c r="RRA82" s="200"/>
      <c r="RRB82" s="200"/>
      <c r="RRC82" s="200"/>
      <c r="RRD82" s="200"/>
      <c r="RRE82" s="200"/>
      <c r="RRF82" s="200"/>
      <c r="RRG82" s="200"/>
      <c r="RRH82" s="200"/>
      <c r="RRI82" s="200"/>
      <c r="RRJ82" s="200"/>
      <c r="RRK82" s="200"/>
      <c r="RRL82" s="200"/>
      <c r="RRM82" s="200"/>
      <c r="RRN82" s="200"/>
      <c r="RRO82" s="200"/>
      <c r="RRP82" s="200"/>
      <c r="RRQ82" s="200"/>
      <c r="RRR82" s="200"/>
      <c r="RRS82" s="200"/>
      <c r="RRT82" s="200"/>
      <c r="RRU82" s="200"/>
      <c r="RRV82" s="200"/>
      <c r="RRW82" s="200"/>
      <c r="RRX82" s="200"/>
      <c r="RRY82" s="200"/>
      <c r="RRZ82" s="200"/>
      <c r="RSA82" s="200"/>
      <c r="RSB82" s="200"/>
      <c r="RSC82" s="200"/>
      <c r="RSD82" s="200"/>
      <c r="RSE82" s="200"/>
      <c r="RSF82" s="200"/>
      <c r="RSG82" s="200"/>
      <c r="RSH82" s="200"/>
      <c r="RSI82" s="200"/>
      <c r="RSJ82" s="200"/>
      <c r="RSK82" s="200"/>
      <c r="RSL82" s="200"/>
      <c r="RSM82" s="200"/>
      <c r="RSN82" s="200"/>
      <c r="RSO82" s="200"/>
      <c r="RSP82" s="200"/>
      <c r="RSQ82" s="200"/>
      <c r="RSR82" s="200"/>
      <c r="RSS82" s="200"/>
      <c r="RST82" s="200"/>
      <c r="RSU82" s="200"/>
      <c r="RSV82" s="200"/>
      <c r="RSW82" s="200"/>
      <c r="RSX82" s="200"/>
      <c r="RSY82" s="200"/>
      <c r="RSZ82" s="200"/>
      <c r="RTA82" s="200"/>
      <c r="RTB82" s="200"/>
      <c r="RTC82" s="200"/>
      <c r="RTD82" s="200"/>
      <c r="RTE82" s="200"/>
      <c r="RTF82" s="200"/>
      <c r="RTG82" s="200"/>
      <c r="RTH82" s="200"/>
      <c r="RTI82" s="197"/>
      <c r="RTJ82" s="197"/>
      <c r="RTK82" s="197"/>
      <c r="RTL82" s="197"/>
      <c r="RTM82" s="197"/>
      <c r="RTN82" s="197"/>
      <c r="RTO82" s="197"/>
      <c r="RTP82" s="197"/>
      <c r="RTQ82" s="197"/>
      <c r="RTR82" s="197"/>
      <c r="RTS82" s="197"/>
      <c r="RTT82" s="197"/>
      <c r="RTU82" s="197"/>
      <c r="RTV82" s="197"/>
      <c r="RTW82" s="197"/>
      <c r="RTX82" s="197"/>
      <c r="RTY82" s="200"/>
      <c r="RTZ82" s="200"/>
      <c r="RUA82" s="200"/>
      <c r="RUB82" s="200"/>
      <c r="RUC82" s="200"/>
      <c r="RUD82" s="200"/>
      <c r="RUE82" s="200"/>
      <c r="RUF82" s="200"/>
      <c r="RUG82" s="200"/>
      <c r="RUH82" s="200"/>
      <c r="RUI82" s="200"/>
      <c r="RUJ82" s="200"/>
      <c r="RUK82" s="200"/>
      <c r="RUL82" s="200"/>
      <c r="RUM82" s="200"/>
      <c r="RUN82" s="200"/>
      <c r="RUO82" s="200"/>
      <c r="RUP82" s="200"/>
      <c r="RUQ82" s="200"/>
      <c r="RUR82" s="200"/>
      <c r="RUS82" s="200"/>
      <c r="RUT82" s="200"/>
      <c r="RUU82" s="200"/>
      <c r="RUV82" s="200"/>
      <c r="RUW82" s="200"/>
      <c r="RUX82" s="200"/>
      <c r="RUY82" s="200"/>
      <c r="RUZ82" s="200"/>
      <c r="RVA82" s="200"/>
      <c r="RVB82" s="200"/>
      <c r="RVC82" s="200"/>
      <c r="RVD82" s="200"/>
      <c r="RVE82" s="200"/>
      <c r="RVF82" s="200"/>
      <c r="RVG82" s="200"/>
      <c r="RVH82" s="200"/>
      <c r="RVI82" s="200"/>
      <c r="RVJ82" s="200"/>
      <c r="RVK82" s="200"/>
      <c r="RVL82" s="200"/>
      <c r="RVM82" s="200"/>
      <c r="RVN82" s="200"/>
      <c r="RVO82" s="200"/>
      <c r="RVP82" s="200"/>
      <c r="RVQ82" s="200"/>
      <c r="RVR82" s="200"/>
      <c r="RVS82" s="200"/>
      <c r="RVT82" s="200"/>
      <c r="RVU82" s="200"/>
      <c r="RVV82" s="200"/>
      <c r="RVW82" s="200"/>
      <c r="RVX82" s="200"/>
      <c r="RVY82" s="200"/>
      <c r="RVZ82" s="200"/>
      <c r="RWA82" s="200"/>
      <c r="RWB82" s="200"/>
      <c r="RWC82" s="200"/>
      <c r="RWD82" s="200"/>
      <c r="RWE82" s="200"/>
      <c r="RWF82" s="200"/>
      <c r="RWG82" s="200"/>
      <c r="RWH82" s="200"/>
      <c r="RWI82" s="200"/>
      <c r="RWJ82" s="200"/>
      <c r="RWK82" s="200"/>
      <c r="RWL82" s="200"/>
      <c r="RWM82" s="200"/>
      <c r="RWN82" s="200"/>
      <c r="RWO82" s="200"/>
      <c r="RWP82" s="200"/>
      <c r="RWQ82" s="200"/>
      <c r="RWR82" s="200"/>
      <c r="RWS82" s="200"/>
      <c r="RWT82" s="200"/>
      <c r="RWU82" s="200"/>
      <c r="RWV82" s="200"/>
      <c r="RWW82" s="197"/>
      <c r="RWX82" s="197"/>
      <c r="RWY82" s="197"/>
      <c r="RWZ82" s="197"/>
      <c r="RXA82" s="197"/>
      <c r="RXB82" s="197"/>
      <c r="RXC82" s="197"/>
      <c r="RXD82" s="197"/>
      <c r="RXE82" s="197"/>
      <c r="RXF82" s="197"/>
      <c r="RXG82" s="197"/>
      <c r="RXH82" s="197"/>
      <c r="RXI82" s="197"/>
      <c r="RXJ82" s="197"/>
      <c r="RXK82" s="197"/>
      <c r="RXL82" s="197"/>
      <c r="RXM82" s="200"/>
      <c r="RXN82" s="200"/>
      <c r="RXO82" s="200"/>
      <c r="RXP82" s="200"/>
      <c r="RXQ82" s="200"/>
      <c r="RXR82" s="200"/>
      <c r="RXS82" s="200"/>
      <c r="RXT82" s="200"/>
      <c r="RXU82" s="200"/>
      <c r="RXV82" s="200"/>
      <c r="RXW82" s="200"/>
      <c r="RXX82" s="200"/>
      <c r="RXY82" s="200"/>
      <c r="RXZ82" s="200"/>
      <c r="RYA82" s="200"/>
      <c r="RYB82" s="200"/>
      <c r="RYC82" s="200"/>
      <c r="RYD82" s="200"/>
      <c r="RYE82" s="200"/>
      <c r="RYF82" s="200"/>
      <c r="RYG82" s="200"/>
      <c r="RYH82" s="200"/>
      <c r="RYI82" s="200"/>
      <c r="RYJ82" s="200"/>
      <c r="RYK82" s="200"/>
      <c r="RYL82" s="200"/>
      <c r="RYM82" s="200"/>
      <c r="RYN82" s="200"/>
      <c r="RYO82" s="200"/>
      <c r="RYP82" s="200"/>
      <c r="RYQ82" s="200"/>
      <c r="RYR82" s="200"/>
      <c r="RYS82" s="200"/>
      <c r="RYT82" s="200"/>
      <c r="RYU82" s="200"/>
      <c r="RYV82" s="200"/>
      <c r="RYW82" s="200"/>
      <c r="RYX82" s="200"/>
      <c r="RYY82" s="200"/>
      <c r="RYZ82" s="200"/>
      <c r="RZA82" s="200"/>
      <c r="RZB82" s="200"/>
      <c r="RZC82" s="200"/>
      <c r="RZD82" s="200"/>
      <c r="RZE82" s="200"/>
      <c r="RZF82" s="200"/>
      <c r="RZG82" s="200"/>
      <c r="RZH82" s="200"/>
      <c r="RZI82" s="200"/>
      <c r="RZJ82" s="200"/>
      <c r="RZK82" s="200"/>
      <c r="RZL82" s="200"/>
      <c r="RZM82" s="200"/>
      <c r="RZN82" s="200"/>
      <c r="RZO82" s="200"/>
      <c r="RZP82" s="200"/>
      <c r="RZQ82" s="200"/>
      <c r="RZR82" s="200"/>
      <c r="RZS82" s="200"/>
      <c r="RZT82" s="200"/>
      <c r="RZU82" s="200"/>
      <c r="RZV82" s="200"/>
      <c r="RZW82" s="200"/>
      <c r="RZX82" s="200"/>
      <c r="RZY82" s="200"/>
      <c r="RZZ82" s="200"/>
      <c r="SAA82" s="200"/>
      <c r="SAB82" s="200"/>
      <c r="SAC82" s="200"/>
      <c r="SAD82" s="200"/>
      <c r="SAE82" s="200"/>
      <c r="SAF82" s="200"/>
      <c r="SAG82" s="200"/>
      <c r="SAH82" s="200"/>
      <c r="SAI82" s="200"/>
      <c r="SAJ82" s="200"/>
      <c r="SAK82" s="197"/>
      <c r="SAL82" s="197"/>
      <c r="SAM82" s="197"/>
      <c r="SAN82" s="197"/>
      <c r="SAO82" s="197"/>
      <c r="SAP82" s="197"/>
      <c r="SAQ82" s="197"/>
      <c r="SAR82" s="197"/>
      <c r="SAS82" s="197"/>
      <c r="SAT82" s="197"/>
      <c r="SAU82" s="197"/>
      <c r="SAV82" s="197"/>
      <c r="SAW82" s="197"/>
      <c r="SAX82" s="197"/>
      <c r="SAY82" s="197"/>
      <c r="SAZ82" s="197"/>
      <c r="SBA82" s="200"/>
      <c r="SBB82" s="200"/>
      <c r="SBC82" s="200"/>
      <c r="SBD82" s="200"/>
      <c r="SBE82" s="200"/>
      <c r="SBF82" s="200"/>
      <c r="SBG82" s="200"/>
      <c r="SBH82" s="200"/>
      <c r="SBI82" s="200"/>
      <c r="SBJ82" s="200"/>
      <c r="SBK82" s="200"/>
      <c r="SBL82" s="200"/>
      <c r="SBM82" s="200"/>
      <c r="SBN82" s="200"/>
      <c r="SBO82" s="200"/>
      <c r="SBP82" s="200"/>
      <c r="SBQ82" s="200"/>
      <c r="SBR82" s="200"/>
      <c r="SBS82" s="200"/>
      <c r="SBT82" s="200"/>
      <c r="SBU82" s="200"/>
      <c r="SBV82" s="200"/>
      <c r="SBW82" s="200"/>
      <c r="SBX82" s="200"/>
      <c r="SBY82" s="200"/>
      <c r="SBZ82" s="200"/>
      <c r="SCA82" s="200"/>
      <c r="SCB82" s="200"/>
      <c r="SCC82" s="200"/>
      <c r="SCD82" s="200"/>
      <c r="SCE82" s="200"/>
      <c r="SCF82" s="200"/>
      <c r="SCG82" s="200"/>
      <c r="SCH82" s="200"/>
      <c r="SCI82" s="200"/>
      <c r="SCJ82" s="200"/>
      <c r="SCK82" s="200"/>
      <c r="SCL82" s="200"/>
      <c r="SCM82" s="200"/>
      <c r="SCN82" s="200"/>
      <c r="SCO82" s="200"/>
      <c r="SCP82" s="200"/>
      <c r="SCQ82" s="200"/>
      <c r="SCR82" s="200"/>
      <c r="SCS82" s="200"/>
      <c r="SCT82" s="200"/>
      <c r="SCU82" s="200"/>
      <c r="SCV82" s="200"/>
      <c r="SCW82" s="200"/>
      <c r="SCX82" s="200"/>
      <c r="SCY82" s="200"/>
      <c r="SCZ82" s="200"/>
      <c r="SDA82" s="200"/>
      <c r="SDB82" s="200"/>
      <c r="SDC82" s="200"/>
      <c r="SDD82" s="200"/>
      <c r="SDE82" s="200"/>
      <c r="SDF82" s="200"/>
      <c r="SDG82" s="200"/>
      <c r="SDH82" s="200"/>
      <c r="SDI82" s="200"/>
      <c r="SDJ82" s="200"/>
      <c r="SDK82" s="200"/>
      <c r="SDL82" s="200"/>
      <c r="SDM82" s="200"/>
      <c r="SDN82" s="200"/>
      <c r="SDO82" s="200"/>
      <c r="SDP82" s="200"/>
      <c r="SDQ82" s="200"/>
      <c r="SDR82" s="200"/>
      <c r="SDS82" s="200"/>
      <c r="SDT82" s="200"/>
      <c r="SDU82" s="200"/>
      <c r="SDV82" s="200"/>
      <c r="SDW82" s="200"/>
      <c r="SDX82" s="200"/>
      <c r="SDY82" s="197"/>
      <c r="SDZ82" s="197"/>
      <c r="SEA82" s="197"/>
      <c r="SEB82" s="197"/>
      <c r="SEC82" s="197"/>
      <c r="SED82" s="197"/>
      <c r="SEE82" s="197"/>
      <c r="SEF82" s="197"/>
      <c r="SEG82" s="197"/>
      <c r="SEH82" s="197"/>
      <c r="SEI82" s="197"/>
      <c r="SEJ82" s="197"/>
      <c r="SEK82" s="197"/>
      <c r="SEL82" s="197"/>
      <c r="SEM82" s="197"/>
      <c r="SEN82" s="197"/>
      <c r="SEO82" s="200"/>
      <c r="SEP82" s="200"/>
      <c r="SEQ82" s="200"/>
      <c r="SER82" s="200"/>
      <c r="SES82" s="200"/>
      <c r="SET82" s="200"/>
      <c r="SEU82" s="200"/>
      <c r="SEV82" s="200"/>
      <c r="SEW82" s="200"/>
      <c r="SEX82" s="200"/>
      <c r="SEY82" s="200"/>
      <c r="SEZ82" s="200"/>
      <c r="SFA82" s="200"/>
      <c r="SFB82" s="200"/>
      <c r="SFC82" s="200"/>
      <c r="SFD82" s="200"/>
      <c r="SFE82" s="200"/>
      <c r="SFF82" s="200"/>
      <c r="SFG82" s="200"/>
      <c r="SFH82" s="200"/>
      <c r="SFI82" s="200"/>
      <c r="SFJ82" s="200"/>
      <c r="SFK82" s="200"/>
      <c r="SFL82" s="200"/>
      <c r="SFM82" s="200"/>
      <c r="SFN82" s="200"/>
      <c r="SFO82" s="200"/>
      <c r="SFP82" s="200"/>
      <c r="SFQ82" s="200"/>
      <c r="SFR82" s="200"/>
      <c r="SFS82" s="200"/>
      <c r="SFT82" s="200"/>
      <c r="SFU82" s="200"/>
      <c r="SFV82" s="200"/>
      <c r="SFW82" s="200"/>
      <c r="SFX82" s="200"/>
      <c r="SFY82" s="200"/>
      <c r="SFZ82" s="200"/>
      <c r="SGA82" s="200"/>
      <c r="SGB82" s="200"/>
      <c r="SGC82" s="200"/>
      <c r="SGD82" s="200"/>
      <c r="SGE82" s="200"/>
      <c r="SGF82" s="200"/>
      <c r="SGG82" s="200"/>
      <c r="SGH82" s="200"/>
      <c r="SGI82" s="200"/>
      <c r="SGJ82" s="200"/>
      <c r="SGK82" s="200"/>
      <c r="SGL82" s="200"/>
      <c r="SGM82" s="200"/>
      <c r="SGN82" s="200"/>
      <c r="SGO82" s="200"/>
      <c r="SGP82" s="200"/>
      <c r="SGQ82" s="200"/>
      <c r="SGR82" s="200"/>
      <c r="SGS82" s="200"/>
      <c r="SGT82" s="200"/>
      <c r="SGU82" s="200"/>
      <c r="SGV82" s="200"/>
      <c r="SGW82" s="200"/>
      <c r="SGX82" s="200"/>
      <c r="SGY82" s="200"/>
      <c r="SGZ82" s="200"/>
      <c r="SHA82" s="200"/>
      <c r="SHB82" s="200"/>
      <c r="SHC82" s="200"/>
      <c r="SHD82" s="200"/>
      <c r="SHE82" s="200"/>
      <c r="SHF82" s="200"/>
      <c r="SHG82" s="200"/>
      <c r="SHH82" s="200"/>
      <c r="SHI82" s="200"/>
      <c r="SHJ82" s="200"/>
      <c r="SHK82" s="200"/>
      <c r="SHL82" s="200"/>
      <c r="SHM82" s="197"/>
      <c r="SHN82" s="197"/>
      <c r="SHO82" s="197"/>
      <c r="SHP82" s="197"/>
      <c r="SHQ82" s="197"/>
      <c r="SHR82" s="197"/>
      <c r="SHS82" s="197"/>
      <c r="SHT82" s="197"/>
      <c r="SHU82" s="197"/>
      <c r="SHV82" s="197"/>
      <c r="SHW82" s="197"/>
      <c r="SHX82" s="197"/>
      <c r="SHY82" s="197"/>
      <c r="SHZ82" s="197"/>
      <c r="SIA82" s="197"/>
      <c r="SIB82" s="197"/>
      <c r="SIC82" s="200"/>
      <c r="SID82" s="200"/>
      <c r="SIE82" s="200"/>
      <c r="SIF82" s="200"/>
      <c r="SIG82" s="200"/>
      <c r="SIH82" s="200"/>
      <c r="SII82" s="200"/>
      <c r="SIJ82" s="200"/>
      <c r="SIK82" s="200"/>
      <c r="SIL82" s="200"/>
      <c r="SIM82" s="200"/>
      <c r="SIN82" s="200"/>
      <c r="SIO82" s="200"/>
      <c r="SIP82" s="200"/>
      <c r="SIQ82" s="200"/>
      <c r="SIR82" s="200"/>
      <c r="SIS82" s="200"/>
      <c r="SIT82" s="200"/>
      <c r="SIU82" s="200"/>
      <c r="SIV82" s="200"/>
      <c r="SIW82" s="200"/>
      <c r="SIX82" s="200"/>
      <c r="SIY82" s="200"/>
      <c r="SIZ82" s="200"/>
      <c r="SJA82" s="200"/>
      <c r="SJB82" s="200"/>
      <c r="SJC82" s="200"/>
      <c r="SJD82" s="200"/>
      <c r="SJE82" s="200"/>
      <c r="SJF82" s="200"/>
      <c r="SJG82" s="200"/>
      <c r="SJH82" s="200"/>
      <c r="SJI82" s="200"/>
      <c r="SJJ82" s="200"/>
      <c r="SJK82" s="200"/>
      <c r="SJL82" s="200"/>
      <c r="SJM82" s="200"/>
      <c r="SJN82" s="200"/>
      <c r="SJO82" s="200"/>
      <c r="SJP82" s="200"/>
      <c r="SJQ82" s="200"/>
      <c r="SJR82" s="200"/>
      <c r="SJS82" s="200"/>
      <c r="SJT82" s="200"/>
      <c r="SJU82" s="200"/>
      <c r="SJV82" s="200"/>
      <c r="SJW82" s="200"/>
      <c r="SJX82" s="200"/>
      <c r="SJY82" s="200"/>
      <c r="SJZ82" s="200"/>
      <c r="SKA82" s="200"/>
      <c r="SKB82" s="200"/>
      <c r="SKC82" s="200"/>
      <c r="SKD82" s="200"/>
      <c r="SKE82" s="200"/>
      <c r="SKF82" s="200"/>
      <c r="SKG82" s="200"/>
      <c r="SKH82" s="200"/>
      <c r="SKI82" s="200"/>
      <c r="SKJ82" s="200"/>
      <c r="SKK82" s="200"/>
      <c r="SKL82" s="200"/>
      <c r="SKM82" s="200"/>
      <c r="SKN82" s="200"/>
      <c r="SKO82" s="200"/>
      <c r="SKP82" s="200"/>
      <c r="SKQ82" s="200"/>
      <c r="SKR82" s="200"/>
      <c r="SKS82" s="200"/>
      <c r="SKT82" s="200"/>
      <c r="SKU82" s="200"/>
      <c r="SKV82" s="200"/>
      <c r="SKW82" s="200"/>
      <c r="SKX82" s="200"/>
      <c r="SKY82" s="200"/>
      <c r="SKZ82" s="200"/>
      <c r="SLA82" s="197"/>
      <c r="SLB82" s="197"/>
      <c r="SLC82" s="197"/>
      <c r="SLD82" s="197"/>
      <c r="SLE82" s="197"/>
      <c r="SLF82" s="197"/>
      <c r="SLG82" s="197"/>
      <c r="SLH82" s="197"/>
      <c r="SLI82" s="197"/>
      <c r="SLJ82" s="197"/>
      <c r="SLK82" s="197"/>
      <c r="SLL82" s="197"/>
      <c r="SLM82" s="197"/>
      <c r="SLN82" s="197"/>
      <c r="SLO82" s="197"/>
      <c r="SLP82" s="197"/>
      <c r="SLQ82" s="200"/>
      <c r="SLR82" s="200"/>
      <c r="SLS82" s="200"/>
      <c r="SLT82" s="200"/>
      <c r="SLU82" s="200"/>
      <c r="SLV82" s="200"/>
      <c r="SLW82" s="200"/>
      <c r="SLX82" s="200"/>
      <c r="SLY82" s="200"/>
      <c r="SLZ82" s="200"/>
      <c r="SMA82" s="200"/>
      <c r="SMB82" s="200"/>
      <c r="SMC82" s="200"/>
      <c r="SMD82" s="200"/>
      <c r="SME82" s="200"/>
      <c r="SMF82" s="200"/>
      <c r="SMG82" s="200"/>
      <c r="SMH82" s="200"/>
      <c r="SMI82" s="200"/>
      <c r="SMJ82" s="200"/>
      <c r="SMK82" s="200"/>
      <c r="SML82" s="200"/>
      <c r="SMM82" s="200"/>
      <c r="SMN82" s="200"/>
      <c r="SMO82" s="200"/>
      <c r="SMP82" s="200"/>
      <c r="SMQ82" s="200"/>
      <c r="SMR82" s="200"/>
      <c r="SMS82" s="200"/>
      <c r="SMT82" s="200"/>
      <c r="SMU82" s="200"/>
      <c r="SMV82" s="200"/>
      <c r="SMW82" s="200"/>
      <c r="SMX82" s="200"/>
      <c r="SMY82" s="200"/>
      <c r="SMZ82" s="200"/>
      <c r="SNA82" s="200"/>
      <c r="SNB82" s="200"/>
      <c r="SNC82" s="200"/>
      <c r="SND82" s="200"/>
      <c r="SNE82" s="200"/>
      <c r="SNF82" s="200"/>
      <c r="SNG82" s="200"/>
      <c r="SNH82" s="200"/>
      <c r="SNI82" s="200"/>
      <c r="SNJ82" s="200"/>
      <c r="SNK82" s="200"/>
      <c r="SNL82" s="200"/>
      <c r="SNM82" s="200"/>
      <c r="SNN82" s="200"/>
      <c r="SNO82" s="200"/>
      <c r="SNP82" s="200"/>
      <c r="SNQ82" s="200"/>
      <c r="SNR82" s="200"/>
      <c r="SNS82" s="200"/>
      <c r="SNT82" s="200"/>
      <c r="SNU82" s="200"/>
      <c r="SNV82" s="200"/>
      <c r="SNW82" s="200"/>
      <c r="SNX82" s="200"/>
      <c r="SNY82" s="200"/>
      <c r="SNZ82" s="200"/>
      <c r="SOA82" s="200"/>
      <c r="SOB82" s="200"/>
      <c r="SOC82" s="200"/>
      <c r="SOD82" s="200"/>
      <c r="SOE82" s="200"/>
      <c r="SOF82" s="200"/>
      <c r="SOG82" s="200"/>
      <c r="SOH82" s="200"/>
      <c r="SOI82" s="200"/>
      <c r="SOJ82" s="200"/>
      <c r="SOK82" s="200"/>
      <c r="SOL82" s="200"/>
      <c r="SOM82" s="200"/>
      <c r="SON82" s="200"/>
      <c r="SOO82" s="197"/>
      <c r="SOP82" s="197"/>
      <c r="SOQ82" s="197"/>
      <c r="SOR82" s="197"/>
      <c r="SOS82" s="197"/>
      <c r="SOT82" s="197"/>
      <c r="SOU82" s="197"/>
      <c r="SOV82" s="197"/>
      <c r="SOW82" s="197"/>
      <c r="SOX82" s="197"/>
      <c r="SOY82" s="197"/>
      <c r="SOZ82" s="197"/>
      <c r="SPA82" s="197"/>
      <c r="SPB82" s="197"/>
      <c r="SPC82" s="197"/>
      <c r="SPD82" s="197"/>
      <c r="SPE82" s="200"/>
      <c r="SPF82" s="200"/>
      <c r="SPG82" s="200"/>
      <c r="SPH82" s="200"/>
      <c r="SPI82" s="200"/>
      <c r="SPJ82" s="200"/>
      <c r="SPK82" s="200"/>
      <c r="SPL82" s="200"/>
      <c r="SPM82" s="200"/>
      <c r="SPN82" s="200"/>
      <c r="SPO82" s="200"/>
      <c r="SPP82" s="200"/>
      <c r="SPQ82" s="200"/>
      <c r="SPR82" s="200"/>
      <c r="SPS82" s="200"/>
      <c r="SPT82" s="200"/>
      <c r="SPU82" s="200"/>
      <c r="SPV82" s="200"/>
      <c r="SPW82" s="200"/>
      <c r="SPX82" s="200"/>
      <c r="SPY82" s="200"/>
      <c r="SPZ82" s="200"/>
      <c r="SQA82" s="200"/>
      <c r="SQB82" s="200"/>
      <c r="SQC82" s="200"/>
      <c r="SQD82" s="200"/>
      <c r="SQE82" s="200"/>
      <c r="SQF82" s="200"/>
      <c r="SQG82" s="200"/>
      <c r="SQH82" s="200"/>
      <c r="SQI82" s="200"/>
      <c r="SQJ82" s="200"/>
      <c r="SQK82" s="200"/>
      <c r="SQL82" s="200"/>
      <c r="SQM82" s="200"/>
      <c r="SQN82" s="200"/>
      <c r="SQO82" s="200"/>
      <c r="SQP82" s="200"/>
      <c r="SQQ82" s="200"/>
      <c r="SQR82" s="200"/>
      <c r="SQS82" s="200"/>
      <c r="SQT82" s="200"/>
      <c r="SQU82" s="200"/>
      <c r="SQV82" s="200"/>
      <c r="SQW82" s="200"/>
      <c r="SQX82" s="200"/>
      <c r="SQY82" s="200"/>
      <c r="SQZ82" s="200"/>
      <c r="SRA82" s="200"/>
      <c r="SRB82" s="200"/>
      <c r="SRC82" s="200"/>
      <c r="SRD82" s="200"/>
      <c r="SRE82" s="200"/>
      <c r="SRF82" s="200"/>
      <c r="SRG82" s="200"/>
      <c r="SRH82" s="200"/>
      <c r="SRI82" s="200"/>
      <c r="SRJ82" s="200"/>
      <c r="SRK82" s="200"/>
      <c r="SRL82" s="200"/>
      <c r="SRM82" s="200"/>
      <c r="SRN82" s="200"/>
      <c r="SRO82" s="200"/>
      <c r="SRP82" s="200"/>
      <c r="SRQ82" s="200"/>
      <c r="SRR82" s="200"/>
      <c r="SRS82" s="200"/>
      <c r="SRT82" s="200"/>
      <c r="SRU82" s="200"/>
      <c r="SRV82" s="200"/>
      <c r="SRW82" s="200"/>
      <c r="SRX82" s="200"/>
      <c r="SRY82" s="200"/>
      <c r="SRZ82" s="200"/>
      <c r="SSA82" s="200"/>
      <c r="SSB82" s="200"/>
      <c r="SSC82" s="197"/>
      <c r="SSD82" s="197"/>
      <c r="SSE82" s="197"/>
      <c r="SSF82" s="197"/>
      <c r="SSG82" s="197"/>
      <c r="SSH82" s="197"/>
      <c r="SSI82" s="197"/>
      <c r="SSJ82" s="197"/>
      <c r="SSK82" s="197"/>
      <c r="SSL82" s="197"/>
      <c r="SSM82" s="197"/>
      <c r="SSN82" s="197"/>
      <c r="SSO82" s="197"/>
      <c r="SSP82" s="197"/>
      <c r="SSQ82" s="197"/>
      <c r="SSR82" s="197"/>
      <c r="SSS82" s="200"/>
      <c r="SST82" s="200"/>
      <c r="SSU82" s="200"/>
      <c r="SSV82" s="200"/>
      <c r="SSW82" s="200"/>
      <c r="SSX82" s="200"/>
      <c r="SSY82" s="200"/>
      <c r="SSZ82" s="200"/>
      <c r="STA82" s="200"/>
      <c r="STB82" s="200"/>
      <c r="STC82" s="200"/>
      <c r="STD82" s="200"/>
      <c r="STE82" s="200"/>
      <c r="STF82" s="200"/>
      <c r="STG82" s="200"/>
      <c r="STH82" s="200"/>
      <c r="STI82" s="200"/>
      <c r="STJ82" s="200"/>
      <c r="STK82" s="200"/>
      <c r="STL82" s="200"/>
      <c r="STM82" s="200"/>
      <c r="STN82" s="200"/>
      <c r="STO82" s="200"/>
      <c r="STP82" s="200"/>
      <c r="STQ82" s="200"/>
      <c r="STR82" s="200"/>
      <c r="STS82" s="200"/>
      <c r="STT82" s="200"/>
      <c r="STU82" s="200"/>
      <c r="STV82" s="200"/>
      <c r="STW82" s="200"/>
      <c r="STX82" s="200"/>
      <c r="STY82" s="200"/>
      <c r="STZ82" s="200"/>
      <c r="SUA82" s="200"/>
      <c r="SUB82" s="200"/>
      <c r="SUC82" s="200"/>
      <c r="SUD82" s="200"/>
      <c r="SUE82" s="200"/>
      <c r="SUF82" s="200"/>
      <c r="SUG82" s="200"/>
      <c r="SUH82" s="200"/>
      <c r="SUI82" s="200"/>
      <c r="SUJ82" s="200"/>
      <c r="SUK82" s="200"/>
      <c r="SUL82" s="200"/>
      <c r="SUM82" s="200"/>
      <c r="SUN82" s="200"/>
      <c r="SUO82" s="200"/>
      <c r="SUP82" s="200"/>
      <c r="SUQ82" s="200"/>
      <c r="SUR82" s="200"/>
      <c r="SUS82" s="200"/>
      <c r="SUT82" s="200"/>
      <c r="SUU82" s="200"/>
      <c r="SUV82" s="200"/>
      <c r="SUW82" s="200"/>
      <c r="SUX82" s="200"/>
      <c r="SUY82" s="200"/>
      <c r="SUZ82" s="200"/>
      <c r="SVA82" s="200"/>
      <c r="SVB82" s="200"/>
      <c r="SVC82" s="200"/>
      <c r="SVD82" s="200"/>
      <c r="SVE82" s="200"/>
      <c r="SVF82" s="200"/>
      <c r="SVG82" s="200"/>
      <c r="SVH82" s="200"/>
      <c r="SVI82" s="200"/>
      <c r="SVJ82" s="200"/>
      <c r="SVK82" s="200"/>
      <c r="SVL82" s="200"/>
      <c r="SVM82" s="200"/>
      <c r="SVN82" s="200"/>
      <c r="SVO82" s="200"/>
      <c r="SVP82" s="200"/>
      <c r="SVQ82" s="197"/>
      <c r="SVR82" s="197"/>
      <c r="SVS82" s="197"/>
      <c r="SVT82" s="197"/>
      <c r="SVU82" s="197"/>
      <c r="SVV82" s="197"/>
      <c r="SVW82" s="197"/>
      <c r="SVX82" s="197"/>
      <c r="SVY82" s="197"/>
      <c r="SVZ82" s="197"/>
      <c r="SWA82" s="197"/>
      <c r="SWB82" s="197"/>
      <c r="SWC82" s="197"/>
      <c r="SWD82" s="197"/>
      <c r="SWE82" s="197"/>
      <c r="SWF82" s="197"/>
      <c r="SWG82" s="200"/>
      <c r="SWH82" s="200"/>
      <c r="SWI82" s="200"/>
      <c r="SWJ82" s="200"/>
      <c r="SWK82" s="200"/>
      <c r="SWL82" s="200"/>
      <c r="SWM82" s="200"/>
      <c r="SWN82" s="200"/>
      <c r="SWO82" s="200"/>
      <c r="SWP82" s="200"/>
      <c r="SWQ82" s="200"/>
      <c r="SWR82" s="200"/>
      <c r="SWS82" s="200"/>
      <c r="SWT82" s="200"/>
      <c r="SWU82" s="200"/>
      <c r="SWV82" s="200"/>
      <c r="SWW82" s="200"/>
      <c r="SWX82" s="200"/>
      <c r="SWY82" s="200"/>
      <c r="SWZ82" s="200"/>
      <c r="SXA82" s="200"/>
      <c r="SXB82" s="200"/>
      <c r="SXC82" s="200"/>
      <c r="SXD82" s="200"/>
      <c r="SXE82" s="200"/>
      <c r="SXF82" s="200"/>
      <c r="SXG82" s="200"/>
      <c r="SXH82" s="200"/>
      <c r="SXI82" s="200"/>
      <c r="SXJ82" s="200"/>
      <c r="SXK82" s="200"/>
      <c r="SXL82" s="200"/>
      <c r="SXM82" s="200"/>
      <c r="SXN82" s="200"/>
      <c r="SXO82" s="200"/>
      <c r="SXP82" s="200"/>
      <c r="SXQ82" s="200"/>
      <c r="SXR82" s="200"/>
      <c r="SXS82" s="200"/>
      <c r="SXT82" s="200"/>
      <c r="SXU82" s="200"/>
      <c r="SXV82" s="200"/>
      <c r="SXW82" s="200"/>
      <c r="SXX82" s="200"/>
      <c r="SXY82" s="200"/>
      <c r="SXZ82" s="200"/>
      <c r="SYA82" s="200"/>
      <c r="SYB82" s="200"/>
      <c r="SYC82" s="200"/>
      <c r="SYD82" s="200"/>
      <c r="SYE82" s="200"/>
      <c r="SYF82" s="200"/>
      <c r="SYG82" s="200"/>
      <c r="SYH82" s="200"/>
      <c r="SYI82" s="200"/>
      <c r="SYJ82" s="200"/>
      <c r="SYK82" s="200"/>
      <c r="SYL82" s="200"/>
      <c r="SYM82" s="200"/>
      <c r="SYN82" s="200"/>
      <c r="SYO82" s="200"/>
      <c r="SYP82" s="200"/>
      <c r="SYQ82" s="200"/>
      <c r="SYR82" s="200"/>
      <c r="SYS82" s="200"/>
      <c r="SYT82" s="200"/>
      <c r="SYU82" s="200"/>
      <c r="SYV82" s="200"/>
      <c r="SYW82" s="200"/>
      <c r="SYX82" s="200"/>
      <c r="SYY82" s="200"/>
      <c r="SYZ82" s="200"/>
      <c r="SZA82" s="200"/>
      <c r="SZB82" s="200"/>
      <c r="SZC82" s="200"/>
      <c r="SZD82" s="200"/>
      <c r="SZE82" s="197"/>
      <c r="SZF82" s="197"/>
      <c r="SZG82" s="197"/>
      <c r="SZH82" s="197"/>
      <c r="SZI82" s="197"/>
      <c r="SZJ82" s="197"/>
      <c r="SZK82" s="197"/>
      <c r="SZL82" s="197"/>
      <c r="SZM82" s="197"/>
      <c r="SZN82" s="197"/>
      <c r="SZO82" s="197"/>
      <c r="SZP82" s="197"/>
      <c r="SZQ82" s="197"/>
      <c r="SZR82" s="197"/>
      <c r="SZS82" s="197"/>
      <c r="SZT82" s="197"/>
      <c r="SZU82" s="200"/>
      <c r="SZV82" s="200"/>
      <c r="SZW82" s="200"/>
      <c r="SZX82" s="200"/>
      <c r="SZY82" s="200"/>
      <c r="SZZ82" s="200"/>
      <c r="TAA82" s="200"/>
      <c r="TAB82" s="200"/>
      <c r="TAC82" s="200"/>
      <c r="TAD82" s="200"/>
      <c r="TAE82" s="200"/>
      <c r="TAF82" s="200"/>
      <c r="TAG82" s="200"/>
      <c r="TAH82" s="200"/>
      <c r="TAI82" s="200"/>
      <c r="TAJ82" s="200"/>
      <c r="TAK82" s="200"/>
      <c r="TAL82" s="200"/>
      <c r="TAM82" s="200"/>
      <c r="TAN82" s="200"/>
      <c r="TAO82" s="200"/>
      <c r="TAP82" s="200"/>
      <c r="TAQ82" s="200"/>
      <c r="TAR82" s="200"/>
      <c r="TAS82" s="200"/>
      <c r="TAT82" s="200"/>
      <c r="TAU82" s="200"/>
      <c r="TAV82" s="200"/>
      <c r="TAW82" s="200"/>
      <c r="TAX82" s="200"/>
      <c r="TAY82" s="200"/>
      <c r="TAZ82" s="200"/>
      <c r="TBA82" s="200"/>
      <c r="TBB82" s="200"/>
      <c r="TBC82" s="200"/>
      <c r="TBD82" s="200"/>
      <c r="TBE82" s="200"/>
      <c r="TBF82" s="200"/>
      <c r="TBG82" s="200"/>
      <c r="TBH82" s="200"/>
      <c r="TBI82" s="200"/>
      <c r="TBJ82" s="200"/>
      <c r="TBK82" s="200"/>
      <c r="TBL82" s="200"/>
      <c r="TBM82" s="200"/>
      <c r="TBN82" s="200"/>
      <c r="TBO82" s="200"/>
      <c r="TBP82" s="200"/>
      <c r="TBQ82" s="200"/>
      <c r="TBR82" s="200"/>
      <c r="TBS82" s="200"/>
      <c r="TBT82" s="200"/>
      <c r="TBU82" s="200"/>
      <c r="TBV82" s="200"/>
      <c r="TBW82" s="200"/>
      <c r="TBX82" s="200"/>
      <c r="TBY82" s="200"/>
      <c r="TBZ82" s="200"/>
      <c r="TCA82" s="200"/>
      <c r="TCB82" s="200"/>
      <c r="TCC82" s="200"/>
      <c r="TCD82" s="200"/>
      <c r="TCE82" s="200"/>
      <c r="TCF82" s="200"/>
      <c r="TCG82" s="200"/>
      <c r="TCH82" s="200"/>
      <c r="TCI82" s="200"/>
      <c r="TCJ82" s="200"/>
      <c r="TCK82" s="200"/>
      <c r="TCL82" s="200"/>
      <c r="TCM82" s="200"/>
      <c r="TCN82" s="200"/>
      <c r="TCO82" s="200"/>
      <c r="TCP82" s="200"/>
      <c r="TCQ82" s="200"/>
      <c r="TCR82" s="200"/>
      <c r="TCS82" s="197"/>
      <c r="TCT82" s="197"/>
      <c r="TCU82" s="197"/>
      <c r="TCV82" s="197"/>
      <c r="TCW82" s="197"/>
      <c r="TCX82" s="197"/>
      <c r="TCY82" s="197"/>
      <c r="TCZ82" s="197"/>
      <c r="TDA82" s="197"/>
      <c r="TDB82" s="197"/>
      <c r="TDC82" s="197"/>
      <c r="TDD82" s="197"/>
      <c r="TDE82" s="197"/>
      <c r="TDF82" s="197"/>
      <c r="TDG82" s="197"/>
      <c r="TDH82" s="197"/>
      <c r="TDI82" s="200"/>
      <c r="TDJ82" s="200"/>
      <c r="TDK82" s="200"/>
      <c r="TDL82" s="200"/>
      <c r="TDM82" s="200"/>
      <c r="TDN82" s="200"/>
      <c r="TDO82" s="200"/>
      <c r="TDP82" s="200"/>
      <c r="TDQ82" s="200"/>
      <c r="TDR82" s="200"/>
      <c r="TDS82" s="200"/>
      <c r="TDT82" s="200"/>
      <c r="TDU82" s="200"/>
      <c r="TDV82" s="200"/>
      <c r="TDW82" s="200"/>
      <c r="TDX82" s="200"/>
      <c r="TDY82" s="200"/>
      <c r="TDZ82" s="200"/>
      <c r="TEA82" s="200"/>
      <c r="TEB82" s="200"/>
      <c r="TEC82" s="200"/>
      <c r="TED82" s="200"/>
      <c r="TEE82" s="200"/>
      <c r="TEF82" s="200"/>
      <c r="TEG82" s="200"/>
      <c r="TEH82" s="200"/>
      <c r="TEI82" s="200"/>
      <c r="TEJ82" s="200"/>
      <c r="TEK82" s="200"/>
      <c r="TEL82" s="200"/>
      <c r="TEM82" s="200"/>
      <c r="TEN82" s="200"/>
      <c r="TEO82" s="200"/>
      <c r="TEP82" s="200"/>
      <c r="TEQ82" s="200"/>
      <c r="TER82" s="200"/>
      <c r="TES82" s="200"/>
      <c r="TET82" s="200"/>
      <c r="TEU82" s="200"/>
      <c r="TEV82" s="200"/>
      <c r="TEW82" s="200"/>
      <c r="TEX82" s="200"/>
      <c r="TEY82" s="200"/>
      <c r="TEZ82" s="200"/>
      <c r="TFA82" s="200"/>
      <c r="TFB82" s="200"/>
      <c r="TFC82" s="200"/>
      <c r="TFD82" s="200"/>
      <c r="TFE82" s="200"/>
      <c r="TFF82" s="200"/>
      <c r="TFG82" s="200"/>
      <c r="TFH82" s="200"/>
      <c r="TFI82" s="200"/>
      <c r="TFJ82" s="200"/>
      <c r="TFK82" s="200"/>
      <c r="TFL82" s="200"/>
      <c r="TFM82" s="200"/>
      <c r="TFN82" s="200"/>
      <c r="TFO82" s="200"/>
      <c r="TFP82" s="200"/>
      <c r="TFQ82" s="200"/>
      <c r="TFR82" s="200"/>
      <c r="TFS82" s="200"/>
      <c r="TFT82" s="200"/>
      <c r="TFU82" s="200"/>
      <c r="TFV82" s="200"/>
      <c r="TFW82" s="200"/>
      <c r="TFX82" s="200"/>
      <c r="TFY82" s="200"/>
      <c r="TFZ82" s="200"/>
      <c r="TGA82" s="200"/>
      <c r="TGB82" s="200"/>
      <c r="TGC82" s="200"/>
      <c r="TGD82" s="200"/>
      <c r="TGE82" s="200"/>
      <c r="TGF82" s="200"/>
      <c r="TGG82" s="197"/>
      <c r="TGH82" s="197"/>
      <c r="TGI82" s="197"/>
      <c r="TGJ82" s="197"/>
      <c r="TGK82" s="197"/>
      <c r="TGL82" s="197"/>
      <c r="TGM82" s="197"/>
      <c r="TGN82" s="197"/>
      <c r="TGO82" s="197"/>
      <c r="TGP82" s="197"/>
      <c r="TGQ82" s="197"/>
      <c r="TGR82" s="197"/>
      <c r="TGS82" s="197"/>
      <c r="TGT82" s="197"/>
      <c r="TGU82" s="197"/>
      <c r="TGV82" s="197"/>
      <c r="TGW82" s="200"/>
      <c r="TGX82" s="200"/>
      <c r="TGY82" s="200"/>
      <c r="TGZ82" s="200"/>
      <c r="THA82" s="200"/>
      <c r="THB82" s="200"/>
      <c r="THC82" s="200"/>
      <c r="THD82" s="200"/>
      <c r="THE82" s="200"/>
      <c r="THF82" s="200"/>
      <c r="THG82" s="200"/>
      <c r="THH82" s="200"/>
      <c r="THI82" s="200"/>
      <c r="THJ82" s="200"/>
      <c r="THK82" s="200"/>
      <c r="THL82" s="200"/>
      <c r="THM82" s="200"/>
      <c r="THN82" s="200"/>
      <c r="THO82" s="200"/>
      <c r="THP82" s="200"/>
      <c r="THQ82" s="200"/>
      <c r="THR82" s="200"/>
      <c r="THS82" s="200"/>
      <c r="THT82" s="200"/>
      <c r="THU82" s="200"/>
      <c r="THV82" s="200"/>
      <c r="THW82" s="200"/>
      <c r="THX82" s="200"/>
      <c r="THY82" s="200"/>
      <c r="THZ82" s="200"/>
      <c r="TIA82" s="200"/>
      <c r="TIB82" s="200"/>
      <c r="TIC82" s="200"/>
      <c r="TID82" s="200"/>
      <c r="TIE82" s="200"/>
      <c r="TIF82" s="200"/>
      <c r="TIG82" s="200"/>
      <c r="TIH82" s="200"/>
      <c r="TII82" s="200"/>
      <c r="TIJ82" s="200"/>
      <c r="TIK82" s="200"/>
      <c r="TIL82" s="200"/>
      <c r="TIM82" s="200"/>
      <c r="TIN82" s="200"/>
      <c r="TIO82" s="200"/>
      <c r="TIP82" s="200"/>
      <c r="TIQ82" s="200"/>
      <c r="TIR82" s="200"/>
      <c r="TIS82" s="200"/>
      <c r="TIT82" s="200"/>
      <c r="TIU82" s="200"/>
      <c r="TIV82" s="200"/>
      <c r="TIW82" s="200"/>
      <c r="TIX82" s="200"/>
      <c r="TIY82" s="200"/>
      <c r="TIZ82" s="200"/>
      <c r="TJA82" s="200"/>
      <c r="TJB82" s="200"/>
      <c r="TJC82" s="200"/>
      <c r="TJD82" s="200"/>
      <c r="TJE82" s="200"/>
      <c r="TJF82" s="200"/>
      <c r="TJG82" s="200"/>
      <c r="TJH82" s="200"/>
      <c r="TJI82" s="200"/>
      <c r="TJJ82" s="200"/>
      <c r="TJK82" s="200"/>
      <c r="TJL82" s="200"/>
      <c r="TJM82" s="200"/>
      <c r="TJN82" s="200"/>
      <c r="TJO82" s="200"/>
      <c r="TJP82" s="200"/>
      <c r="TJQ82" s="200"/>
      <c r="TJR82" s="200"/>
      <c r="TJS82" s="200"/>
      <c r="TJT82" s="200"/>
      <c r="TJU82" s="197"/>
      <c r="TJV82" s="197"/>
      <c r="TJW82" s="197"/>
      <c r="TJX82" s="197"/>
      <c r="TJY82" s="197"/>
      <c r="TJZ82" s="197"/>
      <c r="TKA82" s="197"/>
      <c r="TKB82" s="197"/>
      <c r="TKC82" s="197"/>
      <c r="TKD82" s="197"/>
      <c r="TKE82" s="197"/>
      <c r="TKF82" s="197"/>
      <c r="TKG82" s="197"/>
      <c r="TKH82" s="197"/>
      <c r="TKI82" s="197"/>
      <c r="TKJ82" s="197"/>
      <c r="TKK82" s="200"/>
      <c r="TKL82" s="200"/>
      <c r="TKM82" s="200"/>
      <c r="TKN82" s="200"/>
      <c r="TKO82" s="200"/>
      <c r="TKP82" s="200"/>
      <c r="TKQ82" s="200"/>
      <c r="TKR82" s="200"/>
      <c r="TKS82" s="200"/>
      <c r="TKT82" s="200"/>
      <c r="TKU82" s="200"/>
      <c r="TKV82" s="200"/>
      <c r="TKW82" s="200"/>
      <c r="TKX82" s="200"/>
      <c r="TKY82" s="200"/>
      <c r="TKZ82" s="200"/>
      <c r="TLA82" s="200"/>
      <c r="TLB82" s="200"/>
      <c r="TLC82" s="200"/>
      <c r="TLD82" s="200"/>
      <c r="TLE82" s="200"/>
      <c r="TLF82" s="200"/>
      <c r="TLG82" s="200"/>
      <c r="TLH82" s="200"/>
      <c r="TLI82" s="200"/>
      <c r="TLJ82" s="200"/>
      <c r="TLK82" s="200"/>
      <c r="TLL82" s="200"/>
      <c r="TLM82" s="200"/>
      <c r="TLN82" s="200"/>
      <c r="TLO82" s="200"/>
      <c r="TLP82" s="200"/>
      <c r="TLQ82" s="200"/>
      <c r="TLR82" s="200"/>
      <c r="TLS82" s="200"/>
      <c r="TLT82" s="200"/>
      <c r="TLU82" s="200"/>
      <c r="TLV82" s="200"/>
      <c r="TLW82" s="200"/>
      <c r="TLX82" s="200"/>
      <c r="TLY82" s="200"/>
      <c r="TLZ82" s="200"/>
      <c r="TMA82" s="200"/>
      <c r="TMB82" s="200"/>
      <c r="TMC82" s="200"/>
      <c r="TMD82" s="200"/>
      <c r="TME82" s="200"/>
      <c r="TMF82" s="200"/>
      <c r="TMG82" s="200"/>
      <c r="TMH82" s="200"/>
      <c r="TMI82" s="200"/>
      <c r="TMJ82" s="200"/>
      <c r="TMK82" s="200"/>
      <c r="TML82" s="200"/>
      <c r="TMM82" s="200"/>
      <c r="TMN82" s="200"/>
      <c r="TMO82" s="200"/>
      <c r="TMP82" s="200"/>
      <c r="TMQ82" s="200"/>
      <c r="TMR82" s="200"/>
      <c r="TMS82" s="200"/>
      <c r="TMT82" s="200"/>
      <c r="TMU82" s="200"/>
      <c r="TMV82" s="200"/>
      <c r="TMW82" s="200"/>
      <c r="TMX82" s="200"/>
      <c r="TMY82" s="200"/>
      <c r="TMZ82" s="200"/>
      <c r="TNA82" s="200"/>
      <c r="TNB82" s="200"/>
      <c r="TNC82" s="200"/>
      <c r="TND82" s="200"/>
      <c r="TNE82" s="200"/>
      <c r="TNF82" s="200"/>
      <c r="TNG82" s="200"/>
      <c r="TNH82" s="200"/>
      <c r="TNI82" s="197"/>
      <c r="TNJ82" s="197"/>
      <c r="TNK82" s="197"/>
      <c r="TNL82" s="197"/>
      <c r="TNM82" s="197"/>
      <c r="TNN82" s="197"/>
      <c r="TNO82" s="197"/>
      <c r="TNP82" s="197"/>
      <c r="TNQ82" s="197"/>
      <c r="TNR82" s="197"/>
      <c r="TNS82" s="197"/>
      <c r="TNT82" s="197"/>
      <c r="TNU82" s="197"/>
      <c r="TNV82" s="197"/>
      <c r="TNW82" s="197"/>
      <c r="TNX82" s="197"/>
      <c r="TNY82" s="200"/>
      <c r="TNZ82" s="200"/>
      <c r="TOA82" s="200"/>
      <c r="TOB82" s="200"/>
      <c r="TOC82" s="200"/>
      <c r="TOD82" s="200"/>
      <c r="TOE82" s="200"/>
      <c r="TOF82" s="200"/>
      <c r="TOG82" s="200"/>
      <c r="TOH82" s="200"/>
      <c r="TOI82" s="200"/>
      <c r="TOJ82" s="200"/>
      <c r="TOK82" s="200"/>
      <c r="TOL82" s="200"/>
      <c r="TOM82" s="200"/>
      <c r="TON82" s="200"/>
      <c r="TOO82" s="200"/>
      <c r="TOP82" s="200"/>
      <c r="TOQ82" s="200"/>
      <c r="TOR82" s="200"/>
      <c r="TOS82" s="200"/>
      <c r="TOT82" s="200"/>
      <c r="TOU82" s="200"/>
      <c r="TOV82" s="200"/>
      <c r="TOW82" s="200"/>
      <c r="TOX82" s="200"/>
      <c r="TOY82" s="200"/>
      <c r="TOZ82" s="200"/>
      <c r="TPA82" s="200"/>
      <c r="TPB82" s="200"/>
      <c r="TPC82" s="200"/>
      <c r="TPD82" s="200"/>
      <c r="TPE82" s="200"/>
      <c r="TPF82" s="200"/>
      <c r="TPG82" s="200"/>
      <c r="TPH82" s="200"/>
      <c r="TPI82" s="200"/>
      <c r="TPJ82" s="200"/>
      <c r="TPK82" s="200"/>
      <c r="TPL82" s="200"/>
      <c r="TPM82" s="200"/>
      <c r="TPN82" s="200"/>
      <c r="TPO82" s="200"/>
      <c r="TPP82" s="200"/>
      <c r="TPQ82" s="200"/>
      <c r="TPR82" s="200"/>
      <c r="TPS82" s="200"/>
      <c r="TPT82" s="200"/>
      <c r="TPU82" s="200"/>
      <c r="TPV82" s="200"/>
      <c r="TPW82" s="200"/>
      <c r="TPX82" s="200"/>
      <c r="TPY82" s="200"/>
      <c r="TPZ82" s="200"/>
      <c r="TQA82" s="200"/>
      <c r="TQB82" s="200"/>
      <c r="TQC82" s="200"/>
      <c r="TQD82" s="200"/>
      <c r="TQE82" s="200"/>
      <c r="TQF82" s="200"/>
      <c r="TQG82" s="200"/>
      <c r="TQH82" s="200"/>
      <c r="TQI82" s="200"/>
      <c r="TQJ82" s="200"/>
      <c r="TQK82" s="200"/>
      <c r="TQL82" s="200"/>
      <c r="TQM82" s="200"/>
      <c r="TQN82" s="200"/>
      <c r="TQO82" s="200"/>
      <c r="TQP82" s="200"/>
      <c r="TQQ82" s="200"/>
      <c r="TQR82" s="200"/>
      <c r="TQS82" s="200"/>
      <c r="TQT82" s="200"/>
      <c r="TQU82" s="200"/>
      <c r="TQV82" s="200"/>
      <c r="TQW82" s="197"/>
      <c r="TQX82" s="197"/>
      <c r="TQY82" s="197"/>
      <c r="TQZ82" s="197"/>
      <c r="TRA82" s="197"/>
      <c r="TRB82" s="197"/>
      <c r="TRC82" s="197"/>
      <c r="TRD82" s="197"/>
      <c r="TRE82" s="197"/>
      <c r="TRF82" s="197"/>
      <c r="TRG82" s="197"/>
      <c r="TRH82" s="197"/>
      <c r="TRI82" s="197"/>
      <c r="TRJ82" s="197"/>
      <c r="TRK82" s="197"/>
      <c r="TRL82" s="197"/>
      <c r="TRM82" s="200"/>
      <c r="TRN82" s="200"/>
      <c r="TRO82" s="200"/>
      <c r="TRP82" s="200"/>
      <c r="TRQ82" s="200"/>
      <c r="TRR82" s="200"/>
      <c r="TRS82" s="200"/>
      <c r="TRT82" s="200"/>
      <c r="TRU82" s="200"/>
      <c r="TRV82" s="200"/>
      <c r="TRW82" s="200"/>
      <c r="TRX82" s="200"/>
      <c r="TRY82" s="200"/>
      <c r="TRZ82" s="200"/>
      <c r="TSA82" s="200"/>
      <c r="TSB82" s="200"/>
      <c r="TSC82" s="200"/>
      <c r="TSD82" s="200"/>
      <c r="TSE82" s="200"/>
      <c r="TSF82" s="200"/>
      <c r="TSG82" s="200"/>
      <c r="TSH82" s="200"/>
      <c r="TSI82" s="200"/>
      <c r="TSJ82" s="200"/>
      <c r="TSK82" s="200"/>
      <c r="TSL82" s="200"/>
      <c r="TSM82" s="200"/>
      <c r="TSN82" s="200"/>
      <c r="TSO82" s="200"/>
      <c r="TSP82" s="200"/>
      <c r="TSQ82" s="200"/>
      <c r="TSR82" s="200"/>
      <c r="TSS82" s="200"/>
      <c r="TST82" s="200"/>
      <c r="TSU82" s="200"/>
      <c r="TSV82" s="200"/>
      <c r="TSW82" s="200"/>
      <c r="TSX82" s="200"/>
      <c r="TSY82" s="200"/>
      <c r="TSZ82" s="200"/>
      <c r="TTA82" s="200"/>
      <c r="TTB82" s="200"/>
      <c r="TTC82" s="200"/>
      <c r="TTD82" s="200"/>
      <c r="TTE82" s="200"/>
      <c r="TTF82" s="200"/>
      <c r="TTG82" s="200"/>
      <c r="TTH82" s="200"/>
      <c r="TTI82" s="200"/>
      <c r="TTJ82" s="200"/>
      <c r="TTK82" s="200"/>
      <c r="TTL82" s="200"/>
      <c r="TTM82" s="200"/>
      <c r="TTN82" s="200"/>
      <c r="TTO82" s="200"/>
      <c r="TTP82" s="200"/>
      <c r="TTQ82" s="200"/>
      <c r="TTR82" s="200"/>
      <c r="TTS82" s="200"/>
      <c r="TTT82" s="200"/>
      <c r="TTU82" s="200"/>
      <c r="TTV82" s="200"/>
      <c r="TTW82" s="200"/>
      <c r="TTX82" s="200"/>
      <c r="TTY82" s="200"/>
      <c r="TTZ82" s="200"/>
      <c r="TUA82" s="200"/>
      <c r="TUB82" s="200"/>
      <c r="TUC82" s="200"/>
      <c r="TUD82" s="200"/>
      <c r="TUE82" s="200"/>
      <c r="TUF82" s="200"/>
      <c r="TUG82" s="200"/>
      <c r="TUH82" s="200"/>
      <c r="TUI82" s="200"/>
      <c r="TUJ82" s="200"/>
      <c r="TUK82" s="197"/>
      <c r="TUL82" s="197"/>
      <c r="TUM82" s="197"/>
      <c r="TUN82" s="197"/>
      <c r="TUO82" s="197"/>
      <c r="TUP82" s="197"/>
      <c r="TUQ82" s="197"/>
      <c r="TUR82" s="197"/>
      <c r="TUS82" s="197"/>
      <c r="TUT82" s="197"/>
      <c r="TUU82" s="197"/>
      <c r="TUV82" s="197"/>
      <c r="TUW82" s="197"/>
      <c r="TUX82" s="197"/>
      <c r="TUY82" s="197"/>
      <c r="TUZ82" s="197"/>
      <c r="TVA82" s="200"/>
      <c r="TVB82" s="200"/>
      <c r="TVC82" s="200"/>
      <c r="TVD82" s="200"/>
      <c r="TVE82" s="200"/>
      <c r="TVF82" s="200"/>
      <c r="TVG82" s="200"/>
      <c r="TVH82" s="200"/>
      <c r="TVI82" s="200"/>
      <c r="TVJ82" s="200"/>
      <c r="TVK82" s="200"/>
      <c r="TVL82" s="200"/>
      <c r="TVM82" s="200"/>
      <c r="TVN82" s="200"/>
      <c r="TVO82" s="200"/>
      <c r="TVP82" s="200"/>
      <c r="TVQ82" s="200"/>
      <c r="TVR82" s="200"/>
      <c r="TVS82" s="200"/>
      <c r="TVT82" s="200"/>
      <c r="TVU82" s="200"/>
      <c r="TVV82" s="200"/>
      <c r="TVW82" s="200"/>
      <c r="TVX82" s="200"/>
      <c r="TVY82" s="200"/>
      <c r="TVZ82" s="200"/>
      <c r="TWA82" s="200"/>
      <c r="TWB82" s="200"/>
      <c r="TWC82" s="200"/>
      <c r="TWD82" s="200"/>
      <c r="TWE82" s="200"/>
      <c r="TWF82" s="200"/>
      <c r="TWG82" s="200"/>
      <c r="TWH82" s="200"/>
      <c r="TWI82" s="200"/>
      <c r="TWJ82" s="200"/>
      <c r="TWK82" s="200"/>
      <c r="TWL82" s="200"/>
      <c r="TWM82" s="200"/>
      <c r="TWN82" s="200"/>
      <c r="TWO82" s="200"/>
      <c r="TWP82" s="200"/>
      <c r="TWQ82" s="200"/>
      <c r="TWR82" s="200"/>
      <c r="TWS82" s="200"/>
      <c r="TWT82" s="200"/>
      <c r="TWU82" s="200"/>
      <c r="TWV82" s="200"/>
      <c r="TWW82" s="200"/>
      <c r="TWX82" s="200"/>
      <c r="TWY82" s="200"/>
      <c r="TWZ82" s="200"/>
      <c r="TXA82" s="200"/>
      <c r="TXB82" s="200"/>
      <c r="TXC82" s="200"/>
      <c r="TXD82" s="200"/>
      <c r="TXE82" s="200"/>
      <c r="TXF82" s="200"/>
      <c r="TXG82" s="200"/>
      <c r="TXH82" s="200"/>
      <c r="TXI82" s="200"/>
      <c r="TXJ82" s="200"/>
      <c r="TXK82" s="200"/>
      <c r="TXL82" s="200"/>
      <c r="TXM82" s="200"/>
      <c r="TXN82" s="200"/>
      <c r="TXO82" s="200"/>
      <c r="TXP82" s="200"/>
      <c r="TXQ82" s="200"/>
      <c r="TXR82" s="200"/>
      <c r="TXS82" s="200"/>
      <c r="TXT82" s="200"/>
      <c r="TXU82" s="200"/>
      <c r="TXV82" s="200"/>
      <c r="TXW82" s="200"/>
      <c r="TXX82" s="200"/>
      <c r="TXY82" s="197"/>
      <c r="TXZ82" s="197"/>
      <c r="TYA82" s="197"/>
      <c r="TYB82" s="197"/>
      <c r="TYC82" s="197"/>
      <c r="TYD82" s="197"/>
      <c r="TYE82" s="197"/>
      <c r="TYF82" s="197"/>
      <c r="TYG82" s="197"/>
      <c r="TYH82" s="197"/>
      <c r="TYI82" s="197"/>
      <c r="TYJ82" s="197"/>
      <c r="TYK82" s="197"/>
      <c r="TYL82" s="197"/>
      <c r="TYM82" s="197"/>
      <c r="TYN82" s="197"/>
      <c r="TYO82" s="200"/>
      <c r="TYP82" s="200"/>
      <c r="TYQ82" s="200"/>
      <c r="TYR82" s="200"/>
      <c r="TYS82" s="200"/>
      <c r="TYT82" s="200"/>
      <c r="TYU82" s="200"/>
      <c r="TYV82" s="200"/>
      <c r="TYW82" s="200"/>
      <c r="TYX82" s="200"/>
      <c r="TYY82" s="200"/>
      <c r="TYZ82" s="200"/>
      <c r="TZA82" s="200"/>
      <c r="TZB82" s="200"/>
      <c r="TZC82" s="200"/>
      <c r="TZD82" s="200"/>
      <c r="TZE82" s="200"/>
      <c r="TZF82" s="200"/>
      <c r="TZG82" s="200"/>
      <c r="TZH82" s="200"/>
      <c r="TZI82" s="200"/>
      <c r="TZJ82" s="200"/>
      <c r="TZK82" s="200"/>
      <c r="TZL82" s="200"/>
      <c r="TZM82" s="200"/>
      <c r="TZN82" s="200"/>
      <c r="TZO82" s="200"/>
      <c r="TZP82" s="200"/>
      <c r="TZQ82" s="200"/>
      <c r="TZR82" s="200"/>
      <c r="TZS82" s="200"/>
      <c r="TZT82" s="200"/>
      <c r="TZU82" s="200"/>
      <c r="TZV82" s="200"/>
      <c r="TZW82" s="200"/>
      <c r="TZX82" s="200"/>
      <c r="TZY82" s="200"/>
      <c r="TZZ82" s="200"/>
      <c r="UAA82" s="200"/>
      <c r="UAB82" s="200"/>
      <c r="UAC82" s="200"/>
      <c r="UAD82" s="200"/>
      <c r="UAE82" s="200"/>
      <c r="UAF82" s="200"/>
      <c r="UAG82" s="200"/>
      <c r="UAH82" s="200"/>
      <c r="UAI82" s="200"/>
      <c r="UAJ82" s="200"/>
      <c r="UAK82" s="200"/>
      <c r="UAL82" s="200"/>
      <c r="UAM82" s="200"/>
      <c r="UAN82" s="200"/>
      <c r="UAO82" s="200"/>
      <c r="UAP82" s="200"/>
      <c r="UAQ82" s="200"/>
      <c r="UAR82" s="200"/>
      <c r="UAS82" s="200"/>
      <c r="UAT82" s="200"/>
      <c r="UAU82" s="200"/>
      <c r="UAV82" s="200"/>
      <c r="UAW82" s="200"/>
      <c r="UAX82" s="200"/>
      <c r="UAY82" s="200"/>
      <c r="UAZ82" s="200"/>
      <c r="UBA82" s="200"/>
      <c r="UBB82" s="200"/>
      <c r="UBC82" s="200"/>
      <c r="UBD82" s="200"/>
      <c r="UBE82" s="200"/>
      <c r="UBF82" s="200"/>
      <c r="UBG82" s="200"/>
      <c r="UBH82" s="200"/>
      <c r="UBI82" s="200"/>
      <c r="UBJ82" s="200"/>
      <c r="UBK82" s="200"/>
      <c r="UBL82" s="200"/>
      <c r="UBM82" s="197"/>
      <c r="UBN82" s="197"/>
      <c r="UBO82" s="197"/>
      <c r="UBP82" s="197"/>
      <c r="UBQ82" s="197"/>
      <c r="UBR82" s="197"/>
      <c r="UBS82" s="197"/>
      <c r="UBT82" s="197"/>
      <c r="UBU82" s="197"/>
      <c r="UBV82" s="197"/>
      <c r="UBW82" s="197"/>
      <c r="UBX82" s="197"/>
      <c r="UBY82" s="197"/>
      <c r="UBZ82" s="197"/>
      <c r="UCA82" s="197"/>
      <c r="UCB82" s="197"/>
      <c r="UCC82" s="200"/>
      <c r="UCD82" s="200"/>
      <c r="UCE82" s="200"/>
      <c r="UCF82" s="200"/>
      <c r="UCG82" s="200"/>
      <c r="UCH82" s="200"/>
      <c r="UCI82" s="200"/>
      <c r="UCJ82" s="200"/>
      <c r="UCK82" s="200"/>
      <c r="UCL82" s="200"/>
      <c r="UCM82" s="200"/>
      <c r="UCN82" s="200"/>
      <c r="UCO82" s="200"/>
      <c r="UCP82" s="200"/>
      <c r="UCQ82" s="200"/>
      <c r="UCR82" s="200"/>
      <c r="UCS82" s="200"/>
      <c r="UCT82" s="200"/>
      <c r="UCU82" s="200"/>
      <c r="UCV82" s="200"/>
      <c r="UCW82" s="200"/>
      <c r="UCX82" s="200"/>
      <c r="UCY82" s="200"/>
      <c r="UCZ82" s="200"/>
      <c r="UDA82" s="200"/>
      <c r="UDB82" s="200"/>
      <c r="UDC82" s="200"/>
      <c r="UDD82" s="200"/>
      <c r="UDE82" s="200"/>
      <c r="UDF82" s="200"/>
      <c r="UDG82" s="200"/>
      <c r="UDH82" s="200"/>
      <c r="UDI82" s="200"/>
      <c r="UDJ82" s="200"/>
      <c r="UDK82" s="200"/>
      <c r="UDL82" s="200"/>
      <c r="UDM82" s="200"/>
      <c r="UDN82" s="200"/>
      <c r="UDO82" s="200"/>
      <c r="UDP82" s="200"/>
      <c r="UDQ82" s="200"/>
      <c r="UDR82" s="200"/>
      <c r="UDS82" s="200"/>
      <c r="UDT82" s="200"/>
      <c r="UDU82" s="200"/>
      <c r="UDV82" s="200"/>
      <c r="UDW82" s="200"/>
      <c r="UDX82" s="200"/>
      <c r="UDY82" s="200"/>
      <c r="UDZ82" s="200"/>
      <c r="UEA82" s="200"/>
      <c r="UEB82" s="200"/>
      <c r="UEC82" s="200"/>
      <c r="UED82" s="200"/>
      <c r="UEE82" s="200"/>
      <c r="UEF82" s="200"/>
      <c r="UEG82" s="200"/>
      <c r="UEH82" s="200"/>
      <c r="UEI82" s="200"/>
      <c r="UEJ82" s="200"/>
      <c r="UEK82" s="200"/>
      <c r="UEL82" s="200"/>
      <c r="UEM82" s="200"/>
      <c r="UEN82" s="200"/>
      <c r="UEO82" s="200"/>
      <c r="UEP82" s="200"/>
      <c r="UEQ82" s="200"/>
      <c r="UER82" s="200"/>
      <c r="UES82" s="200"/>
      <c r="UET82" s="200"/>
      <c r="UEU82" s="200"/>
      <c r="UEV82" s="200"/>
      <c r="UEW82" s="200"/>
      <c r="UEX82" s="200"/>
      <c r="UEY82" s="200"/>
      <c r="UEZ82" s="200"/>
      <c r="UFA82" s="197"/>
      <c r="UFB82" s="197"/>
      <c r="UFC82" s="197"/>
      <c r="UFD82" s="197"/>
      <c r="UFE82" s="197"/>
      <c r="UFF82" s="197"/>
      <c r="UFG82" s="197"/>
      <c r="UFH82" s="197"/>
      <c r="UFI82" s="197"/>
      <c r="UFJ82" s="197"/>
      <c r="UFK82" s="197"/>
      <c r="UFL82" s="197"/>
      <c r="UFM82" s="197"/>
      <c r="UFN82" s="197"/>
      <c r="UFO82" s="197"/>
      <c r="UFP82" s="197"/>
      <c r="UFQ82" s="200"/>
      <c r="UFR82" s="200"/>
      <c r="UFS82" s="200"/>
      <c r="UFT82" s="200"/>
      <c r="UFU82" s="200"/>
      <c r="UFV82" s="200"/>
      <c r="UFW82" s="200"/>
      <c r="UFX82" s="200"/>
      <c r="UFY82" s="200"/>
      <c r="UFZ82" s="200"/>
      <c r="UGA82" s="200"/>
      <c r="UGB82" s="200"/>
      <c r="UGC82" s="200"/>
      <c r="UGD82" s="200"/>
      <c r="UGE82" s="200"/>
      <c r="UGF82" s="200"/>
      <c r="UGG82" s="200"/>
      <c r="UGH82" s="200"/>
      <c r="UGI82" s="200"/>
      <c r="UGJ82" s="200"/>
      <c r="UGK82" s="200"/>
      <c r="UGL82" s="200"/>
      <c r="UGM82" s="200"/>
      <c r="UGN82" s="200"/>
      <c r="UGO82" s="200"/>
      <c r="UGP82" s="200"/>
      <c r="UGQ82" s="200"/>
      <c r="UGR82" s="200"/>
      <c r="UGS82" s="200"/>
      <c r="UGT82" s="200"/>
      <c r="UGU82" s="200"/>
      <c r="UGV82" s="200"/>
      <c r="UGW82" s="200"/>
      <c r="UGX82" s="200"/>
      <c r="UGY82" s="200"/>
      <c r="UGZ82" s="200"/>
      <c r="UHA82" s="200"/>
      <c r="UHB82" s="200"/>
      <c r="UHC82" s="200"/>
      <c r="UHD82" s="200"/>
      <c r="UHE82" s="200"/>
      <c r="UHF82" s="200"/>
      <c r="UHG82" s="200"/>
      <c r="UHH82" s="200"/>
      <c r="UHI82" s="200"/>
      <c r="UHJ82" s="200"/>
      <c r="UHK82" s="200"/>
      <c r="UHL82" s="200"/>
      <c r="UHM82" s="200"/>
      <c r="UHN82" s="200"/>
      <c r="UHO82" s="200"/>
      <c r="UHP82" s="200"/>
      <c r="UHQ82" s="200"/>
      <c r="UHR82" s="200"/>
      <c r="UHS82" s="200"/>
      <c r="UHT82" s="200"/>
      <c r="UHU82" s="200"/>
      <c r="UHV82" s="200"/>
      <c r="UHW82" s="200"/>
      <c r="UHX82" s="200"/>
      <c r="UHY82" s="200"/>
      <c r="UHZ82" s="200"/>
      <c r="UIA82" s="200"/>
      <c r="UIB82" s="200"/>
      <c r="UIC82" s="200"/>
      <c r="UID82" s="200"/>
      <c r="UIE82" s="200"/>
      <c r="UIF82" s="200"/>
      <c r="UIG82" s="200"/>
      <c r="UIH82" s="200"/>
      <c r="UII82" s="200"/>
      <c r="UIJ82" s="200"/>
      <c r="UIK82" s="200"/>
      <c r="UIL82" s="200"/>
      <c r="UIM82" s="200"/>
      <c r="UIN82" s="200"/>
      <c r="UIO82" s="197"/>
      <c r="UIP82" s="197"/>
      <c r="UIQ82" s="197"/>
      <c r="UIR82" s="197"/>
      <c r="UIS82" s="197"/>
      <c r="UIT82" s="197"/>
      <c r="UIU82" s="197"/>
      <c r="UIV82" s="197"/>
      <c r="UIW82" s="197"/>
      <c r="UIX82" s="197"/>
      <c r="UIY82" s="197"/>
      <c r="UIZ82" s="197"/>
      <c r="UJA82" s="197"/>
      <c r="UJB82" s="197"/>
      <c r="UJC82" s="197"/>
      <c r="UJD82" s="197"/>
      <c r="UJE82" s="200"/>
      <c r="UJF82" s="200"/>
      <c r="UJG82" s="200"/>
      <c r="UJH82" s="200"/>
      <c r="UJI82" s="200"/>
      <c r="UJJ82" s="200"/>
      <c r="UJK82" s="200"/>
      <c r="UJL82" s="200"/>
      <c r="UJM82" s="200"/>
      <c r="UJN82" s="200"/>
      <c r="UJO82" s="200"/>
      <c r="UJP82" s="200"/>
      <c r="UJQ82" s="200"/>
      <c r="UJR82" s="200"/>
      <c r="UJS82" s="200"/>
      <c r="UJT82" s="200"/>
      <c r="UJU82" s="200"/>
      <c r="UJV82" s="200"/>
      <c r="UJW82" s="200"/>
      <c r="UJX82" s="200"/>
      <c r="UJY82" s="200"/>
      <c r="UJZ82" s="200"/>
      <c r="UKA82" s="200"/>
      <c r="UKB82" s="200"/>
      <c r="UKC82" s="200"/>
      <c r="UKD82" s="200"/>
      <c r="UKE82" s="200"/>
      <c r="UKF82" s="200"/>
      <c r="UKG82" s="200"/>
      <c r="UKH82" s="200"/>
      <c r="UKI82" s="200"/>
      <c r="UKJ82" s="200"/>
      <c r="UKK82" s="200"/>
      <c r="UKL82" s="200"/>
      <c r="UKM82" s="200"/>
      <c r="UKN82" s="200"/>
      <c r="UKO82" s="200"/>
      <c r="UKP82" s="200"/>
      <c r="UKQ82" s="200"/>
      <c r="UKR82" s="200"/>
      <c r="UKS82" s="200"/>
      <c r="UKT82" s="200"/>
      <c r="UKU82" s="200"/>
      <c r="UKV82" s="200"/>
      <c r="UKW82" s="200"/>
      <c r="UKX82" s="200"/>
      <c r="UKY82" s="200"/>
      <c r="UKZ82" s="200"/>
      <c r="ULA82" s="200"/>
      <c r="ULB82" s="200"/>
      <c r="ULC82" s="200"/>
      <c r="ULD82" s="200"/>
      <c r="ULE82" s="200"/>
      <c r="ULF82" s="200"/>
      <c r="ULG82" s="200"/>
      <c r="ULH82" s="200"/>
      <c r="ULI82" s="200"/>
      <c r="ULJ82" s="200"/>
      <c r="ULK82" s="200"/>
      <c r="ULL82" s="200"/>
      <c r="ULM82" s="200"/>
      <c r="ULN82" s="200"/>
      <c r="ULO82" s="200"/>
      <c r="ULP82" s="200"/>
      <c r="ULQ82" s="200"/>
      <c r="ULR82" s="200"/>
      <c r="ULS82" s="200"/>
      <c r="ULT82" s="200"/>
      <c r="ULU82" s="200"/>
      <c r="ULV82" s="200"/>
      <c r="ULW82" s="200"/>
      <c r="ULX82" s="200"/>
      <c r="ULY82" s="200"/>
      <c r="ULZ82" s="200"/>
      <c r="UMA82" s="200"/>
      <c r="UMB82" s="200"/>
      <c r="UMC82" s="197"/>
      <c r="UMD82" s="197"/>
      <c r="UME82" s="197"/>
      <c r="UMF82" s="197"/>
      <c r="UMG82" s="197"/>
      <c r="UMH82" s="197"/>
      <c r="UMI82" s="197"/>
      <c r="UMJ82" s="197"/>
      <c r="UMK82" s="197"/>
      <c r="UML82" s="197"/>
      <c r="UMM82" s="197"/>
      <c r="UMN82" s="197"/>
      <c r="UMO82" s="197"/>
      <c r="UMP82" s="197"/>
      <c r="UMQ82" s="197"/>
      <c r="UMR82" s="197"/>
      <c r="UMS82" s="200"/>
      <c r="UMT82" s="200"/>
      <c r="UMU82" s="200"/>
      <c r="UMV82" s="200"/>
      <c r="UMW82" s="200"/>
      <c r="UMX82" s="200"/>
      <c r="UMY82" s="200"/>
      <c r="UMZ82" s="200"/>
      <c r="UNA82" s="200"/>
      <c r="UNB82" s="200"/>
      <c r="UNC82" s="200"/>
      <c r="UND82" s="200"/>
      <c r="UNE82" s="200"/>
      <c r="UNF82" s="200"/>
      <c r="UNG82" s="200"/>
      <c r="UNH82" s="200"/>
      <c r="UNI82" s="200"/>
      <c r="UNJ82" s="200"/>
      <c r="UNK82" s="200"/>
      <c r="UNL82" s="200"/>
      <c r="UNM82" s="200"/>
      <c r="UNN82" s="200"/>
      <c r="UNO82" s="200"/>
      <c r="UNP82" s="200"/>
      <c r="UNQ82" s="200"/>
      <c r="UNR82" s="200"/>
      <c r="UNS82" s="200"/>
      <c r="UNT82" s="200"/>
      <c r="UNU82" s="200"/>
      <c r="UNV82" s="200"/>
      <c r="UNW82" s="200"/>
      <c r="UNX82" s="200"/>
      <c r="UNY82" s="200"/>
      <c r="UNZ82" s="200"/>
      <c r="UOA82" s="200"/>
      <c r="UOB82" s="200"/>
      <c r="UOC82" s="200"/>
      <c r="UOD82" s="200"/>
      <c r="UOE82" s="200"/>
      <c r="UOF82" s="200"/>
      <c r="UOG82" s="200"/>
      <c r="UOH82" s="200"/>
      <c r="UOI82" s="200"/>
      <c r="UOJ82" s="200"/>
      <c r="UOK82" s="200"/>
      <c r="UOL82" s="200"/>
      <c r="UOM82" s="200"/>
      <c r="UON82" s="200"/>
      <c r="UOO82" s="200"/>
      <c r="UOP82" s="200"/>
      <c r="UOQ82" s="200"/>
      <c r="UOR82" s="200"/>
      <c r="UOS82" s="200"/>
      <c r="UOT82" s="200"/>
      <c r="UOU82" s="200"/>
      <c r="UOV82" s="200"/>
      <c r="UOW82" s="200"/>
      <c r="UOX82" s="200"/>
      <c r="UOY82" s="200"/>
      <c r="UOZ82" s="200"/>
      <c r="UPA82" s="200"/>
      <c r="UPB82" s="200"/>
      <c r="UPC82" s="200"/>
      <c r="UPD82" s="200"/>
      <c r="UPE82" s="200"/>
      <c r="UPF82" s="200"/>
      <c r="UPG82" s="200"/>
      <c r="UPH82" s="200"/>
      <c r="UPI82" s="200"/>
      <c r="UPJ82" s="200"/>
      <c r="UPK82" s="200"/>
      <c r="UPL82" s="200"/>
      <c r="UPM82" s="200"/>
      <c r="UPN82" s="200"/>
      <c r="UPO82" s="200"/>
      <c r="UPP82" s="200"/>
      <c r="UPQ82" s="197"/>
      <c r="UPR82" s="197"/>
      <c r="UPS82" s="197"/>
      <c r="UPT82" s="197"/>
      <c r="UPU82" s="197"/>
      <c r="UPV82" s="197"/>
      <c r="UPW82" s="197"/>
      <c r="UPX82" s="197"/>
      <c r="UPY82" s="197"/>
      <c r="UPZ82" s="197"/>
      <c r="UQA82" s="197"/>
      <c r="UQB82" s="197"/>
      <c r="UQC82" s="197"/>
      <c r="UQD82" s="197"/>
      <c r="UQE82" s="197"/>
      <c r="UQF82" s="197"/>
      <c r="UQG82" s="200"/>
      <c r="UQH82" s="200"/>
      <c r="UQI82" s="200"/>
      <c r="UQJ82" s="200"/>
      <c r="UQK82" s="200"/>
      <c r="UQL82" s="200"/>
      <c r="UQM82" s="200"/>
      <c r="UQN82" s="200"/>
      <c r="UQO82" s="200"/>
      <c r="UQP82" s="200"/>
      <c r="UQQ82" s="200"/>
      <c r="UQR82" s="200"/>
      <c r="UQS82" s="200"/>
      <c r="UQT82" s="200"/>
      <c r="UQU82" s="200"/>
      <c r="UQV82" s="200"/>
      <c r="UQW82" s="200"/>
      <c r="UQX82" s="200"/>
      <c r="UQY82" s="200"/>
      <c r="UQZ82" s="200"/>
      <c r="URA82" s="200"/>
      <c r="URB82" s="200"/>
      <c r="URC82" s="200"/>
      <c r="URD82" s="200"/>
      <c r="URE82" s="200"/>
      <c r="URF82" s="200"/>
      <c r="URG82" s="200"/>
      <c r="URH82" s="200"/>
      <c r="URI82" s="200"/>
      <c r="URJ82" s="200"/>
      <c r="URK82" s="200"/>
      <c r="URL82" s="200"/>
      <c r="URM82" s="200"/>
      <c r="URN82" s="200"/>
      <c r="URO82" s="200"/>
      <c r="URP82" s="200"/>
      <c r="URQ82" s="200"/>
      <c r="URR82" s="200"/>
      <c r="URS82" s="200"/>
      <c r="URT82" s="200"/>
      <c r="URU82" s="200"/>
      <c r="URV82" s="200"/>
      <c r="URW82" s="200"/>
      <c r="URX82" s="200"/>
      <c r="URY82" s="200"/>
      <c r="URZ82" s="200"/>
      <c r="USA82" s="200"/>
      <c r="USB82" s="200"/>
      <c r="USC82" s="200"/>
      <c r="USD82" s="200"/>
      <c r="USE82" s="200"/>
      <c r="USF82" s="200"/>
      <c r="USG82" s="200"/>
      <c r="USH82" s="200"/>
      <c r="USI82" s="200"/>
      <c r="USJ82" s="200"/>
      <c r="USK82" s="200"/>
      <c r="USL82" s="200"/>
      <c r="USM82" s="200"/>
      <c r="USN82" s="200"/>
      <c r="USO82" s="200"/>
      <c r="USP82" s="200"/>
      <c r="USQ82" s="200"/>
      <c r="USR82" s="200"/>
      <c r="USS82" s="200"/>
      <c r="UST82" s="200"/>
      <c r="USU82" s="200"/>
      <c r="USV82" s="200"/>
      <c r="USW82" s="200"/>
      <c r="USX82" s="200"/>
      <c r="USY82" s="200"/>
      <c r="USZ82" s="200"/>
      <c r="UTA82" s="200"/>
      <c r="UTB82" s="200"/>
      <c r="UTC82" s="200"/>
      <c r="UTD82" s="200"/>
      <c r="UTE82" s="197"/>
      <c r="UTF82" s="197"/>
      <c r="UTG82" s="197"/>
      <c r="UTH82" s="197"/>
      <c r="UTI82" s="197"/>
      <c r="UTJ82" s="197"/>
      <c r="UTK82" s="197"/>
      <c r="UTL82" s="197"/>
      <c r="UTM82" s="197"/>
      <c r="UTN82" s="197"/>
      <c r="UTO82" s="197"/>
      <c r="UTP82" s="197"/>
      <c r="UTQ82" s="197"/>
      <c r="UTR82" s="197"/>
      <c r="UTS82" s="197"/>
      <c r="UTT82" s="197"/>
      <c r="UTU82" s="200"/>
      <c r="UTV82" s="200"/>
      <c r="UTW82" s="200"/>
      <c r="UTX82" s="200"/>
      <c r="UTY82" s="200"/>
      <c r="UTZ82" s="200"/>
      <c r="UUA82" s="200"/>
      <c r="UUB82" s="200"/>
      <c r="UUC82" s="200"/>
      <c r="UUD82" s="200"/>
      <c r="UUE82" s="200"/>
      <c r="UUF82" s="200"/>
      <c r="UUG82" s="200"/>
      <c r="UUH82" s="200"/>
      <c r="UUI82" s="200"/>
      <c r="UUJ82" s="200"/>
      <c r="UUK82" s="200"/>
      <c r="UUL82" s="200"/>
      <c r="UUM82" s="200"/>
      <c r="UUN82" s="200"/>
      <c r="UUO82" s="200"/>
      <c r="UUP82" s="200"/>
      <c r="UUQ82" s="200"/>
      <c r="UUR82" s="200"/>
      <c r="UUS82" s="200"/>
      <c r="UUT82" s="200"/>
      <c r="UUU82" s="200"/>
      <c r="UUV82" s="200"/>
      <c r="UUW82" s="200"/>
      <c r="UUX82" s="200"/>
      <c r="UUY82" s="200"/>
      <c r="UUZ82" s="200"/>
      <c r="UVA82" s="200"/>
      <c r="UVB82" s="200"/>
      <c r="UVC82" s="200"/>
      <c r="UVD82" s="200"/>
      <c r="UVE82" s="200"/>
      <c r="UVF82" s="200"/>
      <c r="UVG82" s="200"/>
      <c r="UVH82" s="200"/>
      <c r="UVI82" s="200"/>
      <c r="UVJ82" s="200"/>
      <c r="UVK82" s="200"/>
      <c r="UVL82" s="200"/>
      <c r="UVM82" s="200"/>
      <c r="UVN82" s="200"/>
      <c r="UVO82" s="200"/>
      <c r="UVP82" s="200"/>
      <c r="UVQ82" s="200"/>
      <c r="UVR82" s="200"/>
      <c r="UVS82" s="200"/>
      <c r="UVT82" s="200"/>
      <c r="UVU82" s="200"/>
      <c r="UVV82" s="200"/>
      <c r="UVW82" s="200"/>
      <c r="UVX82" s="200"/>
      <c r="UVY82" s="200"/>
      <c r="UVZ82" s="200"/>
      <c r="UWA82" s="200"/>
      <c r="UWB82" s="200"/>
      <c r="UWC82" s="200"/>
      <c r="UWD82" s="200"/>
      <c r="UWE82" s="200"/>
      <c r="UWF82" s="200"/>
      <c r="UWG82" s="200"/>
      <c r="UWH82" s="200"/>
      <c r="UWI82" s="200"/>
      <c r="UWJ82" s="200"/>
      <c r="UWK82" s="200"/>
      <c r="UWL82" s="200"/>
      <c r="UWM82" s="200"/>
      <c r="UWN82" s="200"/>
      <c r="UWO82" s="200"/>
      <c r="UWP82" s="200"/>
      <c r="UWQ82" s="200"/>
      <c r="UWR82" s="200"/>
      <c r="UWS82" s="197"/>
      <c r="UWT82" s="197"/>
      <c r="UWU82" s="197"/>
      <c r="UWV82" s="197"/>
      <c r="UWW82" s="197"/>
      <c r="UWX82" s="197"/>
      <c r="UWY82" s="197"/>
      <c r="UWZ82" s="197"/>
      <c r="UXA82" s="197"/>
      <c r="UXB82" s="197"/>
      <c r="UXC82" s="197"/>
      <c r="UXD82" s="197"/>
      <c r="UXE82" s="197"/>
      <c r="UXF82" s="197"/>
      <c r="UXG82" s="197"/>
      <c r="UXH82" s="197"/>
      <c r="UXI82" s="200"/>
      <c r="UXJ82" s="200"/>
      <c r="UXK82" s="200"/>
      <c r="UXL82" s="200"/>
      <c r="UXM82" s="200"/>
      <c r="UXN82" s="200"/>
      <c r="UXO82" s="200"/>
      <c r="UXP82" s="200"/>
      <c r="UXQ82" s="200"/>
      <c r="UXR82" s="200"/>
      <c r="UXS82" s="200"/>
      <c r="UXT82" s="200"/>
      <c r="UXU82" s="200"/>
      <c r="UXV82" s="200"/>
      <c r="UXW82" s="200"/>
      <c r="UXX82" s="200"/>
      <c r="UXY82" s="200"/>
      <c r="UXZ82" s="200"/>
      <c r="UYA82" s="200"/>
      <c r="UYB82" s="200"/>
      <c r="UYC82" s="200"/>
      <c r="UYD82" s="200"/>
      <c r="UYE82" s="200"/>
      <c r="UYF82" s="200"/>
      <c r="UYG82" s="200"/>
      <c r="UYH82" s="200"/>
      <c r="UYI82" s="200"/>
      <c r="UYJ82" s="200"/>
      <c r="UYK82" s="200"/>
      <c r="UYL82" s="200"/>
      <c r="UYM82" s="200"/>
      <c r="UYN82" s="200"/>
      <c r="UYO82" s="200"/>
      <c r="UYP82" s="200"/>
      <c r="UYQ82" s="200"/>
      <c r="UYR82" s="200"/>
      <c r="UYS82" s="200"/>
      <c r="UYT82" s="200"/>
      <c r="UYU82" s="200"/>
      <c r="UYV82" s="200"/>
      <c r="UYW82" s="200"/>
      <c r="UYX82" s="200"/>
      <c r="UYY82" s="200"/>
      <c r="UYZ82" s="200"/>
      <c r="UZA82" s="200"/>
      <c r="UZB82" s="200"/>
      <c r="UZC82" s="200"/>
      <c r="UZD82" s="200"/>
      <c r="UZE82" s="200"/>
      <c r="UZF82" s="200"/>
      <c r="UZG82" s="200"/>
      <c r="UZH82" s="200"/>
      <c r="UZI82" s="200"/>
      <c r="UZJ82" s="200"/>
      <c r="UZK82" s="200"/>
      <c r="UZL82" s="200"/>
      <c r="UZM82" s="200"/>
      <c r="UZN82" s="200"/>
      <c r="UZO82" s="200"/>
      <c r="UZP82" s="200"/>
      <c r="UZQ82" s="200"/>
      <c r="UZR82" s="200"/>
      <c r="UZS82" s="200"/>
      <c r="UZT82" s="200"/>
      <c r="UZU82" s="200"/>
      <c r="UZV82" s="200"/>
      <c r="UZW82" s="200"/>
      <c r="UZX82" s="200"/>
      <c r="UZY82" s="200"/>
      <c r="UZZ82" s="200"/>
      <c r="VAA82" s="200"/>
      <c r="VAB82" s="200"/>
      <c r="VAC82" s="200"/>
      <c r="VAD82" s="200"/>
      <c r="VAE82" s="200"/>
      <c r="VAF82" s="200"/>
      <c r="VAG82" s="197"/>
      <c r="VAH82" s="197"/>
      <c r="VAI82" s="197"/>
      <c r="VAJ82" s="197"/>
      <c r="VAK82" s="197"/>
      <c r="VAL82" s="197"/>
      <c r="VAM82" s="197"/>
      <c r="VAN82" s="197"/>
      <c r="VAO82" s="197"/>
      <c r="VAP82" s="197"/>
      <c r="VAQ82" s="197"/>
      <c r="VAR82" s="197"/>
      <c r="VAS82" s="197"/>
      <c r="VAT82" s="197"/>
      <c r="VAU82" s="197"/>
      <c r="VAV82" s="197"/>
      <c r="VAW82" s="200"/>
      <c r="VAX82" s="200"/>
      <c r="VAY82" s="200"/>
      <c r="VAZ82" s="200"/>
      <c r="VBA82" s="200"/>
      <c r="VBB82" s="200"/>
      <c r="VBC82" s="200"/>
      <c r="VBD82" s="200"/>
      <c r="VBE82" s="200"/>
      <c r="VBF82" s="200"/>
      <c r="VBG82" s="200"/>
      <c r="VBH82" s="200"/>
      <c r="VBI82" s="200"/>
      <c r="VBJ82" s="200"/>
      <c r="VBK82" s="200"/>
      <c r="VBL82" s="200"/>
      <c r="VBM82" s="200"/>
      <c r="VBN82" s="200"/>
      <c r="VBO82" s="200"/>
      <c r="VBP82" s="200"/>
      <c r="VBQ82" s="200"/>
      <c r="VBR82" s="200"/>
      <c r="VBS82" s="200"/>
      <c r="VBT82" s="200"/>
      <c r="VBU82" s="200"/>
      <c r="VBV82" s="200"/>
      <c r="VBW82" s="200"/>
      <c r="VBX82" s="200"/>
      <c r="VBY82" s="200"/>
      <c r="VBZ82" s="200"/>
      <c r="VCA82" s="200"/>
      <c r="VCB82" s="200"/>
      <c r="VCC82" s="200"/>
      <c r="VCD82" s="200"/>
      <c r="VCE82" s="200"/>
      <c r="VCF82" s="200"/>
      <c r="VCG82" s="200"/>
      <c r="VCH82" s="200"/>
      <c r="VCI82" s="200"/>
      <c r="VCJ82" s="200"/>
      <c r="VCK82" s="200"/>
      <c r="VCL82" s="200"/>
      <c r="VCM82" s="200"/>
      <c r="VCN82" s="200"/>
      <c r="VCO82" s="200"/>
      <c r="VCP82" s="200"/>
      <c r="VCQ82" s="200"/>
      <c r="VCR82" s="200"/>
      <c r="VCS82" s="200"/>
      <c r="VCT82" s="200"/>
      <c r="VCU82" s="200"/>
      <c r="VCV82" s="200"/>
      <c r="VCW82" s="200"/>
      <c r="VCX82" s="200"/>
      <c r="VCY82" s="200"/>
      <c r="VCZ82" s="200"/>
      <c r="VDA82" s="200"/>
      <c r="VDB82" s="200"/>
      <c r="VDC82" s="200"/>
      <c r="VDD82" s="200"/>
      <c r="VDE82" s="200"/>
      <c r="VDF82" s="200"/>
      <c r="VDG82" s="200"/>
      <c r="VDH82" s="200"/>
      <c r="VDI82" s="200"/>
      <c r="VDJ82" s="200"/>
      <c r="VDK82" s="200"/>
      <c r="VDL82" s="200"/>
      <c r="VDM82" s="200"/>
      <c r="VDN82" s="200"/>
      <c r="VDO82" s="200"/>
      <c r="VDP82" s="200"/>
      <c r="VDQ82" s="200"/>
      <c r="VDR82" s="200"/>
      <c r="VDS82" s="200"/>
      <c r="VDT82" s="200"/>
      <c r="VDU82" s="197"/>
      <c r="VDV82" s="197"/>
      <c r="VDW82" s="197"/>
      <c r="VDX82" s="197"/>
      <c r="VDY82" s="197"/>
      <c r="VDZ82" s="197"/>
      <c r="VEA82" s="197"/>
      <c r="VEB82" s="197"/>
      <c r="VEC82" s="197"/>
      <c r="VED82" s="197"/>
      <c r="VEE82" s="197"/>
      <c r="VEF82" s="197"/>
      <c r="VEG82" s="197"/>
      <c r="VEH82" s="197"/>
      <c r="VEI82" s="197"/>
      <c r="VEJ82" s="197"/>
      <c r="VEK82" s="200"/>
      <c r="VEL82" s="200"/>
      <c r="VEM82" s="200"/>
      <c r="VEN82" s="200"/>
      <c r="VEO82" s="200"/>
      <c r="VEP82" s="200"/>
      <c r="VEQ82" s="200"/>
      <c r="VER82" s="200"/>
      <c r="VES82" s="200"/>
      <c r="VET82" s="200"/>
      <c r="VEU82" s="200"/>
      <c r="VEV82" s="200"/>
      <c r="VEW82" s="200"/>
      <c r="VEX82" s="200"/>
      <c r="VEY82" s="200"/>
      <c r="VEZ82" s="200"/>
      <c r="VFA82" s="200"/>
      <c r="VFB82" s="200"/>
      <c r="VFC82" s="200"/>
      <c r="VFD82" s="200"/>
      <c r="VFE82" s="200"/>
      <c r="VFF82" s="200"/>
      <c r="VFG82" s="200"/>
      <c r="VFH82" s="200"/>
      <c r="VFI82" s="200"/>
      <c r="VFJ82" s="200"/>
      <c r="VFK82" s="200"/>
      <c r="VFL82" s="200"/>
      <c r="VFM82" s="200"/>
      <c r="VFN82" s="200"/>
      <c r="VFO82" s="200"/>
      <c r="VFP82" s="200"/>
      <c r="VFQ82" s="200"/>
      <c r="VFR82" s="200"/>
      <c r="VFS82" s="200"/>
      <c r="VFT82" s="200"/>
      <c r="VFU82" s="200"/>
      <c r="VFV82" s="200"/>
      <c r="VFW82" s="200"/>
      <c r="VFX82" s="200"/>
      <c r="VFY82" s="200"/>
      <c r="VFZ82" s="200"/>
      <c r="VGA82" s="200"/>
      <c r="VGB82" s="200"/>
      <c r="VGC82" s="200"/>
      <c r="VGD82" s="200"/>
      <c r="VGE82" s="200"/>
      <c r="VGF82" s="200"/>
      <c r="VGG82" s="200"/>
      <c r="VGH82" s="200"/>
      <c r="VGI82" s="200"/>
      <c r="VGJ82" s="200"/>
      <c r="VGK82" s="200"/>
      <c r="VGL82" s="200"/>
      <c r="VGM82" s="200"/>
      <c r="VGN82" s="200"/>
      <c r="VGO82" s="200"/>
      <c r="VGP82" s="200"/>
      <c r="VGQ82" s="200"/>
      <c r="VGR82" s="200"/>
      <c r="VGS82" s="200"/>
      <c r="VGT82" s="200"/>
      <c r="VGU82" s="200"/>
      <c r="VGV82" s="200"/>
      <c r="VGW82" s="200"/>
      <c r="VGX82" s="200"/>
      <c r="VGY82" s="200"/>
      <c r="VGZ82" s="200"/>
      <c r="VHA82" s="200"/>
      <c r="VHB82" s="200"/>
      <c r="VHC82" s="200"/>
      <c r="VHD82" s="200"/>
      <c r="VHE82" s="200"/>
      <c r="VHF82" s="200"/>
      <c r="VHG82" s="200"/>
      <c r="VHH82" s="200"/>
      <c r="VHI82" s="197"/>
      <c r="VHJ82" s="197"/>
      <c r="VHK82" s="197"/>
      <c r="VHL82" s="197"/>
      <c r="VHM82" s="197"/>
      <c r="VHN82" s="197"/>
      <c r="VHO82" s="197"/>
      <c r="VHP82" s="197"/>
      <c r="VHQ82" s="197"/>
      <c r="VHR82" s="197"/>
      <c r="VHS82" s="197"/>
      <c r="VHT82" s="197"/>
      <c r="VHU82" s="197"/>
      <c r="VHV82" s="197"/>
      <c r="VHW82" s="197"/>
      <c r="VHX82" s="197"/>
      <c r="VHY82" s="200"/>
      <c r="VHZ82" s="200"/>
      <c r="VIA82" s="200"/>
      <c r="VIB82" s="200"/>
      <c r="VIC82" s="200"/>
      <c r="VID82" s="200"/>
      <c r="VIE82" s="200"/>
      <c r="VIF82" s="200"/>
      <c r="VIG82" s="200"/>
      <c r="VIH82" s="200"/>
      <c r="VII82" s="200"/>
      <c r="VIJ82" s="200"/>
      <c r="VIK82" s="200"/>
      <c r="VIL82" s="200"/>
      <c r="VIM82" s="200"/>
      <c r="VIN82" s="200"/>
      <c r="VIO82" s="200"/>
      <c r="VIP82" s="200"/>
      <c r="VIQ82" s="200"/>
      <c r="VIR82" s="200"/>
      <c r="VIS82" s="200"/>
      <c r="VIT82" s="200"/>
      <c r="VIU82" s="200"/>
      <c r="VIV82" s="200"/>
      <c r="VIW82" s="200"/>
      <c r="VIX82" s="200"/>
      <c r="VIY82" s="200"/>
      <c r="VIZ82" s="200"/>
      <c r="VJA82" s="200"/>
      <c r="VJB82" s="200"/>
      <c r="VJC82" s="200"/>
      <c r="VJD82" s="200"/>
      <c r="VJE82" s="200"/>
      <c r="VJF82" s="200"/>
      <c r="VJG82" s="200"/>
      <c r="VJH82" s="200"/>
      <c r="VJI82" s="200"/>
      <c r="VJJ82" s="200"/>
      <c r="VJK82" s="200"/>
      <c r="VJL82" s="200"/>
      <c r="VJM82" s="200"/>
      <c r="VJN82" s="200"/>
      <c r="VJO82" s="200"/>
      <c r="VJP82" s="200"/>
      <c r="VJQ82" s="200"/>
      <c r="VJR82" s="200"/>
      <c r="VJS82" s="200"/>
      <c r="VJT82" s="200"/>
      <c r="VJU82" s="200"/>
      <c r="VJV82" s="200"/>
      <c r="VJW82" s="200"/>
      <c r="VJX82" s="200"/>
      <c r="VJY82" s="200"/>
      <c r="VJZ82" s="200"/>
      <c r="VKA82" s="200"/>
      <c r="VKB82" s="200"/>
      <c r="VKC82" s="200"/>
      <c r="VKD82" s="200"/>
      <c r="VKE82" s="200"/>
      <c r="VKF82" s="200"/>
      <c r="VKG82" s="200"/>
      <c r="VKH82" s="200"/>
      <c r="VKI82" s="200"/>
      <c r="VKJ82" s="200"/>
      <c r="VKK82" s="200"/>
      <c r="VKL82" s="200"/>
      <c r="VKM82" s="200"/>
      <c r="VKN82" s="200"/>
      <c r="VKO82" s="200"/>
      <c r="VKP82" s="200"/>
      <c r="VKQ82" s="200"/>
      <c r="VKR82" s="200"/>
      <c r="VKS82" s="200"/>
      <c r="VKT82" s="200"/>
      <c r="VKU82" s="200"/>
      <c r="VKV82" s="200"/>
      <c r="VKW82" s="197"/>
      <c r="VKX82" s="197"/>
      <c r="VKY82" s="197"/>
      <c r="VKZ82" s="197"/>
      <c r="VLA82" s="197"/>
      <c r="VLB82" s="197"/>
      <c r="VLC82" s="197"/>
      <c r="VLD82" s="197"/>
      <c r="VLE82" s="197"/>
      <c r="VLF82" s="197"/>
      <c r="VLG82" s="197"/>
      <c r="VLH82" s="197"/>
      <c r="VLI82" s="197"/>
      <c r="VLJ82" s="197"/>
      <c r="VLK82" s="197"/>
      <c r="VLL82" s="197"/>
      <c r="VLM82" s="200"/>
      <c r="VLN82" s="200"/>
      <c r="VLO82" s="200"/>
      <c r="VLP82" s="200"/>
      <c r="VLQ82" s="200"/>
      <c r="VLR82" s="200"/>
      <c r="VLS82" s="200"/>
      <c r="VLT82" s="200"/>
      <c r="VLU82" s="200"/>
      <c r="VLV82" s="200"/>
      <c r="VLW82" s="200"/>
      <c r="VLX82" s="200"/>
      <c r="VLY82" s="200"/>
      <c r="VLZ82" s="200"/>
      <c r="VMA82" s="200"/>
      <c r="VMB82" s="200"/>
      <c r="VMC82" s="200"/>
      <c r="VMD82" s="200"/>
      <c r="VME82" s="200"/>
      <c r="VMF82" s="200"/>
      <c r="VMG82" s="200"/>
      <c r="VMH82" s="200"/>
      <c r="VMI82" s="200"/>
      <c r="VMJ82" s="200"/>
      <c r="VMK82" s="200"/>
      <c r="VML82" s="200"/>
      <c r="VMM82" s="200"/>
      <c r="VMN82" s="200"/>
      <c r="VMO82" s="200"/>
      <c r="VMP82" s="200"/>
      <c r="VMQ82" s="200"/>
      <c r="VMR82" s="200"/>
      <c r="VMS82" s="200"/>
      <c r="VMT82" s="200"/>
      <c r="VMU82" s="200"/>
      <c r="VMV82" s="200"/>
      <c r="VMW82" s="200"/>
      <c r="VMX82" s="200"/>
      <c r="VMY82" s="200"/>
      <c r="VMZ82" s="200"/>
      <c r="VNA82" s="200"/>
      <c r="VNB82" s="200"/>
      <c r="VNC82" s="200"/>
      <c r="VND82" s="200"/>
      <c r="VNE82" s="200"/>
      <c r="VNF82" s="200"/>
      <c r="VNG82" s="200"/>
      <c r="VNH82" s="200"/>
      <c r="VNI82" s="200"/>
      <c r="VNJ82" s="200"/>
      <c r="VNK82" s="200"/>
      <c r="VNL82" s="200"/>
      <c r="VNM82" s="200"/>
      <c r="VNN82" s="200"/>
      <c r="VNO82" s="200"/>
      <c r="VNP82" s="200"/>
      <c r="VNQ82" s="200"/>
      <c r="VNR82" s="200"/>
      <c r="VNS82" s="200"/>
      <c r="VNT82" s="200"/>
      <c r="VNU82" s="200"/>
      <c r="VNV82" s="200"/>
      <c r="VNW82" s="200"/>
      <c r="VNX82" s="200"/>
      <c r="VNY82" s="200"/>
      <c r="VNZ82" s="200"/>
      <c r="VOA82" s="200"/>
      <c r="VOB82" s="200"/>
      <c r="VOC82" s="200"/>
      <c r="VOD82" s="200"/>
      <c r="VOE82" s="200"/>
      <c r="VOF82" s="200"/>
      <c r="VOG82" s="200"/>
      <c r="VOH82" s="200"/>
      <c r="VOI82" s="200"/>
      <c r="VOJ82" s="200"/>
      <c r="VOK82" s="197"/>
      <c r="VOL82" s="197"/>
      <c r="VOM82" s="197"/>
      <c r="VON82" s="197"/>
      <c r="VOO82" s="197"/>
      <c r="VOP82" s="197"/>
      <c r="VOQ82" s="197"/>
      <c r="VOR82" s="197"/>
      <c r="VOS82" s="197"/>
      <c r="VOT82" s="197"/>
      <c r="VOU82" s="197"/>
      <c r="VOV82" s="197"/>
      <c r="VOW82" s="197"/>
      <c r="VOX82" s="197"/>
      <c r="VOY82" s="197"/>
      <c r="VOZ82" s="197"/>
      <c r="VPA82" s="200"/>
      <c r="VPB82" s="200"/>
      <c r="VPC82" s="200"/>
      <c r="VPD82" s="200"/>
      <c r="VPE82" s="200"/>
      <c r="VPF82" s="200"/>
      <c r="VPG82" s="200"/>
      <c r="VPH82" s="200"/>
      <c r="VPI82" s="200"/>
      <c r="VPJ82" s="200"/>
      <c r="VPK82" s="200"/>
      <c r="VPL82" s="200"/>
      <c r="VPM82" s="200"/>
      <c r="VPN82" s="200"/>
      <c r="VPO82" s="200"/>
      <c r="VPP82" s="200"/>
      <c r="VPQ82" s="200"/>
      <c r="VPR82" s="200"/>
      <c r="VPS82" s="200"/>
      <c r="VPT82" s="200"/>
      <c r="VPU82" s="200"/>
      <c r="VPV82" s="200"/>
      <c r="VPW82" s="200"/>
      <c r="VPX82" s="200"/>
      <c r="VPY82" s="200"/>
      <c r="VPZ82" s="200"/>
      <c r="VQA82" s="200"/>
      <c r="VQB82" s="200"/>
      <c r="VQC82" s="200"/>
      <c r="VQD82" s="200"/>
      <c r="VQE82" s="200"/>
      <c r="VQF82" s="200"/>
      <c r="VQG82" s="200"/>
      <c r="VQH82" s="200"/>
      <c r="VQI82" s="200"/>
      <c r="VQJ82" s="200"/>
      <c r="VQK82" s="200"/>
      <c r="VQL82" s="200"/>
      <c r="VQM82" s="200"/>
      <c r="VQN82" s="200"/>
      <c r="VQO82" s="200"/>
      <c r="VQP82" s="200"/>
      <c r="VQQ82" s="200"/>
      <c r="VQR82" s="200"/>
      <c r="VQS82" s="200"/>
      <c r="VQT82" s="200"/>
      <c r="VQU82" s="200"/>
      <c r="VQV82" s="200"/>
      <c r="VQW82" s="200"/>
      <c r="VQX82" s="200"/>
      <c r="VQY82" s="200"/>
      <c r="VQZ82" s="200"/>
      <c r="VRA82" s="200"/>
      <c r="VRB82" s="200"/>
      <c r="VRC82" s="200"/>
      <c r="VRD82" s="200"/>
      <c r="VRE82" s="200"/>
      <c r="VRF82" s="200"/>
      <c r="VRG82" s="200"/>
      <c r="VRH82" s="200"/>
      <c r="VRI82" s="200"/>
      <c r="VRJ82" s="200"/>
      <c r="VRK82" s="200"/>
      <c r="VRL82" s="200"/>
      <c r="VRM82" s="200"/>
      <c r="VRN82" s="200"/>
      <c r="VRO82" s="200"/>
      <c r="VRP82" s="200"/>
      <c r="VRQ82" s="200"/>
      <c r="VRR82" s="200"/>
      <c r="VRS82" s="200"/>
      <c r="VRT82" s="200"/>
      <c r="VRU82" s="200"/>
      <c r="VRV82" s="200"/>
      <c r="VRW82" s="200"/>
      <c r="VRX82" s="200"/>
      <c r="VRY82" s="197"/>
      <c r="VRZ82" s="197"/>
      <c r="VSA82" s="197"/>
      <c r="VSB82" s="197"/>
      <c r="VSC82" s="197"/>
      <c r="VSD82" s="197"/>
      <c r="VSE82" s="197"/>
      <c r="VSF82" s="197"/>
      <c r="VSG82" s="197"/>
      <c r="VSH82" s="197"/>
      <c r="VSI82" s="197"/>
      <c r="VSJ82" s="197"/>
      <c r="VSK82" s="197"/>
      <c r="VSL82" s="197"/>
      <c r="VSM82" s="197"/>
      <c r="VSN82" s="197"/>
      <c r="VSO82" s="200"/>
      <c r="VSP82" s="200"/>
      <c r="VSQ82" s="200"/>
      <c r="VSR82" s="200"/>
      <c r="VSS82" s="200"/>
      <c r="VST82" s="200"/>
      <c r="VSU82" s="200"/>
      <c r="VSV82" s="200"/>
      <c r="VSW82" s="200"/>
      <c r="VSX82" s="200"/>
      <c r="VSY82" s="200"/>
      <c r="VSZ82" s="200"/>
      <c r="VTA82" s="200"/>
      <c r="VTB82" s="200"/>
      <c r="VTC82" s="200"/>
      <c r="VTD82" s="200"/>
      <c r="VTE82" s="200"/>
      <c r="VTF82" s="200"/>
      <c r="VTG82" s="200"/>
      <c r="VTH82" s="200"/>
      <c r="VTI82" s="200"/>
      <c r="VTJ82" s="200"/>
      <c r="VTK82" s="200"/>
      <c r="VTL82" s="200"/>
      <c r="VTM82" s="200"/>
      <c r="VTN82" s="200"/>
      <c r="VTO82" s="200"/>
      <c r="VTP82" s="200"/>
      <c r="VTQ82" s="200"/>
      <c r="VTR82" s="200"/>
      <c r="VTS82" s="200"/>
      <c r="VTT82" s="200"/>
      <c r="VTU82" s="200"/>
      <c r="VTV82" s="200"/>
      <c r="VTW82" s="200"/>
      <c r="VTX82" s="200"/>
      <c r="VTY82" s="200"/>
      <c r="VTZ82" s="200"/>
      <c r="VUA82" s="200"/>
      <c r="VUB82" s="200"/>
      <c r="VUC82" s="200"/>
      <c r="VUD82" s="200"/>
      <c r="VUE82" s="200"/>
      <c r="VUF82" s="200"/>
      <c r="VUG82" s="200"/>
      <c r="VUH82" s="200"/>
      <c r="VUI82" s="200"/>
      <c r="VUJ82" s="200"/>
      <c r="VUK82" s="200"/>
      <c r="VUL82" s="200"/>
      <c r="VUM82" s="200"/>
      <c r="VUN82" s="200"/>
      <c r="VUO82" s="200"/>
      <c r="VUP82" s="200"/>
      <c r="VUQ82" s="200"/>
      <c r="VUR82" s="200"/>
      <c r="VUS82" s="200"/>
      <c r="VUT82" s="200"/>
      <c r="VUU82" s="200"/>
      <c r="VUV82" s="200"/>
      <c r="VUW82" s="200"/>
      <c r="VUX82" s="200"/>
      <c r="VUY82" s="200"/>
      <c r="VUZ82" s="200"/>
      <c r="VVA82" s="200"/>
      <c r="VVB82" s="200"/>
      <c r="VVC82" s="200"/>
      <c r="VVD82" s="200"/>
      <c r="VVE82" s="200"/>
      <c r="VVF82" s="200"/>
      <c r="VVG82" s="200"/>
      <c r="VVH82" s="200"/>
      <c r="VVI82" s="200"/>
      <c r="VVJ82" s="200"/>
      <c r="VVK82" s="200"/>
      <c r="VVL82" s="200"/>
      <c r="VVM82" s="197"/>
      <c r="VVN82" s="197"/>
      <c r="VVO82" s="197"/>
      <c r="VVP82" s="197"/>
      <c r="VVQ82" s="197"/>
      <c r="VVR82" s="197"/>
      <c r="VVS82" s="197"/>
      <c r="VVT82" s="197"/>
      <c r="VVU82" s="197"/>
      <c r="VVV82" s="197"/>
      <c r="VVW82" s="197"/>
      <c r="VVX82" s="197"/>
      <c r="VVY82" s="197"/>
      <c r="VVZ82" s="197"/>
      <c r="VWA82" s="197"/>
      <c r="VWB82" s="197"/>
      <c r="VWC82" s="200"/>
      <c r="VWD82" s="200"/>
      <c r="VWE82" s="200"/>
      <c r="VWF82" s="200"/>
      <c r="VWG82" s="200"/>
      <c r="VWH82" s="200"/>
      <c r="VWI82" s="200"/>
      <c r="VWJ82" s="200"/>
      <c r="VWK82" s="200"/>
      <c r="VWL82" s="200"/>
      <c r="VWM82" s="200"/>
      <c r="VWN82" s="200"/>
      <c r="VWO82" s="200"/>
      <c r="VWP82" s="200"/>
      <c r="VWQ82" s="200"/>
      <c r="VWR82" s="200"/>
      <c r="VWS82" s="200"/>
      <c r="VWT82" s="200"/>
      <c r="VWU82" s="200"/>
      <c r="VWV82" s="200"/>
      <c r="VWW82" s="200"/>
      <c r="VWX82" s="200"/>
      <c r="VWY82" s="200"/>
      <c r="VWZ82" s="200"/>
      <c r="VXA82" s="200"/>
      <c r="VXB82" s="200"/>
      <c r="VXC82" s="200"/>
      <c r="VXD82" s="200"/>
      <c r="VXE82" s="200"/>
      <c r="VXF82" s="200"/>
      <c r="VXG82" s="200"/>
      <c r="VXH82" s="200"/>
      <c r="VXI82" s="200"/>
      <c r="VXJ82" s="200"/>
      <c r="VXK82" s="200"/>
      <c r="VXL82" s="200"/>
      <c r="VXM82" s="200"/>
      <c r="VXN82" s="200"/>
      <c r="VXO82" s="200"/>
      <c r="VXP82" s="200"/>
      <c r="VXQ82" s="200"/>
      <c r="VXR82" s="200"/>
      <c r="VXS82" s="200"/>
      <c r="VXT82" s="200"/>
      <c r="VXU82" s="200"/>
      <c r="VXV82" s="200"/>
      <c r="VXW82" s="200"/>
      <c r="VXX82" s="200"/>
      <c r="VXY82" s="200"/>
      <c r="VXZ82" s="200"/>
      <c r="VYA82" s="200"/>
      <c r="VYB82" s="200"/>
      <c r="VYC82" s="200"/>
      <c r="VYD82" s="200"/>
      <c r="VYE82" s="200"/>
      <c r="VYF82" s="200"/>
      <c r="VYG82" s="200"/>
      <c r="VYH82" s="200"/>
      <c r="VYI82" s="200"/>
      <c r="VYJ82" s="200"/>
      <c r="VYK82" s="200"/>
      <c r="VYL82" s="200"/>
      <c r="VYM82" s="200"/>
      <c r="VYN82" s="200"/>
      <c r="VYO82" s="200"/>
      <c r="VYP82" s="200"/>
      <c r="VYQ82" s="200"/>
      <c r="VYR82" s="200"/>
      <c r="VYS82" s="200"/>
      <c r="VYT82" s="200"/>
      <c r="VYU82" s="200"/>
      <c r="VYV82" s="200"/>
      <c r="VYW82" s="200"/>
      <c r="VYX82" s="200"/>
      <c r="VYY82" s="200"/>
      <c r="VYZ82" s="200"/>
      <c r="VZA82" s="197"/>
      <c r="VZB82" s="197"/>
      <c r="VZC82" s="197"/>
      <c r="VZD82" s="197"/>
      <c r="VZE82" s="197"/>
      <c r="VZF82" s="197"/>
      <c r="VZG82" s="197"/>
      <c r="VZH82" s="197"/>
      <c r="VZI82" s="197"/>
      <c r="VZJ82" s="197"/>
      <c r="VZK82" s="197"/>
      <c r="VZL82" s="197"/>
      <c r="VZM82" s="197"/>
      <c r="VZN82" s="197"/>
      <c r="VZO82" s="197"/>
      <c r="VZP82" s="197"/>
      <c r="VZQ82" s="200"/>
      <c r="VZR82" s="200"/>
      <c r="VZS82" s="200"/>
      <c r="VZT82" s="200"/>
      <c r="VZU82" s="200"/>
      <c r="VZV82" s="200"/>
      <c r="VZW82" s="200"/>
      <c r="VZX82" s="200"/>
      <c r="VZY82" s="200"/>
      <c r="VZZ82" s="200"/>
      <c r="WAA82" s="200"/>
      <c r="WAB82" s="200"/>
      <c r="WAC82" s="200"/>
      <c r="WAD82" s="200"/>
      <c r="WAE82" s="200"/>
      <c r="WAF82" s="200"/>
      <c r="WAG82" s="200"/>
      <c r="WAH82" s="200"/>
      <c r="WAI82" s="200"/>
      <c r="WAJ82" s="200"/>
      <c r="WAK82" s="200"/>
      <c r="WAL82" s="200"/>
      <c r="WAM82" s="200"/>
      <c r="WAN82" s="200"/>
      <c r="WAO82" s="200"/>
      <c r="WAP82" s="200"/>
      <c r="WAQ82" s="200"/>
      <c r="WAR82" s="200"/>
      <c r="WAS82" s="200"/>
      <c r="WAT82" s="200"/>
      <c r="WAU82" s="200"/>
      <c r="WAV82" s="200"/>
      <c r="WAW82" s="200"/>
      <c r="WAX82" s="200"/>
      <c r="WAY82" s="200"/>
      <c r="WAZ82" s="200"/>
      <c r="WBA82" s="200"/>
      <c r="WBB82" s="200"/>
      <c r="WBC82" s="200"/>
      <c r="WBD82" s="200"/>
      <c r="WBE82" s="200"/>
      <c r="WBF82" s="200"/>
      <c r="WBG82" s="200"/>
      <c r="WBH82" s="200"/>
      <c r="WBI82" s="200"/>
      <c r="WBJ82" s="200"/>
      <c r="WBK82" s="200"/>
      <c r="WBL82" s="200"/>
      <c r="WBM82" s="200"/>
      <c r="WBN82" s="200"/>
      <c r="WBO82" s="200"/>
      <c r="WBP82" s="200"/>
      <c r="WBQ82" s="200"/>
      <c r="WBR82" s="200"/>
      <c r="WBS82" s="200"/>
      <c r="WBT82" s="200"/>
      <c r="WBU82" s="200"/>
      <c r="WBV82" s="200"/>
      <c r="WBW82" s="200"/>
      <c r="WBX82" s="200"/>
      <c r="WBY82" s="200"/>
      <c r="WBZ82" s="200"/>
      <c r="WCA82" s="200"/>
      <c r="WCB82" s="200"/>
      <c r="WCC82" s="200"/>
      <c r="WCD82" s="200"/>
      <c r="WCE82" s="200"/>
      <c r="WCF82" s="200"/>
      <c r="WCG82" s="200"/>
      <c r="WCH82" s="200"/>
      <c r="WCI82" s="200"/>
      <c r="WCJ82" s="200"/>
      <c r="WCK82" s="200"/>
      <c r="WCL82" s="200"/>
      <c r="WCM82" s="200"/>
      <c r="WCN82" s="200"/>
      <c r="WCO82" s="197"/>
      <c r="WCP82" s="197"/>
      <c r="WCQ82" s="197"/>
      <c r="WCR82" s="197"/>
      <c r="WCS82" s="197"/>
      <c r="WCT82" s="197"/>
      <c r="WCU82" s="197"/>
      <c r="WCV82" s="197"/>
      <c r="WCW82" s="197"/>
      <c r="WCX82" s="197"/>
      <c r="WCY82" s="197"/>
      <c r="WCZ82" s="197"/>
      <c r="WDA82" s="197"/>
      <c r="WDB82" s="197"/>
      <c r="WDC82" s="197"/>
      <c r="WDD82" s="197"/>
      <c r="WDE82" s="200"/>
      <c r="WDF82" s="200"/>
      <c r="WDG82" s="200"/>
      <c r="WDH82" s="200"/>
      <c r="WDI82" s="200"/>
      <c r="WDJ82" s="200"/>
      <c r="WDK82" s="200"/>
      <c r="WDL82" s="200"/>
      <c r="WDM82" s="200"/>
      <c r="WDN82" s="200"/>
      <c r="WDO82" s="200"/>
      <c r="WDP82" s="200"/>
      <c r="WDQ82" s="200"/>
      <c r="WDR82" s="200"/>
      <c r="WDS82" s="200"/>
      <c r="WDT82" s="200"/>
      <c r="WDU82" s="200"/>
      <c r="WDV82" s="200"/>
      <c r="WDW82" s="200"/>
      <c r="WDX82" s="200"/>
      <c r="WDY82" s="200"/>
      <c r="WDZ82" s="200"/>
      <c r="WEA82" s="200"/>
      <c r="WEB82" s="200"/>
      <c r="WEC82" s="200"/>
      <c r="WED82" s="200"/>
      <c r="WEE82" s="200"/>
      <c r="WEF82" s="200"/>
      <c r="WEG82" s="200"/>
      <c r="WEH82" s="200"/>
      <c r="WEI82" s="200"/>
      <c r="WEJ82" s="200"/>
      <c r="WEK82" s="200"/>
      <c r="WEL82" s="200"/>
      <c r="WEM82" s="200"/>
      <c r="WEN82" s="200"/>
      <c r="WEO82" s="200"/>
      <c r="WEP82" s="200"/>
      <c r="WEQ82" s="200"/>
      <c r="WER82" s="200"/>
      <c r="WES82" s="200"/>
      <c r="WET82" s="200"/>
      <c r="WEU82" s="200"/>
      <c r="WEV82" s="200"/>
      <c r="WEW82" s="200"/>
      <c r="WEX82" s="200"/>
      <c r="WEY82" s="200"/>
      <c r="WEZ82" s="200"/>
      <c r="WFA82" s="200"/>
      <c r="WFB82" s="200"/>
      <c r="WFC82" s="200"/>
      <c r="WFD82" s="200"/>
      <c r="WFE82" s="200"/>
      <c r="WFF82" s="200"/>
      <c r="WFG82" s="200"/>
      <c r="WFH82" s="200"/>
      <c r="WFI82" s="200"/>
      <c r="WFJ82" s="200"/>
      <c r="WFK82" s="200"/>
      <c r="WFL82" s="200"/>
      <c r="WFM82" s="200"/>
      <c r="WFN82" s="200"/>
      <c r="WFO82" s="200"/>
      <c r="WFP82" s="200"/>
      <c r="WFQ82" s="200"/>
      <c r="WFR82" s="200"/>
      <c r="WFS82" s="200"/>
      <c r="WFT82" s="200"/>
      <c r="WFU82" s="200"/>
      <c r="WFV82" s="200"/>
      <c r="WFW82" s="200"/>
      <c r="WFX82" s="200"/>
      <c r="WFY82" s="200"/>
      <c r="WFZ82" s="200"/>
      <c r="WGA82" s="200"/>
      <c r="WGB82" s="200"/>
      <c r="WGC82" s="197"/>
      <c r="WGD82" s="197"/>
      <c r="WGE82" s="197"/>
      <c r="WGF82" s="197"/>
      <c r="WGG82" s="197"/>
      <c r="WGH82" s="197"/>
      <c r="WGI82" s="197"/>
      <c r="WGJ82" s="197"/>
      <c r="WGK82" s="197"/>
      <c r="WGL82" s="197"/>
      <c r="WGM82" s="197"/>
      <c r="WGN82" s="197"/>
      <c r="WGO82" s="197"/>
      <c r="WGP82" s="197"/>
      <c r="WGQ82" s="197"/>
      <c r="WGR82" s="197"/>
      <c r="WGS82" s="200"/>
      <c r="WGT82" s="200"/>
      <c r="WGU82" s="200"/>
      <c r="WGV82" s="200"/>
      <c r="WGW82" s="200"/>
      <c r="WGX82" s="200"/>
      <c r="WGY82" s="200"/>
      <c r="WGZ82" s="200"/>
      <c r="WHA82" s="200"/>
      <c r="WHB82" s="200"/>
      <c r="WHC82" s="200"/>
      <c r="WHD82" s="200"/>
      <c r="WHE82" s="200"/>
      <c r="WHF82" s="200"/>
      <c r="WHG82" s="200"/>
      <c r="WHH82" s="200"/>
      <c r="WHI82" s="200"/>
      <c r="WHJ82" s="200"/>
      <c r="WHK82" s="200"/>
      <c r="WHL82" s="200"/>
      <c r="WHM82" s="200"/>
      <c r="WHN82" s="200"/>
      <c r="WHO82" s="200"/>
      <c r="WHP82" s="200"/>
      <c r="WHQ82" s="200"/>
      <c r="WHR82" s="200"/>
      <c r="WHS82" s="200"/>
      <c r="WHT82" s="200"/>
      <c r="WHU82" s="200"/>
      <c r="WHV82" s="200"/>
      <c r="WHW82" s="200"/>
      <c r="WHX82" s="200"/>
      <c r="WHY82" s="200"/>
      <c r="WHZ82" s="200"/>
      <c r="WIA82" s="200"/>
      <c r="WIB82" s="200"/>
      <c r="WIC82" s="200"/>
      <c r="WID82" s="200"/>
      <c r="WIE82" s="200"/>
      <c r="WIF82" s="200"/>
      <c r="WIG82" s="200"/>
      <c r="WIH82" s="200"/>
      <c r="WII82" s="200"/>
      <c r="WIJ82" s="200"/>
      <c r="WIK82" s="200"/>
      <c r="WIL82" s="200"/>
      <c r="WIM82" s="200"/>
      <c r="WIN82" s="200"/>
      <c r="WIO82" s="200"/>
      <c r="WIP82" s="200"/>
      <c r="WIQ82" s="200"/>
      <c r="WIR82" s="200"/>
      <c r="WIS82" s="200"/>
      <c r="WIT82" s="200"/>
      <c r="WIU82" s="200"/>
      <c r="WIV82" s="200"/>
      <c r="WIW82" s="200"/>
      <c r="WIX82" s="200"/>
      <c r="WIY82" s="200"/>
      <c r="WIZ82" s="200"/>
      <c r="WJA82" s="200"/>
      <c r="WJB82" s="200"/>
      <c r="WJC82" s="200"/>
      <c r="WJD82" s="200"/>
      <c r="WJE82" s="200"/>
      <c r="WJF82" s="200"/>
      <c r="WJG82" s="200"/>
      <c r="WJH82" s="200"/>
      <c r="WJI82" s="200"/>
      <c r="WJJ82" s="200"/>
      <c r="WJK82" s="200"/>
      <c r="WJL82" s="200"/>
      <c r="WJM82" s="200"/>
      <c r="WJN82" s="200"/>
      <c r="WJO82" s="200"/>
      <c r="WJP82" s="200"/>
      <c r="WJQ82" s="197"/>
      <c r="WJR82" s="197"/>
      <c r="WJS82" s="197"/>
      <c r="WJT82" s="197"/>
      <c r="WJU82" s="197"/>
      <c r="WJV82" s="197"/>
      <c r="WJW82" s="197"/>
      <c r="WJX82" s="197"/>
      <c r="WJY82" s="197"/>
      <c r="WJZ82" s="197"/>
      <c r="WKA82" s="197"/>
      <c r="WKB82" s="197"/>
      <c r="WKC82" s="197"/>
      <c r="WKD82" s="197"/>
      <c r="WKE82" s="197"/>
      <c r="WKF82" s="197"/>
      <c r="WKG82" s="200"/>
      <c r="WKH82" s="200"/>
      <c r="WKI82" s="200"/>
      <c r="WKJ82" s="200"/>
      <c r="WKK82" s="200"/>
      <c r="WKL82" s="200"/>
      <c r="WKM82" s="200"/>
      <c r="WKN82" s="200"/>
      <c r="WKO82" s="200"/>
      <c r="WKP82" s="200"/>
      <c r="WKQ82" s="200"/>
      <c r="WKR82" s="200"/>
      <c r="WKS82" s="200"/>
      <c r="WKT82" s="200"/>
      <c r="WKU82" s="200"/>
      <c r="WKV82" s="200"/>
      <c r="WKW82" s="200"/>
      <c r="WKX82" s="200"/>
      <c r="WKY82" s="200"/>
      <c r="WKZ82" s="200"/>
      <c r="WLA82" s="200"/>
      <c r="WLB82" s="200"/>
      <c r="WLC82" s="200"/>
      <c r="WLD82" s="200"/>
      <c r="WLE82" s="200"/>
      <c r="WLF82" s="200"/>
      <c r="WLG82" s="200"/>
      <c r="WLH82" s="200"/>
      <c r="WLI82" s="200"/>
      <c r="WLJ82" s="200"/>
      <c r="WLK82" s="200"/>
      <c r="WLL82" s="200"/>
      <c r="WLM82" s="200"/>
      <c r="WLN82" s="200"/>
      <c r="WLO82" s="200"/>
      <c r="WLP82" s="200"/>
      <c r="WLQ82" s="200"/>
      <c r="WLR82" s="200"/>
      <c r="WLS82" s="200"/>
      <c r="WLT82" s="200"/>
      <c r="WLU82" s="200"/>
      <c r="WLV82" s="200"/>
      <c r="WLW82" s="200"/>
      <c r="WLX82" s="200"/>
      <c r="WLY82" s="200"/>
      <c r="WLZ82" s="200"/>
      <c r="WMA82" s="200"/>
      <c r="WMB82" s="200"/>
      <c r="WMC82" s="200"/>
      <c r="WMD82" s="200"/>
      <c r="WME82" s="200"/>
      <c r="WMF82" s="200"/>
      <c r="WMG82" s="200"/>
      <c r="WMH82" s="200"/>
      <c r="WMI82" s="200"/>
      <c r="WMJ82" s="200"/>
      <c r="WMK82" s="200"/>
      <c r="WML82" s="200"/>
      <c r="WMM82" s="200"/>
      <c r="WMN82" s="200"/>
      <c r="WMO82" s="200"/>
      <c r="WMP82" s="200"/>
      <c r="WMQ82" s="200"/>
      <c r="WMR82" s="200"/>
      <c r="WMS82" s="200"/>
      <c r="WMT82" s="200"/>
      <c r="WMU82" s="200"/>
      <c r="WMV82" s="200"/>
      <c r="WMW82" s="200"/>
      <c r="WMX82" s="200"/>
      <c r="WMY82" s="200"/>
      <c r="WMZ82" s="200"/>
      <c r="WNA82" s="200"/>
      <c r="WNB82" s="200"/>
      <c r="WNC82" s="200"/>
      <c r="WND82" s="200"/>
      <c r="WNE82" s="197"/>
      <c r="WNF82" s="197"/>
      <c r="WNG82" s="197"/>
      <c r="WNH82" s="197"/>
      <c r="WNI82" s="197"/>
      <c r="WNJ82" s="197"/>
      <c r="WNK82" s="197"/>
      <c r="WNL82" s="197"/>
      <c r="WNM82" s="197"/>
      <c r="WNN82" s="197"/>
      <c r="WNO82" s="197"/>
      <c r="WNP82" s="197"/>
      <c r="WNQ82" s="197"/>
      <c r="WNR82" s="197"/>
      <c r="WNS82" s="197"/>
      <c r="WNT82" s="197"/>
      <c r="WNU82" s="200"/>
      <c r="WNV82" s="200"/>
      <c r="WNW82" s="200"/>
      <c r="WNX82" s="200"/>
      <c r="WNY82" s="200"/>
      <c r="WNZ82" s="200"/>
      <c r="WOA82" s="200"/>
      <c r="WOB82" s="200"/>
      <c r="WOC82" s="200"/>
      <c r="WOD82" s="200"/>
      <c r="WOE82" s="200"/>
      <c r="WOF82" s="200"/>
      <c r="WOG82" s="200"/>
      <c r="WOH82" s="200"/>
      <c r="WOI82" s="200"/>
      <c r="WOJ82" s="200"/>
      <c r="WOK82" s="200"/>
      <c r="WOL82" s="200"/>
      <c r="WOM82" s="200"/>
      <c r="WON82" s="200"/>
      <c r="WOO82" s="200"/>
      <c r="WOP82" s="200"/>
      <c r="WOQ82" s="200"/>
      <c r="WOR82" s="200"/>
      <c r="WOS82" s="200"/>
      <c r="WOT82" s="200"/>
      <c r="WOU82" s="200"/>
      <c r="WOV82" s="200"/>
      <c r="WOW82" s="200"/>
      <c r="WOX82" s="200"/>
      <c r="WOY82" s="200"/>
      <c r="WOZ82" s="200"/>
      <c r="WPA82" s="200"/>
      <c r="WPB82" s="200"/>
      <c r="WPC82" s="200"/>
      <c r="WPD82" s="200"/>
      <c r="WPE82" s="200"/>
      <c r="WPF82" s="200"/>
      <c r="WPG82" s="200"/>
      <c r="WPH82" s="200"/>
      <c r="WPI82" s="200"/>
      <c r="WPJ82" s="200"/>
      <c r="WPK82" s="200"/>
      <c r="WPL82" s="200"/>
      <c r="WPM82" s="200"/>
      <c r="WPN82" s="200"/>
      <c r="WPO82" s="200"/>
      <c r="WPP82" s="200"/>
      <c r="WPQ82" s="200"/>
      <c r="WPR82" s="200"/>
      <c r="WPS82" s="200"/>
      <c r="WPT82" s="200"/>
      <c r="WPU82" s="200"/>
      <c r="WPV82" s="200"/>
      <c r="WPW82" s="200"/>
      <c r="WPX82" s="200"/>
      <c r="WPY82" s="200"/>
      <c r="WPZ82" s="200"/>
      <c r="WQA82" s="200"/>
      <c r="WQB82" s="200"/>
      <c r="WQC82" s="200"/>
      <c r="WQD82" s="200"/>
      <c r="WQE82" s="200"/>
      <c r="WQF82" s="200"/>
      <c r="WQG82" s="200"/>
      <c r="WQH82" s="200"/>
      <c r="WQI82" s="200"/>
      <c r="WQJ82" s="200"/>
      <c r="WQK82" s="200"/>
      <c r="WQL82" s="200"/>
      <c r="WQM82" s="200"/>
      <c r="WQN82" s="200"/>
      <c r="WQO82" s="200"/>
      <c r="WQP82" s="200"/>
      <c r="WQQ82" s="200"/>
      <c r="WQR82" s="200"/>
      <c r="WQS82" s="197"/>
      <c r="WQT82" s="197"/>
      <c r="WQU82" s="197"/>
      <c r="WQV82" s="197"/>
      <c r="WQW82" s="197"/>
      <c r="WQX82" s="197"/>
      <c r="WQY82" s="197"/>
      <c r="WQZ82" s="197"/>
      <c r="WRA82" s="197"/>
      <c r="WRB82" s="197"/>
      <c r="WRC82" s="197"/>
      <c r="WRD82" s="197"/>
      <c r="WRE82" s="197"/>
      <c r="WRF82" s="197"/>
      <c r="WRG82" s="197"/>
      <c r="WRH82" s="197"/>
      <c r="WRI82" s="200"/>
      <c r="WRJ82" s="200"/>
      <c r="WRK82" s="200"/>
      <c r="WRL82" s="200"/>
      <c r="WRM82" s="200"/>
      <c r="WRN82" s="200"/>
      <c r="WRO82" s="200"/>
      <c r="WRP82" s="200"/>
      <c r="WRQ82" s="200"/>
      <c r="WRR82" s="200"/>
      <c r="WRS82" s="200"/>
      <c r="WRT82" s="200"/>
      <c r="WRU82" s="200"/>
      <c r="WRV82" s="200"/>
      <c r="WRW82" s="200"/>
      <c r="WRX82" s="200"/>
      <c r="WRY82" s="200"/>
      <c r="WRZ82" s="200"/>
      <c r="WSA82" s="200"/>
      <c r="WSB82" s="200"/>
      <c r="WSC82" s="200"/>
      <c r="WSD82" s="200"/>
      <c r="WSE82" s="200"/>
      <c r="WSF82" s="200"/>
      <c r="WSG82" s="200"/>
      <c r="WSH82" s="200"/>
      <c r="WSI82" s="200"/>
      <c r="WSJ82" s="200"/>
      <c r="WSK82" s="200"/>
      <c r="WSL82" s="200"/>
      <c r="WSM82" s="200"/>
      <c r="WSN82" s="200"/>
      <c r="WSO82" s="200"/>
      <c r="WSP82" s="200"/>
      <c r="WSQ82" s="200"/>
      <c r="WSR82" s="200"/>
      <c r="WSS82" s="200"/>
      <c r="WST82" s="200"/>
      <c r="WSU82" s="200"/>
      <c r="WSV82" s="200"/>
      <c r="WSW82" s="200"/>
      <c r="WSX82" s="200"/>
      <c r="WSY82" s="200"/>
      <c r="WSZ82" s="200"/>
      <c r="WTA82" s="200"/>
      <c r="WTB82" s="200"/>
      <c r="WTC82" s="200"/>
      <c r="WTD82" s="200"/>
      <c r="WTE82" s="200"/>
      <c r="WTF82" s="200"/>
      <c r="WTG82" s="200"/>
      <c r="WTH82" s="200"/>
      <c r="WTI82" s="200"/>
      <c r="WTJ82" s="200"/>
      <c r="WTK82" s="200"/>
      <c r="WTL82" s="200"/>
      <c r="WTM82" s="200"/>
      <c r="WTN82" s="200"/>
      <c r="WTO82" s="200"/>
      <c r="WTP82" s="200"/>
      <c r="WTQ82" s="200"/>
      <c r="WTR82" s="200"/>
      <c r="WTS82" s="200"/>
      <c r="WTT82" s="200"/>
      <c r="WTU82" s="200"/>
      <c r="WTV82" s="200"/>
      <c r="WTW82" s="200"/>
      <c r="WTX82" s="200"/>
      <c r="WTY82" s="200"/>
      <c r="WTZ82" s="200"/>
      <c r="WUA82" s="200"/>
      <c r="WUB82" s="200"/>
      <c r="WUC82" s="200"/>
      <c r="WUD82" s="200"/>
      <c r="WUE82" s="200"/>
      <c r="WUF82" s="200"/>
      <c r="WUG82" s="197"/>
      <c r="WUH82" s="197"/>
      <c r="WUI82" s="197"/>
      <c r="WUJ82" s="197"/>
      <c r="WUK82" s="197"/>
      <c r="WUL82" s="197"/>
      <c r="WUM82" s="197"/>
      <c r="WUN82" s="197"/>
      <c r="WUO82" s="197"/>
      <c r="WUP82" s="197"/>
      <c r="WUQ82" s="197"/>
      <c r="WUR82" s="197"/>
      <c r="WUS82" s="197"/>
      <c r="WUT82" s="197"/>
      <c r="WUU82" s="197"/>
      <c r="WUV82" s="197"/>
      <c r="WUW82" s="200"/>
      <c r="WUX82" s="200"/>
      <c r="WUY82" s="200"/>
      <c r="WUZ82" s="200"/>
      <c r="WVA82" s="200"/>
      <c r="WVB82" s="200"/>
      <c r="WVC82" s="200"/>
      <c r="WVD82" s="200"/>
      <c r="WVE82" s="200"/>
      <c r="WVF82" s="200"/>
      <c r="WVG82" s="200"/>
      <c r="WVH82" s="200"/>
      <c r="WVI82" s="200"/>
      <c r="WVJ82" s="200"/>
      <c r="WVK82" s="200"/>
      <c r="WVL82" s="200"/>
      <c r="WVM82" s="200"/>
      <c r="WVN82" s="200"/>
      <c r="WVO82" s="200"/>
      <c r="WVP82" s="200"/>
      <c r="WVQ82" s="200"/>
      <c r="WVR82" s="200"/>
      <c r="WVS82" s="200"/>
      <c r="WVT82" s="200"/>
      <c r="WVU82" s="200"/>
      <c r="WVV82" s="200"/>
      <c r="WVW82" s="200"/>
      <c r="WVX82" s="200"/>
      <c r="WVY82" s="200"/>
      <c r="WVZ82" s="200"/>
      <c r="WWA82" s="200"/>
      <c r="WWB82" s="200"/>
      <c r="WWC82" s="200"/>
      <c r="WWD82" s="200"/>
      <c r="WWE82" s="200"/>
      <c r="WWF82" s="200"/>
      <c r="WWG82" s="200"/>
      <c r="WWH82" s="200"/>
      <c r="WWI82" s="200"/>
      <c r="WWJ82" s="200"/>
      <c r="WWK82" s="200"/>
      <c r="WWL82" s="200"/>
      <c r="WWM82" s="200"/>
      <c r="WWN82" s="200"/>
      <c r="WWO82" s="200"/>
      <c r="WWP82" s="200"/>
      <c r="WWQ82" s="200"/>
      <c r="WWR82" s="200"/>
      <c r="WWS82" s="200"/>
      <c r="WWT82" s="200"/>
      <c r="WWU82" s="200"/>
      <c r="WWV82" s="200"/>
      <c r="WWW82" s="200"/>
      <c r="WWX82" s="200"/>
      <c r="WWY82" s="200"/>
      <c r="WWZ82" s="200"/>
      <c r="WXA82" s="200"/>
      <c r="WXB82" s="200"/>
      <c r="WXC82" s="200"/>
      <c r="WXD82" s="200"/>
      <c r="WXE82" s="200"/>
      <c r="WXF82" s="200"/>
      <c r="WXG82" s="200"/>
      <c r="WXH82" s="200"/>
      <c r="WXI82" s="200"/>
      <c r="WXJ82" s="200"/>
      <c r="WXK82" s="200"/>
      <c r="WXL82" s="200"/>
      <c r="WXM82" s="200"/>
      <c r="WXN82" s="200"/>
      <c r="WXO82" s="200"/>
      <c r="WXP82" s="200"/>
      <c r="WXQ82" s="200"/>
      <c r="WXR82" s="200"/>
      <c r="WXS82" s="200"/>
      <c r="WXT82" s="200"/>
      <c r="WXU82" s="197"/>
      <c r="WXV82" s="197"/>
      <c r="WXW82" s="197"/>
      <c r="WXX82" s="197"/>
      <c r="WXY82" s="197"/>
      <c r="WXZ82" s="197"/>
      <c r="WYA82" s="197"/>
      <c r="WYB82" s="197"/>
      <c r="WYC82" s="197"/>
      <c r="WYD82" s="197"/>
      <c r="WYE82" s="197"/>
      <c r="WYF82" s="197"/>
      <c r="WYG82" s="197"/>
      <c r="WYH82" s="197"/>
      <c r="WYI82" s="197"/>
      <c r="WYJ82" s="197"/>
      <c r="WYK82" s="200"/>
      <c r="WYL82" s="200"/>
      <c r="WYM82" s="200"/>
      <c r="WYN82" s="200"/>
      <c r="WYO82" s="200"/>
      <c r="WYP82" s="200"/>
      <c r="WYQ82" s="200"/>
      <c r="WYR82" s="200"/>
      <c r="WYS82" s="200"/>
      <c r="WYT82" s="200"/>
      <c r="WYU82" s="200"/>
      <c r="WYV82" s="200"/>
      <c r="WYW82" s="200"/>
      <c r="WYX82" s="200"/>
      <c r="WYY82" s="200"/>
      <c r="WYZ82" s="200"/>
      <c r="WZA82" s="200"/>
      <c r="WZB82" s="200"/>
      <c r="WZC82" s="200"/>
      <c r="WZD82" s="200"/>
      <c r="WZE82" s="200"/>
      <c r="WZF82" s="200"/>
      <c r="WZG82" s="200"/>
      <c r="WZH82" s="200"/>
      <c r="WZI82" s="200"/>
      <c r="WZJ82" s="200"/>
      <c r="WZK82" s="200"/>
      <c r="WZL82" s="200"/>
      <c r="WZM82" s="200"/>
      <c r="WZN82" s="200"/>
      <c r="WZO82" s="200"/>
      <c r="WZP82" s="200"/>
      <c r="WZQ82" s="200"/>
      <c r="WZR82" s="200"/>
      <c r="WZS82" s="200"/>
      <c r="WZT82" s="200"/>
      <c r="WZU82" s="200"/>
      <c r="WZV82" s="200"/>
      <c r="WZW82" s="200"/>
      <c r="WZX82" s="200"/>
      <c r="WZY82" s="200"/>
      <c r="WZZ82" s="200"/>
      <c r="XAA82" s="200"/>
      <c r="XAB82" s="200"/>
      <c r="XAC82" s="200"/>
      <c r="XAD82" s="200"/>
      <c r="XAE82" s="200"/>
      <c r="XAF82" s="200"/>
      <c r="XAG82" s="200"/>
      <c r="XAH82" s="200"/>
      <c r="XAI82" s="200"/>
      <c r="XAJ82" s="200"/>
      <c r="XAK82" s="200"/>
      <c r="XAL82" s="200"/>
      <c r="XAM82" s="200"/>
      <c r="XAN82" s="200"/>
      <c r="XAO82" s="200"/>
      <c r="XAP82" s="200"/>
      <c r="XAQ82" s="200"/>
      <c r="XAR82" s="200"/>
      <c r="XAS82" s="200"/>
      <c r="XAT82" s="200"/>
      <c r="XAU82" s="200"/>
      <c r="XAV82" s="200"/>
      <c r="XAW82" s="200"/>
      <c r="XAX82" s="200"/>
      <c r="XAY82" s="200"/>
      <c r="XAZ82" s="200"/>
      <c r="XBA82" s="200"/>
      <c r="XBB82" s="200"/>
      <c r="XBC82" s="200"/>
      <c r="XBD82" s="200"/>
      <c r="XBE82" s="200"/>
      <c r="XBF82" s="200"/>
      <c r="XBG82" s="200"/>
      <c r="XBH82" s="200"/>
      <c r="XBI82" s="197"/>
      <c r="XBJ82" s="197"/>
      <c r="XBK82" s="197"/>
      <c r="XBL82" s="197"/>
      <c r="XBM82" s="197"/>
      <c r="XBN82" s="197"/>
      <c r="XBO82" s="197"/>
      <c r="XBP82" s="197"/>
      <c r="XBQ82" s="197"/>
      <c r="XBR82" s="197"/>
      <c r="XBS82" s="197"/>
      <c r="XBT82" s="197"/>
      <c r="XBU82" s="197"/>
      <c r="XBV82" s="197"/>
      <c r="XBW82" s="197"/>
      <c r="XBX82" s="197"/>
      <c r="XBY82" s="200"/>
      <c r="XBZ82" s="200"/>
      <c r="XCA82" s="200"/>
      <c r="XCB82" s="200"/>
      <c r="XCC82" s="200"/>
      <c r="XCD82" s="200"/>
      <c r="XCE82" s="200"/>
      <c r="XCF82" s="200"/>
      <c r="XCG82" s="200"/>
      <c r="XCH82" s="200"/>
      <c r="XCI82" s="200"/>
      <c r="XCJ82" s="200"/>
      <c r="XCK82" s="200"/>
      <c r="XCL82" s="200"/>
      <c r="XCM82" s="200"/>
      <c r="XCN82" s="200"/>
      <c r="XCO82" s="200"/>
      <c r="XCP82" s="200"/>
      <c r="XCQ82" s="200"/>
      <c r="XCR82" s="200"/>
      <c r="XCS82" s="200"/>
      <c r="XCT82" s="200"/>
      <c r="XCU82" s="200"/>
      <c r="XCV82" s="200"/>
      <c r="XCW82" s="200"/>
      <c r="XCX82" s="200"/>
      <c r="XCY82" s="200"/>
      <c r="XCZ82" s="200"/>
      <c r="XDA82" s="200"/>
      <c r="XDB82" s="200"/>
      <c r="XDC82" s="200"/>
      <c r="XDD82" s="200"/>
      <c r="XDE82" s="200"/>
      <c r="XDF82" s="200"/>
      <c r="XDG82" s="200"/>
      <c r="XDH82" s="200"/>
      <c r="XDI82" s="200"/>
      <c r="XDJ82" s="200"/>
      <c r="XDK82" s="200"/>
      <c r="XDL82" s="200"/>
      <c r="XDM82" s="200"/>
      <c r="XDN82" s="200"/>
      <c r="XDO82" s="200"/>
      <c r="XDP82" s="200"/>
      <c r="XDQ82" s="200"/>
      <c r="XDR82" s="200"/>
      <c r="XDS82" s="200"/>
      <c r="XDT82" s="200"/>
      <c r="XDU82" s="200"/>
      <c r="XDV82" s="200"/>
      <c r="XDW82" s="200"/>
      <c r="XDX82" s="200"/>
      <c r="XDY82" s="200"/>
      <c r="XDZ82" s="200"/>
      <c r="XEA82" s="200"/>
      <c r="XEB82" s="200"/>
      <c r="XEC82" s="200"/>
      <c r="XED82" s="200"/>
      <c r="XEE82" s="200"/>
      <c r="XEF82" s="200"/>
      <c r="XEG82" s="200"/>
      <c r="XEH82" s="200"/>
      <c r="XEI82" s="200"/>
      <c r="XEJ82" s="200"/>
      <c r="XEK82" s="200"/>
      <c r="XEL82" s="200"/>
      <c r="XEM82" s="200"/>
      <c r="XEN82" s="200"/>
      <c r="XEO82" s="200"/>
      <c r="XEP82" s="200"/>
      <c r="XEQ82" s="200"/>
      <c r="XER82" s="200"/>
      <c r="XES82" s="200"/>
      <c r="XET82" s="200"/>
      <c r="XEU82" s="200"/>
      <c r="XEV82" s="200"/>
      <c r="XEW82" s="197"/>
      <c r="XEX82" s="197"/>
      <c r="XEY82" s="197"/>
      <c r="XEZ82" s="197"/>
      <c r="XFA82" s="197"/>
      <c r="XFB82" s="197"/>
      <c r="XFC82" s="197"/>
      <c r="XFD82" s="197"/>
    </row>
    <row r="83" spans="1:16384" ht="15.75" customHeight="1">
      <c r="A83" s="457" t="s">
        <v>1017</v>
      </c>
      <c r="B83" s="458"/>
      <c r="C83" s="458"/>
      <c r="D83" s="458"/>
      <c r="E83" s="458"/>
      <c r="F83" s="458"/>
      <c r="G83" s="458"/>
      <c r="H83" s="458"/>
      <c r="I83" s="458"/>
      <c r="J83" s="458"/>
      <c r="K83" s="458"/>
      <c r="L83" s="458"/>
      <c r="M83" s="458"/>
      <c r="N83" s="458"/>
      <c r="O83" s="458"/>
      <c r="P83" s="459"/>
      <c r="Q83" s="460">
        <f>62100000000</f>
        <v>62100000000</v>
      </c>
      <c r="R83" s="461"/>
      <c r="S83" s="461"/>
      <c r="T83" s="461"/>
      <c r="U83" s="461"/>
      <c r="V83" s="461"/>
      <c r="W83" s="461"/>
      <c r="X83" s="461"/>
      <c r="Y83" s="461"/>
      <c r="Z83" s="461"/>
      <c r="AA83" s="461"/>
      <c r="AB83" s="461"/>
      <c r="AC83" s="461"/>
      <c r="AD83" s="461"/>
      <c r="AE83" s="461"/>
      <c r="AF83" s="461"/>
      <c r="AG83" s="461"/>
      <c r="AH83" s="462"/>
      <c r="AI83" s="460">
        <f>Q83</f>
        <v>62100000000</v>
      </c>
      <c r="AJ83" s="461"/>
      <c r="AK83" s="461"/>
      <c r="AL83" s="461"/>
      <c r="AM83" s="461"/>
      <c r="AN83" s="461"/>
      <c r="AO83" s="461"/>
      <c r="AP83" s="461"/>
      <c r="AQ83" s="461"/>
      <c r="AR83" s="461"/>
      <c r="AS83" s="461"/>
      <c r="AT83" s="461"/>
      <c r="AU83" s="461"/>
      <c r="AV83" s="461"/>
      <c r="AW83" s="461"/>
      <c r="AX83" s="461"/>
      <c r="AY83" s="461"/>
      <c r="AZ83" s="461"/>
      <c r="BA83" s="461"/>
      <c r="BB83" s="461"/>
      <c r="BC83" s="462"/>
      <c r="BD83" s="460">
        <v>22000000000</v>
      </c>
      <c r="BE83" s="461"/>
      <c r="BF83" s="461"/>
      <c r="BG83" s="461"/>
      <c r="BH83" s="461"/>
      <c r="BI83" s="461"/>
      <c r="BJ83" s="461"/>
      <c r="BK83" s="461"/>
      <c r="BL83" s="461"/>
      <c r="BM83" s="461"/>
      <c r="BN83" s="461"/>
      <c r="BO83" s="461"/>
      <c r="BP83" s="461"/>
      <c r="BQ83" s="461"/>
      <c r="BR83" s="461"/>
      <c r="BS83" s="461"/>
      <c r="BT83" s="461"/>
      <c r="BU83" s="461"/>
      <c r="BV83" s="461"/>
      <c r="BW83" s="461"/>
      <c r="BX83" s="462"/>
      <c r="BY83" s="467">
        <v>22000000000</v>
      </c>
      <c r="BZ83" s="467"/>
      <c r="CA83" s="467"/>
      <c r="CB83" s="467"/>
      <c r="CC83" s="467"/>
      <c r="CD83" s="467"/>
      <c r="CE83" s="467"/>
      <c r="CF83" s="467"/>
      <c r="CG83" s="467"/>
      <c r="CH83" s="467"/>
      <c r="CI83" s="467"/>
      <c r="CJ83" s="467"/>
      <c r="CK83" s="467"/>
      <c r="CL83" s="467"/>
      <c r="CM83" s="467"/>
      <c r="CN83" s="467"/>
      <c r="CO83" s="197"/>
      <c r="CP83" s="197"/>
      <c r="CQ83" s="197"/>
      <c r="CR83" s="197"/>
      <c r="CS83" s="197"/>
      <c r="CT83" s="197"/>
      <c r="CU83" s="197"/>
      <c r="CV83" s="197"/>
      <c r="CW83" s="197"/>
      <c r="CX83" s="197"/>
      <c r="CY83" s="197"/>
      <c r="CZ83" s="197"/>
      <c r="DA83" s="197"/>
      <c r="DB83" s="197"/>
      <c r="DC83" s="197"/>
      <c r="DD83" s="197"/>
      <c r="DE83" s="200"/>
      <c r="DF83" s="200"/>
      <c r="DG83" s="200"/>
      <c r="DH83" s="200"/>
      <c r="DI83" s="200"/>
      <c r="DJ83" s="200"/>
      <c r="DK83" s="200"/>
      <c r="DL83" s="200"/>
      <c r="DM83" s="200"/>
      <c r="DN83" s="200"/>
      <c r="DO83" s="200"/>
      <c r="DP83" s="200"/>
      <c r="DQ83" s="200"/>
      <c r="DR83" s="200"/>
      <c r="DS83" s="200"/>
      <c r="DT83" s="200"/>
      <c r="DU83" s="200"/>
      <c r="DV83" s="200"/>
      <c r="DW83" s="200"/>
      <c r="DX83" s="200"/>
      <c r="DY83" s="200"/>
      <c r="DZ83" s="200"/>
      <c r="EA83" s="200"/>
      <c r="EB83" s="200"/>
      <c r="EC83" s="200"/>
      <c r="ED83" s="200"/>
      <c r="EE83" s="200"/>
      <c r="EF83" s="200"/>
      <c r="EG83" s="200"/>
      <c r="EH83" s="200"/>
      <c r="EI83" s="200"/>
      <c r="EJ83" s="200"/>
      <c r="EK83" s="200"/>
      <c r="EL83" s="200"/>
      <c r="EM83" s="200"/>
      <c r="EN83" s="200"/>
      <c r="EO83" s="200"/>
      <c r="EP83" s="200"/>
      <c r="EQ83" s="200"/>
      <c r="ER83" s="200"/>
      <c r="ES83" s="200"/>
      <c r="ET83" s="200"/>
      <c r="EU83" s="200"/>
      <c r="EV83" s="200"/>
      <c r="EW83" s="200"/>
      <c r="EX83" s="200"/>
      <c r="EY83" s="200"/>
      <c r="EZ83" s="200"/>
      <c r="FA83" s="200"/>
      <c r="FB83" s="200"/>
      <c r="FC83" s="200"/>
      <c r="FD83" s="200"/>
      <c r="FE83" s="200"/>
      <c r="FF83" s="200"/>
      <c r="FG83" s="200"/>
      <c r="FH83" s="200"/>
      <c r="FI83" s="200"/>
      <c r="FJ83" s="200"/>
      <c r="FK83" s="200"/>
      <c r="FL83" s="200"/>
      <c r="FM83" s="200"/>
      <c r="FN83" s="200"/>
      <c r="FO83" s="200"/>
      <c r="FP83" s="200"/>
      <c r="FQ83" s="200"/>
      <c r="FR83" s="200"/>
      <c r="FS83" s="200"/>
      <c r="FT83" s="200"/>
      <c r="FU83" s="200"/>
      <c r="FV83" s="200"/>
      <c r="FW83" s="200"/>
      <c r="FX83" s="200"/>
      <c r="FY83" s="200"/>
      <c r="FZ83" s="200"/>
      <c r="GA83" s="200"/>
      <c r="GB83" s="200"/>
      <c r="GC83" s="197"/>
      <c r="GD83" s="197"/>
      <c r="GE83" s="197"/>
      <c r="GF83" s="197"/>
      <c r="GG83" s="197"/>
      <c r="GH83" s="197"/>
      <c r="GI83" s="197"/>
      <c r="GJ83" s="197"/>
      <c r="GK83" s="197"/>
      <c r="GL83" s="197"/>
      <c r="GM83" s="197"/>
      <c r="GN83" s="197"/>
      <c r="GO83" s="197"/>
      <c r="GP83" s="197"/>
      <c r="GQ83" s="197"/>
      <c r="GR83" s="197"/>
      <c r="GS83" s="200"/>
      <c r="GT83" s="200"/>
      <c r="GU83" s="200"/>
      <c r="GV83" s="200"/>
      <c r="GW83" s="200"/>
      <c r="GX83" s="200"/>
      <c r="GY83" s="200"/>
      <c r="GZ83" s="200"/>
      <c r="HA83" s="200"/>
      <c r="HB83" s="200"/>
      <c r="HC83" s="200"/>
      <c r="HD83" s="200"/>
      <c r="HE83" s="200"/>
      <c r="HF83" s="200"/>
      <c r="HG83" s="200"/>
      <c r="HH83" s="200"/>
      <c r="HI83" s="200"/>
      <c r="HJ83" s="200"/>
      <c r="HK83" s="200"/>
      <c r="HL83" s="200"/>
      <c r="HM83" s="200"/>
      <c r="HN83" s="200"/>
      <c r="HO83" s="200"/>
      <c r="HP83" s="200"/>
      <c r="HQ83" s="200"/>
      <c r="HR83" s="200"/>
      <c r="HS83" s="200"/>
      <c r="HT83" s="200"/>
      <c r="HU83" s="200"/>
      <c r="HV83" s="200"/>
      <c r="HW83" s="200"/>
      <c r="HX83" s="200"/>
      <c r="HY83" s="200"/>
      <c r="HZ83" s="200"/>
      <c r="IA83" s="200"/>
      <c r="IB83" s="200"/>
      <c r="IC83" s="200"/>
      <c r="ID83" s="200"/>
      <c r="IE83" s="200"/>
      <c r="IF83" s="200"/>
      <c r="IG83" s="200"/>
      <c r="IH83" s="200"/>
      <c r="II83" s="200"/>
      <c r="IJ83" s="200"/>
      <c r="IK83" s="200"/>
      <c r="IL83" s="200"/>
      <c r="IM83" s="200"/>
      <c r="IN83" s="200"/>
      <c r="IO83" s="200"/>
      <c r="IP83" s="200"/>
      <c r="IQ83" s="200"/>
      <c r="IR83" s="200"/>
      <c r="IS83" s="200"/>
      <c r="IT83" s="200"/>
      <c r="IU83" s="200"/>
      <c r="IV83" s="200"/>
      <c r="IW83" s="200"/>
      <c r="IX83" s="200"/>
      <c r="IY83" s="200"/>
      <c r="IZ83" s="200"/>
      <c r="JA83" s="200"/>
      <c r="JB83" s="200"/>
      <c r="JC83" s="200"/>
      <c r="JD83" s="200"/>
      <c r="JE83" s="200"/>
      <c r="JF83" s="200"/>
      <c r="JG83" s="200"/>
      <c r="JH83" s="200"/>
      <c r="JI83" s="200"/>
      <c r="JJ83" s="200"/>
      <c r="JK83" s="200"/>
      <c r="JL83" s="200"/>
      <c r="JM83" s="200"/>
      <c r="JN83" s="200"/>
      <c r="JO83" s="200"/>
      <c r="JP83" s="200"/>
      <c r="JQ83" s="197"/>
      <c r="JR83" s="197"/>
      <c r="JS83" s="197"/>
      <c r="JT83" s="197"/>
      <c r="JU83" s="197"/>
      <c r="JV83" s="197"/>
      <c r="JW83" s="197"/>
      <c r="JX83" s="197"/>
      <c r="JY83" s="197"/>
      <c r="JZ83" s="197"/>
      <c r="KA83" s="197"/>
      <c r="KB83" s="197"/>
      <c r="KC83" s="197"/>
      <c r="KD83" s="197"/>
      <c r="KE83" s="197"/>
      <c r="KF83" s="197"/>
      <c r="KG83" s="200"/>
      <c r="KH83" s="200"/>
      <c r="KI83" s="200"/>
      <c r="KJ83" s="200"/>
      <c r="KK83" s="200"/>
      <c r="KL83" s="200"/>
      <c r="KM83" s="200"/>
      <c r="KN83" s="200"/>
      <c r="KO83" s="200"/>
      <c r="KP83" s="200"/>
      <c r="KQ83" s="200"/>
      <c r="KR83" s="200"/>
      <c r="KS83" s="200"/>
      <c r="KT83" s="200"/>
      <c r="KU83" s="200"/>
      <c r="KV83" s="200"/>
      <c r="KW83" s="200"/>
      <c r="KX83" s="200"/>
      <c r="KY83" s="200"/>
      <c r="KZ83" s="200"/>
      <c r="LA83" s="200"/>
      <c r="LB83" s="200"/>
      <c r="LC83" s="200"/>
      <c r="LD83" s="200"/>
      <c r="LE83" s="200"/>
      <c r="LF83" s="200"/>
      <c r="LG83" s="200"/>
      <c r="LH83" s="200"/>
      <c r="LI83" s="200"/>
      <c r="LJ83" s="200"/>
      <c r="LK83" s="200"/>
      <c r="LL83" s="200"/>
      <c r="LM83" s="200"/>
      <c r="LN83" s="200"/>
      <c r="LO83" s="200"/>
      <c r="LP83" s="200"/>
      <c r="LQ83" s="200"/>
      <c r="LR83" s="200"/>
      <c r="LS83" s="200"/>
      <c r="LT83" s="200"/>
      <c r="LU83" s="200"/>
      <c r="LV83" s="200"/>
      <c r="LW83" s="200"/>
      <c r="LX83" s="200"/>
      <c r="LY83" s="200"/>
      <c r="LZ83" s="200"/>
      <c r="MA83" s="200"/>
      <c r="MB83" s="200"/>
      <c r="MC83" s="200"/>
      <c r="MD83" s="200"/>
      <c r="ME83" s="200"/>
      <c r="MF83" s="200"/>
      <c r="MG83" s="200"/>
      <c r="MH83" s="200"/>
      <c r="MI83" s="200"/>
      <c r="MJ83" s="200"/>
      <c r="MK83" s="200"/>
      <c r="ML83" s="200"/>
      <c r="MM83" s="200"/>
      <c r="MN83" s="200"/>
      <c r="MO83" s="200"/>
      <c r="MP83" s="200"/>
      <c r="MQ83" s="200"/>
      <c r="MR83" s="200"/>
      <c r="MS83" s="200"/>
      <c r="MT83" s="200"/>
      <c r="MU83" s="200"/>
      <c r="MV83" s="200"/>
      <c r="MW83" s="200"/>
      <c r="MX83" s="200"/>
      <c r="MY83" s="200"/>
      <c r="MZ83" s="200"/>
      <c r="NA83" s="200"/>
      <c r="NB83" s="200"/>
      <c r="NC83" s="200"/>
      <c r="ND83" s="200"/>
      <c r="NE83" s="197"/>
      <c r="NF83" s="197"/>
      <c r="NG83" s="197"/>
      <c r="NH83" s="197"/>
      <c r="NI83" s="197"/>
      <c r="NJ83" s="197"/>
      <c r="NK83" s="197"/>
      <c r="NL83" s="197"/>
      <c r="NM83" s="197"/>
      <c r="NN83" s="197"/>
      <c r="NO83" s="197"/>
      <c r="NP83" s="197"/>
      <c r="NQ83" s="197"/>
      <c r="NR83" s="197"/>
      <c r="NS83" s="197"/>
      <c r="NT83" s="197"/>
      <c r="NU83" s="200"/>
      <c r="NV83" s="200"/>
      <c r="NW83" s="200"/>
      <c r="NX83" s="200"/>
      <c r="NY83" s="200"/>
      <c r="NZ83" s="200"/>
      <c r="OA83" s="200"/>
      <c r="OB83" s="200"/>
      <c r="OC83" s="200"/>
      <c r="OD83" s="200"/>
      <c r="OE83" s="200"/>
      <c r="OF83" s="200"/>
      <c r="OG83" s="200"/>
      <c r="OH83" s="200"/>
      <c r="OI83" s="200"/>
      <c r="OJ83" s="200"/>
      <c r="OK83" s="200"/>
      <c r="OL83" s="200"/>
      <c r="OM83" s="200"/>
      <c r="ON83" s="200"/>
      <c r="OO83" s="200"/>
      <c r="OP83" s="200"/>
      <c r="OQ83" s="200"/>
      <c r="OR83" s="200"/>
      <c r="OS83" s="200"/>
      <c r="OT83" s="200"/>
      <c r="OU83" s="200"/>
      <c r="OV83" s="200"/>
      <c r="OW83" s="200"/>
      <c r="OX83" s="200"/>
      <c r="OY83" s="200"/>
      <c r="OZ83" s="200"/>
      <c r="PA83" s="200"/>
      <c r="PB83" s="200"/>
      <c r="PC83" s="200"/>
      <c r="PD83" s="200"/>
      <c r="PE83" s="200"/>
      <c r="PF83" s="200"/>
      <c r="PG83" s="200"/>
      <c r="PH83" s="200"/>
      <c r="PI83" s="200"/>
      <c r="PJ83" s="200"/>
      <c r="PK83" s="200"/>
      <c r="PL83" s="200"/>
      <c r="PM83" s="200"/>
      <c r="PN83" s="200"/>
      <c r="PO83" s="200"/>
      <c r="PP83" s="200"/>
      <c r="PQ83" s="200"/>
      <c r="PR83" s="200"/>
      <c r="PS83" s="200"/>
      <c r="PT83" s="200"/>
      <c r="PU83" s="200"/>
      <c r="PV83" s="200"/>
      <c r="PW83" s="200"/>
      <c r="PX83" s="200"/>
      <c r="PY83" s="200"/>
      <c r="PZ83" s="200"/>
      <c r="QA83" s="200"/>
      <c r="QB83" s="200"/>
      <c r="QC83" s="200"/>
      <c r="QD83" s="200"/>
      <c r="QE83" s="200"/>
      <c r="QF83" s="200"/>
      <c r="QG83" s="200"/>
      <c r="QH83" s="200"/>
      <c r="QI83" s="200"/>
      <c r="QJ83" s="200"/>
      <c r="QK83" s="200"/>
      <c r="QL83" s="200"/>
      <c r="QM83" s="200"/>
      <c r="QN83" s="200"/>
      <c r="QO83" s="200"/>
      <c r="QP83" s="200"/>
      <c r="QQ83" s="200"/>
      <c r="QR83" s="200"/>
      <c r="QS83" s="197"/>
      <c r="QT83" s="197"/>
      <c r="QU83" s="197"/>
      <c r="QV83" s="197"/>
      <c r="QW83" s="197"/>
      <c r="QX83" s="197"/>
      <c r="QY83" s="197"/>
      <c r="QZ83" s="197"/>
      <c r="RA83" s="197"/>
      <c r="RB83" s="197"/>
      <c r="RC83" s="197"/>
      <c r="RD83" s="197"/>
      <c r="RE83" s="197"/>
      <c r="RF83" s="197"/>
      <c r="RG83" s="197"/>
      <c r="RH83" s="197"/>
      <c r="RI83" s="200"/>
      <c r="RJ83" s="200"/>
      <c r="RK83" s="200"/>
      <c r="RL83" s="200"/>
      <c r="RM83" s="200"/>
      <c r="RN83" s="200"/>
      <c r="RO83" s="200"/>
      <c r="RP83" s="200"/>
      <c r="RQ83" s="200"/>
      <c r="RR83" s="200"/>
      <c r="RS83" s="200"/>
      <c r="RT83" s="200"/>
      <c r="RU83" s="200"/>
      <c r="RV83" s="200"/>
      <c r="RW83" s="200"/>
      <c r="RX83" s="200"/>
      <c r="RY83" s="200"/>
      <c r="RZ83" s="200"/>
      <c r="SA83" s="200"/>
      <c r="SB83" s="200"/>
      <c r="SC83" s="200"/>
      <c r="SD83" s="200"/>
      <c r="SE83" s="200"/>
      <c r="SF83" s="200"/>
      <c r="SG83" s="200"/>
      <c r="SH83" s="200"/>
      <c r="SI83" s="200"/>
      <c r="SJ83" s="200"/>
      <c r="SK83" s="200"/>
      <c r="SL83" s="200"/>
      <c r="SM83" s="200"/>
      <c r="SN83" s="200"/>
      <c r="SO83" s="200"/>
      <c r="SP83" s="200"/>
      <c r="SQ83" s="200"/>
      <c r="SR83" s="200"/>
      <c r="SS83" s="200"/>
      <c r="ST83" s="200"/>
      <c r="SU83" s="200"/>
      <c r="SV83" s="200"/>
      <c r="SW83" s="200"/>
      <c r="SX83" s="200"/>
      <c r="SY83" s="200"/>
      <c r="SZ83" s="200"/>
      <c r="TA83" s="200"/>
      <c r="TB83" s="200"/>
      <c r="TC83" s="200"/>
      <c r="TD83" s="200"/>
      <c r="TE83" s="200"/>
      <c r="TF83" s="200"/>
      <c r="TG83" s="200"/>
      <c r="TH83" s="200"/>
      <c r="TI83" s="200"/>
      <c r="TJ83" s="200"/>
      <c r="TK83" s="200"/>
      <c r="TL83" s="200"/>
      <c r="TM83" s="200"/>
      <c r="TN83" s="200"/>
      <c r="TO83" s="200"/>
      <c r="TP83" s="200"/>
      <c r="TQ83" s="200"/>
      <c r="TR83" s="200"/>
      <c r="TS83" s="200"/>
      <c r="TT83" s="200"/>
      <c r="TU83" s="200"/>
      <c r="TV83" s="200"/>
      <c r="TW83" s="200"/>
      <c r="TX83" s="200"/>
      <c r="TY83" s="200"/>
      <c r="TZ83" s="200"/>
      <c r="UA83" s="200"/>
      <c r="UB83" s="200"/>
      <c r="UC83" s="200"/>
      <c r="UD83" s="200"/>
      <c r="UE83" s="200"/>
      <c r="UF83" s="200"/>
      <c r="UG83" s="197"/>
      <c r="UH83" s="197"/>
      <c r="UI83" s="197"/>
      <c r="UJ83" s="197"/>
      <c r="UK83" s="197"/>
      <c r="UL83" s="197"/>
      <c r="UM83" s="197"/>
      <c r="UN83" s="197"/>
      <c r="UO83" s="197"/>
      <c r="UP83" s="197"/>
      <c r="UQ83" s="197"/>
      <c r="UR83" s="197"/>
      <c r="US83" s="197"/>
      <c r="UT83" s="197"/>
      <c r="UU83" s="197"/>
      <c r="UV83" s="197"/>
      <c r="UW83" s="200"/>
      <c r="UX83" s="200"/>
      <c r="UY83" s="200"/>
      <c r="UZ83" s="200"/>
      <c r="VA83" s="200"/>
      <c r="VB83" s="200"/>
      <c r="VC83" s="200"/>
      <c r="VD83" s="200"/>
      <c r="VE83" s="200"/>
      <c r="VF83" s="200"/>
      <c r="VG83" s="200"/>
      <c r="VH83" s="200"/>
      <c r="VI83" s="200"/>
      <c r="VJ83" s="200"/>
      <c r="VK83" s="200"/>
      <c r="VL83" s="200"/>
      <c r="VM83" s="200"/>
      <c r="VN83" s="200"/>
      <c r="VO83" s="200"/>
      <c r="VP83" s="200"/>
      <c r="VQ83" s="200"/>
      <c r="VR83" s="200"/>
      <c r="VS83" s="200"/>
      <c r="VT83" s="200"/>
      <c r="VU83" s="200"/>
      <c r="VV83" s="200"/>
      <c r="VW83" s="200"/>
      <c r="VX83" s="200"/>
      <c r="VY83" s="200"/>
      <c r="VZ83" s="200"/>
      <c r="WA83" s="200"/>
      <c r="WB83" s="200"/>
      <c r="WC83" s="200"/>
      <c r="WD83" s="200"/>
      <c r="WE83" s="200"/>
      <c r="WF83" s="200"/>
      <c r="WG83" s="200"/>
      <c r="WH83" s="200"/>
      <c r="WI83" s="200"/>
      <c r="WJ83" s="200"/>
      <c r="WK83" s="200"/>
      <c r="WL83" s="200"/>
      <c r="WM83" s="200"/>
      <c r="WN83" s="200"/>
      <c r="WO83" s="200"/>
      <c r="WP83" s="200"/>
      <c r="WQ83" s="200"/>
      <c r="WR83" s="200"/>
      <c r="WS83" s="200"/>
      <c r="WT83" s="200"/>
      <c r="WU83" s="200"/>
      <c r="WV83" s="200"/>
      <c r="WW83" s="200"/>
      <c r="WX83" s="200"/>
      <c r="WY83" s="200"/>
      <c r="WZ83" s="200"/>
      <c r="XA83" s="200"/>
      <c r="XB83" s="200"/>
      <c r="XC83" s="200"/>
      <c r="XD83" s="200"/>
      <c r="XE83" s="200"/>
      <c r="XF83" s="200"/>
      <c r="XG83" s="200"/>
      <c r="XH83" s="200"/>
      <c r="XI83" s="200"/>
      <c r="XJ83" s="200"/>
      <c r="XK83" s="200"/>
      <c r="XL83" s="200"/>
      <c r="XM83" s="200"/>
      <c r="XN83" s="200"/>
      <c r="XO83" s="200"/>
      <c r="XP83" s="200"/>
      <c r="XQ83" s="200"/>
      <c r="XR83" s="200"/>
      <c r="XS83" s="200"/>
      <c r="XT83" s="200"/>
      <c r="XU83" s="197"/>
      <c r="XV83" s="197"/>
      <c r="XW83" s="197"/>
      <c r="XX83" s="197"/>
      <c r="XY83" s="197"/>
      <c r="XZ83" s="197"/>
      <c r="YA83" s="197"/>
      <c r="YB83" s="197"/>
      <c r="YC83" s="197"/>
      <c r="YD83" s="197"/>
      <c r="YE83" s="197"/>
      <c r="YF83" s="197"/>
      <c r="YG83" s="197"/>
      <c r="YH83" s="197"/>
      <c r="YI83" s="197"/>
      <c r="YJ83" s="197"/>
      <c r="YK83" s="200"/>
      <c r="YL83" s="200"/>
      <c r="YM83" s="200"/>
      <c r="YN83" s="200"/>
      <c r="YO83" s="200"/>
      <c r="YP83" s="200"/>
      <c r="YQ83" s="200"/>
      <c r="YR83" s="200"/>
      <c r="YS83" s="200"/>
      <c r="YT83" s="200"/>
      <c r="YU83" s="200"/>
      <c r="YV83" s="200"/>
      <c r="YW83" s="200"/>
      <c r="YX83" s="200"/>
      <c r="YY83" s="200"/>
      <c r="YZ83" s="200"/>
      <c r="ZA83" s="200"/>
      <c r="ZB83" s="200"/>
      <c r="ZC83" s="200"/>
      <c r="ZD83" s="200"/>
      <c r="ZE83" s="200"/>
      <c r="ZF83" s="200"/>
      <c r="ZG83" s="200"/>
      <c r="ZH83" s="200"/>
      <c r="ZI83" s="200"/>
      <c r="ZJ83" s="200"/>
      <c r="ZK83" s="200"/>
      <c r="ZL83" s="200"/>
      <c r="ZM83" s="200"/>
      <c r="ZN83" s="200"/>
      <c r="ZO83" s="200"/>
      <c r="ZP83" s="200"/>
      <c r="ZQ83" s="200"/>
      <c r="ZR83" s="200"/>
      <c r="ZS83" s="200"/>
      <c r="ZT83" s="200"/>
      <c r="ZU83" s="200"/>
      <c r="ZV83" s="200"/>
      <c r="ZW83" s="200"/>
      <c r="ZX83" s="200"/>
      <c r="ZY83" s="200"/>
      <c r="ZZ83" s="200"/>
      <c r="AAA83" s="200"/>
      <c r="AAB83" s="200"/>
      <c r="AAC83" s="200"/>
      <c r="AAD83" s="200"/>
      <c r="AAE83" s="200"/>
      <c r="AAF83" s="200"/>
      <c r="AAG83" s="200"/>
      <c r="AAH83" s="200"/>
      <c r="AAI83" s="200"/>
      <c r="AAJ83" s="200"/>
      <c r="AAK83" s="200"/>
      <c r="AAL83" s="200"/>
      <c r="AAM83" s="200"/>
      <c r="AAN83" s="200"/>
      <c r="AAO83" s="200"/>
      <c r="AAP83" s="200"/>
      <c r="AAQ83" s="200"/>
      <c r="AAR83" s="200"/>
      <c r="AAS83" s="200"/>
      <c r="AAT83" s="200"/>
      <c r="AAU83" s="200"/>
      <c r="AAV83" s="200"/>
      <c r="AAW83" s="200"/>
      <c r="AAX83" s="200"/>
      <c r="AAY83" s="200"/>
      <c r="AAZ83" s="200"/>
      <c r="ABA83" s="200"/>
      <c r="ABB83" s="200"/>
      <c r="ABC83" s="200"/>
      <c r="ABD83" s="200"/>
      <c r="ABE83" s="200"/>
      <c r="ABF83" s="200"/>
      <c r="ABG83" s="200"/>
      <c r="ABH83" s="200"/>
      <c r="ABI83" s="197"/>
      <c r="ABJ83" s="197"/>
      <c r="ABK83" s="197"/>
      <c r="ABL83" s="197"/>
      <c r="ABM83" s="197"/>
      <c r="ABN83" s="197"/>
      <c r="ABO83" s="197"/>
      <c r="ABP83" s="197"/>
      <c r="ABQ83" s="197"/>
      <c r="ABR83" s="197"/>
      <c r="ABS83" s="197"/>
      <c r="ABT83" s="197"/>
      <c r="ABU83" s="197"/>
      <c r="ABV83" s="197"/>
      <c r="ABW83" s="197"/>
      <c r="ABX83" s="197"/>
      <c r="ABY83" s="200"/>
      <c r="ABZ83" s="200"/>
      <c r="ACA83" s="200"/>
      <c r="ACB83" s="200"/>
      <c r="ACC83" s="200"/>
      <c r="ACD83" s="200"/>
      <c r="ACE83" s="200"/>
      <c r="ACF83" s="200"/>
      <c r="ACG83" s="200"/>
      <c r="ACH83" s="200"/>
      <c r="ACI83" s="200"/>
      <c r="ACJ83" s="200"/>
      <c r="ACK83" s="200"/>
      <c r="ACL83" s="200"/>
      <c r="ACM83" s="200"/>
      <c r="ACN83" s="200"/>
      <c r="ACO83" s="200"/>
      <c r="ACP83" s="200"/>
      <c r="ACQ83" s="200"/>
      <c r="ACR83" s="200"/>
      <c r="ACS83" s="200"/>
      <c r="ACT83" s="200"/>
      <c r="ACU83" s="200"/>
      <c r="ACV83" s="200"/>
      <c r="ACW83" s="200"/>
      <c r="ACX83" s="200"/>
      <c r="ACY83" s="200"/>
      <c r="ACZ83" s="200"/>
      <c r="ADA83" s="200"/>
      <c r="ADB83" s="200"/>
      <c r="ADC83" s="200"/>
      <c r="ADD83" s="200"/>
      <c r="ADE83" s="200"/>
      <c r="ADF83" s="200"/>
      <c r="ADG83" s="200"/>
      <c r="ADH83" s="200"/>
      <c r="ADI83" s="200"/>
      <c r="ADJ83" s="200"/>
      <c r="ADK83" s="200"/>
      <c r="ADL83" s="200"/>
      <c r="ADM83" s="200"/>
      <c r="ADN83" s="200"/>
      <c r="ADO83" s="200"/>
      <c r="ADP83" s="200"/>
      <c r="ADQ83" s="200"/>
      <c r="ADR83" s="200"/>
      <c r="ADS83" s="200"/>
      <c r="ADT83" s="200"/>
      <c r="ADU83" s="200"/>
      <c r="ADV83" s="200"/>
      <c r="ADW83" s="200"/>
      <c r="ADX83" s="200"/>
      <c r="ADY83" s="200"/>
      <c r="ADZ83" s="200"/>
      <c r="AEA83" s="200"/>
      <c r="AEB83" s="200"/>
      <c r="AEC83" s="200"/>
      <c r="AED83" s="200"/>
      <c r="AEE83" s="200"/>
      <c r="AEF83" s="200"/>
      <c r="AEG83" s="200"/>
      <c r="AEH83" s="200"/>
      <c r="AEI83" s="200"/>
      <c r="AEJ83" s="200"/>
      <c r="AEK83" s="200"/>
      <c r="AEL83" s="200"/>
      <c r="AEM83" s="200"/>
      <c r="AEN83" s="200"/>
      <c r="AEO83" s="200"/>
      <c r="AEP83" s="200"/>
      <c r="AEQ83" s="200"/>
      <c r="AER83" s="200"/>
      <c r="AES83" s="200"/>
      <c r="AET83" s="200"/>
      <c r="AEU83" s="200"/>
      <c r="AEV83" s="200"/>
      <c r="AEW83" s="197"/>
      <c r="AEX83" s="197"/>
      <c r="AEY83" s="197"/>
      <c r="AEZ83" s="197"/>
      <c r="AFA83" s="197"/>
      <c r="AFB83" s="197"/>
      <c r="AFC83" s="197"/>
      <c r="AFD83" s="197"/>
      <c r="AFE83" s="197"/>
      <c r="AFF83" s="197"/>
      <c r="AFG83" s="197"/>
      <c r="AFH83" s="197"/>
      <c r="AFI83" s="197"/>
      <c r="AFJ83" s="197"/>
      <c r="AFK83" s="197"/>
      <c r="AFL83" s="197"/>
      <c r="AFM83" s="200"/>
      <c r="AFN83" s="200"/>
      <c r="AFO83" s="200"/>
      <c r="AFP83" s="200"/>
      <c r="AFQ83" s="200"/>
      <c r="AFR83" s="200"/>
      <c r="AFS83" s="200"/>
      <c r="AFT83" s="200"/>
      <c r="AFU83" s="200"/>
      <c r="AFV83" s="200"/>
      <c r="AFW83" s="200"/>
      <c r="AFX83" s="200"/>
      <c r="AFY83" s="200"/>
      <c r="AFZ83" s="200"/>
      <c r="AGA83" s="200"/>
      <c r="AGB83" s="200"/>
      <c r="AGC83" s="200"/>
      <c r="AGD83" s="200"/>
      <c r="AGE83" s="200"/>
      <c r="AGF83" s="200"/>
      <c r="AGG83" s="200"/>
      <c r="AGH83" s="200"/>
      <c r="AGI83" s="200"/>
      <c r="AGJ83" s="200"/>
      <c r="AGK83" s="200"/>
      <c r="AGL83" s="200"/>
      <c r="AGM83" s="200"/>
      <c r="AGN83" s="200"/>
      <c r="AGO83" s="200"/>
      <c r="AGP83" s="200"/>
      <c r="AGQ83" s="200"/>
      <c r="AGR83" s="200"/>
      <c r="AGS83" s="200"/>
      <c r="AGT83" s="200"/>
      <c r="AGU83" s="200"/>
      <c r="AGV83" s="200"/>
      <c r="AGW83" s="200"/>
      <c r="AGX83" s="200"/>
      <c r="AGY83" s="200"/>
      <c r="AGZ83" s="200"/>
      <c r="AHA83" s="200"/>
      <c r="AHB83" s="200"/>
      <c r="AHC83" s="200"/>
      <c r="AHD83" s="200"/>
      <c r="AHE83" s="200"/>
      <c r="AHF83" s="200"/>
      <c r="AHG83" s="200"/>
      <c r="AHH83" s="200"/>
      <c r="AHI83" s="200"/>
      <c r="AHJ83" s="200"/>
      <c r="AHK83" s="200"/>
      <c r="AHL83" s="200"/>
      <c r="AHM83" s="200"/>
      <c r="AHN83" s="200"/>
      <c r="AHO83" s="200"/>
      <c r="AHP83" s="200"/>
      <c r="AHQ83" s="200"/>
      <c r="AHR83" s="200"/>
      <c r="AHS83" s="200"/>
      <c r="AHT83" s="200"/>
      <c r="AHU83" s="200"/>
      <c r="AHV83" s="200"/>
      <c r="AHW83" s="200"/>
      <c r="AHX83" s="200"/>
      <c r="AHY83" s="200"/>
      <c r="AHZ83" s="200"/>
      <c r="AIA83" s="200"/>
      <c r="AIB83" s="200"/>
      <c r="AIC83" s="200"/>
      <c r="AID83" s="200"/>
      <c r="AIE83" s="200"/>
      <c r="AIF83" s="200"/>
      <c r="AIG83" s="200"/>
      <c r="AIH83" s="200"/>
      <c r="AII83" s="200"/>
      <c r="AIJ83" s="200"/>
      <c r="AIK83" s="197"/>
      <c r="AIL83" s="197"/>
      <c r="AIM83" s="197"/>
      <c r="AIN83" s="197"/>
      <c r="AIO83" s="197"/>
      <c r="AIP83" s="197"/>
      <c r="AIQ83" s="197"/>
      <c r="AIR83" s="197"/>
      <c r="AIS83" s="197"/>
      <c r="AIT83" s="197"/>
      <c r="AIU83" s="197"/>
      <c r="AIV83" s="197"/>
      <c r="AIW83" s="197"/>
      <c r="AIX83" s="197"/>
      <c r="AIY83" s="197"/>
      <c r="AIZ83" s="197"/>
      <c r="AJA83" s="200"/>
      <c r="AJB83" s="200"/>
      <c r="AJC83" s="200"/>
      <c r="AJD83" s="200"/>
      <c r="AJE83" s="200"/>
      <c r="AJF83" s="200"/>
      <c r="AJG83" s="200"/>
      <c r="AJH83" s="200"/>
      <c r="AJI83" s="200"/>
      <c r="AJJ83" s="200"/>
      <c r="AJK83" s="200"/>
      <c r="AJL83" s="200"/>
      <c r="AJM83" s="200"/>
      <c r="AJN83" s="200"/>
      <c r="AJO83" s="200"/>
      <c r="AJP83" s="200"/>
      <c r="AJQ83" s="200"/>
      <c r="AJR83" s="200"/>
      <c r="AJS83" s="200"/>
      <c r="AJT83" s="200"/>
      <c r="AJU83" s="200"/>
      <c r="AJV83" s="200"/>
      <c r="AJW83" s="200"/>
      <c r="AJX83" s="200"/>
      <c r="AJY83" s="200"/>
      <c r="AJZ83" s="200"/>
      <c r="AKA83" s="200"/>
      <c r="AKB83" s="200"/>
      <c r="AKC83" s="200"/>
      <c r="AKD83" s="200"/>
      <c r="AKE83" s="200"/>
      <c r="AKF83" s="200"/>
      <c r="AKG83" s="200"/>
      <c r="AKH83" s="200"/>
      <c r="AKI83" s="200"/>
      <c r="AKJ83" s="200"/>
      <c r="AKK83" s="200"/>
      <c r="AKL83" s="200"/>
      <c r="AKM83" s="200"/>
      <c r="AKN83" s="200"/>
      <c r="AKO83" s="200"/>
      <c r="AKP83" s="200"/>
      <c r="AKQ83" s="200"/>
      <c r="AKR83" s="200"/>
      <c r="AKS83" s="200"/>
      <c r="AKT83" s="200"/>
      <c r="AKU83" s="200"/>
      <c r="AKV83" s="200"/>
      <c r="AKW83" s="200"/>
      <c r="AKX83" s="200"/>
      <c r="AKY83" s="200"/>
      <c r="AKZ83" s="200"/>
      <c r="ALA83" s="200"/>
      <c r="ALB83" s="200"/>
      <c r="ALC83" s="200"/>
      <c r="ALD83" s="200"/>
      <c r="ALE83" s="200"/>
      <c r="ALF83" s="200"/>
      <c r="ALG83" s="200"/>
      <c r="ALH83" s="200"/>
      <c r="ALI83" s="200"/>
      <c r="ALJ83" s="200"/>
      <c r="ALK83" s="200"/>
      <c r="ALL83" s="200"/>
      <c r="ALM83" s="200"/>
      <c r="ALN83" s="200"/>
      <c r="ALO83" s="200"/>
      <c r="ALP83" s="200"/>
      <c r="ALQ83" s="200"/>
      <c r="ALR83" s="200"/>
      <c r="ALS83" s="200"/>
      <c r="ALT83" s="200"/>
      <c r="ALU83" s="200"/>
      <c r="ALV83" s="200"/>
      <c r="ALW83" s="200"/>
      <c r="ALX83" s="200"/>
      <c r="ALY83" s="197"/>
      <c r="ALZ83" s="197"/>
      <c r="AMA83" s="197"/>
      <c r="AMB83" s="197"/>
      <c r="AMC83" s="197"/>
      <c r="AMD83" s="197"/>
      <c r="AME83" s="197"/>
      <c r="AMF83" s="197"/>
      <c r="AMG83" s="197"/>
      <c r="AMH83" s="197"/>
      <c r="AMI83" s="197"/>
      <c r="AMJ83" s="197"/>
      <c r="AMK83" s="197"/>
      <c r="AML83" s="197"/>
      <c r="AMM83" s="197"/>
      <c r="AMN83" s="197"/>
      <c r="AMO83" s="200"/>
      <c r="AMP83" s="200"/>
      <c r="AMQ83" s="200"/>
      <c r="AMR83" s="200"/>
      <c r="AMS83" s="200"/>
      <c r="AMT83" s="200"/>
      <c r="AMU83" s="200"/>
      <c r="AMV83" s="200"/>
      <c r="AMW83" s="200"/>
      <c r="AMX83" s="200"/>
      <c r="AMY83" s="200"/>
      <c r="AMZ83" s="200"/>
      <c r="ANA83" s="200"/>
      <c r="ANB83" s="200"/>
      <c r="ANC83" s="200"/>
      <c r="AND83" s="200"/>
      <c r="ANE83" s="200"/>
      <c r="ANF83" s="200"/>
      <c r="ANG83" s="200"/>
      <c r="ANH83" s="200"/>
      <c r="ANI83" s="200"/>
      <c r="ANJ83" s="200"/>
      <c r="ANK83" s="200"/>
      <c r="ANL83" s="200"/>
      <c r="ANM83" s="200"/>
      <c r="ANN83" s="200"/>
      <c r="ANO83" s="200"/>
      <c r="ANP83" s="200"/>
      <c r="ANQ83" s="200"/>
      <c r="ANR83" s="200"/>
      <c r="ANS83" s="200"/>
      <c r="ANT83" s="200"/>
      <c r="ANU83" s="200"/>
      <c r="ANV83" s="200"/>
      <c r="ANW83" s="200"/>
      <c r="ANX83" s="200"/>
      <c r="ANY83" s="200"/>
      <c r="ANZ83" s="200"/>
      <c r="AOA83" s="200"/>
      <c r="AOB83" s="200"/>
      <c r="AOC83" s="200"/>
      <c r="AOD83" s="200"/>
      <c r="AOE83" s="200"/>
      <c r="AOF83" s="200"/>
      <c r="AOG83" s="200"/>
      <c r="AOH83" s="200"/>
      <c r="AOI83" s="200"/>
      <c r="AOJ83" s="200"/>
      <c r="AOK83" s="200"/>
      <c r="AOL83" s="200"/>
      <c r="AOM83" s="200"/>
      <c r="AON83" s="200"/>
      <c r="AOO83" s="200"/>
      <c r="AOP83" s="200"/>
      <c r="AOQ83" s="200"/>
      <c r="AOR83" s="200"/>
      <c r="AOS83" s="200"/>
      <c r="AOT83" s="200"/>
      <c r="AOU83" s="200"/>
      <c r="AOV83" s="200"/>
      <c r="AOW83" s="200"/>
      <c r="AOX83" s="200"/>
      <c r="AOY83" s="200"/>
      <c r="AOZ83" s="200"/>
      <c r="APA83" s="200"/>
      <c r="APB83" s="200"/>
      <c r="APC83" s="200"/>
      <c r="APD83" s="200"/>
      <c r="APE83" s="200"/>
      <c r="APF83" s="200"/>
      <c r="APG83" s="200"/>
      <c r="APH83" s="200"/>
      <c r="API83" s="200"/>
      <c r="APJ83" s="200"/>
      <c r="APK83" s="200"/>
      <c r="APL83" s="200"/>
      <c r="APM83" s="197"/>
      <c r="APN83" s="197"/>
      <c r="APO83" s="197"/>
      <c r="APP83" s="197"/>
      <c r="APQ83" s="197"/>
      <c r="APR83" s="197"/>
      <c r="APS83" s="197"/>
      <c r="APT83" s="197"/>
      <c r="APU83" s="197"/>
      <c r="APV83" s="197"/>
      <c r="APW83" s="197"/>
      <c r="APX83" s="197"/>
      <c r="APY83" s="197"/>
      <c r="APZ83" s="197"/>
      <c r="AQA83" s="197"/>
      <c r="AQB83" s="197"/>
      <c r="AQC83" s="200"/>
      <c r="AQD83" s="200"/>
      <c r="AQE83" s="200"/>
      <c r="AQF83" s="200"/>
      <c r="AQG83" s="200"/>
      <c r="AQH83" s="200"/>
      <c r="AQI83" s="200"/>
      <c r="AQJ83" s="200"/>
      <c r="AQK83" s="200"/>
      <c r="AQL83" s="200"/>
      <c r="AQM83" s="200"/>
      <c r="AQN83" s="200"/>
      <c r="AQO83" s="200"/>
      <c r="AQP83" s="200"/>
      <c r="AQQ83" s="200"/>
      <c r="AQR83" s="200"/>
      <c r="AQS83" s="200"/>
      <c r="AQT83" s="200"/>
      <c r="AQU83" s="200"/>
      <c r="AQV83" s="200"/>
      <c r="AQW83" s="200"/>
      <c r="AQX83" s="200"/>
      <c r="AQY83" s="200"/>
      <c r="AQZ83" s="200"/>
      <c r="ARA83" s="200"/>
      <c r="ARB83" s="200"/>
      <c r="ARC83" s="200"/>
      <c r="ARD83" s="200"/>
      <c r="ARE83" s="200"/>
      <c r="ARF83" s="200"/>
      <c r="ARG83" s="200"/>
      <c r="ARH83" s="200"/>
      <c r="ARI83" s="200"/>
      <c r="ARJ83" s="200"/>
      <c r="ARK83" s="200"/>
      <c r="ARL83" s="200"/>
      <c r="ARM83" s="200"/>
      <c r="ARN83" s="200"/>
      <c r="ARO83" s="200"/>
      <c r="ARP83" s="200"/>
      <c r="ARQ83" s="200"/>
      <c r="ARR83" s="200"/>
      <c r="ARS83" s="200"/>
      <c r="ART83" s="200"/>
      <c r="ARU83" s="200"/>
      <c r="ARV83" s="200"/>
      <c r="ARW83" s="200"/>
      <c r="ARX83" s="200"/>
      <c r="ARY83" s="200"/>
      <c r="ARZ83" s="200"/>
      <c r="ASA83" s="200"/>
      <c r="ASB83" s="200"/>
      <c r="ASC83" s="200"/>
      <c r="ASD83" s="200"/>
      <c r="ASE83" s="200"/>
      <c r="ASF83" s="200"/>
      <c r="ASG83" s="200"/>
      <c r="ASH83" s="200"/>
      <c r="ASI83" s="200"/>
      <c r="ASJ83" s="200"/>
      <c r="ASK83" s="200"/>
      <c r="ASL83" s="200"/>
      <c r="ASM83" s="200"/>
      <c r="ASN83" s="200"/>
      <c r="ASO83" s="200"/>
      <c r="ASP83" s="200"/>
      <c r="ASQ83" s="200"/>
      <c r="ASR83" s="200"/>
      <c r="ASS83" s="200"/>
      <c r="AST83" s="200"/>
      <c r="ASU83" s="200"/>
      <c r="ASV83" s="200"/>
      <c r="ASW83" s="200"/>
      <c r="ASX83" s="200"/>
      <c r="ASY83" s="200"/>
      <c r="ASZ83" s="200"/>
      <c r="ATA83" s="197"/>
      <c r="ATB83" s="197"/>
      <c r="ATC83" s="197"/>
      <c r="ATD83" s="197"/>
      <c r="ATE83" s="197"/>
      <c r="ATF83" s="197"/>
      <c r="ATG83" s="197"/>
      <c r="ATH83" s="197"/>
      <c r="ATI83" s="197"/>
      <c r="ATJ83" s="197"/>
      <c r="ATK83" s="197"/>
      <c r="ATL83" s="197"/>
      <c r="ATM83" s="197"/>
      <c r="ATN83" s="197"/>
      <c r="ATO83" s="197"/>
      <c r="ATP83" s="197"/>
      <c r="ATQ83" s="200"/>
      <c r="ATR83" s="200"/>
      <c r="ATS83" s="200"/>
      <c r="ATT83" s="200"/>
      <c r="ATU83" s="200"/>
      <c r="ATV83" s="200"/>
      <c r="ATW83" s="200"/>
      <c r="ATX83" s="200"/>
      <c r="ATY83" s="200"/>
      <c r="ATZ83" s="200"/>
      <c r="AUA83" s="200"/>
      <c r="AUB83" s="200"/>
      <c r="AUC83" s="200"/>
      <c r="AUD83" s="200"/>
      <c r="AUE83" s="200"/>
      <c r="AUF83" s="200"/>
      <c r="AUG83" s="200"/>
      <c r="AUH83" s="200"/>
      <c r="AUI83" s="200"/>
      <c r="AUJ83" s="200"/>
      <c r="AUK83" s="200"/>
      <c r="AUL83" s="200"/>
      <c r="AUM83" s="200"/>
      <c r="AUN83" s="200"/>
      <c r="AUO83" s="200"/>
      <c r="AUP83" s="200"/>
      <c r="AUQ83" s="200"/>
      <c r="AUR83" s="200"/>
      <c r="AUS83" s="200"/>
      <c r="AUT83" s="200"/>
      <c r="AUU83" s="200"/>
      <c r="AUV83" s="200"/>
      <c r="AUW83" s="200"/>
      <c r="AUX83" s="200"/>
      <c r="AUY83" s="200"/>
      <c r="AUZ83" s="200"/>
      <c r="AVA83" s="200"/>
      <c r="AVB83" s="200"/>
      <c r="AVC83" s="200"/>
      <c r="AVD83" s="200"/>
      <c r="AVE83" s="200"/>
      <c r="AVF83" s="200"/>
      <c r="AVG83" s="200"/>
      <c r="AVH83" s="200"/>
      <c r="AVI83" s="200"/>
      <c r="AVJ83" s="200"/>
      <c r="AVK83" s="200"/>
      <c r="AVL83" s="200"/>
      <c r="AVM83" s="200"/>
      <c r="AVN83" s="200"/>
      <c r="AVO83" s="200"/>
      <c r="AVP83" s="200"/>
      <c r="AVQ83" s="200"/>
      <c r="AVR83" s="200"/>
      <c r="AVS83" s="200"/>
      <c r="AVT83" s="200"/>
      <c r="AVU83" s="200"/>
      <c r="AVV83" s="200"/>
      <c r="AVW83" s="200"/>
      <c r="AVX83" s="200"/>
      <c r="AVY83" s="200"/>
      <c r="AVZ83" s="200"/>
      <c r="AWA83" s="200"/>
      <c r="AWB83" s="200"/>
      <c r="AWC83" s="200"/>
      <c r="AWD83" s="200"/>
      <c r="AWE83" s="200"/>
      <c r="AWF83" s="200"/>
      <c r="AWG83" s="200"/>
      <c r="AWH83" s="200"/>
      <c r="AWI83" s="200"/>
      <c r="AWJ83" s="200"/>
      <c r="AWK83" s="200"/>
      <c r="AWL83" s="200"/>
      <c r="AWM83" s="200"/>
      <c r="AWN83" s="200"/>
      <c r="AWO83" s="197"/>
      <c r="AWP83" s="197"/>
      <c r="AWQ83" s="197"/>
      <c r="AWR83" s="197"/>
      <c r="AWS83" s="197"/>
      <c r="AWT83" s="197"/>
      <c r="AWU83" s="197"/>
      <c r="AWV83" s="197"/>
      <c r="AWW83" s="197"/>
      <c r="AWX83" s="197"/>
      <c r="AWY83" s="197"/>
      <c r="AWZ83" s="197"/>
      <c r="AXA83" s="197"/>
      <c r="AXB83" s="197"/>
      <c r="AXC83" s="197"/>
      <c r="AXD83" s="197"/>
      <c r="AXE83" s="200"/>
      <c r="AXF83" s="200"/>
      <c r="AXG83" s="200"/>
      <c r="AXH83" s="200"/>
      <c r="AXI83" s="200"/>
      <c r="AXJ83" s="200"/>
      <c r="AXK83" s="200"/>
      <c r="AXL83" s="200"/>
      <c r="AXM83" s="200"/>
      <c r="AXN83" s="200"/>
      <c r="AXO83" s="200"/>
      <c r="AXP83" s="200"/>
      <c r="AXQ83" s="200"/>
      <c r="AXR83" s="200"/>
      <c r="AXS83" s="200"/>
      <c r="AXT83" s="200"/>
      <c r="AXU83" s="200"/>
      <c r="AXV83" s="200"/>
      <c r="AXW83" s="200"/>
      <c r="AXX83" s="200"/>
      <c r="AXY83" s="200"/>
      <c r="AXZ83" s="200"/>
      <c r="AYA83" s="200"/>
      <c r="AYB83" s="200"/>
      <c r="AYC83" s="200"/>
      <c r="AYD83" s="200"/>
      <c r="AYE83" s="200"/>
      <c r="AYF83" s="200"/>
      <c r="AYG83" s="200"/>
      <c r="AYH83" s="200"/>
      <c r="AYI83" s="200"/>
      <c r="AYJ83" s="200"/>
      <c r="AYK83" s="200"/>
      <c r="AYL83" s="200"/>
      <c r="AYM83" s="200"/>
      <c r="AYN83" s="200"/>
      <c r="AYO83" s="200"/>
      <c r="AYP83" s="200"/>
      <c r="AYQ83" s="200"/>
      <c r="AYR83" s="200"/>
      <c r="AYS83" s="200"/>
      <c r="AYT83" s="200"/>
      <c r="AYU83" s="200"/>
      <c r="AYV83" s="200"/>
      <c r="AYW83" s="200"/>
      <c r="AYX83" s="200"/>
      <c r="AYY83" s="200"/>
      <c r="AYZ83" s="200"/>
      <c r="AZA83" s="200"/>
      <c r="AZB83" s="200"/>
      <c r="AZC83" s="200"/>
      <c r="AZD83" s="200"/>
      <c r="AZE83" s="200"/>
      <c r="AZF83" s="200"/>
      <c r="AZG83" s="200"/>
      <c r="AZH83" s="200"/>
      <c r="AZI83" s="200"/>
      <c r="AZJ83" s="200"/>
      <c r="AZK83" s="200"/>
      <c r="AZL83" s="200"/>
      <c r="AZM83" s="200"/>
      <c r="AZN83" s="200"/>
      <c r="AZO83" s="200"/>
      <c r="AZP83" s="200"/>
      <c r="AZQ83" s="200"/>
      <c r="AZR83" s="200"/>
      <c r="AZS83" s="200"/>
      <c r="AZT83" s="200"/>
      <c r="AZU83" s="200"/>
      <c r="AZV83" s="200"/>
      <c r="AZW83" s="200"/>
      <c r="AZX83" s="200"/>
      <c r="AZY83" s="200"/>
      <c r="AZZ83" s="200"/>
      <c r="BAA83" s="200"/>
      <c r="BAB83" s="200"/>
      <c r="BAC83" s="197"/>
      <c r="BAD83" s="197"/>
      <c r="BAE83" s="197"/>
      <c r="BAF83" s="197"/>
      <c r="BAG83" s="197"/>
      <c r="BAH83" s="197"/>
      <c r="BAI83" s="197"/>
      <c r="BAJ83" s="197"/>
      <c r="BAK83" s="197"/>
      <c r="BAL83" s="197"/>
      <c r="BAM83" s="197"/>
      <c r="BAN83" s="197"/>
      <c r="BAO83" s="197"/>
      <c r="BAP83" s="197"/>
      <c r="BAQ83" s="197"/>
      <c r="BAR83" s="197"/>
      <c r="BAS83" s="200"/>
      <c r="BAT83" s="200"/>
      <c r="BAU83" s="200"/>
      <c r="BAV83" s="200"/>
      <c r="BAW83" s="200"/>
      <c r="BAX83" s="200"/>
      <c r="BAY83" s="200"/>
      <c r="BAZ83" s="200"/>
      <c r="BBA83" s="200"/>
      <c r="BBB83" s="200"/>
      <c r="BBC83" s="200"/>
      <c r="BBD83" s="200"/>
      <c r="BBE83" s="200"/>
      <c r="BBF83" s="200"/>
      <c r="BBG83" s="200"/>
      <c r="BBH83" s="200"/>
      <c r="BBI83" s="200"/>
      <c r="BBJ83" s="200"/>
      <c r="BBK83" s="200"/>
      <c r="BBL83" s="200"/>
      <c r="BBM83" s="200"/>
      <c r="BBN83" s="200"/>
      <c r="BBO83" s="200"/>
      <c r="BBP83" s="200"/>
      <c r="BBQ83" s="200"/>
      <c r="BBR83" s="200"/>
      <c r="BBS83" s="200"/>
      <c r="BBT83" s="200"/>
      <c r="BBU83" s="200"/>
      <c r="BBV83" s="200"/>
      <c r="BBW83" s="200"/>
      <c r="BBX83" s="200"/>
      <c r="BBY83" s="200"/>
      <c r="BBZ83" s="200"/>
      <c r="BCA83" s="200"/>
      <c r="BCB83" s="200"/>
      <c r="BCC83" s="200"/>
      <c r="BCD83" s="200"/>
      <c r="BCE83" s="200"/>
      <c r="BCF83" s="200"/>
      <c r="BCG83" s="200"/>
      <c r="BCH83" s="200"/>
      <c r="BCI83" s="200"/>
      <c r="BCJ83" s="200"/>
      <c r="BCK83" s="200"/>
      <c r="BCL83" s="200"/>
      <c r="BCM83" s="200"/>
      <c r="BCN83" s="200"/>
      <c r="BCO83" s="200"/>
      <c r="BCP83" s="200"/>
      <c r="BCQ83" s="200"/>
      <c r="BCR83" s="200"/>
      <c r="BCS83" s="200"/>
      <c r="BCT83" s="200"/>
      <c r="BCU83" s="200"/>
      <c r="BCV83" s="200"/>
      <c r="BCW83" s="200"/>
      <c r="BCX83" s="200"/>
      <c r="BCY83" s="200"/>
      <c r="BCZ83" s="200"/>
      <c r="BDA83" s="200"/>
      <c r="BDB83" s="200"/>
      <c r="BDC83" s="200"/>
      <c r="BDD83" s="200"/>
      <c r="BDE83" s="200"/>
      <c r="BDF83" s="200"/>
      <c r="BDG83" s="200"/>
      <c r="BDH83" s="200"/>
      <c r="BDI83" s="200"/>
      <c r="BDJ83" s="200"/>
      <c r="BDK83" s="200"/>
      <c r="BDL83" s="200"/>
      <c r="BDM83" s="200"/>
      <c r="BDN83" s="200"/>
      <c r="BDO83" s="200"/>
      <c r="BDP83" s="200"/>
      <c r="BDQ83" s="197"/>
      <c r="BDR83" s="197"/>
      <c r="BDS83" s="197"/>
      <c r="BDT83" s="197"/>
      <c r="BDU83" s="197"/>
      <c r="BDV83" s="197"/>
      <c r="BDW83" s="197"/>
      <c r="BDX83" s="197"/>
      <c r="BDY83" s="197"/>
      <c r="BDZ83" s="197"/>
      <c r="BEA83" s="197"/>
      <c r="BEB83" s="197"/>
      <c r="BEC83" s="197"/>
      <c r="BED83" s="197"/>
      <c r="BEE83" s="197"/>
      <c r="BEF83" s="197"/>
      <c r="BEG83" s="200"/>
      <c r="BEH83" s="200"/>
      <c r="BEI83" s="200"/>
      <c r="BEJ83" s="200"/>
      <c r="BEK83" s="200"/>
      <c r="BEL83" s="200"/>
      <c r="BEM83" s="200"/>
      <c r="BEN83" s="200"/>
      <c r="BEO83" s="200"/>
      <c r="BEP83" s="200"/>
      <c r="BEQ83" s="200"/>
      <c r="BER83" s="200"/>
      <c r="BES83" s="200"/>
      <c r="BET83" s="200"/>
      <c r="BEU83" s="200"/>
      <c r="BEV83" s="200"/>
      <c r="BEW83" s="200"/>
      <c r="BEX83" s="200"/>
      <c r="BEY83" s="200"/>
      <c r="BEZ83" s="200"/>
      <c r="BFA83" s="200"/>
      <c r="BFB83" s="200"/>
      <c r="BFC83" s="200"/>
      <c r="BFD83" s="200"/>
      <c r="BFE83" s="200"/>
      <c r="BFF83" s="200"/>
      <c r="BFG83" s="200"/>
      <c r="BFH83" s="200"/>
      <c r="BFI83" s="200"/>
      <c r="BFJ83" s="200"/>
      <c r="BFK83" s="200"/>
      <c r="BFL83" s="200"/>
      <c r="BFM83" s="200"/>
      <c r="BFN83" s="200"/>
      <c r="BFO83" s="200"/>
      <c r="BFP83" s="200"/>
      <c r="BFQ83" s="200"/>
      <c r="BFR83" s="200"/>
      <c r="BFS83" s="200"/>
      <c r="BFT83" s="200"/>
      <c r="BFU83" s="200"/>
      <c r="BFV83" s="200"/>
      <c r="BFW83" s="200"/>
      <c r="BFX83" s="200"/>
      <c r="BFY83" s="200"/>
      <c r="BFZ83" s="200"/>
      <c r="BGA83" s="200"/>
      <c r="BGB83" s="200"/>
      <c r="BGC83" s="200"/>
      <c r="BGD83" s="200"/>
      <c r="BGE83" s="200"/>
      <c r="BGF83" s="200"/>
      <c r="BGG83" s="200"/>
      <c r="BGH83" s="200"/>
      <c r="BGI83" s="200"/>
      <c r="BGJ83" s="200"/>
      <c r="BGK83" s="200"/>
      <c r="BGL83" s="200"/>
      <c r="BGM83" s="200"/>
      <c r="BGN83" s="200"/>
      <c r="BGO83" s="200"/>
      <c r="BGP83" s="200"/>
      <c r="BGQ83" s="200"/>
      <c r="BGR83" s="200"/>
      <c r="BGS83" s="200"/>
      <c r="BGT83" s="200"/>
      <c r="BGU83" s="200"/>
      <c r="BGV83" s="200"/>
      <c r="BGW83" s="200"/>
      <c r="BGX83" s="200"/>
      <c r="BGY83" s="200"/>
      <c r="BGZ83" s="200"/>
      <c r="BHA83" s="200"/>
      <c r="BHB83" s="200"/>
      <c r="BHC83" s="200"/>
      <c r="BHD83" s="200"/>
      <c r="BHE83" s="197"/>
      <c r="BHF83" s="197"/>
      <c r="BHG83" s="197"/>
      <c r="BHH83" s="197"/>
      <c r="BHI83" s="197"/>
      <c r="BHJ83" s="197"/>
      <c r="BHK83" s="197"/>
      <c r="BHL83" s="197"/>
      <c r="BHM83" s="197"/>
      <c r="BHN83" s="197"/>
      <c r="BHO83" s="197"/>
      <c r="BHP83" s="197"/>
      <c r="BHQ83" s="197"/>
      <c r="BHR83" s="197"/>
      <c r="BHS83" s="197"/>
      <c r="BHT83" s="197"/>
      <c r="BHU83" s="200"/>
      <c r="BHV83" s="200"/>
      <c r="BHW83" s="200"/>
      <c r="BHX83" s="200"/>
      <c r="BHY83" s="200"/>
      <c r="BHZ83" s="200"/>
      <c r="BIA83" s="200"/>
      <c r="BIB83" s="200"/>
      <c r="BIC83" s="200"/>
      <c r="BID83" s="200"/>
      <c r="BIE83" s="200"/>
      <c r="BIF83" s="200"/>
      <c r="BIG83" s="200"/>
      <c r="BIH83" s="200"/>
      <c r="BII83" s="200"/>
      <c r="BIJ83" s="200"/>
      <c r="BIK83" s="200"/>
      <c r="BIL83" s="200"/>
      <c r="BIM83" s="200"/>
      <c r="BIN83" s="200"/>
      <c r="BIO83" s="200"/>
      <c r="BIP83" s="200"/>
      <c r="BIQ83" s="200"/>
      <c r="BIR83" s="200"/>
      <c r="BIS83" s="200"/>
      <c r="BIT83" s="200"/>
      <c r="BIU83" s="200"/>
      <c r="BIV83" s="200"/>
      <c r="BIW83" s="200"/>
      <c r="BIX83" s="200"/>
      <c r="BIY83" s="200"/>
      <c r="BIZ83" s="200"/>
      <c r="BJA83" s="200"/>
      <c r="BJB83" s="200"/>
      <c r="BJC83" s="200"/>
      <c r="BJD83" s="200"/>
      <c r="BJE83" s="200"/>
      <c r="BJF83" s="200"/>
      <c r="BJG83" s="200"/>
      <c r="BJH83" s="200"/>
      <c r="BJI83" s="200"/>
      <c r="BJJ83" s="200"/>
      <c r="BJK83" s="200"/>
      <c r="BJL83" s="200"/>
      <c r="BJM83" s="200"/>
      <c r="BJN83" s="200"/>
      <c r="BJO83" s="200"/>
      <c r="BJP83" s="200"/>
      <c r="BJQ83" s="200"/>
      <c r="BJR83" s="200"/>
      <c r="BJS83" s="200"/>
      <c r="BJT83" s="200"/>
      <c r="BJU83" s="200"/>
      <c r="BJV83" s="200"/>
      <c r="BJW83" s="200"/>
      <c r="BJX83" s="200"/>
      <c r="BJY83" s="200"/>
      <c r="BJZ83" s="200"/>
      <c r="BKA83" s="200"/>
      <c r="BKB83" s="200"/>
      <c r="BKC83" s="200"/>
      <c r="BKD83" s="200"/>
      <c r="BKE83" s="200"/>
      <c r="BKF83" s="200"/>
      <c r="BKG83" s="200"/>
      <c r="BKH83" s="200"/>
      <c r="BKI83" s="200"/>
      <c r="BKJ83" s="200"/>
      <c r="BKK83" s="200"/>
      <c r="BKL83" s="200"/>
      <c r="BKM83" s="200"/>
      <c r="BKN83" s="200"/>
      <c r="BKO83" s="200"/>
      <c r="BKP83" s="200"/>
      <c r="BKQ83" s="200"/>
      <c r="BKR83" s="200"/>
      <c r="BKS83" s="197"/>
      <c r="BKT83" s="197"/>
      <c r="BKU83" s="197"/>
      <c r="BKV83" s="197"/>
      <c r="BKW83" s="197"/>
      <c r="BKX83" s="197"/>
      <c r="BKY83" s="197"/>
      <c r="BKZ83" s="197"/>
      <c r="BLA83" s="197"/>
      <c r="BLB83" s="197"/>
      <c r="BLC83" s="197"/>
      <c r="BLD83" s="197"/>
      <c r="BLE83" s="197"/>
      <c r="BLF83" s="197"/>
      <c r="BLG83" s="197"/>
      <c r="BLH83" s="197"/>
      <c r="BLI83" s="200"/>
      <c r="BLJ83" s="200"/>
      <c r="BLK83" s="200"/>
      <c r="BLL83" s="200"/>
      <c r="BLM83" s="200"/>
      <c r="BLN83" s="200"/>
      <c r="BLO83" s="200"/>
      <c r="BLP83" s="200"/>
      <c r="BLQ83" s="200"/>
      <c r="BLR83" s="200"/>
      <c r="BLS83" s="200"/>
      <c r="BLT83" s="200"/>
      <c r="BLU83" s="200"/>
      <c r="BLV83" s="200"/>
      <c r="BLW83" s="200"/>
      <c r="BLX83" s="200"/>
      <c r="BLY83" s="200"/>
      <c r="BLZ83" s="200"/>
      <c r="BMA83" s="200"/>
      <c r="BMB83" s="200"/>
      <c r="BMC83" s="200"/>
      <c r="BMD83" s="200"/>
      <c r="BME83" s="200"/>
      <c r="BMF83" s="200"/>
      <c r="BMG83" s="200"/>
      <c r="BMH83" s="200"/>
      <c r="BMI83" s="200"/>
      <c r="BMJ83" s="200"/>
      <c r="BMK83" s="200"/>
      <c r="BML83" s="200"/>
      <c r="BMM83" s="200"/>
      <c r="BMN83" s="200"/>
      <c r="BMO83" s="200"/>
      <c r="BMP83" s="200"/>
      <c r="BMQ83" s="200"/>
      <c r="BMR83" s="200"/>
      <c r="BMS83" s="200"/>
      <c r="BMT83" s="200"/>
      <c r="BMU83" s="200"/>
      <c r="BMV83" s="200"/>
      <c r="BMW83" s="200"/>
      <c r="BMX83" s="200"/>
      <c r="BMY83" s="200"/>
      <c r="BMZ83" s="200"/>
      <c r="BNA83" s="200"/>
      <c r="BNB83" s="200"/>
      <c r="BNC83" s="200"/>
      <c r="BND83" s="200"/>
      <c r="BNE83" s="200"/>
      <c r="BNF83" s="200"/>
      <c r="BNG83" s="200"/>
      <c r="BNH83" s="200"/>
      <c r="BNI83" s="200"/>
      <c r="BNJ83" s="200"/>
      <c r="BNK83" s="200"/>
      <c r="BNL83" s="200"/>
      <c r="BNM83" s="200"/>
      <c r="BNN83" s="200"/>
      <c r="BNO83" s="200"/>
      <c r="BNP83" s="200"/>
      <c r="BNQ83" s="200"/>
      <c r="BNR83" s="200"/>
      <c r="BNS83" s="200"/>
      <c r="BNT83" s="200"/>
      <c r="BNU83" s="200"/>
      <c r="BNV83" s="200"/>
      <c r="BNW83" s="200"/>
      <c r="BNX83" s="200"/>
      <c r="BNY83" s="200"/>
      <c r="BNZ83" s="200"/>
      <c r="BOA83" s="200"/>
      <c r="BOB83" s="200"/>
      <c r="BOC83" s="200"/>
      <c r="BOD83" s="200"/>
      <c r="BOE83" s="200"/>
      <c r="BOF83" s="200"/>
      <c r="BOG83" s="197"/>
      <c r="BOH83" s="197"/>
      <c r="BOI83" s="197"/>
      <c r="BOJ83" s="197"/>
      <c r="BOK83" s="197"/>
      <c r="BOL83" s="197"/>
      <c r="BOM83" s="197"/>
      <c r="BON83" s="197"/>
      <c r="BOO83" s="197"/>
      <c r="BOP83" s="197"/>
      <c r="BOQ83" s="197"/>
      <c r="BOR83" s="197"/>
      <c r="BOS83" s="197"/>
      <c r="BOT83" s="197"/>
      <c r="BOU83" s="197"/>
      <c r="BOV83" s="197"/>
      <c r="BOW83" s="200"/>
      <c r="BOX83" s="200"/>
      <c r="BOY83" s="200"/>
      <c r="BOZ83" s="200"/>
      <c r="BPA83" s="200"/>
      <c r="BPB83" s="200"/>
      <c r="BPC83" s="200"/>
      <c r="BPD83" s="200"/>
      <c r="BPE83" s="200"/>
      <c r="BPF83" s="200"/>
      <c r="BPG83" s="200"/>
      <c r="BPH83" s="200"/>
      <c r="BPI83" s="200"/>
      <c r="BPJ83" s="200"/>
      <c r="BPK83" s="200"/>
      <c r="BPL83" s="200"/>
      <c r="BPM83" s="200"/>
      <c r="BPN83" s="200"/>
      <c r="BPO83" s="200"/>
      <c r="BPP83" s="200"/>
      <c r="BPQ83" s="200"/>
      <c r="BPR83" s="200"/>
      <c r="BPS83" s="200"/>
      <c r="BPT83" s="200"/>
      <c r="BPU83" s="200"/>
      <c r="BPV83" s="200"/>
      <c r="BPW83" s="200"/>
      <c r="BPX83" s="200"/>
      <c r="BPY83" s="200"/>
      <c r="BPZ83" s="200"/>
      <c r="BQA83" s="200"/>
      <c r="BQB83" s="200"/>
      <c r="BQC83" s="200"/>
      <c r="BQD83" s="200"/>
      <c r="BQE83" s="200"/>
      <c r="BQF83" s="200"/>
      <c r="BQG83" s="200"/>
      <c r="BQH83" s="200"/>
      <c r="BQI83" s="200"/>
      <c r="BQJ83" s="200"/>
      <c r="BQK83" s="200"/>
      <c r="BQL83" s="200"/>
      <c r="BQM83" s="200"/>
      <c r="BQN83" s="200"/>
      <c r="BQO83" s="200"/>
      <c r="BQP83" s="200"/>
      <c r="BQQ83" s="200"/>
      <c r="BQR83" s="200"/>
      <c r="BQS83" s="200"/>
      <c r="BQT83" s="200"/>
      <c r="BQU83" s="200"/>
      <c r="BQV83" s="200"/>
      <c r="BQW83" s="200"/>
      <c r="BQX83" s="200"/>
      <c r="BQY83" s="200"/>
      <c r="BQZ83" s="200"/>
      <c r="BRA83" s="200"/>
      <c r="BRB83" s="200"/>
      <c r="BRC83" s="200"/>
      <c r="BRD83" s="200"/>
      <c r="BRE83" s="200"/>
      <c r="BRF83" s="200"/>
      <c r="BRG83" s="200"/>
      <c r="BRH83" s="200"/>
      <c r="BRI83" s="200"/>
      <c r="BRJ83" s="200"/>
      <c r="BRK83" s="200"/>
      <c r="BRL83" s="200"/>
      <c r="BRM83" s="200"/>
      <c r="BRN83" s="200"/>
      <c r="BRO83" s="200"/>
      <c r="BRP83" s="200"/>
      <c r="BRQ83" s="200"/>
      <c r="BRR83" s="200"/>
      <c r="BRS83" s="200"/>
      <c r="BRT83" s="200"/>
      <c r="BRU83" s="197"/>
      <c r="BRV83" s="197"/>
      <c r="BRW83" s="197"/>
      <c r="BRX83" s="197"/>
      <c r="BRY83" s="197"/>
      <c r="BRZ83" s="197"/>
      <c r="BSA83" s="197"/>
      <c r="BSB83" s="197"/>
      <c r="BSC83" s="197"/>
      <c r="BSD83" s="197"/>
      <c r="BSE83" s="197"/>
      <c r="BSF83" s="197"/>
      <c r="BSG83" s="197"/>
      <c r="BSH83" s="197"/>
      <c r="BSI83" s="197"/>
      <c r="BSJ83" s="197"/>
      <c r="BSK83" s="200"/>
      <c r="BSL83" s="200"/>
      <c r="BSM83" s="200"/>
      <c r="BSN83" s="200"/>
      <c r="BSO83" s="200"/>
      <c r="BSP83" s="200"/>
      <c r="BSQ83" s="200"/>
      <c r="BSR83" s="200"/>
      <c r="BSS83" s="200"/>
      <c r="BST83" s="200"/>
      <c r="BSU83" s="200"/>
      <c r="BSV83" s="200"/>
      <c r="BSW83" s="200"/>
      <c r="BSX83" s="200"/>
      <c r="BSY83" s="200"/>
      <c r="BSZ83" s="200"/>
      <c r="BTA83" s="200"/>
      <c r="BTB83" s="200"/>
      <c r="BTC83" s="200"/>
      <c r="BTD83" s="200"/>
      <c r="BTE83" s="200"/>
      <c r="BTF83" s="200"/>
      <c r="BTG83" s="200"/>
      <c r="BTH83" s="200"/>
      <c r="BTI83" s="200"/>
      <c r="BTJ83" s="200"/>
      <c r="BTK83" s="200"/>
      <c r="BTL83" s="200"/>
      <c r="BTM83" s="200"/>
      <c r="BTN83" s="200"/>
      <c r="BTO83" s="200"/>
      <c r="BTP83" s="200"/>
      <c r="BTQ83" s="200"/>
      <c r="BTR83" s="200"/>
      <c r="BTS83" s="200"/>
      <c r="BTT83" s="200"/>
      <c r="BTU83" s="200"/>
      <c r="BTV83" s="200"/>
      <c r="BTW83" s="200"/>
      <c r="BTX83" s="200"/>
      <c r="BTY83" s="200"/>
      <c r="BTZ83" s="200"/>
      <c r="BUA83" s="200"/>
      <c r="BUB83" s="200"/>
      <c r="BUC83" s="200"/>
      <c r="BUD83" s="200"/>
      <c r="BUE83" s="200"/>
      <c r="BUF83" s="200"/>
      <c r="BUG83" s="200"/>
      <c r="BUH83" s="200"/>
      <c r="BUI83" s="200"/>
      <c r="BUJ83" s="200"/>
      <c r="BUK83" s="200"/>
      <c r="BUL83" s="200"/>
      <c r="BUM83" s="200"/>
      <c r="BUN83" s="200"/>
      <c r="BUO83" s="200"/>
      <c r="BUP83" s="200"/>
      <c r="BUQ83" s="200"/>
      <c r="BUR83" s="200"/>
      <c r="BUS83" s="200"/>
      <c r="BUT83" s="200"/>
      <c r="BUU83" s="200"/>
      <c r="BUV83" s="200"/>
      <c r="BUW83" s="200"/>
      <c r="BUX83" s="200"/>
      <c r="BUY83" s="200"/>
      <c r="BUZ83" s="200"/>
      <c r="BVA83" s="200"/>
      <c r="BVB83" s="200"/>
      <c r="BVC83" s="200"/>
      <c r="BVD83" s="200"/>
      <c r="BVE83" s="200"/>
      <c r="BVF83" s="200"/>
      <c r="BVG83" s="200"/>
      <c r="BVH83" s="200"/>
      <c r="BVI83" s="197"/>
      <c r="BVJ83" s="197"/>
      <c r="BVK83" s="197"/>
      <c r="BVL83" s="197"/>
      <c r="BVM83" s="197"/>
      <c r="BVN83" s="197"/>
      <c r="BVO83" s="197"/>
      <c r="BVP83" s="197"/>
      <c r="BVQ83" s="197"/>
      <c r="BVR83" s="197"/>
      <c r="BVS83" s="197"/>
      <c r="BVT83" s="197"/>
      <c r="BVU83" s="197"/>
      <c r="BVV83" s="197"/>
      <c r="BVW83" s="197"/>
      <c r="BVX83" s="197"/>
      <c r="BVY83" s="200"/>
      <c r="BVZ83" s="200"/>
      <c r="BWA83" s="200"/>
      <c r="BWB83" s="200"/>
      <c r="BWC83" s="200"/>
      <c r="BWD83" s="200"/>
      <c r="BWE83" s="200"/>
      <c r="BWF83" s="200"/>
      <c r="BWG83" s="200"/>
      <c r="BWH83" s="200"/>
      <c r="BWI83" s="200"/>
      <c r="BWJ83" s="200"/>
      <c r="BWK83" s="200"/>
      <c r="BWL83" s="200"/>
      <c r="BWM83" s="200"/>
      <c r="BWN83" s="200"/>
      <c r="BWO83" s="200"/>
      <c r="BWP83" s="200"/>
      <c r="BWQ83" s="200"/>
      <c r="BWR83" s="200"/>
      <c r="BWS83" s="200"/>
      <c r="BWT83" s="200"/>
      <c r="BWU83" s="200"/>
      <c r="BWV83" s="200"/>
      <c r="BWW83" s="200"/>
      <c r="BWX83" s="200"/>
      <c r="BWY83" s="200"/>
      <c r="BWZ83" s="200"/>
      <c r="BXA83" s="200"/>
      <c r="BXB83" s="200"/>
      <c r="BXC83" s="200"/>
      <c r="BXD83" s="200"/>
      <c r="BXE83" s="200"/>
      <c r="BXF83" s="200"/>
      <c r="BXG83" s="200"/>
      <c r="BXH83" s="200"/>
      <c r="BXI83" s="200"/>
      <c r="BXJ83" s="200"/>
      <c r="BXK83" s="200"/>
      <c r="BXL83" s="200"/>
      <c r="BXM83" s="200"/>
      <c r="BXN83" s="200"/>
      <c r="BXO83" s="200"/>
      <c r="BXP83" s="200"/>
      <c r="BXQ83" s="200"/>
      <c r="BXR83" s="200"/>
      <c r="BXS83" s="200"/>
      <c r="BXT83" s="200"/>
      <c r="BXU83" s="200"/>
      <c r="BXV83" s="200"/>
      <c r="BXW83" s="200"/>
      <c r="BXX83" s="200"/>
      <c r="BXY83" s="200"/>
      <c r="BXZ83" s="200"/>
      <c r="BYA83" s="200"/>
      <c r="BYB83" s="200"/>
      <c r="BYC83" s="200"/>
      <c r="BYD83" s="200"/>
      <c r="BYE83" s="200"/>
      <c r="BYF83" s="200"/>
      <c r="BYG83" s="200"/>
      <c r="BYH83" s="200"/>
      <c r="BYI83" s="200"/>
      <c r="BYJ83" s="200"/>
      <c r="BYK83" s="200"/>
      <c r="BYL83" s="200"/>
      <c r="BYM83" s="200"/>
      <c r="BYN83" s="200"/>
      <c r="BYO83" s="200"/>
      <c r="BYP83" s="200"/>
      <c r="BYQ83" s="200"/>
      <c r="BYR83" s="200"/>
      <c r="BYS83" s="200"/>
      <c r="BYT83" s="200"/>
      <c r="BYU83" s="200"/>
      <c r="BYV83" s="200"/>
      <c r="BYW83" s="197"/>
      <c r="BYX83" s="197"/>
      <c r="BYY83" s="197"/>
      <c r="BYZ83" s="197"/>
      <c r="BZA83" s="197"/>
      <c r="BZB83" s="197"/>
      <c r="BZC83" s="197"/>
      <c r="BZD83" s="197"/>
      <c r="BZE83" s="197"/>
      <c r="BZF83" s="197"/>
      <c r="BZG83" s="197"/>
      <c r="BZH83" s="197"/>
      <c r="BZI83" s="197"/>
      <c r="BZJ83" s="197"/>
      <c r="BZK83" s="197"/>
      <c r="BZL83" s="197"/>
      <c r="BZM83" s="200"/>
      <c r="BZN83" s="200"/>
      <c r="BZO83" s="200"/>
      <c r="BZP83" s="200"/>
      <c r="BZQ83" s="200"/>
      <c r="BZR83" s="200"/>
      <c r="BZS83" s="200"/>
      <c r="BZT83" s="200"/>
      <c r="BZU83" s="200"/>
      <c r="BZV83" s="200"/>
      <c r="BZW83" s="200"/>
      <c r="BZX83" s="200"/>
      <c r="BZY83" s="200"/>
      <c r="BZZ83" s="200"/>
      <c r="CAA83" s="200"/>
      <c r="CAB83" s="200"/>
      <c r="CAC83" s="200"/>
      <c r="CAD83" s="200"/>
      <c r="CAE83" s="200"/>
      <c r="CAF83" s="200"/>
      <c r="CAG83" s="200"/>
      <c r="CAH83" s="200"/>
      <c r="CAI83" s="200"/>
      <c r="CAJ83" s="200"/>
      <c r="CAK83" s="200"/>
      <c r="CAL83" s="200"/>
      <c r="CAM83" s="200"/>
      <c r="CAN83" s="200"/>
      <c r="CAO83" s="200"/>
      <c r="CAP83" s="200"/>
      <c r="CAQ83" s="200"/>
      <c r="CAR83" s="200"/>
      <c r="CAS83" s="200"/>
      <c r="CAT83" s="200"/>
      <c r="CAU83" s="200"/>
      <c r="CAV83" s="200"/>
      <c r="CAW83" s="200"/>
      <c r="CAX83" s="200"/>
      <c r="CAY83" s="200"/>
      <c r="CAZ83" s="200"/>
      <c r="CBA83" s="200"/>
      <c r="CBB83" s="200"/>
      <c r="CBC83" s="200"/>
      <c r="CBD83" s="200"/>
      <c r="CBE83" s="200"/>
      <c r="CBF83" s="200"/>
      <c r="CBG83" s="200"/>
      <c r="CBH83" s="200"/>
      <c r="CBI83" s="200"/>
      <c r="CBJ83" s="200"/>
      <c r="CBK83" s="200"/>
      <c r="CBL83" s="200"/>
      <c r="CBM83" s="200"/>
      <c r="CBN83" s="200"/>
      <c r="CBO83" s="200"/>
      <c r="CBP83" s="200"/>
      <c r="CBQ83" s="200"/>
      <c r="CBR83" s="200"/>
      <c r="CBS83" s="200"/>
      <c r="CBT83" s="200"/>
      <c r="CBU83" s="200"/>
      <c r="CBV83" s="200"/>
      <c r="CBW83" s="200"/>
      <c r="CBX83" s="200"/>
      <c r="CBY83" s="200"/>
      <c r="CBZ83" s="200"/>
      <c r="CCA83" s="200"/>
      <c r="CCB83" s="200"/>
      <c r="CCC83" s="200"/>
      <c r="CCD83" s="200"/>
      <c r="CCE83" s="200"/>
      <c r="CCF83" s="200"/>
      <c r="CCG83" s="200"/>
      <c r="CCH83" s="200"/>
      <c r="CCI83" s="200"/>
      <c r="CCJ83" s="200"/>
      <c r="CCK83" s="197"/>
      <c r="CCL83" s="197"/>
      <c r="CCM83" s="197"/>
      <c r="CCN83" s="197"/>
      <c r="CCO83" s="197"/>
      <c r="CCP83" s="197"/>
      <c r="CCQ83" s="197"/>
      <c r="CCR83" s="197"/>
      <c r="CCS83" s="197"/>
      <c r="CCT83" s="197"/>
      <c r="CCU83" s="197"/>
      <c r="CCV83" s="197"/>
      <c r="CCW83" s="197"/>
      <c r="CCX83" s="197"/>
      <c r="CCY83" s="197"/>
      <c r="CCZ83" s="197"/>
      <c r="CDA83" s="200"/>
      <c r="CDB83" s="200"/>
      <c r="CDC83" s="200"/>
      <c r="CDD83" s="200"/>
      <c r="CDE83" s="200"/>
      <c r="CDF83" s="200"/>
      <c r="CDG83" s="200"/>
      <c r="CDH83" s="200"/>
      <c r="CDI83" s="200"/>
      <c r="CDJ83" s="200"/>
      <c r="CDK83" s="200"/>
      <c r="CDL83" s="200"/>
      <c r="CDM83" s="200"/>
      <c r="CDN83" s="200"/>
      <c r="CDO83" s="200"/>
      <c r="CDP83" s="200"/>
      <c r="CDQ83" s="200"/>
      <c r="CDR83" s="200"/>
      <c r="CDS83" s="200"/>
      <c r="CDT83" s="200"/>
      <c r="CDU83" s="200"/>
      <c r="CDV83" s="200"/>
      <c r="CDW83" s="200"/>
      <c r="CDX83" s="200"/>
      <c r="CDY83" s="200"/>
      <c r="CDZ83" s="200"/>
      <c r="CEA83" s="200"/>
      <c r="CEB83" s="200"/>
      <c r="CEC83" s="200"/>
      <c r="CED83" s="200"/>
      <c r="CEE83" s="200"/>
      <c r="CEF83" s="200"/>
      <c r="CEG83" s="200"/>
      <c r="CEH83" s="200"/>
      <c r="CEI83" s="200"/>
      <c r="CEJ83" s="200"/>
      <c r="CEK83" s="200"/>
      <c r="CEL83" s="200"/>
      <c r="CEM83" s="200"/>
      <c r="CEN83" s="200"/>
      <c r="CEO83" s="200"/>
      <c r="CEP83" s="200"/>
      <c r="CEQ83" s="200"/>
      <c r="CER83" s="200"/>
      <c r="CES83" s="200"/>
      <c r="CET83" s="200"/>
      <c r="CEU83" s="200"/>
      <c r="CEV83" s="200"/>
      <c r="CEW83" s="200"/>
      <c r="CEX83" s="200"/>
      <c r="CEY83" s="200"/>
      <c r="CEZ83" s="200"/>
      <c r="CFA83" s="200"/>
      <c r="CFB83" s="200"/>
      <c r="CFC83" s="200"/>
      <c r="CFD83" s="200"/>
      <c r="CFE83" s="200"/>
      <c r="CFF83" s="200"/>
      <c r="CFG83" s="200"/>
      <c r="CFH83" s="200"/>
      <c r="CFI83" s="200"/>
      <c r="CFJ83" s="200"/>
      <c r="CFK83" s="200"/>
      <c r="CFL83" s="200"/>
      <c r="CFM83" s="200"/>
      <c r="CFN83" s="200"/>
      <c r="CFO83" s="200"/>
      <c r="CFP83" s="200"/>
      <c r="CFQ83" s="200"/>
      <c r="CFR83" s="200"/>
      <c r="CFS83" s="200"/>
      <c r="CFT83" s="200"/>
      <c r="CFU83" s="200"/>
      <c r="CFV83" s="200"/>
      <c r="CFW83" s="200"/>
      <c r="CFX83" s="200"/>
      <c r="CFY83" s="197"/>
      <c r="CFZ83" s="197"/>
      <c r="CGA83" s="197"/>
      <c r="CGB83" s="197"/>
      <c r="CGC83" s="197"/>
      <c r="CGD83" s="197"/>
      <c r="CGE83" s="197"/>
      <c r="CGF83" s="197"/>
      <c r="CGG83" s="197"/>
      <c r="CGH83" s="197"/>
      <c r="CGI83" s="197"/>
      <c r="CGJ83" s="197"/>
      <c r="CGK83" s="197"/>
      <c r="CGL83" s="197"/>
      <c r="CGM83" s="197"/>
      <c r="CGN83" s="197"/>
      <c r="CGO83" s="200"/>
      <c r="CGP83" s="200"/>
      <c r="CGQ83" s="200"/>
      <c r="CGR83" s="200"/>
      <c r="CGS83" s="200"/>
      <c r="CGT83" s="200"/>
      <c r="CGU83" s="200"/>
      <c r="CGV83" s="200"/>
      <c r="CGW83" s="200"/>
      <c r="CGX83" s="200"/>
      <c r="CGY83" s="200"/>
      <c r="CGZ83" s="200"/>
      <c r="CHA83" s="200"/>
      <c r="CHB83" s="200"/>
      <c r="CHC83" s="200"/>
      <c r="CHD83" s="200"/>
      <c r="CHE83" s="200"/>
      <c r="CHF83" s="200"/>
      <c r="CHG83" s="200"/>
      <c r="CHH83" s="200"/>
      <c r="CHI83" s="200"/>
      <c r="CHJ83" s="200"/>
      <c r="CHK83" s="200"/>
      <c r="CHL83" s="200"/>
      <c r="CHM83" s="200"/>
      <c r="CHN83" s="200"/>
      <c r="CHO83" s="200"/>
      <c r="CHP83" s="200"/>
      <c r="CHQ83" s="200"/>
      <c r="CHR83" s="200"/>
      <c r="CHS83" s="200"/>
      <c r="CHT83" s="200"/>
      <c r="CHU83" s="200"/>
      <c r="CHV83" s="200"/>
      <c r="CHW83" s="200"/>
      <c r="CHX83" s="200"/>
      <c r="CHY83" s="200"/>
      <c r="CHZ83" s="200"/>
      <c r="CIA83" s="200"/>
      <c r="CIB83" s="200"/>
      <c r="CIC83" s="200"/>
      <c r="CID83" s="200"/>
      <c r="CIE83" s="200"/>
      <c r="CIF83" s="200"/>
      <c r="CIG83" s="200"/>
      <c r="CIH83" s="200"/>
      <c r="CII83" s="200"/>
      <c r="CIJ83" s="200"/>
      <c r="CIK83" s="200"/>
      <c r="CIL83" s="200"/>
      <c r="CIM83" s="200"/>
      <c r="CIN83" s="200"/>
      <c r="CIO83" s="200"/>
      <c r="CIP83" s="200"/>
      <c r="CIQ83" s="200"/>
      <c r="CIR83" s="200"/>
      <c r="CIS83" s="200"/>
      <c r="CIT83" s="200"/>
      <c r="CIU83" s="200"/>
      <c r="CIV83" s="200"/>
      <c r="CIW83" s="200"/>
      <c r="CIX83" s="200"/>
      <c r="CIY83" s="200"/>
      <c r="CIZ83" s="200"/>
      <c r="CJA83" s="200"/>
      <c r="CJB83" s="200"/>
      <c r="CJC83" s="200"/>
      <c r="CJD83" s="200"/>
      <c r="CJE83" s="200"/>
      <c r="CJF83" s="200"/>
      <c r="CJG83" s="200"/>
      <c r="CJH83" s="200"/>
      <c r="CJI83" s="200"/>
      <c r="CJJ83" s="200"/>
      <c r="CJK83" s="200"/>
      <c r="CJL83" s="200"/>
      <c r="CJM83" s="197"/>
      <c r="CJN83" s="197"/>
      <c r="CJO83" s="197"/>
      <c r="CJP83" s="197"/>
      <c r="CJQ83" s="197"/>
      <c r="CJR83" s="197"/>
      <c r="CJS83" s="197"/>
      <c r="CJT83" s="197"/>
      <c r="CJU83" s="197"/>
      <c r="CJV83" s="197"/>
      <c r="CJW83" s="197"/>
      <c r="CJX83" s="197"/>
      <c r="CJY83" s="197"/>
      <c r="CJZ83" s="197"/>
      <c r="CKA83" s="197"/>
      <c r="CKB83" s="197"/>
      <c r="CKC83" s="200"/>
      <c r="CKD83" s="200"/>
      <c r="CKE83" s="200"/>
      <c r="CKF83" s="200"/>
      <c r="CKG83" s="200"/>
      <c r="CKH83" s="200"/>
      <c r="CKI83" s="200"/>
      <c r="CKJ83" s="200"/>
      <c r="CKK83" s="200"/>
      <c r="CKL83" s="200"/>
      <c r="CKM83" s="200"/>
      <c r="CKN83" s="200"/>
      <c r="CKO83" s="200"/>
      <c r="CKP83" s="200"/>
      <c r="CKQ83" s="200"/>
      <c r="CKR83" s="200"/>
      <c r="CKS83" s="200"/>
      <c r="CKT83" s="200"/>
      <c r="CKU83" s="200"/>
      <c r="CKV83" s="200"/>
      <c r="CKW83" s="200"/>
      <c r="CKX83" s="200"/>
      <c r="CKY83" s="200"/>
      <c r="CKZ83" s="200"/>
      <c r="CLA83" s="200"/>
      <c r="CLB83" s="200"/>
      <c r="CLC83" s="200"/>
      <c r="CLD83" s="200"/>
      <c r="CLE83" s="200"/>
      <c r="CLF83" s="200"/>
      <c r="CLG83" s="200"/>
      <c r="CLH83" s="200"/>
      <c r="CLI83" s="200"/>
      <c r="CLJ83" s="200"/>
      <c r="CLK83" s="200"/>
      <c r="CLL83" s="200"/>
      <c r="CLM83" s="200"/>
      <c r="CLN83" s="200"/>
      <c r="CLO83" s="200"/>
      <c r="CLP83" s="200"/>
      <c r="CLQ83" s="200"/>
      <c r="CLR83" s="200"/>
      <c r="CLS83" s="200"/>
      <c r="CLT83" s="200"/>
      <c r="CLU83" s="200"/>
      <c r="CLV83" s="200"/>
      <c r="CLW83" s="200"/>
      <c r="CLX83" s="200"/>
      <c r="CLY83" s="200"/>
      <c r="CLZ83" s="200"/>
      <c r="CMA83" s="200"/>
      <c r="CMB83" s="200"/>
      <c r="CMC83" s="200"/>
      <c r="CMD83" s="200"/>
      <c r="CME83" s="200"/>
      <c r="CMF83" s="200"/>
      <c r="CMG83" s="200"/>
      <c r="CMH83" s="200"/>
      <c r="CMI83" s="200"/>
      <c r="CMJ83" s="200"/>
      <c r="CMK83" s="200"/>
      <c r="CML83" s="200"/>
      <c r="CMM83" s="200"/>
      <c r="CMN83" s="200"/>
      <c r="CMO83" s="200"/>
      <c r="CMP83" s="200"/>
      <c r="CMQ83" s="200"/>
      <c r="CMR83" s="200"/>
      <c r="CMS83" s="200"/>
      <c r="CMT83" s="200"/>
      <c r="CMU83" s="200"/>
      <c r="CMV83" s="200"/>
      <c r="CMW83" s="200"/>
      <c r="CMX83" s="200"/>
      <c r="CMY83" s="200"/>
      <c r="CMZ83" s="200"/>
      <c r="CNA83" s="197"/>
      <c r="CNB83" s="197"/>
      <c r="CNC83" s="197"/>
      <c r="CND83" s="197"/>
      <c r="CNE83" s="197"/>
      <c r="CNF83" s="197"/>
      <c r="CNG83" s="197"/>
      <c r="CNH83" s="197"/>
      <c r="CNI83" s="197"/>
      <c r="CNJ83" s="197"/>
      <c r="CNK83" s="197"/>
      <c r="CNL83" s="197"/>
      <c r="CNM83" s="197"/>
      <c r="CNN83" s="197"/>
      <c r="CNO83" s="197"/>
      <c r="CNP83" s="197"/>
      <c r="CNQ83" s="200"/>
      <c r="CNR83" s="200"/>
      <c r="CNS83" s="200"/>
      <c r="CNT83" s="200"/>
      <c r="CNU83" s="200"/>
      <c r="CNV83" s="200"/>
      <c r="CNW83" s="200"/>
      <c r="CNX83" s="200"/>
      <c r="CNY83" s="200"/>
      <c r="CNZ83" s="200"/>
      <c r="COA83" s="200"/>
      <c r="COB83" s="200"/>
      <c r="COC83" s="200"/>
      <c r="COD83" s="200"/>
      <c r="COE83" s="200"/>
      <c r="COF83" s="200"/>
      <c r="COG83" s="200"/>
      <c r="COH83" s="200"/>
      <c r="COI83" s="200"/>
      <c r="COJ83" s="200"/>
      <c r="COK83" s="200"/>
      <c r="COL83" s="200"/>
      <c r="COM83" s="200"/>
      <c r="CON83" s="200"/>
      <c r="COO83" s="200"/>
      <c r="COP83" s="200"/>
      <c r="COQ83" s="200"/>
      <c r="COR83" s="200"/>
      <c r="COS83" s="200"/>
      <c r="COT83" s="200"/>
      <c r="COU83" s="200"/>
      <c r="COV83" s="200"/>
      <c r="COW83" s="200"/>
      <c r="COX83" s="200"/>
      <c r="COY83" s="200"/>
      <c r="COZ83" s="200"/>
      <c r="CPA83" s="200"/>
      <c r="CPB83" s="200"/>
      <c r="CPC83" s="200"/>
      <c r="CPD83" s="200"/>
      <c r="CPE83" s="200"/>
      <c r="CPF83" s="200"/>
      <c r="CPG83" s="200"/>
      <c r="CPH83" s="200"/>
      <c r="CPI83" s="200"/>
      <c r="CPJ83" s="200"/>
      <c r="CPK83" s="200"/>
      <c r="CPL83" s="200"/>
      <c r="CPM83" s="200"/>
      <c r="CPN83" s="200"/>
      <c r="CPO83" s="200"/>
      <c r="CPP83" s="200"/>
      <c r="CPQ83" s="200"/>
      <c r="CPR83" s="200"/>
      <c r="CPS83" s="200"/>
      <c r="CPT83" s="200"/>
      <c r="CPU83" s="200"/>
      <c r="CPV83" s="200"/>
      <c r="CPW83" s="200"/>
      <c r="CPX83" s="200"/>
      <c r="CPY83" s="200"/>
      <c r="CPZ83" s="200"/>
      <c r="CQA83" s="200"/>
      <c r="CQB83" s="200"/>
      <c r="CQC83" s="200"/>
      <c r="CQD83" s="200"/>
      <c r="CQE83" s="200"/>
      <c r="CQF83" s="200"/>
      <c r="CQG83" s="200"/>
      <c r="CQH83" s="200"/>
      <c r="CQI83" s="200"/>
      <c r="CQJ83" s="200"/>
      <c r="CQK83" s="200"/>
      <c r="CQL83" s="200"/>
      <c r="CQM83" s="200"/>
      <c r="CQN83" s="200"/>
      <c r="CQO83" s="197"/>
      <c r="CQP83" s="197"/>
      <c r="CQQ83" s="197"/>
      <c r="CQR83" s="197"/>
      <c r="CQS83" s="197"/>
      <c r="CQT83" s="197"/>
      <c r="CQU83" s="197"/>
      <c r="CQV83" s="197"/>
      <c r="CQW83" s="197"/>
      <c r="CQX83" s="197"/>
      <c r="CQY83" s="197"/>
      <c r="CQZ83" s="197"/>
      <c r="CRA83" s="197"/>
      <c r="CRB83" s="197"/>
      <c r="CRC83" s="197"/>
      <c r="CRD83" s="197"/>
      <c r="CRE83" s="200"/>
      <c r="CRF83" s="200"/>
      <c r="CRG83" s="200"/>
      <c r="CRH83" s="200"/>
      <c r="CRI83" s="200"/>
      <c r="CRJ83" s="200"/>
      <c r="CRK83" s="200"/>
      <c r="CRL83" s="200"/>
      <c r="CRM83" s="200"/>
      <c r="CRN83" s="200"/>
      <c r="CRO83" s="200"/>
      <c r="CRP83" s="200"/>
      <c r="CRQ83" s="200"/>
      <c r="CRR83" s="200"/>
      <c r="CRS83" s="200"/>
      <c r="CRT83" s="200"/>
      <c r="CRU83" s="200"/>
      <c r="CRV83" s="200"/>
      <c r="CRW83" s="200"/>
      <c r="CRX83" s="200"/>
      <c r="CRY83" s="200"/>
      <c r="CRZ83" s="200"/>
      <c r="CSA83" s="200"/>
      <c r="CSB83" s="200"/>
      <c r="CSC83" s="200"/>
      <c r="CSD83" s="200"/>
      <c r="CSE83" s="200"/>
      <c r="CSF83" s="200"/>
      <c r="CSG83" s="200"/>
      <c r="CSH83" s="200"/>
      <c r="CSI83" s="200"/>
      <c r="CSJ83" s="200"/>
      <c r="CSK83" s="200"/>
      <c r="CSL83" s="200"/>
      <c r="CSM83" s="200"/>
      <c r="CSN83" s="200"/>
      <c r="CSO83" s="200"/>
      <c r="CSP83" s="200"/>
      <c r="CSQ83" s="200"/>
      <c r="CSR83" s="200"/>
      <c r="CSS83" s="200"/>
      <c r="CST83" s="200"/>
      <c r="CSU83" s="200"/>
      <c r="CSV83" s="200"/>
      <c r="CSW83" s="200"/>
      <c r="CSX83" s="200"/>
      <c r="CSY83" s="200"/>
      <c r="CSZ83" s="200"/>
      <c r="CTA83" s="200"/>
      <c r="CTB83" s="200"/>
      <c r="CTC83" s="200"/>
      <c r="CTD83" s="200"/>
      <c r="CTE83" s="200"/>
      <c r="CTF83" s="200"/>
      <c r="CTG83" s="200"/>
      <c r="CTH83" s="200"/>
      <c r="CTI83" s="200"/>
      <c r="CTJ83" s="200"/>
      <c r="CTK83" s="200"/>
      <c r="CTL83" s="200"/>
      <c r="CTM83" s="200"/>
      <c r="CTN83" s="200"/>
      <c r="CTO83" s="200"/>
      <c r="CTP83" s="200"/>
      <c r="CTQ83" s="200"/>
      <c r="CTR83" s="200"/>
      <c r="CTS83" s="200"/>
      <c r="CTT83" s="200"/>
      <c r="CTU83" s="200"/>
      <c r="CTV83" s="200"/>
      <c r="CTW83" s="200"/>
      <c r="CTX83" s="200"/>
      <c r="CTY83" s="200"/>
      <c r="CTZ83" s="200"/>
      <c r="CUA83" s="200"/>
      <c r="CUB83" s="200"/>
      <c r="CUC83" s="197"/>
      <c r="CUD83" s="197"/>
      <c r="CUE83" s="197"/>
      <c r="CUF83" s="197"/>
      <c r="CUG83" s="197"/>
      <c r="CUH83" s="197"/>
      <c r="CUI83" s="197"/>
      <c r="CUJ83" s="197"/>
      <c r="CUK83" s="197"/>
      <c r="CUL83" s="197"/>
      <c r="CUM83" s="197"/>
      <c r="CUN83" s="197"/>
      <c r="CUO83" s="197"/>
      <c r="CUP83" s="197"/>
      <c r="CUQ83" s="197"/>
      <c r="CUR83" s="197"/>
      <c r="CUS83" s="200"/>
      <c r="CUT83" s="200"/>
      <c r="CUU83" s="200"/>
      <c r="CUV83" s="200"/>
      <c r="CUW83" s="200"/>
      <c r="CUX83" s="200"/>
      <c r="CUY83" s="200"/>
      <c r="CUZ83" s="200"/>
      <c r="CVA83" s="200"/>
      <c r="CVB83" s="200"/>
      <c r="CVC83" s="200"/>
      <c r="CVD83" s="200"/>
      <c r="CVE83" s="200"/>
      <c r="CVF83" s="200"/>
      <c r="CVG83" s="200"/>
      <c r="CVH83" s="200"/>
      <c r="CVI83" s="200"/>
      <c r="CVJ83" s="200"/>
      <c r="CVK83" s="200"/>
      <c r="CVL83" s="200"/>
      <c r="CVM83" s="200"/>
      <c r="CVN83" s="200"/>
      <c r="CVO83" s="200"/>
      <c r="CVP83" s="200"/>
      <c r="CVQ83" s="200"/>
      <c r="CVR83" s="200"/>
      <c r="CVS83" s="200"/>
      <c r="CVT83" s="200"/>
      <c r="CVU83" s="200"/>
      <c r="CVV83" s="200"/>
      <c r="CVW83" s="200"/>
      <c r="CVX83" s="200"/>
      <c r="CVY83" s="200"/>
      <c r="CVZ83" s="200"/>
      <c r="CWA83" s="200"/>
      <c r="CWB83" s="200"/>
      <c r="CWC83" s="200"/>
      <c r="CWD83" s="200"/>
      <c r="CWE83" s="200"/>
      <c r="CWF83" s="200"/>
      <c r="CWG83" s="200"/>
      <c r="CWH83" s="200"/>
      <c r="CWI83" s="200"/>
      <c r="CWJ83" s="200"/>
      <c r="CWK83" s="200"/>
      <c r="CWL83" s="200"/>
      <c r="CWM83" s="200"/>
      <c r="CWN83" s="200"/>
      <c r="CWO83" s="200"/>
      <c r="CWP83" s="200"/>
      <c r="CWQ83" s="200"/>
      <c r="CWR83" s="200"/>
      <c r="CWS83" s="200"/>
      <c r="CWT83" s="200"/>
      <c r="CWU83" s="200"/>
      <c r="CWV83" s="200"/>
      <c r="CWW83" s="200"/>
      <c r="CWX83" s="200"/>
      <c r="CWY83" s="200"/>
      <c r="CWZ83" s="200"/>
      <c r="CXA83" s="200"/>
      <c r="CXB83" s="200"/>
      <c r="CXC83" s="200"/>
      <c r="CXD83" s="200"/>
      <c r="CXE83" s="200"/>
      <c r="CXF83" s="200"/>
      <c r="CXG83" s="200"/>
      <c r="CXH83" s="200"/>
      <c r="CXI83" s="200"/>
      <c r="CXJ83" s="200"/>
      <c r="CXK83" s="200"/>
      <c r="CXL83" s="200"/>
      <c r="CXM83" s="200"/>
      <c r="CXN83" s="200"/>
      <c r="CXO83" s="200"/>
      <c r="CXP83" s="200"/>
      <c r="CXQ83" s="197"/>
      <c r="CXR83" s="197"/>
      <c r="CXS83" s="197"/>
      <c r="CXT83" s="197"/>
      <c r="CXU83" s="197"/>
      <c r="CXV83" s="197"/>
      <c r="CXW83" s="197"/>
      <c r="CXX83" s="197"/>
      <c r="CXY83" s="197"/>
      <c r="CXZ83" s="197"/>
      <c r="CYA83" s="197"/>
      <c r="CYB83" s="197"/>
      <c r="CYC83" s="197"/>
      <c r="CYD83" s="197"/>
      <c r="CYE83" s="197"/>
      <c r="CYF83" s="197"/>
      <c r="CYG83" s="200"/>
      <c r="CYH83" s="200"/>
      <c r="CYI83" s="200"/>
      <c r="CYJ83" s="200"/>
      <c r="CYK83" s="200"/>
      <c r="CYL83" s="200"/>
      <c r="CYM83" s="200"/>
      <c r="CYN83" s="200"/>
      <c r="CYO83" s="200"/>
      <c r="CYP83" s="200"/>
      <c r="CYQ83" s="200"/>
      <c r="CYR83" s="200"/>
      <c r="CYS83" s="200"/>
      <c r="CYT83" s="200"/>
      <c r="CYU83" s="200"/>
      <c r="CYV83" s="200"/>
      <c r="CYW83" s="200"/>
      <c r="CYX83" s="200"/>
      <c r="CYY83" s="200"/>
      <c r="CYZ83" s="200"/>
      <c r="CZA83" s="200"/>
      <c r="CZB83" s="200"/>
      <c r="CZC83" s="200"/>
      <c r="CZD83" s="200"/>
      <c r="CZE83" s="200"/>
      <c r="CZF83" s="200"/>
      <c r="CZG83" s="200"/>
      <c r="CZH83" s="200"/>
      <c r="CZI83" s="200"/>
      <c r="CZJ83" s="200"/>
      <c r="CZK83" s="200"/>
      <c r="CZL83" s="200"/>
      <c r="CZM83" s="200"/>
      <c r="CZN83" s="200"/>
      <c r="CZO83" s="200"/>
      <c r="CZP83" s="200"/>
      <c r="CZQ83" s="200"/>
      <c r="CZR83" s="200"/>
      <c r="CZS83" s="200"/>
      <c r="CZT83" s="200"/>
      <c r="CZU83" s="200"/>
      <c r="CZV83" s="200"/>
      <c r="CZW83" s="200"/>
      <c r="CZX83" s="200"/>
      <c r="CZY83" s="200"/>
      <c r="CZZ83" s="200"/>
      <c r="DAA83" s="200"/>
      <c r="DAB83" s="200"/>
      <c r="DAC83" s="200"/>
      <c r="DAD83" s="200"/>
      <c r="DAE83" s="200"/>
      <c r="DAF83" s="200"/>
      <c r="DAG83" s="200"/>
      <c r="DAH83" s="200"/>
      <c r="DAI83" s="200"/>
      <c r="DAJ83" s="200"/>
      <c r="DAK83" s="200"/>
      <c r="DAL83" s="200"/>
      <c r="DAM83" s="200"/>
      <c r="DAN83" s="200"/>
      <c r="DAO83" s="200"/>
      <c r="DAP83" s="200"/>
      <c r="DAQ83" s="200"/>
      <c r="DAR83" s="200"/>
      <c r="DAS83" s="200"/>
      <c r="DAT83" s="200"/>
      <c r="DAU83" s="200"/>
      <c r="DAV83" s="200"/>
      <c r="DAW83" s="200"/>
      <c r="DAX83" s="200"/>
      <c r="DAY83" s="200"/>
      <c r="DAZ83" s="200"/>
      <c r="DBA83" s="200"/>
      <c r="DBB83" s="200"/>
      <c r="DBC83" s="200"/>
      <c r="DBD83" s="200"/>
      <c r="DBE83" s="197"/>
      <c r="DBF83" s="197"/>
      <c r="DBG83" s="197"/>
      <c r="DBH83" s="197"/>
      <c r="DBI83" s="197"/>
      <c r="DBJ83" s="197"/>
      <c r="DBK83" s="197"/>
      <c r="DBL83" s="197"/>
      <c r="DBM83" s="197"/>
      <c r="DBN83" s="197"/>
      <c r="DBO83" s="197"/>
      <c r="DBP83" s="197"/>
      <c r="DBQ83" s="197"/>
      <c r="DBR83" s="197"/>
      <c r="DBS83" s="197"/>
      <c r="DBT83" s="197"/>
      <c r="DBU83" s="200"/>
      <c r="DBV83" s="200"/>
      <c r="DBW83" s="200"/>
      <c r="DBX83" s="200"/>
      <c r="DBY83" s="200"/>
      <c r="DBZ83" s="200"/>
      <c r="DCA83" s="200"/>
      <c r="DCB83" s="200"/>
      <c r="DCC83" s="200"/>
      <c r="DCD83" s="200"/>
      <c r="DCE83" s="200"/>
      <c r="DCF83" s="200"/>
      <c r="DCG83" s="200"/>
      <c r="DCH83" s="200"/>
      <c r="DCI83" s="200"/>
      <c r="DCJ83" s="200"/>
      <c r="DCK83" s="200"/>
      <c r="DCL83" s="200"/>
      <c r="DCM83" s="200"/>
      <c r="DCN83" s="200"/>
      <c r="DCO83" s="200"/>
      <c r="DCP83" s="200"/>
      <c r="DCQ83" s="200"/>
      <c r="DCR83" s="200"/>
      <c r="DCS83" s="200"/>
      <c r="DCT83" s="200"/>
      <c r="DCU83" s="200"/>
      <c r="DCV83" s="200"/>
      <c r="DCW83" s="200"/>
      <c r="DCX83" s="200"/>
      <c r="DCY83" s="200"/>
      <c r="DCZ83" s="200"/>
      <c r="DDA83" s="200"/>
      <c r="DDB83" s="200"/>
      <c r="DDC83" s="200"/>
      <c r="DDD83" s="200"/>
      <c r="DDE83" s="200"/>
      <c r="DDF83" s="200"/>
      <c r="DDG83" s="200"/>
      <c r="DDH83" s="200"/>
      <c r="DDI83" s="200"/>
      <c r="DDJ83" s="200"/>
      <c r="DDK83" s="200"/>
      <c r="DDL83" s="200"/>
      <c r="DDM83" s="200"/>
      <c r="DDN83" s="200"/>
      <c r="DDO83" s="200"/>
      <c r="DDP83" s="200"/>
      <c r="DDQ83" s="200"/>
      <c r="DDR83" s="200"/>
      <c r="DDS83" s="200"/>
      <c r="DDT83" s="200"/>
      <c r="DDU83" s="200"/>
      <c r="DDV83" s="200"/>
      <c r="DDW83" s="200"/>
      <c r="DDX83" s="200"/>
      <c r="DDY83" s="200"/>
      <c r="DDZ83" s="200"/>
      <c r="DEA83" s="200"/>
      <c r="DEB83" s="200"/>
      <c r="DEC83" s="200"/>
      <c r="DED83" s="200"/>
      <c r="DEE83" s="200"/>
      <c r="DEF83" s="200"/>
      <c r="DEG83" s="200"/>
      <c r="DEH83" s="200"/>
      <c r="DEI83" s="200"/>
      <c r="DEJ83" s="200"/>
      <c r="DEK83" s="200"/>
      <c r="DEL83" s="200"/>
      <c r="DEM83" s="200"/>
      <c r="DEN83" s="200"/>
      <c r="DEO83" s="200"/>
      <c r="DEP83" s="200"/>
      <c r="DEQ83" s="200"/>
      <c r="DER83" s="200"/>
      <c r="DES83" s="197"/>
      <c r="DET83" s="197"/>
      <c r="DEU83" s="197"/>
      <c r="DEV83" s="197"/>
      <c r="DEW83" s="197"/>
      <c r="DEX83" s="197"/>
      <c r="DEY83" s="197"/>
      <c r="DEZ83" s="197"/>
      <c r="DFA83" s="197"/>
      <c r="DFB83" s="197"/>
      <c r="DFC83" s="197"/>
      <c r="DFD83" s="197"/>
      <c r="DFE83" s="197"/>
      <c r="DFF83" s="197"/>
      <c r="DFG83" s="197"/>
      <c r="DFH83" s="197"/>
      <c r="DFI83" s="200"/>
      <c r="DFJ83" s="200"/>
      <c r="DFK83" s="200"/>
      <c r="DFL83" s="200"/>
      <c r="DFM83" s="200"/>
      <c r="DFN83" s="200"/>
      <c r="DFO83" s="200"/>
      <c r="DFP83" s="200"/>
      <c r="DFQ83" s="200"/>
      <c r="DFR83" s="200"/>
      <c r="DFS83" s="200"/>
      <c r="DFT83" s="200"/>
      <c r="DFU83" s="200"/>
      <c r="DFV83" s="200"/>
      <c r="DFW83" s="200"/>
      <c r="DFX83" s="200"/>
      <c r="DFY83" s="200"/>
      <c r="DFZ83" s="200"/>
      <c r="DGA83" s="200"/>
      <c r="DGB83" s="200"/>
      <c r="DGC83" s="200"/>
      <c r="DGD83" s="200"/>
      <c r="DGE83" s="200"/>
      <c r="DGF83" s="200"/>
      <c r="DGG83" s="200"/>
      <c r="DGH83" s="200"/>
      <c r="DGI83" s="200"/>
      <c r="DGJ83" s="200"/>
      <c r="DGK83" s="200"/>
      <c r="DGL83" s="200"/>
      <c r="DGM83" s="200"/>
      <c r="DGN83" s="200"/>
      <c r="DGO83" s="200"/>
      <c r="DGP83" s="200"/>
      <c r="DGQ83" s="200"/>
      <c r="DGR83" s="200"/>
      <c r="DGS83" s="200"/>
      <c r="DGT83" s="200"/>
      <c r="DGU83" s="200"/>
      <c r="DGV83" s="200"/>
      <c r="DGW83" s="200"/>
      <c r="DGX83" s="200"/>
      <c r="DGY83" s="200"/>
      <c r="DGZ83" s="200"/>
      <c r="DHA83" s="200"/>
      <c r="DHB83" s="200"/>
      <c r="DHC83" s="200"/>
      <c r="DHD83" s="200"/>
      <c r="DHE83" s="200"/>
      <c r="DHF83" s="200"/>
      <c r="DHG83" s="200"/>
      <c r="DHH83" s="200"/>
      <c r="DHI83" s="200"/>
      <c r="DHJ83" s="200"/>
      <c r="DHK83" s="200"/>
      <c r="DHL83" s="200"/>
      <c r="DHM83" s="200"/>
      <c r="DHN83" s="200"/>
      <c r="DHO83" s="200"/>
      <c r="DHP83" s="200"/>
      <c r="DHQ83" s="200"/>
      <c r="DHR83" s="200"/>
      <c r="DHS83" s="200"/>
      <c r="DHT83" s="200"/>
      <c r="DHU83" s="200"/>
      <c r="DHV83" s="200"/>
      <c r="DHW83" s="200"/>
      <c r="DHX83" s="200"/>
      <c r="DHY83" s="200"/>
      <c r="DHZ83" s="200"/>
      <c r="DIA83" s="200"/>
      <c r="DIB83" s="200"/>
      <c r="DIC83" s="200"/>
      <c r="DID83" s="200"/>
      <c r="DIE83" s="200"/>
      <c r="DIF83" s="200"/>
      <c r="DIG83" s="197"/>
      <c r="DIH83" s="197"/>
      <c r="DII83" s="197"/>
      <c r="DIJ83" s="197"/>
      <c r="DIK83" s="197"/>
      <c r="DIL83" s="197"/>
      <c r="DIM83" s="197"/>
      <c r="DIN83" s="197"/>
      <c r="DIO83" s="197"/>
      <c r="DIP83" s="197"/>
      <c r="DIQ83" s="197"/>
      <c r="DIR83" s="197"/>
      <c r="DIS83" s="197"/>
      <c r="DIT83" s="197"/>
      <c r="DIU83" s="197"/>
      <c r="DIV83" s="197"/>
      <c r="DIW83" s="200"/>
      <c r="DIX83" s="200"/>
      <c r="DIY83" s="200"/>
      <c r="DIZ83" s="200"/>
      <c r="DJA83" s="200"/>
      <c r="DJB83" s="200"/>
      <c r="DJC83" s="200"/>
      <c r="DJD83" s="200"/>
      <c r="DJE83" s="200"/>
      <c r="DJF83" s="200"/>
      <c r="DJG83" s="200"/>
      <c r="DJH83" s="200"/>
      <c r="DJI83" s="200"/>
      <c r="DJJ83" s="200"/>
      <c r="DJK83" s="200"/>
      <c r="DJL83" s="200"/>
      <c r="DJM83" s="200"/>
      <c r="DJN83" s="200"/>
      <c r="DJO83" s="200"/>
      <c r="DJP83" s="200"/>
      <c r="DJQ83" s="200"/>
      <c r="DJR83" s="200"/>
      <c r="DJS83" s="200"/>
      <c r="DJT83" s="200"/>
      <c r="DJU83" s="200"/>
      <c r="DJV83" s="200"/>
      <c r="DJW83" s="200"/>
      <c r="DJX83" s="200"/>
      <c r="DJY83" s="200"/>
      <c r="DJZ83" s="200"/>
      <c r="DKA83" s="200"/>
      <c r="DKB83" s="200"/>
      <c r="DKC83" s="200"/>
      <c r="DKD83" s="200"/>
      <c r="DKE83" s="200"/>
      <c r="DKF83" s="200"/>
      <c r="DKG83" s="200"/>
      <c r="DKH83" s="200"/>
      <c r="DKI83" s="200"/>
      <c r="DKJ83" s="200"/>
      <c r="DKK83" s="200"/>
      <c r="DKL83" s="200"/>
      <c r="DKM83" s="200"/>
      <c r="DKN83" s="200"/>
      <c r="DKO83" s="200"/>
      <c r="DKP83" s="200"/>
      <c r="DKQ83" s="200"/>
      <c r="DKR83" s="200"/>
      <c r="DKS83" s="200"/>
      <c r="DKT83" s="200"/>
      <c r="DKU83" s="200"/>
      <c r="DKV83" s="200"/>
      <c r="DKW83" s="200"/>
      <c r="DKX83" s="200"/>
      <c r="DKY83" s="200"/>
      <c r="DKZ83" s="200"/>
      <c r="DLA83" s="200"/>
      <c r="DLB83" s="200"/>
      <c r="DLC83" s="200"/>
      <c r="DLD83" s="200"/>
      <c r="DLE83" s="200"/>
      <c r="DLF83" s="200"/>
      <c r="DLG83" s="200"/>
      <c r="DLH83" s="200"/>
      <c r="DLI83" s="200"/>
      <c r="DLJ83" s="200"/>
      <c r="DLK83" s="200"/>
      <c r="DLL83" s="200"/>
      <c r="DLM83" s="200"/>
      <c r="DLN83" s="200"/>
      <c r="DLO83" s="200"/>
      <c r="DLP83" s="200"/>
      <c r="DLQ83" s="200"/>
      <c r="DLR83" s="200"/>
      <c r="DLS83" s="200"/>
      <c r="DLT83" s="200"/>
      <c r="DLU83" s="197"/>
      <c r="DLV83" s="197"/>
      <c r="DLW83" s="197"/>
      <c r="DLX83" s="197"/>
      <c r="DLY83" s="197"/>
      <c r="DLZ83" s="197"/>
      <c r="DMA83" s="197"/>
      <c r="DMB83" s="197"/>
      <c r="DMC83" s="197"/>
      <c r="DMD83" s="197"/>
      <c r="DME83" s="197"/>
      <c r="DMF83" s="197"/>
      <c r="DMG83" s="197"/>
      <c r="DMH83" s="197"/>
      <c r="DMI83" s="197"/>
      <c r="DMJ83" s="197"/>
      <c r="DMK83" s="200"/>
      <c r="DML83" s="200"/>
      <c r="DMM83" s="200"/>
      <c r="DMN83" s="200"/>
      <c r="DMO83" s="200"/>
      <c r="DMP83" s="200"/>
      <c r="DMQ83" s="200"/>
      <c r="DMR83" s="200"/>
      <c r="DMS83" s="200"/>
      <c r="DMT83" s="200"/>
      <c r="DMU83" s="200"/>
      <c r="DMV83" s="200"/>
      <c r="DMW83" s="200"/>
      <c r="DMX83" s="200"/>
      <c r="DMY83" s="200"/>
      <c r="DMZ83" s="200"/>
      <c r="DNA83" s="200"/>
      <c r="DNB83" s="200"/>
      <c r="DNC83" s="200"/>
      <c r="DND83" s="200"/>
      <c r="DNE83" s="200"/>
      <c r="DNF83" s="200"/>
      <c r="DNG83" s="200"/>
      <c r="DNH83" s="200"/>
      <c r="DNI83" s="200"/>
      <c r="DNJ83" s="200"/>
      <c r="DNK83" s="200"/>
      <c r="DNL83" s="200"/>
      <c r="DNM83" s="200"/>
      <c r="DNN83" s="200"/>
      <c r="DNO83" s="200"/>
      <c r="DNP83" s="200"/>
      <c r="DNQ83" s="200"/>
      <c r="DNR83" s="200"/>
      <c r="DNS83" s="200"/>
      <c r="DNT83" s="200"/>
      <c r="DNU83" s="200"/>
      <c r="DNV83" s="200"/>
      <c r="DNW83" s="200"/>
      <c r="DNX83" s="200"/>
      <c r="DNY83" s="200"/>
      <c r="DNZ83" s="200"/>
      <c r="DOA83" s="200"/>
      <c r="DOB83" s="200"/>
      <c r="DOC83" s="200"/>
      <c r="DOD83" s="200"/>
      <c r="DOE83" s="200"/>
      <c r="DOF83" s="200"/>
      <c r="DOG83" s="200"/>
      <c r="DOH83" s="200"/>
      <c r="DOI83" s="200"/>
      <c r="DOJ83" s="200"/>
      <c r="DOK83" s="200"/>
      <c r="DOL83" s="200"/>
      <c r="DOM83" s="200"/>
      <c r="DON83" s="200"/>
      <c r="DOO83" s="200"/>
      <c r="DOP83" s="200"/>
      <c r="DOQ83" s="200"/>
      <c r="DOR83" s="200"/>
      <c r="DOS83" s="200"/>
      <c r="DOT83" s="200"/>
      <c r="DOU83" s="200"/>
      <c r="DOV83" s="200"/>
      <c r="DOW83" s="200"/>
      <c r="DOX83" s="200"/>
      <c r="DOY83" s="200"/>
      <c r="DOZ83" s="200"/>
      <c r="DPA83" s="200"/>
      <c r="DPB83" s="200"/>
      <c r="DPC83" s="200"/>
      <c r="DPD83" s="200"/>
      <c r="DPE83" s="200"/>
      <c r="DPF83" s="200"/>
      <c r="DPG83" s="200"/>
      <c r="DPH83" s="200"/>
      <c r="DPI83" s="197"/>
      <c r="DPJ83" s="197"/>
      <c r="DPK83" s="197"/>
      <c r="DPL83" s="197"/>
      <c r="DPM83" s="197"/>
      <c r="DPN83" s="197"/>
      <c r="DPO83" s="197"/>
      <c r="DPP83" s="197"/>
      <c r="DPQ83" s="197"/>
      <c r="DPR83" s="197"/>
      <c r="DPS83" s="197"/>
      <c r="DPT83" s="197"/>
      <c r="DPU83" s="197"/>
      <c r="DPV83" s="197"/>
      <c r="DPW83" s="197"/>
      <c r="DPX83" s="197"/>
      <c r="DPY83" s="200"/>
      <c r="DPZ83" s="200"/>
      <c r="DQA83" s="200"/>
      <c r="DQB83" s="200"/>
      <c r="DQC83" s="200"/>
      <c r="DQD83" s="200"/>
      <c r="DQE83" s="200"/>
      <c r="DQF83" s="200"/>
      <c r="DQG83" s="200"/>
      <c r="DQH83" s="200"/>
      <c r="DQI83" s="200"/>
      <c r="DQJ83" s="200"/>
      <c r="DQK83" s="200"/>
      <c r="DQL83" s="200"/>
      <c r="DQM83" s="200"/>
      <c r="DQN83" s="200"/>
      <c r="DQO83" s="200"/>
      <c r="DQP83" s="200"/>
      <c r="DQQ83" s="200"/>
      <c r="DQR83" s="200"/>
      <c r="DQS83" s="200"/>
      <c r="DQT83" s="200"/>
      <c r="DQU83" s="200"/>
      <c r="DQV83" s="200"/>
      <c r="DQW83" s="200"/>
      <c r="DQX83" s="200"/>
      <c r="DQY83" s="200"/>
      <c r="DQZ83" s="200"/>
      <c r="DRA83" s="200"/>
      <c r="DRB83" s="200"/>
      <c r="DRC83" s="200"/>
      <c r="DRD83" s="200"/>
      <c r="DRE83" s="200"/>
      <c r="DRF83" s="200"/>
      <c r="DRG83" s="200"/>
      <c r="DRH83" s="200"/>
      <c r="DRI83" s="200"/>
      <c r="DRJ83" s="200"/>
      <c r="DRK83" s="200"/>
      <c r="DRL83" s="200"/>
      <c r="DRM83" s="200"/>
      <c r="DRN83" s="200"/>
      <c r="DRO83" s="200"/>
      <c r="DRP83" s="200"/>
      <c r="DRQ83" s="200"/>
      <c r="DRR83" s="200"/>
      <c r="DRS83" s="200"/>
      <c r="DRT83" s="200"/>
      <c r="DRU83" s="200"/>
      <c r="DRV83" s="200"/>
      <c r="DRW83" s="200"/>
      <c r="DRX83" s="200"/>
      <c r="DRY83" s="200"/>
      <c r="DRZ83" s="200"/>
      <c r="DSA83" s="200"/>
      <c r="DSB83" s="200"/>
      <c r="DSC83" s="200"/>
      <c r="DSD83" s="200"/>
      <c r="DSE83" s="200"/>
      <c r="DSF83" s="200"/>
      <c r="DSG83" s="200"/>
      <c r="DSH83" s="200"/>
      <c r="DSI83" s="200"/>
      <c r="DSJ83" s="200"/>
      <c r="DSK83" s="200"/>
      <c r="DSL83" s="200"/>
      <c r="DSM83" s="200"/>
      <c r="DSN83" s="200"/>
      <c r="DSO83" s="200"/>
      <c r="DSP83" s="200"/>
      <c r="DSQ83" s="200"/>
      <c r="DSR83" s="200"/>
      <c r="DSS83" s="200"/>
      <c r="DST83" s="200"/>
      <c r="DSU83" s="200"/>
      <c r="DSV83" s="200"/>
      <c r="DSW83" s="197"/>
      <c r="DSX83" s="197"/>
      <c r="DSY83" s="197"/>
      <c r="DSZ83" s="197"/>
      <c r="DTA83" s="197"/>
      <c r="DTB83" s="197"/>
      <c r="DTC83" s="197"/>
      <c r="DTD83" s="197"/>
      <c r="DTE83" s="197"/>
      <c r="DTF83" s="197"/>
      <c r="DTG83" s="197"/>
      <c r="DTH83" s="197"/>
      <c r="DTI83" s="197"/>
      <c r="DTJ83" s="197"/>
      <c r="DTK83" s="197"/>
      <c r="DTL83" s="197"/>
      <c r="DTM83" s="200"/>
      <c r="DTN83" s="200"/>
      <c r="DTO83" s="200"/>
      <c r="DTP83" s="200"/>
      <c r="DTQ83" s="200"/>
      <c r="DTR83" s="200"/>
      <c r="DTS83" s="200"/>
      <c r="DTT83" s="200"/>
      <c r="DTU83" s="200"/>
      <c r="DTV83" s="200"/>
      <c r="DTW83" s="200"/>
      <c r="DTX83" s="200"/>
      <c r="DTY83" s="200"/>
      <c r="DTZ83" s="200"/>
      <c r="DUA83" s="200"/>
      <c r="DUB83" s="200"/>
      <c r="DUC83" s="200"/>
      <c r="DUD83" s="200"/>
      <c r="DUE83" s="200"/>
      <c r="DUF83" s="200"/>
      <c r="DUG83" s="200"/>
      <c r="DUH83" s="200"/>
      <c r="DUI83" s="200"/>
      <c r="DUJ83" s="200"/>
      <c r="DUK83" s="200"/>
      <c r="DUL83" s="200"/>
      <c r="DUM83" s="200"/>
      <c r="DUN83" s="200"/>
      <c r="DUO83" s="200"/>
      <c r="DUP83" s="200"/>
      <c r="DUQ83" s="200"/>
      <c r="DUR83" s="200"/>
      <c r="DUS83" s="200"/>
      <c r="DUT83" s="200"/>
      <c r="DUU83" s="200"/>
      <c r="DUV83" s="200"/>
      <c r="DUW83" s="200"/>
      <c r="DUX83" s="200"/>
      <c r="DUY83" s="200"/>
      <c r="DUZ83" s="200"/>
      <c r="DVA83" s="200"/>
      <c r="DVB83" s="200"/>
      <c r="DVC83" s="200"/>
      <c r="DVD83" s="200"/>
      <c r="DVE83" s="200"/>
      <c r="DVF83" s="200"/>
      <c r="DVG83" s="200"/>
      <c r="DVH83" s="200"/>
      <c r="DVI83" s="200"/>
      <c r="DVJ83" s="200"/>
      <c r="DVK83" s="200"/>
      <c r="DVL83" s="200"/>
      <c r="DVM83" s="200"/>
      <c r="DVN83" s="200"/>
      <c r="DVO83" s="200"/>
      <c r="DVP83" s="200"/>
      <c r="DVQ83" s="200"/>
      <c r="DVR83" s="200"/>
      <c r="DVS83" s="200"/>
      <c r="DVT83" s="200"/>
      <c r="DVU83" s="200"/>
      <c r="DVV83" s="200"/>
      <c r="DVW83" s="200"/>
      <c r="DVX83" s="200"/>
      <c r="DVY83" s="200"/>
      <c r="DVZ83" s="200"/>
      <c r="DWA83" s="200"/>
      <c r="DWB83" s="200"/>
      <c r="DWC83" s="200"/>
      <c r="DWD83" s="200"/>
      <c r="DWE83" s="200"/>
      <c r="DWF83" s="200"/>
      <c r="DWG83" s="200"/>
      <c r="DWH83" s="200"/>
      <c r="DWI83" s="200"/>
      <c r="DWJ83" s="200"/>
      <c r="DWK83" s="197"/>
      <c r="DWL83" s="197"/>
      <c r="DWM83" s="197"/>
      <c r="DWN83" s="197"/>
      <c r="DWO83" s="197"/>
      <c r="DWP83" s="197"/>
      <c r="DWQ83" s="197"/>
      <c r="DWR83" s="197"/>
      <c r="DWS83" s="197"/>
      <c r="DWT83" s="197"/>
      <c r="DWU83" s="197"/>
      <c r="DWV83" s="197"/>
      <c r="DWW83" s="197"/>
      <c r="DWX83" s="197"/>
      <c r="DWY83" s="197"/>
      <c r="DWZ83" s="197"/>
      <c r="DXA83" s="200"/>
      <c r="DXB83" s="200"/>
      <c r="DXC83" s="200"/>
      <c r="DXD83" s="200"/>
      <c r="DXE83" s="200"/>
      <c r="DXF83" s="200"/>
      <c r="DXG83" s="200"/>
      <c r="DXH83" s="200"/>
      <c r="DXI83" s="200"/>
      <c r="DXJ83" s="200"/>
      <c r="DXK83" s="200"/>
      <c r="DXL83" s="200"/>
      <c r="DXM83" s="200"/>
      <c r="DXN83" s="200"/>
      <c r="DXO83" s="200"/>
      <c r="DXP83" s="200"/>
      <c r="DXQ83" s="200"/>
      <c r="DXR83" s="200"/>
      <c r="DXS83" s="200"/>
      <c r="DXT83" s="200"/>
      <c r="DXU83" s="200"/>
      <c r="DXV83" s="200"/>
      <c r="DXW83" s="200"/>
      <c r="DXX83" s="200"/>
      <c r="DXY83" s="200"/>
      <c r="DXZ83" s="200"/>
      <c r="DYA83" s="200"/>
      <c r="DYB83" s="200"/>
      <c r="DYC83" s="200"/>
      <c r="DYD83" s="200"/>
      <c r="DYE83" s="200"/>
      <c r="DYF83" s="200"/>
      <c r="DYG83" s="200"/>
      <c r="DYH83" s="200"/>
      <c r="DYI83" s="200"/>
      <c r="DYJ83" s="200"/>
      <c r="DYK83" s="200"/>
      <c r="DYL83" s="200"/>
      <c r="DYM83" s="200"/>
      <c r="DYN83" s="200"/>
      <c r="DYO83" s="200"/>
      <c r="DYP83" s="200"/>
      <c r="DYQ83" s="200"/>
      <c r="DYR83" s="200"/>
      <c r="DYS83" s="200"/>
      <c r="DYT83" s="200"/>
      <c r="DYU83" s="200"/>
      <c r="DYV83" s="200"/>
      <c r="DYW83" s="200"/>
      <c r="DYX83" s="200"/>
      <c r="DYY83" s="200"/>
      <c r="DYZ83" s="200"/>
      <c r="DZA83" s="200"/>
      <c r="DZB83" s="200"/>
      <c r="DZC83" s="200"/>
      <c r="DZD83" s="200"/>
      <c r="DZE83" s="200"/>
      <c r="DZF83" s="200"/>
      <c r="DZG83" s="200"/>
      <c r="DZH83" s="200"/>
      <c r="DZI83" s="200"/>
      <c r="DZJ83" s="200"/>
      <c r="DZK83" s="200"/>
      <c r="DZL83" s="200"/>
      <c r="DZM83" s="200"/>
      <c r="DZN83" s="200"/>
      <c r="DZO83" s="200"/>
      <c r="DZP83" s="200"/>
      <c r="DZQ83" s="200"/>
      <c r="DZR83" s="200"/>
      <c r="DZS83" s="200"/>
      <c r="DZT83" s="200"/>
      <c r="DZU83" s="200"/>
      <c r="DZV83" s="200"/>
      <c r="DZW83" s="200"/>
      <c r="DZX83" s="200"/>
      <c r="DZY83" s="197"/>
      <c r="DZZ83" s="197"/>
      <c r="EAA83" s="197"/>
      <c r="EAB83" s="197"/>
      <c r="EAC83" s="197"/>
      <c r="EAD83" s="197"/>
      <c r="EAE83" s="197"/>
      <c r="EAF83" s="197"/>
      <c r="EAG83" s="197"/>
      <c r="EAH83" s="197"/>
      <c r="EAI83" s="197"/>
      <c r="EAJ83" s="197"/>
      <c r="EAK83" s="197"/>
      <c r="EAL83" s="197"/>
      <c r="EAM83" s="197"/>
      <c r="EAN83" s="197"/>
      <c r="EAO83" s="200"/>
      <c r="EAP83" s="200"/>
      <c r="EAQ83" s="200"/>
      <c r="EAR83" s="200"/>
      <c r="EAS83" s="200"/>
      <c r="EAT83" s="200"/>
      <c r="EAU83" s="200"/>
      <c r="EAV83" s="200"/>
      <c r="EAW83" s="200"/>
      <c r="EAX83" s="200"/>
      <c r="EAY83" s="200"/>
      <c r="EAZ83" s="200"/>
      <c r="EBA83" s="200"/>
      <c r="EBB83" s="200"/>
      <c r="EBC83" s="200"/>
      <c r="EBD83" s="200"/>
      <c r="EBE83" s="200"/>
      <c r="EBF83" s="200"/>
      <c r="EBG83" s="200"/>
      <c r="EBH83" s="200"/>
      <c r="EBI83" s="200"/>
      <c r="EBJ83" s="200"/>
      <c r="EBK83" s="200"/>
      <c r="EBL83" s="200"/>
      <c r="EBM83" s="200"/>
      <c r="EBN83" s="200"/>
      <c r="EBO83" s="200"/>
      <c r="EBP83" s="200"/>
      <c r="EBQ83" s="200"/>
      <c r="EBR83" s="200"/>
      <c r="EBS83" s="200"/>
      <c r="EBT83" s="200"/>
      <c r="EBU83" s="200"/>
      <c r="EBV83" s="200"/>
      <c r="EBW83" s="200"/>
      <c r="EBX83" s="200"/>
      <c r="EBY83" s="200"/>
      <c r="EBZ83" s="200"/>
      <c r="ECA83" s="200"/>
      <c r="ECB83" s="200"/>
      <c r="ECC83" s="200"/>
      <c r="ECD83" s="200"/>
      <c r="ECE83" s="200"/>
      <c r="ECF83" s="200"/>
      <c r="ECG83" s="200"/>
      <c r="ECH83" s="200"/>
      <c r="ECI83" s="200"/>
      <c r="ECJ83" s="200"/>
      <c r="ECK83" s="200"/>
      <c r="ECL83" s="200"/>
      <c r="ECM83" s="200"/>
      <c r="ECN83" s="200"/>
      <c r="ECO83" s="200"/>
      <c r="ECP83" s="200"/>
      <c r="ECQ83" s="200"/>
      <c r="ECR83" s="200"/>
      <c r="ECS83" s="200"/>
      <c r="ECT83" s="200"/>
      <c r="ECU83" s="200"/>
      <c r="ECV83" s="200"/>
      <c r="ECW83" s="200"/>
      <c r="ECX83" s="200"/>
      <c r="ECY83" s="200"/>
      <c r="ECZ83" s="200"/>
      <c r="EDA83" s="200"/>
      <c r="EDB83" s="200"/>
      <c r="EDC83" s="200"/>
      <c r="EDD83" s="200"/>
      <c r="EDE83" s="200"/>
      <c r="EDF83" s="200"/>
      <c r="EDG83" s="200"/>
      <c r="EDH83" s="200"/>
      <c r="EDI83" s="200"/>
      <c r="EDJ83" s="200"/>
      <c r="EDK83" s="200"/>
      <c r="EDL83" s="200"/>
      <c r="EDM83" s="197"/>
      <c r="EDN83" s="197"/>
      <c r="EDO83" s="197"/>
      <c r="EDP83" s="197"/>
      <c r="EDQ83" s="197"/>
      <c r="EDR83" s="197"/>
      <c r="EDS83" s="197"/>
      <c r="EDT83" s="197"/>
      <c r="EDU83" s="197"/>
      <c r="EDV83" s="197"/>
      <c r="EDW83" s="197"/>
      <c r="EDX83" s="197"/>
      <c r="EDY83" s="197"/>
      <c r="EDZ83" s="197"/>
      <c r="EEA83" s="197"/>
      <c r="EEB83" s="197"/>
      <c r="EEC83" s="200"/>
      <c r="EED83" s="200"/>
      <c r="EEE83" s="200"/>
      <c r="EEF83" s="200"/>
      <c r="EEG83" s="200"/>
      <c r="EEH83" s="200"/>
      <c r="EEI83" s="200"/>
      <c r="EEJ83" s="200"/>
      <c r="EEK83" s="200"/>
      <c r="EEL83" s="200"/>
      <c r="EEM83" s="200"/>
      <c r="EEN83" s="200"/>
      <c r="EEO83" s="200"/>
      <c r="EEP83" s="200"/>
      <c r="EEQ83" s="200"/>
      <c r="EER83" s="200"/>
      <c r="EES83" s="200"/>
      <c r="EET83" s="200"/>
      <c r="EEU83" s="200"/>
      <c r="EEV83" s="200"/>
      <c r="EEW83" s="200"/>
      <c r="EEX83" s="200"/>
      <c r="EEY83" s="200"/>
      <c r="EEZ83" s="200"/>
      <c r="EFA83" s="200"/>
      <c r="EFB83" s="200"/>
      <c r="EFC83" s="200"/>
      <c r="EFD83" s="200"/>
      <c r="EFE83" s="200"/>
      <c r="EFF83" s="200"/>
      <c r="EFG83" s="200"/>
      <c r="EFH83" s="200"/>
      <c r="EFI83" s="200"/>
      <c r="EFJ83" s="200"/>
      <c r="EFK83" s="200"/>
      <c r="EFL83" s="200"/>
      <c r="EFM83" s="200"/>
      <c r="EFN83" s="200"/>
      <c r="EFO83" s="200"/>
      <c r="EFP83" s="200"/>
      <c r="EFQ83" s="200"/>
      <c r="EFR83" s="200"/>
      <c r="EFS83" s="200"/>
      <c r="EFT83" s="200"/>
      <c r="EFU83" s="200"/>
      <c r="EFV83" s="200"/>
      <c r="EFW83" s="200"/>
      <c r="EFX83" s="200"/>
      <c r="EFY83" s="200"/>
      <c r="EFZ83" s="200"/>
      <c r="EGA83" s="200"/>
      <c r="EGB83" s="200"/>
      <c r="EGC83" s="200"/>
      <c r="EGD83" s="200"/>
      <c r="EGE83" s="200"/>
      <c r="EGF83" s="200"/>
      <c r="EGG83" s="200"/>
      <c r="EGH83" s="200"/>
      <c r="EGI83" s="200"/>
      <c r="EGJ83" s="200"/>
      <c r="EGK83" s="200"/>
      <c r="EGL83" s="200"/>
      <c r="EGM83" s="200"/>
      <c r="EGN83" s="200"/>
      <c r="EGO83" s="200"/>
      <c r="EGP83" s="200"/>
      <c r="EGQ83" s="200"/>
      <c r="EGR83" s="200"/>
      <c r="EGS83" s="200"/>
      <c r="EGT83" s="200"/>
      <c r="EGU83" s="200"/>
      <c r="EGV83" s="200"/>
      <c r="EGW83" s="200"/>
      <c r="EGX83" s="200"/>
      <c r="EGY83" s="200"/>
      <c r="EGZ83" s="200"/>
      <c r="EHA83" s="197"/>
      <c r="EHB83" s="197"/>
      <c r="EHC83" s="197"/>
      <c r="EHD83" s="197"/>
      <c r="EHE83" s="197"/>
      <c r="EHF83" s="197"/>
      <c r="EHG83" s="197"/>
      <c r="EHH83" s="197"/>
      <c r="EHI83" s="197"/>
      <c r="EHJ83" s="197"/>
      <c r="EHK83" s="197"/>
      <c r="EHL83" s="197"/>
      <c r="EHM83" s="197"/>
      <c r="EHN83" s="197"/>
      <c r="EHO83" s="197"/>
      <c r="EHP83" s="197"/>
      <c r="EHQ83" s="200"/>
      <c r="EHR83" s="200"/>
      <c r="EHS83" s="200"/>
      <c r="EHT83" s="200"/>
      <c r="EHU83" s="200"/>
      <c r="EHV83" s="200"/>
      <c r="EHW83" s="200"/>
      <c r="EHX83" s="200"/>
      <c r="EHY83" s="200"/>
      <c r="EHZ83" s="200"/>
      <c r="EIA83" s="200"/>
      <c r="EIB83" s="200"/>
      <c r="EIC83" s="200"/>
      <c r="EID83" s="200"/>
      <c r="EIE83" s="200"/>
      <c r="EIF83" s="200"/>
      <c r="EIG83" s="200"/>
      <c r="EIH83" s="200"/>
      <c r="EII83" s="200"/>
      <c r="EIJ83" s="200"/>
      <c r="EIK83" s="200"/>
      <c r="EIL83" s="200"/>
      <c r="EIM83" s="200"/>
      <c r="EIN83" s="200"/>
      <c r="EIO83" s="200"/>
      <c r="EIP83" s="200"/>
      <c r="EIQ83" s="200"/>
      <c r="EIR83" s="200"/>
      <c r="EIS83" s="200"/>
      <c r="EIT83" s="200"/>
      <c r="EIU83" s="200"/>
      <c r="EIV83" s="200"/>
      <c r="EIW83" s="200"/>
      <c r="EIX83" s="200"/>
      <c r="EIY83" s="200"/>
      <c r="EIZ83" s="200"/>
      <c r="EJA83" s="200"/>
      <c r="EJB83" s="200"/>
      <c r="EJC83" s="200"/>
      <c r="EJD83" s="200"/>
      <c r="EJE83" s="200"/>
      <c r="EJF83" s="200"/>
      <c r="EJG83" s="200"/>
      <c r="EJH83" s="200"/>
      <c r="EJI83" s="200"/>
      <c r="EJJ83" s="200"/>
      <c r="EJK83" s="200"/>
      <c r="EJL83" s="200"/>
      <c r="EJM83" s="200"/>
      <c r="EJN83" s="200"/>
      <c r="EJO83" s="200"/>
      <c r="EJP83" s="200"/>
      <c r="EJQ83" s="200"/>
      <c r="EJR83" s="200"/>
      <c r="EJS83" s="200"/>
      <c r="EJT83" s="200"/>
      <c r="EJU83" s="200"/>
      <c r="EJV83" s="200"/>
      <c r="EJW83" s="200"/>
      <c r="EJX83" s="200"/>
      <c r="EJY83" s="200"/>
      <c r="EJZ83" s="200"/>
      <c r="EKA83" s="200"/>
      <c r="EKB83" s="200"/>
      <c r="EKC83" s="200"/>
      <c r="EKD83" s="200"/>
      <c r="EKE83" s="200"/>
      <c r="EKF83" s="200"/>
      <c r="EKG83" s="200"/>
      <c r="EKH83" s="200"/>
      <c r="EKI83" s="200"/>
      <c r="EKJ83" s="200"/>
      <c r="EKK83" s="200"/>
      <c r="EKL83" s="200"/>
      <c r="EKM83" s="200"/>
      <c r="EKN83" s="200"/>
      <c r="EKO83" s="197"/>
      <c r="EKP83" s="197"/>
      <c r="EKQ83" s="197"/>
      <c r="EKR83" s="197"/>
      <c r="EKS83" s="197"/>
      <c r="EKT83" s="197"/>
      <c r="EKU83" s="197"/>
      <c r="EKV83" s="197"/>
      <c r="EKW83" s="197"/>
      <c r="EKX83" s="197"/>
      <c r="EKY83" s="197"/>
      <c r="EKZ83" s="197"/>
      <c r="ELA83" s="197"/>
      <c r="ELB83" s="197"/>
      <c r="ELC83" s="197"/>
      <c r="ELD83" s="197"/>
      <c r="ELE83" s="200"/>
      <c r="ELF83" s="200"/>
      <c r="ELG83" s="200"/>
      <c r="ELH83" s="200"/>
      <c r="ELI83" s="200"/>
      <c r="ELJ83" s="200"/>
      <c r="ELK83" s="200"/>
      <c r="ELL83" s="200"/>
      <c r="ELM83" s="200"/>
      <c r="ELN83" s="200"/>
      <c r="ELO83" s="200"/>
      <c r="ELP83" s="200"/>
      <c r="ELQ83" s="200"/>
      <c r="ELR83" s="200"/>
      <c r="ELS83" s="200"/>
      <c r="ELT83" s="200"/>
      <c r="ELU83" s="200"/>
      <c r="ELV83" s="200"/>
      <c r="ELW83" s="200"/>
      <c r="ELX83" s="200"/>
      <c r="ELY83" s="200"/>
      <c r="ELZ83" s="200"/>
      <c r="EMA83" s="200"/>
      <c r="EMB83" s="200"/>
      <c r="EMC83" s="200"/>
      <c r="EMD83" s="200"/>
      <c r="EME83" s="200"/>
      <c r="EMF83" s="200"/>
      <c r="EMG83" s="200"/>
      <c r="EMH83" s="200"/>
      <c r="EMI83" s="200"/>
      <c r="EMJ83" s="200"/>
      <c r="EMK83" s="200"/>
      <c r="EML83" s="200"/>
      <c r="EMM83" s="200"/>
      <c r="EMN83" s="200"/>
      <c r="EMO83" s="200"/>
      <c r="EMP83" s="200"/>
      <c r="EMQ83" s="200"/>
      <c r="EMR83" s="200"/>
      <c r="EMS83" s="200"/>
      <c r="EMT83" s="200"/>
      <c r="EMU83" s="200"/>
      <c r="EMV83" s="200"/>
      <c r="EMW83" s="200"/>
      <c r="EMX83" s="200"/>
      <c r="EMY83" s="200"/>
      <c r="EMZ83" s="200"/>
      <c r="ENA83" s="200"/>
      <c r="ENB83" s="200"/>
      <c r="ENC83" s="200"/>
      <c r="END83" s="200"/>
      <c r="ENE83" s="200"/>
      <c r="ENF83" s="200"/>
      <c r="ENG83" s="200"/>
      <c r="ENH83" s="200"/>
      <c r="ENI83" s="200"/>
      <c r="ENJ83" s="200"/>
      <c r="ENK83" s="200"/>
      <c r="ENL83" s="200"/>
      <c r="ENM83" s="200"/>
      <c r="ENN83" s="200"/>
      <c r="ENO83" s="200"/>
      <c r="ENP83" s="200"/>
      <c r="ENQ83" s="200"/>
      <c r="ENR83" s="200"/>
      <c r="ENS83" s="200"/>
      <c r="ENT83" s="200"/>
      <c r="ENU83" s="200"/>
      <c r="ENV83" s="200"/>
      <c r="ENW83" s="200"/>
      <c r="ENX83" s="200"/>
      <c r="ENY83" s="200"/>
      <c r="ENZ83" s="200"/>
      <c r="EOA83" s="200"/>
      <c r="EOB83" s="200"/>
      <c r="EOC83" s="197"/>
      <c r="EOD83" s="197"/>
      <c r="EOE83" s="197"/>
      <c r="EOF83" s="197"/>
      <c r="EOG83" s="197"/>
      <c r="EOH83" s="197"/>
      <c r="EOI83" s="197"/>
      <c r="EOJ83" s="197"/>
      <c r="EOK83" s="197"/>
      <c r="EOL83" s="197"/>
      <c r="EOM83" s="197"/>
      <c r="EON83" s="197"/>
      <c r="EOO83" s="197"/>
      <c r="EOP83" s="197"/>
      <c r="EOQ83" s="197"/>
      <c r="EOR83" s="197"/>
      <c r="EOS83" s="200"/>
      <c r="EOT83" s="200"/>
      <c r="EOU83" s="200"/>
      <c r="EOV83" s="200"/>
      <c r="EOW83" s="200"/>
      <c r="EOX83" s="200"/>
      <c r="EOY83" s="200"/>
      <c r="EOZ83" s="200"/>
      <c r="EPA83" s="200"/>
      <c r="EPB83" s="200"/>
      <c r="EPC83" s="200"/>
      <c r="EPD83" s="200"/>
      <c r="EPE83" s="200"/>
      <c r="EPF83" s="200"/>
      <c r="EPG83" s="200"/>
      <c r="EPH83" s="200"/>
      <c r="EPI83" s="200"/>
      <c r="EPJ83" s="200"/>
      <c r="EPK83" s="200"/>
      <c r="EPL83" s="200"/>
      <c r="EPM83" s="200"/>
      <c r="EPN83" s="200"/>
      <c r="EPO83" s="200"/>
      <c r="EPP83" s="200"/>
      <c r="EPQ83" s="200"/>
      <c r="EPR83" s="200"/>
      <c r="EPS83" s="200"/>
      <c r="EPT83" s="200"/>
      <c r="EPU83" s="200"/>
      <c r="EPV83" s="200"/>
      <c r="EPW83" s="200"/>
      <c r="EPX83" s="200"/>
      <c r="EPY83" s="200"/>
      <c r="EPZ83" s="200"/>
      <c r="EQA83" s="200"/>
      <c r="EQB83" s="200"/>
      <c r="EQC83" s="200"/>
      <c r="EQD83" s="200"/>
      <c r="EQE83" s="200"/>
      <c r="EQF83" s="200"/>
      <c r="EQG83" s="200"/>
      <c r="EQH83" s="200"/>
      <c r="EQI83" s="200"/>
      <c r="EQJ83" s="200"/>
      <c r="EQK83" s="200"/>
      <c r="EQL83" s="200"/>
      <c r="EQM83" s="200"/>
      <c r="EQN83" s="200"/>
      <c r="EQO83" s="200"/>
      <c r="EQP83" s="200"/>
      <c r="EQQ83" s="200"/>
      <c r="EQR83" s="200"/>
      <c r="EQS83" s="200"/>
      <c r="EQT83" s="200"/>
      <c r="EQU83" s="200"/>
      <c r="EQV83" s="200"/>
      <c r="EQW83" s="200"/>
      <c r="EQX83" s="200"/>
      <c r="EQY83" s="200"/>
      <c r="EQZ83" s="200"/>
      <c r="ERA83" s="200"/>
      <c r="ERB83" s="200"/>
      <c r="ERC83" s="200"/>
      <c r="ERD83" s="200"/>
      <c r="ERE83" s="200"/>
      <c r="ERF83" s="200"/>
      <c r="ERG83" s="200"/>
      <c r="ERH83" s="200"/>
      <c r="ERI83" s="200"/>
      <c r="ERJ83" s="200"/>
      <c r="ERK83" s="200"/>
      <c r="ERL83" s="200"/>
      <c r="ERM83" s="200"/>
      <c r="ERN83" s="200"/>
      <c r="ERO83" s="200"/>
      <c r="ERP83" s="200"/>
      <c r="ERQ83" s="197"/>
      <c r="ERR83" s="197"/>
      <c r="ERS83" s="197"/>
      <c r="ERT83" s="197"/>
      <c r="ERU83" s="197"/>
      <c r="ERV83" s="197"/>
      <c r="ERW83" s="197"/>
      <c r="ERX83" s="197"/>
      <c r="ERY83" s="197"/>
      <c r="ERZ83" s="197"/>
      <c r="ESA83" s="197"/>
      <c r="ESB83" s="197"/>
      <c r="ESC83" s="197"/>
      <c r="ESD83" s="197"/>
      <c r="ESE83" s="197"/>
      <c r="ESF83" s="197"/>
      <c r="ESG83" s="200"/>
      <c r="ESH83" s="200"/>
      <c r="ESI83" s="200"/>
      <c r="ESJ83" s="200"/>
      <c r="ESK83" s="200"/>
      <c r="ESL83" s="200"/>
      <c r="ESM83" s="200"/>
      <c r="ESN83" s="200"/>
      <c r="ESO83" s="200"/>
      <c r="ESP83" s="200"/>
      <c r="ESQ83" s="200"/>
      <c r="ESR83" s="200"/>
      <c r="ESS83" s="200"/>
      <c r="EST83" s="200"/>
      <c r="ESU83" s="200"/>
      <c r="ESV83" s="200"/>
      <c r="ESW83" s="200"/>
      <c r="ESX83" s="200"/>
      <c r="ESY83" s="200"/>
      <c r="ESZ83" s="200"/>
      <c r="ETA83" s="200"/>
      <c r="ETB83" s="200"/>
      <c r="ETC83" s="200"/>
      <c r="ETD83" s="200"/>
      <c r="ETE83" s="200"/>
      <c r="ETF83" s="200"/>
      <c r="ETG83" s="200"/>
      <c r="ETH83" s="200"/>
      <c r="ETI83" s="200"/>
      <c r="ETJ83" s="200"/>
      <c r="ETK83" s="200"/>
      <c r="ETL83" s="200"/>
      <c r="ETM83" s="200"/>
      <c r="ETN83" s="200"/>
      <c r="ETO83" s="200"/>
      <c r="ETP83" s="200"/>
      <c r="ETQ83" s="200"/>
      <c r="ETR83" s="200"/>
      <c r="ETS83" s="200"/>
      <c r="ETT83" s="200"/>
      <c r="ETU83" s="200"/>
      <c r="ETV83" s="200"/>
      <c r="ETW83" s="200"/>
      <c r="ETX83" s="200"/>
      <c r="ETY83" s="200"/>
      <c r="ETZ83" s="200"/>
      <c r="EUA83" s="200"/>
      <c r="EUB83" s="200"/>
      <c r="EUC83" s="200"/>
      <c r="EUD83" s="200"/>
      <c r="EUE83" s="200"/>
      <c r="EUF83" s="200"/>
      <c r="EUG83" s="200"/>
      <c r="EUH83" s="200"/>
      <c r="EUI83" s="200"/>
      <c r="EUJ83" s="200"/>
      <c r="EUK83" s="200"/>
      <c r="EUL83" s="200"/>
      <c r="EUM83" s="200"/>
      <c r="EUN83" s="200"/>
      <c r="EUO83" s="200"/>
      <c r="EUP83" s="200"/>
      <c r="EUQ83" s="200"/>
      <c r="EUR83" s="200"/>
      <c r="EUS83" s="200"/>
      <c r="EUT83" s="200"/>
      <c r="EUU83" s="200"/>
      <c r="EUV83" s="200"/>
      <c r="EUW83" s="200"/>
      <c r="EUX83" s="200"/>
      <c r="EUY83" s="200"/>
      <c r="EUZ83" s="200"/>
      <c r="EVA83" s="200"/>
      <c r="EVB83" s="200"/>
      <c r="EVC83" s="200"/>
      <c r="EVD83" s="200"/>
      <c r="EVE83" s="197"/>
      <c r="EVF83" s="197"/>
      <c r="EVG83" s="197"/>
      <c r="EVH83" s="197"/>
      <c r="EVI83" s="197"/>
      <c r="EVJ83" s="197"/>
      <c r="EVK83" s="197"/>
      <c r="EVL83" s="197"/>
      <c r="EVM83" s="197"/>
      <c r="EVN83" s="197"/>
      <c r="EVO83" s="197"/>
      <c r="EVP83" s="197"/>
      <c r="EVQ83" s="197"/>
      <c r="EVR83" s="197"/>
      <c r="EVS83" s="197"/>
      <c r="EVT83" s="197"/>
      <c r="EVU83" s="200"/>
      <c r="EVV83" s="200"/>
      <c r="EVW83" s="200"/>
      <c r="EVX83" s="200"/>
      <c r="EVY83" s="200"/>
      <c r="EVZ83" s="200"/>
      <c r="EWA83" s="200"/>
      <c r="EWB83" s="200"/>
      <c r="EWC83" s="200"/>
      <c r="EWD83" s="200"/>
      <c r="EWE83" s="200"/>
      <c r="EWF83" s="200"/>
      <c r="EWG83" s="200"/>
      <c r="EWH83" s="200"/>
      <c r="EWI83" s="200"/>
      <c r="EWJ83" s="200"/>
      <c r="EWK83" s="200"/>
      <c r="EWL83" s="200"/>
      <c r="EWM83" s="200"/>
      <c r="EWN83" s="200"/>
      <c r="EWO83" s="200"/>
      <c r="EWP83" s="200"/>
      <c r="EWQ83" s="200"/>
      <c r="EWR83" s="200"/>
      <c r="EWS83" s="200"/>
      <c r="EWT83" s="200"/>
      <c r="EWU83" s="200"/>
      <c r="EWV83" s="200"/>
      <c r="EWW83" s="200"/>
      <c r="EWX83" s="200"/>
      <c r="EWY83" s="200"/>
      <c r="EWZ83" s="200"/>
      <c r="EXA83" s="200"/>
      <c r="EXB83" s="200"/>
      <c r="EXC83" s="200"/>
      <c r="EXD83" s="200"/>
      <c r="EXE83" s="200"/>
      <c r="EXF83" s="200"/>
      <c r="EXG83" s="200"/>
      <c r="EXH83" s="200"/>
      <c r="EXI83" s="200"/>
      <c r="EXJ83" s="200"/>
      <c r="EXK83" s="200"/>
      <c r="EXL83" s="200"/>
      <c r="EXM83" s="200"/>
      <c r="EXN83" s="200"/>
      <c r="EXO83" s="200"/>
      <c r="EXP83" s="200"/>
      <c r="EXQ83" s="200"/>
      <c r="EXR83" s="200"/>
      <c r="EXS83" s="200"/>
      <c r="EXT83" s="200"/>
      <c r="EXU83" s="200"/>
      <c r="EXV83" s="200"/>
      <c r="EXW83" s="200"/>
      <c r="EXX83" s="200"/>
      <c r="EXY83" s="200"/>
      <c r="EXZ83" s="200"/>
      <c r="EYA83" s="200"/>
      <c r="EYB83" s="200"/>
      <c r="EYC83" s="200"/>
      <c r="EYD83" s="200"/>
      <c r="EYE83" s="200"/>
      <c r="EYF83" s="200"/>
      <c r="EYG83" s="200"/>
      <c r="EYH83" s="200"/>
      <c r="EYI83" s="200"/>
      <c r="EYJ83" s="200"/>
      <c r="EYK83" s="200"/>
      <c r="EYL83" s="200"/>
      <c r="EYM83" s="200"/>
      <c r="EYN83" s="200"/>
      <c r="EYO83" s="200"/>
      <c r="EYP83" s="200"/>
      <c r="EYQ83" s="200"/>
      <c r="EYR83" s="200"/>
      <c r="EYS83" s="197"/>
      <c r="EYT83" s="197"/>
      <c r="EYU83" s="197"/>
      <c r="EYV83" s="197"/>
      <c r="EYW83" s="197"/>
      <c r="EYX83" s="197"/>
      <c r="EYY83" s="197"/>
      <c r="EYZ83" s="197"/>
      <c r="EZA83" s="197"/>
      <c r="EZB83" s="197"/>
      <c r="EZC83" s="197"/>
      <c r="EZD83" s="197"/>
      <c r="EZE83" s="197"/>
      <c r="EZF83" s="197"/>
      <c r="EZG83" s="197"/>
      <c r="EZH83" s="197"/>
      <c r="EZI83" s="200"/>
      <c r="EZJ83" s="200"/>
      <c r="EZK83" s="200"/>
      <c r="EZL83" s="200"/>
      <c r="EZM83" s="200"/>
      <c r="EZN83" s="200"/>
      <c r="EZO83" s="200"/>
      <c r="EZP83" s="200"/>
      <c r="EZQ83" s="200"/>
      <c r="EZR83" s="200"/>
      <c r="EZS83" s="200"/>
      <c r="EZT83" s="200"/>
      <c r="EZU83" s="200"/>
      <c r="EZV83" s="200"/>
      <c r="EZW83" s="200"/>
      <c r="EZX83" s="200"/>
      <c r="EZY83" s="200"/>
      <c r="EZZ83" s="200"/>
      <c r="FAA83" s="200"/>
      <c r="FAB83" s="200"/>
      <c r="FAC83" s="200"/>
      <c r="FAD83" s="200"/>
      <c r="FAE83" s="200"/>
      <c r="FAF83" s="200"/>
      <c r="FAG83" s="200"/>
      <c r="FAH83" s="200"/>
      <c r="FAI83" s="200"/>
      <c r="FAJ83" s="200"/>
      <c r="FAK83" s="200"/>
      <c r="FAL83" s="200"/>
      <c r="FAM83" s="200"/>
      <c r="FAN83" s="200"/>
      <c r="FAO83" s="200"/>
      <c r="FAP83" s="200"/>
      <c r="FAQ83" s="200"/>
      <c r="FAR83" s="200"/>
      <c r="FAS83" s="200"/>
      <c r="FAT83" s="200"/>
      <c r="FAU83" s="200"/>
      <c r="FAV83" s="200"/>
      <c r="FAW83" s="200"/>
      <c r="FAX83" s="200"/>
      <c r="FAY83" s="200"/>
      <c r="FAZ83" s="200"/>
      <c r="FBA83" s="200"/>
      <c r="FBB83" s="200"/>
      <c r="FBC83" s="200"/>
      <c r="FBD83" s="200"/>
      <c r="FBE83" s="200"/>
      <c r="FBF83" s="200"/>
      <c r="FBG83" s="200"/>
      <c r="FBH83" s="200"/>
      <c r="FBI83" s="200"/>
      <c r="FBJ83" s="200"/>
      <c r="FBK83" s="200"/>
      <c r="FBL83" s="200"/>
      <c r="FBM83" s="200"/>
      <c r="FBN83" s="200"/>
      <c r="FBO83" s="200"/>
      <c r="FBP83" s="200"/>
      <c r="FBQ83" s="200"/>
      <c r="FBR83" s="200"/>
      <c r="FBS83" s="200"/>
      <c r="FBT83" s="200"/>
      <c r="FBU83" s="200"/>
      <c r="FBV83" s="200"/>
      <c r="FBW83" s="200"/>
      <c r="FBX83" s="200"/>
      <c r="FBY83" s="200"/>
      <c r="FBZ83" s="200"/>
      <c r="FCA83" s="200"/>
      <c r="FCB83" s="200"/>
      <c r="FCC83" s="200"/>
      <c r="FCD83" s="200"/>
      <c r="FCE83" s="200"/>
      <c r="FCF83" s="200"/>
      <c r="FCG83" s="197"/>
      <c r="FCH83" s="197"/>
      <c r="FCI83" s="197"/>
      <c r="FCJ83" s="197"/>
      <c r="FCK83" s="197"/>
      <c r="FCL83" s="197"/>
      <c r="FCM83" s="197"/>
      <c r="FCN83" s="197"/>
      <c r="FCO83" s="197"/>
      <c r="FCP83" s="197"/>
      <c r="FCQ83" s="197"/>
      <c r="FCR83" s="197"/>
      <c r="FCS83" s="197"/>
      <c r="FCT83" s="197"/>
      <c r="FCU83" s="197"/>
      <c r="FCV83" s="197"/>
      <c r="FCW83" s="200"/>
      <c r="FCX83" s="200"/>
      <c r="FCY83" s="200"/>
      <c r="FCZ83" s="200"/>
      <c r="FDA83" s="200"/>
      <c r="FDB83" s="200"/>
      <c r="FDC83" s="200"/>
      <c r="FDD83" s="200"/>
      <c r="FDE83" s="200"/>
      <c r="FDF83" s="200"/>
      <c r="FDG83" s="200"/>
      <c r="FDH83" s="200"/>
      <c r="FDI83" s="200"/>
      <c r="FDJ83" s="200"/>
      <c r="FDK83" s="200"/>
      <c r="FDL83" s="200"/>
      <c r="FDM83" s="200"/>
      <c r="FDN83" s="200"/>
      <c r="FDO83" s="200"/>
      <c r="FDP83" s="200"/>
      <c r="FDQ83" s="200"/>
      <c r="FDR83" s="200"/>
      <c r="FDS83" s="200"/>
      <c r="FDT83" s="200"/>
      <c r="FDU83" s="200"/>
      <c r="FDV83" s="200"/>
      <c r="FDW83" s="200"/>
      <c r="FDX83" s="200"/>
      <c r="FDY83" s="200"/>
      <c r="FDZ83" s="200"/>
      <c r="FEA83" s="200"/>
      <c r="FEB83" s="200"/>
      <c r="FEC83" s="200"/>
      <c r="FED83" s="200"/>
      <c r="FEE83" s="200"/>
      <c r="FEF83" s="200"/>
      <c r="FEG83" s="200"/>
      <c r="FEH83" s="200"/>
      <c r="FEI83" s="200"/>
      <c r="FEJ83" s="200"/>
      <c r="FEK83" s="200"/>
      <c r="FEL83" s="200"/>
      <c r="FEM83" s="200"/>
      <c r="FEN83" s="200"/>
      <c r="FEO83" s="200"/>
      <c r="FEP83" s="200"/>
      <c r="FEQ83" s="200"/>
      <c r="FER83" s="200"/>
      <c r="FES83" s="200"/>
      <c r="FET83" s="200"/>
      <c r="FEU83" s="200"/>
      <c r="FEV83" s="200"/>
      <c r="FEW83" s="200"/>
      <c r="FEX83" s="200"/>
      <c r="FEY83" s="200"/>
      <c r="FEZ83" s="200"/>
      <c r="FFA83" s="200"/>
      <c r="FFB83" s="200"/>
      <c r="FFC83" s="200"/>
      <c r="FFD83" s="200"/>
      <c r="FFE83" s="200"/>
      <c r="FFF83" s="200"/>
      <c r="FFG83" s="200"/>
      <c r="FFH83" s="200"/>
      <c r="FFI83" s="200"/>
      <c r="FFJ83" s="200"/>
      <c r="FFK83" s="200"/>
      <c r="FFL83" s="200"/>
      <c r="FFM83" s="200"/>
      <c r="FFN83" s="200"/>
      <c r="FFO83" s="200"/>
      <c r="FFP83" s="200"/>
      <c r="FFQ83" s="200"/>
      <c r="FFR83" s="200"/>
      <c r="FFS83" s="200"/>
      <c r="FFT83" s="200"/>
      <c r="FFU83" s="197"/>
      <c r="FFV83" s="197"/>
      <c r="FFW83" s="197"/>
      <c r="FFX83" s="197"/>
      <c r="FFY83" s="197"/>
      <c r="FFZ83" s="197"/>
      <c r="FGA83" s="197"/>
      <c r="FGB83" s="197"/>
      <c r="FGC83" s="197"/>
      <c r="FGD83" s="197"/>
      <c r="FGE83" s="197"/>
      <c r="FGF83" s="197"/>
      <c r="FGG83" s="197"/>
      <c r="FGH83" s="197"/>
      <c r="FGI83" s="197"/>
      <c r="FGJ83" s="197"/>
      <c r="FGK83" s="200"/>
      <c r="FGL83" s="200"/>
      <c r="FGM83" s="200"/>
      <c r="FGN83" s="200"/>
      <c r="FGO83" s="200"/>
      <c r="FGP83" s="200"/>
      <c r="FGQ83" s="200"/>
      <c r="FGR83" s="200"/>
      <c r="FGS83" s="200"/>
      <c r="FGT83" s="200"/>
      <c r="FGU83" s="200"/>
      <c r="FGV83" s="200"/>
      <c r="FGW83" s="200"/>
      <c r="FGX83" s="200"/>
      <c r="FGY83" s="200"/>
      <c r="FGZ83" s="200"/>
      <c r="FHA83" s="200"/>
      <c r="FHB83" s="200"/>
      <c r="FHC83" s="200"/>
      <c r="FHD83" s="200"/>
      <c r="FHE83" s="200"/>
      <c r="FHF83" s="200"/>
      <c r="FHG83" s="200"/>
      <c r="FHH83" s="200"/>
      <c r="FHI83" s="200"/>
      <c r="FHJ83" s="200"/>
      <c r="FHK83" s="200"/>
      <c r="FHL83" s="200"/>
      <c r="FHM83" s="200"/>
      <c r="FHN83" s="200"/>
      <c r="FHO83" s="200"/>
      <c r="FHP83" s="200"/>
      <c r="FHQ83" s="200"/>
      <c r="FHR83" s="200"/>
      <c r="FHS83" s="200"/>
      <c r="FHT83" s="200"/>
      <c r="FHU83" s="200"/>
      <c r="FHV83" s="200"/>
      <c r="FHW83" s="200"/>
      <c r="FHX83" s="200"/>
      <c r="FHY83" s="200"/>
      <c r="FHZ83" s="200"/>
      <c r="FIA83" s="200"/>
      <c r="FIB83" s="200"/>
      <c r="FIC83" s="200"/>
      <c r="FID83" s="200"/>
      <c r="FIE83" s="200"/>
      <c r="FIF83" s="200"/>
      <c r="FIG83" s="200"/>
      <c r="FIH83" s="200"/>
      <c r="FII83" s="200"/>
      <c r="FIJ83" s="200"/>
      <c r="FIK83" s="200"/>
      <c r="FIL83" s="200"/>
      <c r="FIM83" s="200"/>
      <c r="FIN83" s="200"/>
      <c r="FIO83" s="200"/>
      <c r="FIP83" s="200"/>
      <c r="FIQ83" s="200"/>
      <c r="FIR83" s="200"/>
      <c r="FIS83" s="200"/>
      <c r="FIT83" s="200"/>
      <c r="FIU83" s="200"/>
      <c r="FIV83" s="200"/>
      <c r="FIW83" s="200"/>
      <c r="FIX83" s="200"/>
      <c r="FIY83" s="200"/>
      <c r="FIZ83" s="200"/>
      <c r="FJA83" s="200"/>
      <c r="FJB83" s="200"/>
      <c r="FJC83" s="200"/>
      <c r="FJD83" s="200"/>
      <c r="FJE83" s="200"/>
      <c r="FJF83" s="200"/>
      <c r="FJG83" s="200"/>
      <c r="FJH83" s="200"/>
      <c r="FJI83" s="197"/>
      <c r="FJJ83" s="197"/>
      <c r="FJK83" s="197"/>
      <c r="FJL83" s="197"/>
      <c r="FJM83" s="197"/>
      <c r="FJN83" s="197"/>
      <c r="FJO83" s="197"/>
      <c r="FJP83" s="197"/>
      <c r="FJQ83" s="197"/>
      <c r="FJR83" s="197"/>
      <c r="FJS83" s="197"/>
      <c r="FJT83" s="197"/>
      <c r="FJU83" s="197"/>
      <c r="FJV83" s="197"/>
      <c r="FJW83" s="197"/>
      <c r="FJX83" s="197"/>
      <c r="FJY83" s="200"/>
      <c r="FJZ83" s="200"/>
      <c r="FKA83" s="200"/>
      <c r="FKB83" s="200"/>
      <c r="FKC83" s="200"/>
      <c r="FKD83" s="200"/>
      <c r="FKE83" s="200"/>
      <c r="FKF83" s="200"/>
      <c r="FKG83" s="200"/>
      <c r="FKH83" s="200"/>
      <c r="FKI83" s="200"/>
      <c r="FKJ83" s="200"/>
      <c r="FKK83" s="200"/>
      <c r="FKL83" s="200"/>
      <c r="FKM83" s="200"/>
      <c r="FKN83" s="200"/>
      <c r="FKO83" s="200"/>
      <c r="FKP83" s="200"/>
      <c r="FKQ83" s="200"/>
      <c r="FKR83" s="200"/>
      <c r="FKS83" s="200"/>
      <c r="FKT83" s="200"/>
      <c r="FKU83" s="200"/>
      <c r="FKV83" s="200"/>
      <c r="FKW83" s="200"/>
      <c r="FKX83" s="200"/>
      <c r="FKY83" s="200"/>
      <c r="FKZ83" s="200"/>
      <c r="FLA83" s="200"/>
      <c r="FLB83" s="200"/>
      <c r="FLC83" s="200"/>
      <c r="FLD83" s="200"/>
      <c r="FLE83" s="200"/>
      <c r="FLF83" s="200"/>
      <c r="FLG83" s="200"/>
      <c r="FLH83" s="200"/>
      <c r="FLI83" s="200"/>
      <c r="FLJ83" s="200"/>
      <c r="FLK83" s="200"/>
      <c r="FLL83" s="200"/>
      <c r="FLM83" s="200"/>
      <c r="FLN83" s="200"/>
      <c r="FLO83" s="200"/>
      <c r="FLP83" s="200"/>
      <c r="FLQ83" s="200"/>
      <c r="FLR83" s="200"/>
      <c r="FLS83" s="200"/>
      <c r="FLT83" s="200"/>
      <c r="FLU83" s="200"/>
      <c r="FLV83" s="200"/>
      <c r="FLW83" s="200"/>
      <c r="FLX83" s="200"/>
      <c r="FLY83" s="200"/>
      <c r="FLZ83" s="200"/>
      <c r="FMA83" s="200"/>
      <c r="FMB83" s="200"/>
      <c r="FMC83" s="200"/>
      <c r="FMD83" s="200"/>
      <c r="FME83" s="200"/>
      <c r="FMF83" s="200"/>
      <c r="FMG83" s="200"/>
      <c r="FMH83" s="200"/>
      <c r="FMI83" s="200"/>
      <c r="FMJ83" s="200"/>
      <c r="FMK83" s="200"/>
      <c r="FML83" s="200"/>
      <c r="FMM83" s="200"/>
      <c r="FMN83" s="200"/>
      <c r="FMO83" s="200"/>
      <c r="FMP83" s="200"/>
      <c r="FMQ83" s="200"/>
      <c r="FMR83" s="200"/>
      <c r="FMS83" s="200"/>
      <c r="FMT83" s="200"/>
      <c r="FMU83" s="200"/>
      <c r="FMV83" s="200"/>
      <c r="FMW83" s="197"/>
      <c r="FMX83" s="197"/>
      <c r="FMY83" s="197"/>
      <c r="FMZ83" s="197"/>
      <c r="FNA83" s="197"/>
      <c r="FNB83" s="197"/>
      <c r="FNC83" s="197"/>
      <c r="FND83" s="197"/>
      <c r="FNE83" s="197"/>
      <c r="FNF83" s="197"/>
      <c r="FNG83" s="197"/>
      <c r="FNH83" s="197"/>
      <c r="FNI83" s="197"/>
      <c r="FNJ83" s="197"/>
      <c r="FNK83" s="197"/>
      <c r="FNL83" s="197"/>
      <c r="FNM83" s="200"/>
      <c r="FNN83" s="200"/>
      <c r="FNO83" s="200"/>
      <c r="FNP83" s="200"/>
      <c r="FNQ83" s="200"/>
      <c r="FNR83" s="200"/>
      <c r="FNS83" s="200"/>
      <c r="FNT83" s="200"/>
      <c r="FNU83" s="200"/>
      <c r="FNV83" s="200"/>
      <c r="FNW83" s="200"/>
      <c r="FNX83" s="200"/>
      <c r="FNY83" s="200"/>
      <c r="FNZ83" s="200"/>
      <c r="FOA83" s="200"/>
      <c r="FOB83" s="200"/>
      <c r="FOC83" s="200"/>
      <c r="FOD83" s="200"/>
      <c r="FOE83" s="200"/>
      <c r="FOF83" s="200"/>
      <c r="FOG83" s="200"/>
      <c r="FOH83" s="200"/>
      <c r="FOI83" s="200"/>
      <c r="FOJ83" s="200"/>
      <c r="FOK83" s="200"/>
      <c r="FOL83" s="200"/>
      <c r="FOM83" s="200"/>
      <c r="FON83" s="200"/>
      <c r="FOO83" s="200"/>
      <c r="FOP83" s="200"/>
      <c r="FOQ83" s="200"/>
      <c r="FOR83" s="200"/>
      <c r="FOS83" s="200"/>
      <c r="FOT83" s="200"/>
      <c r="FOU83" s="200"/>
      <c r="FOV83" s="200"/>
      <c r="FOW83" s="200"/>
      <c r="FOX83" s="200"/>
      <c r="FOY83" s="200"/>
      <c r="FOZ83" s="200"/>
      <c r="FPA83" s="200"/>
      <c r="FPB83" s="200"/>
      <c r="FPC83" s="200"/>
      <c r="FPD83" s="200"/>
      <c r="FPE83" s="200"/>
      <c r="FPF83" s="200"/>
      <c r="FPG83" s="200"/>
      <c r="FPH83" s="200"/>
      <c r="FPI83" s="200"/>
      <c r="FPJ83" s="200"/>
      <c r="FPK83" s="200"/>
      <c r="FPL83" s="200"/>
      <c r="FPM83" s="200"/>
      <c r="FPN83" s="200"/>
      <c r="FPO83" s="200"/>
      <c r="FPP83" s="200"/>
      <c r="FPQ83" s="200"/>
      <c r="FPR83" s="200"/>
      <c r="FPS83" s="200"/>
      <c r="FPT83" s="200"/>
      <c r="FPU83" s="200"/>
      <c r="FPV83" s="200"/>
      <c r="FPW83" s="200"/>
      <c r="FPX83" s="200"/>
      <c r="FPY83" s="200"/>
      <c r="FPZ83" s="200"/>
      <c r="FQA83" s="200"/>
      <c r="FQB83" s="200"/>
      <c r="FQC83" s="200"/>
      <c r="FQD83" s="200"/>
      <c r="FQE83" s="200"/>
      <c r="FQF83" s="200"/>
      <c r="FQG83" s="200"/>
      <c r="FQH83" s="200"/>
      <c r="FQI83" s="200"/>
      <c r="FQJ83" s="200"/>
      <c r="FQK83" s="197"/>
      <c r="FQL83" s="197"/>
      <c r="FQM83" s="197"/>
      <c r="FQN83" s="197"/>
      <c r="FQO83" s="197"/>
      <c r="FQP83" s="197"/>
      <c r="FQQ83" s="197"/>
      <c r="FQR83" s="197"/>
      <c r="FQS83" s="197"/>
      <c r="FQT83" s="197"/>
      <c r="FQU83" s="197"/>
      <c r="FQV83" s="197"/>
      <c r="FQW83" s="197"/>
      <c r="FQX83" s="197"/>
      <c r="FQY83" s="197"/>
      <c r="FQZ83" s="197"/>
      <c r="FRA83" s="200"/>
      <c r="FRB83" s="200"/>
      <c r="FRC83" s="200"/>
      <c r="FRD83" s="200"/>
      <c r="FRE83" s="200"/>
      <c r="FRF83" s="200"/>
      <c r="FRG83" s="200"/>
      <c r="FRH83" s="200"/>
      <c r="FRI83" s="200"/>
      <c r="FRJ83" s="200"/>
      <c r="FRK83" s="200"/>
      <c r="FRL83" s="200"/>
      <c r="FRM83" s="200"/>
      <c r="FRN83" s="200"/>
      <c r="FRO83" s="200"/>
      <c r="FRP83" s="200"/>
      <c r="FRQ83" s="200"/>
      <c r="FRR83" s="200"/>
      <c r="FRS83" s="200"/>
      <c r="FRT83" s="200"/>
      <c r="FRU83" s="200"/>
      <c r="FRV83" s="200"/>
      <c r="FRW83" s="200"/>
      <c r="FRX83" s="200"/>
      <c r="FRY83" s="200"/>
      <c r="FRZ83" s="200"/>
      <c r="FSA83" s="200"/>
      <c r="FSB83" s="200"/>
      <c r="FSC83" s="200"/>
      <c r="FSD83" s="200"/>
      <c r="FSE83" s="200"/>
      <c r="FSF83" s="200"/>
      <c r="FSG83" s="200"/>
      <c r="FSH83" s="200"/>
      <c r="FSI83" s="200"/>
      <c r="FSJ83" s="200"/>
      <c r="FSK83" s="200"/>
      <c r="FSL83" s="200"/>
      <c r="FSM83" s="200"/>
      <c r="FSN83" s="200"/>
      <c r="FSO83" s="200"/>
      <c r="FSP83" s="200"/>
      <c r="FSQ83" s="200"/>
      <c r="FSR83" s="200"/>
      <c r="FSS83" s="200"/>
      <c r="FST83" s="200"/>
      <c r="FSU83" s="200"/>
      <c r="FSV83" s="200"/>
      <c r="FSW83" s="200"/>
      <c r="FSX83" s="200"/>
      <c r="FSY83" s="200"/>
      <c r="FSZ83" s="200"/>
      <c r="FTA83" s="200"/>
      <c r="FTB83" s="200"/>
      <c r="FTC83" s="200"/>
      <c r="FTD83" s="200"/>
      <c r="FTE83" s="200"/>
      <c r="FTF83" s="200"/>
      <c r="FTG83" s="200"/>
      <c r="FTH83" s="200"/>
      <c r="FTI83" s="200"/>
      <c r="FTJ83" s="200"/>
      <c r="FTK83" s="200"/>
      <c r="FTL83" s="200"/>
      <c r="FTM83" s="200"/>
      <c r="FTN83" s="200"/>
      <c r="FTO83" s="200"/>
      <c r="FTP83" s="200"/>
      <c r="FTQ83" s="200"/>
      <c r="FTR83" s="200"/>
      <c r="FTS83" s="200"/>
      <c r="FTT83" s="200"/>
      <c r="FTU83" s="200"/>
      <c r="FTV83" s="200"/>
      <c r="FTW83" s="200"/>
      <c r="FTX83" s="200"/>
      <c r="FTY83" s="197"/>
      <c r="FTZ83" s="197"/>
      <c r="FUA83" s="197"/>
      <c r="FUB83" s="197"/>
      <c r="FUC83" s="197"/>
      <c r="FUD83" s="197"/>
      <c r="FUE83" s="197"/>
      <c r="FUF83" s="197"/>
      <c r="FUG83" s="197"/>
      <c r="FUH83" s="197"/>
      <c r="FUI83" s="197"/>
      <c r="FUJ83" s="197"/>
      <c r="FUK83" s="197"/>
      <c r="FUL83" s="197"/>
      <c r="FUM83" s="197"/>
      <c r="FUN83" s="197"/>
      <c r="FUO83" s="200"/>
      <c r="FUP83" s="200"/>
      <c r="FUQ83" s="200"/>
      <c r="FUR83" s="200"/>
      <c r="FUS83" s="200"/>
      <c r="FUT83" s="200"/>
      <c r="FUU83" s="200"/>
      <c r="FUV83" s="200"/>
      <c r="FUW83" s="200"/>
      <c r="FUX83" s="200"/>
      <c r="FUY83" s="200"/>
      <c r="FUZ83" s="200"/>
      <c r="FVA83" s="200"/>
      <c r="FVB83" s="200"/>
      <c r="FVC83" s="200"/>
      <c r="FVD83" s="200"/>
      <c r="FVE83" s="200"/>
      <c r="FVF83" s="200"/>
      <c r="FVG83" s="200"/>
      <c r="FVH83" s="200"/>
      <c r="FVI83" s="200"/>
      <c r="FVJ83" s="200"/>
      <c r="FVK83" s="200"/>
      <c r="FVL83" s="200"/>
      <c r="FVM83" s="200"/>
      <c r="FVN83" s="200"/>
      <c r="FVO83" s="200"/>
      <c r="FVP83" s="200"/>
      <c r="FVQ83" s="200"/>
      <c r="FVR83" s="200"/>
      <c r="FVS83" s="200"/>
      <c r="FVT83" s="200"/>
      <c r="FVU83" s="200"/>
      <c r="FVV83" s="200"/>
      <c r="FVW83" s="200"/>
      <c r="FVX83" s="200"/>
      <c r="FVY83" s="200"/>
      <c r="FVZ83" s="200"/>
      <c r="FWA83" s="200"/>
      <c r="FWB83" s="200"/>
      <c r="FWC83" s="200"/>
      <c r="FWD83" s="200"/>
      <c r="FWE83" s="200"/>
      <c r="FWF83" s="200"/>
      <c r="FWG83" s="200"/>
      <c r="FWH83" s="200"/>
      <c r="FWI83" s="200"/>
      <c r="FWJ83" s="200"/>
      <c r="FWK83" s="200"/>
      <c r="FWL83" s="200"/>
      <c r="FWM83" s="200"/>
      <c r="FWN83" s="200"/>
      <c r="FWO83" s="200"/>
      <c r="FWP83" s="200"/>
      <c r="FWQ83" s="200"/>
      <c r="FWR83" s="200"/>
      <c r="FWS83" s="200"/>
      <c r="FWT83" s="200"/>
      <c r="FWU83" s="200"/>
      <c r="FWV83" s="200"/>
      <c r="FWW83" s="200"/>
      <c r="FWX83" s="200"/>
      <c r="FWY83" s="200"/>
      <c r="FWZ83" s="200"/>
      <c r="FXA83" s="200"/>
      <c r="FXB83" s="200"/>
      <c r="FXC83" s="200"/>
      <c r="FXD83" s="200"/>
      <c r="FXE83" s="200"/>
      <c r="FXF83" s="200"/>
      <c r="FXG83" s="200"/>
      <c r="FXH83" s="200"/>
      <c r="FXI83" s="200"/>
      <c r="FXJ83" s="200"/>
      <c r="FXK83" s="200"/>
      <c r="FXL83" s="200"/>
      <c r="FXM83" s="197"/>
      <c r="FXN83" s="197"/>
      <c r="FXO83" s="197"/>
      <c r="FXP83" s="197"/>
      <c r="FXQ83" s="197"/>
      <c r="FXR83" s="197"/>
      <c r="FXS83" s="197"/>
      <c r="FXT83" s="197"/>
      <c r="FXU83" s="197"/>
      <c r="FXV83" s="197"/>
      <c r="FXW83" s="197"/>
      <c r="FXX83" s="197"/>
      <c r="FXY83" s="197"/>
      <c r="FXZ83" s="197"/>
      <c r="FYA83" s="197"/>
      <c r="FYB83" s="197"/>
      <c r="FYC83" s="200"/>
      <c r="FYD83" s="200"/>
      <c r="FYE83" s="200"/>
      <c r="FYF83" s="200"/>
      <c r="FYG83" s="200"/>
      <c r="FYH83" s="200"/>
      <c r="FYI83" s="200"/>
      <c r="FYJ83" s="200"/>
      <c r="FYK83" s="200"/>
      <c r="FYL83" s="200"/>
      <c r="FYM83" s="200"/>
      <c r="FYN83" s="200"/>
      <c r="FYO83" s="200"/>
      <c r="FYP83" s="200"/>
      <c r="FYQ83" s="200"/>
      <c r="FYR83" s="200"/>
      <c r="FYS83" s="200"/>
      <c r="FYT83" s="200"/>
      <c r="FYU83" s="200"/>
      <c r="FYV83" s="200"/>
      <c r="FYW83" s="200"/>
      <c r="FYX83" s="200"/>
      <c r="FYY83" s="200"/>
      <c r="FYZ83" s="200"/>
      <c r="FZA83" s="200"/>
      <c r="FZB83" s="200"/>
      <c r="FZC83" s="200"/>
      <c r="FZD83" s="200"/>
      <c r="FZE83" s="200"/>
      <c r="FZF83" s="200"/>
      <c r="FZG83" s="200"/>
      <c r="FZH83" s="200"/>
      <c r="FZI83" s="200"/>
      <c r="FZJ83" s="200"/>
      <c r="FZK83" s="200"/>
      <c r="FZL83" s="200"/>
      <c r="FZM83" s="200"/>
      <c r="FZN83" s="200"/>
      <c r="FZO83" s="200"/>
      <c r="FZP83" s="200"/>
      <c r="FZQ83" s="200"/>
      <c r="FZR83" s="200"/>
      <c r="FZS83" s="200"/>
      <c r="FZT83" s="200"/>
      <c r="FZU83" s="200"/>
      <c r="FZV83" s="200"/>
      <c r="FZW83" s="200"/>
      <c r="FZX83" s="200"/>
      <c r="FZY83" s="200"/>
      <c r="FZZ83" s="200"/>
      <c r="GAA83" s="200"/>
      <c r="GAB83" s="200"/>
      <c r="GAC83" s="200"/>
      <c r="GAD83" s="200"/>
      <c r="GAE83" s="200"/>
      <c r="GAF83" s="200"/>
      <c r="GAG83" s="200"/>
      <c r="GAH83" s="200"/>
      <c r="GAI83" s="200"/>
      <c r="GAJ83" s="200"/>
      <c r="GAK83" s="200"/>
      <c r="GAL83" s="200"/>
      <c r="GAM83" s="200"/>
      <c r="GAN83" s="200"/>
      <c r="GAO83" s="200"/>
      <c r="GAP83" s="200"/>
      <c r="GAQ83" s="200"/>
      <c r="GAR83" s="200"/>
      <c r="GAS83" s="200"/>
      <c r="GAT83" s="200"/>
      <c r="GAU83" s="200"/>
      <c r="GAV83" s="200"/>
      <c r="GAW83" s="200"/>
      <c r="GAX83" s="200"/>
      <c r="GAY83" s="200"/>
      <c r="GAZ83" s="200"/>
      <c r="GBA83" s="197"/>
      <c r="GBB83" s="197"/>
      <c r="GBC83" s="197"/>
      <c r="GBD83" s="197"/>
      <c r="GBE83" s="197"/>
      <c r="GBF83" s="197"/>
      <c r="GBG83" s="197"/>
      <c r="GBH83" s="197"/>
      <c r="GBI83" s="197"/>
      <c r="GBJ83" s="197"/>
      <c r="GBK83" s="197"/>
      <c r="GBL83" s="197"/>
      <c r="GBM83" s="197"/>
      <c r="GBN83" s="197"/>
      <c r="GBO83" s="197"/>
      <c r="GBP83" s="197"/>
      <c r="GBQ83" s="200"/>
      <c r="GBR83" s="200"/>
      <c r="GBS83" s="200"/>
      <c r="GBT83" s="200"/>
      <c r="GBU83" s="200"/>
      <c r="GBV83" s="200"/>
      <c r="GBW83" s="200"/>
      <c r="GBX83" s="200"/>
      <c r="GBY83" s="200"/>
      <c r="GBZ83" s="200"/>
      <c r="GCA83" s="200"/>
      <c r="GCB83" s="200"/>
      <c r="GCC83" s="200"/>
      <c r="GCD83" s="200"/>
      <c r="GCE83" s="200"/>
      <c r="GCF83" s="200"/>
      <c r="GCG83" s="200"/>
      <c r="GCH83" s="200"/>
      <c r="GCI83" s="200"/>
      <c r="GCJ83" s="200"/>
      <c r="GCK83" s="200"/>
      <c r="GCL83" s="200"/>
      <c r="GCM83" s="200"/>
      <c r="GCN83" s="200"/>
      <c r="GCO83" s="200"/>
      <c r="GCP83" s="200"/>
      <c r="GCQ83" s="200"/>
      <c r="GCR83" s="200"/>
      <c r="GCS83" s="200"/>
      <c r="GCT83" s="200"/>
      <c r="GCU83" s="200"/>
      <c r="GCV83" s="200"/>
      <c r="GCW83" s="200"/>
      <c r="GCX83" s="200"/>
      <c r="GCY83" s="200"/>
      <c r="GCZ83" s="200"/>
      <c r="GDA83" s="200"/>
      <c r="GDB83" s="200"/>
      <c r="GDC83" s="200"/>
      <c r="GDD83" s="200"/>
      <c r="GDE83" s="200"/>
      <c r="GDF83" s="200"/>
      <c r="GDG83" s="200"/>
      <c r="GDH83" s="200"/>
      <c r="GDI83" s="200"/>
      <c r="GDJ83" s="200"/>
      <c r="GDK83" s="200"/>
      <c r="GDL83" s="200"/>
      <c r="GDM83" s="200"/>
      <c r="GDN83" s="200"/>
      <c r="GDO83" s="200"/>
      <c r="GDP83" s="200"/>
      <c r="GDQ83" s="200"/>
      <c r="GDR83" s="200"/>
      <c r="GDS83" s="200"/>
      <c r="GDT83" s="200"/>
      <c r="GDU83" s="200"/>
      <c r="GDV83" s="200"/>
      <c r="GDW83" s="200"/>
      <c r="GDX83" s="200"/>
      <c r="GDY83" s="200"/>
      <c r="GDZ83" s="200"/>
      <c r="GEA83" s="200"/>
      <c r="GEB83" s="200"/>
      <c r="GEC83" s="200"/>
      <c r="GED83" s="200"/>
      <c r="GEE83" s="200"/>
      <c r="GEF83" s="200"/>
      <c r="GEG83" s="200"/>
      <c r="GEH83" s="200"/>
      <c r="GEI83" s="200"/>
      <c r="GEJ83" s="200"/>
      <c r="GEK83" s="200"/>
      <c r="GEL83" s="200"/>
      <c r="GEM83" s="200"/>
      <c r="GEN83" s="200"/>
      <c r="GEO83" s="197"/>
      <c r="GEP83" s="197"/>
      <c r="GEQ83" s="197"/>
      <c r="GER83" s="197"/>
      <c r="GES83" s="197"/>
      <c r="GET83" s="197"/>
      <c r="GEU83" s="197"/>
      <c r="GEV83" s="197"/>
      <c r="GEW83" s="197"/>
      <c r="GEX83" s="197"/>
      <c r="GEY83" s="197"/>
      <c r="GEZ83" s="197"/>
      <c r="GFA83" s="197"/>
      <c r="GFB83" s="197"/>
      <c r="GFC83" s="197"/>
      <c r="GFD83" s="197"/>
      <c r="GFE83" s="200"/>
      <c r="GFF83" s="200"/>
      <c r="GFG83" s="200"/>
      <c r="GFH83" s="200"/>
      <c r="GFI83" s="200"/>
      <c r="GFJ83" s="200"/>
      <c r="GFK83" s="200"/>
      <c r="GFL83" s="200"/>
      <c r="GFM83" s="200"/>
      <c r="GFN83" s="200"/>
      <c r="GFO83" s="200"/>
      <c r="GFP83" s="200"/>
      <c r="GFQ83" s="200"/>
      <c r="GFR83" s="200"/>
      <c r="GFS83" s="200"/>
      <c r="GFT83" s="200"/>
      <c r="GFU83" s="200"/>
      <c r="GFV83" s="200"/>
      <c r="GFW83" s="200"/>
      <c r="GFX83" s="200"/>
      <c r="GFY83" s="200"/>
      <c r="GFZ83" s="200"/>
      <c r="GGA83" s="200"/>
      <c r="GGB83" s="200"/>
      <c r="GGC83" s="200"/>
      <c r="GGD83" s="200"/>
      <c r="GGE83" s="200"/>
      <c r="GGF83" s="200"/>
      <c r="GGG83" s="200"/>
      <c r="GGH83" s="200"/>
      <c r="GGI83" s="200"/>
      <c r="GGJ83" s="200"/>
      <c r="GGK83" s="200"/>
      <c r="GGL83" s="200"/>
      <c r="GGM83" s="200"/>
      <c r="GGN83" s="200"/>
      <c r="GGO83" s="200"/>
      <c r="GGP83" s="200"/>
      <c r="GGQ83" s="200"/>
      <c r="GGR83" s="200"/>
      <c r="GGS83" s="200"/>
      <c r="GGT83" s="200"/>
      <c r="GGU83" s="200"/>
      <c r="GGV83" s="200"/>
      <c r="GGW83" s="200"/>
      <c r="GGX83" s="200"/>
      <c r="GGY83" s="200"/>
      <c r="GGZ83" s="200"/>
      <c r="GHA83" s="200"/>
      <c r="GHB83" s="200"/>
      <c r="GHC83" s="200"/>
      <c r="GHD83" s="200"/>
      <c r="GHE83" s="200"/>
      <c r="GHF83" s="200"/>
      <c r="GHG83" s="200"/>
      <c r="GHH83" s="200"/>
      <c r="GHI83" s="200"/>
      <c r="GHJ83" s="200"/>
      <c r="GHK83" s="200"/>
      <c r="GHL83" s="200"/>
      <c r="GHM83" s="200"/>
      <c r="GHN83" s="200"/>
      <c r="GHO83" s="200"/>
      <c r="GHP83" s="200"/>
      <c r="GHQ83" s="200"/>
      <c r="GHR83" s="200"/>
      <c r="GHS83" s="200"/>
      <c r="GHT83" s="200"/>
      <c r="GHU83" s="200"/>
      <c r="GHV83" s="200"/>
      <c r="GHW83" s="200"/>
      <c r="GHX83" s="200"/>
      <c r="GHY83" s="200"/>
      <c r="GHZ83" s="200"/>
      <c r="GIA83" s="200"/>
      <c r="GIB83" s="200"/>
      <c r="GIC83" s="197"/>
      <c r="GID83" s="197"/>
      <c r="GIE83" s="197"/>
      <c r="GIF83" s="197"/>
      <c r="GIG83" s="197"/>
      <c r="GIH83" s="197"/>
      <c r="GII83" s="197"/>
      <c r="GIJ83" s="197"/>
      <c r="GIK83" s="197"/>
      <c r="GIL83" s="197"/>
      <c r="GIM83" s="197"/>
      <c r="GIN83" s="197"/>
      <c r="GIO83" s="197"/>
      <c r="GIP83" s="197"/>
      <c r="GIQ83" s="197"/>
      <c r="GIR83" s="197"/>
      <c r="GIS83" s="200"/>
      <c r="GIT83" s="200"/>
      <c r="GIU83" s="200"/>
      <c r="GIV83" s="200"/>
      <c r="GIW83" s="200"/>
      <c r="GIX83" s="200"/>
      <c r="GIY83" s="200"/>
      <c r="GIZ83" s="200"/>
      <c r="GJA83" s="200"/>
      <c r="GJB83" s="200"/>
      <c r="GJC83" s="200"/>
      <c r="GJD83" s="200"/>
      <c r="GJE83" s="200"/>
      <c r="GJF83" s="200"/>
      <c r="GJG83" s="200"/>
      <c r="GJH83" s="200"/>
      <c r="GJI83" s="200"/>
      <c r="GJJ83" s="200"/>
      <c r="GJK83" s="200"/>
      <c r="GJL83" s="200"/>
      <c r="GJM83" s="200"/>
      <c r="GJN83" s="200"/>
      <c r="GJO83" s="200"/>
      <c r="GJP83" s="200"/>
      <c r="GJQ83" s="200"/>
      <c r="GJR83" s="200"/>
      <c r="GJS83" s="200"/>
      <c r="GJT83" s="200"/>
      <c r="GJU83" s="200"/>
      <c r="GJV83" s="200"/>
      <c r="GJW83" s="200"/>
      <c r="GJX83" s="200"/>
      <c r="GJY83" s="200"/>
      <c r="GJZ83" s="200"/>
      <c r="GKA83" s="200"/>
      <c r="GKB83" s="200"/>
      <c r="GKC83" s="200"/>
      <c r="GKD83" s="200"/>
      <c r="GKE83" s="200"/>
      <c r="GKF83" s="200"/>
      <c r="GKG83" s="200"/>
      <c r="GKH83" s="200"/>
      <c r="GKI83" s="200"/>
      <c r="GKJ83" s="200"/>
      <c r="GKK83" s="200"/>
      <c r="GKL83" s="200"/>
      <c r="GKM83" s="200"/>
      <c r="GKN83" s="200"/>
      <c r="GKO83" s="200"/>
      <c r="GKP83" s="200"/>
      <c r="GKQ83" s="200"/>
      <c r="GKR83" s="200"/>
      <c r="GKS83" s="200"/>
      <c r="GKT83" s="200"/>
      <c r="GKU83" s="200"/>
      <c r="GKV83" s="200"/>
      <c r="GKW83" s="200"/>
      <c r="GKX83" s="200"/>
      <c r="GKY83" s="200"/>
      <c r="GKZ83" s="200"/>
      <c r="GLA83" s="200"/>
      <c r="GLB83" s="200"/>
      <c r="GLC83" s="200"/>
      <c r="GLD83" s="200"/>
      <c r="GLE83" s="200"/>
      <c r="GLF83" s="200"/>
      <c r="GLG83" s="200"/>
      <c r="GLH83" s="200"/>
      <c r="GLI83" s="200"/>
      <c r="GLJ83" s="200"/>
      <c r="GLK83" s="200"/>
      <c r="GLL83" s="200"/>
      <c r="GLM83" s="200"/>
      <c r="GLN83" s="200"/>
      <c r="GLO83" s="200"/>
      <c r="GLP83" s="200"/>
      <c r="GLQ83" s="197"/>
      <c r="GLR83" s="197"/>
      <c r="GLS83" s="197"/>
      <c r="GLT83" s="197"/>
      <c r="GLU83" s="197"/>
      <c r="GLV83" s="197"/>
      <c r="GLW83" s="197"/>
      <c r="GLX83" s="197"/>
      <c r="GLY83" s="197"/>
      <c r="GLZ83" s="197"/>
      <c r="GMA83" s="197"/>
      <c r="GMB83" s="197"/>
      <c r="GMC83" s="197"/>
      <c r="GMD83" s="197"/>
      <c r="GME83" s="197"/>
      <c r="GMF83" s="197"/>
      <c r="GMG83" s="200"/>
      <c r="GMH83" s="200"/>
      <c r="GMI83" s="200"/>
      <c r="GMJ83" s="200"/>
      <c r="GMK83" s="200"/>
      <c r="GML83" s="200"/>
      <c r="GMM83" s="200"/>
      <c r="GMN83" s="200"/>
      <c r="GMO83" s="200"/>
      <c r="GMP83" s="200"/>
      <c r="GMQ83" s="200"/>
      <c r="GMR83" s="200"/>
      <c r="GMS83" s="200"/>
      <c r="GMT83" s="200"/>
      <c r="GMU83" s="200"/>
      <c r="GMV83" s="200"/>
      <c r="GMW83" s="200"/>
      <c r="GMX83" s="200"/>
      <c r="GMY83" s="200"/>
      <c r="GMZ83" s="200"/>
      <c r="GNA83" s="200"/>
      <c r="GNB83" s="200"/>
      <c r="GNC83" s="200"/>
      <c r="GND83" s="200"/>
      <c r="GNE83" s="200"/>
      <c r="GNF83" s="200"/>
      <c r="GNG83" s="200"/>
      <c r="GNH83" s="200"/>
      <c r="GNI83" s="200"/>
      <c r="GNJ83" s="200"/>
      <c r="GNK83" s="200"/>
      <c r="GNL83" s="200"/>
      <c r="GNM83" s="200"/>
      <c r="GNN83" s="200"/>
      <c r="GNO83" s="200"/>
      <c r="GNP83" s="200"/>
      <c r="GNQ83" s="200"/>
      <c r="GNR83" s="200"/>
      <c r="GNS83" s="200"/>
      <c r="GNT83" s="200"/>
      <c r="GNU83" s="200"/>
      <c r="GNV83" s="200"/>
      <c r="GNW83" s="200"/>
      <c r="GNX83" s="200"/>
      <c r="GNY83" s="200"/>
      <c r="GNZ83" s="200"/>
      <c r="GOA83" s="200"/>
      <c r="GOB83" s="200"/>
      <c r="GOC83" s="200"/>
      <c r="GOD83" s="200"/>
      <c r="GOE83" s="200"/>
      <c r="GOF83" s="200"/>
      <c r="GOG83" s="200"/>
      <c r="GOH83" s="200"/>
      <c r="GOI83" s="200"/>
      <c r="GOJ83" s="200"/>
      <c r="GOK83" s="200"/>
      <c r="GOL83" s="200"/>
      <c r="GOM83" s="200"/>
      <c r="GON83" s="200"/>
      <c r="GOO83" s="200"/>
      <c r="GOP83" s="200"/>
      <c r="GOQ83" s="200"/>
      <c r="GOR83" s="200"/>
      <c r="GOS83" s="200"/>
      <c r="GOT83" s="200"/>
      <c r="GOU83" s="200"/>
      <c r="GOV83" s="200"/>
      <c r="GOW83" s="200"/>
      <c r="GOX83" s="200"/>
      <c r="GOY83" s="200"/>
      <c r="GOZ83" s="200"/>
      <c r="GPA83" s="200"/>
      <c r="GPB83" s="200"/>
      <c r="GPC83" s="200"/>
      <c r="GPD83" s="200"/>
      <c r="GPE83" s="197"/>
      <c r="GPF83" s="197"/>
      <c r="GPG83" s="197"/>
      <c r="GPH83" s="197"/>
      <c r="GPI83" s="197"/>
      <c r="GPJ83" s="197"/>
      <c r="GPK83" s="197"/>
      <c r="GPL83" s="197"/>
      <c r="GPM83" s="197"/>
      <c r="GPN83" s="197"/>
      <c r="GPO83" s="197"/>
      <c r="GPP83" s="197"/>
      <c r="GPQ83" s="197"/>
      <c r="GPR83" s="197"/>
      <c r="GPS83" s="197"/>
      <c r="GPT83" s="197"/>
      <c r="GPU83" s="200"/>
      <c r="GPV83" s="200"/>
      <c r="GPW83" s="200"/>
      <c r="GPX83" s="200"/>
      <c r="GPY83" s="200"/>
      <c r="GPZ83" s="200"/>
      <c r="GQA83" s="200"/>
      <c r="GQB83" s="200"/>
      <c r="GQC83" s="200"/>
      <c r="GQD83" s="200"/>
      <c r="GQE83" s="200"/>
      <c r="GQF83" s="200"/>
      <c r="GQG83" s="200"/>
      <c r="GQH83" s="200"/>
      <c r="GQI83" s="200"/>
      <c r="GQJ83" s="200"/>
      <c r="GQK83" s="200"/>
      <c r="GQL83" s="200"/>
      <c r="GQM83" s="200"/>
      <c r="GQN83" s="200"/>
      <c r="GQO83" s="200"/>
      <c r="GQP83" s="200"/>
      <c r="GQQ83" s="200"/>
      <c r="GQR83" s="200"/>
      <c r="GQS83" s="200"/>
      <c r="GQT83" s="200"/>
      <c r="GQU83" s="200"/>
      <c r="GQV83" s="200"/>
      <c r="GQW83" s="200"/>
      <c r="GQX83" s="200"/>
      <c r="GQY83" s="200"/>
      <c r="GQZ83" s="200"/>
      <c r="GRA83" s="200"/>
      <c r="GRB83" s="200"/>
      <c r="GRC83" s="200"/>
      <c r="GRD83" s="200"/>
      <c r="GRE83" s="200"/>
      <c r="GRF83" s="200"/>
      <c r="GRG83" s="200"/>
      <c r="GRH83" s="200"/>
      <c r="GRI83" s="200"/>
      <c r="GRJ83" s="200"/>
      <c r="GRK83" s="200"/>
      <c r="GRL83" s="200"/>
      <c r="GRM83" s="200"/>
      <c r="GRN83" s="200"/>
      <c r="GRO83" s="200"/>
      <c r="GRP83" s="200"/>
      <c r="GRQ83" s="200"/>
      <c r="GRR83" s="200"/>
      <c r="GRS83" s="200"/>
      <c r="GRT83" s="200"/>
      <c r="GRU83" s="200"/>
      <c r="GRV83" s="200"/>
      <c r="GRW83" s="200"/>
      <c r="GRX83" s="200"/>
      <c r="GRY83" s="200"/>
      <c r="GRZ83" s="200"/>
      <c r="GSA83" s="200"/>
      <c r="GSB83" s="200"/>
      <c r="GSC83" s="200"/>
      <c r="GSD83" s="200"/>
      <c r="GSE83" s="200"/>
      <c r="GSF83" s="200"/>
      <c r="GSG83" s="200"/>
      <c r="GSH83" s="200"/>
      <c r="GSI83" s="200"/>
      <c r="GSJ83" s="200"/>
      <c r="GSK83" s="200"/>
      <c r="GSL83" s="200"/>
      <c r="GSM83" s="200"/>
      <c r="GSN83" s="200"/>
      <c r="GSO83" s="200"/>
      <c r="GSP83" s="200"/>
      <c r="GSQ83" s="200"/>
      <c r="GSR83" s="200"/>
      <c r="GSS83" s="197"/>
      <c r="GST83" s="197"/>
      <c r="GSU83" s="197"/>
      <c r="GSV83" s="197"/>
      <c r="GSW83" s="197"/>
      <c r="GSX83" s="197"/>
      <c r="GSY83" s="197"/>
      <c r="GSZ83" s="197"/>
      <c r="GTA83" s="197"/>
      <c r="GTB83" s="197"/>
      <c r="GTC83" s="197"/>
      <c r="GTD83" s="197"/>
      <c r="GTE83" s="197"/>
      <c r="GTF83" s="197"/>
      <c r="GTG83" s="197"/>
      <c r="GTH83" s="197"/>
      <c r="GTI83" s="200"/>
      <c r="GTJ83" s="200"/>
      <c r="GTK83" s="200"/>
      <c r="GTL83" s="200"/>
      <c r="GTM83" s="200"/>
      <c r="GTN83" s="200"/>
      <c r="GTO83" s="200"/>
      <c r="GTP83" s="200"/>
      <c r="GTQ83" s="200"/>
      <c r="GTR83" s="200"/>
      <c r="GTS83" s="200"/>
      <c r="GTT83" s="200"/>
      <c r="GTU83" s="200"/>
      <c r="GTV83" s="200"/>
      <c r="GTW83" s="200"/>
      <c r="GTX83" s="200"/>
      <c r="GTY83" s="200"/>
      <c r="GTZ83" s="200"/>
      <c r="GUA83" s="200"/>
      <c r="GUB83" s="200"/>
      <c r="GUC83" s="200"/>
      <c r="GUD83" s="200"/>
      <c r="GUE83" s="200"/>
      <c r="GUF83" s="200"/>
      <c r="GUG83" s="200"/>
      <c r="GUH83" s="200"/>
      <c r="GUI83" s="200"/>
      <c r="GUJ83" s="200"/>
      <c r="GUK83" s="200"/>
      <c r="GUL83" s="200"/>
      <c r="GUM83" s="200"/>
      <c r="GUN83" s="200"/>
      <c r="GUO83" s="200"/>
      <c r="GUP83" s="200"/>
      <c r="GUQ83" s="200"/>
      <c r="GUR83" s="200"/>
      <c r="GUS83" s="200"/>
      <c r="GUT83" s="200"/>
      <c r="GUU83" s="200"/>
      <c r="GUV83" s="200"/>
      <c r="GUW83" s="200"/>
      <c r="GUX83" s="200"/>
      <c r="GUY83" s="200"/>
      <c r="GUZ83" s="200"/>
      <c r="GVA83" s="200"/>
      <c r="GVB83" s="200"/>
      <c r="GVC83" s="200"/>
      <c r="GVD83" s="200"/>
      <c r="GVE83" s="200"/>
      <c r="GVF83" s="200"/>
      <c r="GVG83" s="200"/>
      <c r="GVH83" s="200"/>
      <c r="GVI83" s="200"/>
      <c r="GVJ83" s="200"/>
      <c r="GVK83" s="200"/>
      <c r="GVL83" s="200"/>
      <c r="GVM83" s="200"/>
      <c r="GVN83" s="200"/>
      <c r="GVO83" s="200"/>
      <c r="GVP83" s="200"/>
      <c r="GVQ83" s="200"/>
      <c r="GVR83" s="200"/>
      <c r="GVS83" s="200"/>
      <c r="GVT83" s="200"/>
      <c r="GVU83" s="200"/>
      <c r="GVV83" s="200"/>
      <c r="GVW83" s="200"/>
      <c r="GVX83" s="200"/>
      <c r="GVY83" s="200"/>
      <c r="GVZ83" s="200"/>
      <c r="GWA83" s="200"/>
      <c r="GWB83" s="200"/>
      <c r="GWC83" s="200"/>
      <c r="GWD83" s="200"/>
      <c r="GWE83" s="200"/>
      <c r="GWF83" s="200"/>
      <c r="GWG83" s="197"/>
      <c r="GWH83" s="197"/>
      <c r="GWI83" s="197"/>
      <c r="GWJ83" s="197"/>
      <c r="GWK83" s="197"/>
      <c r="GWL83" s="197"/>
      <c r="GWM83" s="197"/>
      <c r="GWN83" s="197"/>
      <c r="GWO83" s="197"/>
      <c r="GWP83" s="197"/>
      <c r="GWQ83" s="197"/>
      <c r="GWR83" s="197"/>
      <c r="GWS83" s="197"/>
      <c r="GWT83" s="197"/>
      <c r="GWU83" s="197"/>
      <c r="GWV83" s="197"/>
      <c r="GWW83" s="200"/>
      <c r="GWX83" s="200"/>
      <c r="GWY83" s="200"/>
      <c r="GWZ83" s="200"/>
      <c r="GXA83" s="200"/>
      <c r="GXB83" s="200"/>
      <c r="GXC83" s="200"/>
      <c r="GXD83" s="200"/>
      <c r="GXE83" s="200"/>
      <c r="GXF83" s="200"/>
      <c r="GXG83" s="200"/>
      <c r="GXH83" s="200"/>
      <c r="GXI83" s="200"/>
      <c r="GXJ83" s="200"/>
      <c r="GXK83" s="200"/>
      <c r="GXL83" s="200"/>
      <c r="GXM83" s="200"/>
      <c r="GXN83" s="200"/>
      <c r="GXO83" s="200"/>
      <c r="GXP83" s="200"/>
      <c r="GXQ83" s="200"/>
      <c r="GXR83" s="200"/>
      <c r="GXS83" s="200"/>
      <c r="GXT83" s="200"/>
      <c r="GXU83" s="200"/>
      <c r="GXV83" s="200"/>
      <c r="GXW83" s="200"/>
      <c r="GXX83" s="200"/>
      <c r="GXY83" s="200"/>
      <c r="GXZ83" s="200"/>
      <c r="GYA83" s="200"/>
      <c r="GYB83" s="200"/>
      <c r="GYC83" s="200"/>
      <c r="GYD83" s="200"/>
      <c r="GYE83" s="200"/>
      <c r="GYF83" s="200"/>
      <c r="GYG83" s="200"/>
      <c r="GYH83" s="200"/>
      <c r="GYI83" s="200"/>
      <c r="GYJ83" s="200"/>
      <c r="GYK83" s="200"/>
      <c r="GYL83" s="200"/>
      <c r="GYM83" s="200"/>
      <c r="GYN83" s="200"/>
      <c r="GYO83" s="200"/>
      <c r="GYP83" s="200"/>
      <c r="GYQ83" s="200"/>
      <c r="GYR83" s="200"/>
      <c r="GYS83" s="200"/>
      <c r="GYT83" s="200"/>
      <c r="GYU83" s="200"/>
      <c r="GYV83" s="200"/>
      <c r="GYW83" s="200"/>
      <c r="GYX83" s="200"/>
      <c r="GYY83" s="200"/>
      <c r="GYZ83" s="200"/>
      <c r="GZA83" s="200"/>
      <c r="GZB83" s="200"/>
      <c r="GZC83" s="200"/>
      <c r="GZD83" s="200"/>
      <c r="GZE83" s="200"/>
      <c r="GZF83" s="200"/>
      <c r="GZG83" s="200"/>
      <c r="GZH83" s="200"/>
      <c r="GZI83" s="200"/>
      <c r="GZJ83" s="200"/>
      <c r="GZK83" s="200"/>
      <c r="GZL83" s="200"/>
      <c r="GZM83" s="200"/>
      <c r="GZN83" s="200"/>
      <c r="GZO83" s="200"/>
      <c r="GZP83" s="200"/>
      <c r="GZQ83" s="200"/>
      <c r="GZR83" s="200"/>
      <c r="GZS83" s="200"/>
      <c r="GZT83" s="200"/>
      <c r="GZU83" s="197"/>
      <c r="GZV83" s="197"/>
      <c r="GZW83" s="197"/>
      <c r="GZX83" s="197"/>
      <c r="GZY83" s="197"/>
      <c r="GZZ83" s="197"/>
      <c r="HAA83" s="197"/>
      <c r="HAB83" s="197"/>
      <c r="HAC83" s="197"/>
      <c r="HAD83" s="197"/>
      <c r="HAE83" s="197"/>
      <c r="HAF83" s="197"/>
      <c r="HAG83" s="197"/>
      <c r="HAH83" s="197"/>
      <c r="HAI83" s="197"/>
      <c r="HAJ83" s="197"/>
      <c r="HAK83" s="200"/>
      <c r="HAL83" s="200"/>
      <c r="HAM83" s="200"/>
      <c r="HAN83" s="200"/>
      <c r="HAO83" s="200"/>
      <c r="HAP83" s="200"/>
      <c r="HAQ83" s="200"/>
      <c r="HAR83" s="200"/>
      <c r="HAS83" s="200"/>
      <c r="HAT83" s="200"/>
      <c r="HAU83" s="200"/>
      <c r="HAV83" s="200"/>
      <c r="HAW83" s="200"/>
      <c r="HAX83" s="200"/>
      <c r="HAY83" s="200"/>
      <c r="HAZ83" s="200"/>
      <c r="HBA83" s="200"/>
      <c r="HBB83" s="200"/>
      <c r="HBC83" s="200"/>
      <c r="HBD83" s="200"/>
      <c r="HBE83" s="200"/>
      <c r="HBF83" s="200"/>
      <c r="HBG83" s="200"/>
      <c r="HBH83" s="200"/>
      <c r="HBI83" s="200"/>
      <c r="HBJ83" s="200"/>
      <c r="HBK83" s="200"/>
      <c r="HBL83" s="200"/>
      <c r="HBM83" s="200"/>
      <c r="HBN83" s="200"/>
      <c r="HBO83" s="200"/>
      <c r="HBP83" s="200"/>
      <c r="HBQ83" s="200"/>
      <c r="HBR83" s="200"/>
      <c r="HBS83" s="200"/>
      <c r="HBT83" s="200"/>
      <c r="HBU83" s="200"/>
      <c r="HBV83" s="200"/>
      <c r="HBW83" s="200"/>
      <c r="HBX83" s="200"/>
      <c r="HBY83" s="200"/>
      <c r="HBZ83" s="200"/>
      <c r="HCA83" s="200"/>
      <c r="HCB83" s="200"/>
      <c r="HCC83" s="200"/>
      <c r="HCD83" s="200"/>
      <c r="HCE83" s="200"/>
      <c r="HCF83" s="200"/>
      <c r="HCG83" s="200"/>
      <c r="HCH83" s="200"/>
      <c r="HCI83" s="200"/>
      <c r="HCJ83" s="200"/>
      <c r="HCK83" s="200"/>
      <c r="HCL83" s="200"/>
      <c r="HCM83" s="200"/>
      <c r="HCN83" s="200"/>
      <c r="HCO83" s="200"/>
      <c r="HCP83" s="200"/>
      <c r="HCQ83" s="200"/>
      <c r="HCR83" s="200"/>
      <c r="HCS83" s="200"/>
      <c r="HCT83" s="200"/>
      <c r="HCU83" s="200"/>
      <c r="HCV83" s="200"/>
      <c r="HCW83" s="200"/>
      <c r="HCX83" s="200"/>
      <c r="HCY83" s="200"/>
      <c r="HCZ83" s="200"/>
      <c r="HDA83" s="200"/>
      <c r="HDB83" s="200"/>
      <c r="HDC83" s="200"/>
      <c r="HDD83" s="200"/>
      <c r="HDE83" s="200"/>
      <c r="HDF83" s="200"/>
      <c r="HDG83" s="200"/>
      <c r="HDH83" s="200"/>
      <c r="HDI83" s="197"/>
      <c r="HDJ83" s="197"/>
      <c r="HDK83" s="197"/>
      <c r="HDL83" s="197"/>
      <c r="HDM83" s="197"/>
      <c r="HDN83" s="197"/>
      <c r="HDO83" s="197"/>
      <c r="HDP83" s="197"/>
      <c r="HDQ83" s="197"/>
      <c r="HDR83" s="197"/>
      <c r="HDS83" s="197"/>
      <c r="HDT83" s="197"/>
      <c r="HDU83" s="197"/>
      <c r="HDV83" s="197"/>
      <c r="HDW83" s="197"/>
      <c r="HDX83" s="197"/>
      <c r="HDY83" s="200"/>
      <c r="HDZ83" s="200"/>
      <c r="HEA83" s="200"/>
      <c r="HEB83" s="200"/>
      <c r="HEC83" s="200"/>
      <c r="HED83" s="200"/>
      <c r="HEE83" s="200"/>
      <c r="HEF83" s="200"/>
      <c r="HEG83" s="200"/>
      <c r="HEH83" s="200"/>
      <c r="HEI83" s="200"/>
      <c r="HEJ83" s="200"/>
      <c r="HEK83" s="200"/>
      <c r="HEL83" s="200"/>
      <c r="HEM83" s="200"/>
      <c r="HEN83" s="200"/>
      <c r="HEO83" s="200"/>
      <c r="HEP83" s="200"/>
      <c r="HEQ83" s="200"/>
      <c r="HER83" s="200"/>
      <c r="HES83" s="200"/>
      <c r="HET83" s="200"/>
      <c r="HEU83" s="200"/>
      <c r="HEV83" s="200"/>
      <c r="HEW83" s="200"/>
      <c r="HEX83" s="200"/>
      <c r="HEY83" s="200"/>
      <c r="HEZ83" s="200"/>
      <c r="HFA83" s="200"/>
      <c r="HFB83" s="200"/>
      <c r="HFC83" s="200"/>
      <c r="HFD83" s="200"/>
      <c r="HFE83" s="200"/>
      <c r="HFF83" s="200"/>
      <c r="HFG83" s="200"/>
      <c r="HFH83" s="200"/>
      <c r="HFI83" s="200"/>
      <c r="HFJ83" s="200"/>
      <c r="HFK83" s="200"/>
      <c r="HFL83" s="200"/>
      <c r="HFM83" s="200"/>
      <c r="HFN83" s="200"/>
      <c r="HFO83" s="200"/>
      <c r="HFP83" s="200"/>
      <c r="HFQ83" s="200"/>
      <c r="HFR83" s="200"/>
      <c r="HFS83" s="200"/>
      <c r="HFT83" s="200"/>
      <c r="HFU83" s="200"/>
      <c r="HFV83" s="200"/>
      <c r="HFW83" s="200"/>
      <c r="HFX83" s="200"/>
      <c r="HFY83" s="200"/>
      <c r="HFZ83" s="200"/>
      <c r="HGA83" s="200"/>
      <c r="HGB83" s="200"/>
      <c r="HGC83" s="200"/>
      <c r="HGD83" s="200"/>
      <c r="HGE83" s="200"/>
      <c r="HGF83" s="200"/>
      <c r="HGG83" s="200"/>
      <c r="HGH83" s="200"/>
      <c r="HGI83" s="200"/>
      <c r="HGJ83" s="200"/>
      <c r="HGK83" s="200"/>
      <c r="HGL83" s="200"/>
      <c r="HGM83" s="200"/>
      <c r="HGN83" s="200"/>
      <c r="HGO83" s="200"/>
      <c r="HGP83" s="200"/>
      <c r="HGQ83" s="200"/>
      <c r="HGR83" s="200"/>
      <c r="HGS83" s="200"/>
      <c r="HGT83" s="200"/>
      <c r="HGU83" s="200"/>
      <c r="HGV83" s="200"/>
      <c r="HGW83" s="197"/>
      <c r="HGX83" s="197"/>
      <c r="HGY83" s="197"/>
      <c r="HGZ83" s="197"/>
      <c r="HHA83" s="197"/>
      <c r="HHB83" s="197"/>
      <c r="HHC83" s="197"/>
      <c r="HHD83" s="197"/>
      <c r="HHE83" s="197"/>
      <c r="HHF83" s="197"/>
      <c r="HHG83" s="197"/>
      <c r="HHH83" s="197"/>
      <c r="HHI83" s="197"/>
      <c r="HHJ83" s="197"/>
      <c r="HHK83" s="197"/>
      <c r="HHL83" s="197"/>
      <c r="HHM83" s="200"/>
      <c r="HHN83" s="200"/>
      <c r="HHO83" s="200"/>
      <c r="HHP83" s="200"/>
      <c r="HHQ83" s="200"/>
      <c r="HHR83" s="200"/>
      <c r="HHS83" s="200"/>
      <c r="HHT83" s="200"/>
      <c r="HHU83" s="200"/>
      <c r="HHV83" s="200"/>
      <c r="HHW83" s="200"/>
      <c r="HHX83" s="200"/>
      <c r="HHY83" s="200"/>
      <c r="HHZ83" s="200"/>
      <c r="HIA83" s="200"/>
      <c r="HIB83" s="200"/>
      <c r="HIC83" s="200"/>
      <c r="HID83" s="200"/>
      <c r="HIE83" s="200"/>
      <c r="HIF83" s="200"/>
      <c r="HIG83" s="200"/>
      <c r="HIH83" s="200"/>
      <c r="HII83" s="200"/>
      <c r="HIJ83" s="200"/>
      <c r="HIK83" s="200"/>
      <c r="HIL83" s="200"/>
      <c r="HIM83" s="200"/>
      <c r="HIN83" s="200"/>
      <c r="HIO83" s="200"/>
      <c r="HIP83" s="200"/>
      <c r="HIQ83" s="200"/>
      <c r="HIR83" s="200"/>
      <c r="HIS83" s="200"/>
      <c r="HIT83" s="200"/>
      <c r="HIU83" s="200"/>
      <c r="HIV83" s="200"/>
      <c r="HIW83" s="200"/>
      <c r="HIX83" s="200"/>
      <c r="HIY83" s="200"/>
      <c r="HIZ83" s="200"/>
      <c r="HJA83" s="200"/>
      <c r="HJB83" s="200"/>
      <c r="HJC83" s="200"/>
      <c r="HJD83" s="200"/>
      <c r="HJE83" s="200"/>
      <c r="HJF83" s="200"/>
      <c r="HJG83" s="200"/>
      <c r="HJH83" s="200"/>
      <c r="HJI83" s="200"/>
      <c r="HJJ83" s="200"/>
      <c r="HJK83" s="200"/>
      <c r="HJL83" s="200"/>
      <c r="HJM83" s="200"/>
      <c r="HJN83" s="200"/>
      <c r="HJO83" s="200"/>
      <c r="HJP83" s="200"/>
      <c r="HJQ83" s="200"/>
      <c r="HJR83" s="200"/>
      <c r="HJS83" s="200"/>
      <c r="HJT83" s="200"/>
      <c r="HJU83" s="200"/>
      <c r="HJV83" s="200"/>
      <c r="HJW83" s="200"/>
      <c r="HJX83" s="200"/>
      <c r="HJY83" s="200"/>
      <c r="HJZ83" s="200"/>
      <c r="HKA83" s="200"/>
      <c r="HKB83" s="200"/>
      <c r="HKC83" s="200"/>
      <c r="HKD83" s="200"/>
      <c r="HKE83" s="200"/>
      <c r="HKF83" s="200"/>
      <c r="HKG83" s="200"/>
      <c r="HKH83" s="200"/>
      <c r="HKI83" s="200"/>
      <c r="HKJ83" s="200"/>
      <c r="HKK83" s="197"/>
      <c r="HKL83" s="197"/>
      <c r="HKM83" s="197"/>
      <c r="HKN83" s="197"/>
      <c r="HKO83" s="197"/>
      <c r="HKP83" s="197"/>
      <c r="HKQ83" s="197"/>
      <c r="HKR83" s="197"/>
      <c r="HKS83" s="197"/>
      <c r="HKT83" s="197"/>
      <c r="HKU83" s="197"/>
      <c r="HKV83" s="197"/>
      <c r="HKW83" s="197"/>
      <c r="HKX83" s="197"/>
      <c r="HKY83" s="197"/>
      <c r="HKZ83" s="197"/>
      <c r="HLA83" s="200"/>
      <c r="HLB83" s="200"/>
      <c r="HLC83" s="200"/>
      <c r="HLD83" s="200"/>
      <c r="HLE83" s="200"/>
      <c r="HLF83" s="200"/>
      <c r="HLG83" s="200"/>
      <c r="HLH83" s="200"/>
      <c r="HLI83" s="200"/>
      <c r="HLJ83" s="200"/>
      <c r="HLK83" s="200"/>
      <c r="HLL83" s="200"/>
      <c r="HLM83" s="200"/>
      <c r="HLN83" s="200"/>
      <c r="HLO83" s="200"/>
      <c r="HLP83" s="200"/>
      <c r="HLQ83" s="200"/>
      <c r="HLR83" s="200"/>
      <c r="HLS83" s="200"/>
      <c r="HLT83" s="200"/>
      <c r="HLU83" s="200"/>
      <c r="HLV83" s="200"/>
      <c r="HLW83" s="200"/>
      <c r="HLX83" s="200"/>
      <c r="HLY83" s="200"/>
      <c r="HLZ83" s="200"/>
      <c r="HMA83" s="200"/>
      <c r="HMB83" s="200"/>
      <c r="HMC83" s="200"/>
      <c r="HMD83" s="200"/>
      <c r="HME83" s="200"/>
      <c r="HMF83" s="200"/>
      <c r="HMG83" s="200"/>
      <c r="HMH83" s="200"/>
      <c r="HMI83" s="200"/>
      <c r="HMJ83" s="200"/>
      <c r="HMK83" s="200"/>
      <c r="HML83" s="200"/>
      <c r="HMM83" s="200"/>
      <c r="HMN83" s="200"/>
      <c r="HMO83" s="200"/>
      <c r="HMP83" s="200"/>
      <c r="HMQ83" s="200"/>
      <c r="HMR83" s="200"/>
      <c r="HMS83" s="200"/>
      <c r="HMT83" s="200"/>
      <c r="HMU83" s="200"/>
      <c r="HMV83" s="200"/>
      <c r="HMW83" s="200"/>
      <c r="HMX83" s="200"/>
      <c r="HMY83" s="200"/>
      <c r="HMZ83" s="200"/>
      <c r="HNA83" s="200"/>
      <c r="HNB83" s="200"/>
      <c r="HNC83" s="200"/>
      <c r="HND83" s="200"/>
      <c r="HNE83" s="200"/>
      <c r="HNF83" s="200"/>
      <c r="HNG83" s="200"/>
      <c r="HNH83" s="200"/>
      <c r="HNI83" s="200"/>
      <c r="HNJ83" s="200"/>
      <c r="HNK83" s="200"/>
      <c r="HNL83" s="200"/>
      <c r="HNM83" s="200"/>
      <c r="HNN83" s="200"/>
      <c r="HNO83" s="200"/>
      <c r="HNP83" s="200"/>
      <c r="HNQ83" s="200"/>
      <c r="HNR83" s="200"/>
      <c r="HNS83" s="200"/>
      <c r="HNT83" s="200"/>
      <c r="HNU83" s="200"/>
      <c r="HNV83" s="200"/>
      <c r="HNW83" s="200"/>
      <c r="HNX83" s="200"/>
      <c r="HNY83" s="197"/>
      <c r="HNZ83" s="197"/>
      <c r="HOA83" s="197"/>
      <c r="HOB83" s="197"/>
      <c r="HOC83" s="197"/>
      <c r="HOD83" s="197"/>
      <c r="HOE83" s="197"/>
      <c r="HOF83" s="197"/>
      <c r="HOG83" s="197"/>
      <c r="HOH83" s="197"/>
      <c r="HOI83" s="197"/>
      <c r="HOJ83" s="197"/>
      <c r="HOK83" s="197"/>
      <c r="HOL83" s="197"/>
      <c r="HOM83" s="197"/>
      <c r="HON83" s="197"/>
      <c r="HOO83" s="200"/>
      <c r="HOP83" s="200"/>
      <c r="HOQ83" s="200"/>
      <c r="HOR83" s="200"/>
      <c r="HOS83" s="200"/>
      <c r="HOT83" s="200"/>
      <c r="HOU83" s="200"/>
      <c r="HOV83" s="200"/>
      <c r="HOW83" s="200"/>
      <c r="HOX83" s="200"/>
      <c r="HOY83" s="200"/>
      <c r="HOZ83" s="200"/>
      <c r="HPA83" s="200"/>
      <c r="HPB83" s="200"/>
      <c r="HPC83" s="200"/>
      <c r="HPD83" s="200"/>
      <c r="HPE83" s="200"/>
      <c r="HPF83" s="200"/>
      <c r="HPG83" s="200"/>
      <c r="HPH83" s="200"/>
      <c r="HPI83" s="200"/>
      <c r="HPJ83" s="200"/>
      <c r="HPK83" s="200"/>
      <c r="HPL83" s="200"/>
      <c r="HPM83" s="200"/>
      <c r="HPN83" s="200"/>
      <c r="HPO83" s="200"/>
      <c r="HPP83" s="200"/>
      <c r="HPQ83" s="200"/>
      <c r="HPR83" s="200"/>
      <c r="HPS83" s="200"/>
      <c r="HPT83" s="200"/>
      <c r="HPU83" s="200"/>
      <c r="HPV83" s="200"/>
      <c r="HPW83" s="200"/>
      <c r="HPX83" s="200"/>
      <c r="HPY83" s="200"/>
      <c r="HPZ83" s="200"/>
      <c r="HQA83" s="200"/>
      <c r="HQB83" s="200"/>
      <c r="HQC83" s="200"/>
      <c r="HQD83" s="200"/>
      <c r="HQE83" s="200"/>
      <c r="HQF83" s="200"/>
      <c r="HQG83" s="200"/>
      <c r="HQH83" s="200"/>
      <c r="HQI83" s="200"/>
      <c r="HQJ83" s="200"/>
      <c r="HQK83" s="200"/>
      <c r="HQL83" s="200"/>
      <c r="HQM83" s="200"/>
      <c r="HQN83" s="200"/>
      <c r="HQO83" s="200"/>
      <c r="HQP83" s="200"/>
      <c r="HQQ83" s="200"/>
      <c r="HQR83" s="200"/>
      <c r="HQS83" s="200"/>
      <c r="HQT83" s="200"/>
      <c r="HQU83" s="200"/>
      <c r="HQV83" s="200"/>
      <c r="HQW83" s="200"/>
      <c r="HQX83" s="200"/>
      <c r="HQY83" s="200"/>
      <c r="HQZ83" s="200"/>
      <c r="HRA83" s="200"/>
      <c r="HRB83" s="200"/>
      <c r="HRC83" s="200"/>
      <c r="HRD83" s="200"/>
      <c r="HRE83" s="200"/>
      <c r="HRF83" s="200"/>
      <c r="HRG83" s="200"/>
      <c r="HRH83" s="200"/>
      <c r="HRI83" s="200"/>
      <c r="HRJ83" s="200"/>
      <c r="HRK83" s="200"/>
      <c r="HRL83" s="200"/>
      <c r="HRM83" s="197"/>
      <c r="HRN83" s="197"/>
      <c r="HRO83" s="197"/>
      <c r="HRP83" s="197"/>
      <c r="HRQ83" s="197"/>
      <c r="HRR83" s="197"/>
      <c r="HRS83" s="197"/>
      <c r="HRT83" s="197"/>
      <c r="HRU83" s="197"/>
      <c r="HRV83" s="197"/>
      <c r="HRW83" s="197"/>
      <c r="HRX83" s="197"/>
      <c r="HRY83" s="197"/>
      <c r="HRZ83" s="197"/>
      <c r="HSA83" s="197"/>
      <c r="HSB83" s="197"/>
      <c r="HSC83" s="200"/>
      <c r="HSD83" s="200"/>
      <c r="HSE83" s="200"/>
      <c r="HSF83" s="200"/>
      <c r="HSG83" s="200"/>
      <c r="HSH83" s="200"/>
      <c r="HSI83" s="200"/>
      <c r="HSJ83" s="200"/>
      <c r="HSK83" s="200"/>
      <c r="HSL83" s="200"/>
      <c r="HSM83" s="200"/>
      <c r="HSN83" s="200"/>
      <c r="HSO83" s="200"/>
      <c r="HSP83" s="200"/>
      <c r="HSQ83" s="200"/>
      <c r="HSR83" s="200"/>
      <c r="HSS83" s="200"/>
      <c r="HST83" s="200"/>
      <c r="HSU83" s="200"/>
      <c r="HSV83" s="200"/>
      <c r="HSW83" s="200"/>
      <c r="HSX83" s="200"/>
      <c r="HSY83" s="200"/>
      <c r="HSZ83" s="200"/>
      <c r="HTA83" s="200"/>
      <c r="HTB83" s="200"/>
      <c r="HTC83" s="200"/>
      <c r="HTD83" s="200"/>
      <c r="HTE83" s="200"/>
      <c r="HTF83" s="200"/>
      <c r="HTG83" s="200"/>
      <c r="HTH83" s="200"/>
      <c r="HTI83" s="200"/>
      <c r="HTJ83" s="200"/>
      <c r="HTK83" s="200"/>
      <c r="HTL83" s="200"/>
      <c r="HTM83" s="200"/>
      <c r="HTN83" s="200"/>
      <c r="HTO83" s="200"/>
      <c r="HTP83" s="200"/>
      <c r="HTQ83" s="200"/>
      <c r="HTR83" s="200"/>
      <c r="HTS83" s="200"/>
      <c r="HTT83" s="200"/>
      <c r="HTU83" s="200"/>
      <c r="HTV83" s="200"/>
      <c r="HTW83" s="200"/>
      <c r="HTX83" s="200"/>
      <c r="HTY83" s="200"/>
      <c r="HTZ83" s="200"/>
      <c r="HUA83" s="200"/>
      <c r="HUB83" s="200"/>
      <c r="HUC83" s="200"/>
      <c r="HUD83" s="200"/>
      <c r="HUE83" s="200"/>
      <c r="HUF83" s="200"/>
      <c r="HUG83" s="200"/>
      <c r="HUH83" s="200"/>
      <c r="HUI83" s="200"/>
      <c r="HUJ83" s="200"/>
      <c r="HUK83" s="200"/>
      <c r="HUL83" s="200"/>
      <c r="HUM83" s="200"/>
      <c r="HUN83" s="200"/>
      <c r="HUO83" s="200"/>
      <c r="HUP83" s="200"/>
      <c r="HUQ83" s="200"/>
      <c r="HUR83" s="200"/>
      <c r="HUS83" s="200"/>
      <c r="HUT83" s="200"/>
      <c r="HUU83" s="200"/>
      <c r="HUV83" s="200"/>
      <c r="HUW83" s="200"/>
      <c r="HUX83" s="200"/>
      <c r="HUY83" s="200"/>
      <c r="HUZ83" s="200"/>
      <c r="HVA83" s="197"/>
      <c r="HVB83" s="197"/>
      <c r="HVC83" s="197"/>
      <c r="HVD83" s="197"/>
      <c r="HVE83" s="197"/>
      <c r="HVF83" s="197"/>
      <c r="HVG83" s="197"/>
      <c r="HVH83" s="197"/>
      <c r="HVI83" s="197"/>
      <c r="HVJ83" s="197"/>
      <c r="HVK83" s="197"/>
      <c r="HVL83" s="197"/>
      <c r="HVM83" s="197"/>
      <c r="HVN83" s="197"/>
      <c r="HVO83" s="197"/>
      <c r="HVP83" s="197"/>
      <c r="HVQ83" s="200"/>
      <c r="HVR83" s="200"/>
      <c r="HVS83" s="200"/>
      <c r="HVT83" s="200"/>
      <c r="HVU83" s="200"/>
      <c r="HVV83" s="200"/>
      <c r="HVW83" s="200"/>
      <c r="HVX83" s="200"/>
      <c r="HVY83" s="200"/>
      <c r="HVZ83" s="200"/>
      <c r="HWA83" s="200"/>
      <c r="HWB83" s="200"/>
      <c r="HWC83" s="200"/>
      <c r="HWD83" s="200"/>
      <c r="HWE83" s="200"/>
      <c r="HWF83" s="200"/>
      <c r="HWG83" s="200"/>
      <c r="HWH83" s="200"/>
      <c r="HWI83" s="200"/>
      <c r="HWJ83" s="200"/>
      <c r="HWK83" s="200"/>
      <c r="HWL83" s="200"/>
      <c r="HWM83" s="200"/>
      <c r="HWN83" s="200"/>
      <c r="HWO83" s="200"/>
      <c r="HWP83" s="200"/>
      <c r="HWQ83" s="200"/>
      <c r="HWR83" s="200"/>
      <c r="HWS83" s="200"/>
      <c r="HWT83" s="200"/>
      <c r="HWU83" s="200"/>
      <c r="HWV83" s="200"/>
      <c r="HWW83" s="200"/>
      <c r="HWX83" s="200"/>
      <c r="HWY83" s="200"/>
      <c r="HWZ83" s="200"/>
      <c r="HXA83" s="200"/>
      <c r="HXB83" s="200"/>
      <c r="HXC83" s="200"/>
      <c r="HXD83" s="200"/>
      <c r="HXE83" s="200"/>
      <c r="HXF83" s="200"/>
      <c r="HXG83" s="200"/>
      <c r="HXH83" s="200"/>
      <c r="HXI83" s="200"/>
      <c r="HXJ83" s="200"/>
      <c r="HXK83" s="200"/>
      <c r="HXL83" s="200"/>
      <c r="HXM83" s="200"/>
      <c r="HXN83" s="200"/>
      <c r="HXO83" s="200"/>
      <c r="HXP83" s="200"/>
      <c r="HXQ83" s="200"/>
      <c r="HXR83" s="200"/>
      <c r="HXS83" s="200"/>
      <c r="HXT83" s="200"/>
      <c r="HXU83" s="200"/>
      <c r="HXV83" s="200"/>
      <c r="HXW83" s="200"/>
      <c r="HXX83" s="200"/>
      <c r="HXY83" s="200"/>
      <c r="HXZ83" s="200"/>
      <c r="HYA83" s="200"/>
      <c r="HYB83" s="200"/>
      <c r="HYC83" s="200"/>
      <c r="HYD83" s="200"/>
      <c r="HYE83" s="200"/>
      <c r="HYF83" s="200"/>
      <c r="HYG83" s="200"/>
      <c r="HYH83" s="200"/>
      <c r="HYI83" s="200"/>
      <c r="HYJ83" s="200"/>
      <c r="HYK83" s="200"/>
      <c r="HYL83" s="200"/>
      <c r="HYM83" s="200"/>
      <c r="HYN83" s="200"/>
      <c r="HYO83" s="197"/>
      <c r="HYP83" s="197"/>
      <c r="HYQ83" s="197"/>
      <c r="HYR83" s="197"/>
      <c r="HYS83" s="197"/>
      <c r="HYT83" s="197"/>
      <c r="HYU83" s="197"/>
      <c r="HYV83" s="197"/>
      <c r="HYW83" s="197"/>
      <c r="HYX83" s="197"/>
      <c r="HYY83" s="197"/>
      <c r="HYZ83" s="197"/>
      <c r="HZA83" s="197"/>
      <c r="HZB83" s="197"/>
      <c r="HZC83" s="197"/>
      <c r="HZD83" s="197"/>
      <c r="HZE83" s="200"/>
      <c r="HZF83" s="200"/>
      <c r="HZG83" s="200"/>
      <c r="HZH83" s="200"/>
      <c r="HZI83" s="200"/>
      <c r="HZJ83" s="200"/>
      <c r="HZK83" s="200"/>
      <c r="HZL83" s="200"/>
      <c r="HZM83" s="200"/>
      <c r="HZN83" s="200"/>
      <c r="HZO83" s="200"/>
      <c r="HZP83" s="200"/>
      <c r="HZQ83" s="200"/>
      <c r="HZR83" s="200"/>
      <c r="HZS83" s="200"/>
      <c r="HZT83" s="200"/>
      <c r="HZU83" s="200"/>
      <c r="HZV83" s="200"/>
      <c r="HZW83" s="200"/>
      <c r="HZX83" s="200"/>
      <c r="HZY83" s="200"/>
      <c r="HZZ83" s="200"/>
      <c r="IAA83" s="200"/>
      <c r="IAB83" s="200"/>
      <c r="IAC83" s="200"/>
      <c r="IAD83" s="200"/>
      <c r="IAE83" s="200"/>
      <c r="IAF83" s="200"/>
      <c r="IAG83" s="200"/>
      <c r="IAH83" s="200"/>
      <c r="IAI83" s="200"/>
      <c r="IAJ83" s="200"/>
      <c r="IAK83" s="200"/>
      <c r="IAL83" s="200"/>
      <c r="IAM83" s="200"/>
      <c r="IAN83" s="200"/>
      <c r="IAO83" s="200"/>
      <c r="IAP83" s="200"/>
      <c r="IAQ83" s="200"/>
      <c r="IAR83" s="200"/>
      <c r="IAS83" s="200"/>
      <c r="IAT83" s="200"/>
      <c r="IAU83" s="200"/>
      <c r="IAV83" s="200"/>
      <c r="IAW83" s="200"/>
      <c r="IAX83" s="200"/>
      <c r="IAY83" s="200"/>
      <c r="IAZ83" s="200"/>
      <c r="IBA83" s="200"/>
      <c r="IBB83" s="200"/>
      <c r="IBC83" s="200"/>
      <c r="IBD83" s="200"/>
      <c r="IBE83" s="200"/>
      <c r="IBF83" s="200"/>
      <c r="IBG83" s="200"/>
      <c r="IBH83" s="200"/>
      <c r="IBI83" s="200"/>
      <c r="IBJ83" s="200"/>
      <c r="IBK83" s="200"/>
      <c r="IBL83" s="200"/>
      <c r="IBM83" s="200"/>
      <c r="IBN83" s="200"/>
      <c r="IBO83" s="200"/>
      <c r="IBP83" s="200"/>
      <c r="IBQ83" s="200"/>
      <c r="IBR83" s="200"/>
      <c r="IBS83" s="200"/>
      <c r="IBT83" s="200"/>
      <c r="IBU83" s="200"/>
      <c r="IBV83" s="200"/>
      <c r="IBW83" s="200"/>
      <c r="IBX83" s="200"/>
      <c r="IBY83" s="200"/>
      <c r="IBZ83" s="200"/>
      <c r="ICA83" s="200"/>
      <c r="ICB83" s="200"/>
      <c r="ICC83" s="197"/>
      <c r="ICD83" s="197"/>
      <c r="ICE83" s="197"/>
      <c r="ICF83" s="197"/>
      <c r="ICG83" s="197"/>
      <c r="ICH83" s="197"/>
      <c r="ICI83" s="197"/>
      <c r="ICJ83" s="197"/>
      <c r="ICK83" s="197"/>
      <c r="ICL83" s="197"/>
      <c r="ICM83" s="197"/>
      <c r="ICN83" s="197"/>
      <c r="ICO83" s="197"/>
      <c r="ICP83" s="197"/>
      <c r="ICQ83" s="197"/>
      <c r="ICR83" s="197"/>
      <c r="ICS83" s="200"/>
      <c r="ICT83" s="200"/>
      <c r="ICU83" s="200"/>
      <c r="ICV83" s="200"/>
      <c r="ICW83" s="200"/>
      <c r="ICX83" s="200"/>
      <c r="ICY83" s="200"/>
      <c r="ICZ83" s="200"/>
      <c r="IDA83" s="200"/>
      <c r="IDB83" s="200"/>
      <c r="IDC83" s="200"/>
      <c r="IDD83" s="200"/>
      <c r="IDE83" s="200"/>
      <c r="IDF83" s="200"/>
      <c r="IDG83" s="200"/>
      <c r="IDH83" s="200"/>
      <c r="IDI83" s="200"/>
      <c r="IDJ83" s="200"/>
      <c r="IDK83" s="200"/>
      <c r="IDL83" s="200"/>
      <c r="IDM83" s="200"/>
      <c r="IDN83" s="200"/>
      <c r="IDO83" s="200"/>
      <c r="IDP83" s="200"/>
      <c r="IDQ83" s="200"/>
      <c r="IDR83" s="200"/>
      <c r="IDS83" s="200"/>
      <c r="IDT83" s="200"/>
      <c r="IDU83" s="200"/>
      <c r="IDV83" s="200"/>
      <c r="IDW83" s="200"/>
      <c r="IDX83" s="200"/>
      <c r="IDY83" s="200"/>
      <c r="IDZ83" s="200"/>
      <c r="IEA83" s="200"/>
      <c r="IEB83" s="200"/>
      <c r="IEC83" s="200"/>
      <c r="IED83" s="200"/>
      <c r="IEE83" s="200"/>
      <c r="IEF83" s="200"/>
      <c r="IEG83" s="200"/>
      <c r="IEH83" s="200"/>
      <c r="IEI83" s="200"/>
      <c r="IEJ83" s="200"/>
      <c r="IEK83" s="200"/>
      <c r="IEL83" s="200"/>
      <c r="IEM83" s="200"/>
      <c r="IEN83" s="200"/>
      <c r="IEO83" s="200"/>
      <c r="IEP83" s="200"/>
      <c r="IEQ83" s="200"/>
      <c r="IER83" s="200"/>
      <c r="IES83" s="200"/>
      <c r="IET83" s="200"/>
      <c r="IEU83" s="200"/>
      <c r="IEV83" s="200"/>
      <c r="IEW83" s="200"/>
      <c r="IEX83" s="200"/>
      <c r="IEY83" s="200"/>
      <c r="IEZ83" s="200"/>
      <c r="IFA83" s="200"/>
      <c r="IFB83" s="200"/>
      <c r="IFC83" s="200"/>
      <c r="IFD83" s="200"/>
      <c r="IFE83" s="200"/>
      <c r="IFF83" s="200"/>
      <c r="IFG83" s="200"/>
      <c r="IFH83" s="200"/>
      <c r="IFI83" s="200"/>
      <c r="IFJ83" s="200"/>
      <c r="IFK83" s="200"/>
      <c r="IFL83" s="200"/>
      <c r="IFM83" s="200"/>
      <c r="IFN83" s="200"/>
      <c r="IFO83" s="200"/>
      <c r="IFP83" s="200"/>
      <c r="IFQ83" s="197"/>
      <c r="IFR83" s="197"/>
      <c r="IFS83" s="197"/>
      <c r="IFT83" s="197"/>
      <c r="IFU83" s="197"/>
      <c r="IFV83" s="197"/>
      <c r="IFW83" s="197"/>
      <c r="IFX83" s="197"/>
      <c r="IFY83" s="197"/>
      <c r="IFZ83" s="197"/>
      <c r="IGA83" s="197"/>
      <c r="IGB83" s="197"/>
      <c r="IGC83" s="197"/>
      <c r="IGD83" s="197"/>
      <c r="IGE83" s="197"/>
      <c r="IGF83" s="197"/>
      <c r="IGG83" s="200"/>
      <c r="IGH83" s="200"/>
      <c r="IGI83" s="200"/>
      <c r="IGJ83" s="200"/>
      <c r="IGK83" s="200"/>
      <c r="IGL83" s="200"/>
      <c r="IGM83" s="200"/>
      <c r="IGN83" s="200"/>
      <c r="IGO83" s="200"/>
      <c r="IGP83" s="200"/>
      <c r="IGQ83" s="200"/>
      <c r="IGR83" s="200"/>
      <c r="IGS83" s="200"/>
      <c r="IGT83" s="200"/>
      <c r="IGU83" s="200"/>
      <c r="IGV83" s="200"/>
      <c r="IGW83" s="200"/>
      <c r="IGX83" s="200"/>
      <c r="IGY83" s="200"/>
      <c r="IGZ83" s="200"/>
      <c r="IHA83" s="200"/>
      <c r="IHB83" s="200"/>
      <c r="IHC83" s="200"/>
      <c r="IHD83" s="200"/>
      <c r="IHE83" s="200"/>
      <c r="IHF83" s="200"/>
      <c r="IHG83" s="200"/>
      <c r="IHH83" s="200"/>
      <c r="IHI83" s="200"/>
      <c r="IHJ83" s="200"/>
      <c r="IHK83" s="200"/>
      <c r="IHL83" s="200"/>
      <c r="IHM83" s="200"/>
      <c r="IHN83" s="200"/>
      <c r="IHO83" s="200"/>
      <c r="IHP83" s="200"/>
      <c r="IHQ83" s="200"/>
      <c r="IHR83" s="200"/>
      <c r="IHS83" s="200"/>
      <c r="IHT83" s="200"/>
      <c r="IHU83" s="200"/>
      <c r="IHV83" s="200"/>
      <c r="IHW83" s="200"/>
      <c r="IHX83" s="200"/>
      <c r="IHY83" s="200"/>
      <c r="IHZ83" s="200"/>
      <c r="IIA83" s="200"/>
      <c r="IIB83" s="200"/>
      <c r="IIC83" s="200"/>
      <c r="IID83" s="200"/>
      <c r="IIE83" s="200"/>
      <c r="IIF83" s="200"/>
      <c r="IIG83" s="200"/>
      <c r="IIH83" s="200"/>
      <c r="III83" s="200"/>
      <c r="IIJ83" s="200"/>
      <c r="IIK83" s="200"/>
      <c r="IIL83" s="200"/>
      <c r="IIM83" s="200"/>
      <c r="IIN83" s="200"/>
      <c r="IIO83" s="200"/>
      <c r="IIP83" s="200"/>
      <c r="IIQ83" s="200"/>
      <c r="IIR83" s="200"/>
      <c r="IIS83" s="200"/>
      <c r="IIT83" s="200"/>
      <c r="IIU83" s="200"/>
      <c r="IIV83" s="200"/>
      <c r="IIW83" s="200"/>
      <c r="IIX83" s="200"/>
      <c r="IIY83" s="200"/>
      <c r="IIZ83" s="200"/>
      <c r="IJA83" s="200"/>
      <c r="IJB83" s="200"/>
      <c r="IJC83" s="200"/>
      <c r="IJD83" s="200"/>
      <c r="IJE83" s="197"/>
      <c r="IJF83" s="197"/>
      <c r="IJG83" s="197"/>
      <c r="IJH83" s="197"/>
      <c r="IJI83" s="197"/>
      <c r="IJJ83" s="197"/>
      <c r="IJK83" s="197"/>
      <c r="IJL83" s="197"/>
      <c r="IJM83" s="197"/>
      <c r="IJN83" s="197"/>
      <c r="IJO83" s="197"/>
      <c r="IJP83" s="197"/>
      <c r="IJQ83" s="197"/>
      <c r="IJR83" s="197"/>
      <c r="IJS83" s="197"/>
      <c r="IJT83" s="197"/>
      <c r="IJU83" s="200"/>
      <c r="IJV83" s="200"/>
      <c r="IJW83" s="200"/>
      <c r="IJX83" s="200"/>
      <c r="IJY83" s="200"/>
      <c r="IJZ83" s="200"/>
      <c r="IKA83" s="200"/>
      <c r="IKB83" s="200"/>
      <c r="IKC83" s="200"/>
      <c r="IKD83" s="200"/>
      <c r="IKE83" s="200"/>
      <c r="IKF83" s="200"/>
      <c r="IKG83" s="200"/>
      <c r="IKH83" s="200"/>
      <c r="IKI83" s="200"/>
      <c r="IKJ83" s="200"/>
      <c r="IKK83" s="200"/>
      <c r="IKL83" s="200"/>
      <c r="IKM83" s="200"/>
      <c r="IKN83" s="200"/>
      <c r="IKO83" s="200"/>
      <c r="IKP83" s="200"/>
      <c r="IKQ83" s="200"/>
      <c r="IKR83" s="200"/>
      <c r="IKS83" s="200"/>
      <c r="IKT83" s="200"/>
      <c r="IKU83" s="200"/>
      <c r="IKV83" s="200"/>
      <c r="IKW83" s="200"/>
      <c r="IKX83" s="200"/>
      <c r="IKY83" s="200"/>
      <c r="IKZ83" s="200"/>
      <c r="ILA83" s="200"/>
      <c r="ILB83" s="200"/>
      <c r="ILC83" s="200"/>
      <c r="ILD83" s="200"/>
      <c r="ILE83" s="200"/>
      <c r="ILF83" s="200"/>
      <c r="ILG83" s="200"/>
      <c r="ILH83" s="200"/>
      <c r="ILI83" s="200"/>
      <c r="ILJ83" s="200"/>
      <c r="ILK83" s="200"/>
      <c r="ILL83" s="200"/>
      <c r="ILM83" s="200"/>
      <c r="ILN83" s="200"/>
      <c r="ILO83" s="200"/>
      <c r="ILP83" s="200"/>
      <c r="ILQ83" s="200"/>
      <c r="ILR83" s="200"/>
      <c r="ILS83" s="200"/>
      <c r="ILT83" s="200"/>
      <c r="ILU83" s="200"/>
      <c r="ILV83" s="200"/>
      <c r="ILW83" s="200"/>
      <c r="ILX83" s="200"/>
      <c r="ILY83" s="200"/>
      <c r="ILZ83" s="200"/>
      <c r="IMA83" s="200"/>
      <c r="IMB83" s="200"/>
      <c r="IMC83" s="200"/>
      <c r="IMD83" s="200"/>
      <c r="IME83" s="200"/>
      <c r="IMF83" s="200"/>
      <c r="IMG83" s="200"/>
      <c r="IMH83" s="200"/>
      <c r="IMI83" s="200"/>
      <c r="IMJ83" s="200"/>
      <c r="IMK83" s="200"/>
      <c r="IML83" s="200"/>
      <c r="IMM83" s="200"/>
      <c r="IMN83" s="200"/>
      <c r="IMO83" s="200"/>
      <c r="IMP83" s="200"/>
      <c r="IMQ83" s="200"/>
      <c r="IMR83" s="200"/>
      <c r="IMS83" s="197"/>
      <c r="IMT83" s="197"/>
      <c r="IMU83" s="197"/>
      <c r="IMV83" s="197"/>
      <c r="IMW83" s="197"/>
      <c r="IMX83" s="197"/>
      <c r="IMY83" s="197"/>
      <c r="IMZ83" s="197"/>
      <c r="INA83" s="197"/>
      <c r="INB83" s="197"/>
      <c r="INC83" s="197"/>
      <c r="IND83" s="197"/>
      <c r="INE83" s="197"/>
      <c r="INF83" s="197"/>
      <c r="ING83" s="197"/>
      <c r="INH83" s="197"/>
      <c r="INI83" s="200"/>
      <c r="INJ83" s="200"/>
      <c r="INK83" s="200"/>
      <c r="INL83" s="200"/>
      <c r="INM83" s="200"/>
      <c r="INN83" s="200"/>
      <c r="INO83" s="200"/>
      <c r="INP83" s="200"/>
      <c r="INQ83" s="200"/>
      <c r="INR83" s="200"/>
      <c r="INS83" s="200"/>
      <c r="INT83" s="200"/>
      <c r="INU83" s="200"/>
      <c r="INV83" s="200"/>
      <c r="INW83" s="200"/>
      <c r="INX83" s="200"/>
      <c r="INY83" s="200"/>
      <c r="INZ83" s="200"/>
      <c r="IOA83" s="200"/>
      <c r="IOB83" s="200"/>
      <c r="IOC83" s="200"/>
      <c r="IOD83" s="200"/>
      <c r="IOE83" s="200"/>
      <c r="IOF83" s="200"/>
      <c r="IOG83" s="200"/>
      <c r="IOH83" s="200"/>
      <c r="IOI83" s="200"/>
      <c r="IOJ83" s="200"/>
      <c r="IOK83" s="200"/>
      <c r="IOL83" s="200"/>
      <c r="IOM83" s="200"/>
      <c r="ION83" s="200"/>
      <c r="IOO83" s="200"/>
      <c r="IOP83" s="200"/>
      <c r="IOQ83" s="200"/>
      <c r="IOR83" s="200"/>
      <c r="IOS83" s="200"/>
      <c r="IOT83" s="200"/>
      <c r="IOU83" s="200"/>
      <c r="IOV83" s="200"/>
      <c r="IOW83" s="200"/>
      <c r="IOX83" s="200"/>
      <c r="IOY83" s="200"/>
      <c r="IOZ83" s="200"/>
      <c r="IPA83" s="200"/>
      <c r="IPB83" s="200"/>
      <c r="IPC83" s="200"/>
      <c r="IPD83" s="200"/>
      <c r="IPE83" s="200"/>
      <c r="IPF83" s="200"/>
      <c r="IPG83" s="200"/>
      <c r="IPH83" s="200"/>
      <c r="IPI83" s="200"/>
      <c r="IPJ83" s="200"/>
      <c r="IPK83" s="200"/>
      <c r="IPL83" s="200"/>
      <c r="IPM83" s="200"/>
      <c r="IPN83" s="200"/>
      <c r="IPO83" s="200"/>
      <c r="IPP83" s="200"/>
      <c r="IPQ83" s="200"/>
      <c r="IPR83" s="200"/>
      <c r="IPS83" s="200"/>
      <c r="IPT83" s="200"/>
      <c r="IPU83" s="200"/>
      <c r="IPV83" s="200"/>
      <c r="IPW83" s="200"/>
      <c r="IPX83" s="200"/>
      <c r="IPY83" s="200"/>
      <c r="IPZ83" s="200"/>
      <c r="IQA83" s="200"/>
      <c r="IQB83" s="200"/>
      <c r="IQC83" s="200"/>
      <c r="IQD83" s="200"/>
      <c r="IQE83" s="200"/>
      <c r="IQF83" s="200"/>
      <c r="IQG83" s="197"/>
      <c r="IQH83" s="197"/>
      <c r="IQI83" s="197"/>
      <c r="IQJ83" s="197"/>
      <c r="IQK83" s="197"/>
      <c r="IQL83" s="197"/>
      <c r="IQM83" s="197"/>
      <c r="IQN83" s="197"/>
      <c r="IQO83" s="197"/>
      <c r="IQP83" s="197"/>
      <c r="IQQ83" s="197"/>
      <c r="IQR83" s="197"/>
      <c r="IQS83" s="197"/>
      <c r="IQT83" s="197"/>
      <c r="IQU83" s="197"/>
      <c r="IQV83" s="197"/>
      <c r="IQW83" s="200"/>
      <c r="IQX83" s="200"/>
      <c r="IQY83" s="200"/>
      <c r="IQZ83" s="200"/>
      <c r="IRA83" s="200"/>
      <c r="IRB83" s="200"/>
      <c r="IRC83" s="200"/>
      <c r="IRD83" s="200"/>
      <c r="IRE83" s="200"/>
      <c r="IRF83" s="200"/>
      <c r="IRG83" s="200"/>
      <c r="IRH83" s="200"/>
      <c r="IRI83" s="200"/>
      <c r="IRJ83" s="200"/>
      <c r="IRK83" s="200"/>
      <c r="IRL83" s="200"/>
      <c r="IRM83" s="200"/>
      <c r="IRN83" s="200"/>
      <c r="IRO83" s="200"/>
      <c r="IRP83" s="200"/>
      <c r="IRQ83" s="200"/>
      <c r="IRR83" s="200"/>
      <c r="IRS83" s="200"/>
      <c r="IRT83" s="200"/>
      <c r="IRU83" s="200"/>
      <c r="IRV83" s="200"/>
      <c r="IRW83" s="200"/>
      <c r="IRX83" s="200"/>
      <c r="IRY83" s="200"/>
      <c r="IRZ83" s="200"/>
      <c r="ISA83" s="200"/>
      <c r="ISB83" s="200"/>
      <c r="ISC83" s="200"/>
      <c r="ISD83" s="200"/>
      <c r="ISE83" s="200"/>
      <c r="ISF83" s="200"/>
      <c r="ISG83" s="200"/>
      <c r="ISH83" s="200"/>
      <c r="ISI83" s="200"/>
      <c r="ISJ83" s="200"/>
      <c r="ISK83" s="200"/>
      <c r="ISL83" s="200"/>
      <c r="ISM83" s="200"/>
      <c r="ISN83" s="200"/>
      <c r="ISO83" s="200"/>
      <c r="ISP83" s="200"/>
      <c r="ISQ83" s="200"/>
      <c r="ISR83" s="200"/>
      <c r="ISS83" s="200"/>
      <c r="IST83" s="200"/>
      <c r="ISU83" s="200"/>
      <c r="ISV83" s="200"/>
      <c r="ISW83" s="200"/>
      <c r="ISX83" s="200"/>
      <c r="ISY83" s="200"/>
      <c r="ISZ83" s="200"/>
      <c r="ITA83" s="200"/>
      <c r="ITB83" s="200"/>
      <c r="ITC83" s="200"/>
      <c r="ITD83" s="200"/>
      <c r="ITE83" s="200"/>
      <c r="ITF83" s="200"/>
      <c r="ITG83" s="200"/>
      <c r="ITH83" s="200"/>
      <c r="ITI83" s="200"/>
      <c r="ITJ83" s="200"/>
      <c r="ITK83" s="200"/>
      <c r="ITL83" s="200"/>
      <c r="ITM83" s="200"/>
      <c r="ITN83" s="200"/>
      <c r="ITO83" s="200"/>
      <c r="ITP83" s="200"/>
      <c r="ITQ83" s="200"/>
      <c r="ITR83" s="200"/>
      <c r="ITS83" s="200"/>
      <c r="ITT83" s="200"/>
      <c r="ITU83" s="197"/>
      <c r="ITV83" s="197"/>
      <c r="ITW83" s="197"/>
      <c r="ITX83" s="197"/>
      <c r="ITY83" s="197"/>
      <c r="ITZ83" s="197"/>
      <c r="IUA83" s="197"/>
      <c r="IUB83" s="197"/>
      <c r="IUC83" s="197"/>
      <c r="IUD83" s="197"/>
      <c r="IUE83" s="197"/>
      <c r="IUF83" s="197"/>
      <c r="IUG83" s="197"/>
      <c r="IUH83" s="197"/>
      <c r="IUI83" s="197"/>
      <c r="IUJ83" s="197"/>
      <c r="IUK83" s="200"/>
      <c r="IUL83" s="200"/>
      <c r="IUM83" s="200"/>
      <c r="IUN83" s="200"/>
      <c r="IUO83" s="200"/>
      <c r="IUP83" s="200"/>
      <c r="IUQ83" s="200"/>
      <c r="IUR83" s="200"/>
      <c r="IUS83" s="200"/>
      <c r="IUT83" s="200"/>
      <c r="IUU83" s="200"/>
      <c r="IUV83" s="200"/>
      <c r="IUW83" s="200"/>
      <c r="IUX83" s="200"/>
      <c r="IUY83" s="200"/>
      <c r="IUZ83" s="200"/>
      <c r="IVA83" s="200"/>
      <c r="IVB83" s="200"/>
      <c r="IVC83" s="200"/>
      <c r="IVD83" s="200"/>
      <c r="IVE83" s="200"/>
      <c r="IVF83" s="200"/>
      <c r="IVG83" s="200"/>
      <c r="IVH83" s="200"/>
      <c r="IVI83" s="200"/>
      <c r="IVJ83" s="200"/>
      <c r="IVK83" s="200"/>
      <c r="IVL83" s="200"/>
      <c r="IVM83" s="200"/>
      <c r="IVN83" s="200"/>
      <c r="IVO83" s="200"/>
      <c r="IVP83" s="200"/>
      <c r="IVQ83" s="200"/>
      <c r="IVR83" s="200"/>
      <c r="IVS83" s="200"/>
      <c r="IVT83" s="200"/>
      <c r="IVU83" s="200"/>
      <c r="IVV83" s="200"/>
      <c r="IVW83" s="200"/>
      <c r="IVX83" s="200"/>
      <c r="IVY83" s="200"/>
      <c r="IVZ83" s="200"/>
      <c r="IWA83" s="200"/>
      <c r="IWB83" s="200"/>
      <c r="IWC83" s="200"/>
      <c r="IWD83" s="200"/>
      <c r="IWE83" s="200"/>
      <c r="IWF83" s="200"/>
      <c r="IWG83" s="200"/>
      <c r="IWH83" s="200"/>
      <c r="IWI83" s="200"/>
      <c r="IWJ83" s="200"/>
      <c r="IWK83" s="200"/>
      <c r="IWL83" s="200"/>
      <c r="IWM83" s="200"/>
      <c r="IWN83" s="200"/>
      <c r="IWO83" s="200"/>
      <c r="IWP83" s="200"/>
      <c r="IWQ83" s="200"/>
      <c r="IWR83" s="200"/>
      <c r="IWS83" s="200"/>
      <c r="IWT83" s="200"/>
      <c r="IWU83" s="200"/>
      <c r="IWV83" s="200"/>
      <c r="IWW83" s="200"/>
      <c r="IWX83" s="200"/>
      <c r="IWY83" s="200"/>
      <c r="IWZ83" s="200"/>
      <c r="IXA83" s="200"/>
      <c r="IXB83" s="200"/>
      <c r="IXC83" s="200"/>
      <c r="IXD83" s="200"/>
      <c r="IXE83" s="200"/>
      <c r="IXF83" s="200"/>
      <c r="IXG83" s="200"/>
      <c r="IXH83" s="200"/>
      <c r="IXI83" s="197"/>
      <c r="IXJ83" s="197"/>
      <c r="IXK83" s="197"/>
      <c r="IXL83" s="197"/>
      <c r="IXM83" s="197"/>
      <c r="IXN83" s="197"/>
      <c r="IXO83" s="197"/>
      <c r="IXP83" s="197"/>
      <c r="IXQ83" s="197"/>
      <c r="IXR83" s="197"/>
      <c r="IXS83" s="197"/>
      <c r="IXT83" s="197"/>
      <c r="IXU83" s="197"/>
      <c r="IXV83" s="197"/>
      <c r="IXW83" s="197"/>
      <c r="IXX83" s="197"/>
      <c r="IXY83" s="200"/>
      <c r="IXZ83" s="200"/>
      <c r="IYA83" s="200"/>
      <c r="IYB83" s="200"/>
      <c r="IYC83" s="200"/>
      <c r="IYD83" s="200"/>
      <c r="IYE83" s="200"/>
      <c r="IYF83" s="200"/>
      <c r="IYG83" s="200"/>
      <c r="IYH83" s="200"/>
      <c r="IYI83" s="200"/>
      <c r="IYJ83" s="200"/>
      <c r="IYK83" s="200"/>
      <c r="IYL83" s="200"/>
      <c r="IYM83" s="200"/>
      <c r="IYN83" s="200"/>
      <c r="IYO83" s="200"/>
      <c r="IYP83" s="200"/>
      <c r="IYQ83" s="200"/>
      <c r="IYR83" s="200"/>
      <c r="IYS83" s="200"/>
      <c r="IYT83" s="200"/>
      <c r="IYU83" s="200"/>
      <c r="IYV83" s="200"/>
      <c r="IYW83" s="200"/>
      <c r="IYX83" s="200"/>
      <c r="IYY83" s="200"/>
      <c r="IYZ83" s="200"/>
      <c r="IZA83" s="200"/>
      <c r="IZB83" s="200"/>
      <c r="IZC83" s="200"/>
      <c r="IZD83" s="200"/>
      <c r="IZE83" s="200"/>
      <c r="IZF83" s="200"/>
      <c r="IZG83" s="200"/>
      <c r="IZH83" s="200"/>
      <c r="IZI83" s="200"/>
      <c r="IZJ83" s="200"/>
      <c r="IZK83" s="200"/>
      <c r="IZL83" s="200"/>
      <c r="IZM83" s="200"/>
      <c r="IZN83" s="200"/>
      <c r="IZO83" s="200"/>
      <c r="IZP83" s="200"/>
      <c r="IZQ83" s="200"/>
      <c r="IZR83" s="200"/>
      <c r="IZS83" s="200"/>
      <c r="IZT83" s="200"/>
      <c r="IZU83" s="200"/>
      <c r="IZV83" s="200"/>
      <c r="IZW83" s="200"/>
      <c r="IZX83" s="200"/>
      <c r="IZY83" s="200"/>
      <c r="IZZ83" s="200"/>
      <c r="JAA83" s="200"/>
      <c r="JAB83" s="200"/>
      <c r="JAC83" s="200"/>
      <c r="JAD83" s="200"/>
      <c r="JAE83" s="200"/>
      <c r="JAF83" s="200"/>
      <c r="JAG83" s="200"/>
      <c r="JAH83" s="200"/>
      <c r="JAI83" s="200"/>
      <c r="JAJ83" s="200"/>
      <c r="JAK83" s="200"/>
      <c r="JAL83" s="200"/>
      <c r="JAM83" s="200"/>
      <c r="JAN83" s="200"/>
      <c r="JAO83" s="200"/>
      <c r="JAP83" s="200"/>
      <c r="JAQ83" s="200"/>
      <c r="JAR83" s="200"/>
      <c r="JAS83" s="200"/>
      <c r="JAT83" s="200"/>
      <c r="JAU83" s="200"/>
      <c r="JAV83" s="200"/>
      <c r="JAW83" s="197"/>
      <c r="JAX83" s="197"/>
      <c r="JAY83" s="197"/>
      <c r="JAZ83" s="197"/>
      <c r="JBA83" s="197"/>
      <c r="JBB83" s="197"/>
      <c r="JBC83" s="197"/>
      <c r="JBD83" s="197"/>
      <c r="JBE83" s="197"/>
      <c r="JBF83" s="197"/>
      <c r="JBG83" s="197"/>
      <c r="JBH83" s="197"/>
      <c r="JBI83" s="197"/>
      <c r="JBJ83" s="197"/>
      <c r="JBK83" s="197"/>
      <c r="JBL83" s="197"/>
      <c r="JBM83" s="200"/>
      <c r="JBN83" s="200"/>
      <c r="JBO83" s="200"/>
      <c r="JBP83" s="200"/>
      <c r="JBQ83" s="200"/>
      <c r="JBR83" s="200"/>
      <c r="JBS83" s="200"/>
      <c r="JBT83" s="200"/>
      <c r="JBU83" s="200"/>
      <c r="JBV83" s="200"/>
      <c r="JBW83" s="200"/>
      <c r="JBX83" s="200"/>
      <c r="JBY83" s="200"/>
      <c r="JBZ83" s="200"/>
      <c r="JCA83" s="200"/>
      <c r="JCB83" s="200"/>
      <c r="JCC83" s="200"/>
      <c r="JCD83" s="200"/>
      <c r="JCE83" s="200"/>
      <c r="JCF83" s="200"/>
      <c r="JCG83" s="200"/>
      <c r="JCH83" s="200"/>
      <c r="JCI83" s="200"/>
      <c r="JCJ83" s="200"/>
      <c r="JCK83" s="200"/>
      <c r="JCL83" s="200"/>
      <c r="JCM83" s="200"/>
      <c r="JCN83" s="200"/>
      <c r="JCO83" s="200"/>
      <c r="JCP83" s="200"/>
      <c r="JCQ83" s="200"/>
      <c r="JCR83" s="200"/>
      <c r="JCS83" s="200"/>
      <c r="JCT83" s="200"/>
      <c r="JCU83" s="200"/>
      <c r="JCV83" s="200"/>
      <c r="JCW83" s="200"/>
      <c r="JCX83" s="200"/>
      <c r="JCY83" s="200"/>
      <c r="JCZ83" s="200"/>
      <c r="JDA83" s="200"/>
      <c r="JDB83" s="200"/>
      <c r="JDC83" s="200"/>
      <c r="JDD83" s="200"/>
      <c r="JDE83" s="200"/>
      <c r="JDF83" s="200"/>
      <c r="JDG83" s="200"/>
      <c r="JDH83" s="200"/>
      <c r="JDI83" s="200"/>
      <c r="JDJ83" s="200"/>
      <c r="JDK83" s="200"/>
      <c r="JDL83" s="200"/>
      <c r="JDM83" s="200"/>
      <c r="JDN83" s="200"/>
      <c r="JDO83" s="200"/>
      <c r="JDP83" s="200"/>
      <c r="JDQ83" s="200"/>
      <c r="JDR83" s="200"/>
      <c r="JDS83" s="200"/>
      <c r="JDT83" s="200"/>
      <c r="JDU83" s="200"/>
      <c r="JDV83" s="200"/>
      <c r="JDW83" s="200"/>
      <c r="JDX83" s="200"/>
      <c r="JDY83" s="200"/>
      <c r="JDZ83" s="200"/>
      <c r="JEA83" s="200"/>
      <c r="JEB83" s="200"/>
      <c r="JEC83" s="200"/>
      <c r="JED83" s="200"/>
      <c r="JEE83" s="200"/>
      <c r="JEF83" s="200"/>
      <c r="JEG83" s="200"/>
      <c r="JEH83" s="200"/>
      <c r="JEI83" s="200"/>
      <c r="JEJ83" s="200"/>
      <c r="JEK83" s="197"/>
      <c r="JEL83" s="197"/>
      <c r="JEM83" s="197"/>
      <c r="JEN83" s="197"/>
      <c r="JEO83" s="197"/>
      <c r="JEP83" s="197"/>
      <c r="JEQ83" s="197"/>
      <c r="JER83" s="197"/>
      <c r="JES83" s="197"/>
      <c r="JET83" s="197"/>
      <c r="JEU83" s="197"/>
      <c r="JEV83" s="197"/>
      <c r="JEW83" s="197"/>
      <c r="JEX83" s="197"/>
      <c r="JEY83" s="197"/>
      <c r="JEZ83" s="197"/>
      <c r="JFA83" s="200"/>
      <c r="JFB83" s="200"/>
      <c r="JFC83" s="200"/>
      <c r="JFD83" s="200"/>
      <c r="JFE83" s="200"/>
      <c r="JFF83" s="200"/>
      <c r="JFG83" s="200"/>
      <c r="JFH83" s="200"/>
      <c r="JFI83" s="200"/>
      <c r="JFJ83" s="200"/>
      <c r="JFK83" s="200"/>
      <c r="JFL83" s="200"/>
      <c r="JFM83" s="200"/>
      <c r="JFN83" s="200"/>
      <c r="JFO83" s="200"/>
      <c r="JFP83" s="200"/>
      <c r="JFQ83" s="200"/>
      <c r="JFR83" s="200"/>
      <c r="JFS83" s="200"/>
      <c r="JFT83" s="200"/>
      <c r="JFU83" s="200"/>
      <c r="JFV83" s="200"/>
      <c r="JFW83" s="200"/>
      <c r="JFX83" s="200"/>
      <c r="JFY83" s="200"/>
      <c r="JFZ83" s="200"/>
      <c r="JGA83" s="200"/>
      <c r="JGB83" s="200"/>
      <c r="JGC83" s="200"/>
      <c r="JGD83" s="200"/>
      <c r="JGE83" s="200"/>
      <c r="JGF83" s="200"/>
      <c r="JGG83" s="200"/>
      <c r="JGH83" s="200"/>
      <c r="JGI83" s="200"/>
      <c r="JGJ83" s="200"/>
      <c r="JGK83" s="200"/>
      <c r="JGL83" s="200"/>
      <c r="JGM83" s="200"/>
      <c r="JGN83" s="200"/>
      <c r="JGO83" s="200"/>
      <c r="JGP83" s="200"/>
      <c r="JGQ83" s="200"/>
      <c r="JGR83" s="200"/>
      <c r="JGS83" s="200"/>
      <c r="JGT83" s="200"/>
      <c r="JGU83" s="200"/>
      <c r="JGV83" s="200"/>
      <c r="JGW83" s="200"/>
      <c r="JGX83" s="200"/>
      <c r="JGY83" s="200"/>
      <c r="JGZ83" s="200"/>
      <c r="JHA83" s="200"/>
      <c r="JHB83" s="200"/>
      <c r="JHC83" s="200"/>
      <c r="JHD83" s="200"/>
      <c r="JHE83" s="200"/>
      <c r="JHF83" s="200"/>
      <c r="JHG83" s="200"/>
      <c r="JHH83" s="200"/>
      <c r="JHI83" s="200"/>
      <c r="JHJ83" s="200"/>
      <c r="JHK83" s="200"/>
      <c r="JHL83" s="200"/>
      <c r="JHM83" s="200"/>
      <c r="JHN83" s="200"/>
      <c r="JHO83" s="200"/>
      <c r="JHP83" s="200"/>
      <c r="JHQ83" s="200"/>
      <c r="JHR83" s="200"/>
      <c r="JHS83" s="200"/>
      <c r="JHT83" s="200"/>
      <c r="JHU83" s="200"/>
      <c r="JHV83" s="200"/>
      <c r="JHW83" s="200"/>
      <c r="JHX83" s="200"/>
      <c r="JHY83" s="197"/>
      <c r="JHZ83" s="197"/>
      <c r="JIA83" s="197"/>
      <c r="JIB83" s="197"/>
      <c r="JIC83" s="197"/>
      <c r="JID83" s="197"/>
      <c r="JIE83" s="197"/>
      <c r="JIF83" s="197"/>
      <c r="JIG83" s="197"/>
      <c r="JIH83" s="197"/>
      <c r="JII83" s="197"/>
      <c r="JIJ83" s="197"/>
      <c r="JIK83" s="197"/>
      <c r="JIL83" s="197"/>
      <c r="JIM83" s="197"/>
      <c r="JIN83" s="197"/>
      <c r="JIO83" s="200"/>
      <c r="JIP83" s="200"/>
      <c r="JIQ83" s="200"/>
      <c r="JIR83" s="200"/>
      <c r="JIS83" s="200"/>
      <c r="JIT83" s="200"/>
      <c r="JIU83" s="200"/>
      <c r="JIV83" s="200"/>
      <c r="JIW83" s="200"/>
      <c r="JIX83" s="200"/>
      <c r="JIY83" s="200"/>
      <c r="JIZ83" s="200"/>
      <c r="JJA83" s="200"/>
      <c r="JJB83" s="200"/>
      <c r="JJC83" s="200"/>
      <c r="JJD83" s="200"/>
      <c r="JJE83" s="200"/>
      <c r="JJF83" s="200"/>
      <c r="JJG83" s="200"/>
      <c r="JJH83" s="200"/>
      <c r="JJI83" s="200"/>
      <c r="JJJ83" s="200"/>
      <c r="JJK83" s="200"/>
      <c r="JJL83" s="200"/>
      <c r="JJM83" s="200"/>
      <c r="JJN83" s="200"/>
      <c r="JJO83" s="200"/>
      <c r="JJP83" s="200"/>
      <c r="JJQ83" s="200"/>
      <c r="JJR83" s="200"/>
      <c r="JJS83" s="200"/>
      <c r="JJT83" s="200"/>
      <c r="JJU83" s="200"/>
      <c r="JJV83" s="200"/>
      <c r="JJW83" s="200"/>
      <c r="JJX83" s="200"/>
      <c r="JJY83" s="200"/>
      <c r="JJZ83" s="200"/>
      <c r="JKA83" s="200"/>
      <c r="JKB83" s="200"/>
      <c r="JKC83" s="200"/>
      <c r="JKD83" s="200"/>
      <c r="JKE83" s="200"/>
      <c r="JKF83" s="200"/>
      <c r="JKG83" s="200"/>
      <c r="JKH83" s="200"/>
      <c r="JKI83" s="200"/>
      <c r="JKJ83" s="200"/>
      <c r="JKK83" s="200"/>
      <c r="JKL83" s="200"/>
      <c r="JKM83" s="200"/>
      <c r="JKN83" s="200"/>
      <c r="JKO83" s="200"/>
      <c r="JKP83" s="200"/>
      <c r="JKQ83" s="200"/>
      <c r="JKR83" s="200"/>
      <c r="JKS83" s="200"/>
      <c r="JKT83" s="200"/>
      <c r="JKU83" s="200"/>
      <c r="JKV83" s="200"/>
      <c r="JKW83" s="200"/>
      <c r="JKX83" s="200"/>
      <c r="JKY83" s="200"/>
      <c r="JKZ83" s="200"/>
      <c r="JLA83" s="200"/>
      <c r="JLB83" s="200"/>
      <c r="JLC83" s="200"/>
      <c r="JLD83" s="200"/>
      <c r="JLE83" s="200"/>
      <c r="JLF83" s="200"/>
      <c r="JLG83" s="200"/>
      <c r="JLH83" s="200"/>
      <c r="JLI83" s="200"/>
      <c r="JLJ83" s="200"/>
      <c r="JLK83" s="200"/>
      <c r="JLL83" s="200"/>
      <c r="JLM83" s="197"/>
      <c r="JLN83" s="197"/>
      <c r="JLO83" s="197"/>
      <c r="JLP83" s="197"/>
      <c r="JLQ83" s="197"/>
      <c r="JLR83" s="197"/>
      <c r="JLS83" s="197"/>
      <c r="JLT83" s="197"/>
      <c r="JLU83" s="197"/>
      <c r="JLV83" s="197"/>
      <c r="JLW83" s="197"/>
      <c r="JLX83" s="197"/>
      <c r="JLY83" s="197"/>
      <c r="JLZ83" s="197"/>
      <c r="JMA83" s="197"/>
      <c r="JMB83" s="197"/>
      <c r="JMC83" s="200"/>
      <c r="JMD83" s="200"/>
      <c r="JME83" s="200"/>
      <c r="JMF83" s="200"/>
      <c r="JMG83" s="200"/>
      <c r="JMH83" s="200"/>
      <c r="JMI83" s="200"/>
      <c r="JMJ83" s="200"/>
      <c r="JMK83" s="200"/>
      <c r="JML83" s="200"/>
      <c r="JMM83" s="200"/>
      <c r="JMN83" s="200"/>
      <c r="JMO83" s="200"/>
      <c r="JMP83" s="200"/>
      <c r="JMQ83" s="200"/>
      <c r="JMR83" s="200"/>
      <c r="JMS83" s="200"/>
      <c r="JMT83" s="200"/>
      <c r="JMU83" s="200"/>
      <c r="JMV83" s="200"/>
      <c r="JMW83" s="200"/>
      <c r="JMX83" s="200"/>
      <c r="JMY83" s="200"/>
      <c r="JMZ83" s="200"/>
      <c r="JNA83" s="200"/>
      <c r="JNB83" s="200"/>
      <c r="JNC83" s="200"/>
      <c r="JND83" s="200"/>
      <c r="JNE83" s="200"/>
      <c r="JNF83" s="200"/>
      <c r="JNG83" s="200"/>
      <c r="JNH83" s="200"/>
      <c r="JNI83" s="200"/>
      <c r="JNJ83" s="200"/>
      <c r="JNK83" s="200"/>
      <c r="JNL83" s="200"/>
      <c r="JNM83" s="200"/>
      <c r="JNN83" s="200"/>
      <c r="JNO83" s="200"/>
      <c r="JNP83" s="200"/>
      <c r="JNQ83" s="200"/>
      <c r="JNR83" s="200"/>
      <c r="JNS83" s="200"/>
      <c r="JNT83" s="200"/>
      <c r="JNU83" s="200"/>
      <c r="JNV83" s="200"/>
      <c r="JNW83" s="200"/>
      <c r="JNX83" s="200"/>
      <c r="JNY83" s="200"/>
      <c r="JNZ83" s="200"/>
      <c r="JOA83" s="200"/>
      <c r="JOB83" s="200"/>
      <c r="JOC83" s="200"/>
      <c r="JOD83" s="200"/>
      <c r="JOE83" s="200"/>
      <c r="JOF83" s="200"/>
      <c r="JOG83" s="200"/>
      <c r="JOH83" s="200"/>
      <c r="JOI83" s="200"/>
      <c r="JOJ83" s="200"/>
      <c r="JOK83" s="200"/>
      <c r="JOL83" s="200"/>
      <c r="JOM83" s="200"/>
      <c r="JON83" s="200"/>
      <c r="JOO83" s="200"/>
      <c r="JOP83" s="200"/>
      <c r="JOQ83" s="200"/>
      <c r="JOR83" s="200"/>
      <c r="JOS83" s="200"/>
      <c r="JOT83" s="200"/>
      <c r="JOU83" s="200"/>
      <c r="JOV83" s="200"/>
      <c r="JOW83" s="200"/>
      <c r="JOX83" s="200"/>
      <c r="JOY83" s="200"/>
      <c r="JOZ83" s="200"/>
      <c r="JPA83" s="197"/>
      <c r="JPB83" s="197"/>
      <c r="JPC83" s="197"/>
      <c r="JPD83" s="197"/>
      <c r="JPE83" s="197"/>
      <c r="JPF83" s="197"/>
      <c r="JPG83" s="197"/>
      <c r="JPH83" s="197"/>
      <c r="JPI83" s="197"/>
      <c r="JPJ83" s="197"/>
      <c r="JPK83" s="197"/>
      <c r="JPL83" s="197"/>
      <c r="JPM83" s="197"/>
      <c r="JPN83" s="197"/>
      <c r="JPO83" s="197"/>
      <c r="JPP83" s="197"/>
      <c r="JPQ83" s="200"/>
      <c r="JPR83" s="200"/>
      <c r="JPS83" s="200"/>
      <c r="JPT83" s="200"/>
      <c r="JPU83" s="200"/>
      <c r="JPV83" s="200"/>
      <c r="JPW83" s="200"/>
      <c r="JPX83" s="200"/>
      <c r="JPY83" s="200"/>
      <c r="JPZ83" s="200"/>
      <c r="JQA83" s="200"/>
      <c r="JQB83" s="200"/>
      <c r="JQC83" s="200"/>
      <c r="JQD83" s="200"/>
      <c r="JQE83" s="200"/>
      <c r="JQF83" s="200"/>
      <c r="JQG83" s="200"/>
      <c r="JQH83" s="200"/>
      <c r="JQI83" s="200"/>
      <c r="JQJ83" s="200"/>
      <c r="JQK83" s="200"/>
      <c r="JQL83" s="200"/>
      <c r="JQM83" s="200"/>
      <c r="JQN83" s="200"/>
      <c r="JQO83" s="200"/>
      <c r="JQP83" s="200"/>
      <c r="JQQ83" s="200"/>
      <c r="JQR83" s="200"/>
      <c r="JQS83" s="200"/>
      <c r="JQT83" s="200"/>
      <c r="JQU83" s="200"/>
      <c r="JQV83" s="200"/>
      <c r="JQW83" s="200"/>
      <c r="JQX83" s="200"/>
      <c r="JQY83" s="200"/>
      <c r="JQZ83" s="200"/>
      <c r="JRA83" s="200"/>
      <c r="JRB83" s="200"/>
      <c r="JRC83" s="200"/>
      <c r="JRD83" s="200"/>
      <c r="JRE83" s="200"/>
      <c r="JRF83" s="200"/>
      <c r="JRG83" s="200"/>
      <c r="JRH83" s="200"/>
      <c r="JRI83" s="200"/>
      <c r="JRJ83" s="200"/>
      <c r="JRK83" s="200"/>
      <c r="JRL83" s="200"/>
      <c r="JRM83" s="200"/>
      <c r="JRN83" s="200"/>
      <c r="JRO83" s="200"/>
      <c r="JRP83" s="200"/>
      <c r="JRQ83" s="200"/>
      <c r="JRR83" s="200"/>
      <c r="JRS83" s="200"/>
      <c r="JRT83" s="200"/>
      <c r="JRU83" s="200"/>
      <c r="JRV83" s="200"/>
      <c r="JRW83" s="200"/>
      <c r="JRX83" s="200"/>
      <c r="JRY83" s="200"/>
      <c r="JRZ83" s="200"/>
      <c r="JSA83" s="200"/>
      <c r="JSB83" s="200"/>
      <c r="JSC83" s="200"/>
      <c r="JSD83" s="200"/>
      <c r="JSE83" s="200"/>
      <c r="JSF83" s="200"/>
      <c r="JSG83" s="200"/>
      <c r="JSH83" s="200"/>
      <c r="JSI83" s="200"/>
      <c r="JSJ83" s="200"/>
      <c r="JSK83" s="200"/>
      <c r="JSL83" s="200"/>
      <c r="JSM83" s="200"/>
      <c r="JSN83" s="200"/>
      <c r="JSO83" s="197"/>
      <c r="JSP83" s="197"/>
      <c r="JSQ83" s="197"/>
      <c r="JSR83" s="197"/>
      <c r="JSS83" s="197"/>
      <c r="JST83" s="197"/>
      <c r="JSU83" s="197"/>
      <c r="JSV83" s="197"/>
      <c r="JSW83" s="197"/>
      <c r="JSX83" s="197"/>
      <c r="JSY83" s="197"/>
      <c r="JSZ83" s="197"/>
      <c r="JTA83" s="197"/>
      <c r="JTB83" s="197"/>
      <c r="JTC83" s="197"/>
      <c r="JTD83" s="197"/>
      <c r="JTE83" s="200"/>
      <c r="JTF83" s="200"/>
      <c r="JTG83" s="200"/>
      <c r="JTH83" s="200"/>
      <c r="JTI83" s="200"/>
      <c r="JTJ83" s="200"/>
      <c r="JTK83" s="200"/>
      <c r="JTL83" s="200"/>
      <c r="JTM83" s="200"/>
      <c r="JTN83" s="200"/>
      <c r="JTO83" s="200"/>
      <c r="JTP83" s="200"/>
      <c r="JTQ83" s="200"/>
      <c r="JTR83" s="200"/>
      <c r="JTS83" s="200"/>
      <c r="JTT83" s="200"/>
      <c r="JTU83" s="200"/>
      <c r="JTV83" s="200"/>
      <c r="JTW83" s="200"/>
      <c r="JTX83" s="200"/>
      <c r="JTY83" s="200"/>
      <c r="JTZ83" s="200"/>
      <c r="JUA83" s="200"/>
      <c r="JUB83" s="200"/>
      <c r="JUC83" s="200"/>
      <c r="JUD83" s="200"/>
      <c r="JUE83" s="200"/>
      <c r="JUF83" s="200"/>
      <c r="JUG83" s="200"/>
      <c r="JUH83" s="200"/>
      <c r="JUI83" s="200"/>
      <c r="JUJ83" s="200"/>
      <c r="JUK83" s="200"/>
      <c r="JUL83" s="200"/>
      <c r="JUM83" s="200"/>
      <c r="JUN83" s="200"/>
      <c r="JUO83" s="200"/>
      <c r="JUP83" s="200"/>
      <c r="JUQ83" s="200"/>
      <c r="JUR83" s="200"/>
      <c r="JUS83" s="200"/>
      <c r="JUT83" s="200"/>
      <c r="JUU83" s="200"/>
      <c r="JUV83" s="200"/>
      <c r="JUW83" s="200"/>
      <c r="JUX83" s="200"/>
      <c r="JUY83" s="200"/>
      <c r="JUZ83" s="200"/>
      <c r="JVA83" s="200"/>
      <c r="JVB83" s="200"/>
      <c r="JVC83" s="200"/>
      <c r="JVD83" s="200"/>
      <c r="JVE83" s="200"/>
      <c r="JVF83" s="200"/>
      <c r="JVG83" s="200"/>
      <c r="JVH83" s="200"/>
      <c r="JVI83" s="200"/>
      <c r="JVJ83" s="200"/>
      <c r="JVK83" s="200"/>
      <c r="JVL83" s="200"/>
      <c r="JVM83" s="200"/>
      <c r="JVN83" s="200"/>
      <c r="JVO83" s="200"/>
      <c r="JVP83" s="200"/>
      <c r="JVQ83" s="200"/>
      <c r="JVR83" s="200"/>
      <c r="JVS83" s="200"/>
      <c r="JVT83" s="200"/>
      <c r="JVU83" s="200"/>
      <c r="JVV83" s="200"/>
      <c r="JVW83" s="200"/>
      <c r="JVX83" s="200"/>
      <c r="JVY83" s="200"/>
      <c r="JVZ83" s="200"/>
      <c r="JWA83" s="200"/>
      <c r="JWB83" s="200"/>
      <c r="JWC83" s="197"/>
      <c r="JWD83" s="197"/>
      <c r="JWE83" s="197"/>
      <c r="JWF83" s="197"/>
      <c r="JWG83" s="197"/>
      <c r="JWH83" s="197"/>
      <c r="JWI83" s="197"/>
      <c r="JWJ83" s="197"/>
      <c r="JWK83" s="197"/>
      <c r="JWL83" s="197"/>
      <c r="JWM83" s="197"/>
      <c r="JWN83" s="197"/>
      <c r="JWO83" s="197"/>
      <c r="JWP83" s="197"/>
      <c r="JWQ83" s="197"/>
      <c r="JWR83" s="197"/>
      <c r="JWS83" s="200"/>
      <c r="JWT83" s="200"/>
      <c r="JWU83" s="200"/>
      <c r="JWV83" s="200"/>
      <c r="JWW83" s="200"/>
      <c r="JWX83" s="200"/>
      <c r="JWY83" s="200"/>
      <c r="JWZ83" s="200"/>
      <c r="JXA83" s="200"/>
      <c r="JXB83" s="200"/>
      <c r="JXC83" s="200"/>
      <c r="JXD83" s="200"/>
      <c r="JXE83" s="200"/>
      <c r="JXF83" s="200"/>
      <c r="JXG83" s="200"/>
      <c r="JXH83" s="200"/>
      <c r="JXI83" s="200"/>
      <c r="JXJ83" s="200"/>
      <c r="JXK83" s="200"/>
      <c r="JXL83" s="200"/>
      <c r="JXM83" s="200"/>
      <c r="JXN83" s="200"/>
      <c r="JXO83" s="200"/>
      <c r="JXP83" s="200"/>
      <c r="JXQ83" s="200"/>
      <c r="JXR83" s="200"/>
      <c r="JXS83" s="200"/>
      <c r="JXT83" s="200"/>
      <c r="JXU83" s="200"/>
      <c r="JXV83" s="200"/>
      <c r="JXW83" s="200"/>
      <c r="JXX83" s="200"/>
      <c r="JXY83" s="200"/>
      <c r="JXZ83" s="200"/>
      <c r="JYA83" s="200"/>
      <c r="JYB83" s="200"/>
      <c r="JYC83" s="200"/>
      <c r="JYD83" s="200"/>
      <c r="JYE83" s="200"/>
      <c r="JYF83" s="200"/>
      <c r="JYG83" s="200"/>
      <c r="JYH83" s="200"/>
      <c r="JYI83" s="200"/>
      <c r="JYJ83" s="200"/>
      <c r="JYK83" s="200"/>
      <c r="JYL83" s="200"/>
      <c r="JYM83" s="200"/>
      <c r="JYN83" s="200"/>
      <c r="JYO83" s="200"/>
      <c r="JYP83" s="200"/>
      <c r="JYQ83" s="200"/>
      <c r="JYR83" s="200"/>
      <c r="JYS83" s="200"/>
      <c r="JYT83" s="200"/>
      <c r="JYU83" s="200"/>
      <c r="JYV83" s="200"/>
      <c r="JYW83" s="200"/>
      <c r="JYX83" s="200"/>
      <c r="JYY83" s="200"/>
      <c r="JYZ83" s="200"/>
      <c r="JZA83" s="200"/>
      <c r="JZB83" s="200"/>
      <c r="JZC83" s="200"/>
      <c r="JZD83" s="200"/>
      <c r="JZE83" s="200"/>
      <c r="JZF83" s="200"/>
      <c r="JZG83" s="200"/>
      <c r="JZH83" s="200"/>
      <c r="JZI83" s="200"/>
      <c r="JZJ83" s="200"/>
      <c r="JZK83" s="200"/>
      <c r="JZL83" s="200"/>
      <c r="JZM83" s="200"/>
      <c r="JZN83" s="200"/>
      <c r="JZO83" s="200"/>
      <c r="JZP83" s="200"/>
      <c r="JZQ83" s="197"/>
      <c r="JZR83" s="197"/>
      <c r="JZS83" s="197"/>
      <c r="JZT83" s="197"/>
      <c r="JZU83" s="197"/>
      <c r="JZV83" s="197"/>
      <c r="JZW83" s="197"/>
      <c r="JZX83" s="197"/>
      <c r="JZY83" s="197"/>
      <c r="JZZ83" s="197"/>
      <c r="KAA83" s="197"/>
      <c r="KAB83" s="197"/>
      <c r="KAC83" s="197"/>
      <c r="KAD83" s="197"/>
      <c r="KAE83" s="197"/>
      <c r="KAF83" s="197"/>
      <c r="KAG83" s="200"/>
      <c r="KAH83" s="200"/>
      <c r="KAI83" s="200"/>
      <c r="KAJ83" s="200"/>
      <c r="KAK83" s="200"/>
      <c r="KAL83" s="200"/>
      <c r="KAM83" s="200"/>
      <c r="KAN83" s="200"/>
      <c r="KAO83" s="200"/>
      <c r="KAP83" s="200"/>
      <c r="KAQ83" s="200"/>
      <c r="KAR83" s="200"/>
      <c r="KAS83" s="200"/>
      <c r="KAT83" s="200"/>
      <c r="KAU83" s="200"/>
      <c r="KAV83" s="200"/>
      <c r="KAW83" s="200"/>
      <c r="KAX83" s="200"/>
      <c r="KAY83" s="200"/>
      <c r="KAZ83" s="200"/>
      <c r="KBA83" s="200"/>
      <c r="KBB83" s="200"/>
      <c r="KBC83" s="200"/>
      <c r="KBD83" s="200"/>
      <c r="KBE83" s="200"/>
      <c r="KBF83" s="200"/>
      <c r="KBG83" s="200"/>
      <c r="KBH83" s="200"/>
      <c r="KBI83" s="200"/>
      <c r="KBJ83" s="200"/>
      <c r="KBK83" s="200"/>
      <c r="KBL83" s="200"/>
      <c r="KBM83" s="200"/>
      <c r="KBN83" s="200"/>
      <c r="KBO83" s="200"/>
      <c r="KBP83" s="200"/>
      <c r="KBQ83" s="200"/>
      <c r="KBR83" s="200"/>
      <c r="KBS83" s="200"/>
      <c r="KBT83" s="200"/>
      <c r="KBU83" s="200"/>
      <c r="KBV83" s="200"/>
      <c r="KBW83" s="200"/>
      <c r="KBX83" s="200"/>
      <c r="KBY83" s="200"/>
      <c r="KBZ83" s="200"/>
      <c r="KCA83" s="200"/>
      <c r="KCB83" s="200"/>
      <c r="KCC83" s="200"/>
      <c r="KCD83" s="200"/>
      <c r="KCE83" s="200"/>
      <c r="KCF83" s="200"/>
      <c r="KCG83" s="200"/>
      <c r="KCH83" s="200"/>
      <c r="KCI83" s="200"/>
      <c r="KCJ83" s="200"/>
      <c r="KCK83" s="200"/>
      <c r="KCL83" s="200"/>
      <c r="KCM83" s="200"/>
      <c r="KCN83" s="200"/>
      <c r="KCO83" s="200"/>
      <c r="KCP83" s="200"/>
      <c r="KCQ83" s="200"/>
      <c r="KCR83" s="200"/>
      <c r="KCS83" s="200"/>
      <c r="KCT83" s="200"/>
      <c r="KCU83" s="200"/>
      <c r="KCV83" s="200"/>
      <c r="KCW83" s="200"/>
      <c r="KCX83" s="200"/>
      <c r="KCY83" s="200"/>
      <c r="KCZ83" s="200"/>
      <c r="KDA83" s="200"/>
      <c r="KDB83" s="200"/>
      <c r="KDC83" s="200"/>
      <c r="KDD83" s="200"/>
      <c r="KDE83" s="197"/>
      <c r="KDF83" s="197"/>
      <c r="KDG83" s="197"/>
      <c r="KDH83" s="197"/>
      <c r="KDI83" s="197"/>
      <c r="KDJ83" s="197"/>
      <c r="KDK83" s="197"/>
      <c r="KDL83" s="197"/>
      <c r="KDM83" s="197"/>
      <c r="KDN83" s="197"/>
      <c r="KDO83" s="197"/>
      <c r="KDP83" s="197"/>
      <c r="KDQ83" s="197"/>
      <c r="KDR83" s="197"/>
      <c r="KDS83" s="197"/>
      <c r="KDT83" s="197"/>
      <c r="KDU83" s="200"/>
      <c r="KDV83" s="200"/>
      <c r="KDW83" s="200"/>
      <c r="KDX83" s="200"/>
      <c r="KDY83" s="200"/>
      <c r="KDZ83" s="200"/>
      <c r="KEA83" s="200"/>
      <c r="KEB83" s="200"/>
      <c r="KEC83" s="200"/>
      <c r="KED83" s="200"/>
      <c r="KEE83" s="200"/>
      <c r="KEF83" s="200"/>
      <c r="KEG83" s="200"/>
      <c r="KEH83" s="200"/>
      <c r="KEI83" s="200"/>
      <c r="KEJ83" s="200"/>
      <c r="KEK83" s="200"/>
      <c r="KEL83" s="200"/>
      <c r="KEM83" s="200"/>
      <c r="KEN83" s="200"/>
      <c r="KEO83" s="200"/>
      <c r="KEP83" s="200"/>
      <c r="KEQ83" s="200"/>
      <c r="KER83" s="200"/>
      <c r="KES83" s="200"/>
      <c r="KET83" s="200"/>
      <c r="KEU83" s="200"/>
      <c r="KEV83" s="200"/>
      <c r="KEW83" s="200"/>
      <c r="KEX83" s="200"/>
      <c r="KEY83" s="200"/>
      <c r="KEZ83" s="200"/>
      <c r="KFA83" s="200"/>
      <c r="KFB83" s="200"/>
      <c r="KFC83" s="200"/>
      <c r="KFD83" s="200"/>
      <c r="KFE83" s="200"/>
      <c r="KFF83" s="200"/>
      <c r="KFG83" s="200"/>
      <c r="KFH83" s="200"/>
      <c r="KFI83" s="200"/>
      <c r="KFJ83" s="200"/>
      <c r="KFK83" s="200"/>
      <c r="KFL83" s="200"/>
      <c r="KFM83" s="200"/>
      <c r="KFN83" s="200"/>
      <c r="KFO83" s="200"/>
      <c r="KFP83" s="200"/>
      <c r="KFQ83" s="200"/>
      <c r="KFR83" s="200"/>
      <c r="KFS83" s="200"/>
      <c r="KFT83" s="200"/>
      <c r="KFU83" s="200"/>
      <c r="KFV83" s="200"/>
      <c r="KFW83" s="200"/>
      <c r="KFX83" s="200"/>
      <c r="KFY83" s="200"/>
      <c r="KFZ83" s="200"/>
      <c r="KGA83" s="200"/>
      <c r="KGB83" s="200"/>
      <c r="KGC83" s="200"/>
      <c r="KGD83" s="200"/>
      <c r="KGE83" s="200"/>
      <c r="KGF83" s="200"/>
      <c r="KGG83" s="200"/>
      <c r="KGH83" s="200"/>
      <c r="KGI83" s="200"/>
      <c r="KGJ83" s="200"/>
      <c r="KGK83" s="200"/>
      <c r="KGL83" s="200"/>
      <c r="KGM83" s="200"/>
      <c r="KGN83" s="200"/>
      <c r="KGO83" s="200"/>
      <c r="KGP83" s="200"/>
      <c r="KGQ83" s="200"/>
      <c r="KGR83" s="200"/>
      <c r="KGS83" s="197"/>
      <c r="KGT83" s="197"/>
      <c r="KGU83" s="197"/>
      <c r="KGV83" s="197"/>
      <c r="KGW83" s="197"/>
      <c r="KGX83" s="197"/>
      <c r="KGY83" s="197"/>
      <c r="KGZ83" s="197"/>
      <c r="KHA83" s="197"/>
      <c r="KHB83" s="197"/>
      <c r="KHC83" s="197"/>
      <c r="KHD83" s="197"/>
      <c r="KHE83" s="197"/>
      <c r="KHF83" s="197"/>
      <c r="KHG83" s="197"/>
      <c r="KHH83" s="197"/>
      <c r="KHI83" s="200"/>
      <c r="KHJ83" s="200"/>
      <c r="KHK83" s="200"/>
      <c r="KHL83" s="200"/>
      <c r="KHM83" s="200"/>
      <c r="KHN83" s="200"/>
      <c r="KHO83" s="200"/>
      <c r="KHP83" s="200"/>
      <c r="KHQ83" s="200"/>
      <c r="KHR83" s="200"/>
      <c r="KHS83" s="200"/>
      <c r="KHT83" s="200"/>
      <c r="KHU83" s="200"/>
      <c r="KHV83" s="200"/>
      <c r="KHW83" s="200"/>
      <c r="KHX83" s="200"/>
      <c r="KHY83" s="200"/>
      <c r="KHZ83" s="200"/>
      <c r="KIA83" s="200"/>
      <c r="KIB83" s="200"/>
      <c r="KIC83" s="200"/>
      <c r="KID83" s="200"/>
      <c r="KIE83" s="200"/>
      <c r="KIF83" s="200"/>
      <c r="KIG83" s="200"/>
      <c r="KIH83" s="200"/>
      <c r="KII83" s="200"/>
      <c r="KIJ83" s="200"/>
      <c r="KIK83" s="200"/>
      <c r="KIL83" s="200"/>
      <c r="KIM83" s="200"/>
      <c r="KIN83" s="200"/>
      <c r="KIO83" s="200"/>
      <c r="KIP83" s="200"/>
      <c r="KIQ83" s="200"/>
      <c r="KIR83" s="200"/>
      <c r="KIS83" s="200"/>
      <c r="KIT83" s="200"/>
      <c r="KIU83" s="200"/>
      <c r="KIV83" s="200"/>
      <c r="KIW83" s="200"/>
      <c r="KIX83" s="200"/>
      <c r="KIY83" s="200"/>
      <c r="KIZ83" s="200"/>
      <c r="KJA83" s="200"/>
      <c r="KJB83" s="200"/>
      <c r="KJC83" s="200"/>
      <c r="KJD83" s="200"/>
      <c r="KJE83" s="200"/>
      <c r="KJF83" s="200"/>
      <c r="KJG83" s="200"/>
      <c r="KJH83" s="200"/>
      <c r="KJI83" s="200"/>
      <c r="KJJ83" s="200"/>
      <c r="KJK83" s="200"/>
      <c r="KJL83" s="200"/>
      <c r="KJM83" s="200"/>
      <c r="KJN83" s="200"/>
      <c r="KJO83" s="200"/>
      <c r="KJP83" s="200"/>
      <c r="KJQ83" s="200"/>
      <c r="KJR83" s="200"/>
      <c r="KJS83" s="200"/>
      <c r="KJT83" s="200"/>
      <c r="KJU83" s="200"/>
      <c r="KJV83" s="200"/>
      <c r="KJW83" s="200"/>
      <c r="KJX83" s="200"/>
      <c r="KJY83" s="200"/>
      <c r="KJZ83" s="200"/>
      <c r="KKA83" s="200"/>
      <c r="KKB83" s="200"/>
      <c r="KKC83" s="200"/>
      <c r="KKD83" s="200"/>
      <c r="KKE83" s="200"/>
      <c r="KKF83" s="200"/>
      <c r="KKG83" s="197"/>
      <c r="KKH83" s="197"/>
      <c r="KKI83" s="197"/>
      <c r="KKJ83" s="197"/>
      <c r="KKK83" s="197"/>
      <c r="KKL83" s="197"/>
      <c r="KKM83" s="197"/>
      <c r="KKN83" s="197"/>
      <c r="KKO83" s="197"/>
      <c r="KKP83" s="197"/>
      <c r="KKQ83" s="197"/>
      <c r="KKR83" s="197"/>
      <c r="KKS83" s="197"/>
      <c r="KKT83" s="197"/>
      <c r="KKU83" s="197"/>
      <c r="KKV83" s="197"/>
      <c r="KKW83" s="200"/>
      <c r="KKX83" s="200"/>
      <c r="KKY83" s="200"/>
      <c r="KKZ83" s="200"/>
      <c r="KLA83" s="200"/>
      <c r="KLB83" s="200"/>
      <c r="KLC83" s="200"/>
      <c r="KLD83" s="200"/>
      <c r="KLE83" s="200"/>
      <c r="KLF83" s="200"/>
      <c r="KLG83" s="200"/>
      <c r="KLH83" s="200"/>
      <c r="KLI83" s="200"/>
      <c r="KLJ83" s="200"/>
      <c r="KLK83" s="200"/>
      <c r="KLL83" s="200"/>
      <c r="KLM83" s="200"/>
      <c r="KLN83" s="200"/>
      <c r="KLO83" s="200"/>
      <c r="KLP83" s="200"/>
      <c r="KLQ83" s="200"/>
      <c r="KLR83" s="200"/>
      <c r="KLS83" s="200"/>
      <c r="KLT83" s="200"/>
      <c r="KLU83" s="200"/>
      <c r="KLV83" s="200"/>
      <c r="KLW83" s="200"/>
      <c r="KLX83" s="200"/>
      <c r="KLY83" s="200"/>
      <c r="KLZ83" s="200"/>
      <c r="KMA83" s="200"/>
      <c r="KMB83" s="200"/>
      <c r="KMC83" s="200"/>
      <c r="KMD83" s="200"/>
      <c r="KME83" s="200"/>
      <c r="KMF83" s="200"/>
      <c r="KMG83" s="200"/>
      <c r="KMH83" s="200"/>
      <c r="KMI83" s="200"/>
      <c r="KMJ83" s="200"/>
      <c r="KMK83" s="200"/>
      <c r="KML83" s="200"/>
      <c r="KMM83" s="200"/>
      <c r="KMN83" s="200"/>
      <c r="KMO83" s="200"/>
      <c r="KMP83" s="200"/>
      <c r="KMQ83" s="200"/>
      <c r="KMR83" s="200"/>
      <c r="KMS83" s="200"/>
      <c r="KMT83" s="200"/>
      <c r="KMU83" s="200"/>
      <c r="KMV83" s="200"/>
      <c r="KMW83" s="200"/>
      <c r="KMX83" s="200"/>
      <c r="KMY83" s="200"/>
      <c r="KMZ83" s="200"/>
      <c r="KNA83" s="200"/>
      <c r="KNB83" s="200"/>
      <c r="KNC83" s="200"/>
      <c r="KND83" s="200"/>
      <c r="KNE83" s="200"/>
      <c r="KNF83" s="200"/>
      <c r="KNG83" s="200"/>
      <c r="KNH83" s="200"/>
      <c r="KNI83" s="200"/>
      <c r="KNJ83" s="200"/>
      <c r="KNK83" s="200"/>
      <c r="KNL83" s="200"/>
      <c r="KNM83" s="200"/>
      <c r="KNN83" s="200"/>
      <c r="KNO83" s="200"/>
      <c r="KNP83" s="200"/>
      <c r="KNQ83" s="200"/>
      <c r="KNR83" s="200"/>
      <c r="KNS83" s="200"/>
      <c r="KNT83" s="200"/>
      <c r="KNU83" s="197"/>
      <c r="KNV83" s="197"/>
      <c r="KNW83" s="197"/>
      <c r="KNX83" s="197"/>
      <c r="KNY83" s="197"/>
      <c r="KNZ83" s="197"/>
      <c r="KOA83" s="197"/>
      <c r="KOB83" s="197"/>
      <c r="KOC83" s="197"/>
      <c r="KOD83" s="197"/>
      <c r="KOE83" s="197"/>
      <c r="KOF83" s="197"/>
      <c r="KOG83" s="197"/>
      <c r="KOH83" s="197"/>
      <c r="KOI83" s="197"/>
      <c r="KOJ83" s="197"/>
      <c r="KOK83" s="200"/>
      <c r="KOL83" s="200"/>
      <c r="KOM83" s="200"/>
      <c r="KON83" s="200"/>
      <c r="KOO83" s="200"/>
      <c r="KOP83" s="200"/>
      <c r="KOQ83" s="200"/>
      <c r="KOR83" s="200"/>
      <c r="KOS83" s="200"/>
      <c r="KOT83" s="200"/>
      <c r="KOU83" s="200"/>
      <c r="KOV83" s="200"/>
      <c r="KOW83" s="200"/>
      <c r="KOX83" s="200"/>
      <c r="KOY83" s="200"/>
      <c r="KOZ83" s="200"/>
      <c r="KPA83" s="200"/>
      <c r="KPB83" s="200"/>
      <c r="KPC83" s="200"/>
      <c r="KPD83" s="200"/>
      <c r="KPE83" s="200"/>
      <c r="KPF83" s="200"/>
      <c r="KPG83" s="200"/>
      <c r="KPH83" s="200"/>
      <c r="KPI83" s="200"/>
      <c r="KPJ83" s="200"/>
      <c r="KPK83" s="200"/>
      <c r="KPL83" s="200"/>
      <c r="KPM83" s="200"/>
      <c r="KPN83" s="200"/>
      <c r="KPO83" s="200"/>
      <c r="KPP83" s="200"/>
      <c r="KPQ83" s="200"/>
      <c r="KPR83" s="200"/>
      <c r="KPS83" s="200"/>
      <c r="KPT83" s="200"/>
      <c r="KPU83" s="200"/>
      <c r="KPV83" s="200"/>
      <c r="KPW83" s="200"/>
      <c r="KPX83" s="200"/>
      <c r="KPY83" s="200"/>
      <c r="KPZ83" s="200"/>
      <c r="KQA83" s="200"/>
      <c r="KQB83" s="200"/>
      <c r="KQC83" s="200"/>
      <c r="KQD83" s="200"/>
      <c r="KQE83" s="200"/>
      <c r="KQF83" s="200"/>
      <c r="KQG83" s="200"/>
      <c r="KQH83" s="200"/>
      <c r="KQI83" s="200"/>
      <c r="KQJ83" s="200"/>
      <c r="KQK83" s="200"/>
      <c r="KQL83" s="200"/>
      <c r="KQM83" s="200"/>
      <c r="KQN83" s="200"/>
      <c r="KQO83" s="200"/>
      <c r="KQP83" s="200"/>
      <c r="KQQ83" s="200"/>
      <c r="KQR83" s="200"/>
      <c r="KQS83" s="200"/>
      <c r="KQT83" s="200"/>
      <c r="KQU83" s="200"/>
      <c r="KQV83" s="200"/>
      <c r="KQW83" s="200"/>
      <c r="KQX83" s="200"/>
      <c r="KQY83" s="200"/>
      <c r="KQZ83" s="200"/>
      <c r="KRA83" s="200"/>
      <c r="KRB83" s="200"/>
      <c r="KRC83" s="200"/>
      <c r="KRD83" s="200"/>
      <c r="KRE83" s="200"/>
      <c r="KRF83" s="200"/>
      <c r="KRG83" s="200"/>
      <c r="KRH83" s="200"/>
      <c r="KRI83" s="197"/>
      <c r="KRJ83" s="197"/>
      <c r="KRK83" s="197"/>
      <c r="KRL83" s="197"/>
      <c r="KRM83" s="197"/>
      <c r="KRN83" s="197"/>
      <c r="KRO83" s="197"/>
      <c r="KRP83" s="197"/>
      <c r="KRQ83" s="197"/>
      <c r="KRR83" s="197"/>
      <c r="KRS83" s="197"/>
      <c r="KRT83" s="197"/>
      <c r="KRU83" s="197"/>
      <c r="KRV83" s="197"/>
      <c r="KRW83" s="197"/>
      <c r="KRX83" s="197"/>
      <c r="KRY83" s="200"/>
      <c r="KRZ83" s="200"/>
      <c r="KSA83" s="200"/>
      <c r="KSB83" s="200"/>
      <c r="KSC83" s="200"/>
      <c r="KSD83" s="200"/>
      <c r="KSE83" s="200"/>
      <c r="KSF83" s="200"/>
      <c r="KSG83" s="200"/>
      <c r="KSH83" s="200"/>
      <c r="KSI83" s="200"/>
      <c r="KSJ83" s="200"/>
      <c r="KSK83" s="200"/>
      <c r="KSL83" s="200"/>
      <c r="KSM83" s="200"/>
      <c r="KSN83" s="200"/>
      <c r="KSO83" s="200"/>
      <c r="KSP83" s="200"/>
      <c r="KSQ83" s="200"/>
      <c r="KSR83" s="200"/>
      <c r="KSS83" s="200"/>
      <c r="KST83" s="200"/>
      <c r="KSU83" s="200"/>
      <c r="KSV83" s="200"/>
      <c r="KSW83" s="200"/>
      <c r="KSX83" s="200"/>
      <c r="KSY83" s="200"/>
      <c r="KSZ83" s="200"/>
      <c r="KTA83" s="200"/>
      <c r="KTB83" s="200"/>
      <c r="KTC83" s="200"/>
      <c r="KTD83" s="200"/>
      <c r="KTE83" s="200"/>
      <c r="KTF83" s="200"/>
      <c r="KTG83" s="200"/>
      <c r="KTH83" s="200"/>
      <c r="KTI83" s="200"/>
      <c r="KTJ83" s="200"/>
      <c r="KTK83" s="200"/>
      <c r="KTL83" s="200"/>
      <c r="KTM83" s="200"/>
      <c r="KTN83" s="200"/>
      <c r="KTO83" s="200"/>
      <c r="KTP83" s="200"/>
      <c r="KTQ83" s="200"/>
      <c r="KTR83" s="200"/>
      <c r="KTS83" s="200"/>
      <c r="KTT83" s="200"/>
      <c r="KTU83" s="200"/>
      <c r="KTV83" s="200"/>
      <c r="KTW83" s="200"/>
      <c r="KTX83" s="200"/>
      <c r="KTY83" s="200"/>
      <c r="KTZ83" s="200"/>
      <c r="KUA83" s="200"/>
      <c r="KUB83" s="200"/>
      <c r="KUC83" s="200"/>
      <c r="KUD83" s="200"/>
      <c r="KUE83" s="200"/>
      <c r="KUF83" s="200"/>
      <c r="KUG83" s="200"/>
      <c r="KUH83" s="200"/>
      <c r="KUI83" s="200"/>
      <c r="KUJ83" s="200"/>
      <c r="KUK83" s="200"/>
      <c r="KUL83" s="200"/>
      <c r="KUM83" s="200"/>
      <c r="KUN83" s="200"/>
      <c r="KUO83" s="200"/>
      <c r="KUP83" s="200"/>
      <c r="KUQ83" s="200"/>
      <c r="KUR83" s="200"/>
      <c r="KUS83" s="200"/>
      <c r="KUT83" s="200"/>
      <c r="KUU83" s="200"/>
      <c r="KUV83" s="200"/>
      <c r="KUW83" s="197"/>
      <c r="KUX83" s="197"/>
      <c r="KUY83" s="197"/>
      <c r="KUZ83" s="197"/>
      <c r="KVA83" s="197"/>
      <c r="KVB83" s="197"/>
      <c r="KVC83" s="197"/>
      <c r="KVD83" s="197"/>
      <c r="KVE83" s="197"/>
      <c r="KVF83" s="197"/>
      <c r="KVG83" s="197"/>
      <c r="KVH83" s="197"/>
      <c r="KVI83" s="197"/>
      <c r="KVJ83" s="197"/>
      <c r="KVK83" s="197"/>
      <c r="KVL83" s="197"/>
      <c r="KVM83" s="200"/>
      <c r="KVN83" s="200"/>
      <c r="KVO83" s="200"/>
      <c r="KVP83" s="200"/>
      <c r="KVQ83" s="200"/>
      <c r="KVR83" s="200"/>
      <c r="KVS83" s="200"/>
      <c r="KVT83" s="200"/>
      <c r="KVU83" s="200"/>
      <c r="KVV83" s="200"/>
      <c r="KVW83" s="200"/>
      <c r="KVX83" s="200"/>
      <c r="KVY83" s="200"/>
      <c r="KVZ83" s="200"/>
      <c r="KWA83" s="200"/>
      <c r="KWB83" s="200"/>
      <c r="KWC83" s="200"/>
      <c r="KWD83" s="200"/>
      <c r="KWE83" s="200"/>
      <c r="KWF83" s="200"/>
      <c r="KWG83" s="200"/>
      <c r="KWH83" s="200"/>
      <c r="KWI83" s="200"/>
      <c r="KWJ83" s="200"/>
      <c r="KWK83" s="200"/>
      <c r="KWL83" s="200"/>
      <c r="KWM83" s="200"/>
      <c r="KWN83" s="200"/>
      <c r="KWO83" s="200"/>
      <c r="KWP83" s="200"/>
      <c r="KWQ83" s="200"/>
      <c r="KWR83" s="200"/>
      <c r="KWS83" s="200"/>
      <c r="KWT83" s="200"/>
      <c r="KWU83" s="200"/>
      <c r="KWV83" s="200"/>
      <c r="KWW83" s="200"/>
      <c r="KWX83" s="200"/>
      <c r="KWY83" s="200"/>
      <c r="KWZ83" s="200"/>
      <c r="KXA83" s="200"/>
      <c r="KXB83" s="200"/>
      <c r="KXC83" s="200"/>
      <c r="KXD83" s="200"/>
      <c r="KXE83" s="200"/>
      <c r="KXF83" s="200"/>
      <c r="KXG83" s="200"/>
      <c r="KXH83" s="200"/>
      <c r="KXI83" s="200"/>
      <c r="KXJ83" s="200"/>
      <c r="KXK83" s="200"/>
      <c r="KXL83" s="200"/>
      <c r="KXM83" s="200"/>
      <c r="KXN83" s="200"/>
      <c r="KXO83" s="200"/>
      <c r="KXP83" s="200"/>
      <c r="KXQ83" s="200"/>
      <c r="KXR83" s="200"/>
      <c r="KXS83" s="200"/>
      <c r="KXT83" s="200"/>
      <c r="KXU83" s="200"/>
      <c r="KXV83" s="200"/>
      <c r="KXW83" s="200"/>
      <c r="KXX83" s="200"/>
      <c r="KXY83" s="200"/>
      <c r="KXZ83" s="200"/>
      <c r="KYA83" s="200"/>
      <c r="KYB83" s="200"/>
      <c r="KYC83" s="200"/>
      <c r="KYD83" s="200"/>
      <c r="KYE83" s="200"/>
      <c r="KYF83" s="200"/>
      <c r="KYG83" s="200"/>
      <c r="KYH83" s="200"/>
      <c r="KYI83" s="200"/>
      <c r="KYJ83" s="200"/>
      <c r="KYK83" s="197"/>
      <c r="KYL83" s="197"/>
      <c r="KYM83" s="197"/>
      <c r="KYN83" s="197"/>
      <c r="KYO83" s="197"/>
      <c r="KYP83" s="197"/>
      <c r="KYQ83" s="197"/>
      <c r="KYR83" s="197"/>
      <c r="KYS83" s="197"/>
      <c r="KYT83" s="197"/>
      <c r="KYU83" s="197"/>
      <c r="KYV83" s="197"/>
      <c r="KYW83" s="197"/>
      <c r="KYX83" s="197"/>
      <c r="KYY83" s="197"/>
      <c r="KYZ83" s="197"/>
      <c r="KZA83" s="200"/>
      <c r="KZB83" s="200"/>
      <c r="KZC83" s="200"/>
      <c r="KZD83" s="200"/>
      <c r="KZE83" s="200"/>
      <c r="KZF83" s="200"/>
      <c r="KZG83" s="200"/>
      <c r="KZH83" s="200"/>
      <c r="KZI83" s="200"/>
      <c r="KZJ83" s="200"/>
      <c r="KZK83" s="200"/>
      <c r="KZL83" s="200"/>
      <c r="KZM83" s="200"/>
      <c r="KZN83" s="200"/>
      <c r="KZO83" s="200"/>
      <c r="KZP83" s="200"/>
      <c r="KZQ83" s="200"/>
      <c r="KZR83" s="200"/>
      <c r="KZS83" s="200"/>
      <c r="KZT83" s="200"/>
      <c r="KZU83" s="200"/>
      <c r="KZV83" s="200"/>
      <c r="KZW83" s="200"/>
      <c r="KZX83" s="200"/>
      <c r="KZY83" s="200"/>
      <c r="KZZ83" s="200"/>
      <c r="LAA83" s="200"/>
      <c r="LAB83" s="200"/>
      <c r="LAC83" s="200"/>
      <c r="LAD83" s="200"/>
      <c r="LAE83" s="200"/>
      <c r="LAF83" s="200"/>
      <c r="LAG83" s="200"/>
      <c r="LAH83" s="200"/>
      <c r="LAI83" s="200"/>
      <c r="LAJ83" s="200"/>
      <c r="LAK83" s="200"/>
      <c r="LAL83" s="200"/>
      <c r="LAM83" s="200"/>
      <c r="LAN83" s="200"/>
      <c r="LAO83" s="200"/>
      <c r="LAP83" s="200"/>
      <c r="LAQ83" s="200"/>
      <c r="LAR83" s="200"/>
      <c r="LAS83" s="200"/>
      <c r="LAT83" s="200"/>
      <c r="LAU83" s="200"/>
      <c r="LAV83" s="200"/>
      <c r="LAW83" s="200"/>
      <c r="LAX83" s="200"/>
      <c r="LAY83" s="200"/>
      <c r="LAZ83" s="200"/>
      <c r="LBA83" s="200"/>
      <c r="LBB83" s="200"/>
      <c r="LBC83" s="200"/>
      <c r="LBD83" s="200"/>
      <c r="LBE83" s="200"/>
      <c r="LBF83" s="200"/>
      <c r="LBG83" s="200"/>
      <c r="LBH83" s="200"/>
      <c r="LBI83" s="200"/>
      <c r="LBJ83" s="200"/>
      <c r="LBK83" s="200"/>
      <c r="LBL83" s="200"/>
      <c r="LBM83" s="200"/>
      <c r="LBN83" s="200"/>
      <c r="LBO83" s="200"/>
      <c r="LBP83" s="200"/>
      <c r="LBQ83" s="200"/>
      <c r="LBR83" s="200"/>
      <c r="LBS83" s="200"/>
      <c r="LBT83" s="200"/>
      <c r="LBU83" s="200"/>
      <c r="LBV83" s="200"/>
      <c r="LBW83" s="200"/>
      <c r="LBX83" s="200"/>
      <c r="LBY83" s="197"/>
      <c r="LBZ83" s="197"/>
      <c r="LCA83" s="197"/>
      <c r="LCB83" s="197"/>
      <c r="LCC83" s="197"/>
      <c r="LCD83" s="197"/>
      <c r="LCE83" s="197"/>
      <c r="LCF83" s="197"/>
      <c r="LCG83" s="197"/>
      <c r="LCH83" s="197"/>
      <c r="LCI83" s="197"/>
      <c r="LCJ83" s="197"/>
      <c r="LCK83" s="197"/>
      <c r="LCL83" s="197"/>
      <c r="LCM83" s="197"/>
      <c r="LCN83" s="197"/>
      <c r="LCO83" s="200"/>
      <c r="LCP83" s="200"/>
      <c r="LCQ83" s="200"/>
      <c r="LCR83" s="200"/>
      <c r="LCS83" s="200"/>
      <c r="LCT83" s="200"/>
      <c r="LCU83" s="200"/>
      <c r="LCV83" s="200"/>
      <c r="LCW83" s="200"/>
      <c r="LCX83" s="200"/>
      <c r="LCY83" s="200"/>
      <c r="LCZ83" s="200"/>
      <c r="LDA83" s="200"/>
      <c r="LDB83" s="200"/>
      <c r="LDC83" s="200"/>
      <c r="LDD83" s="200"/>
      <c r="LDE83" s="200"/>
      <c r="LDF83" s="200"/>
      <c r="LDG83" s="200"/>
      <c r="LDH83" s="200"/>
      <c r="LDI83" s="200"/>
      <c r="LDJ83" s="200"/>
      <c r="LDK83" s="200"/>
      <c r="LDL83" s="200"/>
      <c r="LDM83" s="200"/>
      <c r="LDN83" s="200"/>
      <c r="LDO83" s="200"/>
      <c r="LDP83" s="200"/>
      <c r="LDQ83" s="200"/>
      <c r="LDR83" s="200"/>
      <c r="LDS83" s="200"/>
      <c r="LDT83" s="200"/>
      <c r="LDU83" s="200"/>
      <c r="LDV83" s="200"/>
      <c r="LDW83" s="200"/>
      <c r="LDX83" s="200"/>
      <c r="LDY83" s="200"/>
      <c r="LDZ83" s="200"/>
      <c r="LEA83" s="200"/>
      <c r="LEB83" s="200"/>
      <c r="LEC83" s="200"/>
      <c r="LED83" s="200"/>
      <c r="LEE83" s="200"/>
      <c r="LEF83" s="200"/>
      <c r="LEG83" s="200"/>
      <c r="LEH83" s="200"/>
      <c r="LEI83" s="200"/>
      <c r="LEJ83" s="200"/>
      <c r="LEK83" s="200"/>
      <c r="LEL83" s="200"/>
      <c r="LEM83" s="200"/>
      <c r="LEN83" s="200"/>
      <c r="LEO83" s="200"/>
      <c r="LEP83" s="200"/>
      <c r="LEQ83" s="200"/>
      <c r="LER83" s="200"/>
      <c r="LES83" s="200"/>
      <c r="LET83" s="200"/>
      <c r="LEU83" s="200"/>
      <c r="LEV83" s="200"/>
      <c r="LEW83" s="200"/>
      <c r="LEX83" s="200"/>
      <c r="LEY83" s="200"/>
      <c r="LEZ83" s="200"/>
      <c r="LFA83" s="200"/>
      <c r="LFB83" s="200"/>
      <c r="LFC83" s="200"/>
      <c r="LFD83" s="200"/>
      <c r="LFE83" s="200"/>
      <c r="LFF83" s="200"/>
      <c r="LFG83" s="200"/>
      <c r="LFH83" s="200"/>
      <c r="LFI83" s="200"/>
      <c r="LFJ83" s="200"/>
      <c r="LFK83" s="200"/>
      <c r="LFL83" s="200"/>
      <c r="LFM83" s="197"/>
      <c r="LFN83" s="197"/>
      <c r="LFO83" s="197"/>
      <c r="LFP83" s="197"/>
      <c r="LFQ83" s="197"/>
      <c r="LFR83" s="197"/>
      <c r="LFS83" s="197"/>
      <c r="LFT83" s="197"/>
      <c r="LFU83" s="197"/>
      <c r="LFV83" s="197"/>
      <c r="LFW83" s="197"/>
      <c r="LFX83" s="197"/>
      <c r="LFY83" s="197"/>
      <c r="LFZ83" s="197"/>
      <c r="LGA83" s="197"/>
      <c r="LGB83" s="197"/>
      <c r="LGC83" s="200"/>
      <c r="LGD83" s="200"/>
      <c r="LGE83" s="200"/>
      <c r="LGF83" s="200"/>
      <c r="LGG83" s="200"/>
      <c r="LGH83" s="200"/>
      <c r="LGI83" s="200"/>
      <c r="LGJ83" s="200"/>
      <c r="LGK83" s="200"/>
      <c r="LGL83" s="200"/>
      <c r="LGM83" s="200"/>
      <c r="LGN83" s="200"/>
      <c r="LGO83" s="200"/>
      <c r="LGP83" s="200"/>
      <c r="LGQ83" s="200"/>
      <c r="LGR83" s="200"/>
      <c r="LGS83" s="200"/>
      <c r="LGT83" s="200"/>
      <c r="LGU83" s="200"/>
      <c r="LGV83" s="200"/>
      <c r="LGW83" s="200"/>
      <c r="LGX83" s="200"/>
      <c r="LGY83" s="200"/>
      <c r="LGZ83" s="200"/>
      <c r="LHA83" s="200"/>
      <c r="LHB83" s="200"/>
      <c r="LHC83" s="200"/>
      <c r="LHD83" s="200"/>
      <c r="LHE83" s="200"/>
      <c r="LHF83" s="200"/>
      <c r="LHG83" s="200"/>
      <c r="LHH83" s="200"/>
      <c r="LHI83" s="200"/>
      <c r="LHJ83" s="200"/>
      <c r="LHK83" s="200"/>
      <c r="LHL83" s="200"/>
      <c r="LHM83" s="200"/>
      <c r="LHN83" s="200"/>
      <c r="LHO83" s="200"/>
      <c r="LHP83" s="200"/>
      <c r="LHQ83" s="200"/>
      <c r="LHR83" s="200"/>
      <c r="LHS83" s="200"/>
      <c r="LHT83" s="200"/>
      <c r="LHU83" s="200"/>
      <c r="LHV83" s="200"/>
      <c r="LHW83" s="200"/>
      <c r="LHX83" s="200"/>
      <c r="LHY83" s="200"/>
      <c r="LHZ83" s="200"/>
      <c r="LIA83" s="200"/>
      <c r="LIB83" s="200"/>
      <c r="LIC83" s="200"/>
      <c r="LID83" s="200"/>
      <c r="LIE83" s="200"/>
      <c r="LIF83" s="200"/>
      <c r="LIG83" s="200"/>
      <c r="LIH83" s="200"/>
      <c r="LII83" s="200"/>
      <c r="LIJ83" s="200"/>
      <c r="LIK83" s="200"/>
      <c r="LIL83" s="200"/>
      <c r="LIM83" s="200"/>
      <c r="LIN83" s="200"/>
      <c r="LIO83" s="200"/>
      <c r="LIP83" s="200"/>
      <c r="LIQ83" s="200"/>
      <c r="LIR83" s="200"/>
      <c r="LIS83" s="200"/>
      <c r="LIT83" s="200"/>
      <c r="LIU83" s="200"/>
      <c r="LIV83" s="200"/>
      <c r="LIW83" s="200"/>
      <c r="LIX83" s="200"/>
      <c r="LIY83" s="200"/>
      <c r="LIZ83" s="200"/>
      <c r="LJA83" s="197"/>
      <c r="LJB83" s="197"/>
      <c r="LJC83" s="197"/>
      <c r="LJD83" s="197"/>
      <c r="LJE83" s="197"/>
      <c r="LJF83" s="197"/>
      <c r="LJG83" s="197"/>
      <c r="LJH83" s="197"/>
      <c r="LJI83" s="197"/>
      <c r="LJJ83" s="197"/>
      <c r="LJK83" s="197"/>
      <c r="LJL83" s="197"/>
      <c r="LJM83" s="197"/>
      <c r="LJN83" s="197"/>
      <c r="LJO83" s="197"/>
      <c r="LJP83" s="197"/>
      <c r="LJQ83" s="200"/>
      <c r="LJR83" s="200"/>
      <c r="LJS83" s="200"/>
      <c r="LJT83" s="200"/>
      <c r="LJU83" s="200"/>
      <c r="LJV83" s="200"/>
      <c r="LJW83" s="200"/>
      <c r="LJX83" s="200"/>
      <c r="LJY83" s="200"/>
      <c r="LJZ83" s="200"/>
      <c r="LKA83" s="200"/>
      <c r="LKB83" s="200"/>
      <c r="LKC83" s="200"/>
      <c r="LKD83" s="200"/>
      <c r="LKE83" s="200"/>
      <c r="LKF83" s="200"/>
      <c r="LKG83" s="200"/>
      <c r="LKH83" s="200"/>
      <c r="LKI83" s="200"/>
      <c r="LKJ83" s="200"/>
      <c r="LKK83" s="200"/>
      <c r="LKL83" s="200"/>
      <c r="LKM83" s="200"/>
      <c r="LKN83" s="200"/>
      <c r="LKO83" s="200"/>
      <c r="LKP83" s="200"/>
      <c r="LKQ83" s="200"/>
      <c r="LKR83" s="200"/>
      <c r="LKS83" s="200"/>
      <c r="LKT83" s="200"/>
      <c r="LKU83" s="200"/>
      <c r="LKV83" s="200"/>
      <c r="LKW83" s="200"/>
      <c r="LKX83" s="200"/>
      <c r="LKY83" s="200"/>
      <c r="LKZ83" s="200"/>
      <c r="LLA83" s="200"/>
      <c r="LLB83" s="200"/>
      <c r="LLC83" s="200"/>
      <c r="LLD83" s="200"/>
      <c r="LLE83" s="200"/>
      <c r="LLF83" s="200"/>
      <c r="LLG83" s="200"/>
      <c r="LLH83" s="200"/>
      <c r="LLI83" s="200"/>
      <c r="LLJ83" s="200"/>
      <c r="LLK83" s="200"/>
      <c r="LLL83" s="200"/>
      <c r="LLM83" s="200"/>
      <c r="LLN83" s="200"/>
      <c r="LLO83" s="200"/>
      <c r="LLP83" s="200"/>
      <c r="LLQ83" s="200"/>
      <c r="LLR83" s="200"/>
      <c r="LLS83" s="200"/>
      <c r="LLT83" s="200"/>
      <c r="LLU83" s="200"/>
      <c r="LLV83" s="200"/>
      <c r="LLW83" s="200"/>
      <c r="LLX83" s="200"/>
      <c r="LLY83" s="200"/>
      <c r="LLZ83" s="200"/>
      <c r="LMA83" s="200"/>
      <c r="LMB83" s="200"/>
      <c r="LMC83" s="200"/>
      <c r="LMD83" s="200"/>
      <c r="LME83" s="200"/>
      <c r="LMF83" s="200"/>
      <c r="LMG83" s="200"/>
      <c r="LMH83" s="200"/>
      <c r="LMI83" s="200"/>
      <c r="LMJ83" s="200"/>
      <c r="LMK83" s="200"/>
      <c r="LML83" s="200"/>
      <c r="LMM83" s="200"/>
      <c r="LMN83" s="200"/>
      <c r="LMO83" s="197"/>
      <c r="LMP83" s="197"/>
      <c r="LMQ83" s="197"/>
      <c r="LMR83" s="197"/>
      <c r="LMS83" s="197"/>
      <c r="LMT83" s="197"/>
      <c r="LMU83" s="197"/>
      <c r="LMV83" s="197"/>
      <c r="LMW83" s="197"/>
      <c r="LMX83" s="197"/>
      <c r="LMY83" s="197"/>
      <c r="LMZ83" s="197"/>
      <c r="LNA83" s="197"/>
      <c r="LNB83" s="197"/>
      <c r="LNC83" s="197"/>
      <c r="LND83" s="197"/>
      <c r="LNE83" s="200"/>
      <c r="LNF83" s="200"/>
      <c r="LNG83" s="200"/>
      <c r="LNH83" s="200"/>
      <c r="LNI83" s="200"/>
      <c r="LNJ83" s="200"/>
      <c r="LNK83" s="200"/>
      <c r="LNL83" s="200"/>
      <c r="LNM83" s="200"/>
      <c r="LNN83" s="200"/>
      <c r="LNO83" s="200"/>
      <c r="LNP83" s="200"/>
      <c r="LNQ83" s="200"/>
      <c r="LNR83" s="200"/>
      <c r="LNS83" s="200"/>
      <c r="LNT83" s="200"/>
      <c r="LNU83" s="200"/>
      <c r="LNV83" s="200"/>
      <c r="LNW83" s="200"/>
      <c r="LNX83" s="200"/>
      <c r="LNY83" s="200"/>
      <c r="LNZ83" s="200"/>
      <c r="LOA83" s="200"/>
      <c r="LOB83" s="200"/>
      <c r="LOC83" s="200"/>
      <c r="LOD83" s="200"/>
      <c r="LOE83" s="200"/>
      <c r="LOF83" s="200"/>
      <c r="LOG83" s="200"/>
      <c r="LOH83" s="200"/>
      <c r="LOI83" s="200"/>
      <c r="LOJ83" s="200"/>
      <c r="LOK83" s="200"/>
      <c r="LOL83" s="200"/>
      <c r="LOM83" s="200"/>
      <c r="LON83" s="200"/>
      <c r="LOO83" s="200"/>
      <c r="LOP83" s="200"/>
      <c r="LOQ83" s="200"/>
      <c r="LOR83" s="200"/>
      <c r="LOS83" s="200"/>
      <c r="LOT83" s="200"/>
      <c r="LOU83" s="200"/>
      <c r="LOV83" s="200"/>
      <c r="LOW83" s="200"/>
      <c r="LOX83" s="200"/>
      <c r="LOY83" s="200"/>
      <c r="LOZ83" s="200"/>
      <c r="LPA83" s="200"/>
      <c r="LPB83" s="200"/>
      <c r="LPC83" s="200"/>
      <c r="LPD83" s="200"/>
      <c r="LPE83" s="200"/>
      <c r="LPF83" s="200"/>
      <c r="LPG83" s="200"/>
      <c r="LPH83" s="200"/>
      <c r="LPI83" s="200"/>
      <c r="LPJ83" s="200"/>
      <c r="LPK83" s="200"/>
      <c r="LPL83" s="200"/>
      <c r="LPM83" s="200"/>
      <c r="LPN83" s="200"/>
      <c r="LPO83" s="200"/>
      <c r="LPP83" s="200"/>
      <c r="LPQ83" s="200"/>
      <c r="LPR83" s="200"/>
      <c r="LPS83" s="200"/>
      <c r="LPT83" s="200"/>
      <c r="LPU83" s="200"/>
      <c r="LPV83" s="200"/>
      <c r="LPW83" s="200"/>
      <c r="LPX83" s="200"/>
      <c r="LPY83" s="200"/>
      <c r="LPZ83" s="200"/>
      <c r="LQA83" s="200"/>
      <c r="LQB83" s="200"/>
      <c r="LQC83" s="197"/>
      <c r="LQD83" s="197"/>
      <c r="LQE83" s="197"/>
      <c r="LQF83" s="197"/>
      <c r="LQG83" s="197"/>
      <c r="LQH83" s="197"/>
      <c r="LQI83" s="197"/>
      <c r="LQJ83" s="197"/>
      <c r="LQK83" s="197"/>
      <c r="LQL83" s="197"/>
      <c r="LQM83" s="197"/>
      <c r="LQN83" s="197"/>
      <c r="LQO83" s="197"/>
      <c r="LQP83" s="197"/>
      <c r="LQQ83" s="197"/>
      <c r="LQR83" s="197"/>
      <c r="LQS83" s="200"/>
      <c r="LQT83" s="200"/>
      <c r="LQU83" s="200"/>
      <c r="LQV83" s="200"/>
      <c r="LQW83" s="200"/>
      <c r="LQX83" s="200"/>
      <c r="LQY83" s="200"/>
      <c r="LQZ83" s="200"/>
      <c r="LRA83" s="200"/>
      <c r="LRB83" s="200"/>
      <c r="LRC83" s="200"/>
      <c r="LRD83" s="200"/>
      <c r="LRE83" s="200"/>
      <c r="LRF83" s="200"/>
      <c r="LRG83" s="200"/>
      <c r="LRH83" s="200"/>
      <c r="LRI83" s="200"/>
      <c r="LRJ83" s="200"/>
      <c r="LRK83" s="200"/>
      <c r="LRL83" s="200"/>
      <c r="LRM83" s="200"/>
      <c r="LRN83" s="200"/>
      <c r="LRO83" s="200"/>
      <c r="LRP83" s="200"/>
      <c r="LRQ83" s="200"/>
      <c r="LRR83" s="200"/>
      <c r="LRS83" s="200"/>
      <c r="LRT83" s="200"/>
      <c r="LRU83" s="200"/>
      <c r="LRV83" s="200"/>
      <c r="LRW83" s="200"/>
      <c r="LRX83" s="200"/>
      <c r="LRY83" s="200"/>
      <c r="LRZ83" s="200"/>
      <c r="LSA83" s="200"/>
      <c r="LSB83" s="200"/>
      <c r="LSC83" s="200"/>
      <c r="LSD83" s="200"/>
      <c r="LSE83" s="200"/>
      <c r="LSF83" s="200"/>
      <c r="LSG83" s="200"/>
      <c r="LSH83" s="200"/>
      <c r="LSI83" s="200"/>
      <c r="LSJ83" s="200"/>
      <c r="LSK83" s="200"/>
      <c r="LSL83" s="200"/>
      <c r="LSM83" s="200"/>
      <c r="LSN83" s="200"/>
      <c r="LSO83" s="200"/>
      <c r="LSP83" s="200"/>
      <c r="LSQ83" s="200"/>
      <c r="LSR83" s="200"/>
      <c r="LSS83" s="200"/>
      <c r="LST83" s="200"/>
      <c r="LSU83" s="200"/>
      <c r="LSV83" s="200"/>
      <c r="LSW83" s="200"/>
      <c r="LSX83" s="200"/>
      <c r="LSY83" s="200"/>
      <c r="LSZ83" s="200"/>
      <c r="LTA83" s="200"/>
      <c r="LTB83" s="200"/>
      <c r="LTC83" s="200"/>
      <c r="LTD83" s="200"/>
      <c r="LTE83" s="200"/>
      <c r="LTF83" s="200"/>
      <c r="LTG83" s="200"/>
      <c r="LTH83" s="200"/>
      <c r="LTI83" s="200"/>
      <c r="LTJ83" s="200"/>
      <c r="LTK83" s="200"/>
      <c r="LTL83" s="200"/>
      <c r="LTM83" s="200"/>
      <c r="LTN83" s="200"/>
      <c r="LTO83" s="200"/>
      <c r="LTP83" s="200"/>
      <c r="LTQ83" s="197"/>
      <c r="LTR83" s="197"/>
      <c r="LTS83" s="197"/>
      <c r="LTT83" s="197"/>
      <c r="LTU83" s="197"/>
      <c r="LTV83" s="197"/>
      <c r="LTW83" s="197"/>
      <c r="LTX83" s="197"/>
      <c r="LTY83" s="197"/>
      <c r="LTZ83" s="197"/>
      <c r="LUA83" s="197"/>
      <c r="LUB83" s="197"/>
      <c r="LUC83" s="197"/>
      <c r="LUD83" s="197"/>
      <c r="LUE83" s="197"/>
      <c r="LUF83" s="197"/>
      <c r="LUG83" s="200"/>
      <c r="LUH83" s="200"/>
      <c r="LUI83" s="200"/>
      <c r="LUJ83" s="200"/>
      <c r="LUK83" s="200"/>
      <c r="LUL83" s="200"/>
      <c r="LUM83" s="200"/>
      <c r="LUN83" s="200"/>
      <c r="LUO83" s="200"/>
      <c r="LUP83" s="200"/>
      <c r="LUQ83" s="200"/>
      <c r="LUR83" s="200"/>
      <c r="LUS83" s="200"/>
      <c r="LUT83" s="200"/>
      <c r="LUU83" s="200"/>
      <c r="LUV83" s="200"/>
      <c r="LUW83" s="200"/>
      <c r="LUX83" s="200"/>
      <c r="LUY83" s="200"/>
      <c r="LUZ83" s="200"/>
      <c r="LVA83" s="200"/>
      <c r="LVB83" s="200"/>
      <c r="LVC83" s="200"/>
      <c r="LVD83" s="200"/>
      <c r="LVE83" s="200"/>
      <c r="LVF83" s="200"/>
      <c r="LVG83" s="200"/>
      <c r="LVH83" s="200"/>
      <c r="LVI83" s="200"/>
      <c r="LVJ83" s="200"/>
      <c r="LVK83" s="200"/>
      <c r="LVL83" s="200"/>
      <c r="LVM83" s="200"/>
      <c r="LVN83" s="200"/>
      <c r="LVO83" s="200"/>
      <c r="LVP83" s="200"/>
      <c r="LVQ83" s="200"/>
      <c r="LVR83" s="200"/>
      <c r="LVS83" s="200"/>
      <c r="LVT83" s="200"/>
      <c r="LVU83" s="200"/>
      <c r="LVV83" s="200"/>
      <c r="LVW83" s="200"/>
      <c r="LVX83" s="200"/>
      <c r="LVY83" s="200"/>
      <c r="LVZ83" s="200"/>
      <c r="LWA83" s="200"/>
      <c r="LWB83" s="200"/>
      <c r="LWC83" s="200"/>
      <c r="LWD83" s="200"/>
      <c r="LWE83" s="200"/>
      <c r="LWF83" s="200"/>
      <c r="LWG83" s="200"/>
      <c r="LWH83" s="200"/>
      <c r="LWI83" s="200"/>
      <c r="LWJ83" s="200"/>
      <c r="LWK83" s="200"/>
      <c r="LWL83" s="200"/>
      <c r="LWM83" s="200"/>
      <c r="LWN83" s="200"/>
      <c r="LWO83" s="200"/>
      <c r="LWP83" s="200"/>
      <c r="LWQ83" s="200"/>
      <c r="LWR83" s="200"/>
      <c r="LWS83" s="200"/>
      <c r="LWT83" s="200"/>
      <c r="LWU83" s="200"/>
      <c r="LWV83" s="200"/>
      <c r="LWW83" s="200"/>
      <c r="LWX83" s="200"/>
      <c r="LWY83" s="200"/>
      <c r="LWZ83" s="200"/>
      <c r="LXA83" s="200"/>
      <c r="LXB83" s="200"/>
      <c r="LXC83" s="200"/>
      <c r="LXD83" s="200"/>
      <c r="LXE83" s="197"/>
      <c r="LXF83" s="197"/>
      <c r="LXG83" s="197"/>
      <c r="LXH83" s="197"/>
      <c r="LXI83" s="197"/>
      <c r="LXJ83" s="197"/>
      <c r="LXK83" s="197"/>
      <c r="LXL83" s="197"/>
      <c r="LXM83" s="197"/>
      <c r="LXN83" s="197"/>
      <c r="LXO83" s="197"/>
      <c r="LXP83" s="197"/>
      <c r="LXQ83" s="197"/>
      <c r="LXR83" s="197"/>
      <c r="LXS83" s="197"/>
      <c r="LXT83" s="197"/>
      <c r="LXU83" s="200"/>
      <c r="LXV83" s="200"/>
      <c r="LXW83" s="200"/>
      <c r="LXX83" s="200"/>
      <c r="LXY83" s="200"/>
      <c r="LXZ83" s="200"/>
      <c r="LYA83" s="200"/>
      <c r="LYB83" s="200"/>
      <c r="LYC83" s="200"/>
      <c r="LYD83" s="200"/>
      <c r="LYE83" s="200"/>
      <c r="LYF83" s="200"/>
      <c r="LYG83" s="200"/>
      <c r="LYH83" s="200"/>
      <c r="LYI83" s="200"/>
      <c r="LYJ83" s="200"/>
      <c r="LYK83" s="200"/>
      <c r="LYL83" s="200"/>
      <c r="LYM83" s="200"/>
      <c r="LYN83" s="200"/>
      <c r="LYO83" s="200"/>
      <c r="LYP83" s="200"/>
      <c r="LYQ83" s="200"/>
      <c r="LYR83" s="200"/>
      <c r="LYS83" s="200"/>
      <c r="LYT83" s="200"/>
      <c r="LYU83" s="200"/>
      <c r="LYV83" s="200"/>
      <c r="LYW83" s="200"/>
      <c r="LYX83" s="200"/>
      <c r="LYY83" s="200"/>
      <c r="LYZ83" s="200"/>
      <c r="LZA83" s="200"/>
      <c r="LZB83" s="200"/>
      <c r="LZC83" s="200"/>
      <c r="LZD83" s="200"/>
      <c r="LZE83" s="200"/>
      <c r="LZF83" s="200"/>
      <c r="LZG83" s="200"/>
      <c r="LZH83" s="200"/>
      <c r="LZI83" s="200"/>
      <c r="LZJ83" s="200"/>
      <c r="LZK83" s="200"/>
      <c r="LZL83" s="200"/>
      <c r="LZM83" s="200"/>
      <c r="LZN83" s="200"/>
      <c r="LZO83" s="200"/>
      <c r="LZP83" s="200"/>
      <c r="LZQ83" s="200"/>
      <c r="LZR83" s="200"/>
      <c r="LZS83" s="200"/>
      <c r="LZT83" s="200"/>
      <c r="LZU83" s="200"/>
      <c r="LZV83" s="200"/>
      <c r="LZW83" s="200"/>
      <c r="LZX83" s="200"/>
      <c r="LZY83" s="200"/>
      <c r="LZZ83" s="200"/>
      <c r="MAA83" s="200"/>
      <c r="MAB83" s="200"/>
      <c r="MAC83" s="200"/>
      <c r="MAD83" s="200"/>
      <c r="MAE83" s="200"/>
      <c r="MAF83" s="200"/>
      <c r="MAG83" s="200"/>
      <c r="MAH83" s="200"/>
      <c r="MAI83" s="200"/>
      <c r="MAJ83" s="200"/>
      <c r="MAK83" s="200"/>
      <c r="MAL83" s="200"/>
      <c r="MAM83" s="200"/>
      <c r="MAN83" s="200"/>
      <c r="MAO83" s="200"/>
      <c r="MAP83" s="200"/>
      <c r="MAQ83" s="200"/>
      <c r="MAR83" s="200"/>
      <c r="MAS83" s="197"/>
      <c r="MAT83" s="197"/>
      <c r="MAU83" s="197"/>
      <c r="MAV83" s="197"/>
      <c r="MAW83" s="197"/>
      <c r="MAX83" s="197"/>
      <c r="MAY83" s="197"/>
      <c r="MAZ83" s="197"/>
      <c r="MBA83" s="197"/>
      <c r="MBB83" s="197"/>
      <c r="MBC83" s="197"/>
      <c r="MBD83" s="197"/>
      <c r="MBE83" s="197"/>
      <c r="MBF83" s="197"/>
      <c r="MBG83" s="197"/>
      <c r="MBH83" s="197"/>
      <c r="MBI83" s="200"/>
      <c r="MBJ83" s="200"/>
      <c r="MBK83" s="200"/>
      <c r="MBL83" s="200"/>
      <c r="MBM83" s="200"/>
      <c r="MBN83" s="200"/>
      <c r="MBO83" s="200"/>
      <c r="MBP83" s="200"/>
      <c r="MBQ83" s="200"/>
      <c r="MBR83" s="200"/>
      <c r="MBS83" s="200"/>
      <c r="MBT83" s="200"/>
      <c r="MBU83" s="200"/>
      <c r="MBV83" s="200"/>
      <c r="MBW83" s="200"/>
      <c r="MBX83" s="200"/>
      <c r="MBY83" s="200"/>
      <c r="MBZ83" s="200"/>
      <c r="MCA83" s="200"/>
      <c r="MCB83" s="200"/>
      <c r="MCC83" s="200"/>
      <c r="MCD83" s="200"/>
      <c r="MCE83" s="200"/>
      <c r="MCF83" s="200"/>
      <c r="MCG83" s="200"/>
      <c r="MCH83" s="200"/>
      <c r="MCI83" s="200"/>
      <c r="MCJ83" s="200"/>
      <c r="MCK83" s="200"/>
      <c r="MCL83" s="200"/>
      <c r="MCM83" s="200"/>
      <c r="MCN83" s="200"/>
      <c r="MCO83" s="200"/>
      <c r="MCP83" s="200"/>
      <c r="MCQ83" s="200"/>
      <c r="MCR83" s="200"/>
      <c r="MCS83" s="200"/>
      <c r="MCT83" s="200"/>
      <c r="MCU83" s="200"/>
      <c r="MCV83" s="200"/>
      <c r="MCW83" s="200"/>
      <c r="MCX83" s="200"/>
      <c r="MCY83" s="200"/>
      <c r="MCZ83" s="200"/>
      <c r="MDA83" s="200"/>
      <c r="MDB83" s="200"/>
      <c r="MDC83" s="200"/>
      <c r="MDD83" s="200"/>
      <c r="MDE83" s="200"/>
      <c r="MDF83" s="200"/>
      <c r="MDG83" s="200"/>
      <c r="MDH83" s="200"/>
      <c r="MDI83" s="200"/>
      <c r="MDJ83" s="200"/>
      <c r="MDK83" s="200"/>
      <c r="MDL83" s="200"/>
      <c r="MDM83" s="200"/>
      <c r="MDN83" s="200"/>
      <c r="MDO83" s="200"/>
      <c r="MDP83" s="200"/>
      <c r="MDQ83" s="200"/>
      <c r="MDR83" s="200"/>
      <c r="MDS83" s="200"/>
      <c r="MDT83" s="200"/>
      <c r="MDU83" s="200"/>
      <c r="MDV83" s="200"/>
      <c r="MDW83" s="200"/>
      <c r="MDX83" s="200"/>
      <c r="MDY83" s="200"/>
      <c r="MDZ83" s="200"/>
      <c r="MEA83" s="200"/>
      <c r="MEB83" s="200"/>
      <c r="MEC83" s="200"/>
      <c r="MED83" s="200"/>
      <c r="MEE83" s="200"/>
      <c r="MEF83" s="200"/>
      <c r="MEG83" s="197"/>
      <c r="MEH83" s="197"/>
      <c r="MEI83" s="197"/>
      <c r="MEJ83" s="197"/>
      <c r="MEK83" s="197"/>
      <c r="MEL83" s="197"/>
      <c r="MEM83" s="197"/>
      <c r="MEN83" s="197"/>
      <c r="MEO83" s="197"/>
      <c r="MEP83" s="197"/>
      <c r="MEQ83" s="197"/>
      <c r="MER83" s="197"/>
      <c r="MES83" s="197"/>
      <c r="MET83" s="197"/>
      <c r="MEU83" s="197"/>
      <c r="MEV83" s="197"/>
      <c r="MEW83" s="200"/>
      <c r="MEX83" s="200"/>
      <c r="MEY83" s="200"/>
      <c r="MEZ83" s="200"/>
      <c r="MFA83" s="200"/>
      <c r="MFB83" s="200"/>
      <c r="MFC83" s="200"/>
      <c r="MFD83" s="200"/>
      <c r="MFE83" s="200"/>
      <c r="MFF83" s="200"/>
      <c r="MFG83" s="200"/>
      <c r="MFH83" s="200"/>
      <c r="MFI83" s="200"/>
      <c r="MFJ83" s="200"/>
      <c r="MFK83" s="200"/>
      <c r="MFL83" s="200"/>
      <c r="MFM83" s="200"/>
      <c r="MFN83" s="200"/>
      <c r="MFO83" s="200"/>
      <c r="MFP83" s="200"/>
      <c r="MFQ83" s="200"/>
      <c r="MFR83" s="200"/>
      <c r="MFS83" s="200"/>
      <c r="MFT83" s="200"/>
      <c r="MFU83" s="200"/>
      <c r="MFV83" s="200"/>
      <c r="MFW83" s="200"/>
      <c r="MFX83" s="200"/>
      <c r="MFY83" s="200"/>
      <c r="MFZ83" s="200"/>
      <c r="MGA83" s="200"/>
      <c r="MGB83" s="200"/>
      <c r="MGC83" s="200"/>
      <c r="MGD83" s="200"/>
      <c r="MGE83" s="200"/>
      <c r="MGF83" s="200"/>
      <c r="MGG83" s="200"/>
      <c r="MGH83" s="200"/>
      <c r="MGI83" s="200"/>
      <c r="MGJ83" s="200"/>
      <c r="MGK83" s="200"/>
      <c r="MGL83" s="200"/>
      <c r="MGM83" s="200"/>
      <c r="MGN83" s="200"/>
      <c r="MGO83" s="200"/>
      <c r="MGP83" s="200"/>
      <c r="MGQ83" s="200"/>
      <c r="MGR83" s="200"/>
      <c r="MGS83" s="200"/>
      <c r="MGT83" s="200"/>
      <c r="MGU83" s="200"/>
      <c r="MGV83" s="200"/>
      <c r="MGW83" s="200"/>
      <c r="MGX83" s="200"/>
      <c r="MGY83" s="200"/>
      <c r="MGZ83" s="200"/>
      <c r="MHA83" s="200"/>
      <c r="MHB83" s="200"/>
      <c r="MHC83" s="200"/>
      <c r="MHD83" s="200"/>
      <c r="MHE83" s="200"/>
      <c r="MHF83" s="200"/>
      <c r="MHG83" s="200"/>
      <c r="MHH83" s="200"/>
      <c r="MHI83" s="200"/>
      <c r="MHJ83" s="200"/>
      <c r="MHK83" s="200"/>
      <c r="MHL83" s="200"/>
      <c r="MHM83" s="200"/>
      <c r="MHN83" s="200"/>
      <c r="MHO83" s="200"/>
      <c r="MHP83" s="200"/>
      <c r="MHQ83" s="200"/>
      <c r="MHR83" s="200"/>
      <c r="MHS83" s="200"/>
      <c r="MHT83" s="200"/>
      <c r="MHU83" s="197"/>
      <c r="MHV83" s="197"/>
      <c r="MHW83" s="197"/>
      <c r="MHX83" s="197"/>
      <c r="MHY83" s="197"/>
      <c r="MHZ83" s="197"/>
      <c r="MIA83" s="197"/>
      <c r="MIB83" s="197"/>
      <c r="MIC83" s="197"/>
      <c r="MID83" s="197"/>
      <c r="MIE83" s="197"/>
      <c r="MIF83" s="197"/>
      <c r="MIG83" s="197"/>
      <c r="MIH83" s="197"/>
      <c r="MII83" s="197"/>
      <c r="MIJ83" s="197"/>
      <c r="MIK83" s="200"/>
      <c r="MIL83" s="200"/>
      <c r="MIM83" s="200"/>
      <c r="MIN83" s="200"/>
      <c r="MIO83" s="200"/>
      <c r="MIP83" s="200"/>
      <c r="MIQ83" s="200"/>
      <c r="MIR83" s="200"/>
      <c r="MIS83" s="200"/>
      <c r="MIT83" s="200"/>
      <c r="MIU83" s="200"/>
      <c r="MIV83" s="200"/>
      <c r="MIW83" s="200"/>
      <c r="MIX83" s="200"/>
      <c r="MIY83" s="200"/>
      <c r="MIZ83" s="200"/>
      <c r="MJA83" s="200"/>
      <c r="MJB83" s="200"/>
      <c r="MJC83" s="200"/>
      <c r="MJD83" s="200"/>
      <c r="MJE83" s="200"/>
      <c r="MJF83" s="200"/>
      <c r="MJG83" s="200"/>
      <c r="MJH83" s="200"/>
      <c r="MJI83" s="200"/>
      <c r="MJJ83" s="200"/>
      <c r="MJK83" s="200"/>
      <c r="MJL83" s="200"/>
      <c r="MJM83" s="200"/>
      <c r="MJN83" s="200"/>
      <c r="MJO83" s="200"/>
      <c r="MJP83" s="200"/>
      <c r="MJQ83" s="200"/>
      <c r="MJR83" s="200"/>
      <c r="MJS83" s="200"/>
      <c r="MJT83" s="200"/>
      <c r="MJU83" s="200"/>
      <c r="MJV83" s="200"/>
      <c r="MJW83" s="200"/>
      <c r="MJX83" s="200"/>
      <c r="MJY83" s="200"/>
      <c r="MJZ83" s="200"/>
      <c r="MKA83" s="200"/>
      <c r="MKB83" s="200"/>
      <c r="MKC83" s="200"/>
      <c r="MKD83" s="200"/>
      <c r="MKE83" s="200"/>
      <c r="MKF83" s="200"/>
      <c r="MKG83" s="200"/>
      <c r="MKH83" s="200"/>
      <c r="MKI83" s="200"/>
      <c r="MKJ83" s="200"/>
      <c r="MKK83" s="200"/>
      <c r="MKL83" s="200"/>
      <c r="MKM83" s="200"/>
      <c r="MKN83" s="200"/>
      <c r="MKO83" s="200"/>
      <c r="MKP83" s="200"/>
      <c r="MKQ83" s="200"/>
      <c r="MKR83" s="200"/>
      <c r="MKS83" s="200"/>
      <c r="MKT83" s="200"/>
      <c r="MKU83" s="200"/>
      <c r="MKV83" s="200"/>
      <c r="MKW83" s="200"/>
      <c r="MKX83" s="200"/>
      <c r="MKY83" s="200"/>
      <c r="MKZ83" s="200"/>
      <c r="MLA83" s="200"/>
      <c r="MLB83" s="200"/>
      <c r="MLC83" s="200"/>
      <c r="MLD83" s="200"/>
      <c r="MLE83" s="200"/>
      <c r="MLF83" s="200"/>
      <c r="MLG83" s="200"/>
      <c r="MLH83" s="200"/>
      <c r="MLI83" s="197"/>
      <c r="MLJ83" s="197"/>
      <c r="MLK83" s="197"/>
      <c r="MLL83" s="197"/>
      <c r="MLM83" s="197"/>
      <c r="MLN83" s="197"/>
      <c r="MLO83" s="197"/>
      <c r="MLP83" s="197"/>
      <c r="MLQ83" s="197"/>
      <c r="MLR83" s="197"/>
      <c r="MLS83" s="197"/>
      <c r="MLT83" s="197"/>
      <c r="MLU83" s="197"/>
      <c r="MLV83" s="197"/>
      <c r="MLW83" s="197"/>
      <c r="MLX83" s="197"/>
      <c r="MLY83" s="200"/>
      <c r="MLZ83" s="200"/>
      <c r="MMA83" s="200"/>
      <c r="MMB83" s="200"/>
      <c r="MMC83" s="200"/>
      <c r="MMD83" s="200"/>
      <c r="MME83" s="200"/>
      <c r="MMF83" s="200"/>
      <c r="MMG83" s="200"/>
      <c r="MMH83" s="200"/>
      <c r="MMI83" s="200"/>
      <c r="MMJ83" s="200"/>
      <c r="MMK83" s="200"/>
      <c r="MML83" s="200"/>
      <c r="MMM83" s="200"/>
      <c r="MMN83" s="200"/>
      <c r="MMO83" s="200"/>
      <c r="MMP83" s="200"/>
      <c r="MMQ83" s="200"/>
      <c r="MMR83" s="200"/>
      <c r="MMS83" s="200"/>
      <c r="MMT83" s="200"/>
      <c r="MMU83" s="200"/>
      <c r="MMV83" s="200"/>
      <c r="MMW83" s="200"/>
      <c r="MMX83" s="200"/>
      <c r="MMY83" s="200"/>
      <c r="MMZ83" s="200"/>
      <c r="MNA83" s="200"/>
      <c r="MNB83" s="200"/>
      <c r="MNC83" s="200"/>
      <c r="MND83" s="200"/>
      <c r="MNE83" s="200"/>
      <c r="MNF83" s="200"/>
      <c r="MNG83" s="200"/>
      <c r="MNH83" s="200"/>
      <c r="MNI83" s="200"/>
      <c r="MNJ83" s="200"/>
      <c r="MNK83" s="200"/>
      <c r="MNL83" s="200"/>
      <c r="MNM83" s="200"/>
      <c r="MNN83" s="200"/>
      <c r="MNO83" s="200"/>
      <c r="MNP83" s="200"/>
      <c r="MNQ83" s="200"/>
      <c r="MNR83" s="200"/>
      <c r="MNS83" s="200"/>
      <c r="MNT83" s="200"/>
      <c r="MNU83" s="200"/>
      <c r="MNV83" s="200"/>
      <c r="MNW83" s="200"/>
      <c r="MNX83" s="200"/>
      <c r="MNY83" s="200"/>
      <c r="MNZ83" s="200"/>
      <c r="MOA83" s="200"/>
      <c r="MOB83" s="200"/>
      <c r="MOC83" s="200"/>
      <c r="MOD83" s="200"/>
      <c r="MOE83" s="200"/>
      <c r="MOF83" s="200"/>
      <c r="MOG83" s="200"/>
      <c r="MOH83" s="200"/>
      <c r="MOI83" s="200"/>
      <c r="MOJ83" s="200"/>
      <c r="MOK83" s="200"/>
      <c r="MOL83" s="200"/>
      <c r="MOM83" s="200"/>
      <c r="MON83" s="200"/>
      <c r="MOO83" s="200"/>
      <c r="MOP83" s="200"/>
      <c r="MOQ83" s="200"/>
      <c r="MOR83" s="200"/>
      <c r="MOS83" s="200"/>
      <c r="MOT83" s="200"/>
      <c r="MOU83" s="200"/>
      <c r="MOV83" s="200"/>
      <c r="MOW83" s="197"/>
      <c r="MOX83" s="197"/>
      <c r="MOY83" s="197"/>
      <c r="MOZ83" s="197"/>
      <c r="MPA83" s="197"/>
      <c r="MPB83" s="197"/>
      <c r="MPC83" s="197"/>
      <c r="MPD83" s="197"/>
      <c r="MPE83" s="197"/>
      <c r="MPF83" s="197"/>
      <c r="MPG83" s="197"/>
      <c r="MPH83" s="197"/>
      <c r="MPI83" s="197"/>
      <c r="MPJ83" s="197"/>
      <c r="MPK83" s="197"/>
      <c r="MPL83" s="197"/>
      <c r="MPM83" s="200"/>
      <c r="MPN83" s="200"/>
      <c r="MPO83" s="200"/>
      <c r="MPP83" s="200"/>
      <c r="MPQ83" s="200"/>
      <c r="MPR83" s="200"/>
      <c r="MPS83" s="200"/>
      <c r="MPT83" s="200"/>
      <c r="MPU83" s="200"/>
      <c r="MPV83" s="200"/>
      <c r="MPW83" s="200"/>
      <c r="MPX83" s="200"/>
      <c r="MPY83" s="200"/>
      <c r="MPZ83" s="200"/>
      <c r="MQA83" s="200"/>
      <c r="MQB83" s="200"/>
      <c r="MQC83" s="200"/>
      <c r="MQD83" s="200"/>
      <c r="MQE83" s="200"/>
      <c r="MQF83" s="200"/>
      <c r="MQG83" s="200"/>
      <c r="MQH83" s="200"/>
      <c r="MQI83" s="200"/>
      <c r="MQJ83" s="200"/>
      <c r="MQK83" s="200"/>
      <c r="MQL83" s="200"/>
      <c r="MQM83" s="200"/>
      <c r="MQN83" s="200"/>
      <c r="MQO83" s="200"/>
      <c r="MQP83" s="200"/>
      <c r="MQQ83" s="200"/>
      <c r="MQR83" s="200"/>
      <c r="MQS83" s="200"/>
      <c r="MQT83" s="200"/>
      <c r="MQU83" s="200"/>
      <c r="MQV83" s="200"/>
      <c r="MQW83" s="200"/>
      <c r="MQX83" s="200"/>
      <c r="MQY83" s="200"/>
      <c r="MQZ83" s="200"/>
      <c r="MRA83" s="200"/>
      <c r="MRB83" s="200"/>
      <c r="MRC83" s="200"/>
      <c r="MRD83" s="200"/>
      <c r="MRE83" s="200"/>
      <c r="MRF83" s="200"/>
      <c r="MRG83" s="200"/>
      <c r="MRH83" s="200"/>
      <c r="MRI83" s="200"/>
      <c r="MRJ83" s="200"/>
      <c r="MRK83" s="200"/>
      <c r="MRL83" s="200"/>
      <c r="MRM83" s="200"/>
      <c r="MRN83" s="200"/>
      <c r="MRO83" s="200"/>
      <c r="MRP83" s="200"/>
      <c r="MRQ83" s="200"/>
      <c r="MRR83" s="200"/>
      <c r="MRS83" s="200"/>
      <c r="MRT83" s="200"/>
      <c r="MRU83" s="200"/>
      <c r="MRV83" s="200"/>
      <c r="MRW83" s="200"/>
      <c r="MRX83" s="200"/>
      <c r="MRY83" s="200"/>
      <c r="MRZ83" s="200"/>
      <c r="MSA83" s="200"/>
      <c r="MSB83" s="200"/>
      <c r="MSC83" s="200"/>
      <c r="MSD83" s="200"/>
      <c r="MSE83" s="200"/>
      <c r="MSF83" s="200"/>
      <c r="MSG83" s="200"/>
      <c r="MSH83" s="200"/>
      <c r="MSI83" s="200"/>
      <c r="MSJ83" s="200"/>
      <c r="MSK83" s="197"/>
      <c r="MSL83" s="197"/>
      <c r="MSM83" s="197"/>
      <c r="MSN83" s="197"/>
      <c r="MSO83" s="197"/>
      <c r="MSP83" s="197"/>
      <c r="MSQ83" s="197"/>
      <c r="MSR83" s="197"/>
      <c r="MSS83" s="197"/>
      <c r="MST83" s="197"/>
      <c r="MSU83" s="197"/>
      <c r="MSV83" s="197"/>
      <c r="MSW83" s="197"/>
      <c r="MSX83" s="197"/>
      <c r="MSY83" s="197"/>
      <c r="MSZ83" s="197"/>
      <c r="MTA83" s="200"/>
      <c r="MTB83" s="200"/>
      <c r="MTC83" s="200"/>
      <c r="MTD83" s="200"/>
      <c r="MTE83" s="200"/>
      <c r="MTF83" s="200"/>
      <c r="MTG83" s="200"/>
      <c r="MTH83" s="200"/>
      <c r="MTI83" s="200"/>
      <c r="MTJ83" s="200"/>
      <c r="MTK83" s="200"/>
      <c r="MTL83" s="200"/>
      <c r="MTM83" s="200"/>
      <c r="MTN83" s="200"/>
      <c r="MTO83" s="200"/>
      <c r="MTP83" s="200"/>
      <c r="MTQ83" s="200"/>
      <c r="MTR83" s="200"/>
      <c r="MTS83" s="200"/>
      <c r="MTT83" s="200"/>
      <c r="MTU83" s="200"/>
      <c r="MTV83" s="200"/>
      <c r="MTW83" s="200"/>
      <c r="MTX83" s="200"/>
      <c r="MTY83" s="200"/>
      <c r="MTZ83" s="200"/>
      <c r="MUA83" s="200"/>
      <c r="MUB83" s="200"/>
      <c r="MUC83" s="200"/>
      <c r="MUD83" s="200"/>
      <c r="MUE83" s="200"/>
      <c r="MUF83" s="200"/>
      <c r="MUG83" s="200"/>
      <c r="MUH83" s="200"/>
      <c r="MUI83" s="200"/>
      <c r="MUJ83" s="200"/>
      <c r="MUK83" s="200"/>
      <c r="MUL83" s="200"/>
      <c r="MUM83" s="200"/>
      <c r="MUN83" s="200"/>
      <c r="MUO83" s="200"/>
      <c r="MUP83" s="200"/>
      <c r="MUQ83" s="200"/>
      <c r="MUR83" s="200"/>
      <c r="MUS83" s="200"/>
      <c r="MUT83" s="200"/>
      <c r="MUU83" s="200"/>
      <c r="MUV83" s="200"/>
      <c r="MUW83" s="200"/>
      <c r="MUX83" s="200"/>
      <c r="MUY83" s="200"/>
      <c r="MUZ83" s="200"/>
      <c r="MVA83" s="200"/>
      <c r="MVB83" s="200"/>
      <c r="MVC83" s="200"/>
      <c r="MVD83" s="200"/>
      <c r="MVE83" s="200"/>
      <c r="MVF83" s="200"/>
      <c r="MVG83" s="200"/>
      <c r="MVH83" s="200"/>
      <c r="MVI83" s="200"/>
      <c r="MVJ83" s="200"/>
      <c r="MVK83" s="200"/>
      <c r="MVL83" s="200"/>
      <c r="MVM83" s="200"/>
      <c r="MVN83" s="200"/>
      <c r="MVO83" s="200"/>
      <c r="MVP83" s="200"/>
      <c r="MVQ83" s="200"/>
      <c r="MVR83" s="200"/>
      <c r="MVS83" s="200"/>
      <c r="MVT83" s="200"/>
      <c r="MVU83" s="200"/>
      <c r="MVV83" s="200"/>
      <c r="MVW83" s="200"/>
      <c r="MVX83" s="200"/>
      <c r="MVY83" s="197"/>
      <c r="MVZ83" s="197"/>
      <c r="MWA83" s="197"/>
      <c r="MWB83" s="197"/>
      <c r="MWC83" s="197"/>
      <c r="MWD83" s="197"/>
      <c r="MWE83" s="197"/>
      <c r="MWF83" s="197"/>
      <c r="MWG83" s="197"/>
      <c r="MWH83" s="197"/>
      <c r="MWI83" s="197"/>
      <c r="MWJ83" s="197"/>
      <c r="MWK83" s="197"/>
      <c r="MWL83" s="197"/>
      <c r="MWM83" s="197"/>
      <c r="MWN83" s="197"/>
      <c r="MWO83" s="200"/>
      <c r="MWP83" s="200"/>
      <c r="MWQ83" s="200"/>
      <c r="MWR83" s="200"/>
      <c r="MWS83" s="200"/>
      <c r="MWT83" s="200"/>
      <c r="MWU83" s="200"/>
      <c r="MWV83" s="200"/>
      <c r="MWW83" s="200"/>
      <c r="MWX83" s="200"/>
      <c r="MWY83" s="200"/>
      <c r="MWZ83" s="200"/>
      <c r="MXA83" s="200"/>
      <c r="MXB83" s="200"/>
      <c r="MXC83" s="200"/>
      <c r="MXD83" s="200"/>
      <c r="MXE83" s="200"/>
      <c r="MXF83" s="200"/>
      <c r="MXG83" s="200"/>
      <c r="MXH83" s="200"/>
      <c r="MXI83" s="200"/>
      <c r="MXJ83" s="200"/>
      <c r="MXK83" s="200"/>
      <c r="MXL83" s="200"/>
      <c r="MXM83" s="200"/>
      <c r="MXN83" s="200"/>
      <c r="MXO83" s="200"/>
      <c r="MXP83" s="200"/>
      <c r="MXQ83" s="200"/>
      <c r="MXR83" s="200"/>
      <c r="MXS83" s="200"/>
      <c r="MXT83" s="200"/>
      <c r="MXU83" s="200"/>
      <c r="MXV83" s="200"/>
      <c r="MXW83" s="200"/>
      <c r="MXX83" s="200"/>
      <c r="MXY83" s="200"/>
      <c r="MXZ83" s="200"/>
      <c r="MYA83" s="200"/>
      <c r="MYB83" s="200"/>
      <c r="MYC83" s="200"/>
      <c r="MYD83" s="200"/>
      <c r="MYE83" s="200"/>
      <c r="MYF83" s="200"/>
      <c r="MYG83" s="200"/>
      <c r="MYH83" s="200"/>
      <c r="MYI83" s="200"/>
      <c r="MYJ83" s="200"/>
      <c r="MYK83" s="200"/>
      <c r="MYL83" s="200"/>
      <c r="MYM83" s="200"/>
      <c r="MYN83" s="200"/>
      <c r="MYO83" s="200"/>
      <c r="MYP83" s="200"/>
      <c r="MYQ83" s="200"/>
      <c r="MYR83" s="200"/>
      <c r="MYS83" s="200"/>
      <c r="MYT83" s="200"/>
      <c r="MYU83" s="200"/>
      <c r="MYV83" s="200"/>
      <c r="MYW83" s="200"/>
      <c r="MYX83" s="200"/>
      <c r="MYY83" s="200"/>
      <c r="MYZ83" s="200"/>
      <c r="MZA83" s="200"/>
      <c r="MZB83" s="200"/>
      <c r="MZC83" s="200"/>
      <c r="MZD83" s="200"/>
      <c r="MZE83" s="200"/>
      <c r="MZF83" s="200"/>
      <c r="MZG83" s="200"/>
      <c r="MZH83" s="200"/>
      <c r="MZI83" s="200"/>
      <c r="MZJ83" s="200"/>
      <c r="MZK83" s="200"/>
      <c r="MZL83" s="200"/>
      <c r="MZM83" s="197"/>
      <c r="MZN83" s="197"/>
      <c r="MZO83" s="197"/>
      <c r="MZP83" s="197"/>
      <c r="MZQ83" s="197"/>
      <c r="MZR83" s="197"/>
      <c r="MZS83" s="197"/>
      <c r="MZT83" s="197"/>
      <c r="MZU83" s="197"/>
      <c r="MZV83" s="197"/>
      <c r="MZW83" s="197"/>
      <c r="MZX83" s="197"/>
      <c r="MZY83" s="197"/>
      <c r="MZZ83" s="197"/>
      <c r="NAA83" s="197"/>
      <c r="NAB83" s="197"/>
      <c r="NAC83" s="200"/>
      <c r="NAD83" s="200"/>
      <c r="NAE83" s="200"/>
      <c r="NAF83" s="200"/>
      <c r="NAG83" s="200"/>
      <c r="NAH83" s="200"/>
      <c r="NAI83" s="200"/>
      <c r="NAJ83" s="200"/>
      <c r="NAK83" s="200"/>
      <c r="NAL83" s="200"/>
      <c r="NAM83" s="200"/>
      <c r="NAN83" s="200"/>
      <c r="NAO83" s="200"/>
      <c r="NAP83" s="200"/>
      <c r="NAQ83" s="200"/>
      <c r="NAR83" s="200"/>
      <c r="NAS83" s="200"/>
      <c r="NAT83" s="200"/>
      <c r="NAU83" s="200"/>
      <c r="NAV83" s="200"/>
      <c r="NAW83" s="200"/>
      <c r="NAX83" s="200"/>
      <c r="NAY83" s="200"/>
      <c r="NAZ83" s="200"/>
      <c r="NBA83" s="200"/>
      <c r="NBB83" s="200"/>
      <c r="NBC83" s="200"/>
      <c r="NBD83" s="200"/>
      <c r="NBE83" s="200"/>
      <c r="NBF83" s="200"/>
      <c r="NBG83" s="200"/>
      <c r="NBH83" s="200"/>
      <c r="NBI83" s="200"/>
      <c r="NBJ83" s="200"/>
      <c r="NBK83" s="200"/>
      <c r="NBL83" s="200"/>
      <c r="NBM83" s="200"/>
      <c r="NBN83" s="200"/>
      <c r="NBO83" s="200"/>
      <c r="NBP83" s="200"/>
      <c r="NBQ83" s="200"/>
      <c r="NBR83" s="200"/>
      <c r="NBS83" s="200"/>
      <c r="NBT83" s="200"/>
      <c r="NBU83" s="200"/>
      <c r="NBV83" s="200"/>
      <c r="NBW83" s="200"/>
      <c r="NBX83" s="200"/>
      <c r="NBY83" s="200"/>
      <c r="NBZ83" s="200"/>
      <c r="NCA83" s="200"/>
      <c r="NCB83" s="200"/>
      <c r="NCC83" s="200"/>
      <c r="NCD83" s="200"/>
      <c r="NCE83" s="200"/>
      <c r="NCF83" s="200"/>
      <c r="NCG83" s="200"/>
      <c r="NCH83" s="200"/>
      <c r="NCI83" s="200"/>
      <c r="NCJ83" s="200"/>
      <c r="NCK83" s="200"/>
      <c r="NCL83" s="200"/>
      <c r="NCM83" s="200"/>
      <c r="NCN83" s="200"/>
      <c r="NCO83" s="200"/>
      <c r="NCP83" s="200"/>
      <c r="NCQ83" s="200"/>
      <c r="NCR83" s="200"/>
      <c r="NCS83" s="200"/>
      <c r="NCT83" s="200"/>
      <c r="NCU83" s="200"/>
      <c r="NCV83" s="200"/>
      <c r="NCW83" s="200"/>
      <c r="NCX83" s="200"/>
      <c r="NCY83" s="200"/>
      <c r="NCZ83" s="200"/>
      <c r="NDA83" s="197"/>
      <c r="NDB83" s="197"/>
      <c r="NDC83" s="197"/>
      <c r="NDD83" s="197"/>
      <c r="NDE83" s="197"/>
      <c r="NDF83" s="197"/>
      <c r="NDG83" s="197"/>
      <c r="NDH83" s="197"/>
      <c r="NDI83" s="197"/>
      <c r="NDJ83" s="197"/>
      <c r="NDK83" s="197"/>
      <c r="NDL83" s="197"/>
      <c r="NDM83" s="197"/>
      <c r="NDN83" s="197"/>
      <c r="NDO83" s="197"/>
      <c r="NDP83" s="197"/>
      <c r="NDQ83" s="200"/>
      <c r="NDR83" s="200"/>
      <c r="NDS83" s="200"/>
      <c r="NDT83" s="200"/>
      <c r="NDU83" s="200"/>
      <c r="NDV83" s="200"/>
      <c r="NDW83" s="200"/>
      <c r="NDX83" s="200"/>
      <c r="NDY83" s="200"/>
      <c r="NDZ83" s="200"/>
      <c r="NEA83" s="200"/>
      <c r="NEB83" s="200"/>
      <c r="NEC83" s="200"/>
      <c r="NED83" s="200"/>
      <c r="NEE83" s="200"/>
      <c r="NEF83" s="200"/>
      <c r="NEG83" s="200"/>
      <c r="NEH83" s="200"/>
      <c r="NEI83" s="200"/>
      <c r="NEJ83" s="200"/>
      <c r="NEK83" s="200"/>
      <c r="NEL83" s="200"/>
      <c r="NEM83" s="200"/>
      <c r="NEN83" s="200"/>
      <c r="NEO83" s="200"/>
      <c r="NEP83" s="200"/>
      <c r="NEQ83" s="200"/>
      <c r="NER83" s="200"/>
      <c r="NES83" s="200"/>
      <c r="NET83" s="200"/>
      <c r="NEU83" s="200"/>
      <c r="NEV83" s="200"/>
      <c r="NEW83" s="200"/>
      <c r="NEX83" s="200"/>
      <c r="NEY83" s="200"/>
      <c r="NEZ83" s="200"/>
      <c r="NFA83" s="200"/>
      <c r="NFB83" s="200"/>
      <c r="NFC83" s="200"/>
      <c r="NFD83" s="200"/>
      <c r="NFE83" s="200"/>
      <c r="NFF83" s="200"/>
      <c r="NFG83" s="200"/>
      <c r="NFH83" s="200"/>
      <c r="NFI83" s="200"/>
      <c r="NFJ83" s="200"/>
      <c r="NFK83" s="200"/>
      <c r="NFL83" s="200"/>
      <c r="NFM83" s="200"/>
      <c r="NFN83" s="200"/>
      <c r="NFO83" s="200"/>
      <c r="NFP83" s="200"/>
      <c r="NFQ83" s="200"/>
      <c r="NFR83" s="200"/>
      <c r="NFS83" s="200"/>
      <c r="NFT83" s="200"/>
      <c r="NFU83" s="200"/>
      <c r="NFV83" s="200"/>
      <c r="NFW83" s="200"/>
      <c r="NFX83" s="200"/>
      <c r="NFY83" s="200"/>
      <c r="NFZ83" s="200"/>
      <c r="NGA83" s="200"/>
      <c r="NGB83" s="200"/>
      <c r="NGC83" s="200"/>
      <c r="NGD83" s="200"/>
      <c r="NGE83" s="200"/>
      <c r="NGF83" s="200"/>
      <c r="NGG83" s="200"/>
      <c r="NGH83" s="200"/>
      <c r="NGI83" s="200"/>
      <c r="NGJ83" s="200"/>
      <c r="NGK83" s="200"/>
      <c r="NGL83" s="200"/>
      <c r="NGM83" s="200"/>
      <c r="NGN83" s="200"/>
      <c r="NGO83" s="197"/>
      <c r="NGP83" s="197"/>
      <c r="NGQ83" s="197"/>
      <c r="NGR83" s="197"/>
      <c r="NGS83" s="197"/>
      <c r="NGT83" s="197"/>
      <c r="NGU83" s="197"/>
      <c r="NGV83" s="197"/>
      <c r="NGW83" s="197"/>
      <c r="NGX83" s="197"/>
      <c r="NGY83" s="197"/>
      <c r="NGZ83" s="197"/>
      <c r="NHA83" s="197"/>
      <c r="NHB83" s="197"/>
      <c r="NHC83" s="197"/>
      <c r="NHD83" s="197"/>
      <c r="NHE83" s="200"/>
      <c r="NHF83" s="200"/>
      <c r="NHG83" s="200"/>
      <c r="NHH83" s="200"/>
      <c r="NHI83" s="200"/>
      <c r="NHJ83" s="200"/>
      <c r="NHK83" s="200"/>
      <c r="NHL83" s="200"/>
      <c r="NHM83" s="200"/>
      <c r="NHN83" s="200"/>
      <c r="NHO83" s="200"/>
      <c r="NHP83" s="200"/>
      <c r="NHQ83" s="200"/>
      <c r="NHR83" s="200"/>
      <c r="NHS83" s="200"/>
      <c r="NHT83" s="200"/>
      <c r="NHU83" s="200"/>
      <c r="NHV83" s="200"/>
      <c r="NHW83" s="200"/>
      <c r="NHX83" s="200"/>
      <c r="NHY83" s="200"/>
      <c r="NHZ83" s="200"/>
      <c r="NIA83" s="200"/>
      <c r="NIB83" s="200"/>
      <c r="NIC83" s="200"/>
      <c r="NID83" s="200"/>
      <c r="NIE83" s="200"/>
      <c r="NIF83" s="200"/>
      <c r="NIG83" s="200"/>
      <c r="NIH83" s="200"/>
      <c r="NII83" s="200"/>
      <c r="NIJ83" s="200"/>
      <c r="NIK83" s="200"/>
      <c r="NIL83" s="200"/>
      <c r="NIM83" s="200"/>
      <c r="NIN83" s="200"/>
      <c r="NIO83" s="200"/>
      <c r="NIP83" s="200"/>
      <c r="NIQ83" s="200"/>
      <c r="NIR83" s="200"/>
      <c r="NIS83" s="200"/>
      <c r="NIT83" s="200"/>
      <c r="NIU83" s="200"/>
      <c r="NIV83" s="200"/>
      <c r="NIW83" s="200"/>
      <c r="NIX83" s="200"/>
      <c r="NIY83" s="200"/>
      <c r="NIZ83" s="200"/>
      <c r="NJA83" s="200"/>
      <c r="NJB83" s="200"/>
      <c r="NJC83" s="200"/>
      <c r="NJD83" s="200"/>
      <c r="NJE83" s="200"/>
      <c r="NJF83" s="200"/>
      <c r="NJG83" s="200"/>
      <c r="NJH83" s="200"/>
      <c r="NJI83" s="200"/>
      <c r="NJJ83" s="200"/>
      <c r="NJK83" s="200"/>
      <c r="NJL83" s="200"/>
      <c r="NJM83" s="200"/>
      <c r="NJN83" s="200"/>
      <c r="NJO83" s="200"/>
      <c r="NJP83" s="200"/>
      <c r="NJQ83" s="200"/>
      <c r="NJR83" s="200"/>
      <c r="NJS83" s="200"/>
      <c r="NJT83" s="200"/>
      <c r="NJU83" s="200"/>
      <c r="NJV83" s="200"/>
      <c r="NJW83" s="200"/>
      <c r="NJX83" s="200"/>
      <c r="NJY83" s="200"/>
      <c r="NJZ83" s="200"/>
      <c r="NKA83" s="200"/>
      <c r="NKB83" s="200"/>
      <c r="NKC83" s="197"/>
      <c r="NKD83" s="197"/>
      <c r="NKE83" s="197"/>
      <c r="NKF83" s="197"/>
      <c r="NKG83" s="197"/>
      <c r="NKH83" s="197"/>
      <c r="NKI83" s="197"/>
      <c r="NKJ83" s="197"/>
      <c r="NKK83" s="197"/>
      <c r="NKL83" s="197"/>
      <c r="NKM83" s="197"/>
      <c r="NKN83" s="197"/>
      <c r="NKO83" s="197"/>
      <c r="NKP83" s="197"/>
      <c r="NKQ83" s="197"/>
      <c r="NKR83" s="197"/>
      <c r="NKS83" s="200"/>
      <c r="NKT83" s="200"/>
      <c r="NKU83" s="200"/>
      <c r="NKV83" s="200"/>
      <c r="NKW83" s="200"/>
      <c r="NKX83" s="200"/>
      <c r="NKY83" s="200"/>
      <c r="NKZ83" s="200"/>
      <c r="NLA83" s="200"/>
      <c r="NLB83" s="200"/>
      <c r="NLC83" s="200"/>
      <c r="NLD83" s="200"/>
      <c r="NLE83" s="200"/>
      <c r="NLF83" s="200"/>
      <c r="NLG83" s="200"/>
      <c r="NLH83" s="200"/>
      <c r="NLI83" s="200"/>
      <c r="NLJ83" s="200"/>
      <c r="NLK83" s="200"/>
      <c r="NLL83" s="200"/>
      <c r="NLM83" s="200"/>
      <c r="NLN83" s="200"/>
      <c r="NLO83" s="200"/>
      <c r="NLP83" s="200"/>
      <c r="NLQ83" s="200"/>
      <c r="NLR83" s="200"/>
      <c r="NLS83" s="200"/>
      <c r="NLT83" s="200"/>
      <c r="NLU83" s="200"/>
      <c r="NLV83" s="200"/>
      <c r="NLW83" s="200"/>
      <c r="NLX83" s="200"/>
      <c r="NLY83" s="200"/>
      <c r="NLZ83" s="200"/>
      <c r="NMA83" s="200"/>
      <c r="NMB83" s="200"/>
      <c r="NMC83" s="200"/>
      <c r="NMD83" s="200"/>
      <c r="NME83" s="200"/>
      <c r="NMF83" s="200"/>
      <c r="NMG83" s="200"/>
      <c r="NMH83" s="200"/>
      <c r="NMI83" s="200"/>
      <c r="NMJ83" s="200"/>
      <c r="NMK83" s="200"/>
      <c r="NML83" s="200"/>
      <c r="NMM83" s="200"/>
      <c r="NMN83" s="200"/>
      <c r="NMO83" s="200"/>
      <c r="NMP83" s="200"/>
      <c r="NMQ83" s="200"/>
      <c r="NMR83" s="200"/>
      <c r="NMS83" s="200"/>
      <c r="NMT83" s="200"/>
      <c r="NMU83" s="200"/>
      <c r="NMV83" s="200"/>
      <c r="NMW83" s="200"/>
      <c r="NMX83" s="200"/>
      <c r="NMY83" s="200"/>
      <c r="NMZ83" s="200"/>
      <c r="NNA83" s="200"/>
      <c r="NNB83" s="200"/>
      <c r="NNC83" s="200"/>
      <c r="NND83" s="200"/>
      <c r="NNE83" s="200"/>
      <c r="NNF83" s="200"/>
      <c r="NNG83" s="200"/>
      <c r="NNH83" s="200"/>
      <c r="NNI83" s="200"/>
      <c r="NNJ83" s="200"/>
      <c r="NNK83" s="200"/>
      <c r="NNL83" s="200"/>
      <c r="NNM83" s="200"/>
      <c r="NNN83" s="200"/>
      <c r="NNO83" s="200"/>
      <c r="NNP83" s="200"/>
      <c r="NNQ83" s="197"/>
      <c r="NNR83" s="197"/>
      <c r="NNS83" s="197"/>
      <c r="NNT83" s="197"/>
      <c r="NNU83" s="197"/>
      <c r="NNV83" s="197"/>
      <c r="NNW83" s="197"/>
      <c r="NNX83" s="197"/>
      <c r="NNY83" s="197"/>
      <c r="NNZ83" s="197"/>
      <c r="NOA83" s="197"/>
      <c r="NOB83" s="197"/>
      <c r="NOC83" s="197"/>
      <c r="NOD83" s="197"/>
      <c r="NOE83" s="197"/>
      <c r="NOF83" s="197"/>
      <c r="NOG83" s="200"/>
      <c r="NOH83" s="200"/>
      <c r="NOI83" s="200"/>
      <c r="NOJ83" s="200"/>
      <c r="NOK83" s="200"/>
      <c r="NOL83" s="200"/>
      <c r="NOM83" s="200"/>
      <c r="NON83" s="200"/>
      <c r="NOO83" s="200"/>
      <c r="NOP83" s="200"/>
      <c r="NOQ83" s="200"/>
      <c r="NOR83" s="200"/>
      <c r="NOS83" s="200"/>
      <c r="NOT83" s="200"/>
      <c r="NOU83" s="200"/>
      <c r="NOV83" s="200"/>
      <c r="NOW83" s="200"/>
      <c r="NOX83" s="200"/>
      <c r="NOY83" s="200"/>
      <c r="NOZ83" s="200"/>
      <c r="NPA83" s="200"/>
      <c r="NPB83" s="200"/>
      <c r="NPC83" s="200"/>
      <c r="NPD83" s="200"/>
      <c r="NPE83" s="200"/>
      <c r="NPF83" s="200"/>
      <c r="NPG83" s="200"/>
      <c r="NPH83" s="200"/>
      <c r="NPI83" s="200"/>
      <c r="NPJ83" s="200"/>
      <c r="NPK83" s="200"/>
      <c r="NPL83" s="200"/>
      <c r="NPM83" s="200"/>
      <c r="NPN83" s="200"/>
      <c r="NPO83" s="200"/>
      <c r="NPP83" s="200"/>
      <c r="NPQ83" s="200"/>
      <c r="NPR83" s="200"/>
      <c r="NPS83" s="200"/>
      <c r="NPT83" s="200"/>
      <c r="NPU83" s="200"/>
      <c r="NPV83" s="200"/>
      <c r="NPW83" s="200"/>
      <c r="NPX83" s="200"/>
      <c r="NPY83" s="200"/>
      <c r="NPZ83" s="200"/>
      <c r="NQA83" s="200"/>
      <c r="NQB83" s="200"/>
      <c r="NQC83" s="200"/>
      <c r="NQD83" s="200"/>
      <c r="NQE83" s="200"/>
      <c r="NQF83" s="200"/>
      <c r="NQG83" s="200"/>
      <c r="NQH83" s="200"/>
      <c r="NQI83" s="200"/>
      <c r="NQJ83" s="200"/>
      <c r="NQK83" s="200"/>
      <c r="NQL83" s="200"/>
      <c r="NQM83" s="200"/>
      <c r="NQN83" s="200"/>
      <c r="NQO83" s="200"/>
      <c r="NQP83" s="200"/>
      <c r="NQQ83" s="200"/>
      <c r="NQR83" s="200"/>
      <c r="NQS83" s="200"/>
      <c r="NQT83" s="200"/>
      <c r="NQU83" s="200"/>
      <c r="NQV83" s="200"/>
      <c r="NQW83" s="200"/>
      <c r="NQX83" s="200"/>
      <c r="NQY83" s="200"/>
      <c r="NQZ83" s="200"/>
      <c r="NRA83" s="200"/>
      <c r="NRB83" s="200"/>
      <c r="NRC83" s="200"/>
      <c r="NRD83" s="200"/>
      <c r="NRE83" s="197"/>
      <c r="NRF83" s="197"/>
      <c r="NRG83" s="197"/>
      <c r="NRH83" s="197"/>
      <c r="NRI83" s="197"/>
      <c r="NRJ83" s="197"/>
      <c r="NRK83" s="197"/>
      <c r="NRL83" s="197"/>
      <c r="NRM83" s="197"/>
      <c r="NRN83" s="197"/>
      <c r="NRO83" s="197"/>
      <c r="NRP83" s="197"/>
      <c r="NRQ83" s="197"/>
      <c r="NRR83" s="197"/>
      <c r="NRS83" s="197"/>
      <c r="NRT83" s="197"/>
      <c r="NRU83" s="200"/>
      <c r="NRV83" s="200"/>
      <c r="NRW83" s="200"/>
      <c r="NRX83" s="200"/>
      <c r="NRY83" s="200"/>
      <c r="NRZ83" s="200"/>
      <c r="NSA83" s="200"/>
      <c r="NSB83" s="200"/>
      <c r="NSC83" s="200"/>
      <c r="NSD83" s="200"/>
      <c r="NSE83" s="200"/>
      <c r="NSF83" s="200"/>
      <c r="NSG83" s="200"/>
      <c r="NSH83" s="200"/>
      <c r="NSI83" s="200"/>
      <c r="NSJ83" s="200"/>
      <c r="NSK83" s="200"/>
      <c r="NSL83" s="200"/>
      <c r="NSM83" s="200"/>
      <c r="NSN83" s="200"/>
      <c r="NSO83" s="200"/>
      <c r="NSP83" s="200"/>
      <c r="NSQ83" s="200"/>
      <c r="NSR83" s="200"/>
      <c r="NSS83" s="200"/>
      <c r="NST83" s="200"/>
      <c r="NSU83" s="200"/>
      <c r="NSV83" s="200"/>
      <c r="NSW83" s="200"/>
      <c r="NSX83" s="200"/>
      <c r="NSY83" s="200"/>
      <c r="NSZ83" s="200"/>
      <c r="NTA83" s="200"/>
      <c r="NTB83" s="200"/>
      <c r="NTC83" s="200"/>
      <c r="NTD83" s="200"/>
      <c r="NTE83" s="200"/>
      <c r="NTF83" s="200"/>
      <c r="NTG83" s="200"/>
      <c r="NTH83" s="200"/>
      <c r="NTI83" s="200"/>
      <c r="NTJ83" s="200"/>
      <c r="NTK83" s="200"/>
      <c r="NTL83" s="200"/>
      <c r="NTM83" s="200"/>
      <c r="NTN83" s="200"/>
      <c r="NTO83" s="200"/>
      <c r="NTP83" s="200"/>
      <c r="NTQ83" s="200"/>
      <c r="NTR83" s="200"/>
      <c r="NTS83" s="200"/>
      <c r="NTT83" s="200"/>
      <c r="NTU83" s="200"/>
      <c r="NTV83" s="200"/>
      <c r="NTW83" s="200"/>
      <c r="NTX83" s="200"/>
      <c r="NTY83" s="200"/>
      <c r="NTZ83" s="200"/>
      <c r="NUA83" s="200"/>
      <c r="NUB83" s="200"/>
      <c r="NUC83" s="200"/>
      <c r="NUD83" s="200"/>
      <c r="NUE83" s="200"/>
      <c r="NUF83" s="200"/>
      <c r="NUG83" s="200"/>
      <c r="NUH83" s="200"/>
      <c r="NUI83" s="200"/>
      <c r="NUJ83" s="200"/>
      <c r="NUK83" s="200"/>
      <c r="NUL83" s="200"/>
      <c r="NUM83" s="200"/>
      <c r="NUN83" s="200"/>
      <c r="NUO83" s="200"/>
      <c r="NUP83" s="200"/>
      <c r="NUQ83" s="200"/>
      <c r="NUR83" s="200"/>
      <c r="NUS83" s="197"/>
      <c r="NUT83" s="197"/>
      <c r="NUU83" s="197"/>
      <c r="NUV83" s="197"/>
      <c r="NUW83" s="197"/>
      <c r="NUX83" s="197"/>
      <c r="NUY83" s="197"/>
      <c r="NUZ83" s="197"/>
      <c r="NVA83" s="197"/>
      <c r="NVB83" s="197"/>
      <c r="NVC83" s="197"/>
      <c r="NVD83" s="197"/>
      <c r="NVE83" s="197"/>
      <c r="NVF83" s="197"/>
      <c r="NVG83" s="197"/>
      <c r="NVH83" s="197"/>
      <c r="NVI83" s="200"/>
      <c r="NVJ83" s="200"/>
      <c r="NVK83" s="200"/>
      <c r="NVL83" s="200"/>
      <c r="NVM83" s="200"/>
      <c r="NVN83" s="200"/>
      <c r="NVO83" s="200"/>
      <c r="NVP83" s="200"/>
      <c r="NVQ83" s="200"/>
      <c r="NVR83" s="200"/>
      <c r="NVS83" s="200"/>
      <c r="NVT83" s="200"/>
      <c r="NVU83" s="200"/>
      <c r="NVV83" s="200"/>
      <c r="NVW83" s="200"/>
      <c r="NVX83" s="200"/>
      <c r="NVY83" s="200"/>
      <c r="NVZ83" s="200"/>
      <c r="NWA83" s="200"/>
      <c r="NWB83" s="200"/>
      <c r="NWC83" s="200"/>
      <c r="NWD83" s="200"/>
      <c r="NWE83" s="200"/>
      <c r="NWF83" s="200"/>
      <c r="NWG83" s="200"/>
      <c r="NWH83" s="200"/>
      <c r="NWI83" s="200"/>
      <c r="NWJ83" s="200"/>
      <c r="NWK83" s="200"/>
      <c r="NWL83" s="200"/>
      <c r="NWM83" s="200"/>
      <c r="NWN83" s="200"/>
      <c r="NWO83" s="200"/>
      <c r="NWP83" s="200"/>
      <c r="NWQ83" s="200"/>
      <c r="NWR83" s="200"/>
      <c r="NWS83" s="200"/>
      <c r="NWT83" s="200"/>
      <c r="NWU83" s="200"/>
      <c r="NWV83" s="200"/>
      <c r="NWW83" s="200"/>
      <c r="NWX83" s="200"/>
      <c r="NWY83" s="200"/>
      <c r="NWZ83" s="200"/>
      <c r="NXA83" s="200"/>
      <c r="NXB83" s="200"/>
      <c r="NXC83" s="200"/>
      <c r="NXD83" s="200"/>
      <c r="NXE83" s="200"/>
      <c r="NXF83" s="200"/>
      <c r="NXG83" s="200"/>
      <c r="NXH83" s="200"/>
      <c r="NXI83" s="200"/>
      <c r="NXJ83" s="200"/>
      <c r="NXK83" s="200"/>
      <c r="NXL83" s="200"/>
      <c r="NXM83" s="200"/>
      <c r="NXN83" s="200"/>
      <c r="NXO83" s="200"/>
      <c r="NXP83" s="200"/>
      <c r="NXQ83" s="200"/>
      <c r="NXR83" s="200"/>
      <c r="NXS83" s="200"/>
      <c r="NXT83" s="200"/>
      <c r="NXU83" s="200"/>
      <c r="NXV83" s="200"/>
      <c r="NXW83" s="200"/>
      <c r="NXX83" s="200"/>
      <c r="NXY83" s="200"/>
      <c r="NXZ83" s="200"/>
      <c r="NYA83" s="200"/>
      <c r="NYB83" s="200"/>
      <c r="NYC83" s="200"/>
      <c r="NYD83" s="200"/>
      <c r="NYE83" s="200"/>
      <c r="NYF83" s="200"/>
      <c r="NYG83" s="197"/>
      <c r="NYH83" s="197"/>
      <c r="NYI83" s="197"/>
      <c r="NYJ83" s="197"/>
      <c r="NYK83" s="197"/>
      <c r="NYL83" s="197"/>
      <c r="NYM83" s="197"/>
      <c r="NYN83" s="197"/>
      <c r="NYO83" s="197"/>
      <c r="NYP83" s="197"/>
      <c r="NYQ83" s="197"/>
      <c r="NYR83" s="197"/>
      <c r="NYS83" s="197"/>
      <c r="NYT83" s="197"/>
      <c r="NYU83" s="197"/>
      <c r="NYV83" s="197"/>
      <c r="NYW83" s="200"/>
      <c r="NYX83" s="200"/>
      <c r="NYY83" s="200"/>
      <c r="NYZ83" s="200"/>
      <c r="NZA83" s="200"/>
      <c r="NZB83" s="200"/>
      <c r="NZC83" s="200"/>
      <c r="NZD83" s="200"/>
      <c r="NZE83" s="200"/>
      <c r="NZF83" s="200"/>
      <c r="NZG83" s="200"/>
      <c r="NZH83" s="200"/>
      <c r="NZI83" s="200"/>
      <c r="NZJ83" s="200"/>
      <c r="NZK83" s="200"/>
      <c r="NZL83" s="200"/>
      <c r="NZM83" s="200"/>
      <c r="NZN83" s="200"/>
      <c r="NZO83" s="200"/>
      <c r="NZP83" s="200"/>
      <c r="NZQ83" s="200"/>
      <c r="NZR83" s="200"/>
      <c r="NZS83" s="200"/>
      <c r="NZT83" s="200"/>
      <c r="NZU83" s="200"/>
      <c r="NZV83" s="200"/>
      <c r="NZW83" s="200"/>
      <c r="NZX83" s="200"/>
      <c r="NZY83" s="200"/>
      <c r="NZZ83" s="200"/>
      <c r="OAA83" s="200"/>
      <c r="OAB83" s="200"/>
      <c r="OAC83" s="200"/>
      <c r="OAD83" s="200"/>
      <c r="OAE83" s="200"/>
      <c r="OAF83" s="200"/>
      <c r="OAG83" s="200"/>
      <c r="OAH83" s="200"/>
      <c r="OAI83" s="200"/>
      <c r="OAJ83" s="200"/>
      <c r="OAK83" s="200"/>
      <c r="OAL83" s="200"/>
      <c r="OAM83" s="200"/>
      <c r="OAN83" s="200"/>
      <c r="OAO83" s="200"/>
      <c r="OAP83" s="200"/>
      <c r="OAQ83" s="200"/>
      <c r="OAR83" s="200"/>
      <c r="OAS83" s="200"/>
      <c r="OAT83" s="200"/>
      <c r="OAU83" s="200"/>
      <c r="OAV83" s="200"/>
      <c r="OAW83" s="200"/>
      <c r="OAX83" s="200"/>
      <c r="OAY83" s="200"/>
      <c r="OAZ83" s="200"/>
      <c r="OBA83" s="200"/>
      <c r="OBB83" s="200"/>
      <c r="OBC83" s="200"/>
      <c r="OBD83" s="200"/>
      <c r="OBE83" s="200"/>
      <c r="OBF83" s="200"/>
      <c r="OBG83" s="200"/>
      <c r="OBH83" s="200"/>
      <c r="OBI83" s="200"/>
      <c r="OBJ83" s="200"/>
      <c r="OBK83" s="200"/>
      <c r="OBL83" s="200"/>
      <c r="OBM83" s="200"/>
      <c r="OBN83" s="200"/>
      <c r="OBO83" s="200"/>
      <c r="OBP83" s="200"/>
      <c r="OBQ83" s="200"/>
      <c r="OBR83" s="200"/>
      <c r="OBS83" s="200"/>
      <c r="OBT83" s="200"/>
      <c r="OBU83" s="197"/>
      <c r="OBV83" s="197"/>
      <c r="OBW83" s="197"/>
      <c r="OBX83" s="197"/>
      <c r="OBY83" s="197"/>
      <c r="OBZ83" s="197"/>
      <c r="OCA83" s="197"/>
      <c r="OCB83" s="197"/>
      <c r="OCC83" s="197"/>
      <c r="OCD83" s="197"/>
      <c r="OCE83" s="197"/>
      <c r="OCF83" s="197"/>
      <c r="OCG83" s="197"/>
      <c r="OCH83" s="197"/>
      <c r="OCI83" s="197"/>
      <c r="OCJ83" s="197"/>
      <c r="OCK83" s="200"/>
      <c r="OCL83" s="200"/>
      <c r="OCM83" s="200"/>
      <c r="OCN83" s="200"/>
      <c r="OCO83" s="200"/>
      <c r="OCP83" s="200"/>
      <c r="OCQ83" s="200"/>
      <c r="OCR83" s="200"/>
      <c r="OCS83" s="200"/>
      <c r="OCT83" s="200"/>
      <c r="OCU83" s="200"/>
      <c r="OCV83" s="200"/>
      <c r="OCW83" s="200"/>
      <c r="OCX83" s="200"/>
      <c r="OCY83" s="200"/>
      <c r="OCZ83" s="200"/>
      <c r="ODA83" s="200"/>
      <c r="ODB83" s="200"/>
      <c r="ODC83" s="200"/>
      <c r="ODD83" s="200"/>
      <c r="ODE83" s="200"/>
      <c r="ODF83" s="200"/>
      <c r="ODG83" s="200"/>
      <c r="ODH83" s="200"/>
      <c r="ODI83" s="200"/>
      <c r="ODJ83" s="200"/>
      <c r="ODK83" s="200"/>
      <c r="ODL83" s="200"/>
      <c r="ODM83" s="200"/>
      <c r="ODN83" s="200"/>
      <c r="ODO83" s="200"/>
      <c r="ODP83" s="200"/>
      <c r="ODQ83" s="200"/>
      <c r="ODR83" s="200"/>
      <c r="ODS83" s="200"/>
      <c r="ODT83" s="200"/>
      <c r="ODU83" s="200"/>
      <c r="ODV83" s="200"/>
      <c r="ODW83" s="200"/>
      <c r="ODX83" s="200"/>
      <c r="ODY83" s="200"/>
      <c r="ODZ83" s="200"/>
      <c r="OEA83" s="200"/>
      <c r="OEB83" s="200"/>
      <c r="OEC83" s="200"/>
      <c r="OED83" s="200"/>
      <c r="OEE83" s="200"/>
      <c r="OEF83" s="200"/>
      <c r="OEG83" s="200"/>
      <c r="OEH83" s="200"/>
      <c r="OEI83" s="200"/>
      <c r="OEJ83" s="200"/>
      <c r="OEK83" s="200"/>
      <c r="OEL83" s="200"/>
      <c r="OEM83" s="200"/>
      <c r="OEN83" s="200"/>
      <c r="OEO83" s="200"/>
      <c r="OEP83" s="200"/>
      <c r="OEQ83" s="200"/>
      <c r="OER83" s="200"/>
      <c r="OES83" s="200"/>
      <c r="OET83" s="200"/>
      <c r="OEU83" s="200"/>
      <c r="OEV83" s="200"/>
      <c r="OEW83" s="200"/>
      <c r="OEX83" s="200"/>
      <c r="OEY83" s="200"/>
      <c r="OEZ83" s="200"/>
      <c r="OFA83" s="200"/>
      <c r="OFB83" s="200"/>
      <c r="OFC83" s="200"/>
      <c r="OFD83" s="200"/>
      <c r="OFE83" s="200"/>
      <c r="OFF83" s="200"/>
      <c r="OFG83" s="200"/>
      <c r="OFH83" s="200"/>
      <c r="OFI83" s="197"/>
      <c r="OFJ83" s="197"/>
      <c r="OFK83" s="197"/>
      <c r="OFL83" s="197"/>
      <c r="OFM83" s="197"/>
      <c r="OFN83" s="197"/>
      <c r="OFO83" s="197"/>
      <c r="OFP83" s="197"/>
      <c r="OFQ83" s="197"/>
      <c r="OFR83" s="197"/>
      <c r="OFS83" s="197"/>
      <c r="OFT83" s="197"/>
      <c r="OFU83" s="197"/>
      <c r="OFV83" s="197"/>
      <c r="OFW83" s="197"/>
      <c r="OFX83" s="197"/>
      <c r="OFY83" s="200"/>
      <c r="OFZ83" s="200"/>
      <c r="OGA83" s="200"/>
      <c r="OGB83" s="200"/>
      <c r="OGC83" s="200"/>
      <c r="OGD83" s="200"/>
      <c r="OGE83" s="200"/>
      <c r="OGF83" s="200"/>
      <c r="OGG83" s="200"/>
      <c r="OGH83" s="200"/>
      <c r="OGI83" s="200"/>
      <c r="OGJ83" s="200"/>
      <c r="OGK83" s="200"/>
      <c r="OGL83" s="200"/>
      <c r="OGM83" s="200"/>
      <c r="OGN83" s="200"/>
      <c r="OGO83" s="200"/>
      <c r="OGP83" s="200"/>
      <c r="OGQ83" s="200"/>
      <c r="OGR83" s="200"/>
      <c r="OGS83" s="200"/>
      <c r="OGT83" s="200"/>
      <c r="OGU83" s="200"/>
      <c r="OGV83" s="200"/>
      <c r="OGW83" s="200"/>
      <c r="OGX83" s="200"/>
      <c r="OGY83" s="200"/>
      <c r="OGZ83" s="200"/>
      <c r="OHA83" s="200"/>
      <c r="OHB83" s="200"/>
      <c r="OHC83" s="200"/>
      <c r="OHD83" s="200"/>
      <c r="OHE83" s="200"/>
      <c r="OHF83" s="200"/>
      <c r="OHG83" s="200"/>
      <c r="OHH83" s="200"/>
      <c r="OHI83" s="200"/>
      <c r="OHJ83" s="200"/>
      <c r="OHK83" s="200"/>
      <c r="OHL83" s="200"/>
      <c r="OHM83" s="200"/>
      <c r="OHN83" s="200"/>
      <c r="OHO83" s="200"/>
      <c r="OHP83" s="200"/>
      <c r="OHQ83" s="200"/>
      <c r="OHR83" s="200"/>
      <c r="OHS83" s="200"/>
      <c r="OHT83" s="200"/>
      <c r="OHU83" s="200"/>
      <c r="OHV83" s="200"/>
      <c r="OHW83" s="200"/>
      <c r="OHX83" s="200"/>
      <c r="OHY83" s="200"/>
      <c r="OHZ83" s="200"/>
      <c r="OIA83" s="200"/>
      <c r="OIB83" s="200"/>
      <c r="OIC83" s="200"/>
      <c r="OID83" s="200"/>
      <c r="OIE83" s="200"/>
      <c r="OIF83" s="200"/>
      <c r="OIG83" s="200"/>
      <c r="OIH83" s="200"/>
      <c r="OII83" s="200"/>
      <c r="OIJ83" s="200"/>
      <c r="OIK83" s="200"/>
      <c r="OIL83" s="200"/>
      <c r="OIM83" s="200"/>
      <c r="OIN83" s="200"/>
      <c r="OIO83" s="200"/>
      <c r="OIP83" s="200"/>
      <c r="OIQ83" s="200"/>
      <c r="OIR83" s="200"/>
      <c r="OIS83" s="200"/>
      <c r="OIT83" s="200"/>
      <c r="OIU83" s="200"/>
      <c r="OIV83" s="200"/>
      <c r="OIW83" s="197"/>
      <c r="OIX83" s="197"/>
      <c r="OIY83" s="197"/>
      <c r="OIZ83" s="197"/>
      <c r="OJA83" s="197"/>
      <c r="OJB83" s="197"/>
      <c r="OJC83" s="197"/>
      <c r="OJD83" s="197"/>
      <c r="OJE83" s="197"/>
      <c r="OJF83" s="197"/>
      <c r="OJG83" s="197"/>
      <c r="OJH83" s="197"/>
      <c r="OJI83" s="197"/>
      <c r="OJJ83" s="197"/>
      <c r="OJK83" s="197"/>
      <c r="OJL83" s="197"/>
      <c r="OJM83" s="200"/>
      <c r="OJN83" s="200"/>
      <c r="OJO83" s="200"/>
      <c r="OJP83" s="200"/>
      <c r="OJQ83" s="200"/>
      <c r="OJR83" s="200"/>
      <c r="OJS83" s="200"/>
      <c r="OJT83" s="200"/>
      <c r="OJU83" s="200"/>
      <c r="OJV83" s="200"/>
      <c r="OJW83" s="200"/>
      <c r="OJX83" s="200"/>
      <c r="OJY83" s="200"/>
      <c r="OJZ83" s="200"/>
      <c r="OKA83" s="200"/>
      <c r="OKB83" s="200"/>
      <c r="OKC83" s="200"/>
      <c r="OKD83" s="200"/>
      <c r="OKE83" s="200"/>
      <c r="OKF83" s="200"/>
      <c r="OKG83" s="200"/>
      <c r="OKH83" s="200"/>
      <c r="OKI83" s="200"/>
      <c r="OKJ83" s="200"/>
      <c r="OKK83" s="200"/>
      <c r="OKL83" s="200"/>
      <c r="OKM83" s="200"/>
      <c r="OKN83" s="200"/>
      <c r="OKO83" s="200"/>
      <c r="OKP83" s="200"/>
      <c r="OKQ83" s="200"/>
      <c r="OKR83" s="200"/>
      <c r="OKS83" s="200"/>
      <c r="OKT83" s="200"/>
      <c r="OKU83" s="200"/>
      <c r="OKV83" s="200"/>
      <c r="OKW83" s="200"/>
      <c r="OKX83" s="200"/>
      <c r="OKY83" s="200"/>
      <c r="OKZ83" s="200"/>
      <c r="OLA83" s="200"/>
      <c r="OLB83" s="200"/>
      <c r="OLC83" s="200"/>
      <c r="OLD83" s="200"/>
      <c r="OLE83" s="200"/>
      <c r="OLF83" s="200"/>
      <c r="OLG83" s="200"/>
      <c r="OLH83" s="200"/>
      <c r="OLI83" s="200"/>
      <c r="OLJ83" s="200"/>
      <c r="OLK83" s="200"/>
      <c r="OLL83" s="200"/>
      <c r="OLM83" s="200"/>
      <c r="OLN83" s="200"/>
      <c r="OLO83" s="200"/>
      <c r="OLP83" s="200"/>
      <c r="OLQ83" s="200"/>
      <c r="OLR83" s="200"/>
      <c r="OLS83" s="200"/>
      <c r="OLT83" s="200"/>
      <c r="OLU83" s="200"/>
      <c r="OLV83" s="200"/>
      <c r="OLW83" s="200"/>
      <c r="OLX83" s="200"/>
      <c r="OLY83" s="200"/>
      <c r="OLZ83" s="200"/>
      <c r="OMA83" s="200"/>
      <c r="OMB83" s="200"/>
      <c r="OMC83" s="200"/>
      <c r="OMD83" s="200"/>
      <c r="OME83" s="200"/>
      <c r="OMF83" s="200"/>
      <c r="OMG83" s="200"/>
      <c r="OMH83" s="200"/>
      <c r="OMI83" s="200"/>
      <c r="OMJ83" s="200"/>
      <c r="OMK83" s="197"/>
      <c r="OML83" s="197"/>
      <c r="OMM83" s="197"/>
      <c r="OMN83" s="197"/>
      <c r="OMO83" s="197"/>
      <c r="OMP83" s="197"/>
      <c r="OMQ83" s="197"/>
      <c r="OMR83" s="197"/>
      <c r="OMS83" s="197"/>
      <c r="OMT83" s="197"/>
      <c r="OMU83" s="197"/>
      <c r="OMV83" s="197"/>
      <c r="OMW83" s="197"/>
      <c r="OMX83" s="197"/>
      <c r="OMY83" s="197"/>
      <c r="OMZ83" s="197"/>
      <c r="ONA83" s="200"/>
      <c r="ONB83" s="200"/>
      <c r="ONC83" s="200"/>
      <c r="OND83" s="200"/>
      <c r="ONE83" s="200"/>
      <c r="ONF83" s="200"/>
      <c r="ONG83" s="200"/>
      <c r="ONH83" s="200"/>
      <c r="ONI83" s="200"/>
      <c r="ONJ83" s="200"/>
      <c r="ONK83" s="200"/>
      <c r="ONL83" s="200"/>
      <c r="ONM83" s="200"/>
      <c r="ONN83" s="200"/>
      <c r="ONO83" s="200"/>
      <c r="ONP83" s="200"/>
      <c r="ONQ83" s="200"/>
      <c r="ONR83" s="200"/>
      <c r="ONS83" s="200"/>
      <c r="ONT83" s="200"/>
      <c r="ONU83" s="200"/>
      <c r="ONV83" s="200"/>
      <c r="ONW83" s="200"/>
      <c r="ONX83" s="200"/>
      <c r="ONY83" s="200"/>
      <c r="ONZ83" s="200"/>
      <c r="OOA83" s="200"/>
      <c r="OOB83" s="200"/>
      <c r="OOC83" s="200"/>
      <c r="OOD83" s="200"/>
      <c r="OOE83" s="200"/>
      <c r="OOF83" s="200"/>
      <c r="OOG83" s="200"/>
      <c r="OOH83" s="200"/>
      <c r="OOI83" s="200"/>
      <c r="OOJ83" s="200"/>
      <c r="OOK83" s="200"/>
      <c r="OOL83" s="200"/>
      <c r="OOM83" s="200"/>
      <c r="OON83" s="200"/>
      <c r="OOO83" s="200"/>
      <c r="OOP83" s="200"/>
      <c r="OOQ83" s="200"/>
      <c r="OOR83" s="200"/>
      <c r="OOS83" s="200"/>
      <c r="OOT83" s="200"/>
      <c r="OOU83" s="200"/>
      <c r="OOV83" s="200"/>
      <c r="OOW83" s="200"/>
      <c r="OOX83" s="200"/>
      <c r="OOY83" s="200"/>
      <c r="OOZ83" s="200"/>
      <c r="OPA83" s="200"/>
      <c r="OPB83" s="200"/>
      <c r="OPC83" s="200"/>
      <c r="OPD83" s="200"/>
      <c r="OPE83" s="200"/>
      <c r="OPF83" s="200"/>
      <c r="OPG83" s="200"/>
      <c r="OPH83" s="200"/>
      <c r="OPI83" s="200"/>
      <c r="OPJ83" s="200"/>
      <c r="OPK83" s="200"/>
      <c r="OPL83" s="200"/>
      <c r="OPM83" s="200"/>
      <c r="OPN83" s="200"/>
      <c r="OPO83" s="200"/>
      <c r="OPP83" s="200"/>
      <c r="OPQ83" s="200"/>
      <c r="OPR83" s="200"/>
      <c r="OPS83" s="200"/>
      <c r="OPT83" s="200"/>
      <c r="OPU83" s="200"/>
      <c r="OPV83" s="200"/>
      <c r="OPW83" s="200"/>
      <c r="OPX83" s="200"/>
      <c r="OPY83" s="197"/>
      <c r="OPZ83" s="197"/>
      <c r="OQA83" s="197"/>
      <c r="OQB83" s="197"/>
      <c r="OQC83" s="197"/>
      <c r="OQD83" s="197"/>
      <c r="OQE83" s="197"/>
      <c r="OQF83" s="197"/>
      <c r="OQG83" s="197"/>
      <c r="OQH83" s="197"/>
      <c r="OQI83" s="197"/>
      <c r="OQJ83" s="197"/>
      <c r="OQK83" s="197"/>
      <c r="OQL83" s="197"/>
      <c r="OQM83" s="197"/>
      <c r="OQN83" s="197"/>
      <c r="OQO83" s="200"/>
      <c r="OQP83" s="200"/>
      <c r="OQQ83" s="200"/>
      <c r="OQR83" s="200"/>
      <c r="OQS83" s="200"/>
      <c r="OQT83" s="200"/>
      <c r="OQU83" s="200"/>
      <c r="OQV83" s="200"/>
      <c r="OQW83" s="200"/>
      <c r="OQX83" s="200"/>
      <c r="OQY83" s="200"/>
      <c r="OQZ83" s="200"/>
      <c r="ORA83" s="200"/>
      <c r="ORB83" s="200"/>
      <c r="ORC83" s="200"/>
      <c r="ORD83" s="200"/>
      <c r="ORE83" s="200"/>
      <c r="ORF83" s="200"/>
      <c r="ORG83" s="200"/>
      <c r="ORH83" s="200"/>
      <c r="ORI83" s="200"/>
      <c r="ORJ83" s="200"/>
      <c r="ORK83" s="200"/>
      <c r="ORL83" s="200"/>
      <c r="ORM83" s="200"/>
      <c r="ORN83" s="200"/>
      <c r="ORO83" s="200"/>
      <c r="ORP83" s="200"/>
      <c r="ORQ83" s="200"/>
      <c r="ORR83" s="200"/>
      <c r="ORS83" s="200"/>
      <c r="ORT83" s="200"/>
      <c r="ORU83" s="200"/>
      <c r="ORV83" s="200"/>
      <c r="ORW83" s="200"/>
      <c r="ORX83" s="200"/>
      <c r="ORY83" s="200"/>
      <c r="ORZ83" s="200"/>
      <c r="OSA83" s="200"/>
      <c r="OSB83" s="200"/>
      <c r="OSC83" s="200"/>
      <c r="OSD83" s="200"/>
      <c r="OSE83" s="200"/>
      <c r="OSF83" s="200"/>
      <c r="OSG83" s="200"/>
      <c r="OSH83" s="200"/>
      <c r="OSI83" s="200"/>
      <c r="OSJ83" s="200"/>
      <c r="OSK83" s="200"/>
      <c r="OSL83" s="200"/>
      <c r="OSM83" s="200"/>
      <c r="OSN83" s="200"/>
      <c r="OSO83" s="200"/>
      <c r="OSP83" s="200"/>
      <c r="OSQ83" s="200"/>
      <c r="OSR83" s="200"/>
      <c r="OSS83" s="200"/>
      <c r="OST83" s="200"/>
      <c r="OSU83" s="200"/>
      <c r="OSV83" s="200"/>
      <c r="OSW83" s="200"/>
      <c r="OSX83" s="200"/>
      <c r="OSY83" s="200"/>
      <c r="OSZ83" s="200"/>
      <c r="OTA83" s="200"/>
      <c r="OTB83" s="200"/>
      <c r="OTC83" s="200"/>
      <c r="OTD83" s="200"/>
      <c r="OTE83" s="200"/>
      <c r="OTF83" s="200"/>
      <c r="OTG83" s="200"/>
      <c r="OTH83" s="200"/>
      <c r="OTI83" s="200"/>
      <c r="OTJ83" s="200"/>
      <c r="OTK83" s="200"/>
      <c r="OTL83" s="200"/>
      <c r="OTM83" s="197"/>
      <c r="OTN83" s="197"/>
      <c r="OTO83" s="197"/>
      <c r="OTP83" s="197"/>
      <c r="OTQ83" s="197"/>
      <c r="OTR83" s="197"/>
      <c r="OTS83" s="197"/>
      <c r="OTT83" s="197"/>
      <c r="OTU83" s="197"/>
      <c r="OTV83" s="197"/>
      <c r="OTW83" s="197"/>
      <c r="OTX83" s="197"/>
      <c r="OTY83" s="197"/>
      <c r="OTZ83" s="197"/>
      <c r="OUA83" s="197"/>
      <c r="OUB83" s="197"/>
      <c r="OUC83" s="200"/>
      <c r="OUD83" s="200"/>
      <c r="OUE83" s="200"/>
      <c r="OUF83" s="200"/>
      <c r="OUG83" s="200"/>
      <c r="OUH83" s="200"/>
      <c r="OUI83" s="200"/>
      <c r="OUJ83" s="200"/>
      <c r="OUK83" s="200"/>
      <c r="OUL83" s="200"/>
      <c r="OUM83" s="200"/>
      <c r="OUN83" s="200"/>
      <c r="OUO83" s="200"/>
      <c r="OUP83" s="200"/>
      <c r="OUQ83" s="200"/>
      <c r="OUR83" s="200"/>
      <c r="OUS83" s="200"/>
      <c r="OUT83" s="200"/>
      <c r="OUU83" s="200"/>
      <c r="OUV83" s="200"/>
      <c r="OUW83" s="200"/>
      <c r="OUX83" s="200"/>
      <c r="OUY83" s="200"/>
      <c r="OUZ83" s="200"/>
      <c r="OVA83" s="200"/>
      <c r="OVB83" s="200"/>
      <c r="OVC83" s="200"/>
      <c r="OVD83" s="200"/>
      <c r="OVE83" s="200"/>
      <c r="OVF83" s="200"/>
      <c r="OVG83" s="200"/>
      <c r="OVH83" s="200"/>
      <c r="OVI83" s="200"/>
      <c r="OVJ83" s="200"/>
      <c r="OVK83" s="200"/>
      <c r="OVL83" s="200"/>
      <c r="OVM83" s="200"/>
      <c r="OVN83" s="200"/>
      <c r="OVO83" s="200"/>
      <c r="OVP83" s="200"/>
      <c r="OVQ83" s="200"/>
      <c r="OVR83" s="200"/>
      <c r="OVS83" s="200"/>
      <c r="OVT83" s="200"/>
      <c r="OVU83" s="200"/>
      <c r="OVV83" s="200"/>
      <c r="OVW83" s="200"/>
      <c r="OVX83" s="200"/>
      <c r="OVY83" s="200"/>
      <c r="OVZ83" s="200"/>
      <c r="OWA83" s="200"/>
      <c r="OWB83" s="200"/>
      <c r="OWC83" s="200"/>
      <c r="OWD83" s="200"/>
      <c r="OWE83" s="200"/>
      <c r="OWF83" s="200"/>
      <c r="OWG83" s="200"/>
      <c r="OWH83" s="200"/>
      <c r="OWI83" s="200"/>
      <c r="OWJ83" s="200"/>
      <c r="OWK83" s="200"/>
      <c r="OWL83" s="200"/>
      <c r="OWM83" s="200"/>
      <c r="OWN83" s="200"/>
      <c r="OWO83" s="200"/>
      <c r="OWP83" s="200"/>
      <c r="OWQ83" s="200"/>
      <c r="OWR83" s="200"/>
      <c r="OWS83" s="200"/>
      <c r="OWT83" s="200"/>
      <c r="OWU83" s="200"/>
      <c r="OWV83" s="200"/>
      <c r="OWW83" s="200"/>
      <c r="OWX83" s="200"/>
      <c r="OWY83" s="200"/>
      <c r="OWZ83" s="200"/>
      <c r="OXA83" s="197"/>
      <c r="OXB83" s="197"/>
      <c r="OXC83" s="197"/>
      <c r="OXD83" s="197"/>
      <c r="OXE83" s="197"/>
      <c r="OXF83" s="197"/>
      <c r="OXG83" s="197"/>
      <c r="OXH83" s="197"/>
      <c r="OXI83" s="197"/>
      <c r="OXJ83" s="197"/>
      <c r="OXK83" s="197"/>
      <c r="OXL83" s="197"/>
      <c r="OXM83" s="197"/>
      <c r="OXN83" s="197"/>
      <c r="OXO83" s="197"/>
      <c r="OXP83" s="197"/>
      <c r="OXQ83" s="200"/>
      <c r="OXR83" s="200"/>
      <c r="OXS83" s="200"/>
      <c r="OXT83" s="200"/>
      <c r="OXU83" s="200"/>
      <c r="OXV83" s="200"/>
      <c r="OXW83" s="200"/>
      <c r="OXX83" s="200"/>
      <c r="OXY83" s="200"/>
      <c r="OXZ83" s="200"/>
      <c r="OYA83" s="200"/>
      <c r="OYB83" s="200"/>
      <c r="OYC83" s="200"/>
      <c r="OYD83" s="200"/>
      <c r="OYE83" s="200"/>
      <c r="OYF83" s="200"/>
      <c r="OYG83" s="200"/>
      <c r="OYH83" s="200"/>
      <c r="OYI83" s="200"/>
      <c r="OYJ83" s="200"/>
      <c r="OYK83" s="200"/>
      <c r="OYL83" s="200"/>
      <c r="OYM83" s="200"/>
      <c r="OYN83" s="200"/>
      <c r="OYO83" s="200"/>
      <c r="OYP83" s="200"/>
      <c r="OYQ83" s="200"/>
      <c r="OYR83" s="200"/>
      <c r="OYS83" s="200"/>
      <c r="OYT83" s="200"/>
      <c r="OYU83" s="200"/>
      <c r="OYV83" s="200"/>
      <c r="OYW83" s="200"/>
      <c r="OYX83" s="200"/>
      <c r="OYY83" s="200"/>
      <c r="OYZ83" s="200"/>
      <c r="OZA83" s="200"/>
      <c r="OZB83" s="200"/>
      <c r="OZC83" s="200"/>
      <c r="OZD83" s="200"/>
      <c r="OZE83" s="200"/>
      <c r="OZF83" s="200"/>
      <c r="OZG83" s="200"/>
      <c r="OZH83" s="200"/>
      <c r="OZI83" s="200"/>
      <c r="OZJ83" s="200"/>
      <c r="OZK83" s="200"/>
      <c r="OZL83" s="200"/>
      <c r="OZM83" s="200"/>
      <c r="OZN83" s="200"/>
      <c r="OZO83" s="200"/>
      <c r="OZP83" s="200"/>
      <c r="OZQ83" s="200"/>
      <c r="OZR83" s="200"/>
      <c r="OZS83" s="200"/>
      <c r="OZT83" s="200"/>
      <c r="OZU83" s="200"/>
      <c r="OZV83" s="200"/>
      <c r="OZW83" s="200"/>
      <c r="OZX83" s="200"/>
      <c r="OZY83" s="200"/>
      <c r="OZZ83" s="200"/>
      <c r="PAA83" s="200"/>
      <c r="PAB83" s="200"/>
      <c r="PAC83" s="200"/>
      <c r="PAD83" s="200"/>
      <c r="PAE83" s="200"/>
      <c r="PAF83" s="200"/>
      <c r="PAG83" s="200"/>
      <c r="PAH83" s="200"/>
      <c r="PAI83" s="200"/>
      <c r="PAJ83" s="200"/>
      <c r="PAK83" s="200"/>
      <c r="PAL83" s="200"/>
      <c r="PAM83" s="200"/>
      <c r="PAN83" s="200"/>
      <c r="PAO83" s="197"/>
      <c r="PAP83" s="197"/>
      <c r="PAQ83" s="197"/>
      <c r="PAR83" s="197"/>
      <c r="PAS83" s="197"/>
      <c r="PAT83" s="197"/>
      <c r="PAU83" s="197"/>
      <c r="PAV83" s="197"/>
      <c r="PAW83" s="197"/>
      <c r="PAX83" s="197"/>
      <c r="PAY83" s="197"/>
      <c r="PAZ83" s="197"/>
      <c r="PBA83" s="197"/>
      <c r="PBB83" s="197"/>
      <c r="PBC83" s="197"/>
      <c r="PBD83" s="197"/>
      <c r="PBE83" s="200"/>
      <c r="PBF83" s="200"/>
      <c r="PBG83" s="200"/>
      <c r="PBH83" s="200"/>
      <c r="PBI83" s="200"/>
      <c r="PBJ83" s="200"/>
      <c r="PBK83" s="200"/>
      <c r="PBL83" s="200"/>
      <c r="PBM83" s="200"/>
      <c r="PBN83" s="200"/>
      <c r="PBO83" s="200"/>
      <c r="PBP83" s="200"/>
      <c r="PBQ83" s="200"/>
      <c r="PBR83" s="200"/>
      <c r="PBS83" s="200"/>
      <c r="PBT83" s="200"/>
      <c r="PBU83" s="200"/>
      <c r="PBV83" s="200"/>
      <c r="PBW83" s="200"/>
      <c r="PBX83" s="200"/>
      <c r="PBY83" s="200"/>
      <c r="PBZ83" s="200"/>
      <c r="PCA83" s="200"/>
      <c r="PCB83" s="200"/>
      <c r="PCC83" s="200"/>
      <c r="PCD83" s="200"/>
      <c r="PCE83" s="200"/>
      <c r="PCF83" s="200"/>
      <c r="PCG83" s="200"/>
      <c r="PCH83" s="200"/>
      <c r="PCI83" s="200"/>
      <c r="PCJ83" s="200"/>
      <c r="PCK83" s="200"/>
      <c r="PCL83" s="200"/>
      <c r="PCM83" s="200"/>
      <c r="PCN83" s="200"/>
      <c r="PCO83" s="200"/>
      <c r="PCP83" s="200"/>
      <c r="PCQ83" s="200"/>
      <c r="PCR83" s="200"/>
      <c r="PCS83" s="200"/>
      <c r="PCT83" s="200"/>
      <c r="PCU83" s="200"/>
      <c r="PCV83" s="200"/>
      <c r="PCW83" s="200"/>
      <c r="PCX83" s="200"/>
      <c r="PCY83" s="200"/>
      <c r="PCZ83" s="200"/>
      <c r="PDA83" s="200"/>
      <c r="PDB83" s="200"/>
      <c r="PDC83" s="200"/>
      <c r="PDD83" s="200"/>
      <c r="PDE83" s="200"/>
      <c r="PDF83" s="200"/>
      <c r="PDG83" s="200"/>
      <c r="PDH83" s="200"/>
      <c r="PDI83" s="200"/>
      <c r="PDJ83" s="200"/>
      <c r="PDK83" s="200"/>
      <c r="PDL83" s="200"/>
      <c r="PDM83" s="200"/>
      <c r="PDN83" s="200"/>
      <c r="PDO83" s="200"/>
      <c r="PDP83" s="200"/>
      <c r="PDQ83" s="200"/>
      <c r="PDR83" s="200"/>
      <c r="PDS83" s="200"/>
      <c r="PDT83" s="200"/>
      <c r="PDU83" s="200"/>
      <c r="PDV83" s="200"/>
      <c r="PDW83" s="200"/>
      <c r="PDX83" s="200"/>
      <c r="PDY83" s="200"/>
      <c r="PDZ83" s="200"/>
      <c r="PEA83" s="200"/>
      <c r="PEB83" s="200"/>
      <c r="PEC83" s="197"/>
      <c r="PED83" s="197"/>
      <c r="PEE83" s="197"/>
      <c r="PEF83" s="197"/>
      <c r="PEG83" s="197"/>
      <c r="PEH83" s="197"/>
      <c r="PEI83" s="197"/>
      <c r="PEJ83" s="197"/>
      <c r="PEK83" s="197"/>
      <c r="PEL83" s="197"/>
      <c r="PEM83" s="197"/>
      <c r="PEN83" s="197"/>
      <c r="PEO83" s="197"/>
      <c r="PEP83" s="197"/>
      <c r="PEQ83" s="197"/>
      <c r="PER83" s="197"/>
      <c r="PES83" s="200"/>
      <c r="PET83" s="200"/>
      <c r="PEU83" s="200"/>
      <c r="PEV83" s="200"/>
      <c r="PEW83" s="200"/>
      <c r="PEX83" s="200"/>
      <c r="PEY83" s="200"/>
      <c r="PEZ83" s="200"/>
      <c r="PFA83" s="200"/>
      <c r="PFB83" s="200"/>
      <c r="PFC83" s="200"/>
      <c r="PFD83" s="200"/>
      <c r="PFE83" s="200"/>
      <c r="PFF83" s="200"/>
      <c r="PFG83" s="200"/>
      <c r="PFH83" s="200"/>
      <c r="PFI83" s="200"/>
      <c r="PFJ83" s="200"/>
      <c r="PFK83" s="200"/>
      <c r="PFL83" s="200"/>
      <c r="PFM83" s="200"/>
      <c r="PFN83" s="200"/>
      <c r="PFO83" s="200"/>
      <c r="PFP83" s="200"/>
      <c r="PFQ83" s="200"/>
      <c r="PFR83" s="200"/>
      <c r="PFS83" s="200"/>
      <c r="PFT83" s="200"/>
      <c r="PFU83" s="200"/>
      <c r="PFV83" s="200"/>
      <c r="PFW83" s="200"/>
      <c r="PFX83" s="200"/>
      <c r="PFY83" s="200"/>
      <c r="PFZ83" s="200"/>
      <c r="PGA83" s="200"/>
      <c r="PGB83" s="200"/>
      <c r="PGC83" s="200"/>
      <c r="PGD83" s="200"/>
      <c r="PGE83" s="200"/>
      <c r="PGF83" s="200"/>
      <c r="PGG83" s="200"/>
      <c r="PGH83" s="200"/>
      <c r="PGI83" s="200"/>
      <c r="PGJ83" s="200"/>
      <c r="PGK83" s="200"/>
      <c r="PGL83" s="200"/>
      <c r="PGM83" s="200"/>
      <c r="PGN83" s="200"/>
      <c r="PGO83" s="200"/>
      <c r="PGP83" s="200"/>
      <c r="PGQ83" s="200"/>
      <c r="PGR83" s="200"/>
      <c r="PGS83" s="200"/>
      <c r="PGT83" s="200"/>
      <c r="PGU83" s="200"/>
      <c r="PGV83" s="200"/>
      <c r="PGW83" s="200"/>
      <c r="PGX83" s="200"/>
      <c r="PGY83" s="200"/>
      <c r="PGZ83" s="200"/>
      <c r="PHA83" s="200"/>
      <c r="PHB83" s="200"/>
      <c r="PHC83" s="200"/>
      <c r="PHD83" s="200"/>
      <c r="PHE83" s="200"/>
      <c r="PHF83" s="200"/>
      <c r="PHG83" s="200"/>
      <c r="PHH83" s="200"/>
      <c r="PHI83" s="200"/>
      <c r="PHJ83" s="200"/>
      <c r="PHK83" s="200"/>
      <c r="PHL83" s="200"/>
      <c r="PHM83" s="200"/>
      <c r="PHN83" s="200"/>
      <c r="PHO83" s="200"/>
      <c r="PHP83" s="200"/>
      <c r="PHQ83" s="197"/>
      <c r="PHR83" s="197"/>
      <c r="PHS83" s="197"/>
      <c r="PHT83" s="197"/>
      <c r="PHU83" s="197"/>
      <c r="PHV83" s="197"/>
      <c r="PHW83" s="197"/>
      <c r="PHX83" s="197"/>
      <c r="PHY83" s="197"/>
      <c r="PHZ83" s="197"/>
      <c r="PIA83" s="197"/>
      <c r="PIB83" s="197"/>
      <c r="PIC83" s="197"/>
      <c r="PID83" s="197"/>
      <c r="PIE83" s="197"/>
      <c r="PIF83" s="197"/>
      <c r="PIG83" s="200"/>
      <c r="PIH83" s="200"/>
      <c r="PII83" s="200"/>
      <c r="PIJ83" s="200"/>
      <c r="PIK83" s="200"/>
      <c r="PIL83" s="200"/>
      <c r="PIM83" s="200"/>
      <c r="PIN83" s="200"/>
      <c r="PIO83" s="200"/>
      <c r="PIP83" s="200"/>
      <c r="PIQ83" s="200"/>
      <c r="PIR83" s="200"/>
      <c r="PIS83" s="200"/>
      <c r="PIT83" s="200"/>
      <c r="PIU83" s="200"/>
      <c r="PIV83" s="200"/>
      <c r="PIW83" s="200"/>
      <c r="PIX83" s="200"/>
      <c r="PIY83" s="200"/>
      <c r="PIZ83" s="200"/>
      <c r="PJA83" s="200"/>
      <c r="PJB83" s="200"/>
      <c r="PJC83" s="200"/>
      <c r="PJD83" s="200"/>
      <c r="PJE83" s="200"/>
      <c r="PJF83" s="200"/>
      <c r="PJG83" s="200"/>
      <c r="PJH83" s="200"/>
      <c r="PJI83" s="200"/>
      <c r="PJJ83" s="200"/>
      <c r="PJK83" s="200"/>
      <c r="PJL83" s="200"/>
      <c r="PJM83" s="200"/>
      <c r="PJN83" s="200"/>
      <c r="PJO83" s="200"/>
      <c r="PJP83" s="200"/>
      <c r="PJQ83" s="200"/>
      <c r="PJR83" s="200"/>
      <c r="PJS83" s="200"/>
      <c r="PJT83" s="200"/>
      <c r="PJU83" s="200"/>
      <c r="PJV83" s="200"/>
      <c r="PJW83" s="200"/>
      <c r="PJX83" s="200"/>
      <c r="PJY83" s="200"/>
      <c r="PJZ83" s="200"/>
      <c r="PKA83" s="200"/>
      <c r="PKB83" s="200"/>
      <c r="PKC83" s="200"/>
      <c r="PKD83" s="200"/>
      <c r="PKE83" s="200"/>
      <c r="PKF83" s="200"/>
      <c r="PKG83" s="200"/>
      <c r="PKH83" s="200"/>
      <c r="PKI83" s="200"/>
      <c r="PKJ83" s="200"/>
      <c r="PKK83" s="200"/>
      <c r="PKL83" s="200"/>
      <c r="PKM83" s="200"/>
      <c r="PKN83" s="200"/>
      <c r="PKO83" s="200"/>
      <c r="PKP83" s="200"/>
      <c r="PKQ83" s="200"/>
      <c r="PKR83" s="200"/>
      <c r="PKS83" s="200"/>
      <c r="PKT83" s="200"/>
      <c r="PKU83" s="200"/>
      <c r="PKV83" s="200"/>
      <c r="PKW83" s="200"/>
      <c r="PKX83" s="200"/>
      <c r="PKY83" s="200"/>
      <c r="PKZ83" s="200"/>
      <c r="PLA83" s="200"/>
      <c r="PLB83" s="200"/>
      <c r="PLC83" s="200"/>
      <c r="PLD83" s="200"/>
      <c r="PLE83" s="197"/>
      <c r="PLF83" s="197"/>
      <c r="PLG83" s="197"/>
      <c r="PLH83" s="197"/>
      <c r="PLI83" s="197"/>
      <c r="PLJ83" s="197"/>
      <c r="PLK83" s="197"/>
      <c r="PLL83" s="197"/>
      <c r="PLM83" s="197"/>
      <c r="PLN83" s="197"/>
      <c r="PLO83" s="197"/>
      <c r="PLP83" s="197"/>
      <c r="PLQ83" s="197"/>
      <c r="PLR83" s="197"/>
      <c r="PLS83" s="197"/>
      <c r="PLT83" s="197"/>
      <c r="PLU83" s="200"/>
      <c r="PLV83" s="200"/>
      <c r="PLW83" s="200"/>
      <c r="PLX83" s="200"/>
      <c r="PLY83" s="200"/>
      <c r="PLZ83" s="200"/>
      <c r="PMA83" s="200"/>
      <c r="PMB83" s="200"/>
      <c r="PMC83" s="200"/>
      <c r="PMD83" s="200"/>
      <c r="PME83" s="200"/>
      <c r="PMF83" s="200"/>
      <c r="PMG83" s="200"/>
      <c r="PMH83" s="200"/>
      <c r="PMI83" s="200"/>
      <c r="PMJ83" s="200"/>
      <c r="PMK83" s="200"/>
      <c r="PML83" s="200"/>
      <c r="PMM83" s="200"/>
      <c r="PMN83" s="200"/>
      <c r="PMO83" s="200"/>
      <c r="PMP83" s="200"/>
      <c r="PMQ83" s="200"/>
      <c r="PMR83" s="200"/>
      <c r="PMS83" s="200"/>
      <c r="PMT83" s="200"/>
      <c r="PMU83" s="200"/>
      <c r="PMV83" s="200"/>
      <c r="PMW83" s="200"/>
      <c r="PMX83" s="200"/>
      <c r="PMY83" s="200"/>
      <c r="PMZ83" s="200"/>
      <c r="PNA83" s="200"/>
      <c r="PNB83" s="200"/>
      <c r="PNC83" s="200"/>
      <c r="PND83" s="200"/>
      <c r="PNE83" s="200"/>
      <c r="PNF83" s="200"/>
      <c r="PNG83" s="200"/>
      <c r="PNH83" s="200"/>
      <c r="PNI83" s="200"/>
      <c r="PNJ83" s="200"/>
      <c r="PNK83" s="200"/>
      <c r="PNL83" s="200"/>
      <c r="PNM83" s="200"/>
      <c r="PNN83" s="200"/>
      <c r="PNO83" s="200"/>
      <c r="PNP83" s="200"/>
      <c r="PNQ83" s="200"/>
      <c r="PNR83" s="200"/>
      <c r="PNS83" s="200"/>
      <c r="PNT83" s="200"/>
      <c r="PNU83" s="200"/>
      <c r="PNV83" s="200"/>
      <c r="PNW83" s="200"/>
      <c r="PNX83" s="200"/>
      <c r="PNY83" s="200"/>
      <c r="PNZ83" s="200"/>
      <c r="POA83" s="200"/>
      <c r="POB83" s="200"/>
      <c r="POC83" s="200"/>
      <c r="POD83" s="200"/>
      <c r="POE83" s="200"/>
      <c r="POF83" s="200"/>
      <c r="POG83" s="200"/>
      <c r="POH83" s="200"/>
      <c r="POI83" s="200"/>
      <c r="POJ83" s="200"/>
      <c r="POK83" s="200"/>
      <c r="POL83" s="200"/>
      <c r="POM83" s="200"/>
      <c r="PON83" s="200"/>
      <c r="POO83" s="200"/>
      <c r="POP83" s="200"/>
      <c r="POQ83" s="200"/>
      <c r="POR83" s="200"/>
      <c r="POS83" s="197"/>
      <c r="POT83" s="197"/>
      <c r="POU83" s="197"/>
      <c r="POV83" s="197"/>
      <c r="POW83" s="197"/>
      <c r="POX83" s="197"/>
      <c r="POY83" s="197"/>
      <c r="POZ83" s="197"/>
      <c r="PPA83" s="197"/>
      <c r="PPB83" s="197"/>
      <c r="PPC83" s="197"/>
      <c r="PPD83" s="197"/>
      <c r="PPE83" s="197"/>
      <c r="PPF83" s="197"/>
      <c r="PPG83" s="197"/>
      <c r="PPH83" s="197"/>
      <c r="PPI83" s="200"/>
      <c r="PPJ83" s="200"/>
      <c r="PPK83" s="200"/>
      <c r="PPL83" s="200"/>
      <c r="PPM83" s="200"/>
      <c r="PPN83" s="200"/>
      <c r="PPO83" s="200"/>
      <c r="PPP83" s="200"/>
      <c r="PPQ83" s="200"/>
      <c r="PPR83" s="200"/>
      <c r="PPS83" s="200"/>
      <c r="PPT83" s="200"/>
      <c r="PPU83" s="200"/>
      <c r="PPV83" s="200"/>
      <c r="PPW83" s="200"/>
      <c r="PPX83" s="200"/>
      <c r="PPY83" s="200"/>
      <c r="PPZ83" s="200"/>
      <c r="PQA83" s="200"/>
      <c r="PQB83" s="200"/>
      <c r="PQC83" s="200"/>
      <c r="PQD83" s="200"/>
      <c r="PQE83" s="200"/>
      <c r="PQF83" s="200"/>
      <c r="PQG83" s="200"/>
      <c r="PQH83" s="200"/>
      <c r="PQI83" s="200"/>
      <c r="PQJ83" s="200"/>
      <c r="PQK83" s="200"/>
      <c r="PQL83" s="200"/>
      <c r="PQM83" s="200"/>
      <c r="PQN83" s="200"/>
      <c r="PQO83" s="200"/>
      <c r="PQP83" s="200"/>
      <c r="PQQ83" s="200"/>
      <c r="PQR83" s="200"/>
      <c r="PQS83" s="200"/>
      <c r="PQT83" s="200"/>
      <c r="PQU83" s="200"/>
      <c r="PQV83" s="200"/>
      <c r="PQW83" s="200"/>
      <c r="PQX83" s="200"/>
      <c r="PQY83" s="200"/>
      <c r="PQZ83" s="200"/>
      <c r="PRA83" s="200"/>
      <c r="PRB83" s="200"/>
      <c r="PRC83" s="200"/>
      <c r="PRD83" s="200"/>
      <c r="PRE83" s="200"/>
      <c r="PRF83" s="200"/>
      <c r="PRG83" s="200"/>
      <c r="PRH83" s="200"/>
      <c r="PRI83" s="200"/>
      <c r="PRJ83" s="200"/>
      <c r="PRK83" s="200"/>
      <c r="PRL83" s="200"/>
      <c r="PRM83" s="200"/>
      <c r="PRN83" s="200"/>
      <c r="PRO83" s="200"/>
      <c r="PRP83" s="200"/>
      <c r="PRQ83" s="200"/>
      <c r="PRR83" s="200"/>
      <c r="PRS83" s="200"/>
      <c r="PRT83" s="200"/>
      <c r="PRU83" s="200"/>
      <c r="PRV83" s="200"/>
      <c r="PRW83" s="200"/>
      <c r="PRX83" s="200"/>
      <c r="PRY83" s="200"/>
      <c r="PRZ83" s="200"/>
      <c r="PSA83" s="200"/>
      <c r="PSB83" s="200"/>
      <c r="PSC83" s="200"/>
      <c r="PSD83" s="200"/>
      <c r="PSE83" s="200"/>
      <c r="PSF83" s="200"/>
      <c r="PSG83" s="197"/>
      <c r="PSH83" s="197"/>
      <c r="PSI83" s="197"/>
      <c r="PSJ83" s="197"/>
      <c r="PSK83" s="197"/>
      <c r="PSL83" s="197"/>
      <c r="PSM83" s="197"/>
      <c r="PSN83" s="197"/>
      <c r="PSO83" s="197"/>
      <c r="PSP83" s="197"/>
      <c r="PSQ83" s="197"/>
      <c r="PSR83" s="197"/>
      <c r="PSS83" s="197"/>
      <c r="PST83" s="197"/>
      <c r="PSU83" s="197"/>
      <c r="PSV83" s="197"/>
      <c r="PSW83" s="200"/>
      <c r="PSX83" s="200"/>
      <c r="PSY83" s="200"/>
      <c r="PSZ83" s="200"/>
      <c r="PTA83" s="200"/>
      <c r="PTB83" s="200"/>
      <c r="PTC83" s="200"/>
      <c r="PTD83" s="200"/>
      <c r="PTE83" s="200"/>
      <c r="PTF83" s="200"/>
      <c r="PTG83" s="200"/>
      <c r="PTH83" s="200"/>
      <c r="PTI83" s="200"/>
      <c r="PTJ83" s="200"/>
      <c r="PTK83" s="200"/>
      <c r="PTL83" s="200"/>
      <c r="PTM83" s="200"/>
      <c r="PTN83" s="200"/>
      <c r="PTO83" s="200"/>
      <c r="PTP83" s="200"/>
      <c r="PTQ83" s="200"/>
      <c r="PTR83" s="200"/>
      <c r="PTS83" s="200"/>
      <c r="PTT83" s="200"/>
      <c r="PTU83" s="200"/>
      <c r="PTV83" s="200"/>
      <c r="PTW83" s="200"/>
      <c r="PTX83" s="200"/>
      <c r="PTY83" s="200"/>
      <c r="PTZ83" s="200"/>
      <c r="PUA83" s="200"/>
      <c r="PUB83" s="200"/>
      <c r="PUC83" s="200"/>
      <c r="PUD83" s="200"/>
      <c r="PUE83" s="200"/>
      <c r="PUF83" s="200"/>
      <c r="PUG83" s="200"/>
      <c r="PUH83" s="200"/>
      <c r="PUI83" s="200"/>
      <c r="PUJ83" s="200"/>
      <c r="PUK83" s="200"/>
      <c r="PUL83" s="200"/>
      <c r="PUM83" s="200"/>
      <c r="PUN83" s="200"/>
      <c r="PUO83" s="200"/>
      <c r="PUP83" s="200"/>
      <c r="PUQ83" s="200"/>
      <c r="PUR83" s="200"/>
      <c r="PUS83" s="200"/>
      <c r="PUT83" s="200"/>
      <c r="PUU83" s="200"/>
      <c r="PUV83" s="200"/>
      <c r="PUW83" s="200"/>
      <c r="PUX83" s="200"/>
      <c r="PUY83" s="200"/>
      <c r="PUZ83" s="200"/>
      <c r="PVA83" s="200"/>
      <c r="PVB83" s="200"/>
      <c r="PVC83" s="200"/>
      <c r="PVD83" s="200"/>
      <c r="PVE83" s="200"/>
      <c r="PVF83" s="200"/>
      <c r="PVG83" s="200"/>
      <c r="PVH83" s="200"/>
      <c r="PVI83" s="200"/>
      <c r="PVJ83" s="200"/>
      <c r="PVK83" s="200"/>
      <c r="PVL83" s="200"/>
      <c r="PVM83" s="200"/>
      <c r="PVN83" s="200"/>
      <c r="PVO83" s="200"/>
      <c r="PVP83" s="200"/>
      <c r="PVQ83" s="200"/>
      <c r="PVR83" s="200"/>
      <c r="PVS83" s="200"/>
      <c r="PVT83" s="200"/>
      <c r="PVU83" s="197"/>
      <c r="PVV83" s="197"/>
      <c r="PVW83" s="197"/>
      <c r="PVX83" s="197"/>
      <c r="PVY83" s="197"/>
      <c r="PVZ83" s="197"/>
      <c r="PWA83" s="197"/>
      <c r="PWB83" s="197"/>
      <c r="PWC83" s="197"/>
      <c r="PWD83" s="197"/>
      <c r="PWE83" s="197"/>
      <c r="PWF83" s="197"/>
      <c r="PWG83" s="197"/>
      <c r="PWH83" s="197"/>
      <c r="PWI83" s="197"/>
      <c r="PWJ83" s="197"/>
      <c r="PWK83" s="200"/>
      <c r="PWL83" s="200"/>
      <c r="PWM83" s="200"/>
      <c r="PWN83" s="200"/>
      <c r="PWO83" s="200"/>
      <c r="PWP83" s="200"/>
      <c r="PWQ83" s="200"/>
      <c r="PWR83" s="200"/>
      <c r="PWS83" s="200"/>
      <c r="PWT83" s="200"/>
      <c r="PWU83" s="200"/>
      <c r="PWV83" s="200"/>
      <c r="PWW83" s="200"/>
      <c r="PWX83" s="200"/>
      <c r="PWY83" s="200"/>
      <c r="PWZ83" s="200"/>
      <c r="PXA83" s="200"/>
      <c r="PXB83" s="200"/>
      <c r="PXC83" s="200"/>
      <c r="PXD83" s="200"/>
      <c r="PXE83" s="200"/>
      <c r="PXF83" s="200"/>
      <c r="PXG83" s="200"/>
      <c r="PXH83" s="200"/>
      <c r="PXI83" s="200"/>
      <c r="PXJ83" s="200"/>
      <c r="PXK83" s="200"/>
      <c r="PXL83" s="200"/>
      <c r="PXM83" s="200"/>
      <c r="PXN83" s="200"/>
      <c r="PXO83" s="200"/>
      <c r="PXP83" s="200"/>
      <c r="PXQ83" s="200"/>
      <c r="PXR83" s="200"/>
      <c r="PXS83" s="200"/>
      <c r="PXT83" s="200"/>
      <c r="PXU83" s="200"/>
      <c r="PXV83" s="200"/>
      <c r="PXW83" s="200"/>
      <c r="PXX83" s="200"/>
      <c r="PXY83" s="200"/>
      <c r="PXZ83" s="200"/>
      <c r="PYA83" s="200"/>
      <c r="PYB83" s="200"/>
      <c r="PYC83" s="200"/>
      <c r="PYD83" s="200"/>
      <c r="PYE83" s="200"/>
      <c r="PYF83" s="200"/>
      <c r="PYG83" s="200"/>
      <c r="PYH83" s="200"/>
      <c r="PYI83" s="200"/>
      <c r="PYJ83" s="200"/>
      <c r="PYK83" s="200"/>
      <c r="PYL83" s="200"/>
      <c r="PYM83" s="200"/>
      <c r="PYN83" s="200"/>
      <c r="PYO83" s="200"/>
      <c r="PYP83" s="200"/>
      <c r="PYQ83" s="200"/>
      <c r="PYR83" s="200"/>
      <c r="PYS83" s="200"/>
      <c r="PYT83" s="200"/>
      <c r="PYU83" s="200"/>
      <c r="PYV83" s="200"/>
      <c r="PYW83" s="200"/>
      <c r="PYX83" s="200"/>
      <c r="PYY83" s="200"/>
      <c r="PYZ83" s="200"/>
      <c r="PZA83" s="200"/>
      <c r="PZB83" s="200"/>
      <c r="PZC83" s="200"/>
      <c r="PZD83" s="200"/>
      <c r="PZE83" s="200"/>
      <c r="PZF83" s="200"/>
      <c r="PZG83" s="200"/>
      <c r="PZH83" s="200"/>
      <c r="PZI83" s="197"/>
      <c r="PZJ83" s="197"/>
      <c r="PZK83" s="197"/>
      <c r="PZL83" s="197"/>
      <c r="PZM83" s="197"/>
      <c r="PZN83" s="197"/>
      <c r="PZO83" s="197"/>
      <c r="PZP83" s="197"/>
      <c r="PZQ83" s="197"/>
      <c r="PZR83" s="197"/>
      <c r="PZS83" s="197"/>
      <c r="PZT83" s="197"/>
      <c r="PZU83" s="197"/>
      <c r="PZV83" s="197"/>
      <c r="PZW83" s="197"/>
      <c r="PZX83" s="197"/>
      <c r="PZY83" s="200"/>
      <c r="PZZ83" s="200"/>
      <c r="QAA83" s="200"/>
      <c r="QAB83" s="200"/>
      <c r="QAC83" s="200"/>
      <c r="QAD83" s="200"/>
      <c r="QAE83" s="200"/>
      <c r="QAF83" s="200"/>
      <c r="QAG83" s="200"/>
      <c r="QAH83" s="200"/>
      <c r="QAI83" s="200"/>
      <c r="QAJ83" s="200"/>
      <c r="QAK83" s="200"/>
      <c r="QAL83" s="200"/>
      <c r="QAM83" s="200"/>
      <c r="QAN83" s="200"/>
      <c r="QAO83" s="200"/>
      <c r="QAP83" s="200"/>
      <c r="QAQ83" s="200"/>
      <c r="QAR83" s="200"/>
      <c r="QAS83" s="200"/>
      <c r="QAT83" s="200"/>
      <c r="QAU83" s="200"/>
      <c r="QAV83" s="200"/>
      <c r="QAW83" s="200"/>
      <c r="QAX83" s="200"/>
      <c r="QAY83" s="200"/>
      <c r="QAZ83" s="200"/>
      <c r="QBA83" s="200"/>
      <c r="QBB83" s="200"/>
      <c r="QBC83" s="200"/>
      <c r="QBD83" s="200"/>
      <c r="QBE83" s="200"/>
      <c r="QBF83" s="200"/>
      <c r="QBG83" s="200"/>
      <c r="QBH83" s="200"/>
      <c r="QBI83" s="200"/>
      <c r="QBJ83" s="200"/>
      <c r="QBK83" s="200"/>
      <c r="QBL83" s="200"/>
      <c r="QBM83" s="200"/>
      <c r="QBN83" s="200"/>
      <c r="QBO83" s="200"/>
      <c r="QBP83" s="200"/>
      <c r="QBQ83" s="200"/>
      <c r="QBR83" s="200"/>
      <c r="QBS83" s="200"/>
      <c r="QBT83" s="200"/>
      <c r="QBU83" s="200"/>
      <c r="QBV83" s="200"/>
      <c r="QBW83" s="200"/>
      <c r="QBX83" s="200"/>
      <c r="QBY83" s="200"/>
      <c r="QBZ83" s="200"/>
      <c r="QCA83" s="200"/>
      <c r="QCB83" s="200"/>
      <c r="QCC83" s="200"/>
      <c r="QCD83" s="200"/>
      <c r="QCE83" s="200"/>
      <c r="QCF83" s="200"/>
      <c r="QCG83" s="200"/>
      <c r="QCH83" s="200"/>
      <c r="QCI83" s="200"/>
      <c r="QCJ83" s="200"/>
      <c r="QCK83" s="200"/>
      <c r="QCL83" s="200"/>
      <c r="QCM83" s="200"/>
      <c r="QCN83" s="200"/>
      <c r="QCO83" s="200"/>
      <c r="QCP83" s="200"/>
      <c r="QCQ83" s="200"/>
      <c r="QCR83" s="200"/>
      <c r="QCS83" s="200"/>
      <c r="QCT83" s="200"/>
      <c r="QCU83" s="200"/>
      <c r="QCV83" s="200"/>
      <c r="QCW83" s="197"/>
      <c r="QCX83" s="197"/>
      <c r="QCY83" s="197"/>
      <c r="QCZ83" s="197"/>
      <c r="QDA83" s="197"/>
      <c r="QDB83" s="197"/>
      <c r="QDC83" s="197"/>
      <c r="QDD83" s="197"/>
      <c r="QDE83" s="197"/>
      <c r="QDF83" s="197"/>
      <c r="QDG83" s="197"/>
      <c r="QDH83" s="197"/>
      <c r="QDI83" s="197"/>
      <c r="QDJ83" s="197"/>
      <c r="QDK83" s="197"/>
      <c r="QDL83" s="197"/>
      <c r="QDM83" s="200"/>
      <c r="QDN83" s="200"/>
      <c r="QDO83" s="200"/>
      <c r="QDP83" s="200"/>
      <c r="QDQ83" s="200"/>
      <c r="QDR83" s="200"/>
      <c r="QDS83" s="200"/>
      <c r="QDT83" s="200"/>
      <c r="QDU83" s="200"/>
      <c r="QDV83" s="200"/>
      <c r="QDW83" s="200"/>
      <c r="QDX83" s="200"/>
      <c r="QDY83" s="200"/>
      <c r="QDZ83" s="200"/>
      <c r="QEA83" s="200"/>
      <c r="QEB83" s="200"/>
      <c r="QEC83" s="200"/>
      <c r="QED83" s="200"/>
      <c r="QEE83" s="200"/>
      <c r="QEF83" s="200"/>
      <c r="QEG83" s="200"/>
      <c r="QEH83" s="200"/>
      <c r="QEI83" s="200"/>
      <c r="QEJ83" s="200"/>
      <c r="QEK83" s="200"/>
      <c r="QEL83" s="200"/>
      <c r="QEM83" s="200"/>
      <c r="QEN83" s="200"/>
      <c r="QEO83" s="200"/>
      <c r="QEP83" s="200"/>
      <c r="QEQ83" s="200"/>
      <c r="QER83" s="200"/>
      <c r="QES83" s="200"/>
      <c r="QET83" s="200"/>
      <c r="QEU83" s="200"/>
      <c r="QEV83" s="200"/>
      <c r="QEW83" s="200"/>
      <c r="QEX83" s="200"/>
      <c r="QEY83" s="200"/>
      <c r="QEZ83" s="200"/>
      <c r="QFA83" s="200"/>
      <c r="QFB83" s="200"/>
      <c r="QFC83" s="200"/>
      <c r="QFD83" s="200"/>
      <c r="QFE83" s="200"/>
      <c r="QFF83" s="200"/>
      <c r="QFG83" s="200"/>
      <c r="QFH83" s="200"/>
      <c r="QFI83" s="200"/>
      <c r="QFJ83" s="200"/>
      <c r="QFK83" s="200"/>
      <c r="QFL83" s="200"/>
      <c r="QFM83" s="200"/>
      <c r="QFN83" s="200"/>
      <c r="QFO83" s="200"/>
      <c r="QFP83" s="200"/>
      <c r="QFQ83" s="200"/>
      <c r="QFR83" s="200"/>
      <c r="QFS83" s="200"/>
      <c r="QFT83" s="200"/>
      <c r="QFU83" s="200"/>
      <c r="QFV83" s="200"/>
      <c r="QFW83" s="200"/>
      <c r="QFX83" s="200"/>
      <c r="QFY83" s="200"/>
      <c r="QFZ83" s="200"/>
      <c r="QGA83" s="200"/>
      <c r="QGB83" s="200"/>
      <c r="QGC83" s="200"/>
      <c r="QGD83" s="200"/>
      <c r="QGE83" s="200"/>
      <c r="QGF83" s="200"/>
      <c r="QGG83" s="200"/>
      <c r="QGH83" s="200"/>
      <c r="QGI83" s="200"/>
      <c r="QGJ83" s="200"/>
      <c r="QGK83" s="197"/>
      <c r="QGL83" s="197"/>
      <c r="QGM83" s="197"/>
      <c r="QGN83" s="197"/>
      <c r="QGO83" s="197"/>
      <c r="QGP83" s="197"/>
      <c r="QGQ83" s="197"/>
      <c r="QGR83" s="197"/>
      <c r="QGS83" s="197"/>
      <c r="QGT83" s="197"/>
      <c r="QGU83" s="197"/>
      <c r="QGV83" s="197"/>
      <c r="QGW83" s="197"/>
      <c r="QGX83" s="197"/>
      <c r="QGY83" s="197"/>
      <c r="QGZ83" s="197"/>
      <c r="QHA83" s="200"/>
      <c r="QHB83" s="200"/>
      <c r="QHC83" s="200"/>
      <c r="QHD83" s="200"/>
      <c r="QHE83" s="200"/>
      <c r="QHF83" s="200"/>
      <c r="QHG83" s="200"/>
      <c r="QHH83" s="200"/>
      <c r="QHI83" s="200"/>
      <c r="QHJ83" s="200"/>
      <c r="QHK83" s="200"/>
      <c r="QHL83" s="200"/>
      <c r="QHM83" s="200"/>
      <c r="QHN83" s="200"/>
      <c r="QHO83" s="200"/>
      <c r="QHP83" s="200"/>
      <c r="QHQ83" s="200"/>
      <c r="QHR83" s="200"/>
      <c r="QHS83" s="200"/>
      <c r="QHT83" s="200"/>
      <c r="QHU83" s="200"/>
      <c r="QHV83" s="200"/>
      <c r="QHW83" s="200"/>
      <c r="QHX83" s="200"/>
      <c r="QHY83" s="200"/>
      <c r="QHZ83" s="200"/>
      <c r="QIA83" s="200"/>
      <c r="QIB83" s="200"/>
      <c r="QIC83" s="200"/>
      <c r="QID83" s="200"/>
      <c r="QIE83" s="200"/>
      <c r="QIF83" s="200"/>
      <c r="QIG83" s="200"/>
      <c r="QIH83" s="200"/>
      <c r="QII83" s="200"/>
      <c r="QIJ83" s="200"/>
      <c r="QIK83" s="200"/>
      <c r="QIL83" s="200"/>
      <c r="QIM83" s="200"/>
      <c r="QIN83" s="200"/>
      <c r="QIO83" s="200"/>
      <c r="QIP83" s="200"/>
      <c r="QIQ83" s="200"/>
      <c r="QIR83" s="200"/>
      <c r="QIS83" s="200"/>
      <c r="QIT83" s="200"/>
      <c r="QIU83" s="200"/>
      <c r="QIV83" s="200"/>
      <c r="QIW83" s="200"/>
      <c r="QIX83" s="200"/>
      <c r="QIY83" s="200"/>
      <c r="QIZ83" s="200"/>
      <c r="QJA83" s="200"/>
      <c r="QJB83" s="200"/>
      <c r="QJC83" s="200"/>
      <c r="QJD83" s="200"/>
      <c r="QJE83" s="200"/>
      <c r="QJF83" s="200"/>
      <c r="QJG83" s="200"/>
      <c r="QJH83" s="200"/>
      <c r="QJI83" s="200"/>
      <c r="QJJ83" s="200"/>
      <c r="QJK83" s="200"/>
      <c r="QJL83" s="200"/>
      <c r="QJM83" s="200"/>
      <c r="QJN83" s="200"/>
      <c r="QJO83" s="200"/>
      <c r="QJP83" s="200"/>
      <c r="QJQ83" s="200"/>
      <c r="QJR83" s="200"/>
      <c r="QJS83" s="200"/>
      <c r="QJT83" s="200"/>
      <c r="QJU83" s="200"/>
      <c r="QJV83" s="200"/>
      <c r="QJW83" s="200"/>
      <c r="QJX83" s="200"/>
      <c r="QJY83" s="197"/>
      <c r="QJZ83" s="197"/>
      <c r="QKA83" s="197"/>
      <c r="QKB83" s="197"/>
      <c r="QKC83" s="197"/>
      <c r="QKD83" s="197"/>
      <c r="QKE83" s="197"/>
      <c r="QKF83" s="197"/>
      <c r="QKG83" s="197"/>
      <c r="QKH83" s="197"/>
      <c r="QKI83" s="197"/>
      <c r="QKJ83" s="197"/>
      <c r="QKK83" s="197"/>
      <c r="QKL83" s="197"/>
      <c r="QKM83" s="197"/>
      <c r="QKN83" s="197"/>
      <c r="QKO83" s="200"/>
      <c r="QKP83" s="200"/>
      <c r="QKQ83" s="200"/>
      <c r="QKR83" s="200"/>
      <c r="QKS83" s="200"/>
      <c r="QKT83" s="200"/>
      <c r="QKU83" s="200"/>
      <c r="QKV83" s="200"/>
      <c r="QKW83" s="200"/>
      <c r="QKX83" s="200"/>
      <c r="QKY83" s="200"/>
      <c r="QKZ83" s="200"/>
      <c r="QLA83" s="200"/>
      <c r="QLB83" s="200"/>
      <c r="QLC83" s="200"/>
      <c r="QLD83" s="200"/>
      <c r="QLE83" s="200"/>
      <c r="QLF83" s="200"/>
      <c r="QLG83" s="200"/>
      <c r="QLH83" s="200"/>
      <c r="QLI83" s="200"/>
      <c r="QLJ83" s="200"/>
      <c r="QLK83" s="200"/>
      <c r="QLL83" s="200"/>
      <c r="QLM83" s="200"/>
      <c r="QLN83" s="200"/>
      <c r="QLO83" s="200"/>
      <c r="QLP83" s="200"/>
      <c r="QLQ83" s="200"/>
      <c r="QLR83" s="200"/>
      <c r="QLS83" s="200"/>
      <c r="QLT83" s="200"/>
      <c r="QLU83" s="200"/>
      <c r="QLV83" s="200"/>
      <c r="QLW83" s="200"/>
      <c r="QLX83" s="200"/>
      <c r="QLY83" s="200"/>
      <c r="QLZ83" s="200"/>
      <c r="QMA83" s="200"/>
      <c r="QMB83" s="200"/>
      <c r="QMC83" s="200"/>
      <c r="QMD83" s="200"/>
      <c r="QME83" s="200"/>
      <c r="QMF83" s="200"/>
      <c r="QMG83" s="200"/>
      <c r="QMH83" s="200"/>
      <c r="QMI83" s="200"/>
      <c r="QMJ83" s="200"/>
      <c r="QMK83" s="200"/>
      <c r="QML83" s="200"/>
      <c r="QMM83" s="200"/>
      <c r="QMN83" s="200"/>
      <c r="QMO83" s="200"/>
      <c r="QMP83" s="200"/>
      <c r="QMQ83" s="200"/>
      <c r="QMR83" s="200"/>
      <c r="QMS83" s="200"/>
      <c r="QMT83" s="200"/>
      <c r="QMU83" s="200"/>
      <c r="QMV83" s="200"/>
      <c r="QMW83" s="200"/>
      <c r="QMX83" s="200"/>
      <c r="QMY83" s="200"/>
      <c r="QMZ83" s="200"/>
      <c r="QNA83" s="200"/>
      <c r="QNB83" s="200"/>
      <c r="QNC83" s="200"/>
      <c r="QND83" s="200"/>
      <c r="QNE83" s="200"/>
      <c r="QNF83" s="200"/>
      <c r="QNG83" s="200"/>
      <c r="QNH83" s="200"/>
      <c r="QNI83" s="200"/>
      <c r="QNJ83" s="200"/>
      <c r="QNK83" s="200"/>
      <c r="QNL83" s="200"/>
      <c r="QNM83" s="197"/>
      <c r="QNN83" s="197"/>
      <c r="QNO83" s="197"/>
      <c r="QNP83" s="197"/>
      <c r="QNQ83" s="197"/>
      <c r="QNR83" s="197"/>
      <c r="QNS83" s="197"/>
      <c r="QNT83" s="197"/>
      <c r="QNU83" s="197"/>
      <c r="QNV83" s="197"/>
      <c r="QNW83" s="197"/>
      <c r="QNX83" s="197"/>
      <c r="QNY83" s="197"/>
      <c r="QNZ83" s="197"/>
      <c r="QOA83" s="197"/>
      <c r="QOB83" s="197"/>
      <c r="QOC83" s="200"/>
      <c r="QOD83" s="200"/>
      <c r="QOE83" s="200"/>
      <c r="QOF83" s="200"/>
      <c r="QOG83" s="200"/>
      <c r="QOH83" s="200"/>
      <c r="QOI83" s="200"/>
      <c r="QOJ83" s="200"/>
      <c r="QOK83" s="200"/>
      <c r="QOL83" s="200"/>
      <c r="QOM83" s="200"/>
      <c r="QON83" s="200"/>
      <c r="QOO83" s="200"/>
      <c r="QOP83" s="200"/>
      <c r="QOQ83" s="200"/>
      <c r="QOR83" s="200"/>
      <c r="QOS83" s="200"/>
      <c r="QOT83" s="200"/>
      <c r="QOU83" s="200"/>
      <c r="QOV83" s="200"/>
      <c r="QOW83" s="200"/>
      <c r="QOX83" s="200"/>
      <c r="QOY83" s="200"/>
      <c r="QOZ83" s="200"/>
      <c r="QPA83" s="200"/>
      <c r="QPB83" s="200"/>
      <c r="QPC83" s="200"/>
      <c r="QPD83" s="200"/>
      <c r="QPE83" s="200"/>
      <c r="QPF83" s="200"/>
      <c r="QPG83" s="200"/>
      <c r="QPH83" s="200"/>
      <c r="QPI83" s="200"/>
      <c r="QPJ83" s="200"/>
      <c r="QPK83" s="200"/>
      <c r="QPL83" s="200"/>
      <c r="QPM83" s="200"/>
      <c r="QPN83" s="200"/>
      <c r="QPO83" s="200"/>
      <c r="QPP83" s="200"/>
      <c r="QPQ83" s="200"/>
      <c r="QPR83" s="200"/>
      <c r="QPS83" s="200"/>
      <c r="QPT83" s="200"/>
      <c r="QPU83" s="200"/>
      <c r="QPV83" s="200"/>
      <c r="QPW83" s="200"/>
      <c r="QPX83" s="200"/>
      <c r="QPY83" s="200"/>
      <c r="QPZ83" s="200"/>
      <c r="QQA83" s="200"/>
      <c r="QQB83" s="200"/>
      <c r="QQC83" s="200"/>
      <c r="QQD83" s="200"/>
      <c r="QQE83" s="200"/>
      <c r="QQF83" s="200"/>
      <c r="QQG83" s="200"/>
      <c r="QQH83" s="200"/>
      <c r="QQI83" s="200"/>
      <c r="QQJ83" s="200"/>
      <c r="QQK83" s="200"/>
      <c r="QQL83" s="200"/>
      <c r="QQM83" s="200"/>
      <c r="QQN83" s="200"/>
      <c r="QQO83" s="200"/>
      <c r="QQP83" s="200"/>
      <c r="QQQ83" s="200"/>
      <c r="QQR83" s="200"/>
      <c r="QQS83" s="200"/>
      <c r="QQT83" s="200"/>
      <c r="QQU83" s="200"/>
      <c r="QQV83" s="200"/>
      <c r="QQW83" s="200"/>
      <c r="QQX83" s="200"/>
      <c r="QQY83" s="200"/>
      <c r="QQZ83" s="200"/>
      <c r="QRA83" s="197"/>
      <c r="QRB83" s="197"/>
      <c r="QRC83" s="197"/>
      <c r="QRD83" s="197"/>
      <c r="QRE83" s="197"/>
      <c r="QRF83" s="197"/>
      <c r="QRG83" s="197"/>
      <c r="QRH83" s="197"/>
      <c r="QRI83" s="197"/>
      <c r="QRJ83" s="197"/>
      <c r="QRK83" s="197"/>
      <c r="QRL83" s="197"/>
      <c r="QRM83" s="197"/>
      <c r="QRN83" s="197"/>
      <c r="QRO83" s="197"/>
      <c r="QRP83" s="197"/>
      <c r="QRQ83" s="200"/>
      <c r="QRR83" s="200"/>
      <c r="QRS83" s="200"/>
      <c r="QRT83" s="200"/>
      <c r="QRU83" s="200"/>
      <c r="QRV83" s="200"/>
      <c r="QRW83" s="200"/>
      <c r="QRX83" s="200"/>
      <c r="QRY83" s="200"/>
      <c r="QRZ83" s="200"/>
      <c r="QSA83" s="200"/>
      <c r="QSB83" s="200"/>
      <c r="QSC83" s="200"/>
      <c r="QSD83" s="200"/>
      <c r="QSE83" s="200"/>
      <c r="QSF83" s="200"/>
      <c r="QSG83" s="200"/>
      <c r="QSH83" s="200"/>
      <c r="QSI83" s="200"/>
      <c r="QSJ83" s="200"/>
      <c r="QSK83" s="200"/>
      <c r="QSL83" s="200"/>
      <c r="QSM83" s="200"/>
      <c r="QSN83" s="200"/>
      <c r="QSO83" s="200"/>
      <c r="QSP83" s="200"/>
      <c r="QSQ83" s="200"/>
      <c r="QSR83" s="200"/>
      <c r="QSS83" s="200"/>
      <c r="QST83" s="200"/>
      <c r="QSU83" s="200"/>
      <c r="QSV83" s="200"/>
      <c r="QSW83" s="200"/>
      <c r="QSX83" s="200"/>
      <c r="QSY83" s="200"/>
      <c r="QSZ83" s="200"/>
      <c r="QTA83" s="200"/>
      <c r="QTB83" s="200"/>
      <c r="QTC83" s="200"/>
      <c r="QTD83" s="200"/>
      <c r="QTE83" s="200"/>
      <c r="QTF83" s="200"/>
      <c r="QTG83" s="200"/>
      <c r="QTH83" s="200"/>
      <c r="QTI83" s="200"/>
      <c r="QTJ83" s="200"/>
      <c r="QTK83" s="200"/>
      <c r="QTL83" s="200"/>
      <c r="QTM83" s="200"/>
      <c r="QTN83" s="200"/>
      <c r="QTO83" s="200"/>
      <c r="QTP83" s="200"/>
      <c r="QTQ83" s="200"/>
      <c r="QTR83" s="200"/>
      <c r="QTS83" s="200"/>
      <c r="QTT83" s="200"/>
      <c r="QTU83" s="200"/>
      <c r="QTV83" s="200"/>
      <c r="QTW83" s="200"/>
      <c r="QTX83" s="200"/>
      <c r="QTY83" s="200"/>
      <c r="QTZ83" s="200"/>
      <c r="QUA83" s="200"/>
      <c r="QUB83" s="200"/>
      <c r="QUC83" s="200"/>
      <c r="QUD83" s="200"/>
      <c r="QUE83" s="200"/>
      <c r="QUF83" s="200"/>
      <c r="QUG83" s="200"/>
      <c r="QUH83" s="200"/>
      <c r="QUI83" s="200"/>
      <c r="QUJ83" s="200"/>
      <c r="QUK83" s="200"/>
      <c r="QUL83" s="200"/>
      <c r="QUM83" s="200"/>
      <c r="QUN83" s="200"/>
      <c r="QUO83" s="197"/>
      <c r="QUP83" s="197"/>
      <c r="QUQ83" s="197"/>
      <c r="QUR83" s="197"/>
      <c r="QUS83" s="197"/>
      <c r="QUT83" s="197"/>
      <c r="QUU83" s="197"/>
      <c r="QUV83" s="197"/>
      <c r="QUW83" s="197"/>
      <c r="QUX83" s="197"/>
      <c r="QUY83" s="197"/>
      <c r="QUZ83" s="197"/>
      <c r="QVA83" s="197"/>
      <c r="QVB83" s="197"/>
      <c r="QVC83" s="197"/>
      <c r="QVD83" s="197"/>
      <c r="QVE83" s="200"/>
      <c r="QVF83" s="200"/>
      <c r="QVG83" s="200"/>
      <c r="QVH83" s="200"/>
      <c r="QVI83" s="200"/>
      <c r="QVJ83" s="200"/>
      <c r="QVK83" s="200"/>
      <c r="QVL83" s="200"/>
      <c r="QVM83" s="200"/>
      <c r="QVN83" s="200"/>
      <c r="QVO83" s="200"/>
      <c r="QVP83" s="200"/>
      <c r="QVQ83" s="200"/>
      <c r="QVR83" s="200"/>
      <c r="QVS83" s="200"/>
      <c r="QVT83" s="200"/>
      <c r="QVU83" s="200"/>
      <c r="QVV83" s="200"/>
      <c r="QVW83" s="200"/>
      <c r="QVX83" s="200"/>
      <c r="QVY83" s="200"/>
      <c r="QVZ83" s="200"/>
      <c r="QWA83" s="200"/>
      <c r="QWB83" s="200"/>
      <c r="QWC83" s="200"/>
      <c r="QWD83" s="200"/>
      <c r="QWE83" s="200"/>
      <c r="QWF83" s="200"/>
      <c r="QWG83" s="200"/>
      <c r="QWH83" s="200"/>
      <c r="QWI83" s="200"/>
      <c r="QWJ83" s="200"/>
      <c r="QWK83" s="200"/>
      <c r="QWL83" s="200"/>
      <c r="QWM83" s="200"/>
      <c r="QWN83" s="200"/>
      <c r="QWO83" s="200"/>
      <c r="QWP83" s="200"/>
      <c r="QWQ83" s="200"/>
      <c r="QWR83" s="200"/>
      <c r="QWS83" s="200"/>
      <c r="QWT83" s="200"/>
      <c r="QWU83" s="200"/>
      <c r="QWV83" s="200"/>
      <c r="QWW83" s="200"/>
      <c r="QWX83" s="200"/>
      <c r="QWY83" s="200"/>
      <c r="QWZ83" s="200"/>
      <c r="QXA83" s="200"/>
      <c r="QXB83" s="200"/>
      <c r="QXC83" s="200"/>
      <c r="QXD83" s="200"/>
      <c r="QXE83" s="200"/>
      <c r="QXF83" s="200"/>
      <c r="QXG83" s="200"/>
      <c r="QXH83" s="200"/>
      <c r="QXI83" s="200"/>
      <c r="QXJ83" s="200"/>
      <c r="QXK83" s="200"/>
      <c r="QXL83" s="200"/>
      <c r="QXM83" s="200"/>
      <c r="QXN83" s="200"/>
      <c r="QXO83" s="200"/>
      <c r="QXP83" s="200"/>
      <c r="QXQ83" s="200"/>
      <c r="QXR83" s="200"/>
      <c r="QXS83" s="200"/>
      <c r="QXT83" s="200"/>
      <c r="QXU83" s="200"/>
      <c r="QXV83" s="200"/>
      <c r="QXW83" s="200"/>
      <c r="QXX83" s="200"/>
      <c r="QXY83" s="200"/>
      <c r="QXZ83" s="200"/>
      <c r="QYA83" s="200"/>
      <c r="QYB83" s="200"/>
      <c r="QYC83" s="197"/>
      <c r="QYD83" s="197"/>
      <c r="QYE83" s="197"/>
      <c r="QYF83" s="197"/>
      <c r="QYG83" s="197"/>
      <c r="QYH83" s="197"/>
      <c r="QYI83" s="197"/>
      <c r="QYJ83" s="197"/>
      <c r="QYK83" s="197"/>
      <c r="QYL83" s="197"/>
      <c r="QYM83" s="197"/>
      <c r="QYN83" s="197"/>
      <c r="QYO83" s="197"/>
      <c r="QYP83" s="197"/>
      <c r="QYQ83" s="197"/>
      <c r="QYR83" s="197"/>
      <c r="QYS83" s="200"/>
      <c r="QYT83" s="200"/>
      <c r="QYU83" s="200"/>
      <c r="QYV83" s="200"/>
      <c r="QYW83" s="200"/>
      <c r="QYX83" s="200"/>
      <c r="QYY83" s="200"/>
      <c r="QYZ83" s="200"/>
      <c r="QZA83" s="200"/>
      <c r="QZB83" s="200"/>
      <c r="QZC83" s="200"/>
      <c r="QZD83" s="200"/>
      <c r="QZE83" s="200"/>
      <c r="QZF83" s="200"/>
      <c r="QZG83" s="200"/>
      <c r="QZH83" s="200"/>
      <c r="QZI83" s="200"/>
      <c r="QZJ83" s="200"/>
      <c r="QZK83" s="200"/>
      <c r="QZL83" s="200"/>
      <c r="QZM83" s="200"/>
      <c r="QZN83" s="200"/>
      <c r="QZO83" s="200"/>
      <c r="QZP83" s="200"/>
      <c r="QZQ83" s="200"/>
      <c r="QZR83" s="200"/>
      <c r="QZS83" s="200"/>
      <c r="QZT83" s="200"/>
      <c r="QZU83" s="200"/>
      <c r="QZV83" s="200"/>
      <c r="QZW83" s="200"/>
      <c r="QZX83" s="200"/>
      <c r="QZY83" s="200"/>
      <c r="QZZ83" s="200"/>
      <c r="RAA83" s="200"/>
      <c r="RAB83" s="200"/>
      <c r="RAC83" s="200"/>
      <c r="RAD83" s="200"/>
      <c r="RAE83" s="200"/>
      <c r="RAF83" s="200"/>
      <c r="RAG83" s="200"/>
      <c r="RAH83" s="200"/>
      <c r="RAI83" s="200"/>
      <c r="RAJ83" s="200"/>
      <c r="RAK83" s="200"/>
      <c r="RAL83" s="200"/>
      <c r="RAM83" s="200"/>
      <c r="RAN83" s="200"/>
      <c r="RAO83" s="200"/>
      <c r="RAP83" s="200"/>
      <c r="RAQ83" s="200"/>
      <c r="RAR83" s="200"/>
      <c r="RAS83" s="200"/>
      <c r="RAT83" s="200"/>
      <c r="RAU83" s="200"/>
      <c r="RAV83" s="200"/>
      <c r="RAW83" s="200"/>
      <c r="RAX83" s="200"/>
      <c r="RAY83" s="200"/>
      <c r="RAZ83" s="200"/>
      <c r="RBA83" s="200"/>
      <c r="RBB83" s="200"/>
      <c r="RBC83" s="200"/>
      <c r="RBD83" s="200"/>
      <c r="RBE83" s="200"/>
      <c r="RBF83" s="200"/>
      <c r="RBG83" s="200"/>
      <c r="RBH83" s="200"/>
      <c r="RBI83" s="200"/>
      <c r="RBJ83" s="200"/>
      <c r="RBK83" s="200"/>
      <c r="RBL83" s="200"/>
      <c r="RBM83" s="200"/>
      <c r="RBN83" s="200"/>
      <c r="RBO83" s="200"/>
      <c r="RBP83" s="200"/>
      <c r="RBQ83" s="197"/>
      <c r="RBR83" s="197"/>
      <c r="RBS83" s="197"/>
      <c r="RBT83" s="197"/>
      <c r="RBU83" s="197"/>
      <c r="RBV83" s="197"/>
      <c r="RBW83" s="197"/>
      <c r="RBX83" s="197"/>
      <c r="RBY83" s="197"/>
      <c r="RBZ83" s="197"/>
      <c r="RCA83" s="197"/>
      <c r="RCB83" s="197"/>
      <c r="RCC83" s="197"/>
      <c r="RCD83" s="197"/>
      <c r="RCE83" s="197"/>
      <c r="RCF83" s="197"/>
      <c r="RCG83" s="200"/>
      <c r="RCH83" s="200"/>
      <c r="RCI83" s="200"/>
      <c r="RCJ83" s="200"/>
      <c r="RCK83" s="200"/>
      <c r="RCL83" s="200"/>
      <c r="RCM83" s="200"/>
      <c r="RCN83" s="200"/>
      <c r="RCO83" s="200"/>
      <c r="RCP83" s="200"/>
      <c r="RCQ83" s="200"/>
      <c r="RCR83" s="200"/>
      <c r="RCS83" s="200"/>
      <c r="RCT83" s="200"/>
      <c r="RCU83" s="200"/>
      <c r="RCV83" s="200"/>
      <c r="RCW83" s="200"/>
      <c r="RCX83" s="200"/>
      <c r="RCY83" s="200"/>
      <c r="RCZ83" s="200"/>
      <c r="RDA83" s="200"/>
      <c r="RDB83" s="200"/>
      <c r="RDC83" s="200"/>
      <c r="RDD83" s="200"/>
      <c r="RDE83" s="200"/>
      <c r="RDF83" s="200"/>
      <c r="RDG83" s="200"/>
      <c r="RDH83" s="200"/>
      <c r="RDI83" s="200"/>
      <c r="RDJ83" s="200"/>
      <c r="RDK83" s="200"/>
      <c r="RDL83" s="200"/>
      <c r="RDM83" s="200"/>
      <c r="RDN83" s="200"/>
      <c r="RDO83" s="200"/>
      <c r="RDP83" s="200"/>
      <c r="RDQ83" s="200"/>
      <c r="RDR83" s="200"/>
      <c r="RDS83" s="200"/>
      <c r="RDT83" s="200"/>
      <c r="RDU83" s="200"/>
      <c r="RDV83" s="200"/>
      <c r="RDW83" s="200"/>
      <c r="RDX83" s="200"/>
      <c r="RDY83" s="200"/>
      <c r="RDZ83" s="200"/>
      <c r="REA83" s="200"/>
      <c r="REB83" s="200"/>
      <c r="REC83" s="200"/>
      <c r="RED83" s="200"/>
      <c r="REE83" s="200"/>
      <c r="REF83" s="200"/>
      <c r="REG83" s="200"/>
      <c r="REH83" s="200"/>
      <c r="REI83" s="200"/>
      <c r="REJ83" s="200"/>
      <c r="REK83" s="200"/>
      <c r="REL83" s="200"/>
      <c r="REM83" s="200"/>
      <c r="REN83" s="200"/>
      <c r="REO83" s="200"/>
      <c r="REP83" s="200"/>
      <c r="REQ83" s="200"/>
      <c r="RER83" s="200"/>
      <c r="RES83" s="200"/>
      <c r="RET83" s="200"/>
      <c r="REU83" s="200"/>
      <c r="REV83" s="200"/>
      <c r="REW83" s="200"/>
      <c r="REX83" s="200"/>
      <c r="REY83" s="200"/>
      <c r="REZ83" s="200"/>
      <c r="RFA83" s="200"/>
      <c r="RFB83" s="200"/>
      <c r="RFC83" s="200"/>
      <c r="RFD83" s="200"/>
      <c r="RFE83" s="197"/>
      <c r="RFF83" s="197"/>
      <c r="RFG83" s="197"/>
      <c r="RFH83" s="197"/>
      <c r="RFI83" s="197"/>
      <c r="RFJ83" s="197"/>
      <c r="RFK83" s="197"/>
      <c r="RFL83" s="197"/>
      <c r="RFM83" s="197"/>
      <c r="RFN83" s="197"/>
      <c r="RFO83" s="197"/>
      <c r="RFP83" s="197"/>
      <c r="RFQ83" s="197"/>
      <c r="RFR83" s="197"/>
      <c r="RFS83" s="197"/>
      <c r="RFT83" s="197"/>
      <c r="RFU83" s="200"/>
      <c r="RFV83" s="200"/>
      <c r="RFW83" s="200"/>
      <c r="RFX83" s="200"/>
      <c r="RFY83" s="200"/>
      <c r="RFZ83" s="200"/>
      <c r="RGA83" s="200"/>
      <c r="RGB83" s="200"/>
      <c r="RGC83" s="200"/>
      <c r="RGD83" s="200"/>
      <c r="RGE83" s="200"/>
      <c r="RGF83" s="200"/>
      <c r="RGG83" s="200"/>
      <c r="RGH83" s="200"/>
      <c r="RGI83" s="200"/>
      <c r="RGJ83" s="200"/>
      <c r="RGK83" s="200"/>
      <c r="RGL83" s="200"/>
      <c r="RGM83" s="200"/>
      <c r="RGN83" s="200"/>
      <c r="RGO83" s="200"/>
      <c r="RGP83" s="200"/>
      <c r="RGQ83" s="200"/>
      <c r="RGR83" s="200"/>
      <c r="RGS83" s="200"/>
      <c r="RGT83" s="200"/>
      <c r="RGU83" s="200"/>
      <c r="RGV83" s="200"/>
      <c r="RGW83" s="200"/>
      <c r="RGX83" s="200"/>
      <c r="RGY83" s="200"/>
      <c r="RGZ83" s="200"/>
      <c r="RHA83" s="200"/>
      <c r="RHB83" s="200"/>
      <c r="RHC83" s="200"/>
      <c r="RHD83" s="200"/>
      <c r="RHE83" s="200"/>
      <c r="RHF83" s="200"/>
      <c r="RHG83" s="200"/>
      <c r="RHH83" s="200"/>
      <c r="RHI83" s="200"/>
      <c r="RHJ83" s="200"/>
      <c r="RHK83" s="200"/>
      <c r="RHL83" s="200"/>
      <c r="RHM83" s="200"/>
      <c r="RHN83" s="200"/>
      <c r="RHO83" s="200"/>
      <c r="RHP83" s="200"/>
      <c r="RHQ83" s="200"/>
      <c r="RHR83" s="200"/>
      <c r="RHS83" s="200"/>
      <c r="RHT83" s="200"/>
      <c r="RHU83" s="200"/>
      <c r="RHV83" s="200"/>
      <c r="RHW83" s="200"/>
      <c r="RHX83" s="200"/>
      <c r="RHY83" s="200"/>
      <c r="RHZ83" s="200"/>
      <c r="RIA83" s="200"/>
      <c r="RIB83" s="200"/>
      <c r="RIC83" s="200"/>
      <c r="RID83" s="200"/>
      <c r="RIE83" s="200"/>
      <c r="RIF83" s="200"/>
      <c r="RIG83" s="200"/>
      <c r="RIH83" s="200"/>
      <c r="RII83" s="200"/>
      <c r="RIJ83" s="200"/>
      <c r="RIK83" s="200"/>
      <c r="RIL83" s="200"/>
      <c r="RIM83" s="200"/>
      <c r="RIN83" s="200"/>
      <c r="RIO83" s="200"/>
      <c r="RIP83" s="200"/>
      <c r="RIQ83" s="200"/>
      <c r="RIR83" s="200"/>
      <c r="RIS83" s="197"/>
      <c r="RIT83" s="197"/>
      <c r="RIU83" s="197"/>
      <c r="RIV83" s="197"/>
      <c r="RIW83" s="197"/>
      <c r="RIX83" s="197"/>
      <c r="RIY83" s="197"/>
      <c r="RIZ83" s="197"/>
      <c r="RJA83" s="197"/>
      <c r="RJB83" s="197"/>
      <c r="RJC83" s="197"/>
      <c r="RJD83" s="197"/>
      <c r="RJE83" s="197"/>
      <c r="RJF83" s="197"/>
      <c r="RJG83" s="197"/>
      <c r="RJH83" s="197"/>
      <c r="RJI83" s="200"/>
      <c r="RJJ83" s="200"/>
      <c r="RJK83" s="200"/>
      <c r="RJL83" s="200"/>
      <c r="RJM83" s="200"/>
      <c r="RJN83" s="200"/>
      <c r="RJO83" s="200"/>
      <c r="RJP83" s="200"/>
      <c r="RJQ83" s="200"/>
      <c r="RJR83" s="200"/>
      <c r="RJS83" s="200"/>
      <c r="RJT83" s="200"/>
      <c r="RJU83" s="200"/>
      <c r="RJV83" s="200"/>
      <c r="RJW83" s="200"/>
      <c r="RJX83" s="200"/>
      <c r="RJY83" s="200"/>
      <c r="RJZ83" s="200"/>
      <c r="RKA83" s="200"/>
      <c r="RKB83" s="200"/>
      <c r="RKC83" s="200"/>
      <c r="RKD83" s="200"/>
      <c r="RKE83" s="200"/>
      <c r="RKF83" s="200"/>
      <c r="RKG83" s="200"/>
      <c r="RKH83" s="200"/>
      <c r="RKI83" s="200"/>
      <c r="RKJ83" s="200"/>
      <c r="RKK83" s="200"/>
      <c r="RKL83" s="200"/>
      <c r="RKM83" s="200"/>
      <c r="RKN83" s="200"/>
      <c r="RKO83" s="200"/>
      <c r="RKP83" s="200"/>
      <c r="RKQ83" s="200"/>
      <c r="RKR83" s="200"/>
      <c r="RKS83" s="200"/>
      <c r="RKT83" s="200"/>
      <c r="RKU83" s="200"/>
      <c r="RKV83" s="200"/>
      <c r="RKW83" s="200"/>
      <c r="RKX83" s="200"/>
      <c r="RKY83" s="200"/>
      <c r="RKZ83" s="200"/>
      <c r="RLA83" s="200"/>
      <c r="RLB83" s="200"/>
      <c r="RLC83" s="200"/>
      <c r="RLD83" s="200"/>
      <c r="RLE83" s="200"/>
      <c r="RLF83" s="200"/>
      <c r="RLG83" s="200"/>
      <c r="RLH83" s="200"/>
      <c r="RLI83" s="200"/>
      <c r="RLJ83" s="200"/>
      <c r="RLK83" s="200"/>
      <c r="RLL83" s="200"/>
      <c r="RLM83" s="200"/>
      <c r="RLN83" s="200"/>
      <c r="RLO83" s="200"/>
      <c r="RLP83" s="200"/>
      <c r="RLQ83" s="200"/>
      <c r="RLR83" s="200"/>
      <c r="RLS83" s="200"/>
      <c r="RLT83" s="200"/>
      <c r="RLU83" s="200"/>
      <c r="RLV83" s="200"/>
      <c r="RLW83" s="200"/>
      <c r="RLX83" s="200"/>
      <c r="RLY83" s="200"/>
      <c r="RLZ83" s="200"/>
      <c r="RMA83" s="200"/>
      <c r="RMB83" s="200"/>
      <c r="RMC83" s="200"/>
      <c r="RMD83" s="200"/>
      <c r="RME83" s="200"/>
      <c r="RMF83" s="200"/>
      <c r="RMG83" s="197"/>
      <c r="RMH83" s="197"/>
      <c r="RMI83" s="197"/>
      <c r="RMJ83" s="197"/>
      <c r="RMK83" s="197"/>
      <c r="RML83" s="197"/>
      <c r="RMM83" s="197"/>
      <c r="RMN83" s="197"/>
      <c r="RMO83" s="197"/>
      <c r="RMP83" s="197"/>
      <c r="RMQ83" s="197"/>
      <c r="RMR83" s="197"/>
      <c r="RMS83" s="197"/>
      <c r="RMT83" s="197"/>
      <c r="RMU83" s="197"/>
      <c r="RMV83" s="197"/>
      <c r="RMW83" s="200"/>
      <c r="RMX83" s="200"/>
      <c r="RMY83" s="200"/>
      <c r="RMZ83" s="200"/>
      <c r="RNA83" s="200"/>
      <c r="RNB83" s="200"/>
      <c r="RNC83" s="200"/>
      <c r="RND83" s="200"/>
      <c r="RNE83" s="200"/>
      <c r="RNF83" s="200"/>
      <c r="RNG83" s="200"/>
      <c r="RNH83" s="200"/>
      <c r="RNI83" s="200"/>
      <c r="RNJ83" s="200"/>
      <c r="RNK83" s="200"/>
      <c r="RNL83" s="200"/>
      <c r="RNM83" s="200"/>
      <c r="RNN83" s="200"/>
      <c r="RNO83" s="200"/>
      <c r="RNP83" s="200"/>
      <c r="RNQ83" s="200"/>
      <c r="RNR83" s="200"/>
      <c r="RNS83" s="200"/>
      <c r="RNT83" s="200"/>
      <c r="RNU83" s="200"/>
      <c r="RNV83" s="200"/>
      <c r="RNW83" s="200"/>
      <c r="RNX83" s="200"/>
      <c r="RNY83" s="200"/>
      <c r="RNZ83" s="200"/>
      <c r="ROA83" s="200"/>
      <c r="ROB83" s="200"/>
      <c r="ROC83" s="200"/>
      <c r="ROD83" s="200"/>
      <c r="ROE83" s="200"/>
      <c r="ROF83" s="200"/>
      <c r="ROG83" s="200"/>
      <c r="ROH83" s="200"/>
      <c r="ROI83" s="200"/>
      <c r="ROJ83" s="200"/>
      <c r="ROK83" s="200"/>
      <c r="ROL83" s="200"/>
      <c r="ROM83" s="200"/>
      <c r="RON83" s="200"/>
      <c r="ROO83" s="200"/>
      <c r="ROP83" s="200"/>
      <c r="ROQ83" s="200"/>
      <c r="ROR83" s="200"/>
      <c r="ROS83" s="200"/>
      <c r="ROT83" s="200"/>
      <c r="ROU83" s="200"/>
      <c r="ROV83" s="200"/>
      <c r="ROW83" s="200"/>
      <c r="ROX83" s="200"/>
      <c r="ROY83" s="200"/>
      <c r="ROZ83" s="200"/>
      <c r="RPA83" s="200"/>
      <c r="RPB83" s="200"/>
      <c r="RPC83" s="200"/>
      <c r="RPD83" s="200"/>
      <c r="RPE83" s="200"/>
      <c r="RPF83" s="200"/>
      <c r="RPG83" s="200"/>
      <c r="RPH83" s="200"/>
      <c r="RPI83" s="200"/>
      <c r="RPJ83" s="200"/>
      <c r="RPK83" s="200"/>
      <c r="RPL83" s="200"/>
      <c r="RPM83" s="200"/>
      <c r="RPN83" s="200"/>
      <c r="RPO83" s="200"/>
      <c r="RPP83" s="200"/>
      <c r="RPQ83" s="200"/>
      <c r="RPR83" s="200"/>
      <c r="RPS83" s="200"/>
      <c r="RPT83" s="200"/>
      <c r="RPU83" s="197"/>
      <c r="RPV83" s="197"/>
      <c r="RPW83" s="197"/>
      <c r="RPX83" s="197"/>
      <c r="RPY83" s="197"/>
      <c r="RPZ83" s="197"/>
      <c r="RQA83" s="197"/>
      <c r="RQB83" s="197"/>
      <c r="RQC83" s="197"/>
      <c r="RQD83" s="197"/>
      <c r="RQE83" s="197"/>
      <c r="RQF83" s="197"/>
      <c r="RQG83" s="197"/>
      <c r="RQH83" s="197"/>
      <c r="RQI83" s="197"/>
      <c r="RQJ83" s="197"/>
      <c r="RQK83" s="200"/>
      <c r="RQL83" s="200"/>
      <c r="RQM83" s="200"/>
      <c r="RQN83" s="200"/>
      <c r="RQO83" s="200"/>
      <c r="RQP83" s="200"/>
      <c r="RQQ83" s="200"/>
      <c r="RQR83" s="200"/>
      <c r="RQS83" s="200"/>
      <c r="RQT83" s="200"/>
      <c r="RQU83" s="200"/>
      <c r="RQV83" s="200"/>
      <c r="RQW83" s="200"/>
      <c r="RQX83" s="200"/>
      <c r="RQY83" s="200"/>
      <c r="RQZ83" s="200"/>
      <c r="RRA83" s="200"/>
      <c r="RRB83" s="200"/>
      <c r="RRC83" s="200"/>
      <c r="RRD83" s="200"/>
      <c r="RRE83" s="200"/>
      <c r="RRF83" s="200"/>
      <c r="RRG83" s="200"/>
      <c r="RRH83" s="200"/>
      <c r="RRI83" s="200"/>
      <c r="RRJ83" s="200"/>
      <c r="RRK83" s="200"/>
      <c r="RRL83" s="200"/>
      <c r="RRM83" s="200"/>
      <c r="RRN83" s="200"/>
      <c r="RRO83" s="200"/>
      <c r="RRP83" s="200"/>
      <c r="RRQ83" s="200"/>
      <c r="RRR83" s="200"/>
      <c r="RRS83" s="200"/>
      <c r="RRT83" s="200"/>
      <c r="RRU83" s="200"/>
      <c r="RRV83" s="200"/>
      <c r="RRW83" s="200"/>
      <c r="RRX83" s="200"/>
      <c r="RRY83" s="200"/>
      <c r="RRZ83" s="200"/>
      <c r="RSA83" s="200"/>
      <c r="RSB83" s="200"/>
      <c r="RSC83" s="200"/>
      <c r="RSD83" s="200"/>
      <c r="RSE83" s="200"/>
      <c r="RSF83" s="200"/>
      <c r="RSG83" s="200"/>
      <c r="RSH83" s="200"/>
      <c r="RSI83" s="200"/>
      <c r="RSJ83" s="200"/>
      <c r="RSK83" s="200"/>
      <c r="RSL83" s="200"/>
      <c r="RSM83" s="200"/>
      <c r="RSN83" s="200"/>
      <c r="RSO83" s="200"/>
      <c r="RSP83" s="200"/>
      <c r="RSQ83" s="200"/>
      <c r="RSR83" s="200"/>
      <c r="RSS83" s="200"/>
      <c r="RST83" s="200"/>
      <c r="RSU83" s="200"/>
      <c r="RSV83" s="200"/>
      <c r="RSW83" s="200"/>
      <c r="RSX83" s="200"/>
      <c r="RSY83" s="200"/>
      <c r="RSZ83" s="200"/>
      <c r="RTA83" s="200"/>
      <c r="RTB83" s="200"/>
      <c r="RTC83" s="200"/>
      <c r="RTD83" s="200"/>
      <c r="RTE83" s="200"/>
      <c r="RTF83" s="200"/>
      <c r="RTG83" s="200"/>
      <c r="RTH83" s="200"/>
      <c r="RTI83" s="197"/>
      <c r="RTJ83" s="197"/>
      <c r="RTK83" s="197"/>
      <c r="RTL83" s="197"/>
      <c r="RTM83" s="197"/>
      <c r="RTN83" s="197"/>
      <c r="RTO83" s="197"/>
      <c r="RTP83" s="197"/>
      <c r="RTQ83" s="197"/>
      <c r="RTR83" s="197"/>
      <c r="RTS83" s="197"/>
      <c r="RTT83" s="197"/>
      <c r="RTU83" s="197"/>
      <c r="RTV83" s="197"/>
      <c r="RTW83" s="197"/>
      <c r="RTX83" s="197"/>
      <c r="RTY83" s="200"/>
      <c r="RTZ83" s="200"/>
      <c r="RUA83" s="200"/>
      <c r="RUB83" s="200"/>
      <c r="RUC83" s="200"/>
      <c r="RUD83" s="200"/>
      <c r="RUE83" s="200"/>
      <c r="RUF83" s="200"/>
      <c r="RUG83" s="200"/>
      <c r="RUH83" s="200"/>
      <c r="RUI83" s="200"/>
      <c r="RUJ83" s="200"/>
      <c r="RUK83" s="200"/>
      <c r="RUL83" s="200"/>
      <c r="RUM83" s="200"/>
      <c r="RUN83" s="200"/>
      <c r="RUO83" s="200"/>
      <c r="RUP83" s="200"/>
      <c r="RUQ83" s="200"/>
      <c r="RUR83" s="200"/>
      <c r="RUS83" s="200"/>
      <c r="RUT83" s="200"/>
      <c r="RUU83" s="200"/>
      <c r="RUV83" s="200"/>
      <c r="RUW83" s="200"/>
      <c r="RUX83" s="200"/>
      <c r="RUY83" s="200"/>
      <c r="RUZ83" s="200"/>
      <c r="RVA83" s="200"/>
      <c r="RVB83" s="200"/>
      <c r="RVC83" s="200"/>
      <c r="RVD83" s="200"/>
      <c r="RVE83" s="200"/>
      <c r="RVF83" s="200"/>
      <c r="RVG83" s="200"/>
      <c r="RVH83" s="200"/>
      <c r="RVI83" s="200"/>
      <c r="RVJ83" s="200"/>
      <c r="RVK83" s="200"/>
      <c r="RVL83" s="200"/>
      <c r="RVM83" s="200"/>
      <c r="RVN83" s="200"/>
      <c r="RVO83" s="200"/>
      <c r="RVP83" s="200"/>
      <c r="RVQ83" s="200"/>
      <c r="RVR83" s="200"/>
      <c r="RVS83" s="200"/>
      <c r="RVT83" s="200"/>
      <c r="RVU83" s="200"/>
      <c r="RVV83" s="200"/>
      <c r="RVW83" s="200"/>
      <c r="RVX83" s="200"/>
      <c r="RVY83" s="200"/>
      <c r="RVZ83" s="200"/>
      <c r="RWA83" s="200"/>
      <c r="RWB83" s="200"/>
      <c r="RWC83" s="200"/>
      <c r="RWD83" s="200"/>
      <c r="RWE83" s="200"/>
      <c r="RWF83" s="200"/>
      <c r="RWG83" s="200"/>
      <c r="RWH83" s="200"/>
      <c r="RWI83" s="200"/>
      <c r="RWJ83" s="200"/>
      <c r="RWK83" s="200"/>
      <c r="RWL83" s="200"/>
      <c r="RWM83" s="200"/>
      <c r="RWN83" s="200"/>
      <c r="RWO83" s="200"/>
      <c r="RWP83" s="200"/>
      <c r="RWQ83" s="200"/>
      <c r="RWR83" s="200"/>
      <c r="RWS83" s="200"/>
      <c r="RWT83" s="200"/>
      <c r="RWU83" s="200"/>
      <c r="RWV83" s="200"/>
      <c r="RWW83" s="197"/>
      <c r="RWX83" s="197"/>
      <c r="RWY83" s="197"/>
      <c r="RWZ83" s="197"/>
      <c r="RXA83" s="197"/>
      <c r="RXB83" s="197"/>
      <c r="RXC83" s="197"/>
      <c r="RXD83" s="197"/>
      <c r="RXE83" s="197"/>
      <c r="RXF83" s="197"/>
      <c r="RXG83" s="197"/>
      <c r="RXH83" s="197"/>
      <c r="RXI83" s="197"/>
      <c r="RXJ83" s="197"/>
      <c r="RXK83" s="197"/>
      <c r="RXL83" s="197"/>
      <c r="RXM83" s="200"/>
      <c r="RXN83" s="200"/>
      <c r="RXO83" s="200"/>
      <c r="RXP83" s="200"/>
      <c r="RXQ83" s="200"/>
      <c r="RXR83" s="200"/>
      <c r="RXS83" s="200"/>
      <c r="RXT83" s="200"/>
      <c r="RXU83" s="200"/>
      <c r="RXV83" s="200"/>
      <c r="RXW83" s="200"/>
      <c r="RXX83" s="200"/>
      <c r="RXY83" s="200"/>
      <c r="RXZ83" s="200"/>
      <c r="RYA83" s="200"/>
      <c r="RYB83" s="200"/>
      <c r="RYC83" s="200"/>
      <c r="RYD83" s="200"/>
      <c r="RYE83" s="200"/>
      <c r="RYF83" s="200"/>
      <c r="RYG83" s="200"/>
      <c r="RYH83" s="200"/>
      <c r="RYI83" s="200"/>
      <c r="RYJ83" s="200"/>
      <c r="RYK83" s="200"/>
      <c r="RYL83" s="200"/>
      <c r="RYM83" s="200"/>
      <c r="RYN83" s="200"/>
      <c r="RYO83" s="200"/>
      <c r="RYP83" s="200"/>
      <c r="RYQ83" s="200"/>
      <c r="RYR83" s="200"/>
      <c r="RYS83" s="200"/>
      <c r="RYT83" s="200"/>
      <c r="RYU83" s="200"/>
      <c r="RYV83" s="200"/>
      <c r="RYW83" s="200"/>
      <c r="RYX83" s="200"/>
      <c r="RYY83" s="200"/>
      <c r="RYZ83" s="200"/>
      <c r="RZA83" s="200"/>
      <c r="RZB83" s="200"/>
      <c r="RZC83" s="200"/>
      <c r="RZD83" s="200"/>
      <c r="RZE83" s="200"/>
      <c r="RZF83" s="200"/>
      <c r="RZG83" s="200"/>
      <c r="RZH83" s="200"/>
      <c r="RZI83" s="200"/>
      <c r="RZJ83" s="200"/>
      <c r="RZK83" s="200"/>
      <c r="RZL83" s="200"/>
      <c r="RZM83" s="200"/>
      <c r="RZN83" s="200"/>
      <c r="RZO83" s="200"/>
      <c r="RZP83" s="200"/>
      <c r="RZQ83" s="200"/>
      <c r="RZR83" s="200"/>
      <c r="RZS83" s="200"/>
      <c r="RZT83" s="200"/>
      <c r="RZU83" s="200"/>
      <c r="RZV83" s="200"/>
      <c r="RZW83" s="200"/>
      <c r="RZX83" s="200"/>
      <c r="RZY83" s="200"/>
      <c r="RZZ83" s="200"/>
      <c r="SAA83" s="200"/>
      <c r="SAB83" s="200"/>
      <c r="SAC83" s="200"/>
      <c r="SAD83" s="200"/>
      <c r="SAE83" s="200"/>
      <c r="SAF83" s="200"/>
      <c r="SAG83" s="200"/>
      <c r="SAH83" s="200"/>
      <c r="SAI83" s="200"/>
      <c r="SAJ83" s="200"/>
      <c r="SAK83" s="197"/>
      <c r="SAL83" s="197"/>
      <c r="SAM83" s="197"/>
      <c r="SAN83" s="197"/>
      <c r="SAO83" s="197"/>
      <c r="SAP83" s="197"/>
      <c r="SAQ83" s="197"/>
      <c r="SAR83" s="197"/>
      <c r="SAS83" s="197"/>
      <c r="SAT83" s="197"/>
      <c r="SAU83" s="197"/>
      <c r="SAV83" s="197"/>
      <c r="SAW83" s="197"/>
      <c r="SAX83" s="197"/>
      <c r="SAY83" s="197"/>
      <c r="SAZ83" s="197"/>
      <c r="SBA83" s="200"/>
      <c r="SBB83" s="200"/>
      <c r="SBC83" s="200"/>
      <c r="SBD83" s="200"/>
      <c r="SBE83" s="200"/>
      <c r="SBF83" s="200"/>
      <c r="SBG83" s="200"/>
      <c r="SBH83" s="200"/>
      <c r="SBI83" s="200"/>
      <c r="SBJ83" s="200"/>
      <c r="SBK83" s="200"/>
      <c r="SBL83" s="200"/>
      <c r="SBM83" s="200"/>
      <c r="SBN83" s="200"/>
      <c r="SBO83" s="200"/>
      <c r="SBP83" s="200"/>
      <c r="SBQ83" s="200"/>
      <c r="SBR83" s="200"/>
      <c r="SBS83" s="200"/>
      <c r="SBT83" s="200"/>
      <c r="SBU83" s="200"/>
      <c r="SBV83" s="200"/>
      <c r="SBW83" s="200"/>
      <c r="SBX83" s="200"/>
      <c r="SBY83" s="200"/>
      <c r="SBZ83" s="200"/>
      <c r="SCA83" s="200"/>
      <c r="SCB83" s="200"/>
      <c r="SCC83" s="200"/>
      <c r="SCD83" s="200"/>
      <c r="SCE83" s="200"/>
      <c r="SCF83" s="200"/>
      <c r="SCG83" s="200"/>
      <c r="SCH83" s="200"/>
      <c r="SCI83" s="200"/>
      <c r="SCJ83" s="200"/>
      <c r="SCK83" s="200"/>
      <c r="SCL83" s="200"/>
      <c r="SCM83" s="200"/>
      <c r="SCN83" s="200"/>
      <c r="SCO83" s="200"/>
      <c r="SCP83" s="200"/>
      <c r="SCQ83" s="200"/>
      <c r="SCR83" s="200"/>
      <c r="SCS83" s="200"/>
      <c r="SCT83" s="200"/>
      <c r="SCU83" s="200"/>
      <c r="SCV83" s="200"/>
      <c r="SCW83" s="200"/>
      <c r="SCX83" s="200"/>
      <c r="SCY83" s="200"/>
      <c r="SCZ83" s="200"/>
      <c r="SDA83" s="200"/>
      <c r="SDB83" s="200"/>
      <c r="SDC83" s="200"/>
      <c r="SDD83" s="200"/>
      <c r="SDE83" s="200"/>
      <c r="SDF83" s="200"/>
      <c r="SDG83" s="200"/>
      <c r="SDH83" s="200"/>
      <c r="SDI83" s="200"/>
      <c r="SDJ83" s="200"/>
      <c r="SDK83" s="200"/>
      <c r="SDL83" s="200"/>
      <c r="SDM83" s="200"/>
      <c r="SDN83" s="200"/>
      <c r="SDO83" s="200"/>
      <c r="SDP83" s="200"/>
      <c r="SDQ83" s="200"/>
      <c r="SDR83" s="200"/>
      <c r="SDS83" s="200"/>
      <c r="SDT83" s="200"/>
      <c r="SDU83" s="200"/>
      <c r="SDV83" s="200"/>
      <c r="SDW83" s="200"/>
      <c r="SDX83" s="200"/>
      <c r="SDY83" s="197"/>
      <c r="SDZ83" s="197"/>
      <c r="SEA83" s="197"/>
      <c r="SEB83" s="197"/>
      <c r="SEC83" s="197"/>
      <c r="SED83" s="197"/>
      <c r="SEE83" s="197"/>
      <c r="SEF83" s="197"/>
      <c r="SEG83" s="197"/>
      <c r="SEH83" s="197"/>
      <c r="SEI83" s="197"/>
      <c r="SEJ83" s="197"/>
      <c r="SEK83" s="197"/>
      <c r="SEL83" s="197"/>
      <c r="SEM83" s="197"/>
      <c r="SEN83" s="197"/>
      <c r="SEO83" s="200"/>
      <c r="SEP83" s="200"/>
      <c r="SEQ83" s="200"/>
      <c r="SER83" s="200"/>
      <c r="SES83" s="200"/>
      <c r="SET83" s="200"/>
      <c r="SEU83" s="200"/>
      <c r="SEV83" s="200"/>
      <c r="SEW83" s="200"/>
      <c r="SEX83" s="200"/>
      <c r="SEY83" s="200"/>
      <c r="SEZ83" s="200"/>
      <c r="SFA83" s="200"/>
      <c r="SFB83" s="200"/>
      <c r="SFC83" s="200"/>
      <c r="SFD83" s="200"/>
      <c r="SFE83" s="200"/>
      <c r="SFF83" s="200"/>
      <c r="SFG83" s="200"/>
      <c r="SFH83" s="200"/>
      <c r="SFI83" s="200"/>
      <c r="SFJ83" s="200"/>
      <c r="SFK83" s="200"/>
      <c r="SFL83" s="200"/>
      <c r="SFM83" s="200"/>
      <c r="SFN83" s="200"/>
      <c r="SFO83" s="200"/>
      <c r="SFP83" s="200"/>
      <c r="SFQ83" s="200"/>
      <c r="SFR83" s="200"/>
      <c r="SFS83" s="200"/>
      <c r="SFT83" s="200"/>
      <c r="SFU83" s="200"/>
      <c r="SFV83" s="200"/>
      <c r="SFW83" s="200"/>
      <c r="SFX83" s="200"/>
      <c r="SFY83" s="200"/>
      <c r="SFZ83" s="200"/>
      <c r="SGA83" s="200"/>
      <c r="SGB83" s="200"/>
      <c r="SGC83" s="200"/>
      <c r="SGD83" s="200"/>
      <c r="SGE83" s="200"/>
      <c r="SGF83" s="200"/>
      <c r="SGG83" s="200"/>
      <c r="SGH83" s="200"/>
      <c r="SGI83" s="200"/>
      <c r="SGJ83" s="200"/>
      <c r="SGK83" s="200"/>
      <c r="SGL83" s="200"/>
      <c r="SGM83" s="200"/>
      <c r="SGN83" s="200"/>
      <c r="SGO83" s="200"/>
      <c r="SGP83" s="200"/>
      <c r="SGQ83" s="200"/>
      <c r="SGR83" s="200"/>
      <c r="SGS83" s="200"/>
      <c r="SGT83" s="200"/>
      <c r="SGU83" s="200"/>
      <c r="SGV83" s="200"/>
      <c r="SGW83" s="200"/>
      <c r="SGX83" s="200"/>
      <c r="SGY83" s="200"/>
      <c r="SGZ83" s="200"/>
      <c r="SHA83" s="200"/>
      <c r="SHB83" s="200"/>
      <c r="SHC83" s="200"/>
      <c r="SHD83" s="200"/>
      <c r="SHE83" s="200"/>
      <c r="SHF83" s="200"/>
      <c r="SHG83" s="200"/>
      <c r="SHH83" s="200"/>
      <c r="SHI83" s="200"/>
      <c r="SHJ83" s="200"/>
      <c r="SHK83" s="200"/>
      <c r="SHL83" s="200"/>
      <c r="SHM83" s="197"/>
      <c r="SHN83" s="197"/>
      <c r="SHO83" s="197"/>
      <c r="SHP83" s="197"/>
      <c r="SHQ83" s="197"/>
      <c r="SHR83" s="197"/>
      <c r="SHS83" s="197"/>
      <c r="SHT83" s="197"/>
      <c r="SHU83" s="197"/>
      <c r="SHV83" s="197"/>
      <c r="SHW83" s="197"/>
      <c r="SHX83" s="197"/>
      <c r="SHY83" s="197"/>
      <c r="SHZ83" s="197"/>
      <c r="SIA83" s="197"/>
      <c r="SIB83" s="197"/>
      <c r="SIC83" s="200"/>
      <c r="SID83" s="200"/>
      <c r="SIE83" s="200"/>
      <c r="SIF83" s="200"/>
      <c r="SIG83" s="200"/>
      <c r="SIH83" s="200"/>
      <c r="SII83" s="200"/>
      <c r="SIJ83" s="200"/>
      <c r="SIK83" s="200"/>
      <c r="SIL83" s="200"/>
      <c r="SIM83" s="200"/>
      <c r="SIN83" s="200"/>
      <c r="SIO83" s="200"/>
      <c r="SIP83" s="200"/>
      <c r="SIQ83" s="200"/>
      <c r="SIR83" s="200"/>
      <c r="SIS83" s="200"/>
      <c r="SIT83" s="200"/>
      <c r="SIU83" s="200"/>
      <c r="SIV83" s="200"/>
      <c r="SIW83" s="200"/>
      <c r="SIX83" s="200"/>
      <c r="SIY83" s="200"/>
      <c r="SIZ83" s="200"/>
      <c r="SJA83" s="200"/>
      <c r="SJB83" s="200"/>
      <c r="SJC83" s="200"/>
      <c r="SJD83" s="200"/>
      <c r="SJE83" s="200"/>
      <c r="SJF83" s="200"/>
      <c r="SJG83" s="200"/>
      <c r="SJH83" s="200"/>
      <c r="SJI83" s="200"/>
      <c r="SJJ83" s="200"/>
      <c r="SJK83" s="200"/>
      <c r="SJL83" s="200"/>
      <c r="SJM83" s="200"/>
      <c r="SJN83" s="200"/>
      <c r="SJO83" s="200"/>
      <c r="SJP83" s="200"/>
      <c r="SJQ83" s="200"/>
      <c r="SJR83" s="200"/>
      <c r="SJS83" s="200"/>
      <c r="SJT83" s="200"/>
      <c r="SJU83" s="200"/>
      <c r="SJV83" s="200"/>
      <c r="SJW83" s="200"/>
      <c r="SJX83" s="200"/>
      <c r="SJY83" s="200"/>
      <c r="SJZ83" s="200"/>
      <c r="SKA83" s="200"/>
      <c r="SKB83" s="200"/>
      <c r="SKC83" s="200"/>
      <c r="SKD83" s="200"/>
      <c r="SKE83" s="200"/>
      <c r="SKF83" s="200"/>
      <c r="SKG83" s="200"/>
      <c r="SKH83" s="200"/>
      <c r="SKI83" s="200"/>
      <c r="SKJ83" s="200"/>
      <c r="SKK83" s="200"/>
      <c r="SKL83" s="200"/>
      <c r="SKM83" s="200"/>
      <c r="SKN83" s="200"/>
      <c r="SKO83" s="200"/>
      <c r="SKP83" s="200"/>
      <c r="SKQ83" s="200"/>
      <c r="SKR83" s="200"/>
      <c r="SKS83" s="200"/>
      <c r="SKT83" s="200"/>
      <c r="SKU83" s="200"/>
      <c r="SKV83" s="200"/>
      <c r="SKW83" s="200"/>
      <c r="SKX83" s="200"/>
      <c r="SKY83" s="200"/>
      <c r="SKZ83" s="200"/>
      <c r="SLA83" s="197"/>
      <c r="SLB83" s="197"/>
      <c r="SLC83" s="197"/>
      <c r="SLD83" s="197"/>
      <c r="SLE83" s="197"/>
      <c r="SLF83" s="197"/>
      <c r="SLG83" s="197"/>
      <c r="SLH83" s="197"/>
      <c r="SLI83" s="197"/>
      <c r="SLJ83" s="197"/>
      <c r="SLK83" s="197"/>
      <c r="SLL83" s="197"/>
      <c r="SLM83" s="197"/>
      <c r="SLN83" s="197"/>
      <c r="SLO83" s="197"/>
      <c r="SLP83" s="197"/>
      <c r="SLQ83" s="200"/>
      <c r="SLR83" s="200"/>
      <c r="SLS83" s="200"/>
      <c r="SLT83" s="200"/>
      <c r="SLU83" s="200"/>
      <c r="SLV83" s="200"/>
      <c r="SLW83" s="200"/>
      <c r="SLX83" s="200"/>
      <c r="SLY83" s="200"/>
      <c r="SLZ83" s="200"/>
      <c r="SMA83" s="200"/>
      <c r="SMB83" s="200"/>
      <c r="SMC83" s="200"/>
      <c r="SMD83" s="200"/>
      <c r="SME83" s="200"/>
      <c r="SMF83" s="200"/>
      <c r="SMG83" s="200"/>
      <c r="SMH83" s="200"/>
      <c r="SMI83" s="200"/>
      <c r="SMJ83" s="200"/>
      <c r="SMK83" s="200"/>
      <c r="SML83" s="200"/>
      <c r="SMM83" s="200"/>
      <c r="SMN83" s="200"/>
      <c r="SMO83" s="200"/>
      <c r="SMP83" s="200"/>
      <c r="SMQ83" s="200"/>
      <c r="SMR83" s="200"/>
      <c r="SMS83" s="200"/>
      <c r="SMT83" s="200"/>
      <c r="SMU83" s="200"/>
      <c r="SMV83" s="200"/>
      <c r="SMW83" s="200"/>
      <c r="SMX83" s="200"/>
      <c r="SMY83" s="200"/>
      <c r="SMZ83" s="200"/>
      <c r="SNA83" s="200"/>
      <c r="SNB83" s="200"/>
      <c r="SNC83" s="200"/>
      <c r="SND83" s="200"/>
      <c r="SNE83" s="200"/>
      <c r="SNF83" s="200"/>
      <c r="SNG83" s="200"/>
      <c r="SNH83" s="200"/>
      <c r="SNI83" s="200"/>
      <c r="SNJ83" s="200"/>
      <c r="SNK83" s="200"/>
      <c r="SNL83" s="200"/>
      <c r="SNM83" s="200"/>
      <c r="SNN83" s="200"/>
      <c r="SNO83" s="200"/>
      <c r="SNP83" s="200"/>
      <c r="SNQ83" s="200"/>
      <c r="SNR83" s="200"/>
      <c r="SNS83" s="200"/>
      <c r="SNT83" s="200"/>
      <c r="SNU83" s="200"/>
      <c r="SNV83" s="200"/>
      <c r="SNW83" s="200"/>
      <c r="SNX83" s="200"/>
      <c r="SNY83" s="200"/>
      <c r="SNZ83" s="200"/>
      <c r="SOA83" s="200"/>
      <c r="SOB83" s="200"/>
      <c r="SOC83" s="200"/>
      <c r="SOD83" s="200"/>
      <c r="SOE83" s="200"/>
      <c r="SOF83" s="200"/>
      <c r="SOG83" s="200"/>
      <c r="SOH83" s="200"/>
      <c r="SOI83" s="200"/>
      <c r="SOJ83" s="200"/>
      <c r="SOK83" s="200"/>
      <c r="SOL83" s="200"/>
      <c r="SOM83" s="200"/>
      <c r="SON83" s="200"/>
      <c r="SOO83" s="197"/>
      <c r="SOP83" s="197"/>
      <c r="SOQ83" s="197"/>
      <c r="SOR83" s="197"/>
      <c r="SOS83" s="197"/>
      <c r="SOT83" s="197"/>
      <c r="SOU83" s="197"/>
      <c r="SOV83" s="197"/>
      <c r="SOW83" s="197"/>
      <c r="SOX83" s="197"/>
      <c r="SOY83" s="197"/>
      <c r="SOZ83" s="197"/>
      <c r="SPA83" s="197"/>
      <c r="SPB83" s="197"/>
      <c r="SPC83" s="197"/>
      <c r="SPD83" s="197"/>
      <c r="SPE83" s="200"/>
      <c r="SPF83" s="200"/>
      <c r="SPG83" s="200"/>
      <c r="SPH83" s="200"/>
      <c r="SPI83" s="200"/>
      <c r="SPJ83" s="200"/>
      <c r="SPK83" s="200"/>
      <c r="SPL83" s="200"/>
      <c r="SPM83" s="200"/>
      <c r="SPN83" s="200"/>
      <c r="SPO83" s="200"/>
      <c r="SPP83" s="200"/>
      <c r="SPQ83" s="200"/>
      <c r="SPR83" s="200"/>
      <c r="SPS83" s="200"/>
      <c r="SPT83" s="200"/>
      <c r="SPU83" s="200"/>
      <c r="SPV83" s="200"/>
      <c r="SPW83" s="200"/>
      <c r="SPX83" s="200"/>
      <c r="SPY83" s="200"/>
      <c r="SPZ83" s="200"/>
      <c r="SQA83" s="200"/>
      <c r="SQB83" s="200"/>
      <c r="SQC83" s="200"/>
      <c r="SQD83" s="200"/>
      <c r="SQE83" s="200"/>
      <c r="SQF83" s="200"/>
      <c r="SQG83" s="200"/>
      <c r="SQH83" s="200"/>
      <c r="SQI83" s="200"/>
      <c r="SQJ83" s="200"/>
      <c r="SQK83" s="200"/>
      <c r="SQL83" s="200"/>
      <c r="SQM83" s="200"/>
      <c r="SQN83" s="200"/>
      <c r="SQO83" s="200"/>
      <c r="SQP83" s="200"/>
      <c r="SQQ83" s="200"/>
      <c r="SQR83" s="200"/>
      <c r="SQS83" s="200"/>
      <c r="SQT83" s="200"/>
      <c r="SQU83" s="200"/>
      <c r="SQV83" s="200"/>
      <c r="SQW83" s="200"/>
      <c r="SQX83" s="200"/>
      <c r="SQY83" s="200"/>
      <c r="SQZ83" s="200"/>
      <c r="SRA83" s="200"/>
      <c r="SRB83" s="200"/>
      <c r="SRC83" s="200"/>
      <c r="SRD83" s="200"/>
      <c r="SRE83" s="200"/>
      <c r="SRF83" s="200"/>
      <c r="SRG83" s="200"/>
      <c r="SRH83" s="200"/>
      <c r="SRI83" s="200"/>
      <c r="SRJ83" s="200"/>
      <c r="SRK83" s="200"/>
      <c r="SRL83" s="200"/>
      <c r="SRM83" s="200"/>
      <c r="SRN83" s="200"/>
      <c r="SRO83" s="200"/>
      <c r="SRP83" s="200"/>
      <c r="SRQ83" s="200"/>
      <c r="SRR83" s="200"/>
      <c r="SRS83" s="200"/>
      <c r="SRT83" s="200"/>
      <c r="SRU83" s="200"/>
      <c r="SRV83" s="200"/>
      <c r="SRW83" s="200"/>
      <c r="SRX83" s="200"/>
      <c r="SRY83" s="200"/>
      <c r="SRZ83" s="200"/>
      <c r="SSA83" s="200"/>
      <c r="SSB83" s="200"/>
      <c r="SSC83" s="197"/>
      <c r="SSD83" s="197"/>
      <c r="SSE83" s="197"/>
      <c r="SSF83" s="197"/>
      <c r="SSG83" s="197"/>
      <c r="SSH83" s="197"/>
      <c r="SSI83" s="197"/>
      <c r="SSJ83" s="197"/>
      <c r="SSK83" s="197"/>
      <c r="SSL83" s="197"/>
      <c r="SSM83" s="197"/>
      <c r="SSN83" s="197"/>
      <c r="SSO83" s="197"/>
      <c r="SSP83" s="197"/>
      <c r="SSQ83" s="197"/>
      <c r="SSR83" s="197"/>
      <c r="SSS83" s="200"/>
      <c r="SST83" s="200"/>
      <c r="SSU83" s="200"/>
      <c r="SSV83" s="200"/>
      <c r="SSW83" s="200"/>
      <c r="SSX83" s="200"/>
      <c r="SSY83" s="200"/>
      <c r="SSZ83" s="200"/>
      <c r="STA83" s="200"/>
      <c r="STB83" s="200"/>
      <c r="STC83" s="200"/>
      <c r="STD83" s="200"/>
      <c r="STE83" s="200"/>
      <c r="STF83" s="200"/>
      <c r="STG83" s="200"/>
      <c r="STH83" s="200"/>
      <c r="STI83" s="200"/>
      <c r="STJ83" s="200"/>
      <c r="STK83" s="200"/>
      <c r="STL83" s="200"/>
      <c r="STM83" s="200"/>
      <c r="STN83" s="200"/>
      <c r="STO83" s="200"/>
      <c r="STP83" s="200"/>
      <c r="STQ83" s="200"/>
      <c r="STR83" s="200"/>
      <c r="STS83" s="200"/>
      <c r="STT83" s="200"/>
      <c r="STU83" s="200"/>
      <c r="STV83" s="200"/>
      <c r="STW83" s="200"/>
      <c r="STX83" s="200"/>
      <c r="STY83" s="200"/>
      <c r="STZ83" s="200"/>
      <c r="SUA83" s="200"/>
      <c r="SUB83" s="200"/>
      <c r="SUC83" s="200"/>
      <c r="SUD83" s="200"/>
      <c r="SUE83" s="200"/>
      <c r="SUF83" s="200"/>
      <c r="SUG83" s="200"/>
      <c r="SUH83" s="200"/>
      <c r="SUI83" s="200"/>
      <c r="SUJ83" s="200"/>
      <c r="SUK83" s="200"/>
      <c r="SUL83" s="200"/>
      <c r="SUM83" s="200"/>
      <c r="SUN83" s="200"/>
      <c r="SUO83" s="200"/>
      <c r="SUP83" s="200"/>
      <c r="SUQ83" s="200"/>
      <c r="SUR83" s="200"/>
      <c r="SUS83" s="200"/>
      <c r="SUT83" s="200"/>
      <c r="SUU83" s="200"/>
      <c r="SUV83" s="200"/>
      <c r="SUW83" s="200"/>
      <c r="SUX83" s="200"/>
      <c r="SUY83" s="200"/>
      <c r="SUZ83" s="200"/>
      <c r="SVA83" s="200"/>
      <c r="SVB83" s="200"/>
      <c r="SVC83" s="200"/>
      <c r="SVD83" s="200"/>
      <c r="SVE83" s="200"/>
      <c r="SVF83" s="200"/>
      <c r="SVG83" s="200"/>
      <c r="SVH83" s="200"/>
      <c r="SVI83" s="200"/>
      <c r="SVJ83" s="200"/>
      <c r="SVK83" s="200"/>
      <c r="SVL83" s="200"/>
      <c r="SVM83" s="200"/>
      <c r="SVN83" s="200"/>
      <c r="SVO83" s="200"/>
      <c r="SVP83" s="200"/>
      <c r="SVQ83" s="197"/>
      <c r="SVR83" s="197"/>
      <c r="SVS83" s="197"/>
      <c r="SVT83" s="197"/>
      <c r="SVU83" s="197"/>
      <c r="SVV83" s="197"/>
      <c r="SVW83" s="197"/>
      <c r="SVX83" s="197"/>
      <c r="SVY83" s="197"/>
      <c r="SVZ83" s="197"/>
      <c r="SWA83" s="197"/>
      <c r="SWB83" s="197"/>
      <c r="SWC83" s="197"/>
      <c r="SWD83" s="197"/>
      <c r="SWE83" s="197"/>
      <c r="SWF83" s="197"/>
      <c r="SWG83" s="200"/>
      <c r="SWH83" s="200"/>
      <c r="SWI83" s="200"/>
      <c r="SWJ83" s="200"/>
      <c r="SWK83" s="200"/>
      <c r="SWL83" s="200"/>
      <c r="SWM83" s="200"/>
      <c r="SWN83" s="200"/>
      <c r="SWO83" s="200"/>
      <c r="SWP83" s="200"/>
      <c r="SWQ83" s="200"/>
      <c r="SWR83" s="200"/>
      <c r="SWS83" s="200"/>
      <c r="SWT83" s="200"/>
      <c r="SWU83" s="200"/>
      <c r="SWV83" s="200"/>
      <c r="SWW83" s="200"/>
      <c r="SWX83" s="200"/>
      <c r="SWY83" s="200"/>
      <c r="SWZ83" s="200"/>
      <c r="SXA83" s="200"/>
      <c r="SXB83" s="200"/>
      <c r="SXC83" s="200"/>
      <c r="SXD83" s="200"/>
      <c r="SXE83" s="200"/>
      <c r="SXF83" s="200"/>
      <c r="SXG83" s="200"/>
      <c r="SXH83" s="200"/>
      <c r="SXI83" s="200"/>
      <c r="SXJ83" s="200"/>
      <c r="SXK83" s="200"/>
      <c r="SXL83" s="200"/>
      <c r="SXM83" s="200"/>
      <c r="SXN83" s="200"/>
      <c r="SXO83" s="200"/>
      <c r="SXP83" s="200"/>
      <c r="SXQ83" s="200"/>
      <c r="SXR83" s="200"/>
      <c r="SXS83" s="200"/>
      <c r="SXT83" s="200"/>
      <c r="SXU83" s="200"/>
      <c r="SXV83" s="200"/>
      <c r="SXW83" s="200"/>
      <c r="SXX83" s="200"/>
      <c r="SXY83" s="200"/>
      <c r="SXZ83" s="200"/>
      <c r="SYA83" s="200"/>
      <c r="SYB83" s="200"/>
      <c r="SYC83" s="200"/>
      <c r="SYD83" s="200"/>
      <c r="SYE83" s="200"/>
      <c r="SYF83" s="200"/>
      <c r="SYG83" s="200"/>
      <c r="SYH83" s="200"/>
      <c r="SYI83" s="200"/>
      <c r="SYJ83" s="200"/>
      <c r="SYK83" s="200"/>
      <c r="SYL83" s="200"/>
      <c r="SYM83" s="200"/>
      <c r="SYN83" s="200"/>
      <c r="SYO83" s="200"/>
      <c r="SYP83" s="200"/>
      <c r="SYQ83" s="200"/>
      <c r="SYR83" s="200"/>
      <c r="SYS83" s="200"/>
      <c r="SYT83" s="200"/>
      <c r="SYU83" s="200"/>
      <c r="SYV83" s="200"/>
      <c r="SYW83" s="200"/>
      <c r="SYX83" s="200"/>
      <c r="SYY83" s="200"/>
      <c r="SYZ83" s="200"/>
      <c r="SZA83" s="200"/>
      <c r="SZB83" s="200"/>
      <c r="SZC83" s="200"/>
      <c r="SZD83" s="200"/>
      <c r="SZE83" s="197"/>
      <c r="SZF83" s="197"/>
      <c r="SZG83" s="197"/>
      <c r="SZH83" s="197"/>
      <c r="SZI83" s="197"/>
      <c r="SZJ83" s="197"/>
      <c r="SZK83" s="197"/>
      <c r="SZL83" s="197"/>
      <c r="SZM83" s="197"/>
      <c r="SZN83" s="197"/>
      <c r="SZO83" s="197"/>
      <c r="SZP83" s="197"/>
      <c r="SZQ83" s="197"/>
      <c r="SZR83" s="197"/>
      <c r="SZS83" s="197"/>
      <c r="SZT83" s="197"/>
      <c r="SZU83" s="200"/>
      <c r="SZV83" s="200"/>
      <c r="SZW83" s="200"/>
      <c r="SZX83" s="200"/>
      <c r="SZY83" s="200"/>
      <c r="SZZ83" s="200"/>
      <c r="TAA83" s="200"/>
      <c r="TAB83" s="200"/>
      <c r="TAC83" s="200"/>
      <c r="TAD83" s="200"/>
      <c r="TAE83" s="200"/>
      <c r="TAF83" s="200"/>
      <c r="TAG83" s="200"/>
      <c r="TAH83" s="200"/>
      <c r="TAI83" s="200"/>
      <c r="TAJ83" s="200"/>
      <c r="TAK83" s="200"/>
      <c r="TAL83" s="200"/>
      <c r="TAM83" s="200"/>
      <c r="TAN83" s="200"/>
      <c r="TAO83" s="200"/>
      <c r="TAP83" s="200"/>
      <c r="TAQ83" s="200"/>
      <c r="TAR83" s="200"/>
      <c r="TAS83" s="200"/>
      <c r="TAT83" s="200"/>
      <c r="TAU83" s="200"/>
      <c r="TAV83" s="200"/>
      <c r="TAW83" s="200"/>
      <c r="TAX83" s="200"/>
      <c r="TAY83" s="200"/>
      <c r="TAZ83" s="200"/>
      <c r="TBA83" s="200"/>
      <c r="TBB83" s="200"/>
      <c r="TBC83" s="200"/>
      <c r="TBD83" s="200"/>
      <c r="TBE83" s="200"/>
      <c r="TBF83" s="200"/>
      <c r="TBG83" s="200"/>
      <c r="TBH83" s="200"/>
      <c r="TBI83" s="200"/>
      <c r="TBJ83" s="200"/>
      <c r="TBK83" s="200"/>
      <c r="TBL83" s="200"/>
      <c r="TBM83" s="200"/>
      <c r="TBN83" s="200"/>
      <c r="TBO83" s="200"/>
      <c r="TBP83" s="200"/>
      <c r="TBQ83" s="200"/>
      <c r="TBR83" s="200"/>
      <c r="TBS83" s="200"/>
      <c r="TBT83" s="200"/>
      <c r="TBU83" s="200"/>
      <c r="TBV83" s="200"/>
      <c r="TBW83" s="200"/>
      <c r="TBX83" s="200"/>
      <c r="TBY83" s="200"/>
      <c r="TBZ83" s="200"/>
      <c r="TCA83" s="200"/>
      <c r="TCB83" s="200"/>
      <c r="TCC83" s="200"/>
      <c r="TCD83" s="200"/>
      <c r="TCE83" s="200"/>
      <c r="TCF83" s="200"/>
      <c r="TCG83" s="200"/>
      <c r="TCH83" s="200"/>
      <c r="TCI83" s="200"/>
      <c r="TCJ83" s="200"/>
      <c r="TCK83" s="200"/>
      <c r="TCL83" s="200"/>
      <c r="TCM83" s="200"/>
      <c r="TCN83" s="200"/>
      <c r="TCO83" s="200"/>
      <c r="TCP83" s="200"/>
      <c r="TCQ83" s="200"/>
      <c r="TCR83" s="200"/>
      <c r="TCS83" s="197"/>
      <c r="TCT83" s="197"/>
      <c r="TCU83" s="197"/>
      <c r="TCV83" s="197"/>
      <c r="TCW83" s="197"/>
      <c r="TCX83" s="197"/>
      <c r="TCY83" s="197"/>
      <c r="TCZ83" s="197"/>
      <c r="TDA83" s="197"/>
      <c r="TDB83" s="197"/>
      <c r="TDC83" s="197"/>
      <c r="TDD83" s="197"/>
      <c r="TDE83" s="197"/>
      <c r="TDF83" s="197"/>
      <c r="TDG83" s="197"/>
      <c r="TDH83" s="197"/>
      <c r="TDI83" s="200"/>
      <c r="TDJ83" s="200"/>
      <c r="TDK83" s="200"/>
      <c r="TDL83" s="200"/>
      <c r="TDM83" s="200"/>
      <c r="TDN83" s="200"/>
      <c r="TDO83" s="200"/>
      <c r="TDP83" s="200"/>
      <c r="TDQ83" s="200"/>
      <c r="TDR83" s="200"/>
      <c r="TDS83" s="200"/>
      <c r="TDT83" s="200"/>
      <c r="TDU83" s="200"/>
      <c r="TDV83" s="200"/>
      <c r="TDW83" s="200"/>
      <c r="TDX83" s="200"/>
      <c r="TDY83" s="200"/>
      <c r="TDZ83" s="200"/>
      <c r="TEA83" s="200"/>
      <c r="TEB83" s="200"/>
      <c r="TEC83" s="200"/>
      <c r="TED83" s="200"/>
      <c r="TEE83" s="200"/>
      <c r="TEF83" s="200"/>
      <c r="TEG83" s="200"/>
      <c r="TEH83" s="200"/>
      <c r="TEI83" s="200"/>
      <c r="TEJ83" s="200"/>
      <c r="TEK83" s="200"/>
      <c r="TEL83" s="200"/>
      <c r="TEM83" s="200"/>
      <c r="TEN83" s="200"/>
      <c r="TEO83" s="200"/>
      <c r="TEP83" s="200"/>
      <c r="TEQ83" s="200"/>
      <c r="TER83" s="200"/>
      <c r="TES83" s="200"/>
      <c r="TET83" s="200"/>
      <c r="TEU83" s="200"/>
      <c r="TEV83" s="200"/>
      <c r="TEW83" s="200"/>
      <c r="TEX83" s="200"/>
      <c r="TEY83" s="200"/>
      <c r="TEZ83" s="200"/>
      <c r="TFA83" s="200"/>
      <c r="TFB83" s="200"/>
      <c r="TFC83" s="200"/>
      <c r="TFD83" s="200"/>
      <c r="TFE83" s="200"/>
      <c r="TFF83" s="200"/>
      <c r="TFG83" s="200"/>
      <c r="TFH83" s="200"/>
      <c r="TFI83" s="200"/>
      <c r="TFJ83" s="200"/>
      <c r="TFK83" s="200"/>
      <c r="TFL83" s="200"/>
      <c r="TFM83" s="200"/>
      <c r="TFN83" s="200"/>
      <c r="TFO83" s="200"/>
      <c r="TFP83" s="200"/>
      <c r="TFQ83" s="200"/>
      <c r="TFR83" s="200"/>
      <c r="TFS83" s="200"/>
      <c r="TFT83" s="200"/>
      <c r="TFU83" s="200"/>
      <c r="TFV83" s="200"/>
      <c r="TFW83" s="200"/>
      <c r="TFX83" s="200"/>
      <c r="TFY83" s="200"/>
      <c r="TFZ83" s="200"/>
      <c r="TGA83" s="200"/>
      <c r="TGB83" s="200"/>
      <c r="TGC83" s="200"/>
      <c r="TGD83" s="200"/>
      <c r="TGE83" s="200"/>
      <c r="TGF83" s="200"/>
      <c r="TGG83" s="197"/>
      <c r="TGH83" s="197"/>
      <c r="TGI83" s="197"/>
      <c r="TGJ83" s="197"/>
      <c r="TGK83" s="197"/>
      <c r="TGL83" s="197"/>
      <c r="TGM83" s="197"/>
      <c r="TGN83" s="197"/>
      <c r="TGO83" s="197"/>
      <c r="TGP83" s="197"/>
      <c r="TGQ83" s="197"/>
      <c r="TGR83" s="197"/>
      <c r="TGS83" s="197"/>
      <c r="TGT83" s="197"/>
      <c r="TGU83" s="197"/>
      <c r="TGV83" s="197"/>
      <c r="TGW83" s="200"/>
      <c r="TGX83" s="200"/>
      <c r="TGY83" s="200"/>
      <c r="TGZ83" s="200"/>
      <c r="THA83" s="200"/>
      <c r="THB83" s="200"/>
      <c r="THC83" s="200"/>
      <c r="THD83" s="200"/>
      <c r="THE83" s="200"/>
      <c r="THF83" s="200"/>
      <c r="THG83" s="200"/>
      <c r="THH83" s="200"/>
      <c r="THI83" s="200"/>
      <c r="THJ83" s="200"/>
      <c r="THK83" s="200"/>
      <c r="THL83" s="200"/>
      <c r="THM83" s="200"/>
      <c r="THN83" s="200"/>
      <c r="THO83" s="200"/>
      <c r="THP83" s="200"/>
      <c r="THQ83" s="200"/>
      <c r="THR83" s="200"/>
      <c r="THS83" s="200"/>
      <c r="THT83" s="200"/>
      <c r="THU83" s="200"/>
      <c r="THV83" s="200"/>
      <c r="THW83" s="200"/>
      <c r="THX83" s="200"/>
      <c r="THY83" s="200"/>
      <c r="THZ83" s="200"/>
      <c r="TIA83" s="200"/>
      <c r="TIB83" s="200"/>
      <c r="TIC83" s="200"/>
      <c r="TID83" s="200"/>
      <c r="TIE83" s="200"/>
      <c r="TIF83" s="200"/>
      <c r="TIG83" s="200"/>
      <c r="TIH83" s="200"/>
      <c r="TII83" s="200"/>
      <c r="TIJ83" s="200"/>
      <c r="TIK83" s="200"/>
      <c r="TIL83" s="200"/>
      <c r="TIM83" s="200"/>
      <c r="TIN83" s="200"/>
      <c r="TIO83" s="200"/>
      <c r="TIP83" s="200"/>
      <c r="TIQ83" s="200"/>
      <c r="TIR83" s="200"/>
      <c r="TIS83" s="200"/>
      <c r="TIT83" s="200"/>
      <c r="TIU83" s="200"/>
      <c r="TIV83" s="200"/>
      <c r="TIW83" s="200"/>
      <c r="TIX83" s="200"/>
      <c r="TIY83" s="200"/>
      <c r="TIZ83" s="200"/>
      <c r="TJA83" s="200"/>
      <c r="TJB83" s="200"/>
      <c r="TJC83" s="200"/>
      <c r="TJD83" s="200"/>
      <c r="TJE83" s="200"/>
      <c r="TJF83" s="200"/>
      <c r="TJG83" s="200"/>
      <c r="TJH83" s="200"/>
      <c r="TJI83" s="200"/>
      <c r="TJJ83" s="200"/>
      <c r="TJK83" s="200"/>
      <c r="TJL83" s="200"/>
      <c r="TJM83" s="200"/>
      <c r="TJN83" s="200"/>
      <c r="TJO83" s="200"/>
      <c r="TJP83" s="200"/>
      <c r="TJQ83" s="200"/>
      <c r="TJR83" s="200"/>
      <c r="TJS83" s="200"/>
      <c r="TJT83" s="200"/>
      <c r="TJU83" s="197"/>
      <c r="TJV83" s="197"/>
      <c r="TJW83" s="197"/>
      <c r="TJX83" s="197"/>
      <c r="TJY83" s="197"/>
      <c r="TJZ83" s="197"/>
      <c r="TKA83" s="197"/>
      <c r="TKB83" s="197"/>
      <c r="TKC83" s="197"/>
      <c r="TKD83" s="197"/>
      <c r="TKE83" s="197"/>
      <c r="TKF83" s="197"/>
      <c r="TKG83" s="197"/>
      <c r="TKH83" s="197"/>
      <c r="TKI83" s="197"/>
      <c r="TKJ83" s="197"/>
      <c r="TKK83" s="200"/>
      <c r="TKL83" s="200"/>
      <c r="TKM83" s="200"/>
      <c r="TKN83" s="200"/>
      <c r="TKO83" s="200"/>
      <c r="TKP83" s="200"/>
      <c r="TKQ83" s="200"/>
      <c r="TKR83" s="200"/>
      <c r="TKS83" s="200"/>
      <c r="TKT83" s="200"/>
      <c r="TKU83" s="200"/>
      <c r="TKV83" s="200"/>
      <c r="TKW83" s="200"/>
      <c r="TKX83" s="200"/>
      <c r="TKY83" s="200"/>
      <c r="TKZ83" s="200"/>
      <c r="TLA83" s="200"/>
      <c r="TLB83" s="200"/>
      <c r="TLC83" s="200"/>
      <c r="TLD83" s="200"/>
      <c r="TLE83" s="200"/>
      <c r="TLF83" s="200"/>
      <c r="TLG83" s="200"/>
      <c r="TLH83" s="200"/>
      <c r="TLI83" s="200"/>
      <c r="TLJ83" s="200"/>
      <c r="TLK83" s="200"/>
      <c r="TLL83" s="200"/>
      <c r="TLM83" s="200"/>
      <c r="TLN83" s="200"/>
      <c r="TLO83" s="200"/>
      <c r="TLP83" s="200"/>
      <c r="TLQ83" s="200"/>
      <c r="TLR83" s="200"/>
      <c r="TLS83" s="200"/>
      <c r="TLT83" s="200"/>
      <c r="TLU83" s="200"/>
      <c r="TLV83" s="200"/>
      <c r="TLW83" s="200"/>
      <c r="TLX83" s="200"/>
      <c r="TLY83" s="200"/>
      <c r="TLZ83" s="200"/>
      <c r="TMA83" s="200"/>
      <c r="TMB83" s="200"/>
      <c r="TMC83" s="200"/>
      <c r="TMD83" s="200"/>
      <c r="TME83" s="200"/>
      <c r="TMF83" s="200"/>
      <c r="TMG83" s="200"/>
      <c r="TMH83" s="200"/>
      <c r="TMI83" s="200"/>
      <c r="TMJ83" s="200"/>
      <c r="TMK83" s="200"/>
      <c r="TML83" s="200"/>
      <c r="TMM83" s="200"/>
      <c r="TMN83" s="200"/>
      <c r="TMO83" s="200"/>
      <c r="TMP83" s="200"/>
      <c r="TMQ83" s="200"/>
      <c r="TMR83" s="200"/>
      <c r="TMS83" s="200"/>
      <c r="TMT83" s="200"/>
      <c r="TMU83" s="200"/>
      <c r="TMV83" s="200"/>
      <c r="TMW83" s="200"/>
      <c r="TMX83" s="200"/>
      <c r="TMY83" s="200"/>
      <c r="TMZ83" s="200"/>
      <c r="TNA83" s="200"/>
      <c r="TNB83" s="200"/>
      <c r="TNC83" s="200"/>
      <c r="TND83" s="200"/>
      <c r="TNE83" s="200"/>
      <c r="TNF83" s="200"/>
      <c r="TNG83" s="200"/>
      <c r="TNH83" s="200"/>
      <c r="TNI83" s="197"/>
      <c r="TNJ83" s="197"/>
      <c r="TNK83" s="197"/>
      <c r="TNL83" s="197"/>
      <c r="TNM83" s="197"/>
      <c r="TNN83" s="197"/>
      <c r="TNO83" s="197"/>
      <c r="TNP83" s="197"/>
      <c r="TNQ83" s="197"/>
      <c r="TNR83" s="197"/>
      <c r="TNS83" s="197"/>
      <c r="TNT83" s="197"/>
      <c r="TNU83" s="197"/>
      <c r="TNV83" s="197"/>
      <c r="TNW83" s="197"/>
      <c r="TNX83" s="197"/>
      <c r="TNY83" s="200"/>
      <c r="TNZ83" s="200"/>
      <c r="TOA83" s="200"/>
      <c r="TOB83" s="200"/>
      <c r="TOC83" s="200"/>
      <c r="TOD83" s="200"/>
      <c r="TOE83" s="200"/>
      <c r="TOF83" s="200"/>
      <c r="TOG83" s="200"/>
      <c r="TOH83" s="200"/>
      <c r="TOI83" s="200"/>
      <c r="TOJ83" s="200"/>
      <c r="TOK83" s="200"/>
      <c r="TOL83" s="200"/>
      <c r="TOM83" s="200"/>
      <c r="TON83" s="200"/>
      <c r="TOO83" s="200"/>
      <c r="TOP83" s="200"/>
      <c r="TOQ83" s="200"/>
      <c r="TOR83" s="200"/>
      <c r="TOS83" s="200"/>
      <c r="TOT83" s="200"/>
      <c r="TOU83" s="200"/>
      <c r="TOV83" s="200"/>
      <c r="TOW83" s="200"/>
      <c r="TOX83" s="200"/>
      <c r="TOY83" s="200"/>
      <c r="TOZ83" s="200"/>
      <c r="TPA83" s="200"/>
      <c r="TPB83" s="200"/>
      <c r="TPC83" s="200"/>
      <c r="TPD83" s="200"/>
      <c r="TPE83" s="200"/>
      <c r="TPF83" s="200"/>
      <c r="TPG83" s="200"/>
      <c r="TPH83" s="200"/>
      <c r="TPI83" s="200"/>
      <c r="TPJ83" s="200"/>
      <c r="TPK83" s="200"/>
      <c r="TPL83" s="200"/>
      <c r="TPM83" s="200"/>
      <c r="TPN83" s="200"/>
      <c r="TPO83" s="200"/>
      <c r="TPP83" s="200"/>
      <c r="TPQ83" s="200"/>
      <c r="TPR83" s="200"/>
      <c r="TPS83" s="200"/>
      <c r="TPT83" s="200"/>
      <c r="TPU83" s="200"/>
      <c r="TPV83" s="200"/>
      <c r="TPW83" s="200"/>
      <c r="TPX83" s="200"/>
      <c r="TPY83" s="200"/>
      <c r="TPZ83" s="200"/>
      <c r="TQA83" s="200"/>
      <c r="TQB83" s="200"/>
      <c r="TQC83" s="200"/>
      <c r="TQD83" s="200"/>
      <c r="TQE83" s="200"/>
      <c r="TQF83" s="200"/>
      <c r="TQG83" s="200"/>
      <c r="TQH83" s="200"/>
      <c r="TQI83" s="200"/>
      <c r="TQJ83" s="200"/>
      <c r="TQK83" s="200"/>
      <c r="TQL83" s="200"/>
      <c r="TQM83" s="200"/>
      <c r="TQN83" s="200"/>
      <c r="TQO83" s="200"/>
      <c r="TQP83" s="200"/>
      <c r="TQQ83" s="200"/>
      <c r="TQR83" s="200"/>
      <c r="TQS83" s="200"/>
      <c r="TQT83" s="200"/>
      <c r="TQU83" s="200"/>
      <c r="TQV83" s="200"/>
      <c r="TQW83" s="197"/>
      <c r="TQX83" s="197"/>
      <c r="TQY83" s="197"/>
      <c r="TQZ83" s="197"/>
      <c r="TRA83" s="197"/>
      <c r="TRB83" s="197"/>
      <c r="TRC83" s="197"/>
      <c r="TRD83" s="197"/>
      <c r="TRE83" s="197"/>
      <c r="TRF83" s="197"/>
      <c r="TRG83" s="197"/>
      <c r="TRH83" s="197"/>
      <c r="TRI83" s="197"/>
      <c r="TRJ83" s="197"/>
      <c r="TRK83" s="197"/>
      <c r="TRL83" s="197"/>
      <c r="TRM83" s="200"/>
      <c r="TRN83" s="200"/>
      <c r="TRO83" s="200"/>
      <c r="TRP83" s="200"/>
      <c r="TRQ83" s="200"/>
      <c r="TRR83" s="200"/>
      <c r="TRS83" s="200"/>
      <c r="TRT83" s="200"/>
      <c r="TRU83" s="200"/>
      <c r="TRV83" s="200"/>
      <c r="TRW83" s="200"/>
      <c r="TRX83" s="200"/>
      <c r="TRY83" s="200"/>
      <c r="TRZ83" s="200"/>
      <c r="TSA83" s="200"/>
      <c r="TSB83" s="200"/>
      <c r="TSC83" s="200"/>
      <c r="TSD83" s="200"/>
      <c r="TSE83" s="200"/>
      <c r="TSF83" s="200"/>
      <c r="TSG83" s="200"/>
      <c r="TSH83" s="200"/>
      <c r="TSI83" s="200"/>
      <c r="TSJ83" s="200"/>
      <c r="TSK83" s="200"/>
      <c r="TSL83" s="200"/>
      <c r="TSM83" s="200"/>
      <c r="TSN83" s="200"/>
      <c r="TSO83" s="200"/>
      <c r="TSP83" s="200"/>
      <c r="TSQ83" s="200"/>
      <c r="TSR83" s="200"/>
      <c r="TSS83" s="200"/>
      <c r="TST83" s="200"/>
      <c r="TSU83" s="200"/>
      <c r="TSV83" s="200"/>
      <c r="TSW83" s="200"/>
      <c r="TSX83" s="200"/>
      <c r="TSY83" s="200"/>
      <c r="TSZ83" s="200"/>
      <c r="TTA83" s="200"/>
      <c r="TTB83" s="200"/>
      <c r="TTC83" s="200"/>
      <c r="TTD83" s="200"/>
      <c r="TTE83" s="200"/>
      <c r="TTF83" s="200"/>
      <c r="TTG83" s="200"/>
      <c r="TTH83" s="200"/>
      <c r="TTI83" s="200"/>
      <c r="TTJ83" s="200"/>
      <c r="TTK83" s="200"/>
      <c r="TTL83" s="200"/>
      <c r="TTM83" s="200"/>
      <c r="TTN83" s="200"/>
      <c r="TTO83" s="200"/>
      <c r="TTP83" s="200"/>
      <c r="TTQ83" s="200"/>
      <c r="TTR83" s="200"/>
      <c r="TTS83" s="200"/>
      <c r="TTT83" s="200"/>
      <c r="TTU83" s="200"/>
      <c r="TTV83" s="200"/>
      <c r="TTW83" s="200"/>
      <c r="TTX83" s="200"/>
      <c r="TTY83" s="200"/>
      <c r="TTZ83" s="200"/>
      <c r="TUA83" s="200"/>
      <c r="TUB83" s="200"/>
      <c r="TUC83" s="200"/>
      <c r="TUD83" s="200"/>
      <c r="TUE83" s="200"/>
      <c r="TUF83" s="200"/>
      <c r="TUG83" s="200"/>
      <c r="TUH83" s="200"/>
      <c r="TUI83" s="200"/>
      <c r="TUJ83" s="200"/>
      <c r="TUK83" s="197"/>
      <c r="TUL83" s="197"/>
      <c r="TUM83" s="197"/>
      <c r="TUN83" s="197"/>
      <c r="TUO83" s="197"/>
      <c r="TUP83" s="197"/>
      <c r="TUQ83" s="197"/>
      <c r="TUR83" s="197"/>
      <c r="TUS83" s="197"/>
      <c r="TUT83" s="197"/>
      <c r="TUU83" s="197"/>
      <c r="TUV83" s="197"/>
      <c r="TUW83" s="197"/>
      <c r="TUX83" s="197"/>
      <c r="TUY83" s="197"/>
      <c r="TUZ83" s="197"/>
      <c r="TVA83" s="200"/>
      <c r="TVB83" s="200"/>
      <c r="TVC83" s="200"/>
      <c r="TVD83" s="200"/>
      <c r="TVE83" s="200"/>
      <c r="TVF83" s="200"/>
      <c r="TVG83" s="200"/>
      <c r="TVH83" s="200"/>
      <c r="TVI83" s="200"/>
      <c r="TVJ83" s="200"/>
      <c r="TVK83" s="200"/>
      <c r="TVL83" s="200"/>
      <c r="TVM83" s="200"/>
      <c r="TVN83" s="200"/>
      <c r="TVO83" s="200"/>
      <c r="TVP83" s="200"/>
      <c r="TVQ83" s="200"/>
      <c r="TVR83" s="200"/>
      <c r="TVS83" s="200"/>
      <c r="TVT83" s="200"/>
      <c r="TVU83" s="200"/>
      <c r="TVV83" s="200"/>
      <c r="TVW83" s="200"/>
      <c r="TVX83" s="200"/>
      <c r="TVY83" s="200"/>
      <c r="TVZ83" s="200"/>
      <c r="TWA83" s="200"/>
      <c r="TWB83" s="200"/>
      <c r="TWC83" s="200"/>
      <c r="TWD83" s="200"/>
      <c r="TWE83" s="200"/>
      <c r="TWF83" s="200"/>
      <c r="TWG83" s="200"/>
      <c r="TWH83" s="200"/>
      <c r="TWI83" s="200"/>
      <c r="TWJ83" s="200"/>
      <c r="TWK83" s="200"/>
      <c r="TWL83" s="200"/>
      <c r="TWM83" s="200"/>
      <c r="TWN83" s="200"/>
      <c r="TWO83" s="200"/>
      <c r="TWP83" s="200"/>
      <c r="TWQ83" s="200"/>
      <c r="TWR83" s="200"/>
      <c r="TWS83" s="200"/>
      <c r="TWT83" s="200"/>
      <c r="TWU83" s="200"/>
      <c r="TWV83" s="200"/>
      <c r="TWW83" s="200"/>
      <c r="TWX83" s="200"/>
      <c r="TWY83" s="200"/>
      <c r="TWZ83" s="200"/>
      <c r="TXA83" s="200"/>
      <c r="TXB83" s="200"/>
      <c r="TXC83" s="200"/>
      <c r="TXD83" s="200"/>
      <c r="TXE83" s="200"/>
      <c r="TXF83" s="200"/>
      <c r="TXG83" s="200"/>
      <c r="TXH83" s="200"/>
      <c r="TXI83" s="200"/>
      <c r="TXJ83" s="200"/>
      <c r="TXK83" s="200"/>
      <c r="TXL83" s="200"/>
      <c r="TXM83" s="200"/>
      <c r="TXN83" s="200"/>
      <c r="TXO83" s="200"/>
      <c r="TXP83" s="200"/>
      <c r="TXQ83" s="200"/>
      <c r="TXR83" s="200"/>
      <c r="TXS83" s="200"/>
      <c r="TXT83" s="200"/>
      <c r="TXU83" s="200"/>
      <c r="TXV83" s="200"/>
      <c r="TXW83" s="200"/>
      <c r="TXX83" s="200"/>
      <c r="TXY83" s="197"/>
      <c r="TXZ83" s="197"/>
      <c r="TYA83" s="197"/>
      <c r="TYB83" s="197"/>
      <c r="TYC83" s="197"/>
      <c r="TYD83" s="197"/>
      <c r="TYE83" s="197"/>
      <c r="TYF83" s="197"/>
      <c r="TYG83" s="197"/>
      <c r="TYH83" s="197"/>
      <c r="TYI83" s="197"/>
      <c r="TYJ83" s="197"/>
      <c r="TYK83" s="197"/>
      <c r="TYL83" s="197"/>
      <c r="TYM83" s="197"/>
      <c r="TYN83" s="197"/>
      <c r="TYO83" s="200"/>
      <c r="TYP83" s="200"/>
      <c r="TYQ83" s="200"/>
      <c r="TYR83" s="200"/>
      <c r="TYS83" s="200"/>
      <c r="TYT83" s="200"/>
      <c r="TYU83" s="200"/>
      <c r="TYV83" s="200"/>
      <c r="TYW83" s="200"/>
      <c r="TYX83" s="200"/>
      <c r="TYY83" s="200"/>
      <c r="TYZ83" s="200"/>
      <c r="TZA83" s="200"/>
      <c r="TZB83" s="200"/>
      <c r="TZC83" s="200"/>
      <c r="TZD83" s="200"/>
      <c r="TZE83" s="200"/>
      <c r="TZF83" s="200"/>
      <c r="TZG83" s="200"/>
      <c r="TZH83" s="200"/>
      <c r="TZI83" s="200"/>
      <c r="TZJ83" s="200"/>
      <c r="TZK83" s="200"/>
      <c r="TZL83" s="200"/>
      <c r="TZM83" s="200"/>
      <c r="TZN83" s="200"/>
      <c r="TZO83" s="200"/>
      <c r="TZP83" s="200"/>
      <c r="TZQ83" s="200"/>
      <c r="TZR83" s="200"/>
      <c r="TZS83" s="200"/>
      <c r="TZT83" s="200"/>
      <c r="TZU83" s="200"/>
      <c r="TZV83" s="200"/>
      <c r="TZW83" s="200"/>
      <c r="TZX83" s="200"/>
      <c r="TZY83" s="200"/>
      <c r="TZZ83" s="200"/>
      <c r="UAA83" s="200"/>
      <c r="UAB83" s="200"/>
      <c r="UAC83" s="200"/>
      <c r="UAD83" s="200"/>
      <c r="UAE83" s="200"/>
      <c r="UAF83" s="200"/>
      <c r="UAG83" s="200"/>
      <c r="UAH83" s="200"/>
      <c r="UAI83" s="200"/>
      <c r="UAJ83" s="200"/>
      <c r="UAK83" s="200"/>
      <c r="UAL83" s="200"/>
      <c r="UAM83" s="200"/>
      <c r="UAN83" s="200"/>
      <c r="UAO83" s="200"/>
      <c r="UAP83" s="200"/>
      <c r="UAQ83" s="200"/>
      <c r="UAR83" s="200"/>
      <c r="UAS83" s="200"/>
      <c r="UAT83" s="200"/>
      <c r="UAU83" s="200"/>
      <c r="UAV83" s="200"/>
      <c r="UAW83" s="200"/>
      <c r="UAX83" s="200"/>
      <c r="UAY83" s="200"/>
      <c r="UAZ83" s="200"/>
      <c r="UBA83" s="200"/>
      <c r="UBB83" s="200"/>
      <c r="UBC83" s="200"/>
      <c r="UBD83" s="200"/>
      <c r="UBE83" s="200"/>
      <c r="UBF83" s="200"/>
      <c r="UBG83" s="200"/>
      <c r="UBH83" s="200"/>
      <c r="UBI83" s="200"/>
      <c r="UBJ83" s="200"/>
      <c r="UBK83" s="200"/>
      <c r="UBL83" s="200"/>
      <c r="UBM83" s="197"/>
      <c r="UBN83" s="197"/>
      <c r="UBO83" s="197"/>
      <c r="UBP83" s="197"/>
      <c r="UBQ83" s="197"/>
      <c r="UBR83" s="197"/>
      <c r="UBS83" s="197"/>
      <c r="UBT83" s="197"/>
      <c r="UBU83" s="197"/>
      <c r="UBV83" s="197"/>
      <c r="UBW83" s="197"/>
      <c r="UBX83" s="197"/>
      <c r="UBY83" s="197"/>
      <c r="UBZ83" s="197"/>
      <c r="UCA83" s="197"/>
      <c r="UCB83" s="197"/>
      <c r="UCC83" s="200"/>
      <c r="UCD83" s="200"/>
      <c r="UCE83" s="200"/>
      <c r="UCF83" s="200"/>
      <c r="UCG83" s="200"/>
      <c r="UCH83" s="200"/>
      <c r="UCI83" s="200"/>
      <c r="UCJ83" s="200"/>
      <c r="UCK83" s="200"/>
      <c r="UCL83" s="200"/>
      <c r="UCM83" s="200"/>
      <c r="UCN83" s="200"/>
      <c r="UCO83" s="200"/>
      <c r="UCP83" s="200"/>
      <c r="UCQ83" s="200"/>
      <c r="UCR83" s="200"/>
      <c r="UCS83" s="200"/>
      <c r="UCT83" s="200"/>
      <c r="UCU83" s="200"/>
      <c r="UCV83" s="200"/>
      <c r="UCW83" s="200"/>
      <c r="UCX83" s="200"/>
      <c r="UCY83" s="200"/>
      <c r="UCZ83" s="200"/>
      <c r="UDA83" s="200"/>
      <c r="UDB83" s="200"/>
      <c r="UDC83" s="200"/>
      <c r="UDD83" s="200"/>
      <c r="UDE83" s="200"/>
      <c r="UDF83" s="200"/>
      <c r="UDG83" s="200"/>
      <c r="UDH83" s="200"/>
      <c r="UDI83" s="200"/>
      <c r="UDJ83" s="200"/>
      <c r="UDK83" s="200"/>
      <c r="UDL83" s="200"/>
      <c r="UDM83" s="200"/>
      <c r="UDN83" s="200"/>
      <c r="UDO83" s="200"/>
      <c r="UDP83" s="200"/>
      <c r="UDQ83" s="200"/>
      <c r="UDR83" s="200"/>
      <c r="UDS83" s="200"/>
      <c r="UDT83" s="200"/>
      <c r="UDU83" s="200"/>
      <c r="UDV83" s="200"/>
      <c r="UDW83" s="200"/>
      <c r="UDX83" s="200"/>
      <c r="UDY83" s="200"/>
      <c r="UDZ83" s="200"/>
      <c r="UEA83" s="200"/>
      <c r="UEB83" s="200"/>
      <c r="UEC83" s="200"/>
      <c r="UED83" s="200"/>
      <c r="UEE83" s="200"/>
      <c r="UEF83" s="200"/>
      <c r="UEG83" s="200"/>
      <c r="UEH83" s="200"/>
      <c r="UEI83" s="200"/>
      <c r="UEJ83" s="200"/>
      <c r="UEK83" s="200"/>
      <c r="UEL83" s="200"/>
      <c r="UEM83" s="200"/>
      <c r="UEN83" s="200"/>
      <c r="UEO83" s="200"/>
      <c r="UEP83" s="200"/>
      <c r="UEQ83" s="200"/>
      <c r="UER83" s="200"/>
      <c r="UES83" s="200"/>
      <c r="UET83" s="200"/>
      <c r="UEU83" s="200"/>
      <c r="UEV83" s="200"/>
      <c r="UEW83" s="200"/>
      <c r="UEX83" s="200"/>
      <c r="UEY83" s="200"/>
      <c r="UEZ83" s="200"/>
      <c r="UFA83" s="197"/>
      <c r="UFB83" s="197"/>
      <c r="UFC83" s="197"/>
      <c r="UFD83" s="197"/>
      <c r="UFE83" s="197"/>
      <c r="UFF83" s="197"/>
      <c r="UFG83" s="197"/>
      <c r="UFH83" s="197"/>
      <c r="UFI83" s="197"/>
      <c r="UFJ83" s="197"/>
      <c r="UFK83" s="197"/>
      <c r="UFL83" s="197"/>
      <c r="UFM83" s="197"/>
      <c r="UFN83" s="197"/>
      <c r="UFO83" s="197"/>
      <c r="UFP83" s="197"/>
      <c r="UFQ83" s="200"/>
      <c r="UFR83" s="200"/>
      <c r="UFS83" s="200"/>
      <c r="UFT83" s="200"/>
      <c r="UFU83" s="200"/>
      <c r="UFV83" s="200"/>
      <c r="UFW83" s="200"/>
      <c r="UFX83" s="200"/>
      <c r="UFY83" s="200"/>
      <c r="UFZ83" s="200"/>
      <c r="UGA83" s="200"/>
      <c r="UGB83" s="200"/>
      <c r="UGC83" s="200"/>
      <c r="UGD83" s="200"/>
      <c r="UGE83" s="200"/>
      <c r="UGF83" s="200"/>
      <c r="UGG83" s="200"/>
      <c r="UGH83" s="200"/>
      <c r="UGI83" s="200"/>
      <c r="UGJ83" s="200"/>
      <c r="UGK83" s="200"/>
      <c r="UGL83" s="200"/>
      <c r="UGM83" s="200"/>
      <c r="UGN83" s="200"/>
      <c r="UGO83" s="200"/>
      <c r="UGP83" s="200"/>
      <c r="UGQ83" s="200"/>
      <c r="UGR83" s="200"/>
      <c r="UGS83" s="200"/>
      <c r="UGT83" s="200"/>
      <c r="UGU83" s="200"/>
      <c r="UGV83" s="200"/>
      <c r="UGW83" s="200"/>
      <c r="UGX83" s="200"/>
      <c r="UGY83" s="200"/>
      <c r="UGZ83" s="200"/>
      <c r="UHA83" s="200"/>
      <c r="UHB83" s="200"/>
      <c r="UHC83" s="200"/>
      <c r="UHD83" s="200"/>
      <c r="UHE83" s="200"/>
      <c r="UHF83" s="200"/>
      <c r="UHG83" s="200"/>
      <c r="UHH83" s="200"/>
      <c r="UHI83" s="200"/>
      <c r="UHJ83" s="200"/>
      <c r="UHK83" s="200"/>
      <c r="UHL83" s="200"/>
      <c r="UHM83" s="200"/>
      <c r="UHN83" s="200"/>
      <c r="UHO83" s="200"/>
      <c r="UHP83" s="200"/>
      <c r="UHQ83" s="200"/>
      <c r="UHR83" s="200"/>
      <c r="UHS83" s="200"/>
      <c r="UHT83" s="200"/>
      <c r="UHU83" s="200"/>
      <c r="UHV83" s="200"/>
      <c r="UHW83" s="200"/>
      <c r="UHX83" s="200"/>
      <c r="UHY83" s="200"/>
      <c r="UHZ83" s="200"/>
      <c r="UIA83" s="200"/>
      <c r="UIB83" s="200"/>
      <c r="UIC83" s="200"/>
      <c r="UID83" s="200"/>
      <c r="UIE83" s="200"/>
      <c r="UIF83" s="200"/>
      <c r="UIG83" s="200"/>
      <c r="UIH83" s="200"/>
      <c r="UII83" s="200"/>
      <c r="UIJ83" s="200"/>
      <c r="UIK83" s="200"/>
      <c r="UIL83" s="200"/>
      <c r="UIM83" s="200"/>
      <c r="UIN83" s="200"/>
      <c r="UIO83" s="197"/>
      <c r="UIP83" s="197"/>
      <c r="UIQ83" s="197"/>
      <c r="UIR83" s="197"/>
      <c r="UIS83" s="197"/>
      <c r="UIT83" s="197"/>
      <c r="UIU83" s="197"/>
      <c r="UIV83" s="197"/>
      <c r="UIW83" s="197"/>
      <c r="UIX83" s="197"/>
      <c r="UIY83" s="197"/>
      <c r="UIZ83" s="197"/>
      <c r="UJA83" s="197"/>
      <c r="UJB83" s="197"/>
      <c r="UJC83" s="197"/>
      <c r="UJD83" s="197"/>
      <c r="UJE83" s="200"/>
      <c r="UJF83" s="200"/>
      <c r="UJG83" s="200"/>
      <c r="UJH83" s="200"/>
      <c r="UJI83" s="200"/>
      <c r="UJJ83" s="200"/>
      <c r="UJK83" s="200"/>
      <c r="UJL83" s="200"/>
      <c r="UJM83" s="200"/>
      <c r="UJN83" s="200"/>
      <c r="UJO83" s="200"/>
      <c r="UJP83" s="200"/>
      <c r="UJQ83" s="200"/>
      <c r="UJR83" s="200"/>
      <c r="UJS83" s="200"/>
      <c r="UJT83" s="200"/>
      <c r="UJU83" s="200"/>
      <c r="UJV83" s="200"/>
      <c r="UJW83" s="200"/>
      <c r="UJX83" s="200"/>
      <c r="UJY83" s="200"/>
      <c r="UJZ83" s="200"/>
      <c r="UKA83" s="200"/>
      <c r="UKB83" s="200"/>
      <c r="UKC83" s="200"/>
      <c r="UKD83" s="200"/>
      <c r="UKE83" s="200"/>
      <c r="UKF83" s="200"/>
      <c r="UKG83" s="200"/>
      <c r="UKH83" s="200"/>
      <c r="UKI83" s="200"/>
      <c r="UKJ83" s="200"/>
      <c r="UKK83" s="200"/>
      <c r="UKL83" s="200"/>
      <c r="UKM83" s="200"/>
      <c r="UKN83" s="200"/>
      <c r="UKO83" s="200"/>
      <c r="UKP83" s="200"/>
      <c r="UKQ83" s="200"/>
      <c r="UKR83" s="200"/>
      <c r="UKS83" s="200"/>
      <c r="UKT83" s="200"/>
      <c r="UKU83" s="200"/>
      <c r="UKV83" s="200"/>
      <c r="UKW83" s="200"/>
      <c r="UKX83" s="200"/>
      <c r="UKY83" s="200"/>
      <c r="UKZ83" s="200"/>
      <c r="ULA83" s="200"/>
      <c r="ULB83" s="200"/>
      <c r="ULC83" s="200"/>
      <c r="ULD83" s="200"/>
      <c r="ULE83" s="200"/>
      <c r="ULF83" s="200"/>
      <c r="ULG83" s="200"/>
      <c r="ULH83" s="200"/>
      <c r="ULI83" s="200"/>
      <c r="ULJ83" s="200"/>
      <c r="ULK83" s="200"/>
      <c r="ULL83" s="200"/>
      <c r="ULM83" s="200"/>
      <c r="ULN83" s="200"/>
      <c r="ULO83" s="200"/>
      <c r="ULP83" s="200"/>
      <c r="ULQ83" s="200"/>
      <c r="ULR83" s="200"/>
      <c r="ULS83" s="200"/>
      <c r="ULT83" s="200"/>
      <c r="ULU83" s="200"/>
      <c r="ULV83" s="200"/>
      <c r="ULW83" s="200"/>
      <c r="ULX83" s="200"/>
      <c r="ULY83" s="200"/>
      <c r="ULZ83" s="200"/>
      <c r="UMA83" s="200"/>
      <c r="UMB83" s="200"/>
      <c r="UMC83" s="197"/>
      <c r="UMD83" s="197"/>
      <c r="UME83" s="197"/>
      <c r="UMF83" s="197"/>
      <c r="UMG83" s="197"/>
      <c r="UMH83" s="197"/>
      <c r="UMI83" s="197"/>
      <c r="UMJ83" s="197"/>
      <c r="UMK83" s="197"/>
      <c r="UML83" s="197"/>
      <c r="UMM83" s="197"/>
      <c r="UMN83" s="197"/>
      <c r="UMO83" s="197"/>
      <c r="UMP83" s="197"/>
      <c r="UMQ83" s="197"/>
      <c r="UMR83" s="197"/>
      <c r="UMS83" s="200"/>
      <c r="UMT83" s="200"/>
      <c r="UMU83" s="200"/>
      <c r="UMV83" s="200"/>
      <c r="UMW83" s="200"/>
      <c r="UMX83" s="200"/>
      <c r="UMY83" s="200"/>
      <c r="UMZ83" s="200"/>
      <c r="UNA83" s="200"/>
      <c r="UNB83" s="200"/>
      <c r="UNC83" s="200"/>
      <c r="UND83" s="200"/>
      <c r="UNE83" s="200"/>
      <c r="UNF83" s="200"/>
      <c r="UNG83" s="200"/>
      <c r="UNH83" s="200"/>
      <c r="UNI83" s="200"/>
      <c r="UNJ83" s="200"/>
      <c r="UNK83" s="200"/>
      <c r="UNL83" s="200"/>
      <c r="UNM83" s="200"/>
      <c r="UNN83" s="200"/>
      <c r="UNO83" s="200"/>
      <c r="UNP83" s="200"/>
      <c r="UNQ83" s="200"/>
      <c r="UNR83" s="200"/>
      <c r="UNS83" s="200"/>
      <c r="UNT83" s="200"/>
      <c r="UNU83" s="200"/>
      <c r="UNV83" s="200"/>
      <c r="UNW83" s="200"/>
      <c r="UNX83" s="200"/>
      <c r="UNY83" s="200"/>
      <c r="UNZ83" s="200"/>
      <c r="UOA83" s="200"/>
      <c r="UOB83" s="200"/>
      <c r="UOC83" s="200"/>
      <c r="UOD83" s="200"/>
      <c r="UOE83" s="200"/>
      <c r="UOF83" s="200"/>
      <c r="UOG83" s="200"/>
      <c r="UOH83" s="200"/>
      <c r="UOI83" s="200"/>
      <c r="UOJ83" s="200"/>
      <c r="UOK83" s="200"/>
      <c r="UOL83" s="200"/>
      <c r="UOM83" s="200"/>
      <c r="UON83" s="200"/>
      <c r="UOO83" s="200"/>
      <c r="UOP83" s="200"/>
      <c r="UOQ83" s="200"/>
      <c r="UOR83" s="200"/>
      <c r="UOS83" s="200"/>
      <c r="UOT83" s="200"/>
      <c r="UOU83" s="200"/>
      <c r="UOV83" s="200"/>
      <c r="UOW83" s="200"/>
      <c r="UOX83" s="200"/>
      <c r="UOY83" s="200"/>
      <c r="UOZ83" s="200"/>
      <c r="UPA83" s="200"/>
      <c r="UPB83" s="200"/>
      <c r="UPC83" s="200"/>
      <c r="UPD83" s="200"/>
      <c r="UPE83" s="200"/>
      <c r="UPF83" s="200"/>
      <c r="UPG83" s="200"/>
      <c r="UPH83" s="200"/>
      <c r="UPI83" s="200"/>
      <c r="UPJ83" s="200"/>
      <c r="UPK83" s="200"/>
      <c r="UPL83" s="200"/>
      <c r="UPM83" s="200"/>
      <c r="UPN83" s="200"/>
      <c r="UPO83" s="200"/>
      <c r="UPP83" s="200"/>
      <c r="UPQ83" s="197"/>
      <c r="UPR83" s="197"/>
      <c r="UPS83" s="197"/>
      <c r="UPT83" s="197"/>
      <c r="UPU83" s="197"/>
      <c r="UPV83" s="197"/>
      <c r="UPW83" s="197"/>
      <c r="UPX83" s="197"/>
      <c r="UPY83" s="197"/>
      <c r="UPZ83" s="197"/>
      <c r="UQA83" s="197"/>
      <c r="UQB83" s="197"/>
      <c r="UQC83" s="197"/>
      <c r="UQD83" s="197"/>
      <c r="UQE83" s="197"/>
      <c r="UQF83" s="197"/>
      <c r="UQG83" s="200"/>
      <c r="UQH83" s="200"/>
      <c r="UQI83" s="200"/>
      <c r="UQJ83" s="200"/>
      <c r="UQK83" s="200"/>
      <c r="UQL83" s="200"/>
      <c r="UQM83" s="200"/>
      <c r="UQN83" s="200"/>
      <c r="UQO83" s="200"/>
      <c r="UQP83" s="200"/>
      <c r="UQQ83" s="200"/>
      <c r="UQR83" s="200"/>
      <c r="UQS83" s="200"/>
      <c r="UQT83" s="200"/>
      <c r="UQU83" s="200"/>
      <c r="UQV83" s="200"/>
      <c r="UQW83" s="200"/>
      <c r="UQX83" s="200"/>
      <c r="UQY83" s="200"/>
      <c r="UQZ83" s="200"/>
      <c r="URA83" s="200"/>
      <c r="URB83" s="200"/>
      <c r="URC83" s="200"/>
      <c r="URD83" s="200"/>
      <c r="URE83" s="200"/>
      <c r="URF83" s="200"/>
      <c r="URG83" s="200"/>
      <c r="URH83" s="200"/>
      <c r="URI83" s="200"/>
      <c r="URJ83" s="200"/>
      <c r="URK83" s="200"/>
      <c r="URL83" s="200"/>
      <c r="URM83" s="200"/>
      <c r="URN83" s="200"/>
      <c r="URO83" s="200"/>
      <c r="URP83" s="200"/>
      <c r="URQ83" s="200"/>
      <c r="URR83" s="200"/>
      <c r="URS83" s="200"/>
      <c r="URT83" s="200"/>
      <c r="URU83" s="200"/>
      <c r="URV83" s="200"/>
      <c r="URW83" s="200"/>
      <c r="URX83" s="200"/>
      <c r="URY83" s="200"/>
      <c r="URZ83" s="200"/>
      <c r="USA83" s="200"/>
      <c r="USB83" s="200"/>
      <c r="USC83" s="200"/>
      <c r="USD83" s="200"/>
      <c r="USE83" s="200"/>
      <c r="USF83" s="200"/>
      <c r="USG83" s="200"/>
      <c r="USH83" s="200"/>
      <c r="USI83" s="200"/>
      <c r="USJ83" s="200"/>
      <c r="USK83" s="200"/>
      <c r="USL83" s="200"/>
      <c r="USM83" s="200"/>
      <c r="USN83" s="200"/>
      <c r="USO83" s="200"/>
      <c r="USP83" s="200"/>
      <c r="USQ83" s="200"/>
      <c r="USR83" s="200"/>
      <c r="USS83" s="200"/>
      <c r="UST83" s="200"/>
      <c r="USU83" s="200"/>
      <c r="USV83" s="200"/>
      <c r="USW83" s="200"/>
      <c r="USX83" s="200"/>
      <c r="USY83" s="200"/>
      <c r="USZ83" s="200"/>
      <c r="UTA83" s="200"/>
      <c r="UTB83" s="200"/>
      <c r="UTC83" s="200"/>
      <c r="UTD83" s="200"/>
      <c r="UTE83" s="197"/>
      <c r="UTF83" s="197"/>
      <c r="UTG83" s="197"/>
      <c r="UTH83" s="197"/>
      <c r="UTI83" s="197"/>
      <c r="UTJ83" s="197"/>
      <c r="UTK83" s="197"/>
      <c r="UTL83" s="197"/>
      <c r="UTM83" s="197"/>
      <c r="UTN83" s="197"/>
      <c r="UTO83" s="197"/>
      <c r="UTP83" s="197"/>
      <c r="UTQ83" s="197"/>
      <c r="UTR83" s="197"/>
      <c r="UTS83" s="197"/>
      <c r="UTT83" s="197"/>
      <c r="UTU83" s="200"/>
      <c r="UTV83" s="200"/>
      <c r="UTW83" s="200"/>
      <c r="UTX83" s="200"/>
      <c r="UTY83" s="200"/>
      <c r="UTZ83" s="200"/>
      <c r="UUA83" s="200"/>
      <c r="UUB83" s="200"/>
      <c r="UUC83" s="200"/>
      <c r="UUD83" s="200"/>
      <c r="UUE83" s="200"/>
      <c r="UUF83" s="200"/>
      <c r="UUG83" s="200"/>
      <c r="UUH83" s="200"/>
      <c r="UUI83" s="200"/>
      <c r="UUJ83" s="200"/>
      <c r="UUK83" s="200"/>
      <c r="UUL83" s="200"/>
      <c r="UUM83" s="200"/>
      <c r="UUN83" s="200"/>
      <c r="UUO83" s="200"/>
      <c r="UUP83" s="200"/>
      <c r="UUQ83" s="200"/>
      <c r="UUR83" s="200"/>
      <c r="UUS83" s="200"/>
      <c r="UUT83" s="200"/>
      <c r="UUU83" s="200"/>
      <c r="UUV83" s="200"/>
      <c r="UUW83" s="200"/>
      <c r="UUX83" s="200"/>
      <c r="UUY83" s="200"/>
      <c r="UUZ83" s="200"/>
      <c r="UVA83" s="200"/>
      <c r="UVB83" s="200"/>
      <c r="UVC83" s="200"/>
      <c r="UVD83" s="200"/>
      <c r="UVE83" s="200"/>
      <c r="UVF83" s="200"/>
      <c r="UVG83" s="200"/>
      <c r="UVH83" s="200"/>
      <c r="UVI83" s="200"/>
      <c r="UVJ83" s="200"/>
      <c r="UVK83" s="200"/>
      <c r="UVL83" s="200"/>
      <c r="UVM83" s="200"/>
      <c r="UVN83" s="200"/>
      <c r="UVO83" s="200"/>
      <c r="UVP83" s="200"/>
      <c r="UVQ83" s="200"/>
      <c r="UVR83" s="200"/>
      <c r="UVS83" s="200"/>
      <c r="UVT83" s="200"/>
      <c r="UVU83" s="200"/>
      <c r="UVV83" s="200"/>
      <c r="UVW83" s="200"/>
      <c r="UVX83" s="200"/>
      <c r="UVY83" s="200"/>
      <c r="UVZ83" s="200"/>
      <c r="UWA83" s="200"/>
      <c r="UWB83" s="200"/>
      <c r="UWC83" s="200"/>
      <c r="UWD83" s="200"/>
      <c r="UWE83" s="200"/>
      <c r="UWF83" s="200"/>
      <c r="UWG83" s="200"/>
      <c r="UWH83" s="200"/>
      <c r="UWI83" s="200"/>
      <c r="UWJ83" s="200"/>
      <c r="UWK83" s="200"/>
      <c r="UWL83" s="200"/>
      <c r="UWM83" s="200"/>
      <c r="UWN83" s="200"/>
      <c r="UWO83" s="200"/>
      <c r="UWP83" s="200"/>
      <c r="UWQ83" s="200"/>
      <c r="UWR83" s="200"/>
      <c r="UWS83" s="197"/>
      <c r="UWT83" s="197"/>
      <c r="UWU83" s="197"/>
      <c r="UWV83" s="197"/>
      <c r="UWW83" s="197"/>
      <c r="UWX83" s="197"/>
      <c r="UWY83" s="197"/>
      <c r="UWZ83" s="197"/>
      <c r="UXA83" s="197"/>
      <c r="UXB83" s="197"/>
      <c r="UXC83" s="197"/>
      <c r="UXD83" s="197"/>
      <c r="UXE83" s="197"/>
      <c r="UXF83" s="197"/>
      <c r="UXG83" s="197"/>
      <c r="UXH83" s="197"/>
      <c r="UXI83" s="200"/>
      <c r="UXJ83" s="200"/>
      <c r="UXK83" s="200"/>
      <c r="UXL83" s="200"/>
      <c r="UXM83" s="200"/>
      <c r="UXN83" s="200"/>
      <c r="UXO83" s="200"/>
      <c r="UXP83" s="200"/>
      <c r="UXQ83" s="200"/>
      <c r="UXR83" s="200"/>
      <c r="UXS83" s="200"/>
      <c r="UXT83" s="200"/>
      <c r="UXU83" s="200"/>
      <c r="UXV83" s="200"/>
      <c r="UXW83" s="200"/>
      <c r="UXX83" s="200"/>
      <c r="UXY83" s="200"/>
      <c r="UXZ83" s="200"/>
      <c r="UYA83" s="200"/>
      <c r="UYB83" s="200"/>
      <c r="UYC83" s="200"/>
      <c r="UYD83" s="200"/>
      <c r="UYE83" s="200"/>
      <c r="UYF83" s="200"/>
      <c r="UYG83" s="200"/>
      <c r="UYH83" s="200"/>
      <c r="UYI83" s="200"/>
      <c r="UYJ83" s="200"/>
      <c r="UYK83" s="200"/>
      <c r="UYL83" s="200"/>
      <c r="UYM83" s="200"/>
      <c r="UYN83" s="200"/>
      <c r="UYO83" s="200"/>
      <c r="UYP83" s="200"/>
      <c r="UYQ83" s="200"/>
      <c r="UYR83" s="200"/>
      <c r="UYS83" s="200"/>
      <c r="UYT83" s="200"/>
      <c r="UYU83" s="200"/>
      <c r="UYV83" s="200"/>
      <c r="UYW83" s="200"/>
      <c r="UYX83" s="200"/>
      <c r="UYY83" s="200"/>
      <c r="UYZ83" s="200"/>
      <c r="UZA83" s="200"/>
      <c r="UZB83" s="200"/>
      <c r="UZC83" s="200"/>
      <c r="UZD83" s="200"/>
      <c r="UZE83" s="200"/>
      <c r="UZF83" s="200"/>
      <c r="UZG83" s="200"/>
      <c r="UZH83" s="200"/>
      <c r="UZI83" s="200"/>
      <c r="UZJ83" s="200"/>
      <c r="UZK83" s="200"/>
      <c r="UZL83" s="200"/>
      <c r="UZM83" s="200"/>
      <c r="UZN83" s="200"/>
      <c r="UZO83" s="200"/>
      <c r="UZP83" s="200"/>
      <c r="UZQ83" s="200"/>
      <c r="UZR83" s="200"/>
      <c r="UZS83" s="200"/>
      <c r="UZT83" s="200"/>
      <c r="UZU83" s="200"/>
      <c r="UZV83" s="200"/>
      <c r="UZW83" s="200"/>
      <c r="UZX83" s="200"/>
      <c r="UZY83" s="200"/>
      <c r="UZZ83" s="200"/>
      <c r="VAA83" s="200"/>
      <c r="VAB83" s="200"/>
      <c r="VAC83" s="200"/>
      <c r="VAD83" s="200"/>
      <c r="VAE83" s="200"/>
      <c r="VAF83" s="200"/>
      <c r="VAG83" s="197"/>
      <c r="VAH83" s="197"/>
      <c r="VAI83" s="197"/>
      <c r="VAJ83" s="197"/>
      <c r="VAK83" s="197"/>
      <c r="VAL83" s="197"/>
      <c r="VAM83" s="197"/>
      <c r="VAN83" s="197"/>
      <c r="VAO83" s="197"/>
      <c r="VAP83" s="197"/>
      <c r="VAQ83" s="197"/>
      <c r="VAR83" s="197"/>
      <c r="VAS83" s="197"/>
      <c r="VAT83" s="197"/>
      <c r="VAU83" s="197"/>
      <c r="VAV83" s="197"/>
      <c r="VAW83" s="200"/>
      <c r="VAX83" s="200"/>
      <c r="VAY83" s="200"/>
      <c r="VAZ83" s="200"/>
      <c r="VBA83" s="200"/>
      <c r="VBB83" s="200"/>
      <c r="VBC83" s="200"/>
      <c r="VBD83" s="200"/>
      <c r="VBE83" s="200"/>
      <c r="VBF83" s="200"/>
      <c r="VBG83" s="200"/>
      <c r="VBH83" s="200"/>
      <c r="VBI83" s="200"/>
      <c r="VBJ83" s="200"/>
      <c r="VBK83" s="200"/>
      <c r="VBL83" s="200"/>
      <c r="VBM83" s="200"/>
      <c r="VBN83" s="200"/>
      <c r="VBO83" s="200"/>
      <c r="VBP83" s="200"/>
      <c r="VBQ83" s="200"/>
      <c r="VBR83" s="200"/>
      <c r="VBS83" s="200"/>
      <c r="VBT83" s="200"/>
      <c r="VBU83" s="200"/>
      <c r="VBV83" s="200"/>
      <c r="VBW83" s="200"/>
      <c r="VBX83" s="200"/>
      <c r="VBY83" s="200"/>
      <c r="VBZ83" s="200"/>
      <c r="VCA83" s="200"/>
      <c r="VCB83" s="200"/>
      <c r="VCC83" s="200"/>
      <c r="VCD83" s="200"/>
      <c r="VCE83" s="200"/>
      <c r="VCF83" s="200"/>
      <c r="VCG83" s="200"/>
      <c r="VCH83" s="200"/>
      <c r="VCI83" s="200"/>
      <c r="VCJ83" s="200"/>
      <c r="VCK83" s="200"/>
      <c r="VCL83" s="200"/>
      <c r="VCM83" s="200"/>
      <c r="VCN83" s="200"/>
      <c r="VCO83" s="200"/>
      <c r="VCP83" s="200"/>
      <c r="VCQ83" s="200"/>
      <c r="VCR83" s="200"/>
      <c r="VCS83" s="200"/>
      <c r="VCT83" s="200"/>
      <c r="VCU83" s="200"/>
      <c r="VCV83" s="200"/>
      <c r="VCW83" s="200"/>
      <c r="VCX83" s="200"/>
      <c r="VCY83" s="200"/>
      <c r="VCZ83" s="200"/>
      <c r="VDA83" s="200"/>
      <c r="VDB83" s="200"/>
      <c r="VDC83" s="200"/>
      <c r="VDD83" s="200"/>
      <c r="VDE83" s="200"/>
      <c r="VDF83" s="200"/>
      <c r="VDG83" s="200"/>
      <c r="VDH83" s="200"/>
      <c r="VDI83" s="200"/>
      <c r="VDJ83" s="200"/>
      <c r="VDK83" s="200"/>
      <c r="VDL83" s="200"/>
      <c r="VDM83" s="200"/>
      <c r="VDN83" s="200"/>
      <c r="VDO83" s="200"/>
      <c r="VDP83" s="200"/>
      <c r="VDQ83" s="200"/>
      <c r="VDR83" s="200"/>
      <c r="VDS83" s="200"/>
      <c r="VDT83" s="200"/>
      <c r="VDU83" s="197"/>
      <c r="VDV83" s="197"/>
      <c r="VDW83" s="197"/>
      <c r="VDX83" s="197"/>
      <c r="VDY83" s="197"/>
      <c r="VDZ83" s="197"/>
      <c r="VEA83" s="197"/>
      <c r="VEB83" s="197"/>
      <c r="VEC83" s="197"/>
      <c r="VED83" s="197"/>
      <c r="VEE83" s="197"/>
      <c r="VEF83" s="197"/>
      <c r="VEG83" s="197"/>
      <c r="VEH83" s="197"/>
      <c r="VEI83" s="197"/>
      <c r="VEJ83" s="197"/>
      <c r="VEK83" s="200"/>
      <c r="VEL83" s="200"/>
      <c r="VEM83" s="200"/>
      <c r="VEN83" s="200"/>
      <c r="VEO83" s="200"/>
      <c r="VEP83" s="200"/>
      <c r="VEQ83" s="200"/>
      <c r="VER83" s="200"/>
      <c r="VES83" s="200"/>
      <c r="VET83" s="200"/>
      <c r="VEU83" s="200"/>
      <c r="VEV83" s="200"/>
      <c r="VEW83" s="200"/>
      <c r="VEX83" s="200"/>
      <c r="VEY83" s="200"/>
      <c r="VEZ83" s="200"/>
      <c r="VFA83" s="200"/>
      <c r="VFB83" s="200"/>
      <c r="VFC83" s="200"/>
      <c r="VFD83" s="200"/>
      <c r="VFE83" s="200"/>
      <c r="VFF83" s="200"/>
      <c r="VFG83" s="200"/>
      <c r="VFH83" s="200"/>
      <c r="VFI83" s="200"/>
      <c r="VFJ83" s="200"/>
      <c r="VFK83" s="200"/>
      <c r="VFL83" s="200"/>
      <c r="VFM83" s="200"/>
      <c r="VFN83" s="200"/>
      <c r="VFO83" s="200"/>
      <c r="VFP83" s="200"/>
      <c r="VFQ83" s="200"/>
      <c r="VFR83" s="200"/>
      <c r="VFS83" s="200"/>
      <c r="VFT83" s="200"/>
      <c r="VFU83" s="200"/>
      <c r="VFV83" s="200"/>
      <c r="VFW83" s="200"/>
      <c r="VFX83" s="200"/>
      <c r="VFY83" s="200"/>
      <c r="VFZ83" s="200"/>
      <c r="VGA83" s="200"/>
      <c r="VGB83" s="200"/>
      <c r="VGC83" s="200"/>
      <c r="VGD83" s="200"/>
      <c r="VGE83" s="200"/>
      <c r="VGF83" s="200"/>
      <c r="VGG83" s="200"/>
      <c r="VGH83" s="200"/>
      <c r="VGI83" s="200"/>
      <c r="VGJ83" s="200"/>
      <c r="VGK83" s="200"/>
      <c r="VGL83" s="200"/>
      <c r="VGM83" s="200"/>
      <c r="VGN83" s="200"/>
      <c r="VGO83" s="200"/>
      <c r="VGP83" s="200"/>
      <c r="VGQ83" s="200"/>
      <c r="VGR83" s="200"/>
      <c r="VGS83" s="200"/>
      <c r="VGT83" s="200"/>
      <c r="VGU83" s="200"/>
      <c r="VGV83" s="200"/>
      <c r="VGW83" s="200"/>
      <c r="VGX83" s="200"/>
      <c r="VGY83" s="200"/>
      <c r="VGZ83" s="200"/>
      <c r="VHA83" s="200"/>
      <c r="VHB83" s="200"/>
      <c r="VHC83" s="200"/>
      <c r="VHD83" s="200"/>
      <c r="VHE83" s="200"/>
      <c r="VHF83" s="200"/>
      <c r="VHG83" s="200"/>
      <c r="VHH83" s="200"/>
      <c r="VHI83" s="197"/>
      <c r="VHJ83" s="197"/>
      <c r="VHK83" s="197"/>
      <c r="VHL83" s="197"/>
      <c r="VHM83" s="197"/>
      <c r="VHN83" s="197"/>
      <c r="VHO83" s="197"/>
      <c r="VHP83" s="197"/>
      <c r="VHQ83" s="197"/>
      <c r="VHR83" s="197"/>
      <c r="VHS83" s="197"/>
      <c r="VHT83" s="197"/>
      <c r="VHU83" s="197"/>
      <c r="VHV83" s="197"/>
      <c r="VHW83" s="197"/>
      <c r="VHX83" s="197"/>
      <c r="VHY83" s="200"/>
      <c r="VHZ83" s="200"/>
      <c r="VIA83" s="200"/>
      <c r="VIB83" s="200"/>
      <c r="VIC83" s="200"/>
      <c r="VID83" s="200"/>
      <c r="VIE83" s="200"/>
      <c r="VIF83" s="200"/>
      <c r="VIG83" s="200"/>
      <c r="VIH83" s="200"/>
      <c r="VII83" s="200"/>
      <c r="VIJ83" s="200"/>
      <c r="VIK83" s="200"/>
      <c r="VIL83" s="200"/>
      <c r="VIM83" s="200"/>
      <c r="VIN83" s="200"/>
      <c r="VIO83" s="200"/>
      <c r="VIP83" s="200"/>
      <c r="VIQ83" s="200"/>
      <c r="VIR83" s="200"/>
      <c r="VIS83" s="200"/>
      <c r="VIT83" s="200"/>
      <c r="VIU83" s="200"/>
      <c r="VIV83" s="200"/>
      <c r="VIW83" s="200"/>
      <c r="VIX83" s="200"/>
      <c r="VIY83" s="200"/>
      <c r="VIZ83" s="200"/>
      <c r="VJA83" s="200"/>
      <c r="VJB83" s="200"/>
      <c r="VJC83" s="200"/>
      <c r="VJD83" s="200"/>
      <c r="VJE83" s="200"/>
      <c r="VJF83" s="200"/>
      <c r="VJG83" s="200"/>
      <c r="VJH83" s="200"/>
      <c r="VJI83" s="200"/>
      <c r="VJJ83" s="200"/>
      <c r="VJK83" s="200"/>
      <c r="VJL83" s="200"/>
      <c r="VJM83" s="200"/>
      <c r="VJN83" s="200"/>
      <c r="VJO83" s="200"/>
      <c r="VJP83" s="200"/>
      <c r="VJQ83" s="200"/>
      <c r="VJR83" s="200"/>
      <c r="VJS83" s="200"/>
      <c r="VJT83" s="200"/>
      <c r="VJU83" s="200"/>
      <c r="VJV83" s="200"/>
      <c r="VJW83" s="200"/>
      <c r="VJX83" s="200"/>
      <c r="VJY83" s="200"/>
      <c r="VJZ83" s="200"/>
      <c r="VKA83" s="200"/>
      <c r="VKB83" s="200"/>
      <c r="VKC83" s="200"/>
      <c r="VKD83" s="200"/>
      <c r="VKE83" s="200"/>
      <c r="VKF83" s="200"/>
      <c r="VKG83" s="200"/>
      <c r="VKH83" s="200"/>
      <c r="VKI83" s="200"/>
      <c r="VKJ83" s="200"/>
      <c r="VKK83" s="200"/>
      <c r="VKL83" s="200"/>
      <c r="VKM83" s="200"/>
      <c r="VKN83" s="200"/>
      <c r="VKO83" s="200"/>
      <c r="VKP83" s="200"/>
      <c r="VKQ83" s="200"/>
      <c r="VKR83" s="200"/>
      <c r="VKS83" s="200"/>
      <c r="VKT83" s="200"/>
      <c r="VKU83" s="200"/>
      <c r="VKV83" s="200"/>
      <c r="VKW83" s="197"/>
      <c r="VKX83" s="197"/>
      <c r="VKY83" s="197"/>
      <c r="VKZ83" s="197"/>
      <c r="VLA83" s="197"/>
      <c r="VLB83" s="197"/>
      <c r="VLC83" s="197"/>
      <c r="VLD83" s="197"/>
      <c r="VLE83" s="197"/>
      <c r="VLF83" s="197"/>
      <c r="VLG83" s="197"/>
      <c r="VLH83" s="197"/>
      <c r="VLI83" s="197"/>
      <c r="VLJ83" s="197"/>
      <c r="VLK83" s="197"/>
      <c r="VLL83" s="197"/>
      <c r="VLM83" s="200"/>
      <c r="VLN83" s="200"/>
      <c r="VLO83" s="200"/>
      <c r="VLP83" s="200"/>
      <c r="VLQ83" s="200"/>
      <c r="VLR83" s="200"/>
      <c r="VLS83" s="200"/>
      <c r="VLT83" s="200"/>
      <c r="VLU83" s="200"/>
      <c r="VLV83" s="200"/>
      <c r="VLW83" s="200"/>
      <c r="VLX83" s="200"/>
      <c r="VLY83" s="200"/>
      <c r="VLZ83" s="200"/>
      <c r="VMA83" s="200"/>
      <c r="VMB83" s="200"/>
      <c r="VMC83" s="200"/>
      <c r="VMD83" s="200"/>
      <c r="VME83" s="200"/>
      <c r="VMF83" s="200"/>
      <c r="VMG83" s="200"/>
      <c r="VMH83" s="200"/>
      <c r="VMI83" s="200"/>
      <c r="VMJ83" s="200"/>
      <c r="VMK83" s="200"/>
      <c r="VML83" s="200"/>
      <c r="VMM83" s="200"/>
      <c r="VMN83" s="200"/>
      <c r="VMO83" s="200"/>
      <c r="VMP83" s="200"/>
      <c r="VMQ83" s="200"/>
      <c r="VMR83" s="200"/>
      <c r="VMS83" s="200"/>
      <c r="VMT83" s="200"/>
      <c r="VMU83" s="200"/>
      <c r="VMV83" s="200"/>
      <c r="VMW83" s="200"/>
      <c r="VMX83" s="200"/>
      <c r="VMY83" s="200"/>
      <c r="VMZ83" s="200"/>
      <c r="VNA83" s="200"/>
      <c r="VNB83" s="200"/>
      <c r="VNC83" s="200"/>
      <c r="VND83" s="200"/>
      <c r="VNE83" s="200"/>
      <c r="VNF83" s="200"/>
      <c r="VNG83" s="200"/>
      <c r="VNH83" s="200"/>
      <c r="VNI83" s="200"/>
      <c r="VNJ83" s="200"/>
      <c r="VNK83" s="200"/>
      <c r="VNL83" s="200"/>
      <c r="VNM83" s="200"/>
      <c r="VNN83" s="200"/>
      <c r="VNO83" s="200"/>
      <c r="VNP83" s="200"/>
      <c r="VNQ83" s="200"/>
      <c r="VNR83" s="200"/>
      <c r="VNS83" s="200"/>
      <c r="VNT83" s="200"/>
      <c r="VNU83" s="200"/>
      <c r="VNV83" s="200"/>
      <c r="VNW83" s="200"/>
      <c r="VNX83" s="200"/>
      <c r="VNY83" s="200"/>
      <c r="VNZ83" s="200"/>
      <c r="VOA83" s="200"/>
      <c r="VOB83" s="200"/>
      <c r="VOC83" s="200"/>
      <c r="VOD83" s="200"/>
      <c r="VOE83" s="200"/>
      <c r="VOF83" s="200"/>
      <c r="VOG83" s="200"/>
      <c r="VOH83" s="200"/>
      <c r="VOI83" s="200"/>
      <c r="VOJ83" s="200"/>
      <c r="VOK83" s="197"/>
      <c r="VOL83" s="197"/>
      <c r="VOM83" s="197"/>
      <c r="VON83" s="197"/>
      <c r="VOO83" s="197"/>
      <c r="VOP83" s="197"/>
      <c r="VOQ83" s="197"/>
      <c r="VOR83" s="197"/>
      <c r="VOS83" s="197"/>
      <c r="VOT83" s="197"/>
      <c r="VOU83" s="197"/>
      <c r="VOV83" s="197"/>
      <c r="VOW83" s="197"/>
      <c r="VOX83" s="197"/>
      <c r="VOY83" s="197"/>
      <c r="VOZ83" s="197"/>
      <c r="VPA83" s="200"/>
      <c r="VPB83" s="200"/>
      <c r="VPC83" s="200"/>
      <c r="VPD83" s="200"/>
      <c r="VPE83" s="200"/>
      <c r="VPF83" s="200"/>
      <c r="VPG83" s="200"/>
      <c r="VPH83" s="200"/>
      <c r="VPI83" s="200"/>
      <c r="VPJ83" s="200"/>
      <c r="VPK83" s="200"/>
      <c r="VPL83" s="200"/>
      <c r="VPM83" s="200"/>
      <c r="VPN83" s="200"/>
      <c r="VPO83" s="200"/>
      <c r="VPP83" s="200"/>
      <c r="VPQ83" s="200"/>
      <c r="VPR83" s="200"/>
      <c r="VPS83" s="200"/>
      <c r="VPT83" s="200"/>
      <c r="VPU83" s="200"/>
      <c r="VPV83" s="200"/>
      <c r="VPW83" s="200"/>
      <c r="VPX83" s="200"/>
      <c r="VPY83" s="200"/>
      <c r="VPZ83" s="200"/>
      <c r="VQA83" s="200"/>
      <c r="VQB83" s="200"/>
      <c r="VQC83" s="200"/>
      <c r="VQD83" s="200"/>
      <c r="VQE83" s="200"/>
      <c r="VQF83" s="200"/>
      <c r="VQG83" s="200"/>
      <c r="VQH83" s="200"/>
      <c r="VQI83" s="200"/>
      <c r="VQJ83" s="200"/>
      <c r="VQK83" s="200"/>
      <c r="VQL83" s="200"/>
      <c r="VQM83" s="200"/>
      <c r="VQN83" s="200"/>
      <c r="VQO83" s="200"/>
      <c r="VQP83" s="200"/>
      <c r="VQQ83" s="200"/>
      <c r="VQR83" s="200"/>
      <c r="VQS83" s="200"/>
      <c r="VQT83" s="200"/>
      <c r="VQU83" s="200"/>
      <c r="VQV83" s="200"/>
      <c r="VQW83" s="200"/>
      <c r="VQX83" s="200"/>
      <c r="VQY83" s="200"/>
      <c r="VQZ83" s="200"/>
      <c r="VRA83" s="200"/>
      <c r="VRB83" s="200"/>
      <c r="VRC83" s="200"/>
      <c r="VRD83" s="200"/>
      <c r="VRE83" s="200"/>
      <c r="VRF83" s="200"/>
      <c r="VRG83" s="200"/>
      <c r="VRH83" s="200"/>
      <c r="VRI83" s="200"/>
      <c r="VRJ83" s="200"/>
      <c r="VRK83" s="200"/>
      <c r="VRL83" s="200"/>
      <c r="VRM83" s="200"/>
      <c r="VRN83" s="200"/>
      <c r="VRO83" s="200"/>
      <c r="VRP83" s="200"/>
      <c r="VRQ83" s="200"/>
      <c r="VRR83" s="200"/>
      <c r="VRS83" s="200"/>
      <c r="VRT83" s="200"/>
      <c r="VRU83" s="200"/>
      <c r="VRV83" s="200"/>
      <c r="VRW83" s="200"/>
      <c r="VRX83" s="200"/>
      <c r="VRY83" s="197"/>
      <c r="VRZ83" s="197"/>
      <c r="VSA83" s="197"/>
      <c r="VSB83" s="197"/>
      <c r="VSC83" s="197"/>
      <c r="VSD83" s="197"/>
      <c r="VSE83" s="197"/>
      <c r="VSF83" s="197"/>
      <c r="VSG83" s="197"/>
      <c r="VSH83" s="197"/>
      <c r="VSI83" s="197"/>
      <c r="VSJ83" s="197"/>
      <c r="VSK83" s="197"/>
      <c r="VSL83" s="197"/>
      <c r="VSM83" s="197"/>
      <c r="VSN83" s="197"/>
      <c r="VSO83" s="200"/>
      <c r="VSP83" s="200"/>
      <c r="VSQ83" s="200"/>
      <c r="VSR83" s="200"/>
      <c r="VSS83" s="200"/>
      <c r="VST83" s="200"/>
      <c r="VSU83" s="200"/>
      <c r="VSV83" s="200"/>
      <c r="VSW83" s="200"/>
      <c r="VSX83" s="200"/>
      <c r="VSY83" s="200"/>
      <c r="VSZ83" s="200"/>
      <c r="VTA83" s="200"/>
      <c r="VTB83" s="200"/>
      <c r="VTC83" s="200"/>
      <c r="VTD83" s="200"/>
      <c r="VTE83" s="200"/>
      <c r="VTF83" s="200"/>
      <c r="VTG83" s="200"/>
      <c r="VTH83" s="200"/>
      <c r="VTI83" s="200"/>
      <c r="VTJ83" s="200"/>
      <c r="VTK83" s="200"/>
      <c r="VTL83" s="200"/>
      <c r="VTM83" s="200"/>
      <c r="VTN83" s="200"/>
      <c r="VTO83" s="200"/>
      <c r="VTP83" s="200"/>
      <c r="VTQ83" s="200"/>
      <c r="VTR83" s="200"/>
      <c r="VTS83" s="200"/>
      <c r="VTT83" s="200"/>
      <c r="VTU83" s="200"/>
      <c r="VTV83" s="200"/>
      <c r="VTW83" s="200"/>
      <c r="VTX83" s="200"/>
      <c r="VTY83" s="200"/>
      <c r="VTZ83" s="200"/>
      <c r="VUA83" s="200"/>
      <c r="VUB83" s="200"/>
      <c r="VUC83" s="200"/>
      <c r="VUD83" s="200"/>
      <c r="VUE83" s="200"/>
      <c r="VUF83" s="200"/>
      <c r="VUG83" s="200"/>
      <c r="VUH83" s="200"/>
      <c r="VUI83" s="200"/>
      <c r="VUJ83" s="200"/>
      <c r="VUK83" s="200"/>
      <c r="VUL83" s="200"/>
      <c r="VUM83" s="200"/>
      <c r="VUN83" s="200"/>
      <c r="VUO83" s="200"/>
      <c r="VUP83" s="200"/>
      <c r="VUQ83" s="200"/>
      <c r="VUR83" s="200"/>
      <c r="VUS83" s="200"/>
      <c r="VUT83" s="200"/>
      <c r="VUU83" s="200"/>
      <c r="VUV83" s="200"/>
      <c r="VUW83" s="200"/>
      <c r="VUX83" s="200"/>
      <c r="VUY83" s="200"/>
      <c r="VUZ83" s="200"/>
      <c r="VVA83" s="200"/>
      <c r="VVB83" s="200"/>
      <c r="VVC83" s="200"/>
      <c r="VVD83" s="200"/>
      <c r="VVE83" s="200"/>
      <c r="VVF83" s="200"/>
      <c r="VVG83" s="200"/>
      <c r="VVH83" s="200"/>
      <c r="VVI83" s="200"/>
      <c r="VVJ83" s="200"/>
      <c r="VVK83" s="200"/>
      <c r="VVL83" s="200"/>
      <c r="VVM83" s="197"/>
      <c r="VVN83" s="197"/>
      <c r="VVO83" s="197"/>
      <c r="VVP83" s="197"/>
      <c r="VVQ83" s="197"/>
      <c r="VVR83" s="197"/>
      <c r="VVS83" s="197"/>
      <c r="VVT83" s="197"/>
      <c r="VVU83" s="197"/>
      <c r="VVV83" s="197"/>
      <c r="VVW83" s="197"/>
      <c r="VVX83" s="197"/>
      <c r="VVY83" s="197"/>
      <c r="VVZ83" s="197"/>
      <c r="VWA83" s="197"/>
      <c r="VWB83" s="197"/>
      <c r="VWC83" s="200"/>
      <c r="VWD83" s="200"/>
      <c r="VWE83" s="200"/>
      <c r="VWF83" s="200"/>
      <c r="VWG83" s="200"/>
      <c r="VWH83" s="200"/>
      <c r="VWI83" s="200"/>
      <c r="VWJ83" s="200"/>
      <c r="VWK83" s="200"/>
      <c r="VWL83" s="200"/>
      <c r="VWM83" s="200"/>
      <c r="VWN83" s="200"/>
      <c r="VWO83" s="200"/>
      <c r="VWP83" s="200"/>
      <c r="VWQ83" s="200"/>
      <c r="VWR83" s="200"/>
      <c r="VWS83" s="200"/>
      <c r="VWT83" s="200"/>
      <c r="VWU83" s="200"/>
      <c r="VWV83" s="200"/>
      <c r="VWW83" s="200"/>
      <c r="VWX83" s="200"/>
      <c r="VWY83" s="200"/>
      <c r="VWZ83" s="200"/>
      <c r="VXA83" s="200"/>
      <c r="VXB83" s="200"/>
      <c r="VXC83" s="200"/>
      <c r="VXD83" s="200"/>
      <c r="VXE83" s="200"/>
      <c r="VXF83" s="200"/>
      <c r="VXG83" s="200"/>
      <c r="VXH83" s="200"/>
      <c r="VXI83" s="200"/>
      <c r="VXJ83" s="200"/>
      <c r="VXK83" s="200"/>
      <c r="VXL83" s="200"/>
      <c r="VXM83" s="200"/>
      <c r="VXN83" s="200"/>
      <c r="VXO83" s="200"/>
      <c r="VXP83" s="200"/>
      <c r="VXQ83" s="200"/>
      <c r="VXR83" s="200"/>
      <c r="VXS83" s="200"/>
      <c r="VXT83" s="200"/>
      <c r="VXU83" s="200"/>
      <c r="VXV83" s="200"/>
      <c r="VXW83" s="200"/>
      <c r="VXX83" s="200"/>
      <c r="VXY83" s="200"/>
      <c r="VXZ83" s="200"/>
      <c r="VYA83" s="200"/>
      <c r="VYB83" s="200"/>
      <c r="VYC83" s="200"/>
      <c r="VYD83" s="200"/>
      <c r="VYE83" s="200"/>
      <c r="VYF83" s="200"/>
      <c r="VYG83" s="200"/>
      <c r="VYH83" s="200"/>
      <c r="VYI83" s="200"/>
      <c r="VYJ83" s="200"/>
      <c r="VYK83" s="200"/>
      <c r="VYL83" s="200"/>
      <c r="VYM83" s="200"/>
      <c r="VYN83" s="200"/>
      <c r="VYO83" s="200"/>
      <c r="VYP83" s="200"/>
      <c r="VYQ83" s="200"/>
      <c r="VYR83" s="200"/>
      <c r="VYS83" s="200"/>
      <c r="VYT83" s="200"/>
      <c r="VYU83" s="200"/>
      <c r="VYV83" s="200"/>
      <c r="VYW83" s="200"/>
      <c r="VYX83" s="200"/>
      <c r="VYY83" s="200"/>
      <c r="VYZ83" s="200"/>
      <c r="VZA83" s="197"/>
      <c r="VZB83" s="197"/>
      <c r="VZC83" s="197"/>
      <c r="VZD83" s="197"/>
      <c r="VZE83" s="197"/>
      <c r="VZF83" s="197"/>
      <c r="VZG83" s="197"/>
      <c r="VZH83" s="197"/>
      <c r="VZI83" s="197"/>
      <c r="VZJ83" s="197"/>
      <c r="VZK83" s="197"/>
      <c r="VZL83" s="197"/>
      <c r="VZM83" s="197"/>
      <c r="VZN83" s="197"/>
      <c r="VZO83" s="197"/>
      <c r="VZP83" s="197"/>
      <c r="VZQ83" s="200"/>
      <c r="VZR83" s="200"/>
      <c r="VZS83" s="200"/>
      <c r="VZT83" s="200"/>
      <c r="VZU83" s="200"/>
      <c r="VZV83" s="200"/>
      <c r="VZW83" s="200"/>
      <c r="VZX83" s="200"/>
      <c r="VZY83" s="200"/>
      <c r="VZZ83" s="200"/>
      <c r="WAA83" s="200"/>
      <c r="WAB83" s="200"/>
      <c r="WAC83" s="200"/>
      <c r="WAD83" s="200"/>
      <c r="WAE83" s="200"/>
      <c r="WAF83" s="200"/>
      <c r="WAG83" s="200"/>
      <c r="WAH83" s="200"/>
      <c r="WAI83" s="200"/>
      <c r="WAJ83" s="200"/>
      <c r="WAK83" s="200"/>
      <c r="WAL83" s="200"/>
      <c r="WAM83" s="200"/>
      <c r="WAN83" s="200"/>
      <c r="WAO83" s="200"/>
      <c r="WAP83" s="200"/>
      <c r="WAQ83" s="200"/>
      <c r="WAR83" s="200"/>
      <c r="WAS83" s="200"/>
      <c r="WAT83" s="200"/>
      <c r="WAU83" s="200"/>
      <c r="WAV83" s="200"/>
      <c r="WAW83" s="200"/>
      <c r="WAX83" s="200"/>
      <c r="WAY83" s="200"/>
      <c r="WAZ83" s="200"/>
      <c r="WBA83" s="200"/>
      <c r="WBB83" s="200"/>
      <c r="WBC83" s="200"/>
      <c r="WBD83" s="200"/>
      <c r="WBE83" s="200"/>
      <c r="WBF83" s="200"/>
      <c r="WBG83" s="200"/>
      <c r="WBH83" s="200"/>
      <c r="WBI83" s="200"/>
      <c r="WBJ83" s="200"/>
      <c r="WBK83" s="200"/>
      <c r="WBL83" s="200"/>
      <c r="WBM83" s="200"/>
      <c r="WBN83" s="200"/>
      <c r="WBO83" s="200"/>
      <c r="WBP83" s="200"/>
      <c r="WBQ83" s="200"/>
      <c r="WBR83" s="200"/>
      <c r="WBS83" s="200"/>
      <c r="WBT83" s="200"/>
      <c r="WBU83" s="200"/>
      <c r="WBV83" s="200"/>
      <c r="WBW83" s="200"/>
      <c r="WBX83" s="200"/>
      <c r="WBY83" s="200"/>
      <c r="WBZ83" s="200"/>
      <c r="WCA83" s="200"/>
      <c r="WCB83" s="200"/>
      <c r="WCC83" s="200"/>
      <c r="WCD83" s="200"/>
      <c r="WCE83" s="200"/>
      <c r="WCF83" s="200"/>
      <c r="WCG83" s="200"/>
      <c r="WCH83" s="200"/>
      <c r="WCI83" s="200"/>
      <c r="WCJ83" s="200"/>
      <c r="WCK83" s="200"/>
      <c r="WCL83" s="200"/>
      <c r="WCM83" s="200"/>
      <c r="WCN83" s="200"/>
      <c r="WCO83" s="197"/>
      <c r="WCP83" s="197"/>
      <c r="WCQ83" s="197"/>
      <c r="WCR83" s="197"/>
      <c r="WCS83" s="197"/>
      <c r="WCT83" s="197"/>
      <c r="WCU83" s="197"/>
      <c r="WCV83" s="197"/>
      <c r="WCW83" s="197"/>
      <c r="WCX83" s="197"/>
      <c r="WCY83" s="197"/>
      <c r="WCZ83" s="197"/>
      <c r="WDA83" s="197"/>
      <c r="WDB83" s="197"/>
      <c r="WDC83" s="197"/>
      <c r="WDD83" s="197"/>
      <c r="WDE83" s="200"/>
      <c r="WDF83" s="200"/>
      <c r="WDG83" s="200"/>
      <c r="WDH83" s="200"/>
      <c r="WDI83" s="200"/>
      <c r="WDJ83" s="200"/>
      <c r="WDK83" s="200"/>
      <c r="WDL83" s="200"/>
      <c r="WDM83" s="200"/>
      <c r="WDN83" s="200"/>
      <c r="WDO83" s="200"/>
      <c r="WDP83" s="200"/>
      <c r="WDQ83" s="200"/>
      <c r="WDR83" s="200"/>
      <c r="WDS83" s="200"/>
      <c r="WDT83" s="200"/>
      <c r="WDU83" s="200"/>
      <c r="WDV83" s="200"/>
      <c r="WDW83" s="200"/>
      <c r="WDX83" s="200"/>
      <c r="WDY83" s="200"/>
      <c r="WDZ83" s="200"/>
      <c r="WEA83" s="200"/>
      <c r="WEB83" s="200"/>
      <c r="WEC83" s="200"/>
      <c r="WED83" s="200"/>
      <c r="WEE83" s="200"/>
      <c r="WEF83" s="200"/>
      <c r="WEG83" s="200"/>
      <c r="WEH83" s="200"/>
      <c r="WEI83" s="200"/>
      <c r="WEJ83" s="200"/>
      <c r="WEK83" s="200"/>
      <c r="WEL83" s="200"/>
      <c r="WEM83" s="200"/>
      <c r="WEN83" s="200"/>
      <c r="WEO83" s="200"/>
      <c r="WEP83" s="200"/>
      <c r="WEQ83" s="200"/>
      <c r="WER83" s="200"/>
      <c r="WES83" s="200"/>
      <c r="WET83" s="200"/>
      <c r="WEU83" s="200"/>
      <c r="WEV83" s="200"/>
      <c r="WEW83" s="200"/>
      <c r="WEX83" s="200"/>
      <c r="WEY83" s="200"/>
      <c r="WEZ83" s="200"/>
      <c r="WFA83" s="200"/>
      <c r="WFB83" s="200"/>
      <c r="WFC83" s="200"/>
      <c r="WFD83" s="200"/>
      <c r="WFE83" s="200"/>
      <c r="WFF83" s="200"/>
      <c r="WFG83" s="200"/>
      <c r="WFH83" s="200"/>
      <c r="WFI83" s="200"/>
      <c r="WFJ83" s="200"/>
      <c r="WFK83" s="200"/>
      <c r="WFL83" s="200"/>
      <c r="WFM83" s="200"/>
      <c r="WFN83" s="200"/>
      <c r="WFO83" s="200"/>
      <c r="WFP83" s="200"/>
      <c r="WFQ83" s="200"/>
      <c r="WFR83" s="200"/>
      <c r="WFS83" s="200"/>
      <c r="WFT83" s="200"/>
      <c r="WFU83" s="200"/>
      <c r="WFV83" s="200"/>
      <c r="WFW83" s="200"/>
      <c r="WFX83" s="200"/>
      <c r="WFY83" s="200"/>
      <c r="WFZ83" s="200"/>
      <c r="WGA83" s="200"/>
      <c r="WGB83" s="200"/>
      <c r="WGC83" s="197"/>
      <c r="WGD83" s="197"/>
      <c r="WGE83" s="197"/>
      <c r="WGF83" s="197"/>
      <c r="WGG83" s="197"/>
      <c r="WGH83" s="197"/>
      <c r="WGI83" s="197"/>
      <c r="WGJ83" s="197"/>
      <c r="WGK83" s="197"/>
      <c r="WGL83" s="197"/>
      <c r="WGM83" s="197"/>
      <c r="WGN83" s="197"/>
      <c r="WGO83" s="197"/>
      <c r="WGP83" s="197"/>
      <c r="WGQ83" s="197"/>
      <c r="WGR83" s="197"/>
      <c r="WGS83" s="200"/>
      <c r="WGT83" s="200"/>
      <c r="WGU83" s="200"/>
      <c r="WGV83" s="200"/>
      <c r="WGW83" s="200"/>
      <c r="WGX83" s="200"/>
      <c r="WGY83" s="200"/>
      <c r="WGZ83" s="200"/>
      <c r="WHA83" s="200"/>
      <c r="WHB83" s="200"/>
      <c r="WHC83" s="200"/>
      <c r="WHD83" s="200"/>
      <c r="WHE83" s="200"/>
      <c r="WHF83" s="200"/>
      <c r="WHG83" s="200"/>
      <c r="WHH83" s="200"/>
      <c r="WHI83" s="200"/>
      <c r="WHJ83" s="200"/>
      <c r="WHK83" s="200"/>
      <c r="WHL83" s="200"/>
      <c r="WHM83" s="200"/>
      <c r="WHN83" s="200"/>
      <c r="WHO83" s="200"/>
      <c r="WHP83" s="200"/>
      <c r="WHQ83" s="200"/>
      <c r="WHR83" s="200"/>
      <c r="WHS83" s="200"/>
      <c r="WHT83" s="200"/>
      <c r="WHU83" s="200"/>
      <c r="WHV83" s="200"/>
      <c r="WHW83" s="200"/>
      <c r="WHX83" s="200"/>
      <c r="WHY83" s="200"/>
      <c r="WHZ83" s="200"/>
      <c r="WIA83" s="200"/>
      <c r="WIB83" s="200"/>
      <c r="WIC83" s="200"/>
      <c r="WID83" s="200"/>
      <c r="WIE83" s="200"/>
      <c r="WIF83" s="200"/>
      <c r="WIG83" s="200"/>
      <c r="WIH83" s="200"/>
      <c r="WII83" s="200"/>
      <c r="WIJ83" s="200"/>
      <c r="WIK83" s="200"/>
      <c r="WIL83" s="200"/>
      <c r="WIM83" s="200"/>
      <c r="WIN83" s="200"/>
      <c r="WIO83" s="200"/>
      <c r="WIP83" s="200"/>
      <c r="WIQ83" s="200"/>
      <c r="WIR83" s="200"/>
      <c r="WIS83" s="200"/>
      <c r="WIT83" s="200"/>
      <c r="WIU83" s="200"/>
      <c r="WIV83" s="200"/>
      <c r="WIW83" s="200"/>
      <c r="WIX83" s="200"/>
      <c r="WIY83" s="200"/>
      <c r="WIZ83" s="200"/>
      <c r="WJA83" s="200"/>
      <c r="WJB83" s="200"/>
      <c r="WJC83" s="200"/>
      <c r="WJD83" s="200"/>
      <c r="WJE83" s="200"/>
      <c r="WJF83" s="200"/>
      <c r="WJG83" s="200"/>
      <c r="WJH83" s="200"/>
      <c r="WJI83" s="200"/>
      <c r="WJJ83" s="200"/>
      <c r="WJK83" s="200"/>
      <c r="WJL83" s="200"/>
      <c r="WJM83" s="200"/>
      <c r="WJN83" s="200"/>
      <c r="WJO83" s="200"/>
      <c r="WJP83" s="200"/>
      <c r="WJQ83" s="197"/>
      <c r="WJR83" s="197"/>
      <c r="WJS83" s="197"/>
      <c r="WJT83" s="197"/>
      <c r="WJU83" s="197"/>
      <c r="WJV83" s="197"/>
      <c r="WJW83" s="197"/>
      <c r="WJX83" s="197"/>
      <c r="WJY83" s="197"/>
      <c r="WJZ83" s="197"/>
      <c r="WKA83" s="197"/>
      <c r="WKB83" s="197"/>
      <c r="WKC83" s="197"/>
      <c r="WKD83" s="197"/>
      <c r="WKE83" s="197"/>
      <c r="WKF83" s="197"/>
      <c r="WKG83" s="200"/>
      <c r="WKH83" s="200"/>
      <c r="WKI83" s="200"/>
      <c r="WKJ83" s="200"/>
      <c r="WKK83" s="200"/>
      <c r="WKL83" s="200"/>
      <c r="WKM83" s="200"/>
      <c r="WKN83" s="200"/>
      <c r="WKO83" s="200"/>
      <c r="WKP83" s="200"/>
      <c r="WKQ83" s="200"/>
      <c r="WKR83" s="200"/>
      <c r="WKS83" s="200"/>
      <c r="WKT83" s="200"/>
      <c r="WKU83" s="200"/>
      <c r="WKV83" s="200"/>
      <c r="WKW83" s="200"/>
      <c r="WKX83" s="200"/>
      <c r="WKY83" s="200"/>
      <c r="WKZ83" s="200"/>
      <c r="WLA83" s="200"/>
      <c r="WLB83" s="200"/>
      <c r="WLC83" s="200"/>
      <c r="WLD83" s="200"/>
      <c r="WLE83" s="200"/>
      <c r="WLF83" s="200"/>
      <c r="WLG83" s="200"/>
      <c r="WLH83" s="200"/>
      <c r="WLI83" s="200"/>
      <c r="WLJ83" s="200"/>
      <c r="WLK83" s="200"/>
      <c r="WLL83" s="200"/>
      <c r="WLM83" s="200"/>
      <c r="WLN83" s="200"/>
      <c r="WLO83" s="200"/>
      <c r="WLP83" s="200"/>
      <c r="WLQ83" s="200"/>
      <c r="WLR83" s="200"/>
      <c r="WLS83" s="200"/>
      <c r="WLT83" s="200"/>
      <c r="WLU83" s="200"/>
      <c r="WLV83" s="200"/>
      <c r="WLW83" s="200"/>
      <c r="WLX83" s="200"/>
      <c r="WLY83" s="200"/>
      <c r="WLZ83" s="200"/>
      <c r="WMA83" s="200"/>
      <c r="WMB83" s="200"/>
      <c r="WMC83" s="200"/>
      <c r="WMD83" s="200"/>
      <c r="WME83" s="200"/>
      <c r="WMF83" s="200"/>
      <c r="WMG83" s="200"/>
      <c r="WMH83" s="200"/>
      <c r="WMI83" s="200"/>
      <c r="WMJ83" s="200"/>
      <c r="WMK83" s="200"/>
      <c r="WML83" s="200"/>
      <c r="WMM83" s="200"/>
      <c r="WMN83" s="200"/>
      <c r="WMO83" s="200"/>
      <c r="WMP83" s="200"/>
      <c r="WMQ83" s="200"/>
      <c r="WMR83" s="200"/>
      <c r="WMS83" s="200"/>
      <c r="WMT83" s="200"/>
      <c r="WMU83" s="200"/>
      <c r="WMV83" s="200"/>
      <c r="WMW83" s="200"/>
      <c r="WMX83" s="200"/>
      <c r="WMY83" s="200"/>
      <c r="WMZ83" s="200"/>
      <c r="WNA83" s="200"/>
      <c r="WNB83" s="200"/>
      <c r="WNC83" s="200"/>
      <c r="WND83" s="200"/>
      <c r="WNE83" s="197"/>
      <c r="WNF83" s="197"/>
      <c r="WNG83" s="197"/>
      <c r="WNH83" s="197"/>
      <c r="WNI83" s="197"/>
      <c r="WNJ83" s="197"/>
      <c r="WNK83" s="197"/>
      <c r="WNL83" s="197"/>
      <c r="WNM83" s="197"/>
      <c r="WNN83" s="197"/>
      <c r="WNO83" s="197"/>
      <c r="WNP83" s="197"/>
      <c r="WNQ83" s="197"/>
      <c r="WNR83" s="197"/>
      <c r="WNS83" s="197"/>
      <c r="WNT83" s="197"/>
      <c r="WNU83" s="200"/>
      <c r="WNV83" s="200"/>
      <c r="WNW83" s="200"/>
      <c r="WNX83" s="200"/>
      <c r="WNY83" s="200"/>
      <c r="WNZ83" s="200"/>
      <c r="WOA83" s="200"/>
      <c r="WOB83" s="200"/>
      <c r="WOC83" s="200"/>
      <c r="WOD83" s="200"/>
      <c r="WOE83" s="200"/>
      <c r="WOF83" s="200"/>
      <c r="WOG83" s="200"/>
      <c r="WOH83" s="200"/>
      <c r="WOI83" s="200"/>
      <c r="WOJ83" s="200"/>
      <c r="WOK83" s="200"/>
      <c r="WOL83" s="200"/>
      <c r="WOM83" s="200"/>
      <c r="WON83" s="200"/>
      <c r="WOO83" s="200"/>
      <c r="WOP83" s="200"/>
      <c r="WOQ83" s="200"/>
      <c r="WOR83" s="200"/>
      <c r="WOS83" s="200"/>
      <c r="WOT83" s="200"/>
      <c r="WOU83" s="200"/>
      <c r="WOV83" s="200"/>
      <c r="WOW83" s="200"/>
      <c r="WOX83" s="200"/>
      <c r="WOY83" s="200"/>
      <c r="WOZ83" s="200"/>
      <c r="WPA83" s="200"/>
      <c r="WPB83" s="200"/>
      <c r="WPC83" s="200"/>
      <c r="WPD83" s="200"/>
      <c r="WPE83" s="200"/>
      <c r="WPF83" s="200"/>
      <c r="WPG83" s="200"/>
      <c r="WPH83" s="200"/>
      <c r="WPI83" s="200"/>
      <c r="WPJ83" s="200"/>
      <c r="WPK83" s="200"/>
      <c r="WPL83" s="200"/>
      <c r="WPM83" s="200"/>
      <c r="WPN83" s="200"/>
      <c r="WPO83" s="200"/>
      <c r="WPP83" s="200"/>
      <c r="WPQ83" s="200"/>
      <c r="WPR83" s="200"/>
      <c r="WPS83" s="200"/>
      <c r="WPT83" s="200"/>
      <c r="WPU83" s="200"/>
      <c r="WPV83" s="200"/>
      <c r="WPW83" s="200"/>
      <c r="WPX83" s="200"/>
      <c r="WPY83" s="200"/>
      <c r="WPZ83" s="200"/>
      <c r="WQA83" s="200"/>
      <c r="WQB83" s="200"/>
      <c r="WQC83" s="200"/>
      <c r="WQD83" s="200"/>
      <c r="WQE83" s="200"/>
      <c r="WQF83" s="200"/>
      <c r="WQG83" s="200"/>
      <c r="WQH83" s="200"/>
      <c r="WQI83" s="200"/>
      <c r="WQJ83" s="200"/>
      <c r="WQK83" s="200"/>
      <c r="WQL83" s="200"/>
      <c r="WQM83" s="200"/>
      <c r="WQN83" s="200"/>
      <c r="WQO83" s="200"/>
      <c r="WQP83" s="200"/>
      <c r="WQQ83" s="200"/>
      <c r="WQR83" s="200"/>
      <c r="WQS83" s="197"/>
      <c r="WQT83" s="197"/>
      <c r="WQU83" s="197"/>
      <c r="WQV83" s="197"/>
      <c r="WQW83" s="197"/>
      <c r="WQX83" s="197"/>
      <c r="WQY83" s="197"/>
      <c r="WQZ83" s="197"/>
      <c r="WRA83" s="197"/>
      <c r="WRB83" s="197"/>
      <c r="WRC83" s="197"/>
      <c r="WRD83" s="197"/>
      <c r="WRE83" s="197"/>
      <c r="WRF83" s="197"/>
      <c r="WRG83" s="197"/>
      <c r="WRH83" s="197"/>
      <c r="WRI83" s="200"/>
      <c r="WRJ83" s="200"/>
      <c r="WRK83" s="200"/>
      <c r="WRL83" s="200"/>
      <c r="WRM83" s="200"/>
      <c r="WRN83" s="200"/>
      <c r="WRO83" s="200"/>
      <c r="WRP83" s="200"/>
      <c r="WRQ83" s="200"/>
      <c r="WRR83" s="200"/>
      <c r="WRS83" s="200"/>
      <c r="WRT83" s="200"/>
      <c r="WRU83" s="200"/>
      <c r="WRV83" s="200"/>
      <c r="WRW83" s="200"/>
      <c r="WRX83" s="200"/>
      <c r="WRY83" s="200"/>
      <c r="WRZ83" s="200"/>
      <c r="WSA83" s="200"/>
      <c r="WSB83" s="200"/>
      <c r="WSC83" s="200"/>
      <c r="WSD83" s="200"/>
      <c r="WSE83" s="200"/>
      <c r="WSF83" s="200"/>
      <c r="WSG83" s="200"/>
      <c r="WSH83" s="200"/>
      <c r="WSI83" s="200"/>
      <c r="WSJ83" s="200"/>
      <c r="WSK83" s="200"/>
      <c r="WSL83" s="200"/>
      <c r="WSM83" s="200"/>
      <c r="WSN83" s="200"/>
      <c r="WSO83" s="200"/>
      <c r="WSP83" s="200"/>
      <c r="WSQ83" s="200"/>
      <c r="WSR83" s="200"/>
      <c r="WSS83" s="200"/>
      <c r="WST83" s="200"/>
      <c r="WSU83" s="200"/>
      <c r="WSV83" s="200"/>
      <c r="WSW83" s="200"/>
      <c r="WSX83" s="200"/>
      <c r="WSY83" s="200"/>
      <c r="WSZ83" s="200"/>
      <c r="WTA83" s="200"/>
      <c r="WTB83" s="200"/>
      <c r="WTC83" s="200"/>
      <c r="WTD83" s="200"/>
      <c r="WTE83" s="200"/>
      <c r="WTF83" s="200"/>
      <c r="WTG83" s="200"/>
      <c r="WTH83" s="200"/>
      <c r="WTI83" s="200"/>
      <c r="WTJ83" s="200"/>
      <c r="WTK83" s="200"/>
      <c r="WTL83" s="200"/>
      <c r="WTM83" s="200"/>
      <c r="WTN83" s="200"/>
      <c r="WTO83" s="200"/>
      <c r="WTP83" s="200"/>
      <c r="WTQ83" s="200"/>
      <c r="WTR83" s="200"/>
      <c r="WTS83" s="200"/>
      <c r="WTT83" s="200"/>
      <c r="WTU83" s="200"/>
      <c r="WTV83" s="200"/>
      <c r="WTW83" s="200"/>
      <c r="WTX83" s="200"/>
      <c r="WTY83" s="200"/>
      <c r="WTZ83" s="200"/>
      <c r="WUA83" s="200"/>
      <c r="WUB83" s="200"/>
      <c r="WUC83" s="200"/>
      <c r="WUD83" s="200"/>
      <c r="WUE83" s="200"/>
      <c r="WUF83" s="200"/>
      <c r="WUG83" s="197"/>
      <c r="WUH83" s="197"/>
      <c r="WUI83" s="197"/>
      <c r="WUJ83" s="197"/>
      <c r="WUK83" s="197"/>
      <c r="WUL83" s="197"/>
      <c r="WUM83" s="197"/>
      <c r="WUN83" s="197"/>
      <c r="WUO83" s="197"/>
      <c r="WUP83" s="197"/>
      <c r="WUQ83" s="197"/>
      <c r="WUR83" s="197"/>
      <c r="WUS83" s="197"/>
      <c r="WUT83" s="197"/>
      <c r="WUU83" s="197"/>
      <c r="WUV83" s="197"/>
      <c r="WUW83" s="200"/>
      <c r="WUX83" s="200"/>
      <c r="WUY83" s="200"/>
      <c r="WUZ83" s="200"/>
      <c r="WVA83" s="200"/>
      <c r="WVB83" s="200"/>
      <c r="WVC83" s="200"/>
      <c r="WVD83" s="200"/>
      <c r="WVE83" s="200"/>
      <c r="WVF83" s="200"/>
      <c r="WVG83" s="200"/>
      <c r="WVH83" s="200"/>
      <c r="WVI83" s="200"/>
      <c r="WVJ83" s="200"/>
      <c r="WVK83" s="200"/>
      <c r="WVL83" s="200"/>
      <c r="WVM83" s="200"/>
      <c r="WVN83" s="200"/>
      <c r="WVO83" s="200"/>
      <c r="WVP83" s="200"/>
      <c r="WVQ83" s="200"/>
      <c r="WVR83" s="200"/>
      <c r="WVS83" s="200"/>
      <c r="WVT83" s="200"/>
      <c r="WVU83" s="200"/>
      <c r="WVV83" s="200"/>
      <c r="WVW83" s="200"/>
      <c r="WVX83" s="200"/>
      <c r="WVY83" s="200"/>
      <c r="WVZ83" s="200"/>
      <c r="WWA83" s="200"/>
      <c r="WWB83" s="200"/>
      <c r="WWC83" s="200"/>
      <c r="WWD83" s="200"/>
      <c r="WWE83" s="200"/>
      <c r="WWF83" s="200"/>
      <c r="WWG83" s="200"/>
      <c r="WWH83" s="200"/>
      <c r="WWI83" s="200"/>
      <c r="WWJ83" s="200"/>
      <c r="WWK83" s="200"/>
      <c r="WWL83" s="200"/>
      <c r="WWM83" s="200"/>
      <c r="WWN83" s="200"/>
      <c r="WWO83" s="200"/>
      <c r="WWP83" s="200"/>
      <c r="WWQ83" s="200"/>
      <c r="WWR83" s="200"/>
      <c r="WWS83" s="200"/>
      <c r="WWT83" s="200"/>
      <c r="WWU83" s="200"/>
      <c r="WWV83" s="200"/>
      <c r="WWW83" s="200"/>
      <c r="WWX83" s="200"/>
      <c r="WWY83" s="200"/>
      <c r="WWZ83" s="200"/>
      <c r="WXA83" s="200"/>
      <c r="WXB83" s="200"/>
      <c r="WXC83" s="200"/>
      <c r="WXD83" s="200"/>
      <c r="WXE83" s="200"/>
      <c r="WXF83" s="200"/>
      <c r="WXG83" s="200"/>
      <c r="WXH83" s="200"/>
      <c r="WXI83" s="200"/>
      <c r="WXJ83" s="200"/>
      <c r="WXK83" s="200"/>
      <c r="WXL83" s="200"/>
      <c r="WXM83" s="200"/>
      <c r="WXN83" s="200"/>
      <c r="WXO83" s="200"/>
      <c r="WXP83" s="200"/>
      <c r="WXQ83" s="200"/>
      <c r="WXR83" s="200"/>
      <c r="WXS83" s="200"/>
      <c r="WXT83" s="200"/>
      <c r="WXU83" s="197"/>
      <c r="WXV83" s="197"/>
      <c r="WXW83" s="197"/>
      <c r="WXX83" s="197"/>
      <c r="WXY83" s="197"/>
      <c r="WXZ83" s="197"/>
      <c r="WYA83" s="197"/>
      <c r="WYB83" s="197"/>
      <c r="WYC83" s="197"/>
      <c r="WYD83" s="197"/>
      <c r="WYE83" s="197"/>
      <c r="WYF83" s="197"/>
      <c r="WYG83" s="197"/>
      <c r="WYH83" s="197"/>
      <c r="WYI83" s="197"/>
      <c r="WYJ83" s="197"/>
      <c r="WYK83" s="200"/>
      <c r="WYL83" s="200"/>
      <c r="WYM83" s="200"/>
      <c r="WYN83" s="200"/>
      <c r="WYO83" s="200"/>
      <c r="WYP83" s="200"/>
      <c r="WYQ83" s="200"/>
      <c r="WYR83" s="200"/>
      <c r="WYS83" s="200"/>
      <c r="WYT83" s="200"/>
      <c r="WYU83" s="200"/>
      <c r="WYV83" s="200"/>
      <c r="WYW83" s="200"/>
      <c r="WYX83" s="200"/>
      <c r="WYY83" s="200"/>
      <c r="WYZ83" s="200"/>
      <c r="WZA83" s="200"/>
      <c r="WZB83" s="200"/>
      <c r="WZC83" s="200"/>
      <c r="WZD83" s="200"/>
      <c r="WZE83" s="200"/>
      <c r="WZF83" s="200"/>
      <c r="WZG83" s="200"/>
      <c r="WZH83" s="200"/>
      <c r="WZI83" s="200"/>
      <c r="WZJ83" s="200"/>
      <c r="WZK83" s="200"/>
      <c r="WZL83" s="200"/>
      <c r="WZM83" s="200"/>
      <c r="WZN83" s="200"/>
      <c r="WZO83" s="200"/>
      <c r="WZP83" s="200"/>
      <c r="WZQ83" s="200"/>
      <c r="WZR83" s="200"/>
      <c r="WZS83" s="200"/>
      <c r="WZT83" s="200"/>
      <c r="WZU83" s="200"/>
      <c r="WZV83" s="200"/>
      <c r="WZW83" s="200"/>
      <c r="WZX83" s="200"/>
      <c r="WZY83" s="200"/>
      <c r="WZZ83" s="200"/>
      <c r="XAA83" s="200"/>
      <c r="XAB83" s="200"/>
      <c r="XAC83" s="200"/>
      <c r="XAD83" s="200"/>
      <c r="XAE83" s="200"/>
      <c r="XAF83" s="200"/>
      <c r="XAG83" s="200"/>
      <c r="XAH83" s="200"/>
      <c r="XAI83" s="200"/>
      <c r="XAJ83" s="200"/>
      <c r="XAK83" s="200"/>
      <c r="XAL83" s="200"/>
      <c r="XAM83" s="200"/>
      <c r="XAN83" s="200"/>
      <c r="XAO83" s="200"/>
      <c r="XAP83" s="200"/>
      <c r="XAQ83" s="200"/>
      <c r="XAR83" s="200"/>
      <c r="XAS83" s="200"/>
      <c r="XAT83" s="200"/>
      <c r="XAU83" s="200"/>
      <c r="XAV83" s="200"/>
      <c r="XAW83" s="200"/>
      <c r="XAX83" s="200"/>
      <c r="XAY83" s="200"/>
      <c r="XAZ83" s="200"/>
      <c r="XBA83" s="200"/>
      <c r="XBB83" s="200"/>
      <c r="XBC83" s="200"/>
      <c r="XBD83" s="200"/>
      <c r="XBE83" s="200"/>
      <c r="XBF83" s="200"/>
      <c r="XBG83" s="200"/>
      <c r="XBH83" s="200"/>
      <c r="XBI83" s="197"/>
      <c r="XBJ83" s="197"/>
      <c r="XBK83" s="197"/>
      <c r="XBL83" s="197"/>
      <c r="XBM83" s="197"/>
      <c r="XBN83" s="197"/>
      <c r="XBO83" s="197"/>
      <c r="XBP83" s="197"/>
      <c r="XBQ83" s="197"/>
      <c r="XBR83" s="197"/>
      <c r="XBS83" s="197"/>
      <c r="XBT83" s="197"/>
      <c r="XBU83" s="197"/>
      <c r="XBV83" s="197"/>
      <c r="XBW83" s="197"/>
      <c r="XBX83" s="197"/>
      <c r="XBY83" s="200"/>
      <c r="XBZ83" s="200"/>
      <c r="XCA83" s="200"/>
      <c r="XCB83" s="200"/>
      <c r="XCC83" s="200"/>
      <c r="XCD83" s="200"/>
      <c r="XCE83" s="200"/>
      <c r="XCF83" s="200"/>
      <c r="XCG83" s="200"/>
      <c r="XCH83" s="200"/>
      <c r="XCI83" s="200"/>
      <c r="XCJ83" s="200"/>
      <c r="XCK83" s="200"/>
      <c r="XCL83" s="200"/>
      <c r="XCM83" s="200"/>
      <c r="XCN83" s="200"/>
      <c r="XCO83" s="200"/>
      <c r="XCP83" s="200"/>
      <c r="XCQ83" s="200"/>
      <c r="XCR83" s="200"/>
      <c r="XCS83" s="200"/>
      <c r="XCT83" s="200"/>
      <c r="XCU83" s="200"/>
      <c r="XCV83" s="200"/>
      <c r="XCW83" s="200"/>
      <c r="XCX83" s="200"/>
      <c r="XCY83" s="200"/>
      <c r="XCZ83" s="200"/>
      <c r="XDA83" s="200"/>
      <c r="XDB83" s="200"/>
      <c r="XDC83" s="200"/>
      <c r="XDD83" s="200"/>
      <c r="XDE83" s="200"/>
      <c r="XDF83" s="200"/>
      <c r="XDG83" s="200"/>
      <c r="XDH83" s="200"/>
      <c r="XDI83" s="200"/>
      <c r="XDJ83" s="200"/>
      <c r="XDK83" s="200"/>
      <c r="XDL83" s="200"/>
      <c r="XDM83" s="200"/>
      <c r="XDN83" s="200"/>
      <c r="XDO83" s="200"/>
      <c r="XDP83" s="200"/>
      <c r="XDQ83" s="200"/>
      <c r="XDR83" s="200"/>
      <c r="XDS83" s="200"/>
      <c r="XDT83" s="200"/>
      <c r="XDU83" s="200"/>
      <c r="XDV83" s="200"/>
      <c r="XDW83" s="200"/>
      <c r="XDX83" s="200"/>
      <c r="XDY83" s="200"/>
      <c r="XDZ83" s="200"/>
      <c r="XEA83" s="200"/>
      <c r="XEB83" s="200"/>
      <c r="XEC83" s="200"/>
      <c r="XED83" s="200"/>
      <c r="XEE83" s="200"/>
      <c r="XEF83" s="200"/>
      <c r="XEG83" s="200"/>
      <c r="XEH83" s="200"/>
      <c r="XEI83" s="200"/>
      <c r="XEJ83" s="200"/>
      <c r="XEK83" s="200"/>
      <c r="XEL83" s="200"/>
      <c r="XEM83" s="200"/>
      <c r="XEN83" s="200"/>
      <c r="XEO83" s="200"/>
      <c r="XEP83" s="200"/>
      <c r="XEQ83" s="200"/>
      <c r="XER83" s="200"/>
      <c r="XES83" s="200"/>
      <c r="XET83" s="200"/>
      <c r="XEU83" s="200"/>
      <c r="XEV83" s="200"/>
      <c r="XEW83" s="197"/>
      <c r="XEX83" s="197"/>
      <c r="XEY83" s="197"/>
      <c r="XEZ83" s="197"/>
      <c r="XFA83" s="197"/>
      <c r="XFB83" s="197"/>
      <c r="XFC83" s="197"/>
      <c r="XFD83" s="197"/>
    </row>
    <row r="84" spans="1:16384" ht="24.75" customHeight="1">
      <c r="A84" s="357" t="s">
        <v>868</v>
      </c>
      <c r="B84" s="351"/>
      <c r="C84" s="351"/>
      <c r="D84" s="351"/>
      <c r="E84" s="351"/>
      <c r="F84" s="351"/>
      <c r="G84" s="351"/>
      <c r="H84" s="351"/>
      <c r="I84" s="351"/>
      <c r="J84" s="351"/>
      <c r="K84" s="351"/>
      <c r="L84" s="351"/>
      <c r="M84" s="351"/>
      <c r="N84" s="351"/>
      <c r="O84" s="351"/>
      <c r="P84" s="352"/>
      <c r="Q84" s="353"/>
      <c r="R84" s="325"/>
      <c r="S84" s="325"/>
      <c r="T84" s="325"/>
      <c r="U84" s="325"/>
      <c r="V84" s="325"/>
      <c r="W84" s="325"/>
      <c r="X84" s="325"/>
      <c r="Y84" s="325"/>
      <c r="Z84" s="325"/>
      <c r="AA84" s="325"/>
      <c r="AB84" s="325"/>
      <c r="AC84" s="325"/>
      <c r="AD84" s="325"/>
      <c r="AE84" s="325"/>
      <c r="AF84" s="325"/>
      <c r="AG84" s="325"/>
      <c r="AH84" s="358"/>
      <c r="AI84" s="353"/>
      <c r="AJ84" s="325"/>
      <c r="AK84" s="325"/>
      <c r="AL84" s="325"/>
      <c r="AM84" s="325"/>
      <c r="AN84" s="325"/>
      <c r="AO84" s="325"/>
      <c r="AP84" s="325"/>
      <c r="AQ84" s="325"/>
      <c r="AR84" s="325"/>
      <c r="AS84" s="325"/>
      <c r="AT84" s="325"/>
      <c r="AU84" s="325"/>
      <c r="AV84" s="325"/>
      <c r="AW84" s="325"/>
      <c r="AX84" s="325"/>
      <c r="AY84" s="325"/>
      <c r="AZ84" s="325"/>
      <c r="BA84" s="325"/>
      <c r="BB84" s="325"/>
      <c r="BC84" s="358"/>
      <c r="BD84" s="353">
        <f>BD85+BD88</f>
        <v>61108939205</v>
      </c>
      <c r="BE84" s="325"/>
      <c r="BF84" s="325"/>
      <c r="BG84" s="325"/>
      <c r="BH84" s="325"/>
      <c r="BI84" s="325"/>
      <c r="BJ84" s="325"/>
      <c r="BK84" s="325"/>
      <c r="BL84" s="325"/>
      <c r="BM84" s="325"/>
      <c r="BN84" s="325"/>
      <c r="BO84" s="325"/>
      <c r="BP84" s="325"/>
      <c r="BQ84" s="325"/>
      <c r="BR84" s="325"/>
      <c r="BS84" s="325"/>
      <c r="BT84" s="325"/>
      <c r="BU84" s="325"/>
      <c r="BV84" s="325"/>
      <c r="BW84" s="325"/>
      <c r="BX84" s="358"/>
      <c r="BY84" s="326">
        <f>BY85+BY88</f>
        <v>53336236220</v>
      </c>
      <c r="BZ84" s="326"/>
      <c r="CA84" s="326"/>
      <c r="CB84" s="326"/>
      <c r="CC84" s="326"/>
      <c r="CD84" s="326"/>
      <c r="CE84" s="326"/>
      <c r="CF84" s="326"/>
      <c r="CG84" s="326"/>
      <c r="CH84" s="326"/>
      <c r="CI84" s="326"/>
      <c r="CJ84" s="326"/>
      <c r="CK84" s="326"/>
      <c r="CL84" s="326"/>
      <c r="CM84" s="326"/>
      <c r="CN84" s="326"/>
      <c r="CO84" s="322"/>
      <c r="CP84" s="323"/>
      <c r="CQ84" s="323"/>
      <c r="CR84" s="323"/>
      <c r="CS84" s="323"/>
      <c r="CT84" s="323"/>
      <c r="CU84" s="323"/>
      <c r="CV84" s="323"/>
      <c r="CW84" s="323"/>
      <c r="CX84" s="323"/>
      <c r="CY84" s="323"/>
      <c r="CZ84" s="323"/>
      <c r="DA84" s="323"/>
      <c r="DB84" s="323"/>
      <c r="DC84" s="323"/>
      <c r="DD84" s="350"/>
      <c r="DE84" s="312"/>
      <c r="DF84" s="312"/>
      <c r="DG84" s="312"/>
      <c r="DH84" s="312"/>
      <c r="DI84" s="312"/>
      <c r="DJ84" s="312"/>
      <c r="DK84" s="312"/>
      <c r="DL84" s="312"/>
      <c r="DM84" s="312"/>
      <c r="DN84" s="312"/>
      <c r="DO84" s="312"/>
      <c r="DP84" s="312"/>
      <c r="DQ84" s="312"/>
      <c r="DR84" s="312"/>
      <c r="DS84" s="312"/>
      <c r="DT84" s="312"/>
      <c r="DU84" s="312"/>
      <c r="DV84" s="312"/>
      <c r="DW84" s="312"/>
      <c r="DX84" s="312"/>
      <c r="DY84" s="312"/>
      <c r="DZ84" s="312"/>
      <c r="EA84" s="312"/>
      <c r="EB84" s="312"/>
      <c r="EC84" s="312"/>
      <c r="ED84" s="312"/>
      <c r="EE84" s="312"/>
      <c r="EF84" s="312"/>
      <c r="EG84" s="312"/>
      <c r="EH84" s="312"/>
      <c r="EI84" s="312"/>
      <c r="EJ84" s="312"/>
      <c r="EK84" s="312"/>
      <c r="EL84" s="312"/>
      <c r="EM84" s="312"/>
      <c r="EN84" s="312"/>
      <c r="EO84" s="312"/>
      <c r="EP84" s="312"/>
      <c r="EQ84" s="312"/>
      <c r="ER84" s="312"/>
      <c r="ES84" s="312"/>
      <c r="ET84" s="312"/>
      <c r="EU84" s="312"/>
      <c r="EV84" s="312"/>
      <c r="EW84" s="312"/>
      <c r="EX84" s="312"/>
      <c r="EY84" s="312"/>
      <c r="EZ84" s="312"/>
      <c r="FA84" s="312"/>
      <c r="FB84" s="312"/>
      <c r="FC84" s="312"/>
      <c r="FD84" s="312"/>
      <c r="FE84" s="312"/>
      <c r="FF84" s="312"/>
      <c r="FG84" s="312"/>
      <c r="FH84" s="312"/>
      <c r="FI84" s="312"/>
      <c r="FJ84" s="312"/>
      <c r="FK84" s="312"/>
      <c r="FL84" s="312"/>
      <c r="FM84" s="318"/>
      <c r="FN84" s="318"/>
      <c r="FO84" s="318"/>
      <c r="FP84" s="318"/>
      <c r="FQ84" s="318"/>
      <c r="FR84" s="318"/>
      <c r="FS84" s="318"/>
      <c r="FT84" s="318"/>
      <c r="FU84" s="318"/>
      <c r="FV84" s="318"/>
      <c r="FW84" s="318"/>
      <c r="FX84" s="318"/>
      <c r="FY84" s="318"/>
      <c r="FZ84" s="318"/>
      <c r="GA84" s="318"/>
      <c r="GB84" s="318"/>
      <c r="GC84" s="322"/>
      <c r="GD84" s="323"/>
      <c r="GE84" s="323"/>
      <c r="GF84" s="323"/>
      <c r="GG84" s="323"/>
      <c r="GH84" s="323"/>
      <c r="GI84" s="323"/>
      <c r="GJ84" s="323"/>
      <c r="GK84" s="323"/>
      <c r="GL84" s="323"/>
      <c r="GM84" s="323"/>
      <c r="GN84" s="323"/>
      <c r="GO84" s="323"/>
      <c r="GP84" s="323"/>
      <c r="GQ84" s="323"/>
      <c r="GR84" s="350"/>
      <c r="GS84" s="312"/>
      <c r="GT84" s="312"/>
      <c r="GU84" s="312"/>
      <c r="GV84" s="312"/>
      <c r="GW84" s="312"/>
      <c r="GX84" s="312"/>
      <c r="GY84" s="312"/>
      <c r="GZ84" s="312"/>
      <c r="HA84" s="312"/>
      <c r="HB84" s="312"/>
      <c r="HC84" s="312"/>
      <c r="HD84" s="312"/>
      <c r="HE84" s="312"/>
      <c r="HF84" s="312"/>
      <c r="HG84" s="312"/>
      <c r="HH84" s="312"/>
      <c r="HI84" s="312"/>
      <c r="HJ84" s="312"/>
      <c r="HK84" s="312"/>
      <c r="HL84" s="312"/>
      <c r="HM84" s="312"/>
      <c r="HN84" s="312"/>
      <c r="HO84" s="312"/>
      <c r="HP84" s="312"/>
      <c r="HQ84" s="312"/>
      <c r="HR84" s="312"/>
      <c r="HS84" s="312"/>
      <c r="HT84" s="312"/>
      <c r="HU84" s="312"/>
      <c r="HV84" s="312"/>
      <c r="HW84" s="312"/>
      <c r="HX84" s="312"/>
      <c r="HY84" s="312"/>
      <c r="HZ84" s="312"/>
      <c r="IA84" s="312"/>
      <c r="IB84" s="312"/>
      <c r="IC84" s="312"/>
      <c r="ID84" s="312"/>
      <c r="IE84" s="312"/>
      <c r="IF84" s="312"/>
      <c r="IG84" s="312"/>
      <c r="IH84" s="312"/>
      <c r="II84" s="312"/>
      <c r="IJ84" s="312"/>
      <c r="IK84" s="312"/>
      <c r="IL84" s="312"/>
      <c r="IM84" s="312"/>
      <c r="IN84" s="312"/>
      <c r="IO84" s="312"/>
      <c r="IP84" s="312"/>
      <c r="IQ84" s="312"/>
      <c r="IR84" s="312"/>
      <c r="IS84" s="312"/>
      <c r="IT84" s="312"/>
      <c r="IU84" s="312"/>
      <c r="IV84" s="312"/>
      <c r="IW84" s="312"/>
      <c r="IX84" s="312"/>
      <c r="IY84" s="312"/>
      <c r="IZ84" s="312"/>
      <c r="JA84" s="318"/>
      <c r="JB84" s="318"/>
      <c r="JC84" s="318"/>
      <c r="JD84" s="318"/>
      <c r="JE84" s="318"/>
      <c r="JF84" s="318"/>
      <c r="JG84" s="318"/>
      <c r="JH84" s="318"/>
      <c r="JI84" s="318"/>
      <c r="JJ84" s="318"/>
      <c r="JK84" s="318"/>
      <c r="JL84" s="318"/>
      <c r="JM84" s="318"/>
      <c r="JN84" s="318"/>
      <c r="JO84" s="318"/>
      <c r="JP84" s="318"/>
      <c r="JQ84" s="322"/>
      <c r="JR84" s="323"/>
      <c r="JS84" s="323"/>
      <c r="JT84" s="323"/>
      <c r="JU84" s="323"/>
      <c r="JV84" s="323"/>
      <c r="JW84" s="323"/>
      <c r="JX84" s="323"/>
      <c r="JY84" s="323"/>
      <c r="JZ84" s="323"/>
      <c r="KA84" s="323"/>
      <c r="KB84" s="323"/>
      <c r="KC84" s="323"/>
      <c r="KD84" s="323"/>
      <c r="KE84" s="323"/>
      <c r="KF84" s="350"/>
      <c r="KG84" s="312"/>
      <c r="KH84" s="312"/>
      <c r="KI84" s="312"/>
      <c r="KJ84" s="312"/>
      <c r="KK84" s="312"/>
      <c r="KL84" s="312"/>
      <c r="KM84" s="312"/>
      <c r="KN84" s="312"/>
      <c r="KO84" s="312"/>
      <c r="KP84" s="312"/>
      <c r="KQ84" s="312"/>
      <c r="KR84" s="312"/>
      <c r="KS84" s="312"/>
      <c r="KT84" s="312"/>
      <c r="KU84" s="312"/>
      <c r="KV84" s="312"/>
      <c r="KW84" s="312"/>
      <c r="KX84" s="312"/>
      <c r="KY84" s="312"/>
      <c r="KZ84" s="312"/>
      <c r="LA84" s="312"/>
      <c r="LB84" s="312"/>
      <c r="LC84" s="312"/>
      <c r="LD84" s="312"/>
      <c r="LE84" s="312"/>
      <c r="LF84" s="312"/>
      <c r="LG84" s="312"/>
      <c r="LH84" s="312"/>
      <c r="LI84" s="312"/>
      <c r="LJ84" s="312"/>
      <c r="LK84" s="312"/>
      <c r="LL84" s="312"/>
      <c r="LM84" s="312"/>
      <c r="LN84" s="312"/>
      <c r="LO84" s="312"/>
      <c r="LP84" s="312"/>
      <c r="LQ84" s="312"/>
      <c r="LR84" s="312"/>
      <c r="LS84" s="312"/>
      <c r="LT84" s="312"/>
      <c r="LU84" s="312"/>
      <c r="LV84" s="312"/>
      <c r="LW84" s="312"/>
      <c r="LX84" s="312"/>
      <c r="LY84" s="312"/>
      <c r="LZ84" s="312"/>
      <c r="MA84" s="312"/>
      <c r="MB84" s="312"/>
      <c r="MC84" s="312"/>
      <c r="MD84" s="312"/>
      <c r="ME84" s="312"/>
      <c r="MF84" s="312"/>
      <c r="MG84" s="312"/>
      <c r="MH84" s="312"/>
      <c r="MI84" s="312"/>
      <c r="MJ84" s="312"/>
      <c r="MK84" s="312"/>
      <c r="ML84" s="312"/>
      <c r="MM84" s="312"/>
      <c r="MN84" s="312"/>
      <c r="MO84" s="318"/>
      <c r="MP84" s="318"/>
      <c r="MQ84" s="318"/>
      <c r="MR84" s="318"/>
      <c r="MS84" s="318"/>
      <c r="MT84" s="318"/>
      <c r="MU84" s="318"/>
      <c r="MV84" s="318"/>
      <c r="MW84" s="318"/>
      <c r="MX84" s="318"/>
      <c r="MY84" s="318"/>
      <c r="MZ84" s="318"/>
      <c r="NA84" s="318"/>
      <c r="NB84" s="318"/>
      <c r="NC84" s="318"/>
      <c r="ND84" s="318"/>
      <c r="NE84" s="322"/>
      <c r="NF84" s="323"/>
      <c r="NG84" s="323"/>
      <c r="NH84" s="323"/>
      <c r="NI84" s="323"/>
      <c r="NJ84" s="323"/>
      <c r="NK84" s="323"/>
      <c r="NL84" s="323"/>
      <c r="NM84" s="323"/>
      <c r="NN84" s="323"/>
      <c r="NO84" s="323"/>
      <c r="NP84" s="323"/>
      <c r="NQ84" s="323"/>
      <c r="NR84" s="323"/>
      <c r="NS84" s="323"/>
      <c r="NT84" s="350"/>
      <c r="NU84" s="312"/>
      <c r="NV84" s="312"/>
      <c r="NW84" s="312"/>
      <c r="NX84" s="312"/>
      <c r="NY84" s="312"/>
      <c r="NZ84" s="312"/>
      <c r="OA84" s="312"/>
      <c r="OB84" s="312"/>
      <c r="OC84" s="312"/>
      <c r="OD84" s="312"/>
      <c r="OE84" s="312"/>
      <c r="OF84" s="312"/>
      <c r="OG84" s="312"/>
      <c r="OH84" s="312"/>
      <c r="OI84" s="312"/>
      <c r="OJ84" s="312"/>
      <c r="OK84" s="312"/>
      <c r="OL84" s="312"/>
      <c r="OM84" s="312"/>
      <c r="ON84" s="312"/>
      <c r="OO84" s="312"/>
      <c r="OP84" s="312"/>
      <c r="OQ84" s="312"/>
      <c r="OR84" s="312"/>
      <c r="OS84" s="312"/>
      <c r="OT84" s="312"/>
      <c r="OU84" s="312"/>
      <c r="OV84" s="312"/>
      <c r="OW84" s="312"/>
      <c r="OX84" s="312"/>
      <c r="OY84" s="312"/>
      <c r="OZ84" s="312"/>
      <c r="PA84" s="312"/>
      <c r="PB84" s="312"/>
      <c r="PC84" s="312"/>
      <c r="PD84" s="312"/>
      <c r="PE84" s="312"/>
      <c r="PF84" s="312"/>
      <c r="PG84" s="312"/>
      <c r="PH84" s="312"/>
      <c r="PI84" s="312"/>
      <c r="PJ84" s="312"/>
      <c r="PK84" s="312"/>
      <c r="PL84" s="312"/>
      <c r="PM84" s="312"/>
      <c r="PN84" s="312"/>
      <c r="PO84" s="312"/>
      <c r="PP84" s="312"/>
      <c r="PQ84" s="312"/>
      <c r="PR84" s="312"/>
      <c r="PS84" s="312"/>
      <c r="PT84" s="312"/>
      <c r="PU84" s="312"/>
      <c r="PV84" s="312"/>
      <c r="PW84" s="312"/>
      <c r="PX84" s="312"/>
      <c r="PY84" s="312"/>
      <c r="PZ84" s="312"/>
      <c r="QA84" s="312"/>
      <c r="QB84" s="312"/>
      <c r="QC84" s="318"/>
      <c r="QD84" s="318"/>
      <c r="QE84" s="318"/>
      <c r="QF84" s="318"/>
      <c r="QG84" s="318"/>
      <c r="QH84" s="318"/>
      <c r="QI84" s="318"/>
      <c r="QJ84" s="318"/>
      <c r="QK84" s="318"/>
      <c r="QL84" s="318"/>
      <c r="QM84" s="318"/>
      <c r="QN84" s="318"/>
      <c r="QO84" s="318"/>
      <c r="QP84" s="318"/>
      <c r="QQ84" s="318"/>
      <c r="QR84" s="318"/>
      <c r="QS84" s="322"/>
      <c r="QT84" s="323"/>
      <c r="QU84" s="323"/>
      <c r="QV84" s="323"/>
      <c r="QW84" s="323"/>
      <c r="QX84" s="323"/>
      <c r="QY84" s="323"/>
      <c r="QZ84" s="323"/>
      <c r="RA84" s="323"/>
      <c r="RB84" s="323"/>
      <c r="RC84" s="323"/>
      <c r="RD84" s="323"/>
      <c r="RE84" s="323"/>
      <c r="RF84" s="323"/>
      <c r="RG84" s="323"/>
      <c r="RH84" s="350"/>
      <c r="RI84" s="312"/>
      <c r="RJ84" s="312"/>
      <c r="RK84" s="312"/>
      <c r="RL84" s="312"/>
      <c r="RM84" s="312"/>
      <c r="RN84" s="312"/>
      <c r="RO84" s="312"/>
      <c r="RP84" s="312"/>
      <c r="RQ84" s="312"/>
      <c r="RR84" s="312"/>
      <c r="RS84" s="312"/>
      <c r="RT84" s="312"/>
      <c r="RU84" s="312"/>
      <c r="RV84" s="312"/>
      <c r="RW84" s="312"/>
      <c r="RX84" s="312"/>
      <c r="RY84" s="312"/>
      <c r="RZ84" s="312"/>
      <c r="SA84" s="312"/>
      <c r="SB84" s="312"/>
      <c r="SC84" s="312"/>
      <c r="SD84" s="312"/>
      <c r="SE84" s="312"/>
      <c r="SF84" s="312"/>
      <c r="SG84" s="312"/>
      <c r="SH84" s="312"/>
      <c r="SI84" s="312"/>
      <c r="SJ84" s="312"/>
      <c r="SK84" s="312"/>
      <c r="SL84" s="312"/>
      <c r="SM84" s="312"/>
      <c r="SN84" s="312"/>
      <c r="SO84" s="312"/>
      <c r="SP84" s="312"/>
      <c r="SQ84" s="312"/>
      <c r="SR84" s="312"/>
      <c r="SS84" s="312"/>
      <c r="ST84" s="312"/>
      <c r="SU84" s="312"/>
      <c r="SV84" s="312"/>
      <c r="SW84" s="312"/>
      <c r="SX84" s="312"/>
      <c r="SY84" s="312"/>
      <c r="SZ84" s="312"/>
      <c r="TA84" s="312"/>
      <c r="TB84" s="312"/>
      <c r="TC84" s="312"/>
      <c r="TD84" s="312"/>
      <c r="TE84" s="312"/>
      <c r="TF84" s="312"/>
      <c r="TG84" s="312"/>
      <c r="TH84" s="312"/>
      <c r="TI84" s="312"/>
      <c r="TJ84" s="312"/>
      <c r="TK84" s="312"/>
      <c r="TL84" s="312"/>
      <c r="TM84" s="312"/>
      <c r="TN84" s="312"/>
      <c r="TO84" s="312"/>
      <c r="TP84" s="312"/>
      <c r="TQ84" s="318"/>
      <c r="TR84" s="318"/>
      <c r="TS84" s="318"/>
      <c r="TT84" s="318"/>
      <c r="TU84" s="318"/>
      <c r="TV84" s="318"/>
      <c r="TW84" s="318"/>
      <c r="TX84" s="318"/>
      <c r="TY84" s="318"/>
      <c r="TZ84" s="318"/>
      <c r="UA84" s="318"/>
      <c r="UB84" s="318"/>
      <c r="UC84" s="318"/>
      <c r="UD84" s="318"/>
      <c r="UE84" s="318"/>
      <c r="UF84" s="318"/>
      <c r="UG84" s="322"/>
      <c r="UH84" s="323"/>
      <c r="UI84" s="323"/>
      <c r="UJ84" s="323"/>
      <c r="UK84" s="323"/>
      <c r="UL84" s="323"/>
      <c r="UM84" s="323"/>
      <c r="UN84" s="323"/>
      <c r="UO84" s="323"/>
      <c r="UP84" s="323"/>
      <c r="UQ84" s="323"/>
      <c r="UR84" s="323"/>
      <c r="US84" s="323"/>
      <c r="UT84" s="323"/>
      <c r="UU84" s="323"/>
      <c r="UV84" s="350"/>
      <c r="UW84" s="312"/>
      <c r="UX84" s="312"/>
      <c r="UY84" s="312"/>
      <c r="UZ84" s="312"/>
      <c r="VA84" s="312"/>
      <c r="VB84" s="312"/>
      <c r="VC84" s="312"/>
      <c r="VD84" s="312"/>
      <c r="VE84" s="312"/>
      <c r="VF84" s="312"/>
      <c r="VG84" s="312"/>
      <c r="VH84" s="312"/>
      <c r="VI84" s="312"/>
      <c r="VJ84" s="312"/>
      <c r="VK84" s="312"/>
      <c r="VL84" s="312"/>
      <c r="VM84" s="312"/>
      <c r="VN84" s="312"/>
      <c r="VO84" s="312"/>
      <c r="VP84" s="312"/>
      <c r="VQ84" s="312"/>
      <c r="VR84" s="312"/>
      <c r="VS84" s="312"/>
      <c r="VT84" s="312"/>
      <c r="VU84" s="312"/>
      <c r="VV84" s="312"/>
      <c r="VW84" s="312"/>
      <c r="VX84" s="312"/>
      <c r="VY84" s="312"/>
      <c r="VZ84" s="312"/>
      <c r="WA84" s="312"/>
      <c r="WB84" s="312"/>
      <c r="WC84" s="312"/>
      <c r="WD84" s="312"/>
      <c r="WE84" s="312"/>
      <c r="WF84" s="312"/>
      <c r="WG84" s="312"/>
      <c r="WH84" s="312"/>
      <c r="WI84" s="312"/>
      <c r="WJ84" s="312"/>
      <c r="WK84" s="312"/>
      <c r="WL84" s="312"/>
      <c r="WM84" s="312"/>
      <c r="WN84" s="312"/>
      <c r="WO84" s="312"/>
      <c r="WP84" s="312"/>
      <c r="WQ84" s="312"/>
      <c r="WR84" s="312"/>
      <c r="WS84" s="312"/>
      <c r="WT84" s="312"/>
      <c r="WU84" s="312"/>
      <c r="WV84" s="312"/>
      <c r="WW84" s="312"/>
      <c r="WX84" s="312"/>
      <c r="WY84" s="312"/>
      <c r="WZ84" s="312"/>
      <c r="XA84" s="312"/>
      <c r="XB84" s="312"/>
      <c r="XC84" s="312"/>
      <c r="XD84" s="312"/>
      <c r="XE84" s="318"/>
      <c r="XF84" s="318"/>
      <c r="XG84" s="318"/>
      <c r="XH84" s="318"/>
      <c r="XI84" s="318"/>
      <c r="XJ84" s="318"/>
      <c r="XK84" s="318"/>
      <c r="XL84" s="318"/>
      <c r="XM84" s="318"/>
      <c r="XN84" s="318"/>
      <c r="XO84" s="318"/>
      <c r="XP84" s="318"/>
      <c r="XQ84" s="318"/>
      <c r="XR84" s="318"/>
      <c r="XS84" s="318"/>
      <c r="XT84" s="318"/>
      <c r="XU84" s="322"/>
      <c r="XV84" s="323"/>
      <c r="XW84" s="323"/>
      <c r="XX84" s="323"/>
      <c r="XY84" s="323"/>
      <c r="XZ84" s="323"/>
      <c r="YA84" s="323"/>
      <c r="YB84" s="323"/>
      <c r="YC84" s="323"/>
      <c r="YD84" s="323"/>
      <c r="YE84" s="323"/>
      <c r="YF84" s="323"/>
      <c r="YG84" s="323"/>
      <c r="YH84" s="323"/>
      <c r="YI84" s="323"/>
      <c r="YJ84" s="350"/>
      <c r="YK84" s="312"/>
      <c r="YL84" s="312"/>
      <c r="YM84" s="312"/>
      <c r="YN84" s="312"/>
      <c r="YO84" s="312"/>
      <c r="YP84" s="312"/>
      <c r="YQ84" s="312"/>
      <c r="YR84" s="312"/>
      <c r="YS84" s="312"/>
      <c r="YT84" s="312"/>
      <c r="YU84" s="312"/>
      <c r="YV84" s="312"/>
      <c r="YW84" s="312"/>
      <c r="YX84" s="312"/>
      <c r="YY84" s="312"/>
      <c r="YZ84" s="312"/>
      <c r="ZA84" s="312"/>
      <c r="ZB84" s="312"/>
      <c r="ZC84" s="312"/>
      <c r="ZD84" s="312"/>
      <c r="ZE84" s="312"/>
      <c r="ZF84" s="312"/>
      <c r="ZG84" s="312"/>
      <c r="ZH84" s="312"/>
      <c r="ZI84" s="312"/>
      <c r="ZJ84" s="312"/>
      <c r="ZK84" s="312"/>
      <c r="ZL84" s="312"/>
      <c r="ZM84" s="312"/>
      <c r="ZN84" s="312"/>
      <c r="ZO84" s="312"/>
      <c r="ZP84" s="312"/>
      <c r="ZQ84" s="312"/>
      <c r="ZR84" s="312"/>
      <c r="ZS84" s="312"/>
      <c r="ZT84" s="312"/>
      <c r="ZU84" s="312"/>
      <c r="ZV84" s="312"/>
      <c r="ZW84" s="312"/>
      <c r="ZX84" s="312"/>
      <c r="ZY84" s="312"/>
      <c r="ZZ84" s="312"/>
      <c r="AAA84" s="312"/>
      <c r="AAB84" s="312"/>
      <c r="AAC84" s="312"/>
      <c r="AAD84" s="312"/>
      <c r="AAE84" s="312"/>
      <c r="AAF84" s="312"/>
      <c r="AAG84" s="312"/>
      <c r="AAH84" s="312"/>
      <c r="AAI84" s="312"/>
      <c r="AAJ84" s="312"/>
      <c r="AAK84" s="312"/>
      <c r="AAL84" s="312"/>
      <c r="AAM84" s="312"/>
      <c r="AAN84" s="312"/>
      <c r="AAO84" s="312"/>
      <c r="AAP84" s="312"/>
      <c r="AAQ84" s="312"/>
      <c r="AAR84" s="312"/>
      <c r="AAS84" s="318"/>
      <c r="AAT84" s="318"/>
      <c r="AAU84" s="318"/>
      <c r="AAV84" s="318"/>
      <c r="AAW84" s="318"/>
      <c r="AAX84" s="318"/>
      <c r="AAY84" s="318"/>
      <c r="AAZ84" s="318"/>
      <c r="ABA84" s="318"/>
      <c r="ABB84" s="318"/>
      <c r="ABC84" s="318"/>
      <c r="ABD84" s="318"/>
      <c r="ABE84" s="318"/>
      <c r="ABF84" s="318"/>
      <c r="ABG84" s="318"/>
      <c r="ABH84" s="318"/>
      <c r="ABI84" s="322"/>
      <c r="ABJ84" s="323"/>
      <c r="ABK84" s="323"/>
      <c r="ABL84" s="323"/>
      <c r="ABM84" s="323"/>
      <c r="ABN84" s="323"/>
      <c r="ABO84" s="323"/>
      <c r="ABP84" s="323"/>
      <c r="ABQ84" s="323"/>
      <c r="ABR84" s="323"/>
      <c r="ABS84" s="323"/>
      <c r="ABT84" s="323"/>
      <c r="ABU84" s="323"/>
      <c r="ABV84" s="323"/>
      <c r="ABW84" s="323"/>
      <c r="ABX84" s="350"/>
      <c r="ABY84" s="312"/>
      <c r="ABZ84" s="312"/>
      <c r="ACA84" s="312"/>
      <c r="ACB84" s="312"/>
      <c r="ACC84" s="312"/>
      <c r="ACD84" s="312"/>
      <c r="ACE84" s="312"/>
      <c r="ACF84" s="312"/>
      <c r="ACG84" s="312"/>
      <c r="ACH84" s="312"/>
      <c r="ACI84" s="312"/>
      <c r="ACJ84" s="312"/>
      <c r="ACK84" s="312"/>
      <c r="ACL84" s="312"/>
      <c r="ACM84" s="312"/>
      <c r="ACN84" s="312"/>
      <c r="ACO84" s="312"/>
      <c r="ACP84" s="312"/>
      <c r="ACQ84" s="312"/>
      <c r="ACR84" s="312"/>
      <c r="ACS84" s="312"/>
      <c r="ACT84" s="312"/>
      <c r="ACU84" s="312"/>
      <c r="ACV84" s="312"/>
      <c r="ACW84" s="312"/>
      <c r="ACX84" s="312"/>
      <c r="ACY84" s="312"/>
      <c r="ACZ84" s="312"/>
      <c r="ADA84" s="312"/>
      <c r="ADB84" s="312"/>
      <c r="ADC84" s="312"/>
      <c r="ADD84" s="312"/>
      <c r="ADE84" s="312"/>
      <c r="ADF84" s="312"/>
      <c r="ADG84" s="312"/>
      <c r="ADH84" s="312"/>
      <c r="ADI84" s="312"/>
      <c r="ADJ84" s="312"/>
      <c r="ADK84" s="312"/>
      <c r="ADL84" s="312"/>
      <c r="ADM84" s="312"/>
      <c r="ADN84" s="312"/>
      <c r="ADO84" s="312"/>
      <c r="ADP84" s="312"/>
      <c r="ADQ84" s="312"/>
      <c r="ADR84" s="312"/>
      <c r="ADS84" s="312"/>
      <c r="ADT84" s="312"/>
      <c r="ADU84" s="312"/>
      <c r="ADV84" s="312"/>
      <c r="ADW84" s="312"/>
      <c r="ADX84" s="312"/>
      <c r="ADY84" s="312"/>
      <c r="ADZ84" s="312"/>
      <c r="AEA84" s="312"/>
      <c r="AEB84" s="312"/>
      <c r="AEC84" s="312"/>
      <c r="AED84" s="312"/>
      <c r="AEE84" s="312"/>
      <c r="AEF84" s="312"/>
      <c r="AEG84" s="318"/>
      <c r="AEH84" s="318"/>
      <c r="AEI84" s="318"/>
      <c r="AEJ84" s="318"/>
      <c r="AEK84" s="318"/>
      <c r="AEL84" s="318"/>
      <c r="AEM84" s="318"/>
      <c r="AEN84" s="318"/>
      <c r="AEO84" s="318"/>
      <c r="AEP84" s="318"/>
      <c r="AEQ84" s="318"/>
      <c r="AER84" s="318"/>
      <c r="AES84" s="318"/>
      <c r="AET84" s="318"/>
      <c r="AEU84" s="318"/>
      <c r="AEV84" s="318"/>
      <c r="AEW84" s="322"/>
      <c r="AEX84" s="323"/>
      <c r="AEY84" s="323"/>
      <c r="AEZ84" s="323"/>
      <c r="AFA84" s="323"/>
      <c r="AFB84" s="323"/>
      <c r="AFC84" s="323"/>
      <c r="AFD84" s="323"/>
      <c r="AFE84" s="323"/>
      <c r="AFF84" s="323"/>
      <c r="AFG84" s="323"/>
      <c r="AFH84" s="323"/>
      <c r="AFI84" s="323"/>
      <c r="AFJ84" s="323"/>
      <c r="AFK84" s="323"/>
      <c r="AFL84" s="350"/>
      <c r="AFM84" s="312"/>
      <c r="AFN84" s="312"/>
      <c r="AFO84" s="312"/>
      <c r="AFP84" s="312"/>
      <c r="AFQ84" s="312"/>
      <c r="AFR84" s="312"/>
      <c r="AFS84" s="312"/>
      <c r="AFT84" s="312"/>
      <c r="AFU84" s="312"/>
      <c r="AFV84" s="312"/>
      <c r="AFW84" s="312"/>
      <c r="AFX84" s="312"/>
      <c r="AFY84" s="312"/>
      <c r="AFZ84" s="312"/>
      <c r="AGA84" s="312"/>
      <c r="AGB84" s="312"/>
      <c r="AGC84" s="312"/>
      <c r="AGD84" s="312"/>
      <c r="AGE84" s="312"/>
      <c r="AGF84" s="312"/>
      <c r="AGG84" s="312"/>
      <c r="AGH84" s="312"/>
      <c r="AGI84" s="312"/>
      <c r="AGJ84" s="312"/>
      <c r="AGK84" s="312"/>
      <c r="AGL84" s="312"/>
      <c r="AGM84" s="312"/>
      <c r="AGN84" s="312"/>
      <c r="AGO84" s="312"/>
      <c r="AGP84" s="312"/>
      <c r="AGQ84" s="312"/>
      <c r="AGR84" s="312"/>
      <c r="AGS84" s="312"/>
      <c r="AGT84" s="312"/>
      <c r="AGU84" s="312"/>
      <c r="AGV84" s="312"/>
      <c r="AGW84" s="312"/>
      <c r="AGX84" s="312"/>
      <c r="AGY84" s="312"/>
      <c r="AGZ84" s="312"/>
      <c r="AHA84" s="312"/>
      <c r="AHB84" s="312"/>
      <c r="AHC84" s="312"/>
      <c r="AHD84" s="312"/>
      <c r="AHE84" s="312"/>
      <c r="AHF84" s="312"/>
      <c r="AHG84" s="312"/>
      <c r="AHH84" s="312"/>
      <c r="AHI84" s="312"/>
      <c r="AHJ84" s="312"/>
      <c r="AHK84" s="312"/>
      <c r="AHL84" s="312"/>
      <c r="AHM84" s="312"/>
      <c r="AHN84" s="312"/>
      <c r="AHO84" s="312"/>
      <c r="AHP84" s="312"/>
      <c r="AHQ84" s="312"/>
      <c r="AHR84" s="312"/>
      <c r="AHS84" s="312"/>
      <c r="AHT84" s="312"/>
      <c r="AHU84" s="318"/>
      <c r="AHV84" s="318"/>
      <c r="AHW84" s="318"/>
      <c r="AHX84" s="318"/>
      <c r="AHY84" s="318"/>
      <c r="AHZ84" s="318"/>
      <c r="AIA84" s="318"/>
      <c r="AIB84" s="318"/>
      <c r="AIC84" s="318"/>
      <c r="AID84" s="318"/>
      <c r="AIE84" s="318"/>
      <c r="AIF84" s="318"/>
      <c r="AIG84" s="318"/>
      <c r="AIH84" s="318"/>
      <c r="AII84" s="318"/>
      <c r="AIJ84" s="318"/>
      <c r="AIK84" s="322"/>
      <c r="AIL84" s="323"/>
      <c r="AIM84" s="323"/>
      <c r="AIN84" s="323"/>
      <c r="AIO84" s="323"/>
      <c r="AIP84" s="323"/>
      <c r="AIQ84" s="323"/>
      <c r="AIR84" s="323"/>
      <c r="AIS84" s="323"/>
      <c r="AIT84" s="323"/>
      <c r="AIU84" s="323"/>
      <c r="AIV84" s="323"/>
      <c r="AIW84" s="323"/>
      <c r="AIX84" s="323"/>
      <c r="AIY84" s="323"/>
      <c r="AIZ84" s="350"/>
      <c r="AJA84" s="312"/>
      <c r="AJB84" s="312"/>
      <c r="AJC84" s="312"/>
      <c r="AJD84" s="312"/>
      <c r="AJE84" s="312"/>
      <c r="AJF84" s="312"/>
      <c r="AJG84" s="312"/>
      <c r="AJH84" s="312"/>
      <c r="AJI84" s="312"/>
      <c r="AJJ84" s="312"/>
      <c r="AJK84" s="312"/>
      <c r="AJL84" s="312"/>
      <c r="AJM84" s="312"/>
      <c r="AJN84" s="312"/>
      <c r="AJO84" s="312"/>
      <c r="AJP84" s="312"/>
      <c r="AJQ84" s="312"/>
      <c r="AJR84" s="312"/>
      <c r="AJS84" s="312"/>
      <c r="AJT84" s="312"/>
      <c r="AJU84" s="312"/>
      <c r="AJV84" s="312"/>
      <c r="AJW84" s="312"/>
      <c r="AJX84" s="312"/>
      <c r="AJY84" s="312"/>
      <c r="AJZ84" s="312"/>
      <c r="AKA84" s="312"/>
      <c r="AKB84" s="312"/>
      <c r="AKC84" s="312"/>
      <c r="AKD84" s="312"/>
      <c r="AKE84" s="312"/>
      <c r="AKF84" s="312"/>
      <c r="AKG84" s="312"/>
      <c r="AKH84" s="312"/>
      <c r="AKI84" s="312"/>
      <c r="AKJ84" s="312"/>
      <c r="AKK84" s="312"/>
      <c r="AKL84" s="312"/>
      <c r="AKM84" s="312"/>
      <c r="AKN84" s="312"/>
      <c r="AKO84" s="312"/>
      <c r="AKP84" s="312"/>
      <c r="AKQ84" s="312"/>
      <c r="AKR84" s="312"/>
      <c r="AKS84" s="312"/>
      <c r="AKT84" s="312"/>
      <c r="AKU84" s="312"/>
      <c r="AKV84" s="312"/>
      <c r="AKW84" s="312"/>
      <c r="AKX84" s="312"/>
      <c r="AKY84" s="312"/>
      <c r="AKZ84" s="312"/>
      <c r="ALA84" s="312"/>
      <c r="ALB84" s="312"/>
      <c r="ALC84" s="312"/>
      <c r="ALD84" s="312"/>
      <c r="ALE84" s="312"/>
      <c r="ALF84" s="312"/>
      <c r="ALG84" s="312"/>
      <c r="ALH84" s="312"/>
      <c r="ALI84" s="318"/>
      <c r="ALJ84" s="318"/>
      <c r="ALK84" s="318"/>
      <c r="ALL84" s="318"/>
      <c r="ALM84" s="318"/>
      <c r="ALN84" s="318"/>
      <c r="ALO84" s="318"/>
      <c r="ALP84" s="318"/>
      <c r="ALQ84" s="318"/>
      <c r="ALR84" s="318"/>
      <c r="ALS84" s="318"/>
      <c r="ALT84" s="318"/>
      <c r="ALU84" s="318"/>
      <c r="ALV84" s="318"/>
      <c r="ALW84" s="318"/>
      <c r="ALX84" s="318"/>
      <c r="ALY84" s="322"/>
      <c r="ALZ84" s="323"/>
      <c r="AMA84" s="323"/>
      <c r="AMB84" s="323"/>
      <c r="AMC84" s="323"/>
      <c r="AMD84" s="323"/>
      <c r="AME84" s="323"/>
      <c r="AMF84" s="323"/>
      <c r="AMG84" s="323"/>
      <c r="AMH84" s="323"/>
      <c r="AMI84" s="323"/>
      <c r="AMJ84" s="323"/>
      <c r="AMK84" s="323"/>
      <c r="AML84" s="323"/>
      <c r="AMM84" s="323"/>
      <c r="AMN84" s="350"/>
      <c r="AMO84" s="312"/>
      <c r="AMP84" s="312"/>
      <c r="AMQ84" s="312"/>
      <c r="AMR84" s="312"/>
      <c r="AMS84" s="312"/>
      <c r="AMT84" s="312"/>
      <c r="AMU84" s="312"/>
      <c r="AMV84" s="312"/>
      <c r="AMW84" s="312"/>
      <c r="AMX84" s="312"/>
      <c r="AMY84" s="312"/>
      <c r="AMZ84" s="312"/>
      <c r="ANA84" s="312"/>
      <c r="ANB84" s="312"/>
      <c r="ANC84" s="312"/>
      <c r="AND84" s="312"/>
      <c r="ANE84" s="312"/>
      <c r="ANF84" s="312"/>
      <c r="ANG84" s="312"/>
      <c r="ANH84" s="312"/>
      <c r="ANI84" s="312"/>
      <c r="ANJ84" s="312"/>
      <c r="ANK84" s="312"/>
      <c r="ANL84" s="312"/>
      <c r="ANM84" s="312"/>
      <c r="ANN84" s="312"/>
      <c r="ANO84" s="312"/>
      <c r="ANP84" s="312"/>
      <c r="ANQ84" s="312"/>
      <c r="ANR84" s="312"/>
      <c r="ANS84" s="312"/>
      <c r="ANT84" s="312"/>
      <c r="ANU84" s="312"/>
      <c r="ANV84" s="312"/>
      <c r="ANW84" s="312"/>
      <c r="ANX84" s="312"/>
      <c r="ANY84" s="312"/>
      <c r="ANZ84" s="312"/>
      <c r="AOA84" s="312"/>
      <c r="AOB84" s="312"/>
      <c r="AOC84" s="312"/>
      <c r="AOD84" s="312"/>
      <c r="AOE84" s="312"/>
      <c r="AOF84" s="312"/>
      <c r="AOG84" s="312"/>
      <c r="AOH84" s="312"/>
      <c r="AOI84" s="312"/>
      <c r="AOJ84" s="312"/>
      <c r="AOK84" s="312"/>
      <c r="AOL84" s="312"/>
      <c r="AOM84" s="312"/>
      <c r="AON84" s="312"/>
      <c r="AOO84" s="312"/>
      <c r="AOP84" s="312"/>
      <c r="AOQ84" s="312"/>
      <c r="AOR84" s="312"/>
      <c r="AOS84" s="312"/>
      <c r="AOT84" s="312"/>
      <c r="AOU84" s="312"/>
      <c r="AOV84" s="312"/>
      <c r="AOW84" s="318"/>
      <c r="AOX84" s="318"/>
      <c r="AOY84" s="318"/>
      <c r="AOZ84" s="318"/>
      <c r="APA84" s="318"/>
      <c r="APB84" s="318"/>
      <c r="APC84" s="318"/>
      <c r="APD84" s="318"/>
      <c r="APE84" s="318"/>
      <c r="APF84" s="318"/>
      <c r="APG84" s="318"/>
      <c r="APH84" s="318"/>
      <c r="API84" s="318"/>
      <c r="APJ84" s="318"/>
      <c r="APK84" s="318"/>
      <c r="APL84" s="318"/>
      <c r="APM84" s="322"/>
      <c r="APN84" s="323"/>
      <c r="APO84" s="323"/>
      <c r="APP84" s="323"/>
      <c r="APQ84" s="323"/>
      <c r="APR84" s="323"/>
      <c r="APS84" s="323"/>
      <c r="APT84" s="323"/>
      <c r="APU84" s="323"/>
      <c r="APV84" s="323"/>
      <c r="APW84" s="323"/>
      <c r="APX84" s="323"/>
      <c r="APY84" s="323"/>
      <c r="APZ84" s="323"/>
      <c r="AQA84" s="323"/>
      <c r="AQB84" s="350"/>
      <c r="AQC84" s="312"/>
      <c r="AQD84" s="312"/>
      <c r="AQE84" s="312"/>
      <c r="AQF84" s="312"/>
      <c r="AQG84" s="312"/>
      <c r="AQH84" s="312"/>
      <c r="AQI84" s="312"/>
      <c r="AQJ84" s="312"/>
      <c r="AQK84" s="312"/>
      <c r="AQL84" s="312"/>
      <c r="AQM84" s="312"/>
      <c r="AQN84" s="312"/>
      <c r="AQO84" s="312"/>
      <c r="AQP84" s="312"/>
      <c r="AQQ84" s="312"/>
      <c r="AQR84" s="312"/>
      <c r="AQS84" s="312"/>
      <c r="AQT84" s="312"/>
      <c r="AQU84" s="312"/>
      <c r="AQV84" s="312"/>
      <c r="AQW84" s="312"/>
      <c r="AQX84" s="312"/>
      <c r="AQY84" s="312"/>
      <c r="AQZ84" s="312"/>
      <c r="ARA84" s="312"/>
      <c r="ARB84" s="312"/>
      <c r="ARC84" s="312"/>
      <c r="ARD84" s="312"/>
      <c r="ARE84" s="312"/>
      <c r="ARF84" s="312"/>
      <c r="ARG84" s="312"/>
      <c r="ARH84" s="312"/>
      <c r="ARI84" s="312"/>
      <c r="ARJ84" s="312"/>
      <c r="ARK84" s="312"/>
      <c r="ARL84" s="312"/>
      <c r="ARM84" s="312"/>
      <c r="ARN84" s="312"/>
      <c r="ARO84" s="312"/>
      <c r="ARP84" s="312"/>
      <c r="ARQ84" s="312"/>
      <c r="ARR84" s="312"/>
      <c r="ARS84" s="312"/>
      <c r="ART84" s="312"/>
      <c r="ARU84" s="312"/>
      <c r="ARV84" s="312"/>
      <c r="ARW84" s="312"/>
      <c r="ARX84" s="312"/>
      <c r="ARY84" s="312"/>
      <c r="ARZ84" s="312"/>
      <c r="ASA84" s="312"/>
      <c r="ASB84" s="312"/>
      <c r="ASC84" s="312"/>
      <c r="ASD84" s="312"/>
      <c r="ASE84" s="312"/>
      <c r="ASF84" s="312"/>
      <c r="ASG84" s="312"/>
      <c r="ASH84" s="312"/>
      <c r="ASI84" s="312"/>
      <c r="ASJ84" s="312"/>
      <c r="ASK84" s="318"/>
      <c r="ASL84" s="318"/>
      <c r="ASM84" s="318"/>
      <c r="ASN84" s="318"/>
      <c r="ASO84" s="318"/>
      <c r="ASP84" s="318"/>
      <c r="ASQ84" s="318"/>
      <c r="ASR84" s="318"/>
      <c r="ASS84" s="318"/>
      <c r="AST84" s="318"/>
      <c r="ASU84" s="318"/>
      <c r="ASV84" s="318"/>
      <c r="ASW84" s="318"/>
      <c r="ASX84" s="318"/>
      <c r="ASY84" s="318"/>
      <c r="ASZ84" s="318"/>
      <c r="ATA84" s="322"/>
      <c r="ATB84" s="323"/>
      <c r="ATC84" s="323"/>
      <c r="ATD84" s="323"/>
      <c r="ATE84" s="323"/>
      <c r="ATF84" s="323"/>
      <c r="ATG84" s="323"/>
      <c r="ATH84" s="323"/>
      <c r="ATI84" s="323"/>
      <c r="ATJ84" s="323"/>
      <c r="ATK84" s="323"/>
      <c r="ATL84" s="323"/>
      <c r="ATM84" s="323"/>
      <c r="ATN84" s="323"/>
      <c r="ATO84" s="323"/>
      <c r="ATP84" s="350"/>
      <c r="ATQ84" s="312"/>
      <c r="ATR84" s="312"/>
      <c r="ATS84" s="312"/>
      <c r="ATT84" s="312"/>
      <c r="ATU84" s="312"/>
      <c r="ATV84" s="312"/>
      <c r="ATW84" s="312"/>
      <c r="ATX84" s="312"/>
      <c r="ATY84" s="312"/>
      <c r="ATZ84" s="312"/>
      <c r="AUA84" s="312"/>
      <c r="AUB84" s="312"/>
      <c r="AUC84" s="312"/>
      <c r="AUD84" s="312"/>
      <c r="AUE84" s="312"/>
      <c r="AUF84" s="312"/>
      <c r="AUG84" s="312"/>
      <c r="AUH84" s="312"/>
      <c r="AUI84" s="312"/>
      <c r="AUJ84" s="312"/>
      <c r="AUK84" s="312"/>
      <c r="AUL84" s="312"/>
      <c r="AUM84" s="312"/>
      <c r="AUN84" s="312"/>
      <c r="AUO84" s="312"/>
      <c r="AUP84" s="312"/>
      <c r="AUQ84" s="312"/>
      <c r="AUR84" s="312"/>
      <c r="AUS84" s="312"/>
      <c r="AUT84" s="312"/>
      <c r="AUU84" s="312"/>
      <c r="AUV84" s="312"/>
      <c r="AUW84" s="312"/>
      <c r="AUX84" s="312"/>
      <c r="AUY84" s="312"/>
      <c r="AUZ84" s="312"/>
      <c r="AVA84" s="312"/>
      <c r="AVB84" s="312"/>
      <c r="AVC84" s="312"/>
      <c r="AVD84" s="312"/>
      <c r="AVE84" s="312"/>
      <c r="AVF84" s="312"/>
      <c r="AVG84" s="312"/>
      <c r="AVH84" s="312"/>
      <c r="AVI84" s="312"/>
      <c r="AVJ84" s="312"/>
      <c r="AVK84" s="312"/>
      <c r="AVL84" s="312"/>
      <c r="AVM84" s="312"/>
      <c r="AVN84" s="312"/>
      <c r="AVO84" s="312"/>
      <c r="AVP84" s="312"/>
      <c r="AVQ84" s="312"/>
      <c r="AVR84" s="312"/>
      <c r="AVS84" s="312"/>
      <c r="AVT84" s="312"/>
      <c r="AVU84" s="312"/>
      <c r="AVV84" s="312"/>
      <c r="AVW84" s="312"/>
      <c r="AVX84" s="312"/>
      <c r="AVY84" s="318"/>
      <c r="AVZ84" s="318"/>
      <c r="AWA84" s="318"/>
      <c r="AWB84" s="318"/>
      <c r="AWC84" s="318"/>
      <c r="AWD84" s="318"/>
      <c r="AWE84" s="318"/>
      <c r="AWF84" s="318"/>
      <c r="AWG84" s="318"/>
      <c r="AWH84" s="318"/>
      <c r="AWI84" s="318"/>
      <c r="AWJ84" s="318"/>
      <c r="AWK84" s="318"/>
      <c r="AWL84" s="318"/>
      <c r="AWM84" s="318"/>
      <c r="AWN84" s="318"/>
      <c r="AWO84" s="322"/>
      <c r="AWP84" s="323"/>
      <c r="AWQ84" s="323"/>
      <c r="AWR84" s="323"/>
      <c r="AWS84" s="323"/>
      <c r="AWT84" s="323"/>
      <c r="AWU84" s="323"/>
      <c r="AWV84" s="323"/>
      <c r="AWW84" s="323"/>
      <c r="AWX84" s="323"/>
      <c r="AWY84" s="323"/>
      <c r="AWZ84" s="323"/>
      <c r="AXA84" s="323"/>
      <c r="AXB84" s="323"/>
      <c r="AXC84" s="323"/>
      <c r="AXD84" s="350"/>
      <c r="AXE84" s="312"/>
      <c r="AXF84" s="312"/>
      <c r="AXG84" s="312"/>
      <c r="AXH84" s="312"/>
      <c r="AXI84" s="312"/>
      <c r="AXJ84" s="312"/>
      <c r="AXK84" s="312"/>
      <c r="AXL84" s="312"/>
      <c r="AXM84" s="312"/>
      <c r="AXN84" s="312"/>
      <c r="AXO84" s="312"/>
      <c r="AXP84" s="312"/>
      <c r="AXQ84" s="312"/>
      <c r="AXR84" s="312"/>
      <c r="AXS84" s="312"/>
      <c r="AXT84" s="312"/>
      <c r="AXU84" s="312"/>
      <c r="AXV84" s="312"/>
      <c r="AXW84" s="312"/>
      <c r="AXX84" s="312"/>
      <c r="AXY84" s="312"/>
      <c r="AXZ84" s="312"/>
      <c r="AYA84" s="312"/>
      <c r="AYB84" s="312"/>
      <c r="AYC84" s="312"/>
      <c r="AYD84" s="312"/>
      <c r="AYE84" s="312"/>
      <c r="AYF84" s="312"/>
      <c r="AYG84" s="312"/>
      <c r="AYH84" s="312"/>
      <c r="AYI84" s="312"/>
      <c r="AYJ84" s="312"/>
      <c r="AYK84" s="312"/>
      <c r="AYL84" s="312"/>
      <c r="AYM84" s="312"/>
      <c r="AYN84" s="312"/>
      <c r="AYO84" s="312"/>
      <c r="AYP84" s="312"/>
      <c r="AYQ84" s="312"/>
      <c r="AYR84" s="312"/>
      <c r="AYS84" s="312"/>
      <c r="AYT84" s="312"/>
      <c r="AYU84" s="312"/>
      <c r="AYV84" s="312"/>
      <c r="AYW84" s="312"/>
      <c r="AYX84" s="312"/>
      <c r="AYY84" s="312"/>
      <c r="AYZ84" s="312"/>
      <c r="AZA84" s="312"/>
      <c r="AZB84" s="312"/>
      <c r="AZC84" s="312"/>
      <c r="AZD84" s="312"/>
      <c r="AZE84" s="312"/>
      <c r="AZF84" s="312"/>
      <c r="AZG84" s="312"/>
      <c r="AZH84" s="312"/>
      <c r="AZI84" s="312"/>
      <c r="AZJ84" s="312"/>
      <c r="AZK84" s="312"/>
      <c r="AZL84" s="312"/>
      <c r="AZM84" s="318"/>
      <c r="AZN84" s="318"/>
      <c r="AZO84" s="318"/>
      <c r="AZP84" s="318"/>
      <c r="AZQ84" s="318"/>
      <c r="AZR84" s="318"/>
      <c r="AZS84" s="318"/>
      <c r="AZT84" s="318"/>
      <c r="AZU84" s="318"/>
      <c r="AZV84" s="318"/>
      <c r="AZW84" s="318"/>
      <c r="AZX84" s="318"/>
      <c r="AZY84" s="318"/>
      <c r="AZZ84" s="318"/>
      <c r="BAA84" s="318"/>
      <c r="BAB84" s="318"/>
      <c r="BAC84" s="322"/>
      <c r="BAD84" s="323"/>
      <c r="BAE84" s="323"/>
      <c r="BAF84" s="323"/>
      <c r="BAG84" s="323"/>
      <c r="BAH84" s="323"/>
      <c r="BAI84" s="323"/>
      <c r="BAJ84" s="323"/>
      <c r="BAK84" s="323"/>
      <c r="BAL84" s="323"/>
      <c r="BAM84" s="323"/>
      <c r="BAN84" s="323"/>
      <c r="BAO84" s="323"/>
      <c r="BAP84" s="323"/>
      <c r="BAQ84" s="323"/>
      <c r="BAR84" s="350"/>
      <c r="BAS84" s="312"/>
      <c r="BAT84" s="312"/>
      <c r="BAU84" s="312"/>
      <c r="BAV84" s="312"/>
      <c r="BAW84" s="312"/>
      <c r="BAX84" s="312"/>
      <c r="BAY84" s="312"/>
      <c r="BAZ84" s="312"/>
      <c r="BBA84" s="312"/>
      <c r="BBB84" s="312"/>
      <c r="BBC84" s="312"/>
      <c r="BBD84" s="312"/>
      <c r="BBE84" s="312"/>
      <c r="BBF84" s="312"/>
      <c r="BBG84" s="312"/>
      <c r="BBH84" s="312"/>
      <c r="BBI84" s="312"/>
      <c r="BBJ84" s="312"/>
      <c r="BBK84" s="312"/>
      <c r="BBL84" s="312"/>
      <c r="BBM84" s="312"/>
      <c r="BBN84" s="312"/>
      <c r="BBO84" s="312"/>
      <c r="BBP84" s="312"/>
      <c r="BBQ84" s="312"/>
      <c r="BBR84" s="312"/>
      <c r="BBS84" s="312"/>
      <c r="BBT84" s="312"/>
      <c r="BBU84" s="312"/>
      <c r="BBV84" s="312"/>
      <c r="BBW84" s="312"/>
      <c r="BBX84" s="312"/>
      <c r="BBY84" s="312"/>
      <c r="BBZ84" s="312"/>
      <c r="BCA84" s="312"/>
      <c r="BCB84" s="312"/>
      <c r="BCC84" s="312"/>
      <c r="BCD84" s="312"/>
      <c r="BCE84" s="312"/>
      <c r="BCF84" s="312"/>
      <c r="BCG84" s="312"/>
      <c r="BCH84" s="312"/>
      <c r="BCI84" s="312"/>
      <c r="BCJ84" s="312"/>
      <c r="BCK84" s="312"/>
      <c r="BCL84" s="312"/>
      <c r="BCM84" s="312"/>
      <c r="BCN84" s="312"/>
      <c r="BCO84" s="312"/>
      <c r="BCP84" s="312"/>
      <c r="BCQ84" s="312"/>
      <c r="BCR84" s="312"/>
      <c r="BCS84" s="312"/>
      <c r="BCT84" s="312"/>
      <c r="BCU84" s="312"/>
      <c r="BCV84" s="312"/>
      <c r="BCW84" s="312"/>
      <c r="BCX84" s="312"/>
      <c r="BCY84" s="312"/>
      <c r="BCZ84" s="312"/>
      <c r="BDA84" s="318"/>
      <c r="BDB84" s="318"/>
      <c r="BDC84" s="318"/>
      <c r="BDD84" s="318"/>
      <c r="BDE84" s="318"/>
      <c r="BDF84" s="318"/>
      <c r="BDG84" s="318"/>
      <c r="BDH84" s="318"/>
      <c r="BDI84" s="318"/>
      <c r="BDJ84" s="318"/>
      <c r="BDK84" s="318"/>
      <c r="BDL84" s="318"/>
      <c r="BDM84" s="318"/>
      <c r="BDN84" s="318"/>
      <c r="BDO84" s="318"/>
      <c r="BDP84" s="318"/>
      <c r="BDQ84" s="322"/>
      <c r="BDR84" s="323"/>
      <c r="BDS84" s="323"/>
      <c r="BDT84" s="323"/>
      <c r="BDU84" s="323"/>
      <c r="BDV84" s="323"/>
      <c r="BDW84" s="323"/>
      <c r="BDX84" s="323"/>
      <c r="BDY84" s="323"/>
      <c r="BDZ84" s="323"/>
      <c r="BEA84" s="323"/>
      <c r="BEB84" s="323"/>
      <c r="BEC84" s="323"/>
      <c r="BED84" s="323"/>
      <c r="BEE84" s="323"/>
      <c r="BEF84" s="350"/>
      <c r="BEG84" s="312"/>
      <c r="BEH84" s="312"/>
      <c r="BEI84" s="312"/>
      <c r="BEJ84" s="312"/>
      <c r="BEK84" s="312"/>
      <c r="BEL84" s="312"/>
      <c r="BEM84" s="312"/>
      <c r="BEN84" s="312"/>
      <c r="BEO84" s="312"/>
      <c r="BEP84" s="312"/>
      <c r="BEQ84" s="312"/>
      <c r="BER84" s="312"/>
      <c r="BES84" s="312"/>
      <c r="BET84" s="312"/>
      <c r="BEU84" s="312"/>
      <c r="BEV84" s="312"/>
      <c r="BEW84" s="312"/>
      <c r="BEX84" s="312"/>
      <c r="BEY84" s="312"/>
      <c r="BEZ84" s="312"/>
      <c r="BFA84" s="312"/>
      <c r="BFB84" s="312"/>
      <c r="BFC84" s="312"/>
      <c r="BFD84" s="312"/>
      <c r="BFE84" s="312"/>
      <c r="BFF84" s="312"/>
      <c r="BFG84" s="312"/>
      <c r="BFH84" s="312"/>
      <c r="BFI84" s="312"/>
      <c r="BFJ84" s="312"/>
      <c r="BFK84" s="312"/>
      <c r="BFL84" s="312"/>
      <c r="BFM84" s="312"/>
      <c r="BFN84" s="312"/>
      <c r="BFO84" s="312"/>
      <c r="BFP84" s="312"/>
      <c r="BFQ84" s="312"/>
      <c r="BFR84" s="312"/>
      <c r="BFS84" s="312"/>
      <c r="BFT84" s="312"/>
      <c r="BFU84" s="312"/>
      <c r="BFV84" s="312"/>
      <c r="BFW84" s="312"/>
      <c r="BFX84" s="312"/>
      <c r="BFY84" s="312"/>
      <c r="BFZ84" s="312"/>
      <c r="BGA84" s="312"/>
      <c r="BGB84" s="312"/>
      <c r="BGC84" s="312"/>
      <c r="BGD84" s="312"/>
      <c r="BGE84" s="312"/>
      <c r="BGF84" s="312"/>
      <c r="BGG84" s="312"/>
      <c r="BGH84" s="312"/>
      <c r="BGI84" s="312"/>
      <c r="BGJ84" s="312"/>
      <c r="BGK84" s="312"/>
      <c r="BGL84" s="312"/>
      <c r="BGM84" s="312"/>
      <c r="BGN84" s="312"/>
      <c r="BGO84" s="318"/>
      <c r="BGP84" s="318"/>
      <c r="BGQ84" s="318"/>
      <c r="BGR84" s="318"/>
      <c r="BGS84" s="318"/>
      <c r="BGT84" s="318"/>
      <c r="BGU84" s="318"/>
      <c r="BGV84" s="318"/>
      <c r="BGW84" s="318"/>
      <c r="BGX84" s="318"/>
      <c r="BGY84" s="318"/>
      <c r="BGZ84" s="318"/>
      <c r="BHA84" s="318"/>
      <c r="BHB84" s="318"/>
      <c r="BHC84" s="318"/>
      <c r="BHD84" s="318"/>
      <c r="BHE84" s="322"/>
      <c r="BHF84" s="323"/>
      <c r="BHG84" s="323"/>
      <c r="BHH84" s="323"/>
      <c r="BHI84" s="323"/>
      <c r="BHJ84" s="323"/>
      <c r="BHK84" s="323"/>
      <c r="BHL84" s="323"/>
      <c r="BHM84" s="323"/>
      <c r="BHN84" s="323"/>
      <c r="BHO84" s="323"/>
      <c r="BHP84" s="323"/>
      <c r="BHQ84" s="323"/>
      <c r="BHR84" s="323"/>
      <c r="BHS84" s="323"/>
      <c r="BHT84" s="350"/>
      <c r="BHU84" s="312"/>
      <c r="BHV84" s="312"/>
      <c r="BHW84" s="312"/>
      <c r="BHX84" s="312"/>
      <c r="BHY84" s="312"/>
      <c r="BHZ84" s="312"/>
      <c r="BIA84" s="312"/>
      <c r="BIB84" s="312"/>
      <c r="BIC84" s="312"/>
      <c r="BID84" s="312"/>
      <c r="BIE84" s="312"/>
      <c r="BIF84" s="312"/>
      <c r="BIG84" s="312"/>
      <c r="BIH84" s="312"/>
      <c r="BII84" s="312"/>
      <c r="BIJ84" s="312"/>
      <c r="BIK84" s="312"/>
      <c r="BIL84" s="312"/>
      <c r="BIM84" s="312"/>
      <c r="BIN84" s="312"/>
      <c r="BIO84" s="312"/>
      <c r="BIP84" s="312"/>
      <c r="BIQ84" s="312"/>
      <c r="BIR84" s="312"/>
      <c r="BIS84" s="312"/>
      <c r="BIT84" s="312"/>
      <c r="BIU84" s="312"/>
      <c r="BIV84" s="312"/>
      <c r="BIW84" s="312"/>
      <c r="BIX84" s="312"/>
      <c r="BIY84" s="312"/>
      <c r="BIZ84" s="312"/>
      <c r="BJA84" s="312"/>
      <c r="BJB84" s="312"/>
      <c r="BJC84" s="312"/>
      <c r="BJD84" s="312"/>
      <c r="BJE84" s="312"/>
      <c r="BJF84" s="312"/>
      <c r="BJG84" s="312"/>
      <c r="BJH84" s="312"/>
      <c r="BJI84" s="312"/>
      <c r="BJJ84" s="312"/>
      <c r="BJK84" s="312"/>
      <c r="BJL84" s="312"/>
      <c r="BJM84" s="312"/>
      <c r="BJN84" s="312"/>
      <c r="BJO84" s="312"/>
      <c r="BJP84" s="312"/>
      <c r="BJQ84" s="312"/>
      <c r="BJR84" s="312"/>
      <c r="BJS84" s="312"/>
      <c r="BJT84" s="312"/>
      <c r="BJU84" s="312"/>
      <c r="BJV84" s="312"/>
      <c r="BJW84" s="312"/>
      <c r="BJX84" s="312"/>
      <c r="BJY84" s="312"/>
      <c r="BJZ84" s="312"/>
      <c r="BKA84" s="312"/>
      <c r="BKB84" s="312"/>
      <c r="BKC84" s="318"/>
      <c r="BKD84" s="318"/>
      <c r="BKE84" s="318"/>
      <c r="BKF84" s="318"/>
      <c r="BKG84" s="318"/>
      <c r="BKH84" s="318"/>
      <c r="BKI84" s="318"/>
      <c r="BKJ84" s="318"/>
      <c r="BKK84" s="318"/>
      <c r="BKL84" s="318"/>
      <c r="BKM84" s="318"/>
      <c r="BKN84" s="318"/>
      <c r="BKO84" s="318"/>
      <c r="BKP84" s="318"/>
      <c r="BKQ84" s="318"/>
      <c r="BKR84" s="318"/>
      <c r="BKS84" s="322"/>
      <c r="BKT84" s="323"/>
      <c r="BKU84" s="323"/>
      <c r="BKV84" s="323"/>
      <c r="BKW84" s="323"/>
      <c r="BKX84" s="323"/>
      <c r="BKY84" s="323"/>
      <c r="BKZ84" s="323"/>
      <c r="BLA84" s="323"/>
      <c r="BLB84" s="323"/>
      <c r="BLC84" s="323"/>
      <c r="BLD84" s="323"/>
      <c r="BLE84" s="323"/>
      <c r="BLF84" s="323"/>
      <c r="BLG84" s="323"/>
      <c r="BLH84" s="350"/>
      <c r="BLI84" s="312"/>
      <c r="BLJ84" s="312"/>
      <c r="BLK84" s="312"/>
      <c r="BLL84" s="312"/>
      <c r="BLM84" s="312"/>
      <c r="BLN84" s="312"/>
      <c r="BLO84" s="312"/>
      <c r="BLP84" s="312"/>
      <c r="BLQ84" s="312"/>
      <c r="BLR84" s="312"/>
      <c r="BLS84" s="312"/>
      <c r="BLT84" s="312"/>
      <c r="BLU84" s="312"/>
      <c r="BLV84" s="312"/>
      <c r="BLW84" s="312"/>
      <c r="BLX84" s="312"/>
      <c r="BLY84" s="312"/>
      <c r="BLZ84" s="312"/>
      <c r="BMA84" s="312"/>
      <c r="BMB84" s="312"/>
      <c r="BMC84" s="312"/>
      <c r="BMD84" s="312"/>
      <c r="BME84" s="312"/>
      <c r="BMF84" s="312"/>
      <c r="BMG84" s="312"/>
      <c r="BMH84" s="312"/>
      <c r="BMI84" s="312"/>
      <c r="BMJ84" s="312"/>
      <c r="BMK84" s="312"/>
      <c r="BML84" s="312"/>
      <c r="BMM84" s="312"/>
      <c r="BMN84" s="312"/>
      <c r="BMO84" s="312"/>
      <c r="BMP84" s="312"/>
      <c r="BMQ84" s="312"/>
      <c r="BMR84" s="312"/>
      <c r="BMS84" s="312"/>
      <c r="BMT84" s="312"/>
      <c r="BMU84" s="312"/>
      <c r="BMV84" s="312"/>
      <c r="BMW84" s="312"/>
      <c r="BMX84" s="312"/>
      <c r="BMY84" s="312"/>
      <c r="BMZ84" s="312"/>
      <c r="BNA84" s="312"/>
      <c r="BNB84" s="312"/>
      <c r="BNC84" s="312"/>
      <c r="BND84" s="312"/>
      <c r="BNE84" s="312"/>
      <c r="BNF84" s="312"/>
      <c r="BNG84" s="312"/>
      <c r="BNH84" s="312"/>
      <c r="BNI84" s="312"/>
      <c r="BNJ84" s="312"/>
      <c r="BNK84" s="312"/>
      <c r="BNL84" s="312"/>
      <c r="BNM84" s="312"/>
      <c r="BNN84" s="312"/>
      <c r="BNO84" s="312"/>
      <c r="BNP84" s="312"/>
      <c r="BNQ84" s="318"/>
      <c r="BNR84" s="318"/>
      <c r="BNS84" s="318"/>
      <c r="BNT84" s="318"/>
      <c r="BNU84" s="318"/>
      <c r="BNV84" s="318"/>
      <c r="BNW84" s="318"/>
      <c r="BNX84" s="318"/>
      <c r="BNY84" s="318"/>
      <c r="BNZ84" s="318"/>
      <c r="BOA84" s="318"/>
      <c r="BOB84" s="318"/>
      <c r="BOC84" s="318"/>
      <c r="BOD84" s="318"/>
      <c r="BOE84" s="318"/>
      <c r="BOF84" s="318"/>
      <c r="BOG84" s="322"/>
      <c r="BOH84" s="323"/>
      <c r="BOI84" s="323"/>
      <c r="BOJ84" s="323"/>
      <c r="BOK84" s="323"/>
      <c r="BOL84" s="323"/>
      <c r="BOM84" s="323"/>
      <c r="BON84" s="323"/>
      <c r="BOO84" s="323"/>
      <c r="BOP84" s="323"/>
      <c r="BOQ84" s="323"/>
      <c r="BOR84" s="323"/>
      <c r="BOS84" s="323"/>
      <c r="BOT84" s="323"/>
      <c r="BOU84" s="323"/>
      <c r="BOV84" s="350"/>
      <c r="BOW84" s="312"/>
      <c r="BOX84" s="312"/>
      <c r="BOY84" s="312"/>
      <c r="BOZ84" s="312"/>
      <c r="BPA84" s="312"/>
      <c r="BPB84" s="312"/>
      <c r="BPC84" s="312"/>
      <c r="BPD84" s="312"/>
      <c r="BPE84" s="312"/>
      <c r="BPF84" s="312"/>
      <c r="BPG84" s="312"/>
      <c r="BPH84" s="312"/>
      <c r="BPI84" s="312"/>
      <c r="BPJ84" s="312"/>
      <c r="BPK84" s="312"/>
      <c r="BPL84" s="312"/>
      <c r="BPM84" s="312"/>
      <c r="BPN84" s="312"/>
      <c r="BPO84" s="312"/>
      <c r="BPP84" s="312"/>
      <c r="BPQ84" s="312"/>
      <c r="BPR84" s="312"/>
      <c r="BPS84" s="312"/>
      <c r="BPT84" s="312"/>
      <c r="BPU84" s="312"/>
      <c r="BPV84" s="312"/>
      <c r="BPW84" s="312"/>
      <c r="BPX84" s="312"/>
      <c r="BPY84" s="312"/>
      <c r="BPZ84" s="312"/>
      <c r="BQA84" s="312"/>
      <c r="BQB84" s="312"/>
      <c r="BQC84" s="312"/>
      <c r="BQD84" s="312"/>
      <c r="BQE84" s="312"/>
      <c r="BQF84" s="312"/>
      <c r="BQG84" s="312"/>
      <c r="BQH84" s="312"/>
      <c r="BQI84" s="312"/>
      <c r="BQJ84" s="312"/>
      <c r="BQK84" s="312"/>
      <c r="BQL84" s="312"/>
      <c r="BQM84" s="312"/>
      <c r="BQN84" s="312"/>
      <c r="BQO84" s="312"/>
      <c r="BQP84" s="312"/>
      <c r="BQQ84" s="312"/>
      <c r="BQR84" s="312"/>
      <c r="BQS84" s="312"/>
      <c r="BQT84" s="312"/>
      <c r="BQU84" s="312"/>
      <c r="BQV84" s="312"/>
      <c r="BQW84" s="312"/>
      <c r="BQX84" s="312"/>
      <c r="BQY84" s="312"/>
      <c r="BQZ84" s="312"/>
      <c r="BRA84" s="312"/>
      <c r="BRB84" s="312"/>
      <c r="BRC84" s="312"/>
      <c r="BRD84" s="312"/>
      <c r="BRE84" s="318"/>
      <c r="BRF84" s="318"/>
      <c r="BRG84" s="318"/>
      <c r="BRH84" s="318"/>
      <c r="BRI84" s="318"/>
      <c r="BRJ84" s="318"/>
      <c r="BRK84" s="318"/>
      <c r="BRL84" s="318"/>
      <c r="BRM84" s="318"/>
      <c r="BRN84" s="318"/>
      <c r="BRO84" s="318"/>
      <c r="BRP84" s="318"/>
      <c r="BRQ84" s="318"/>
      <c r="BRR84" s="318"/>
      <c r="BRS84" s="318"/>
      <c r="BRT84" s="318"/>
      <c r="BRU84" s="322"/>
      <c r="BRV84" s="323"/>
      <c r="BRW84" s="323"/>
      <c r="BRX84" s="323"/>
      <c r="BRY84" s="323"/>
      <c r="BRZ84" s="323"/>
      <c r="BSA84" s="323"/>
      <c r="BSB84" s="323"/>
      <c r="BSC84" s="323"/>
      <c r="BSD84" s="323"/>
      <c r="BSE84" s="323"/>
      <c r="BSF84" s="323"/>
      <c r="BSG84" s="323"/>
      <c r="BSH84" s="323"/>
      <c r="BSI84" s="323"/>
      <c r="BSJ84" s="350"/>
      <c r="BSK84" s="312"/>
      <c r="BSL84" s="312"/>
      <c r="BSM84" s="312"/>
      <c r="BSN84" s="312"/>
      <c r="BSO84" s="312"/>
      <c r="BSP84" s="312"/>
      <c r="BSQ84" s="312"/>
      <c r="BSR84" s="312"/>
      <c r="BSS84" s="312"/>
      <c r="BST84" s="312"/>
      <c r="BSU84" s="312"/>
      <c r="BSV84" s="312"/>
      <c r="BSW84" s="312"/>
      <c r="BSX84" s="312"/>
      <c r="BSY84" s="312"/>
      <c r="BSZ84" s="312"/>
      <c r="BTA84" s="312"/>
      <c r="BTB84" s="312"/>
      <c r="BTC84" s="312"/>
      <c r="BTD84" s="312"/>
      <c r="BTE84" s="312"/>
      <c r="BTF84" s="312"/>
      <c r="BTG84" s="312"/>
      <c r="BTH84" s="312"/>
      <c r="BTI84" s="312"/>
      <c r="BTJ84" s="312"/>
      <c r="BTK84" s="312"/>
      <c r="BTL84" s="312"/>
      <c r="BTM84" s="312"/>
      <c r="BTN84" s="312"/>
      <c r="BTO84" s="312"/>
      <c r="BTP84" s="312"/>
      <c r="BTQ84" s="312"/>
      <c r="BTR84" s="312"/>
      <c r="BTS84" s="312"/>
      <c r="BTT84" s="312"/>
      <c r="BTU84" s="312"/>
      <c r="BTV84" s="312"/>
      <c r="BTW84" s="312"/>
      <c r="BTX84" s="312"/>
      <c r="BTY84" s="312"/>
      <c r="BTZ84" s="312"/>
      <c r="BUA84" s="312"/>
      <c r="BUB84" s="312"/>
      <c r="BUC84" s="312"/>
      <c r="BUD84" s="312"/>
      <c r="BUE84" s="312"/>
      <c r="BUF84" s="312"/>
      <c r="BUG84" s="312"/>
      <c r="BUH84" s="312"/>
      <c r="BUI84" s="312"/>
      <c r="BUJ84" s="312"/>
      <c r="BUK84" s="312"/>
      <c r="BUL84" s="312"/>
      <c r="BUM84" s="312"/>
      <c r="BUN84" s="312"/>
      <c r="BUO84" s="312"/>
      <c r="BUP84" s="312"/>
      <c r="BUQ84" s="312"/>
      <c r="BUR84" s="312"/>
      <c r="BUS84" s="318"/>
      <c r="BUT84" s="318"/>
      <c r="BUU84" s="318"/>
      <c r="BUV84" s="318"/>
      <c r="BUW84" s="318"/>
      <c r="BUX84" s="318"/>
      <c r="BUY84" s="318"/>
      <c r="BUZ84" s="318"/>
      <c r="BVA84" s="318"/>
      <c r="BVB84" s="318"/>
      <c r="BVC84" s="318"/>
      <c r="BVD84" s="318"/>
      <c r="BVE84" s="318"/>
      <c r="BVF84" s="318"/>
      <c r="BVG84" s="318"/>
      <c r="BVH84" s="318"/>
      <c r="BVI84" s="322"/>
      <c r="BVJ84" s="323"/>
      <c r="BVK84" s="323"/>
      <c r="BVL84" s="323"/>
      <c r="BVM84" s="323"/>
      <c r="BVN84" s="323"/>
      <c r="BVO84" s="323"/>
      <c r="BVP84" s="323"/>
      <c r="BVQ84" s="323"/>
      <c r="BVR84" s="323"/>
      <c r="BVS84" s="323"/>
      <c r="BVT84" s="323"/>
      <c r="BVU84" s="323"/>
      <c r="BVV84" s="323"/>
      <c r="BVW84" s="323"/>
      <c r="BVX84" s="350"/>
      <c r="BVY84" s="312"/>
      <c r="BVZ84" s="312"/>
      <c r="BWA84" s="312"/>
      <c r="BWB84" s="312"/>
      <c r="BWC84" s="312"/>
      <c r="BWD84" s="312"/>
      <c r="BWE84" s="312"/>
      <c r="BWF84" s="312"/>
      <c r="BWG84" s="312"/>
      <c r="BWH84" s="312"/>
      <c r="BWI84" s="312"/>
      <c r="BWJ84" s="312"/>
      <c r="BWK84" s="312"/>
      <c r="BWL84" s="312"/>
      <c r="BWM84" s="312"/>
      <c r="BWN84" s="312"/>
      <c r="BWO84" s="312"/>
      <c r="BWP84" s="312"/>
      <c r="BWQ84" s="312"/>
      <c r="BWR84" s="312"/>
      <c r="BWS84" s="312"/>
      <c r="BWT84" s="312"/>
      <c r="BWU84" s="312"/>
      <c r="BWV84" s="312"/>
      <c r="BWW84" s="312"/>
      <c r="BWX84" s="312"/>
      <c r="BWY84" s="312"/>
      <c r="BWZ84" s="312"/>
      <c r="BXA84" s="312"/>
      <c r="BXB84" s="312"/>
      <c r="BXC84" s="312"/>
      <c r="BXD84" s="312"/>
      <c r="BXE84" s="312"/>
      <c r="BXF84" s="312"/>
      <c r="BXG84" s="312"/>
      <c r="BXH84" s="312"/>
      <c r="BXI84" s="312"/>
      <c r="BXJ84" s="312"/>
      <c r="BXK84" s="312"/>
      <c r="BXL84" s="312"/>
      <c r="BXM84" s="312"/>
      <c r="BXN84" s="312"/>
      <c r="BXO84" s="312"/>
      <c r="BXP84" s="312"/>
      <c r="BXQ84" s="312"/>
      <c r="BXR84" s="312"/>
      <c r="BXS84" s="312"/>
      <c r="BXT84" s="312"/>
      <c r="BXU84" s="312"/>
      <c r="BXV84" s="312"/>
      <c r="BXW84" s="312"/>
      <c r="BXX84" s="312"/>
      <c r="BXY84" s="312"/>
      <c r="BXZ84" s="312"/>
      <c r="BYA84" s="312"/>
      <c r="BYB84" s="312"/>
      <c r="BYC84" s="312"/>
      <c r="BYD84" s="312"/>
      <c r="BYE84" s="312"/>
      <c r="BYF84" s="312"/>
      <c r="BYG84" s="318"/>
      <c r="BYH84" s="318"/>
      <c r="BYI84" s="318"/>
      <c r="BYJ84" s="318"/>
      <c r="BYK84" s="318"/>
      <c r="BYL84" s="318"/>
      <c r="BYM84" s="318"/>
      <c r="BYN84" s="318"/>
      <c r="BYO84" s="318"/>
      <c r="BYP84" s="318"/>
      <c r="BYQ84" s="318"/>
      <c r="BYR84" s="318"/>
      <c r="BYS84" s="318"/>
      <c r="BYT84" s="318"/>
      <c r="BYU84" s="318"/>
      <c r="BYV84" s="318"/>
      <c r="BYW84" s="322"/>
      <c r="BYX84" s="323"/>
      <c r="BYY84" s="323"/>
      <c r="BYZ84" s="323"/>
      <c r="BZA84" s="323"/>
      <c r="BZB84" s="323"/>
      <c r="BZC84" s="323"/>
      <c r="BZD84" s="323"/>
      <c r="BZE84" s="323"/>
      <c r="BZF84" s="323"/>
      <c r="BZG84" s="323"/>
      <c r="BZH84" s="323"/>
      <c r="BZI84" s="323"/>
      <c r="BZJ84" s="323"/>
      <c r="BZK84" s="323"/>
      <c r="BZL84" s="350"/>
      <c r="BZM84" s="312"/>
      <c r="BZN84" s="312"/>
      <c r="BZO84" s="312"/>
      <c r="BZP84" s="312"/>
      <c r="BZQ84" s="312"/>
      <c r="BZR84" s="312"/>
      <c r="BZS84" s="312"/>
      <c r="BZT84" s="312"/>
      <c r="BZU84" s="312"/>
      <c r="BZV84" s="312"/>
      <c r="BZW84" s="312"/>
      <c r="BZX84" s="312"/>
      <c r="BZY84" s="312"/>
      <c r="BZZ84" s="312"/>
      <c r="CAA84" s="312"/>
      <c r="CAB84" s="312"/>
      <c r="CAC84" s="312"/>
      <c r="CAD84" s="312"/>
      <c r="CAE84" s="312"/>
      <c r="CAF84" s="312"/>
      <c r="CAG84" s="312"/>
      <c r="CAH84" s="312"/>
      <c r="CAI84" s="312"/>
      <c r="CAJ84" s="312"/>
      <c r="CAK84" s="312"/>
      <c r="CAL84" s="312"/>
      <c r="CAM84" s="312"/>
      <c r="CAN84" s="312"/>
      <c r="CAO84" s="312"/>
      <c r="CAP84" s="312"/>
      <c r="CAQ84" s="312"/>
      <c r="CAR84" s="312"/>
      <c r="CAS84" s="312"/>
      <c r="CAT84" s="312"/>
      <c r="CAU84" s="312"/>
      <c r="CAV84" s="312"/>
      <c r="CAW84" s="312"/>
      <c r="CAX84" s="312"/>
      <c r="CAY84" s="312"/>
      <c r="CAZ84" s="312"/>
      <c r="CBA84" s="312"/>
      <c r="CBB84" s="312"/>
      <c r="CBC84" s="312"/>
      <c r="CBD84" s="312"/>
      <c r="CBE84" s="312"/>
      <c r="CBF84" s="312"/>
      <c r="CBG84" s="312"/>
      <c r="CBH84" s="312"/>
      <c r="CBI84" s="312"/>
      <c r="CBJ84" s="312"/>
      <c r="CBK84" s="312"/>
      <c r="CBL84" s="312"/>
      <c r="CBM84" s="312"/>
      <c r="CBN84" s="312"/>
      <c r="CBO84" s="312"/>
      <c r="CBP84" s="312"/>
      <c r="CBQ84" s="312"/>
      <c r="CBR84" s="312"/>
      <c r="CBS84" s="312"/>
      <c r="CBT84" s="312"/>
      <c r="CBU84" s="318"/>
      <c r="CBV84" s="318"/>
      <c r="CBW84" s="318"/>
      <c r="CBX84" s="318"/>
      <c r="CBY84" s="318"/>
      <c r="CBZ84" s="318"/>
      <c r="CCA84" s="318"/>
      <c r="CCB84" s="318"/>
      <c r="CCC84" s="318"/>
      <c r="CCD84" s="318"/>
      <c r="CCE84" s="318"/>
      <c r="CCF84" s="318"/>
      <c r="CCG84" s="318"/>
      <c r="CCH84" s="318"/>
      <c r="CCI84" s="318"/>
      <c r="CCJ84" s="318"/>
      <c r="CCK84" s="322"/>
      <c r="CCL84" s="323"/>
      <c r="CCM84" s="323"/>
      <c r="CCN84" s="323"/>
      <c r="CCO84" s="323"/>
      <c r="CCP84" s="323"/>
      <c r="CCQ84" s="323"/>
      <c r="CCR84" s="323"/>
      <c r="CCS84" s="323"/>
      <c r="CCT84" s="323"/>
      <c r="CCU84" s="323"/>
      <c r="CCV84" s="323"/>
      <c r="CCW84" s="323"/>
      <c r="CCX84" s="323"/>
      <c r="CCY84" s="323"/>
      <c r="CCZ84" s="350"/>
      <c r="CDA84" s="312"/>
      <c r="CDB84" s="312"/>
      <c r="CDC84" s="312"/>
      <c r="CDD84" s="312"/>
      <c r="CDE84" s="312"/>
      <c r="CDF84" s="312"/>
      <c r="CDG84" s="312"/>
      <c r="CDH84" s="312"/>
      <c r="CDI84" s="312"/>
      <c r="CDJ84" s="312"/>
      <c r="CDK84" s="312"/>
      <c r="CDL84" s="312"/>
      <c r="CDM84" s="312"/>
      <c r="CDN84" s="312"/>
      <c r="CDO84" s="312"/>
      <c r="CDP84" s="312"/>
      <c r="CDQ84" s="312"/>
      <c r="CDR84" s="312"/>
      <c r="CDS84" s="312"/>
      <c r="CDT84" s="312"/>
      <c r="CDU84" s="312"/>
      <c r="CDV84" s="312"/>
      <c r="CDW84" s="312"/>
      <c r="CDX84" s="312"/>
      <c r="CDY84" s="312"/>
      <c r="CDZ84" s="312"/>
      <c r="CEA84" s="312"/>
      <c r="CEB84" s="312"/>
      <c r="CEC84" s="312"/>
      <c r="CED84" s="312"/>
      <c r="CEE84" s="312"/>
      <c r="CEF84" s="312"/>
      <c r="CEG84" s="312"/>
      <c r="CEH84" s="312"/>
      <c r="CEI84" s="312"/>
      <c r="CEJ84" s="312"/>
      <c r="CEK84" s="312"/>
      <c r="CEL84" s="312"/>
      <c r="CEM84" s="312"/>
      <c r="CEN84" s="312"/>
      <c r="CEO84" s="312"/>
      <c r="CEP84" s="312"/>
      <c r="CEQ84" s="312"/>
      <c r="CER84" s="312"/>
      <c r="CES84" s="312"/>
      <c r="CET84" s="312"/>
      <c r="CEU84" s="312"/>
      <c r="CEV84" s="312"/>
      <c r="CEW84" s="312"/>
      <c r="CEX84" s="312"/>
      <c r="CEY84" s="312"/>
      <c r="CEZ84" s="312"/>
      <c r="CFA84" s="312"/>
      <c r="CFB84" s="312"/>
      <c r="CFC84" s="312"/>
      <c r="CFD84" s="312"/>
      <c r="CFE84" s="312"/>
      <c r="CFF84" s="312"/>
      <c r="CFG84" s="312"/>
      <c r="CFH84" s="312"/>
      <c r="CFI84" s="318"/>
      <c r="CFJ84" s="318"/>
      <c r="CFK84" s="318"/>
      <c r="CFL84" s="318"/>
      <c r="CFM84" s="318"/>
      <c r="CFN84" s="318"/>
      <c r="CFO84" s="318"/>
      <c r="CFP84" s="318"/>
      <c r="CFQ84" s="318"/>
      <c r="CFR84" s="318"/>
      <c r="CFS84" s="318"/>
      <c r="CFT84" s="318"/>
      <c r="CFU84" s="318"/>
      <c r="CFV84" s="318"/>
      <c r="CFW84" s="318"/>
      <c r="CFX84" s="318"/>
      <c r="CFY84" s="322"/>
      <c r="CFZ84" s="323"/>
      <c r="CGA84" s="323"/>
      <c r="CGB84" s="323"/>
      <c r="CGC84" s="323"/>
      <c r="CGD84" s="323"/>
      <c r="CGE84" s="323"/>
      <c r="CGF84" s="323"/>
      <c r="CGG84" s="323"/>
      <c r="CGH84" s="323"/>
      <c r="CGI84" s="323"/>
      <c r="CGJ84" s="323"/>
      <c r="CGK84" s="323"/>
      <c r="CGL84" s="323"/>
      <c r="CGM84" s="323"/>
      <c r="CGN84" s="350"/>
      <c r="CGO84" s="312"/>
      <c r="CGP84" s="312"/>
      <c r="CGQ84" s="312"/>
      <c r="CGR84" s="312"/>
      <c r="CGS84" s="312"/>
      <c r="CGT84" s="312"/>
      <c r="CGU84" s="312"/>
      <c r="CGV84" s="312"/>
      <c r="CGW84" s="312"/>
      <c r="CGX84" s="312"/>
      <c r="CGY84" s="312"/>
      <c r="CGZ84" s="312"/>
      <c r="CHA84" s="312"/>
      <c r="CHB84" s="312"/>
      <c r="CHC84" s="312"/>
      <c r="CHD84" s="312"/>
      <c r="CHE84" s="312"/>
      <c r="CHF84" s="312"/>
      <c r="CHG84" s="312"/>
      <c r="CHH84" s="312"/>
      <c r="CHI84" s="312"/>
      <c r="CHJ84" s="312"/>
      <c r="CHK84" s="312"/>
      <c r="CHL84" s="312"/>
      <c r="CHM84" s="312"/>
      <c r="CHN84" s="312"/>
      <c r="CHO84" s="312"/>
      <c r="CHP84" s="312"/>
      <c r="CHQ84" s="312"/>
      <c r="CHR84" s="312"/>
      <c r="CHS84" s="312"/>
      <c r="CHT84" s="312"/>
      <c r="CHU84" s="312"/>
      <c r="CHV84" s="312"/>
      <c r="CHW84" s="312"/>
      <c r="CHX84" s="312"/>
      <c r="CHY84" s="312"/>
      <c r="CHZ84" s="312"/>
      <c r="CIA84" s="312"/>
      <c r="CIB84" s="312"/>
      <c r="CIC84" s="312"/>
      <c r="CID84" s="312"/>
      <c r="CIE84" s="312"/>
      <c r="CIF84" s="312"/>
      <c r="CIG84" s="312"/>
      <c r="CIH84" s="312"/>
      <c r="CII84" s="312"/>
      <c r="CIJ84" s="312"/>
      <c r="CIK84" s="312"/>
      <c r="CIL84" s="312"/>
      <c r="CIM84" s="312"/>
      <c r="CIN84" s="312"/>
      <c r="CIO84" s="312"/>
      <c r="CIP84" s="312"/>
      <c r="CIQ84" s="312"/>
      <c r="CIR84" s="312"/>
      <c r="CIS84" s="312"/>
      <c r="CIT84" s="312"/>
      <c r="CIU84" s="312"/>
      <c r="CIV84" s="312"/>
      <c r="CIW84" s="318"/>
      <c r="CIX84" s="318"/>
      <c r="CIY84" s="318"/>
      <c r="CIZ84" s="318"/>
      <c r="CJA84" s="318"/>
      <c r="CJB84" s="318"/>
      <c r="CJC84" s="318"/>
      <c r="CJD84" s="318"/>
      <c r="CJE84" s="318"/>
      <c r="CJF84" s="318"/>
      <c r="CJG84" s="318"/>
      <c r="CJH84" s="318"/>
      <c r="CJI84" s="318"/>
      <c r="CJJ84" s="318"/>
      <c r="CJK84" s="318"/>
      <c r="CJL84" s="318"/>
      <c r="CJM84" s="322"/>
      <c r="CJN84" s="323"/>
      <c r="CJO84" s="323"/>
      <c r="CJP84" s="323"/>
      <c r="CJQ84" s="323"/>
      <c r="CJR84" s="323"/>
      <c r="CJS84" s="323"/>
      <c r="CJT84" s="323"/>
      <c r="CJU84" s="323"/>
      <c r="CJV84" s="323"/>
      <c r="CJW84" s="323"/>
      <c r="CJX84" s="323"/>
      <c r="CJY84" s="323"/>
      <c r="CJZ84" s="323"/>
      <c r="CKA84" s="323"/>
      <c r="CKB84" s="350"/>
      <c r="CKC84" s="312"/>
      <c r="CKD84" s="312"/>
      <c r="CKE84" s="312"/>
      <c r="CKF84" s="312"/>
      <c r="CKG84" s="312"/>
      <c r="CKH84" s="312"/>
      <c r="CKI84" s="312"/>
      <c r="CKJ84" s="312"/>
      <c r="CKK84" s="312"/>
      <c r="CKL84" s="312"/>
      <c r="CKM84" s="312"/>
      <c r="CKN84" s="312"/>
      <c r="CKO84" s="312"/>
      <c r="CKP84" s="312"/>
      <c r="CKQ84" s="312"/>
      <c r="CKR84" s="312"/>
      <c r="CKS84" s="312"/>
      <c r="CKT84" s="312"/>
      <c r="CKU84" s="312"/>
      <c r="CKV84" s="312"/>
      <c r="CKW84" s="312"/>
      <c r="CKX84" s="312"/>
      <c r="CKY84" s="312"/>
      <c r="CKZ84" s="312"/>
      <c r="CLA84" s="312"/>
      <c r="CLB84" s="312"/>
      <c r="CLC84" s="312"/>
      <c r="CLD84" s="312"/>
      <c r="CLE84" s="312"/>
      <c r="CLF84" s="312"/>
      <c r="CLG84" s="312"/>
      <c r="CLH84" s="312"/>
      <c r="CLI84" s="312"/>
      <c r="CLJ84" s="312"/>
      <c r="CLK84" s="312"/>
      <c r="CLL84" s="312"/>
      <c r="CLM84" s="312"/>
      <c r="CLN84" s="312"/>
      <c r="CLO84" s="312"/>
      <c r="CLP84" s="312"/>
      <c r="CLQ84" s="312"/>
      <c r="CLR84" s="312"/>
      <c r="CLS84" s="312"/>
      <c r="CLT84" s="312"/>
      <c r="CLU84" s="312"/>
      <c r="CLV84" s="312"/>
      <c r="CLW84" s="312"/>
      <c r="CLX84" s="312"/>
      <c r="CLY84" s="312"/>
      <c r="CLZ84" s="312"/>
      <c r="CMA84" s="312"/>
      <c r="CMB84" s="312"/>
      <c r="CMC84" s="312"/>
      <c r="CMD84" s="312"/>
      <c r="CME84" s="312"/>
      <c r="CMF84" s="312"/>
      <c r="CMG84" s="312"/>
      <c r="CMH84" s="312"/>
      <c r="CMI84" s="312"/>
      <c r="CMJ84" s="312"/>
      <c r="CMK84" s="318"/>
      <c r="CML84" s="318"/>
      <c r="CMM84" s="318"/>
      <c r="CMN84" s="318"/>
      <c r="CMO84" s="318"/>
      <c r="CMP84" s="318"/>
      <c r="CMQ84" s="318"/>
      <c r="CMR84" s="318"/>
      <c r="CMS84" s="318"/>
      <c r="CMT84" s="318"/>
      <c r="CMU84" s="318"/>
      <c r="CMV84" s="318"/>
      <c r="CMW84" s="318"/>
      <c r="CMX84" s="318"/>
      <c r="CMY84" s="318"/>
      <c r="CMZ84" s="318"/>
      <c r="CNA84" s="322"/>
      <c r="CNB84" s="323"/>
      <c r="CNC84" s="323"/>
      <c r="CND84" s="323"/>
      <c r="CNE84" s="323"/>
      <c r="CNF84" s="323"/>
      <c r="CNG84" s="323"/>
      <c r="CNH84" s="323"/>
      <c r="CNI84" s="323"/>
      <c r="CNJ84" s="323"/>
      <c r="CNK84" s="323"/>
      <c r="CNL84" s="323"/>
      <c r="CNM84" s="323"/>
      <c r="CNN84" s="323"/>
      <c r="CNO84" s="323"/>
      <c r="CNP84" s="350"/>
      <c r="CNQ84" s="312"/>
      <c r="CNR84" s="312"/>
      <c r="CNS84" s="312"/>
      <c r="CNT84" s="312"/>
      <c r="CNU84" s="312"/>
      <c r="CNV84" s="312"/>
      <c r="CNW84" s="312"/>
      <c r="CNX84" s="312"/>
      <c r="CNY84" s="312"/>
      <c r="CNZ84" s="312"/>
      <c r="COA84" s="312"/>
      <c r="COB84" s="312"/>
      <c r="COC84" s="312"/>
      <c r="COD84" s="312"/>
      <c r="COE84" s="312"/>
      <c r="COF84" s="312"/>
      <c r="COG84" s="312"/>
      <c r="COH84" s="312"/>
      <c r="COI84" s="312"/>
      <c r="COJ84" s="312"/>
      <c r="COK84" s="312"/>
      <c r="COL84" s="312"/>
      <c r="COM84" s="312"/>
      <c r="CON84" s="312"/>
      <c r="COO84" s="312"/>
      <c r="COP84" s="312"/>
      <c r="COQ84" s="312"/>
      <c r="COR84" s="312"/>
      <c r="COS84" s="312"/>
      <c r="COT84" s="312"/>
      <c r="COU84" s="312"/>
      <c r="COV84" s="312"/>
      <c r="COW84" s="312"/>
      <c r="COX84" s="312"/>
      <c r="COY84" s="312"/>
      <c r="COZ84" s="312"/>
      <c r="CPA84" s="312"/>
      <c r="CPB84" s="312"/>
      <c r="CPC84" s="312"/>
      <c r="CPD84" s="312"/>
      <c r="CPE84" s="312"/>
      <c r="CPF84" s="312"/>
      <c r="CPG84" s="312"/>
      <c r="CPH84" s="312"/>
      <c r="CPI84" s="312"/>
      <c r="CPJ84" s="312"/>
      <c r="CPK84" s="312"/>
      <c r="CPL84" s="312"/>
      <c r="CPM84" s="312"/>
      <c r="CPN84" s="312"/>
      <c r="CPO84" s="312"/>
      <c r="CPP84" s="312"/>
      <c r="CPQ84" s="312"/>
      <c r="CPR84" s="312"/>
      <c r="CPS84" s="312"/>
      <c r="CPT84" s="312"/>
      <c r="CPU84" s="312"/>
      <c r="CPV84" s="312"/>
      <c r="CPW84" s="312"/>
      <c r="CPX84" s="312"/>
      <c r="CPY84" s="318"/>
      <c r="CPZ84" s="318"/>
      <c r="CQA84" s="318"/>
      <c r="CQB84" s="318"/>
      <c r="CQC84" s="318"/>
      <c r="CQD84" s="318"/>
      <c r="CQE84" s="318"/>
      <c r="CQF84" s="318"/>
      <c r="CQG84" s="318"/>
      <c r="CQH84" s="318"/>
      <c r="CQI84" s="318"/>
      <c r="CQJ84" s="318"/>
      <c r="CQK84" s="318"/>
      <c r="CQL84" s="318"/>
      <c r="CQM84" s="318"/>
      <c r="CQN84" s="318"/>
      <c r="CQO84" s="322"/>
      <c r="CQP84" s="323"/>
      <c r="CQQ84" s="323"/>
      <c r="CQR84" s="323"/>
      <c r="CQS84" s="323"/>
      <c r="CQT84" s="323"/>
      <c r="CQU84" s="323"/>
      <c r="CQV84" s="323"/>
      <c r="CQW84" s="323"/>
      <c r="CQX84" s="323"/>
      <c r="CQY84" s="323"/>
      <c r="CQZ84" s="323"/>
      <c r="CRA84" s="323"/>
      <c r="CRB84" s="323"/>
      <c r="CRC84" s="323"/>
      <c r="CRD84" s="350"/>
      <c r="CRE84" s="312"/>
      <c r="CRF84" s="312"/>
      <c r="CRG84" s="312"/>
      <c r="CRH84" s="312"/>
      <c r="CRI84" s="312"/>
      <c r="CRJ84" s="312"/>
      <c r="CRK84" s="312"/>
      <c r="CRL84" s="312"/>
      <c r="CRM84" s="312"/>
      <c r="CRN84" s="312"/>
      <c r="CRO84" s="312"/>
      <c r="CRP84" s="312"/>
      <c r="CRQ84" s="312"/>
      <c r="CRR84" s="312"/>
      <c r="CRS84" s="312"/>
      <c r="CRT84" s="312"/>
      <c r="CRU84" s="312"/>
      <c r="CRV84" s="312"/>
      <c r="CRW84" s="312"/>
      <c r="CRX84" s="312"/>
      <c r="CRY84" s="312"/>
      <c r="CRZ84" s="312"/>
      <c r="CSA84" s="312"/>
      <c r="CSB84" s="312"/>
      <c r="CSC84" s="312"/>
      <c r="CSD84" s="312"/>
      <c r="CSE84" s="312"/>
      <c r="CSF84" s="312"/>
      <c r="CSG84" s="312"/>
      <c r="CSH84" s="312"/>
      <c r="CSI84" s="312"/>
      <c r="CSJ84" s="312"/>
      <c r="CSK84" s="312"/>
      <c r="CSL84" s="312"/>
      <c r="CSM84" s="312"/>
      <c r="CSN84" s="312"/>
      <c r="CSO84" s="312"/>
      <c r="CSP84" s="312"/>
      <c r="CSQ84" s="312"/>
      <c r="CSR84" s="312"/>
      <c r="CSS84" s="312"/>
      <c r="CST84" s="312"/>
      <c r="CSU84" s="312"/>
      <c r="CSV84" s="312"/>
      <c r="CSW84" s="312"/>
      <c r="CSX84" s="312"/>
      <c r="CSY84" s="312"/>
      <c r="CSZ84" s="312"/>
      <c r="CTA84" s="312"/>
      <c r="CTB84" s="312"/>
      <c r="CTC84" s="312"/>
      <c r="CTD84" s="312"/>
      <c r="CTE84" s="312"/>
      <c r="CTF84" s="312"/>
      <c r="CTG84" s="312"/>
      <c r="CTH84" s="312"/>
      <c r="CTI84" s="312"/>
      <c r="CTJ84" s="312"/>
      <c r="CTK84" s="312"/>
      <c r="CTL84" s="312"/>
      <c r="CTM84" s="318"/>
      <c r="CTN84" s="318"/>
      <c r="CTO84" s="318"/>
      <c r="CTP84" s="318"/>
      <c r="CTQ84" s="318"/>
      <c r="CTR84" s="318"/>
      <c r="CTS84" s="318"/>
      <c r="CTT84" s="318"/>
      <c r="CTU84" s="318"/>
      <c r="CTV84" s="318"/>
      <c r="CTW84" s="318"/>
      <c r="CTX84" s="318"/>
      <c r="CTY84" s="318"/>
      <c r="CTZ84" s="318"/>
      <c r="CUA84" s="318"/>
      <c r="CUB84" s="318"/>
      <c r="CUC84" s="322"/>
      <c r="CUD84" s="323"/>
      <c r="CUE84" s="323"/>
      <c r="CUF84" s="323"/>
      <c r="CUG84" s="323"/>
      <c r="CUH84" s="323"/>
      <c r="CUI84" s="323"/>
      <c r="CUJ84" s="323"/>
      <c r="CUK84" s="323"/>
      <c r="CUL84" s="323"/>
      <c r="CUM84" s="323"/>
      <c r="CUN84" s="323"/>
      <c r="CUO84" s="323"/>
      <c r="CUP84" s="323"/>
      <c r="CUQ84" s="323"/>
      <c r="CUR84" s="350"/>
      <c r="CUS84" s="312"/>
      <c r="CUT84" s="312"/>
      <c r="CUU84" s="312"/>
      <c r="CUV84" s="312"/>
      <c r="CUW84" s="312"/>
      <c r="CUX84" s="312"/>
      <c r="CUY84" s="312"/>
      <c r="CUZ84" s="312"/>
      <c r="CVA84" s="312"/>
      <c r="CVB84" s="312"/>
      <c r="CVC84" s="312"/>
      <c r="CVD84" s="312"/>
      <c r="CVE84" s="312"/>
      <c r="CVF84" s="312"/>
      <c r="CVG84" s="312"/>
      <c r="CVH84" s="312"/>
      <c r="CVI84" s="312"/>
      <c r="CVJ84" s="312"/>
      <c r="CVK84" s="312"/>
      <c r="CVL84" s="312"/>
      <c r="CVM84" s="312"/>
      <c r="CVN84" s="312"/>
      <c r="CVO84" s="312"/>
      <c r="CVP84" s="312"/>
      <c r="CVQ84" s="312"/>
      <c r="CVR84" s="312"/>
      <c r="CVS84" s="312"/>
      <c r="CVT84" s="312"/>
      <c r="CVU84" s="312"/>
      <c r="CVV84" s="312"/>
      <c r="CVW84" s="312"/>
      <c r="CVX84" s="312"/>
      <c r="CVY84" s="312"/>
      <c r="CVZ84" s="312"/>
      <c r="CWA84" s="312"/>
      <c r="CWB84" s="312"/>
      <c r="CWC84" s="312"/>
      <c r="CWD84" s="312"/>
      <c r="CWE84" s="312"/>
      <c r="CWF84" s="312"/>
      <c r="CWG84" s="312"/>
      <c r="CWH84" s="312"/>
      <c r="CWI84" s="312"/>
      <c r="CWJ84" s="312"/>
      <c r="CWK84" s="312"/>
      <c r="CWL84" s="312"/>
      <c r="CWM84" s="312"/>
      <c r="CWN84" s="312"/>
      <c r="CWO84" s="312"/>
      <c r="CWP84" s="312"/>
      <c r="CWQ84" s="312"/>
      <c r="CWR84" s="312"/>
      <c r="CWS84" s="312"/>
      <c r="CWT84" s="312"/>
      <c r="CWU84" s="312"/>
      <c r="CWV84" s="312"/>
      <c r="CWW84" s="312"/>
      <c r="CWX84" s="312"/>
      <c r="CWY84" s="312"/>
      <c r="CWZ84" s="312"/>
      <c r="CXA84" s="318"/>
      <c r="CXB84" s="318"/>
      <c r="CXC84" s="318"/>
      <c r="CXD84" s="318"/>
      <c r="CXE84" s="318"/>
      <c r="CXF84" s="318"/>
      <c r="CXG84" s="318"/>
      <c r="CXH84" s="318"/>
      <c r="CXI84" s="318"/>
      <c r="CXJ84" s="318"/>
      <c r="CXK84" s="318"/>
      <c r="CXL84" s="318"/>
      <c r="CXM84" s="318"/>
      <c r="CXN84" s="318"/>
      <c r="CXO84" s="318"/>
      <c r="CXP84" s="318"/>
      <c r="CXQ84" s="322"/>
      <c r="CXR84" s="323"/>
      <c r="CXS84" s="323"/>
      <c r="CXT84" s="323"/>
      <c r="CXU84" s="323"/>
      <c r="CXV84" s="323"/>
      <c r="CXW84" s="323"/>
      <c r="CXX84" s="323"/>
      <c r="CXY84" s="323"/>
      <c r="CXZ84" s="323"/>
      <c r="CYA84" s="323"/>
      <c r="CYB84" s="323"/>
      <c r="CYC84" s="323"/>
      <c r="CYD84" s="323"/>
      <c r="CYE84" s="323"/>
      <c r="CYF84" s="350"/>
      <c r="CYG84" s="312"/>
      <c r="CYH84" s="312"/>
      <c r="CYI84" s="312"/>
      <c r="CYJ84" s="312"/>
      <c r="CYK84" s="312"/>
      <c r="CYL84" s="312"/>
      <c r="CYM84" s="312"/>
      <c r="CYN84" s="312"/>
      <c r="CYO84" s="312"/>
      <c r="CYP84" s="312"/>
      <c r="CYQ84" s="312"/>
      <c r="CYR84" s="312"/>
      <c r="CYS84" s="312"/>
      <c r="CYT84" s="312"/>
      <c r="CYU84" s="312"/>
      <c r="CYV84" s="312"/>
      <c r="CYW84" s="312"/>
      <c r="CYX84" s="312"/>
      <c r="CYY84" s="312"/>
      <c r="CYZ84" s="312"/>
      <c r="CZA84" s="312"/>
      <c r="CZB84" s="312"/>
      <c r="CZC84" s="312"/>
      <c r="CZD84" s="312"/>
      <c r="CZE84" s="312"/>
      <c r="CZF84" s="312"/>
      <c r="CZG84" s="312"/>
      <c r="CZH84" s="312"/>
      <c r="CZI84" s="312"/>
      <c r="CZJ84" s="312"/>
      <c r="CZK84" s="312"/>
      <c r="CZL84" s="312"/>
      <c r="CZM84" s="312"/>
      <c r="CZN84" s="312"/>
      <c r="CZO84" s="312"/>
      <c r="CZP84" s="312"/>
      <c r="CZQ84" s="312"/>
      <c r="CZR84" s="312"/>
      <c r="CZS84" s="312"/>
      <c r="CZT84" s="312"/>
      <c r="CZU84" s="312"/>
      <c r="CZV84" s="312"/>
      <c r="CZW84" s="312"/>
      <c r="CZX84" s="312"/>
      <c r="CZY84" s="312"/>
      <c r="CZZ84" s="312"/>
      <c r="DAA84" s="312"/>
      <c r="DAB84" s="312"/>
      <c r="DAC84" s="312"/>
      <c r="DAD84" s="312"/>
      <c r="DAE84" s="312"/>
      <c r="DAF84" s="312"/>
      <c r="DAG84" s="312"/>
      <c r="DAH84" s="312"/>
      <c r="DAI84" s="312"/>
      <c r="DAJ84" s="312"/>
      <c r="DAK84" s="312"/>
      <c r="DAL84" s="312"/>
      <c r="DAM84" s="312"/>
      <c r="DAN84" s="312"/>
      <c r="DAO84" s="318"/>
      <c r="DAP84" s="318"/>
      <c r="DAQ84" s="318"/>
      <c r="DAR84" s="318"/>
      <c r="DAS84" s="318"/>
      <c r="DAT84" s="318"/>
      <c r="DAU84" s="318"/>
      <c r="DAV84" s="318"/>
      <c r="DAW84" s="318"/>
      <c r="DAX84" s="318"/>
      <c r="DAY84" s="318"/>
      <c r="DAZ84" s="318"/>
      <c r="DBA84" s="318"/>
      <c r="DBB84" s="318"/>
      <c r="DBC84" s="318"/>
      <c r="DBD84" s="318"/>
      <c r="DBE84" s="322"/>
      <c r="DBF84" s="323"/>
      <c r="DBG84" s="323"/>
      <c r="DBH84" s="323"/>
      <c r="DBI84" s="323"/>
      <c r="DBJ84" s="323"/>
      <c r="DBK84" s="323"/>
      <c r="DBL84" s="323"/>
      <c r="DBM84" s="323"/>
      <c r="DBN84" s="323"/>
      <c r="DBO84" s="323"/>
      <c r="DBP84" s="323"/>
      <c r="DBQ84" s="323"/>
      <c r="DBR84" s="323"/>
      <c r="DBS84" s="323"/>
      <c r="DBT84" s="350"/>
      <c r="DBU84" s="312"/>
      <c r="DBV84" s="312"/>
      <c r="DBW84" s="312"/>
      <c r="DBX84" s="312"/>
      <c r="DBY84" s="312"/>
      <c r="DBZ84" s="312"/>
      <c r="DCA84" s="312"/>
      <c r="DCB84" s="312"/>
      <c r="DCC84" s="312"/>
      <c r="DCD84" s="312"/>
      <c r="DCE84" s="312"/>
      <c r="DCF84" s="312"/>
      <c r="DCG84" s="312"/>
      <c r="DCH84" s="312"/>
      <c r="DCI84" s="312"/>
      <c r="DCJ84" s="312"/>
      <c r="DCK84" s="312"/>
      <c r="DCL84" s="312"/>
      <c r="DCM84" s="312"/>
      <c r="DCN84" s="312"/>
      <c r="DCO84" s="312"/>
      <c r="DCP84" s="312"/>
      <c r="DCQ84" s="312"/>
      <c r="DCR84" s="312"/>
      <c r="DCS84" s="312"/>
      <c r="DCT84" s="312"/>
      <c r="DCU84" s="312"/>
      <c r="DCV84" s="312"/>
      <c r="DCW84" s="312"/>
      <c r="DCX84" s="312"/>
      <c r="DCY84" s="312"/>
      <c r="DCZ84" s="312"/>
      <c r="DDA84" s="312"/>
      <c r="DDB84" s="312"/>
      <c r="DDC84" s="312"/>
      <c r="DDD84" s="312"/>
      <c r="DDE84" s="312"/>
      <c r="DDF84" s="312"/>
      <c r="DDG84" s="312"/>
      <c r="DDH84" s="312"/>
      <c r="DDI84" s="312"/>
      <c r="DDJ84" s="312"/>
      <c r="DDK84" s="312"/>
      <c r="DDL84" s="312"/>
      <c r="DDM84" s="312"/>
      <c r="DDN84" s="312"/>
      <c r="DDO84" s="312"/>
      <c r="DDP84" s="312"/>
      <c r="DDQ84" s="312"/>
      <c r="DDR84" s="312"/>
      <c r="DDS84" s="312"/>
      <c r="DDT84" s="312"/>
      <c r="DDU84" s="312"/>
      <c r="DDV84" s="312"/>
      <c r="DDW84" s="312"/>
      <c r="DDX84" s="312"/>
      <c r="DDY84" s="312"/>
      <c r="DDZ84" s="312"/>
      <c r="DEA84" s="312"/>
      <c r="DEB84" s="312"/>
      <c r="DEC84" s="318"/>
      <c r="DED84" s="318"/>
      <c r="DEE84" s="318"/>
      <c r="DEF84" s="318"/>
      <c r="DEG84" s="318"/>
      <c r="DEH84" s="318"/>
      <c r="DEI84" s="318"/>
      <c r="DEJ84" s="318"/>
      <c r="DEK84" s="318"/>
      <c r="DEL84" s="318"/>
      <c r="DEM84" s="318"/>
      <c r="DEN84" s="318"/>
      <c r="DEO84" s="318"/>
      <c r="DEP84" s="318"/>
      <c r="DEQ84" s="318"/>
      <c r="DER84" s="318"/>
      <c r="DES84" s="322"/>
      <c r="DET84" s="323"/>
      <c r="DEU84" s="323"/>
      <c r="DEV84" s="323"/>
      <c r="DEW84" s="323"/>
      <c r="DEX84" s="323"/>
      <c r="DEY84" s="323"/>
      <c r="DEZ84" s="323"/>
      <c r="DFA84" s="323"/>
      <c r="DFB84" s="323"/>
      <c r="DFC84" s="323"/>
      <c r="DFD84" s="323"/>
      <c r="DFE84" s="323"/>
      <c r="DFF84" s="323"/>
      <c r="DFG84" s="323"/>
      <c r="DFH84" s="350"/>
      <c r="DFI84" s="312"/>
      <c r="DFJ84" s="312"/>
      <c r="DFK84" s="312"/>
      <c r="DFL84" s="312"/>
      <c r="DFM84" s="312"/>
      <c r="DFN84" s="312"/>
      <c r="DFO84" s="312"/>
      <c r="DFP84" s="312"/>
      <c r="DFQ84" s="312"/>
      <c r="DFR84" s="312"/>
      <c r="DFS84" s="312"/>
      <c r="DFT84" s="312"/>
      <c r="DFU84" s="312"/>
      <c r="DFV84" s="312"/>
      <c r="DFW84" s="312"/>
      <c r="DFX84" s="312"/>
      <c r="DFY84" s="312"/>
      <c r="DFZ84" s="312"/>
      <c r="DGA84" s="312"/>
      <c r="DGB84" s="312"/>
      <c r="DGC84" s="312"/>
      <c r="DGD84" s="312"/>
      <c r="DGE84" s="312"/>
      <c r="DGF84" s="312"/>
      <c r="DGG84" s="312"/>
      <c r="DGH84" s="312"/>
      <c r="DGI84" s="312"/>
      <c r="DGJ84" s="312"/>
      <c r="DGK84" s="312"/>
      <c r="DGL84" s="312"/>
      <c r="DGM84" s="312"/>
      <c r="DGN84" s="312"/>
      <c r="DGO84" s="312"/>
      <c r="DGP84" s="312"/>
      <c r="DGQ84" s="312"/>
      <c r="DGR84" s="312"/>
      <c r="DGS84" s="312"/>
      <c r="DGT84" s="312"/>
      <c r="DGU84" s="312"/>
      <c r="DGV84" s="312"/>
      <c r="DGW84" s="312"/>
      <c r="DGX84" s="312"/>
      <c r="DGY84" s="312"/>
      <c r="DGZ84" s="312"/>
      <c r="DHA84" s="312"/>
      <c r="DHB84" s="312"/>
      <c r="DHC84" s="312"/>
      <c r="DHD84" s="312"/>
      <c r="DHE84" s="312"/>
      <c r="DHF84" s="312"/>
      <c r="DHG84" s="312"/>
      <c r="DHH84" s="312"/>
      <c r="DHI84" s="312"/>
      <c r="DHJ84" s="312"/>
      <c r="DHK84" s="312"/>
      <c r="DHL84" s="312"/>
      <c r="DHM84" s="312"/>
      <c r="DHN84" s="312"/>
      <c r="DHO84" s="312"/>
      <c r="DHP84" s="312"/>
      <c r="DHQ84" s="318"/>
      <c r="DHR84" s="318"/>
      <c r="DHS84" s="318"/>
      <c r="DHT84" s="318"/>
      <c r="DHU84" s="318"/>
      <c r="DHV84" s="318"/>
      <c r="DHW84" s="318"/>
      <c r="DHX84" s="318"/>
      <c r="DHY84" s="318"/>
      <c r="DHZ84" s="318"/>
      <c r="DIA84" s="318"/>
      <c r="DIB84" s="318"/>
      <c r="DIC84" s="318"/>
      <c r="DID84" s="318"/>
      <c r="DIE84" s="318"/>
      <c r="DIF84" s="318"/>
      <c r="DIG84" s="322"/>
      <c r="DIH84" s="323"/>
      <c r="DII84" s="323"/>
      <c r="DIJ84" s="323"/>
      <c r="DIK84" s="323"/>
      <c r="DIL84" s="323"/>
      <c r="DIM84" s="323"/>
      <c r="DIN84" s="323"/>
      <c r="DIO84" s="323"/>
      <c r="DIP84" s="323"/>
      <c r="DIQ84" s="323"/>
      <c r="DIR84" s="323"/>
      <c r="DIS84" s="323"/>
      <c r="DIT84" s="323"/>
      <c r="DIU84" s="323"/>
      <c r="DIV84" s="350"/>
      <c r="DIW84" s="312"/>
      <c r="DIX84" s="312"/>
      <c r="DIY84" s="312"/>
      <c r="DIZ84" s="312"/>
      <c r="DJA84" s="312"/>
      <c r="DJB84" s="312"/>
      <c r="DJC84" s="312"/>
      <c r="DJD84" s="312"/>
      <c r="DJE84" s="312"/>
      <c r="DJF84" s="312"/>
      <c r="DJG84" s="312"/>
      <c r="DJH84" s="312"/>
      <c r="DJI84" s="312"/>
      <c r="DJJ84" s="312"/>
      <c r="DJK84" s="312"/>
      <c r="DJL84" s="312"/>
      <c r="DJM84" s="312"/>
      <c r="DJN84" s="312"/>
      <c r="DJO84" s="312"/>
      <c r="DJP84" s="312"/>
      <c r="DJQ84" s="312"/>
      <c r="DJR84" s="312"/>
      <c r="DJS84" s="312"/>
      <c r="DJT84" s="312"/>
      <c r="DJU84" s="312"/>
      <c r="DJV84" s="312"/>
      <c r="DJW84" s="312"/>
      <c r="DJX84" s="312"/>
      <c r="DJY84" s="312"/>
      <c r="DJZ84" s="312"/>
      <c r="DKA84" s="312"/>
      <c r="DKB84" s="312"/>
      <c r="DKC84" s="312"/>
      <c r="DKD84" s="312"/>
      <c r="DKE84" s="312"/>
      <c r="DKF84" s="312"/>
      <c r="DKG84" s="312"/>
      <c r="DKH84" s="312"/>
      <c r="DKI84" s="312"/>
      <c r="DKJ84" s="312"/>
      <c r="DKK84" s="312"/>
      <c r="DKL84" s="312"/>
      <c r="DKM84" s="312"/>
      <c r="DKN84" s="312"/>
      <c r="DKO84" s="312"/>
      <c r="DKP84" s="312"/>
      <c r="DKQ84" s="312"/>
      <c r="DKR84" s="312"/>
      <c r="DKS84" s="312"/>
      <c r="DKT84" s="312"/>
      <c r="DKU84" s="312"/>
      <c r="DKV84" s="312"/>
      <c r="DKW84" s="312"/>
      <c r="DKX84" s="312"/>
      <c r="DKY84" s="312"/>
      <c r="DKZ84" s="312"/>
      <c r="DLA84" s="312"/>
      <c r="DLB84" s="312"/>
      <c r="DLC84" s="312"/>
      <c r="DLD84" s="312"/>
      <c r="DLE84" s="318"/>
      <c r="DLF84" s="318"/>
      <c r="DLG84" s="318"/>
      <c r="DLH84" s="318"/>
      <c r="DLI84" s="318"/>
      <c r="DLJ84" s="318"/>
      <c r="DLK84" s="318"/>
      <c r="DLL84" s="318"/>
      <c r="DLM84" s="318"/>
      <c r="DLN84" s="318"/>
      <c r="DLO84" s="318"/>
      <c r="DLP84" s="318"/>
      <c r="DLQ84" s="318"/>
      <c r="DLR84" s="318"/>
      <c r="DLS84" s="318"/>
      <c r="DLT84" s="318"/>
      <c r="DLU84" s="322"/>
      <c r="DLV84" s="323"/>
      <c r="DLW84" s="323"/>
      <c r="DLX84" s="323"/>
      <c r="DLY84" s="323"/>
      <c r="DLZ84" s="323"/>
      <c r="DMA84" s="323"/>
      <c r="DMB84" s="323"/>
      <c r="DMC84" s="323"/>
      <c r="DMD84" s="323"/>
      <c r="DME84" s="323"/>
      <c r="DMF84" s="323"/>
      <c r="DMG84" s="323"/>
      <c r="DMH84" s="323"/>
      <c r="DMI84" s="323"/>
      <c r="DMJ84" s="350"/>
      <c r="DMK84" s="312"/>
      <c r="DML84" s="312"/>
      <c r="DMM84" s="312"/>
      <c r="DMN84" s="312"/>
      <c r="DMO84" s="312"/>
      <c r="DMP84" s="312"/>
      <c r="DMQ84" s="312"/>
      <c r="DMR84" s="312"/>
      <c r="DMS84" s="312"/>
      <c r="DMT84" s="312"/>
      <c r="DMU84" s="312"/>
      <c r="DMV84" s="312"/>
      <c r="DMW84" s="312"/>
      <c r="DMX84" s="312"/>
      <c r="DMY84" s="312"/>
      <c r="DMZ84" s="312"/>
      <c r="DNA84" s="312"/>
      <c r="DNB84" s="312"/>
      <c r="DNC84" s="312"/>
      <c r="DND84" s="312"/>
      <c r="DNE84" s="312"/>
      <c r="DNF84" s="312"/>
      <c r="DNG84" s="312"/>
      <c r="DNH84" s="312"/>
      <c r="DNI84" s="312"/>
      <c r="DNJ84" s="312"/>
      <c r="DNK84" s="312"/>
      <c r="DNL84" s="312"/>
      <c r="DNM84" s="312"/>
      <c r="DNN84" s="312"/>
      <c r="DNO84" s="312"/>
      <c r="DNP84" s="312"/>
      <c r="DNQ84" s="312"/>
      <c r="DNR84" s="312"/>
      <c r="DNS84" s="312"/>
      <c r="DNT84" s="312"/>
      <c r="DNU84" s="312"/>
      <c r="DNV84" s="312"/>
      <c r="DNW84" s="312"/>
      <c r="DNX84" s="312"/>
      <c r="DNY84" s="312"/>
      <c r="DNZ84" s="312"/>
      <c r="DOA84" s="312"/>
      <c r="DOB84" s="312"/>
      <c r="DOC84" s="312"/>
      <c r="DOD84" s="312"/>
      <c r="DOE84" s="312"/>
      <c r="DOF84" s="312"/>
      <c r="DOG84" s="312"/>
      <c r="DOH84" s="312"/>
      <c r="DOI84" s="312"/>
      <c r="DOJ84" s="312"/>
      <c r="DOK84" s="312"/>
      <c r="DOL84" s="312"/>
      <c r="DOM84" s="312"/>
      <c r="DON84" s="312"/>
      <c r="DOO84" s="312"/>
      <c r="DOP84" s="312"/>
      <c r="DOQ84" s="312"/>
      <c r="DOR84" s="312"/>
      <c r="DOS84" s="318"/>
      <c r="DOT84" s="318"/>
      <c r="DOU84" s="318"/>
      <c r="DOV84" s="318"/>
      <c r="DOW84" s="318"/>
      <c r="DOX84" s="318"/>
      <c r="DOY84" s="318"/>
      <c r="DOZ84" s="318"/>
      <c r="DPA84" s="318"/>
      <c r="DPB84" s="318"/>
      <c r="DPC84" s="318"/>
      <c r="DPD84" s="318"/>
      <c r="DPE84" s="318"/>
      <c r="DPF84" s="318"/>
      <c r="DPG84" s="318"/>
      <c r="DPH84" s="318"/>
      <c r="DPI84" s="322"/>
      <c r="DPJ84" s="323"/>
      <c r="DPK84" s="323"/>
      <c r="DPL84" s="323"/>
      <c r="DPM84" s="323"/>
      <c r="DPN84" s="323"/>
      <c r="DPO84" s="323"/>
      <c r="DPP84" s="323"/>
      <c r="DPQ84" s="323"/>
      <c r="DPR84" s="323"/>
      <c r="DPS84" s="323"/>
      <c r="DPT84" s="323"/>
      <c r="DPU84" s="323"/>
      <c r="DPV84" s="323"/>
      <c r="DPW84" s="323"/>
      <c r="DPX84" s="350"/>
      <c r="DPY84" s="312"/>
      <c r="DPZ84" s="312"/>
      <c r="DQA84" s="312"/>
      <c r="DQB84" s="312"/>
      <c r="DQC84" s="312"/>
      <c r="DQD84" s="312"/>
      <c r="DQE84" s="312"/>
      <c r="DQF84" s="312"/>
      <c r="DQG84" s="312"/>
      <c r="DQH84" s="312"/>
      <c r="DQI84" s="312"/>
      <c r="DQJ84" s="312"/>
      <c r="DQK84" s="312"/>
      <c r="DQL84" s="312"/>
      <c r="DQM84" s="312"/>
      <c r="DQN84" s="312"/>
      <c r="DQO84" s="312"/>
      <c r="DQP84" s="312"/>
      <c r="DQQ84" s="312"/>
      <c r="DQR84" s="312"/>
      <c r="DQS84" s="312"/>
      <c r="DQT84" s="312"/>
      <c r="DQU84" s="312"/>
      <c r="DQV84" s="312"/>
      <c r="DQW84" s="312"/>
      <c r="DQX84" s="312"/>
      <c r="DQY84" s="312"/>
      <c r="DQZ84" s="312"/>
      <c r="DRA84" s="312"/>
      <c r="DRB84" s="312"/>
      <c r="DRC84" s="312"/>
      <c r="DRD84" s="312"/>
      <c r="DRE84" s="312"/>
      <c r="DRF84" s="312"/>
      <c r="DRG84" s="312"/>
      <c r="DRH84" s="312"/>
      <c r="DRI84" s="312"/>
      <c r="DRJ84" s="312"/>
      <c r="DRK84" s="312"/>
      <c r="DRL84" s="312"/>
      <c r="DRM84" s="312"/>
      <c r="DRN84" s="312"/>
      <c r="DRO84" s="312"/>
      <c r="DRP84" s="312"/>
      <c r="DRQ84" s="312"/>
      <c r="DRR84" s="312"/>
      <c r="DRS84" s="312"/>
      <c r="DRT84" s="312"/>
      <c r="DRU84" s="312"/>
      <c r="DRV84" s="312"/>
      <c r="DRW84" s="312"/>
      <c r="DRX84" s="312"/>
      <c r="DRY84" s="312"/>
      <c r="DRZ84" s="312"/>
      <c r="DSA84" s="312"/>
      <c r="DSB84" s="312"/>
      <c r="DSC84" s="312"/>
      <c r="DSD84" s="312"/>
      <c r="DSE84" s="312"/>
      <c r="DSF84" s="312"/>
      <c r="DSG84" s="318"/>
      <c r="DSH84" s="318"/>
      <c r="DSI84" s="318"/>
      <c r="DSJ84" s="318"/>
      <c r="DSK84" s="318"/>
      <c r="DSL84" s="318"/>
      <c r="DSM84" s="318"/>
      <c r="DSN84" s="318"/>
      <c r="DSO84" s="318"/>
      <c r="DSP84" s="318"/>
      <c r="DSQ84" s="318"/>
      <c r="DSR84" s="318"/>
      <c r="DSS84" s="318"/>
      <c r="DST84" s="318"/>
      <c r="DSU84" s="318"/>
      <c r="DSV84" s="318"/>
      <c r="DSW84" s="322"/>
      <c r="DSX84" s="323"/>
      <c r="DSY84" s="323"/>
      <c r="DSZ84" s="323"/>
      <c r="DTA84" s="323"/>
      <c r="DTB84" s="323"/>
      <c r="DTC84" s="323"/>
      <c r="DTD84" s="323"/>
      <c r="DTE84" s="323"/>
      <c r="DTF84" s="323"/>
      <c r="DTG84" s="323"/>
      <c r="DTH84" s="323"/>
      <c r="DTI84" s="323"/>
      <c r="DTJ84" s="323"/>
      <c r="DTK84" s="323"/>
      <c r="DTL84" s="350"/>
      <c r="DTM84" s="312"/>
      <c r="DTN84" s="312"/>
      <c r="DTO84" s="312"/>
      <c r="DTP84" s="312"/>
      <c r="DTQ84" s="312"/>
      <c r="DTR84" s="312"/>
      <c r="DTS84" s="312"/>
      <c r="DTT84" s="312"/>
      <c r="DTU84" s="312"/>
      <c r="DTV84" s="312"/>
      <c r="DTW84" s="312"/>
      <c r="DTX84" s="312"/>
      <c r="DTY84" s="312"/>
      <c r="DTZ84" s="312"/>
      <c r="DUA84" s="312"/>
      <c r="DUB84" s="312"/>
      <c r="DUC84" s="312"/>
      <c r="DUD84" s="312"/>
      <c r="DUE84" s="312"/>
      <c r="DUF84" s="312"/>
      <c r="DUG84" s="312"/>
      <c r="DUH84" s="312"/>
      <c r="DUI84" s="312"/>
      <c r="DUJ84" s="312"/>
      <c r="DUK84" s="312"/>
      <c r="DUL84" s="312"/>
      <c r="DUM84" s="312"/>
      <c r="DUN84" s="312"/>
      <c r="DUO84" s="312"/>
      <c r="DUP84" s="312"/>
      <c r="DUQ84" s="312"/>
      <c r="DUR84" s="312"/>
      <c r="DUS84" s="312"/>
      <c r="DUT84" s="312"/>
      <c r="DUU84" s="312"/>
      <c r="DUV84" s="312"/>
      <c r="DUW84" s="312"/>
      <c r="DUX84" s="312"/>
      <c r="DUY84" s="312"/>
      <c r="DUZ84" s="312"/>
      <c r="DVA84" s="312"/>
      <c r="DVB84" s="312"/>
      <c r="DVC84" s="312"/>
      <c r="DVD84" s="312"/>
      <c r="DVE84" s="312"/>
      <c r="DVF84" s="312"/>
      <c r="DVG84" s="312"/>
      <c r="DVH84" s="312"/>
      <c r="DVI84" s="312"/>
      <c r="DVJ84" s="312"/>
      <c r="DVK84" s="312"/>
      <c r="DVL84" s="312"/>
      <c r="DVM84" s="312"/>
      <c r="DVN84" s="312"/>
      <c r="DVO84" s="312"/>
      <c r="DVP84" s="312"/>
      <c r="DVQ84" s="312"/>
      <c r="DVR84" s="312"/>
      <c r="DVS84" s="312"/>
      <c r="DVT84" s="312"/>
      <c r="DVU84" s="318"/>
      <c r="DVV84" s="318"/>
      <c r="DVW84" s="318"/>
      <c r="DVX84" s="318"/>
      <c r="DVY84" s="318"/>
      <c r="DVZ84" s="318"/>
      <c r="DWA84" s="318"/>
      <c r="DWB84" s="318"/>
      <c r="DWC84" s="318"/>
      <c r="DWD84" s="318"/>
      <c r="DWE84" s="318"/>
      <c r="DWF84" s="318"/>
      <c r="DWG84" s="318"/>
      <c r="DWH84" s="318"/>
      <c r="DWI84" s="318"/>
      <c r="DWJ84" s="318"/>
      <c r="DWK84" s="322"/>
      <c r="DWL84" s="323"/>
      <c r="DWM84" s="323"/>
      <c r="DWN84" s="323"/>
      <c r="DWO84" s="323"/>
      <c r="DWP84" s="323"/>
      <c r="DWQ84" s="323"/>
      <c r="DWR84" s="323"/>
      <c r="DWS84" s="323"/>
      <c r="DWT84" s="323"/>
      <c r="DWU84" s="323"/>
      <c r="DWV84" s="323"/>
      <c r="DWW84" s="323"/>
      <c r="DWX84" s="323"/>
      <c r="DWY84" s="323"/>
      <c r="DWZ84" s="350"/>
      <c r="DXA84" s="312"/>
      <c r="DXB84" s="312"/>
      <c r="DXC84" s="312"/>
      <c r="DXD84" s="312"/>
      <c r="DXE84" s="312"/>
      <c r="DXF84" s="312"/>
      <c r="DXG84" s="312"/>
      <c r="DXH84" s="312"/>
      <c r="DXI84" s="312"/>
      <c r="DXJ84" s="312"/>
      <c r="DXK84" s="312"/>
      <c r="DXL84" s="312"/>
      <c r="DXM84" s="312"/>
      <c r="DXN84" s="312"/>
      <c r="DXO84" s="312"/>
      <c r="DXP84" s="312"/>
      <c r="DXQ84" s="312"/>
      <c r="DXR84" s="312"/>
      <c r="DXS84" s="312"/>
      <c r="DXT84" s="312"/>
      <c r="DXU84" s="312"/>
      <c r="DXV84" s="312"/>
      <c r="DXW84" s="312"/>
      <c r="DXX84" s="312"/>
      <c r="DXY84" s="312"/>
      <c r="DXZ84" s="312"/>
      <c r="DYA84" s="312"/>
      <c r="DYB84" s="312"/>
      <c r="DYC84" s="312"/>
      <c r="DYD84" s="312"/>
      <c r="DYE84" s="312"/>
      <c r="DYF84" s="312"/>
      <c r="DYG84" s="312"/>
      <c r="DYH84" s="312"/>
      <c r="DYI84" s="312"/>
      <c r="DYJ84" s="312"/>
      <c r="DYK84" s="312"/>
      <c r="DYL84" s="312"/>
      <c r="DYM84" s="312"/>
      <c r="DYN84" s="312"/>
      <c r="DYO84" s="312"/>
      <c r="DYP84" s="312"/>
      <c r="DYQ84" s="312"/>
      <c r="DYR84" s="312"/>
      <c r="DYS84" s="312"/>
      <c r="DYT84" s="312"/>
      <c r="DYU84" s="312"/>
      <c r="DYV84" s="312"/>
      <c r="DYW84" s="312"/>
      <c r="DYX84" s="312"/>
      <c r="DYY84" s="312"/>
      <c r="DYZ84" s="312"/>
      <c r="DZA84" s="312"/>
      <c r="DZB84" s="312"/>
      <c r="DZC84" s="312"/>
      <c r="DZD84" s="312"/>
      <c r="DZE84" s="312"/>
      <c r="DZF84" s="312"/>
      <c r="DZG84" s="312"/>
      <c r="DZH84" s="312"/>
      <c r="DZI84" s="318"/>
      <c r="DZJ84" s="318"/>
      <c r="DZK84" s="318"/>
      <c r="DZL84" s="318"/>
      <c r="DZM84" s="318"/>
      <c r="DZN84" s="318"/>
      <c r="DZO84" s="318"/>
      <c r="DZP84" s="318"/>
      <c r="DZQ84" s="318"/>
      <c r="DZR84" s="318"/>
      <c r="DZS84" s="318"/>
      <c r="DZT84" s="318"/>
      <c r="DZU84" s="318"/>
      <c r="DZV84" s="318"/>
      <c r="DZW84" s="318"/>
      <c r="DZX84" s="318"/>
      <c r="DZY84" s="322"/>
      <c r="DZZ84" s="323"/>
      <c r="EAA84" s="323"/>
      <c r="EAB84" s="323"/>
      <c r="EAC84" s="323"/>
      <c r="EAD84" s="323"/>
      <c r="EAE84" s="323"/>
      <c r="EAF84" s="323"/>
      <c r="EAG84" s="323"/>
      <c r="EAH84" s="323"/>
      <c r="EAI84" s="323"/>
      <c r="EAJ84" s="323"/>
      <c r="EAK84" s="323"/>
      <c r="EAL84" s="323"/>
      <c r="EAM84" s="323"/>
      <c r="EAN84" s="350"/>
      <c r="EAO84" s="312"/>
      <c r="EAP84" s="312"/>
      <c r="EAQ84" s="312"/>
      <c r="EAR84" s="312"/>
      <c r="EAS84" s="312"/>
      <c r="EAT84" s="312"/>
      <c r="EAU84" s="312"/>
      <c r="EAV84" s="312"/>
      <c r="EAW84" s="312"/>
      <c r="EAX84" s="312"/>
      <c r="EAY84" s="312"/>
      <c r="EAZ84" s="312"/>
      <c r="EBA84" s="312"/>
      <c r="EBB84" s="312"/>
      <c r="EBC84" s="312"/>
      <c r="EBD84" s="312"/>
      <c r="EBE84" s="312"/>
      <c r="EBF84" s="312"/>
      <c r="EBG84" s="312"/>
      <c r="EBH84" s="312"/>
      <c r="EBI84" s="312"/>
      <c r="EBJ84" s="312"/>
      <c r="EBK84" s="312"/>
      <c r="EBL84" s="312"/>
      <c r="EBM84" s="312"/>
      <c r="EBN84" s="312"/>
      <c r="EBO84" s="312"/>
      <c r="EBP84" s="312"/>
      <c r="EBQ84" s="312"/>
      <c r="EBR84" s="312"/>
      <c r="EBS84" s="312"/>
      <c r="EBT84" s="312"/>
      <c r="EBU84" s="312"/>
      <c r="EBV84" s="312"/>
      <c r="EBW84" s="312"/>
      <c r="EBX84" s="312"/>
      <c r="EBY84" s="312"/>
      <c r="EBZ84" s="312"/>
      <c r="ECA84" s="312"/>
      <c r="ECB84" s="312"/>
      <c r="ECC84" s="312"/>
      <c r="ECD84" s="312"/>
      <c r="ECE84" s="312"/>
      <c r="ECF84" s="312"/>
      <c r="ECG84" s="312"/>
      <c r="ECH84" s="312"/>
      <c r="ECI84" s="312"/>
      <c r="ECJ84" s="312"/>
      <c r="ECK84" s="312"/>
      <c r="ECL84" s="312"/>
      <c r="ECM84" s="312"/>
      <c r="ECN84" s="312"/>
      <c r="ECO84" s="312"/>
      <c r="ECP84" s="312"/>
      <c r="ECQ84" s="312"/>
      <c r="ECR84" s="312"/>
      <c r="ECS84" s="312"/>
      <c r="ECT84" s="312"/>
      <c r="ECU84" s="312"/>
      <c r="ECV84" s="312"/>
      <c r="ECW84" s="318"/>
      <c r="ECX84" s="318"/>
      <c r="ECY84" s="318"/>
      <c r="ECZ84" s="318"/>
      <c r="EDA84" s="318"/>
      <c r="EDB84" s="318"/>
      <c r="EDC84" s="318"/>
      <c r="EDD84" s="318"/>
      <c r="EDE84" s="318"/>
      <c r="EDF84" s="318"/>
      <c r="EDG84" s="318"/>
      <c r="EDH84" s="318"/>
      <c r="EDI84" s="318"/>
      <c r="EDJ84" s="318"/>
      <c r="EDK84" s="318"/>
      <c r="EDL84" s="318"/>
      <c r="EDM84" s="322"/>
      <c r="EDN84" s="323"/>
      <c r="EDO84" s="323"/>
      <c r="EDP84" s="323"/>
      <c r="EDQ84" s="323"/>
      <c r="EDR84" s="323"/>
      <c r="EDS84" s="323"/>
      <c r="EDT84" s="323"/>
      <c r="EDU84" s="323"/>
      <c r="EDV84" s="323"/>
      <c r="EDW84" s="323"/>
      <c r="EDX84" s="323"/>
      <c r="EDY84" s="323"/>
      <c r="EDZ84" s="323"/>
      <c r="EEA84" s="323"/>
      <c r="EEB84" s="350"/>
      <c r="EEC84" s="312"/>
      <c r="EED84" s="312"/>
      <c r="EEE84" s="312"/>
      <c r="EEF84" s="312"/>
      <c r="EEG84" s="312"/>
      <c r="EEH84" s="312"/>
      <c r="EEI84" s="312"/>
      <c r="EEJ84" s="312"/>
      <c r="EEK84" s="312"/>
      <c r="EEL84" s="312"/>
      <c r="EEM84" s="312"/>
      <c r="EEN84" s="312"/>
      <c r="EEO84" s="312"/>
      <c r="EEP84" s="312"/>
      <c r="EEQ84" s="312"/>
      <c r="EER84" s="312"/>
      <c r="EES84" s="312"/>
      <c r="EET84" s="312"/>
      <c r="EEU84" s="312"/>
      <c r="EEV84" s="312"/>
      <c r="EEW84" s="312"/>
      <c r="EEX84" s="312"/>
      <c r="EEY84" s="312"/>
      <c r="EEZ84" s="312"/>
      <c r="EFA84" s="312"/>
      <c r="EFB84" s="312"/>
      <c r="EFC84" s="312"/>
      <c r="EFD84" s="312"/>
      <c r="EFE84" s="312"/>
      <c r="EFF84" s="312"/>
      <c r="EFG84" s="312"/>
      <c r="EFH84" s="312"/>
      <c r="EFI84" s="312"/>
      <c r="EFJ84" s="312"/>
      <c r="EFK84" s="312"/>
      <c r="EFL84" s="312"/>
      <c r="EFM84" s="312"/>
      <c r="EFN84" s="312"/>
      <c r="EFO84" s="312"/>
      <c r="EFP84" s="312"/>
      <c r="EFQ84" s="312"/>
      <c r="EFR84" s="312"/>
      <c r="EFS84" s="312"/>
      <c r="EFT84" s="312"/>
      <c r="EFU84" s="312"/>
      <c r="EFV84" s="312"/>
      <c r="EFW84" s="312"/>
      <c r="EFX84" s="312"/>
      <c r="EFY84" s="312"/>
      <c r="EFZ84" s="312"/>
      <c r="EGA84" s="312"/>
      <c r="EGB84" s="312"/>
      <c r="EGC84" s="312"/>
      <c r="EGD84" s="312"/>
      <c r="EGE84" s="312"/>
      <c r="EGF84" s="312"/>
      <c r="EGG84" s="312"/>
      <c r="EGH84" s="312"/>
      <c r="EGI84" s="312"/>
      <c r="EGJ84" s="312"/>
      <c r="EGK84" s="318"/>
      <c r="EGL84" s="318"/>
      <c r="EGM84" s="318"/>
      <c r="EGN84" s="318"/>
      <c r="EGO84" s="318"/>
      <c r="EGP84" s="318"/>
      <c r="EGQ84" s="318"/>
      <c r="EGR84" s="318"/>
      <c r="EGS84" s="318"/>
      <c r="EGT84" s="318"/>
      <c r="EGU84" s="318"/>
      <c r="EGV84" s="318"/>
      <c r="EGW84" s="318"/>
      <c r="EGX84" s="318"/>
      <c r="EGY84" s="318"/>
      <c r="EGZ84" s="318"/>
      <c r="EHA84" s="322"/>
      <c r="EHB84" s="323"/>
      <c r="EHC84" s="323"/>
      <c r="EHD84" s="323"/>
      <c r="EHE84" s="323"/>
      <c r="EHF84" s="323"/>
      <c r="EHG84" s="323"/>
      <c r="EHH84" s="323"/>
      <c r="EHI84" s="323"/>
      <c r="EHJ84" s="323"/>
      <c r="EHK84" s="323"/>
      <c r="EHL84" s="323"/>
      <c r="EHM84" s="323"/>
      <c r="EHN84" s="323"/>
      <c r="EHO84" s="323"/>
      <c r="EHP84" s="350"/>
      <c r="EHQ84" s="312"/>
      <c r="EHR84" s="312"/>
      <c r="EHS84" s="312"/>
      <c r="EHT84" s="312"/>
      <c r="EHU84" s="312"/>
      <c r="EHV84" s="312"/>
      <c r="EHW84" s="312"/>
      <c r="EHX84" s="312"/>
      <c r="EHY84" s="312"/>
      <c r="EHZ84" s="312"/>
      <c r="EIA84" s="312"/>
      <c r="EIB84" s="312"/>
      <c r="EIC84" s="312"/>
      <c r="EID84" s="312"/>
      <c r="EIE84" s="312"/>
      <c r="EIF84" s="312"/>
      <c r="EIG84" s="312"/>
      <c r="EIH84" s="312"/>
      <c r="EII84" s="312"/>
      <c r="EIJ84" s="312"/>
      <c r="EIK84" s="312"/>
      <c r="EIL84" s="312"/>
      <c r="EIM84" s="312"/>
      <c r="EIN84" s="312"/>
      <c r="EIO84" s="312"/>
      <c r="EIP84" s="312"/>
      <c r="EIQ84" s="312"/>
      <c r="EIR84" s="312"/>
      <c r="EIS84" s="312"/>
      <c r="EIT84" s="312"/>
      <c r="EIU84" s="312"/>
      <c r="EIV84" s="312"/>
      <c r="EIW84" s="312"/>
      <c r="EIX84" s="312"/>
      <c r="EIY84" s="312"/>
      <c r="EIZ84" s="312"/>
      <c r="EJA84" s="312"/>
      <c r="EJB84" s="312"/>
      <c r="EJC84" s="312"/>
      <c r="EJD84" s="312"/>
      <c r="EJE84" s="312"/>
      <c r="EJF84" s="312"/>
      <c r="EJG84" s="312"/>
      <c r="EJH84" s="312"/>
      <c r="EJI84" s="312"/>
      <c r="EJJ84" s="312"/>
      <c r="EJK84" s="312"/>
      <c r="EJL84" s="312"/>
      <c r="EJM84" s="312"/>
      <c r="EJN84" s="312"/>
      <c r="EJO84" s="312"/>
      <c r="EJP84" s="312"/>
      <c r="EJQ84" s="312"/>
      <c r="EJR84" s="312"/>
      <c r="EJS84" s="312"/>
      <c r="EJT84" s="312"/>
      <c r="EJU84" s="312"/>
      <c r="EJV84" s="312"/>
      <c r="EJW84" s="312"/>
      <c r="EJX84" s="312"/>
      <c r="EJY84" s="318"/>
      <c r="EJZ84" s="318"/>
      <c r="EKA84" s="318"/>
      <c r="EKB84" s="318"/>
      <c r="EKC84" s="318"/>
      <c r="EKD84" s="318"/>
      <c r="EKE84" s="318"/>
      <c r="EKF84" s="318"/>
      <c r="EKG84" s="318"/>
      <c r="EKH84" s="318"/>
      <c r="EKI84" s="318"/>
      <c r="EKJ84" s="318"/>
      <c r="EKK84" s="318"/>
      <c r="EKL84" s="318"/>
      <c r="EKM84" s="318"/>
      <c r="EKN84" s="318"/>
      <c r="EKO84" s="322"/>
      <c r="EKP84" s="323"/>
      <c r="EKQ84" s="323"/>
      <c r="EKR84" s="323"/>
      <c r="EKS84" s="323"/>
      <c r="EKT84" s="323"/>
      <c r="EKU84" s="323"/>
      <c r="EKV84" s="323"/>
      <c r="EKW84" s="323"/>
      <c r="EKX84" s="323"/>
      <c r="EKY84" s="323"/>
      <c r="EKZ84" s="323"/>
      <c r="ELA84" s="323"/>
      <c r="ELB84" s="323"/>
      <c r="ELC84" s="323"/>
      <c r="ELD84" s="350"/>
      <c r="ELE84" s="312"/>
      <c r="ELF84" s="312"/>
      <c r="ELG84" s="312"/>
      <c r="ELH84" s="312"/>
      <c r="ELI84" s="312"/>
      <c r="ELJ84" s="312"/>
      <c r="ELK84" s="312"/>
      <c r="ELL84" s="312"/>
      <c r="ELM84" s="312"/>
      <c r="ELN84" s="312"/>
      <c r="ELO84" s="312"/>
      <c r="ELP84" s="312"/>
      <c r="ELQ84" s="312"/>
      <c r="ELR84" s="312"/>
      <c r="ELS84" s="312"/>
      <c r="ELT84" s="312"/>
      <c r="ELU84" s="312"/>
      <c r="ELV84" s="312"/>
      <c r="ELW84" s="312"/>
      <c r="ELX84" s="312"/>
      <c r="ELY84" s="312"/>
      <c r="ELZ84" s="312"/>
      <c r="EMA84" s="312"/>
      <c r="EMB84" s="312"/>
      <c r="EMC84" s="312"/>
      <c r="EMD84" s="312"/>
      <c r="EME84" s="312"/>
      <c r="EMF84" s="312"/>
      <c r="EMG84" s="312"/>
      <c r="EMH84" s="312"/>
      <c r="EMI84" s="312"/>
      <c r="EMJ84" s="312"/>
      <c r="EMK84" s="312"/>
      <c r="EML84" s="312"/>
      <c r="EMM84" s="312"/>
      <c r="EMN84" s="312"/>
      <c r="EMO84" s="312"/>
      <c r="EMP84" s="312"/>
      <c r="EMQ84" s="312"/>
      <c r="EMR84" s="312"/>
      <c r="EMS84" s="312"/>
      <c r="EMT84" s="312"/>
      <c r="EMU84" s="312"/>
      <c r="EMV84" s="312"/>
      <c r="EMW84" s="312"/>
      <c r="EMX84" s="312"/>
      <c r="EMY84" s="312"/>
      <c r="EMZ84" s="312"/>
      <c r="ENA84" s="312"/>
      <c r="ENB84" s="312"/>
      <c r="ENC84" s="312"/>
      <c r="END84" s="312"/>
      <c r="ENE84" s="312"/>
      <c r="ENF84" s="312"/>
      <c r="ENG84" s="312"/>
      <c r="ENH84" s="312"/>
      <c r="ENI84" s="312"/>
      <c r="ENJ84" s="312"/>
      <c r="ENK84" s="312"/>
      <c r="ENL84" s="312"/>
      <c r="ENM84" s="318"/>
      <c r="ENN84" s="318"/>
      <c r="ENO84" s="318"/>
      <c r="ENP84" s="318"/>
      <c r="ENQ84" s="318"/>
      <c r="ENR84" s="318"/>
      <c r="ENS84" s="318"/>
      <c r="ENT84" s="318"/>
      <c r="ENU84" s="318"/>
      <c r="ENV84" s="318"/>
      <c r="ENW84" s="318"/>
      <c r="ENX84" s="318"/>
      <c r="ENY84" s="318"/>
      <c r="ENZ84" s="318"/>
      <c r="EOA84" s="318"/>
      <c r="EOB84" s="318"/>
      <c r="EOC84" s="322"/>
      <c r="EOD84" s="323"/>
      <c r="EOE84" s="323"/>
      <c r="EOF84" s="323"/>
      <c r="EOG84" s="323"/>
      <c r="EOH84" s="323"/>
      <c r="EOI84" s="323"/>
      <c r="EOJ84" s="323"/>
      <c r="EOK84" s="323"/>
      <c r="EOL84" s="323"/>
      <c r="EOM84" s="323"/>
      <c r="EON84" s="323"/>
      <c r="EOO84" s="323"/>
      <c r="EOP84" s="323"/>
      <c r="EOQ84" s="323"/>
      <c r="EOR84" s="350"/>
      <c r="EOS84" s="312"/>
      <c r="EOT84" s="312"/>
      <c r="EOU84" s="312"/>
      <c r="EOV84" s="312"/>
      <c r="EOW84" s="312"/>
      <c r="EOX84" s="312"/>
      <c r="EOY84" s="312"/>
      <c r="EOZ84" s="312"/>
      <c r="EPA84" s="312"/>
      <c r="EPB84" s="312"/>
      <c r="EPC84" s="312"/>
      <c r="EPD84" s="312"/>
      <c r="EPE84" s="312"/>
      <c r="EPF84" s="312"/>
      <c r="EPG84" s="312"/>
      <c r="EPH84" s="312"/>
      <c r="EPI84" s="312"/>
      <c r="EPJ84" s="312"/>
      <c r="EPK84" s="312"/>
      <c r="EPL84" s="312"/>
      <c r="EPM84" s="312"/>
      <c r="EPN84" s="312"/>
      <c r="EPO84" s="312"/>
      <c r="EPP84" s="312"/>
      <c r="EPQ84" s="312"/>
      <c r="EPR84" s="312"/>
      <c r="EPS84" s="312"/>
      <c r="EPT84" s="312"/>
      <c r="EPU84" s="312"/>
      <c r="EPV84" s="312"/>
      <c r="EPW84" s="312"/>
      <c r="EPX84" s="312"/>
      <c r="EPY84" s="312"/>
      <c r="EPZ84" s="312"/>
      <c r="EQA84" s="312"/>
      <c r="EQB84" s="312"/>
      <c r="EQC84" s="312"/>
      <c r="EQD84" s="312"/>
      <c r="EQE84" s="312"/>
      <c r="EQF84" s="312"/>
      <c r="EQG84" s="312"/>
      <c r="EQH84" s="312"/>
      <c r="EQI84" s="312"/>
      <c r="EQJ84" s="312"/>
      <c r="EQK84" s="312"/>
      <c r="EQL84" s="312"/>
      <c r="EQM84" s="312"/>
      <c r="EQN84" s="312"/>
      <c r="EQO84" s="312"/>
      <c r="EQP84" s="312"/>
      <c r="EQQ84" s="312"/>
      <c r="EQR84" s="312"/>
      <c r="EQS84" s="312"/>
      <c r="EQT84" s="312"/>
      <c r="EQU84" s="312"/>
      <c r="EQV84" s="312"/>
      <c r="EQW84" s="312"/>
      <c r="EQX84" s="312"/>
      <c r="EQY84" s="312"/>
      <c r="EQZ84" s="312"/>
      <c r="ERA84" s="318"/>
      <c r="ERB84" s="318"/>
      <c r="ERC84" s="318"/>
      <c r="ERD84" s="318"/>
      <c r="ERE84" s="318"/>
      <c r="ERF84" s="318"/>
      <c r="ERG84" s="318"/>
      <c r="ERH84" s="318"/>
      <c r="ERI84" s="318"/>
      <c r="ERJ84" s="318"/>
      <c r="ERK84" s="318"/>
      <c r="ERL84" s="318"/>
      <c r="ERM84" s="318"/>
      <c r="ERN84" s="318"/>
      <c r="ERO84" s="318"/>
      <c r="ERP84" s="318"/>
      <c r="ERQ84" s="322"/>
      <c r="ERR84" s="323"/>
      <c r="ERS84" s="323"/>
      <c r="ERT84" s="323"/>
      <c r="ERU84" s="323"/>
      <c r="ERV84" s="323"/>
      <c r="ERW84" s="323"/>
      <c r="ERX84" s="323"/>
      <c r="ERY84" s="323"/>
      <c r="ERZ84" s="323"/>
      <c r="ESA84" s="323"/>
      <c r="ESB84" s="323"/>
      <c r="ESC84" s="323"/>
      <c r="ESD84" s="323"/>
      <c r="ESE84" s="323"/>
      <c r="ESF84" s="350"/>
      <c r="ESG84" s="312"/>
      <c r="ESH84" s="312"/>
      <c r="ESI84" s="312"/>
      <c r="ESJ84" s="312"/>
      <c r="ESK84" s="312"/>
      <c r="ESL84" s="312"/>
      <c r="ESM84" s="312"/>
      <c r="ESN84" s="312"/>
      <c r="ESO84" s="312"/>
      <c r="ESP84" s="312"/>
      <c r="ESQ84" s="312"/>
      <c r="ESR84" s="312"/>
      <c r="ESS84" s="312"/>
      <c r="EST84" s="312"/>
      <c r="ESU84" s="312"/>
      <c r="ESV84" s="312"/>
      <c r="ESW84" s="312"/>
      <c r="ESX84" s="312"/>
      <c r="ESY84" s="312"/>
      <c r="ESZ84" s="312"/>
      <c r="ETA84" s="312"/>
      <c r="ETB84" s="312"/>
      <c r="ETC84" s="312"/>
      <c r="ETD84" s="312"/>
      <c r="ETE84" s="312"/>
      <c r="ETF84" s="312"/>
      <c r="ETG84" s="312"/>
      <c r="ETH84" s="312"/>
      <c r="ETI84" s="312"/>
      <c r="ETJ84" s="312"/>
      <c r="ETK84" s="312"/>
      <c r="ETL84" s="312"/>
      <c r="ETM84" s="312"/>
      <c r="ETN84" s="312"/>
      <c r="ETO84" s="312"/>
      <c r="ETP84" s="312"/>
      <c r="ETQ84" s="312"/>
      <c r="ETR84" s="312"/>
      <c r="ETS84" s="312"/>
      <c r="ETT84" s="312"/>
      <c r="ETU84" s="312"/>
      <c r="ETV84" s="312"/>
      <c r="ETW84" s="312"/>
      <c r="ETX84" s="312"/>
      <c r="ETY84" s="312"/>
      <c r="ETZ84" s="312"/>
      <c r="EUA84" s="312"/>
      <c r="EUB84" s="312"/>
      <c r="EUC84" s="312"/>
      <c r="EUD84" s="312"/>
      <c r="EUE84" s="312"/>
      <c r="EUF84" s="312"/>
      <c r="EUG84" s="312"/>
      <c r="EUH84" s="312"/>
      <c r="EUI84" s="312"/>
      <c r="EUJ84" s="312"/>
      <c r="EUK84" s="312"/>
      <c r="EUL84" s="312"/>
      <c r="EUM84" s="312"/>
      <c r="EUN84" s="312"/>
      <c r="EUO84" s="318"/>
      <c r="EUP84" s="318"/>
      <c r="EUQ84" s="318"/>
      <c r="EUR84" s="318"/>
      <c r="EUS84" s="318"/>
      <c r="EUT84" s="318"/>
      <c r="EUU84" s="318"/>
      <c r="EUV84" s="318"/>
      <c r="EUW84" s="318"/>
      <c r="EUX84" s="318"/>
      <c r="EUY84" s="318"/>
      <c r="EUZ84" s="318"/>
      <c r="EVA84" s="318"/>
      <c r="EVB84" s="318"/>
      <c r="EVC84" s="318"/>
      <c r="EVD84" s="318"/>
      <c r="EVE84" s="322"/>
      <c r="EVF84" s="323"/>
      <c r="EVG84" s="323"/>
      <c r="EVH84" s="323"/>
      <c r="EVI84" s="323"/>
      <c r="EVJ84" s="323"/>
      <c r="EVK84" s="323"/>
      <c r="EVL84" s="323"/>
      <c r="EVM84" s="323"/>
      <c r="EVN84" s="323"/>
      <c r="EVO84" s="323"/>
      <c r="EVP84" s="323"/>
      <c r="EVQ84" s="323"/>
      <c r="EVR84" s="323"/>
      <c r="EVS84" s="323"/>
      <c r="EVT84" s="350"/>
      <c r="EVU84" s="312"/>
      <c r="EVV84" s="312"/>
      <c r="EVW84" s="312"/>
      <c r="EVX84" s="312"/>
      <c r="EVY84" s="312"/>
      <c r="EVZ84" s="312"/>
      <c r="EWA84" s="312"/>
      <c r="EWB84" s="312"/>
      <c r="EWC84" s="312"/>
      <c r="EWD84" s="312"/>
      <c r="EWE84" s="312"/>
      <c r="EWF84" s="312"/>
      <c r="EWG84" s="312"/>
      <c r="EWH84" s="312"/>
      <c r="EWI84" s="312"/>
      <c r="EWJ84" s="312"/>
      <c r="EWK84" s="312"/>
      <c r="EWL84" s="312"/>
      <c r="EWM84" s="312"/>
      <c r="EWN84" s="312"/>
      <c r="EWO84" s="312"/>
      <c r="EWP84" s="312"/>
      <c r="EWQ84" s="312"/>
      <c r="EWR84" s="312"/>
      <c r="EWS84" s="312"/>
      <c r="EWT84" s="312"/>
      <c r="EWU84" s="312"/>
      <c r="EWV84" s="312"/>
      <c r="EWW84" s="312"/>
      <c r="EWX84" s="312"/>
      <c r="EWY84" s="312"/>
      <c r="EWZ84" s="312"/>
      <c r="EXA84" s="312"/>
      <c r="EXB84" s="312"/>
      <c r="EXC84" s="312"/>
      <c r="EXD84" s="312"/>
      <c r="EXE84" s="312"/>
      <c r="EXF84" s="312"/>
      <c r="EXG84" s="312"/>
      <c r="EXH84" s="312"/>
      <c r="EXI84" s="312"/>
      <c r="EXJ84" s="312"/>
      <c r="EXK84" s="312"/>
      <c r="EXL84" s="312"/>
      <c r="EXM84" s="312"/>
      <c r="EXN84" s="312"/>
      <c r="EXO84" s="312"/>
      <c r="EXP84" s="312"/>
      <c r="EXQ84" s="312"/>
      <c r="EXR84" s="312"/>
      <c r="EXS84" s="312"/>
      <c r="EXT84" s="312"/>
      <c r="EXU84" s="312"/>
      <c r="EXV84" s="312"/>
      <c r="EXW84" s="312"/>
      <c r="EXX84" s="312"/>
      <c r="EXY84" s="312"/>
      <c r="EXZ84" s="312"/>
      <c r="EYA84" s="312"/>
      <c r="EYB84" s="312"/>
      <c r="EYC84" s="318"/>
      <c r="EYD84" s="318"/>
      <c r="EYE84" s="318"/>
      <c r="EYF84" s="318"/>
      <c r="EYG84" s="318"/>
      <c r="EYH84" s="318"/>
      <c r="EYI84" s="318"/>
      <c r="EYJ84" s="318"/>
      <c r="EYK84" s="318"/>
      <c r="EYL84" s="318"/>
      <c r="EYM84" s="318"/>
      <c r="EYN84" s="318"/>
      <c r="EYO84" s="318"/>
      <c r="EYP84" s="318"/>
      <c r="EYQ84" s="318"/>
      <c r="EYR84" s="318"/>
      <c r="EYS84" s="322"/>
      <c r="EYT84" s="323"/>
      <c r="EYU84" s="323"/>
      <c r="EYV84" s="323"/>
      <c r="EYW84" s="323"/>
      <c r="EYX84" s="323"/>
      <c r="EYY84" s="323"/>
      <c r="EYZ84" s="323"/>
      <c r="EZA84" s="323"/>
      <c r="EZB84" s="323"/>
      <c r="EZC84" s="323"/>
      <c r="EZD84" s="323"/>
      <c r="EZE84" s="323"/>
      <c r="EZF84" s="323"/>
      <c r="EZG84" s="323"/>
      <c r="EZH84" s="350"/>
      <c r="EZI84" s="312"/>
      <c r="EZJ84" s="312"/>
      <c r="EZK84" s="312"/>
      <c r="EZL84" s="312"/>
      <c r="EZM84" s="312"/>
      <c r="EZN84" s="312"/>
      <c r="EZO84" s="312"/>
      <c r="EZP84" s="312"/>
      <c r="EZQ84" s="312"/>
      <c r="EZR84" s="312"/>
      <c r="EZS84" s="312"/>
      <c r="EZT84" s="312"/>
      <c r="EZU84" s="312"/>
      <c r="EZV84" s="312"/>
      <c r="EZW84" s="312"/>
      <c r="EZX84" s="312"/>
      <c r="EZY84" s="312"/>
      <c r="EZZ84" s="312"/>
      <c r="FAA84" s="312"/>
      <c r="FAB84" s="312"/>
      <c r="FAC84" s="312"/>
      <c r="FAD84" s="312"/>
      <c r="FAE84" s="312"/>
      <c r="FAF84" s="312"/>
      <c r="FAG84" s="312"/>
      <c r="FAH84" s="312"/>
      <c r="FAI84" s="312"/>
      <c r="FAJ84" s="312"/>
      <c r="FAK84" s="312"/>
      <c r="FAL84" s="312"/>
      <c r="FAM84" s="312"/>
      <c r="FAN84" s="312"/>
      <c r="FAO84" s="312"/>
      <c r="FAP84" s="312"/>
      <c r="FAQ84" s="312"/>
      <c r="FAR84" s="312"/>
      <c r="FAS84" s="312"/>
      <c r="FAT84" s="312"/>
      <c r="FAU84" s="312"/>
      <c r="FAV84" s="312"/>
      <c r="FAW84" s="312"/>
      <c r="FAX84" s="312"/>
      <c r="FAY84" s="312"/>
      <c r="FAZ84" s="312"/>
      <c r="FBA84" s="312"/>
      <c r="FBB84" s="312"/>
      <c r="FBC84" s="312"/>
      <c r="FBD84" s="312"/>
      <c r="FBE84" s="312"/>
      <c r="FBF84" s="312"/>
      <c r="FBG84" s="312"/>
      <c r="FBH84" s="312"/>
      <c r="FBI84" s="312"/>
      <c r="FBJ84" s="312"/>
      <c r="FBK84" s="312"/>
      <c r="FBL84" s="312"/>
      <c r="FBM84" s="312"/>
      <c r="FBN84" s="312"/>
      <c r="FBO84" s="312"/>
      <c r="FBP84" s="312"/>
      <c r="FBQ84" s="318"/>
      <c r="FBR84" s="318"/>
      <c r="FBS84" s="318"/>
      <c r="FBT84" s="318"/>
      <c r="FBU84" s="318"/>
      <c r="FBV84" s="318"/>
      <c r="FBW84" s="318"/>
      <c r="FBX84" s="318"/>
      <c r="FBY84" s="318"/>
      <c r="FBZ84" s="318"/>
      <c r="FCA84" s="318"/>
      <c r="FCB84" s="318"/>
      <c r="FCC84" s="318"/>
      <c r="FCD84" s="318"/>
      <c r="FCE84" s="318"/>
      <c r="FCF84" s="318"/>
      <c r="FCG84" s="322"/>
      <c r="FCH84" s="323"/>
      <c r="FCI84" s="323"/>
      <c r="FCJ84" s="323"/>
      <c r="FCK84" s="323"/>
      <c r="FCL84" s="323"/>
      <c r="FCM84" s="323"/>
      <c r="FCN84" s="323"/>
      <c r="FCO84" s="323"/>
      <c r="FCP84" s="323"/>
      <c r="FCQ84" s="323"/>
      <c r="FCR84" s="323"/>
      <c r="FCS84" s="323"/>
      <c r="FCT84" s="323"/>
      <c r="FCU84" s="323"/>
      <c r="FCV84" s="350"/>
      <c r="FCW84" s="312"/>
      <c r="FCX84" s="312"/>
      <c r="FCY84" s="312"/>
      <c r="FCZ84" s="312"/>
      <c r="FDA84" s="312"/>
      <c r="FDB84" s="312"/>
      <c r="FDC84" s="312"/>
      <c r="FDD84" s="312"/>
      <c r="FDE84" s="312"/>
      <c r="FDF84" s="312"/>
      <c r="FDG84" s="312"/>
      <c r="FDH84" s="312"/>
      <c r="FDI84" s="312"/>
      <c r="FDJ84" s="312"/>
      <c r="FDK84" s="312"/>
      <c r="FDL84" s="312"/>
      <c r="FDM84" s="312"/>
      <c r="FDN84" s="312"/>
      <c r="FDO84" s="312"/>
      <c r="FDP84" s="312"/>
      <c r="FDQ84" s="312"/>
      <c r="FDR84" s="312"/>
      <c r="FDS84" s="312"/>
      <c r="FDT84" s="312"/>
      <c r="FDU84" s="312"/>
      <c r="FDV84" s="312"/>
      <c r="FDW84" s="312"/>
      <c r="FDX84" s="312"/>
      <c r="FDY84" s="312"/>
      <c r="FDZ84" s="312"/>
      <c r="FEA84" s="312"/>
      <c r="FEB84" s="312"/>
      <c r="FEC84" s="312"/>
      <c r="FED84" s="312"/>
      <c r="FEE84" s="312"/>
      <c r="FEF84" s="312"/>
      <c r="FEG84" s="312"/>
      <c r="FEH84" s="312"/>
      <c r="FEI84" s="312"/>
      <c r="FEJ84" s="312"/>
      <c r="FEK84" s="312"/>
      <c r="FEL84" s="312"/>
      <c r="FEM84" s="312"/>
      <c r="FEN84" s="312"/>
      <c r="FEO84" s="312"/>
      <c r="FEP84" s="312"/>
      <c r="FEQ84" s="312"/>
      <c r="FER84" s="312"/>
      <c r="FES84" s="312"/>
      <c r="FET84" s="312"/>
      <c r="FEU84" s="312"/>
      <c r="FEV84" s="312"/>
      <c r="FEW84" s="312"/>
      <c r="FEX84" s="312"/>
      <c r="FEY84" s="312"/>
      <c r="FEZ84" s="312"/>
      <c r="FFA84" s="312"/>
      <c r="FFB84" s="312"/>
      <c r="FFC84" s="312"/>
      <c r="FFD84" s="312"/>
      <c r="FFE84" s="318"/>
      <c r="FFF84" s="318"/>
      <c r="FFG84" s="318"/>
      <c r="FFH84" s="318"/>
      <c r="FFI84" s="318"/>
      <c r="FFJ84" s="318"/>
      <c r="FFK84" s="318"/>
      <c r="FFL84" s="318"/>
      <c r="FFM84" s="318"/>
      <c r="FFN84" s="318"/>
      <c r="FFO84" s="318"/>
      <c r="FFP84" s="318"/>
      <c r="FFQ84" s="318"/>
      <c r="FFR84" s="318"/>
      <c r="FFS84" s="318"/>
      <c r="FFT84" s="318"/>
      <c r="FFU84" s="322"/>
      <c r="FFV84" s="323"/>
      <c r="FFW84" s="323"/>
      <c r="FFX84" s="323"/>
      <c r="FFY84" s="323"/>
      <c r="FFZ84" s="323"/>
      <c r="FGA84" s="323"/>
      <c r="FGB84" s="323"/>
      <c r="FGC84" s="323"/>
      <c r="FGD84" s="323"/>
      <c r="FGE84" s="323"/>
      <c r="FGF84" s="323"/>
      <c r="FGG84" s="323"/>
      <c r="FGH84" s="323"/>
      <c r="FGI84" s="323"/>
      <c r="FGJ84" s="350"/>
      <c r="FGK84" s="312"/>
      <c r="FGL84" s="312"/>
      <c r="FGM84" s="312"/>
      <c r="FGN84" s="312"/>
      <c r="FGO84" s="312"/>
      <c r="FGP84" s="312"/>
      <c r="FGQ84" s="312"/>
      <c r="FGR84" s="312"/>
      <c r="FGS84" s="312"/>
      <c r="FGT84" s="312"/>
      <c r="FGU84" s="312"/>
      <c r="FGV84" s="312"/>
      <c r="FGW84" s="312"/>
      <c r="FGX84" s="312"/>
      <c r="FGY84" s="312"/>
      <c r="FGZ84" s="312"/>
      <c r="FHA84" s="312"/>
      <c r="FHB84" s="312"/>
      <c r="FHC84" s="312"/>
      <c r="FHD84" s="312"/>
      <c r="FHE84" s="312"/>
      <c r="FHF84" s="312"/>
      <c r="FHG84" s="312"/>
      <c r="FHH84" s="312"/>
      <c r="FHI84" s="312"/>
      <c r="FHJ84" s="312"/>
      <c r="FHK84" s="312"/>
      <c r="FHL84" s="312"/>
      <c r="FHM84" s="312"/>
      <c r="FHN84" s="312"/>
      <c r="FHO84" s="312"/>
      <c r="FHP84" s="312"/>
      <c r="FHQ84" s="312"/>
      <c r="FHR84" s="312"/>
      <c r="FHS84" s="312"/>
      <c r="FHT84" s="312"/>
      <c r="FHU84" s="312"/>
      <c r="FHV84" s="312"/>
      <c r="FHW84" s="312"/>
      <c r="FHX84" s="312"/>
      <c r="FHY84" s="312"/>
      <c r="FHZ84" s="312"/>
      <c r="FIA84" s="312"/>
      <c r="FIB84" s="312"/>
      <c r="FIC84" s="312"/>
      <c r="FID84" s="312"/>
      <c r="FIE84" s="312"/>
      <c r="FIF84" s="312"/>
      <c r="FIG84" s="312"/>
      <c r="FIH84" s="312"/>
      <c r="FII84" s="312"/>
      <c r="FIJ84" s="312"/>
      <c r="FIK84" s="312"/>
      <c r="FIL84" s="312"/>
      <c r="FIM84" s="312"/>
      <c r="FIN84" s="312"/>
      <c r="FIO84" s="312"/>
      <c r="FIP84" s="312"/>
      <c r="FIQ84" s="312"/>
      <c r="FIR84" s="312"/>
      <c r="FIS84" s="318"/>
      <c r="FIT84" s="318"/>
      <c r="FIU84" s="318"/>
      <c r="FIV84" s="318"/>
      <c r="FIW84" s="318"/>
      <c r="FIX84" s="318"/>
      <c r="FIY84" s="318"/>
      <c r="FIZ84" s="318"/>
      <c r="FJA84" s="318"/>
      <c r="FJB84" s="318"/>
      <c r="FJC84" s="318"/>
      <c r="FJD84" s="318"/>
      <c r="FJE84" s="318"/>
      <c r="FJF84" s="318"/>
      <c r="FJG84" s="318"/>
      <c r="FJH84" s="318"/>
      <c r="FJI84" s="322"/>
      <c r="FJJ84" s="323"/>
      <c r="FJK84" s="323"/>
      <c r="FJL84" s="323"/>
      <c r="FJM84" s="323"/>
      <c r="FJN84" s="323"/>
      <c r="FJO84" s="323"/>
      <c r="FJP84" s="323"/>
      <c r="FJQ84" s="323"/>
      <c r="FJR84" s="323"/>
      <c r="FJS84" s="323"/>
      <c r="FJT84" s="323"/>
      <c r="FJU84" s="323"/>
      <c r="FJV84" s="323"/>
      <c r="FJW84" s="323"/>
      <c r="FJX84" s="350"/>
      <c r="FJY84" s="312"/>
      <c r="FJZ84" s="312"/>
      <c r="FKA84" s="312"/>
      <c r="FKB84" s="312"/>
      <c r="FKC84" s="312"/>
      <c r="FKD84" s="312"/>
      <c r="FKE84" s="312"/>
      <c r="FKF84" s="312"/>
      <c r="FKG84" s="312"/>
      <c r="FKH84" s="312"/>
      <c r="FKI84" s="312"/>
      <c r="FKJ84" s="312"/>
      <c r="FKK84" s="312"/>
      <c r="FKL84" s="312"/>
      <c r="FKM84" s="312"/>
      <c r="FKN84" s="312"/>
      <c r="FKO84" s="312"/>
      <c r="FKP84" s="312"/>
      <c r="FKQ84" s="312"/>
      <c r="FKR84" s="312"/>
      <c r="FKS84" s="312"/>
      <c r="FKT84" s="312"/>
      <c r="FKU84" s="312"/>
      <c r="FKV84" s="312"/>
      <c r="FKW84" s="312"/>
      <c r="FKX84" s="312"/>
      <c r="FKY84" s="312"/>
      <c r="FKZ84" s="312"/>
      <c r="FLA84" s="312"/>
      <c r="FLB84" s="312"/>
      <c r="FLC84" s="312"/>
      <c r="FLD84" s="312"/>
      <c r="FLE84" s="312"/>
      <c r="FLF84" s="312"/>
      <c r="FLG84" s="312"/>
      <c r="FLH84" s="312"/>
      <c r="FLI84" s="312"/>
      <c r="FLJ84" s="312"/>
      <c r="FLK84" s="312"/>
      <c r="FLL84" s="312"/>
      <c r="FLM84" s="312"/>
      <c r="FLN84" s="312"/>
      <c r="FLO84" s="312"/>
      <c r="FLP84" s="312"/>
      <c r="FLQ84" s="312"/>
      <c r="FLR84" s="312"/>
      <c r="FLS84" s="312"/>
      <c r="FLT84" s="312"/>
      <c r="FLU84" s="312"/>
      <c r="FLV84" s="312"/>
      <c r="FLW84" s="312"/>
      <c r="FLX84" s="312"/>
      <c r="FLY84" s="312"/>
      <c r="FLZ84" s="312"/>
      <c r="FMA84" s="312"/>
      <c r="FMB84" s="312"/>
      <c r="FMC84" s="312"/>
      <c r="FMD84" s="312"/>
      <c r="FME84" s="312"/>
      <c r="FMF84" s="312"/>
      <c r="FMG84" s="318"/>
      <c r="FMH84" s="318"/>
      <c r="FMI84" s="318"/>
      <c r="FMJ84" s="318"/>
      <c r="FMK84" s="318"/>
      <c r="FML84" s="318"/>
      <c r="FMM84" s="318"/>
      <c r="FMN84" s="318"/>
      <c r="FMO84" s="318"/>
      <c r="FMP84" s="318"/>
      <c r="FMQ84" s="318"/>
      <c r="FMR84" s="318"/>
      <c r="FMS84" s="318"/>
      <c r="FMT84" s="318"/>
      <c r="FMU84" s="318"/>
      <c r="FMV84" s="318"/>
      <c r="FMW84" s="322"/>
      <c r="FMX84" s="323"/>
      <c r="FMY84" s="323"/>
      <c r="FMZ84" s="323"/>
      <c r="FNA84" s="323"/>
      <c r="FNB84" s="323"/>
      <c r="FNC84" s="323"/>
      <c r="FND84" s="323"/>
      <c r="FNE84" s="323"/>
      <c r="FNF84" s="323"/>
      <c r="FNG84" s="323"/>
      <c r="FNH84" s="323"/>
      <c r="FNI84" s="323"/>
      <c r="FNJ84" s="323"/>
      <c r="FNK84" s="323"/>
      <c r="FNL84" s="350"/>
      <c r="FNM84" s="312"/>
      <c r="FNN84" s="312"/>
      <c r="FNO84" s="312"/>
      <c r="FNP84" s="312"/>
      <c r="FNQ84" s="312"/>
      <c r="FNR84" s="312"/>
      <c r="FNS84" s="312"/>
      <c r="FNT84" s="312"/>
      <c r="FNU84" s="312"/>
      <c r="FNV84" s="312"/>
      <c r="FNW84" s="312"/>
      <c r="FNX84" s="312"/>
      <c r="FNY84" s="312"/>
      <c r="FNZ84" s="312"/>
      <c r="FOA84" s="312"/>
      <c r="FOB84" s="312"/>
      <c r="FOC84" s="312"/>
      <c r="FOD84" s="312"/>
      <c r="FOE84" s="312"/>
      <c r="FOF84" s="312"/>
      <c r="FOG84" s="312"/>
      <c r="FOH84" s="312"/>
      <c r="FOI84" s="312"/>
      <c r="FOJ84" s="312"/>
      <c r="FOK84" s="312"/>
      <c r="FOL84" s="312"/>
      <c r="FOM84" s="312"/>
      <c r="FON84" s="312"/>
      <c r="FOO84" s="312"/>
      <c r="FOP84" s="312"/>
      <c r="FOQ84" s="312"/>
      <c r="FOR84" s="312"/>
      <c r="FOS84" s="312"/>
      <c r="FOT84" s="312"/>
      <c r="FOU84" s="312"/>
      <c r="FOV84" s="312"/>
      <c r="FOW84" s="312"/>
      <c r="FOX84" s="312"/>
      <c r="FOY84" s="312"/>
      <c r="FOZ84" s="312"/>
      <c r="FPA84" s="312"/>
      <c r="FPB84" s="312"/>
      <c r="FPC84" s="312"/>
      <c r="FPD84" s="312"/>
      <c r="FPE84" s="312"/>
      <c r="FPF84" s="312"/>
      <c r="FPG84" s="312"/>
      <c r="FPH84" s="312"/>
      <c r="FPI84" s="312"/>
      <c r="FPJ84" s="312"/>
      <c r="FPK84" s="312"/>
      <c r="FPL84" s="312"/>
      <c r="FPM84" s="312"/>
      <c r="FPN84" s="312"/>
      <c r="FPO84" s="312"/>
      <c r="FPP84" s="312"/>
      <c r="FPQ84" s="312"/>
      <c r="FPR84" s="312"/>
      <c r="FPS84" s="312"/>
      <c r="FPT84" s="312"/>
      <c r="FPU84" s="318"/>
      <c r="FPV84" s="318"/>
      <c r="FPW84" s="318"/>
      <c r="FPX84" s="318"/>
      <c r="FPY84" s="318"/>
      <c r="FPZ84" s="318"/>
      <c r="FQA84" s="318"/>
      <c r="FQB84" s="318"/>
      <c r="FQC84" s="318"/>
      <c r="FQD84" s="318"/>
      <c r="FQE84" s="318"/>
      <c r="FQF84" s="318"/>
      <c r="FQG84" s="318"/>
      <c r="FQH84" s="318"/>
      <c r="FQI84" s="318"/>
      <c r="FQJ84" s="318"/>
      <c r="FQK84" s="322"/>
      <c r="FQL84" s="323"/>
      <c r="FQM84" s="323"/>
      <c r="FQN84" s="323"/>
      <c r="FQO84" s="323"/>
      <c r="FQP84" s="323"/>
      <c r="FQQ84" s="323"/>
      <c r="FQR84" s="323"/>
      <c r="FQS84" s="323"/>
      <c r="FQT84" s="323"/>
      <c r="FQU84" s="323"/>
      <c r="FQV84" s="323"/>
      <c r="FQW84" s="323"/>
      <c r="FQX84" s="323"/>
      <c r="FQY84" s="323"/>
      <c r="FQZ84" s="350"/>
      <c r="FRA84" s="312"/>
      <c r="FRB84" s="312"/>
      <c r="FRC84" s="312"/>
      <c r="FRD84" s="312"/>
      <c r="FRE84" s="312"/>
      <c r="FRF84" s="312"/>
      <c r="FRG84" s="312"/>
      <c r="FRH84" s="312"/>
      <c r="FRI84" s="312"/>
      <c r="FRJ84" s="312"/>
      <c r="FRK84" s="312"/>
      <c r="FRL84" s="312"/>
      <c r="FRM84" s="312"/>
      <c r="FRN84" s="312"/>
      <c r="FRO84" s="312"/>
      <c r="FRP84" s="312"/>
      <c r="FRQ84" s="312"/>
      <c r="FRR84" s="312"/>
      <c r="FRS84" s="312"/>
      <c r="FRT84" s="312"/>
      <c r="FRU84" s="312"/>
      <c r="FRV84" s="312"/>
      <c r="FRW84" s="312"/>
      <c r="FRX84" s="312"/>
      <c r="FRY84" s="312"/>
      <c r="FRZ84" s="312"/>
      <c r="FSA84" s="312"/>
      <c r="FSB84" s="312"/>
      <c r="FSC84" s="312"/>
      <c r="FSD84" s="312"/>
      <c r="FSE84" s="312"/>
      <c r="FSF84" s="312"/>
      <c r="FSG84" s="312"/>
      <c r="FSH84" s="312"/>
      <c r="FSI84" s="312"/>
      <c r="FSJ84" s="312"/>
      <c r="FSK84" s="312"/>
      <c r="FSL84" s="312"/>
      <c r="FSM84" s="312"/>
      <c r="FSN84" s="312"/>
      <c r="FSO84" s="312"/>
      <c r="FSP84" s="312"/>
      <c r="FSQ84" s="312"/>
      <c r="FSR84" s="312"/>
      <c r="FSS84" s="312"/>
      <c r="FST84" s="312"/>
      <c r="FSU84" s="312"/>
      <c r="FSV84" s="312"/>
      <c r="FSW84" s="312"/>
      <c r="FSX84" s="312"/>
      <c r="FSY84" s="312"/>
      <c r="FSZ84" s="312"/>
      <c r="FTA84" s="312"/>
      <c r="FTB84" s="312"/>
      <c r="FTC84" s="312"/>
      <c r="FTD84" s="312"/>
      <c r="FTE84" s="312"/>
      <c r="FTF84" s="312"/>
      <c r="FTG84" s="312"/>
      <c r="FTH84" s="312"/>
      <c r="FTI84" s="318"/>
      <c r="FTJ84" s="318"/>
      <c r="FTK84" s="318"/>
      <c r="FTL84" s="318"/>
      <c r="FTM84" s="318"/>
      <c r="FTN84" s="318"/>
      <c r="FTO84" s="318"/>
      <c r="FTP84" s="318"/>
      <c r="FTQ84" s="318"/>
      <c r="FTR84" s="318"/>
      <c r="FTS84" s="318"/>
      <c r="FTT84" s="318"/>
      <c r="FTU84" s="318"/>
      <c r="FTV84" s="318"/>
      <c r="FTW84" s="318"/>
      <c r="FTX84" s="318"/>
      <c r="FTY84" s="322"/>
      <c r="FTZ84" s="323"/>
      <c r="FUA84" s="323"/>
      <c r="FUB84" s="323"/>
      <c r="FUC84" s="323"/>
      <c r="FUD84" s="323"/>
      <c r="FUE84" s="323"/>
      <c r="FUF84" s="323"/>
      <c r="FUG84" s="323"/>
      <c r="FUH84" s="323"/>
      <c r="FUI84" s="323"/>
      <c r="FUJ84" s="323"/>
      <c r="FUK84" s="323"/>
      <c r="FUL84" s="323"/>
      <c r="FUM84" s="323"/>
      <c r="FUN84" s="350"/>
      <c r="FUO84" s="312"/>
      <c r="FUP84" s="312"/>
      <c r="FUQ84" s="312"/>
      <c r="FUR84" s="312"/>
      <c r="FUS84" s="312"/>
      <c r="FUT84" s="312"/>
      <c r="FUU84" s="312"/>
      <c r="FUV84" s="312"/>
      <c r="FUW84" s="312"/>
      <c r="FUX84" s="312"/>
      <c r="FUY84" s="312"/>
      <c r="FUZ84" s="312"/>
      <c r="FVA84" s="312"/>
      <c r="FVB84" s="312"/>
      <c r="FVC84" s="312"/>
      <c r="FVD84" s="312"/>
      <c r="FVE84" s="312"/>
      <c r="FVF84" s="312"/>
      <c r="FVG84" s="312"/>
      <c r="FVH84" s="312"/>
      <c r="FVI84" s="312"/>
      <c r="FVJ84" s="312"/>
      <c r="FVK84" s="312"/>
      <c r="FVL84" s="312"/>
      <c r="FVM84" s="312"/>
      <c r="FVN84" s="312"/>
      <c r="FVO84" s="312"/>
      <c r="FVP84" s="312"/>
      <c r="FVQ84" s="312"/>
      <c r="FVR84" s="312"/>
      <c r="FVS84" s="312"/>
      <c r="FVT84" s="312"/>
      <c r="FVU84" s="312"/>
      <c r="FVV84" s="312"/>
      <c r="FVW84" s="312"/>
      <c r="FVX84" s="312"/>
      <c r="FVY84" s="312"/>
      <c r="FVZ84" s="312"/>
      <c r="FWA84" s="312"/>
      <c r="FWB84" s="312"/>
      <c r="FWC84" s="312"/>
      <c r="FWD84" s="312"/>
      <c r="FWE84" s="312"/>
      <c r="FWF84" s="312"/>
      <c r="FWG84" s="312"/>
      <c r="FWH84" s="312"/>
      <c r="FWI84" s="312"/>
      <c r="FWJ84" s="312"/>
      <c r="FWK84" s="312"/>
      <c r="FWL84" s="312"/>
      <c r="FWM84" s="312"/>
      <c r="FWN84" s="312"/>
      <c r="FWO84" s="312"/>
      <c r="FWP84" s="312"/>
      <c r="FWQ84" s="312"/>
      <c r="FWR84" s="312"/>
      <c r="FWS84" s="312"/>
      <c r="FWT84" s="312"/>
      <c r="FWU84" s="312"/>
      <c r="FWV84" s="312"/>
      <c r="FWW84" s="318"/>
      <c r="FWX84" s="318"/>
      <c r="FWY84" s="318"/>
      <c r="FWZ84" s="318"/>
      <c r="FXA84" s="318"/>
      <c r="FXB84" s="318"/>
      <c r="FXC84" s="318"/>
      <c r="FXD84" s="318"/>
      <c r="FXE84" s="318"/>
      <c r="FXF84" s="318"/>
      <c r="FXG84" s="318"/>
      <c r="FXH84" s="318"/>
      <c r="FXI84" s="318"/>
      <c r="FXJ84" s="318"/>
      <c r="FXK84" s="318"/>
      <c r="FXL84" s="318"/>
      <c r="FXM84" s="322"/>
      <c r="FXN84" s="323"/>
      <c r="FXO84" s="323"/>
      <c r="FXP84" s="323"/>
      <c r="FXQ84" s="323"/>
      <c r="FXR84" s="323"/>
      <c r="FXS84" s="323"/>
      <c r="FXT84" s="323"/>
      <c r="FXU84" s="323"/>
      <c r="FXV84" s="323"/>
      <c r="FXW84" s="323"/>
      <c r="FXX84" s="323"/>
      <c r="FXY84" s="323"/>
      <c r="FXZ84" s="323"/>
      <c r="FYA84" s="323"/>
      <c r="FYB84" s="350"/>
      <c r="FYC84" s="312"/>
      <c r="FYD84" s="312"/>
      <c r="FYE84" s="312"/>
      <c r="FYF84" s="312"/>
      <c r="FYG84" s="312"/>
      <c r="FYH84" s="312"/>
      <c r="FYI84" s="312"/>
      <c r="FYJ84" s="312"/>
      <c r="FYK84" s="312"/>
      <c r="FYL84" s="312"/>
      <c r="FYM84" s="312"/>
      <c r="FYN84" s="312"/>
      <c r="FYO84" s="312"/>
      <c r="FYP84" s="312"/>
      <c r="FYQ84" s="312"/>
      <c r="FYR84" s="312"/>
      <c r="FYS84" s="312"/>
      <c r="FYT84" s="312"/>
      <c r="FYU84" s="312"/>
      <c r="FYV84" s="312"/>
      <c r="FYW84" s="312"/>
      <c r="FYX84" s="312"/>
      <c r="FYY84" s="312"/>
      <c r="FYZ84" s="312"/>
      <c r="FZA84" s="312"/>
      <c r="FZB84" s="312"/>
      <c r="FZC84" s="312"/>
      <c r="FZD84" s="312"/>
      <c r="FZE84" s="312"/>
      <c r="FZF84" s="312"/>
      <c r="FZG84" s="312"/>
      <c r="FZH84" s="312"/>
      <c r="FZI84" s="312"/>
      <c r="FZJ84" s="312"/>
      <c r="FZK84" s="312"/>
      <c r="FZL84" s="312"/>
      <c r="FZM84" s="312"/>
      <c r="FZN84" s="312"/>
      <c r="FZO84" s="312"/>
      <c r="FZP84" s="312"/>
      <c r="FZQ84" s="312"/>
      <c r="FZR84" s="312"/>
      <c r="FZS84" s="312"/>
      <c r="FZT84" s="312"/>
      <c r="FZU84" s="312"/>
      <c r="FZV84" s="312"/>
      <c r="FZW84" s="312"/>
      <c r="FZX84" s="312"/>
      <c r="FZY84" s="312"/>
      <c r="FZZ84" s="312"/>
      <c r="GAA84" s="312"/>
      <c r="GAB84" s="312"/>
      <c r="GAC84" s="312"/>
      <c r="GAD84" s="312"/>
      <c r="GAE84" s="312"/>
      <c r="GAF84" s="312"/>
      <c r="GAG84" s="312"/>
      <c r="GAH84" s="312"/>
      <c r="GAI84" s="312"/>
      <c r="GAJ84" s="312"/>
      <c r="GAK84" s="318"/>
      <c r="GAL84" s="318"/>
      <c r="GAM84" s="318"/>
      <c r="GAN84" s="318"/>
      <c r="GAO84" s="318"/>
      <c r="GAP84" s="318"/>
      <c r="GAQ84" s="318"/>
      <c r="GAR84" s="318"/>
      <c r="GAS84" s="318"/>
      <c r="GAT84" s="318"/>
      <c r="GAU84" s="318"/>
      <c r="GAV84" s="318"/>
      <c r="GAW84" s="318"/>
      <c r="GAX84" s="318"/>
      <c r="GAY84" s="318"/>
      <c r="GAZ84" s="318"/>
      <c r="GBA84" s="322"/>
      <c r="GBB84" s="323"/>
      <c r="GBC84" s="323"/>
      <c r="GBD84" s="323"/>
      <c r="GBE84" s="323"/>
      <c r="GBF84" s="323"/>
      <c r="GBG84" s="323"/>
      <c r="GBH84" s="323"/>
      <c r="GBI84" s="323"/>
      <c r="GBJ84" s="323"/>
      <c r="GBK84" s="323"/>
      <c r="GBL84" s="323"/>
      <c r="GBM84" s="323"/>
      <c r="GBN84" s="323"/>
      <c r="GBO84" s="323"/>
      <c r="GBP84" s="350"/>
      <c r="GBQ84" s="312"/>
      <c r="GBR84" s="312"/>
      <c r="GBS84" s="312"/>
      <c r="GBT84" s="312"/>
      <c r="GBU84" s="312"/>
      <c r="GBV84" s="312"/>
      <c r="GBW84" s="312"/>
      <c r="GBX84" s="312"/>
      <c r="GBY84" s="312"/>
      <c r="GBZ84" s="312"/>
      <c r="GCA84" s="312"/>
      <c r="GCB84" s="312"/>
      <c r="GCC84" s="312"/>
      <c r="GCD84" s="312"/>
      <c r="GCE84" s="312"/>
      <c r="GCF84" s="312"/>
      <c r="GCG84" s="312"/>
      <c r="GCH84" s="312"/>
      <c r="GCI84" s="312"/>
      <c r="GCJ84" s="312"/>
      <c r="GCK84" s="312"/>
      <c r="GCL84" s="312"/>
      <c r="GCM84" s="312"/>
      <c r="GCN84" s="312"/>
      <c r="GCO84" s="312"/>
      <c r="GCP84" s="312"/>
      <c r="GCQ84" s="312"/>
      <c r="GCR84" s="312"/>
      <c r="GCS84" s="312"/>
      <c r="GCT84" s="312"/>
      <c r="GCU84" s="312"/>
      <c r="GCV84" s="312"/>
      <c r="GCW84" s="312"/>
      <c r="GCX84" s="312"/>
      <c r="GCY84" s="312"/>
      <c r="GCZ84" s="312"/>
      <c r="GDA84" s="312"/>
      <c r="GDB84" s="312"/>
      <c r="GDC84" s="312"/>
      <c r="GDD84" s="312"/>
      <c r="GDE84" s="312"/>
      <c r="GDF84" s="312"/>
      <c r="GDG84" s="312"/>
      <c r="GDH84" s="312"/>
      <c r="GDI84" s="312"/>
      <c r="GDJ84" s="312"/>
      <c r="GDK84" s="312"/>
      <c r="GDL84" s="312"/>
      <c r="GDM84" s="312"/>
      <c r="GDN84" s="312"/>
      <c r="GDO84" s="312"/>
      <c r="GDP84" s="312"/>
      <c r="GDQ84" s="312"/>
      <c r="GDR84" s="312"/>
      <c r="GDS84" s="312"/>
      <c r="GDT84" s="312"/>
      <c r="GDU84" s="312"/>
      <c r="GDV84" s="312"/>
      <c r="GDW84" s="312"/>
      <c r="GDX84" s="312"/>
      <c r="GDY84" s="318"/>
      <c r="GDZ84" s="318"/>
      <c r="GEA84" s="318"/>
      <c r="GEB84" s="318"/>
      <c r="GEC84" s="318"/>
      <c r="GED84" s="318"/>
      <c r="GEE84" s="318"/>
      <c r="GEF84" s="318"/>
      <c r="GEG84" s="318"/>
      <c r="GEH84" s="318"/>
      <c r="GEI84" s="318"/>
      <c r="GEJ84" s="318"/>
      <c r="GEK84" s="318"/>
      <c r="GEL84" s="318"/>
      <c r="GEM84" s="318"/>
      <c r="GEN84" s="318"/>
      <c r="GEO84" s="322"/>
      <c r="GEP84" s="323"/>
      <c r="GEQ84" s="323"/>
      <c r="GER84" s="323"/>
      <c r="GES84" s="323"/>
      <c r="GET84" s="323"/>
      <c r="GEU84" s="323"/>
      <c r="GEV84" s="323"/>
      <c r="GEW84" s="323"/>
      <c r="GEX84" s="323"/>
      <c r="GEY84" s="323"/>
      <c r="GEZ84" s="323"/>
      <c r="GFA84" s="323"/>
      <c r="GFB84" s="323"/>
      <c r="GFC84" s="323"/>
      <c r="GFD84" s="350"/>
      <c r="GFE84" s="312"/>
      <c r="GFF84" s="312"/>
      <c r="GFG84" s="312"/>
      <c r="GFH84" s="312"/>
      <c r="GFI84" s="312"/>
      <c r="GFJ84" s="312"/>
      <c r="GFK84" s="312"/>
      <c r="GFL84" s="312"/>
      <c r="GFM84" s="312"/>
      <c r="GFN84" s="312"/>
      <c r="GFO84" s="312"/>
      <c r="GFP84" s="312"/>
      <c r="GFQ84" s="312"/>
      <c r="GFR84" s="312"/>
      <c r="GFS84" s="312"/>
      <c r="GFT84" s="312"/>
      <c r="GFU84" s="312"/>
      <c r="GFV84" s="312"/>
      <c r="GFW84" s="312"/>
      <c r="GFX84" s="312"/>
      <c r="GFY84" s="312"/>
      <c r="GFZ84" s="312"/>
      <c r="GGA84" s="312"/>
      <c r="GGB84" s="312"/>
      <c r="GGC84" s="312"/>
      <c r="GGD84" s="312"/>
      <c r="GGE84" s="312"/>
      <c r="GGF84" s="312"/>
      <c r="GGG84" s="312"/>
      <c r="GGH84" s="312"/>
      <c r="GGI84" s="312"/>
      <c r="GGJ84" s="312"/>
      <c r="GGK84" s="312"/>
      <c r="GGL84" s="312"/>
      <c r="GGM84" s="312"/>
      <c r="GGN84" s="312"/>
      <c r="GGO84" s="312"/>
      <c r="GGP84" s="312"/>
      <c r="GGQ84" s="312"/>
      <c r="GGR84" s="312"/>
      <c r="GGS84" s="312"/>
      <c r="GGT84" s="312"/>
      <c r="GGU84" s="312"/>
      <c r="GGV84" s="312"/>
      <c r="GGW84" s="312"/>
      <c r="GGX84" s="312"/>
      <c r="GGY84" s="312"/>
      <c r="GGZ84" s="312"/>
      <c r="GHA84" s="312"/>
      <c r="GHB84" s="312"/>
      <c r="GHC84" s="312"/>
      <c r="GHD84" s="312"/>
      <c r="GHE84" s="312"/>
      <c r="GHF84" s="312"/>
      <c r="GHG84" s="312"/>
      <c r="GHH84" s="312"/>
      <c r="GHI84" s="312"/>
      <c r="GHJ84" s="312"/>
      <c r="GHK84" s="312"/>
      <c r="GHL84" s="312"/>
      <c r="GHM84" s="318"/>
      <c r="GHN84" s="318"/>
      <c r="GHO84" s="318"/>
      <c r="GHP84" s="318"/>
      <c r="GHQ84" s="318"/>
      <c r="GHR84" s="318"/>
      <c r="GHS84" s="318"/>
      <c r="GHT84" s="318"/>
      <c r="GHU84" s="318"/>
      <c r="GHV84" s="318"/>
      <c r="GHW84" s="318"/>
      <c r="GHX84" s="318"/>
      <c r="GHY84" s="318"/>
      <c r="GHZ84" s="318"/>
      <c r="GIA84" s="318"/>
      <c r="GIB84" s="318"/>
      <c r="GIC84" s="322"/>
      <c r="GID84" s="323"/>
      <c r="GIE84" s="323"/>
      <c r="GIF84" s="323"/>
      <c r="GIG84" s="323"/>
      <c r="GIH84" s="323"/>
      <c r="GII84" s="323"/>
      <c r="GIJ84" s="323"/>
      <c r="GIK84" s="323"/>
      <c r="GIL84" s="323"/>
      <c r="GIM84" s="323"/>
      <c r="GIN84" s="323"/>
      <c r="GIO84" s="323"/>
      <c r="GIP84" s="323"/>
      <c r="GIQ84" s="323"/>
      <c r="GIR84" s="350"/>
      <c r="GIS84" s="312"/>
      <c r="GIT84" s="312"/>
      <c r="GIU84" s="312"/>
      <c r="GIV84" s="312"/>
      <c r="GIW84" s="312"/>
      <c r="GIX84" s="312"/>
      <c r="GIY84" s="312"/>
      <c r="GIZ84" s="312"/>
      <c r="GJA84" s="312"/>
      <c r="GJB84" s="312"/>
      <c r="GJC84" s="312"/>
      <c r="GJD84" s="312"/>
      <c r="GJE84" s="312"/>
      <c r="GJF84" s="312"/>
      <c r="GJG84" s="312"/>
      <c r="GJH84" s="312"/>
      <c r="GJI84" s="312"/>
      <c r="GJJ84" s="312"/>
      <c r="GJK84" s="312"/>
      <c r="GJL84" s="312"/>
      <c r="GJM84" s="312"/>
      <c r="GJN84" s="312"/>
      <c r="GJO84" s="312"/>
      <c r="GJP84" s="312"/>
      <c r="GJQ84" s="312"/>
      <c r="GJR84" s="312"/>
      <c r="GJS84" s="312"/>
      <c r="GJT84" s="312"/>
      <c r="GJU84" s="312"/>
      <c r="GJV84" s="312"/>
      <c r="GJW84" s="312"/>
      <c r="GJX84" s="312"/>
      <c r="GJY84" s="312"/>
      <c r="GJZ84" s="312"/>
      <c r="GKA84" s="312"/>
      <c r="GKB84" s="312"/>
      <c r="GKC84" s="312"/>
      <c r="GKD84" s="312"/>
      <c r="GKE84" s="312"/>
      <c r="GKF84" s="312"/>
      <c r="GKG84" s="312"/>
      <c r="GKH84" s="312"/>
      <c r="GKI84" s="312"/>
      <c r="GKJ84" s="312"/>
      <c r="GKK84" s="312"/>
      <c r="GKL84" s="312"/>
      <c r="GKM84" s="312"/>
      <c r="GKN84" s="312"/>
      <c r="GKO84" s="312"/>
      <c r="GKP84" s="312"/>
      <c r="GKQ84" s="312"/>
      <c r="GKR84" s="312"/>
      <c r="GKS84" s="312"/>
      <c r="GKT84" s="312"/>
      <c r="GKU84" s="312"/>
      <c r="GKV84" s="312"/>
      <c r="GKW84" s="312"/>
      <c r="GKX84" s="312"/>
      <c r="GKY84" s="312"/>
      <c r="GKZ84" s="312"/>
      <c r="GLA84" s="318"/>
      <c r="GLB84" s="318"/>
      <c r="GLC84" s="318"/>
      <c r="GLD84" s="318"/>
      <c r="GLE84" s="318"/>
      <c r="GLF84" s="318"/>
      <c r="GLG84" s="318"/>
      <c r="GLH84" s="318"/>
      <c r="GLI84" s="318"/>
      <c r="GLJ84" s="318"/>
      <c r="GLK84" s="318"/>
      <c r="GLL84" s="318"/>
      <c r="GLM84" s="318"/>
      <c r="GLN84" s="318"/>
      <c r="GLO84" s="318"/>
      <c r="GLP84" s="318"/>
      <c r="GLQ84" s="322"/>
      <c r="GLR84" s="323"/>
      <c r="GLS84" s="323"/>
      <c r="GLT84" s="323"/>
      <c r="GLU84" s="323"/>
      <c r="GLV84" s="323"/>
      <c r="GLW84" s="323"/>
      <c r="GLX84" s="323"/>
      <c r="GLY84" s="323"/>
      <c r="GLZ84" s="323"/>
      <c r="GMA84" s="323"/>
      <c r="GMB84" s="323"/>
      <c r="GMC84" s="323"/>
      <c r="GMD84" s="323"/>
      <c r="GME84" s="323"/>
      <c r="GMF84" s="350"/>
      <c r="GMG84" s="312"/>
      <c r="GMH84" s="312"/>
      <c r="GMI84" s="312"/>
      <c r="GMJ84" s="312"/>
      <c r="GMK84" s="312"/>
      <c r="GML84" s="312"/>
      <c r="GMM84" s="312"/>
      <c r="GMN84" s="312"/>
      <c r="GMO84" s="312"/>
      <c r="GMP84" s="312"/>
      <c r="GMQ84" s="312"/>
      <c r="GMR84" s="312"/>
      <c r="GMS84" s="312"/>
      <c r="GMT84" s="312"/>
      <c r="GMU84" s="312"/>
      <c r="GMV84" s="312"/>
      <c r="GMW84" s="312"/>
      <c r="GMX84" s="312"/>
      <c r="GMY84" s="312"/>
      <c r="GMZ84" s="312"/>
      <c r="GNA84" s="312"/>
      <c r="GNB84" s="312"/>
      <c r="GNC84" s="312"/>
      <c r="GND84" s="312"/>
      <c r="GNE84" s="312"/>
      <c r="GNF84" s="312"/>
      <c r="GNG84" s="312"/>
      <c r="GNH84" s="312"/>
      <c r="GNI84" s="312"/>
      <c r="GNJ84" s="312"/>
      <c r="GNK84" s="312"/>
      <c r="GNL84" s="312"/>
      <c r="GNM84" s="312"/>
      <c r="GNN84" s="312"/>
      <c r="GNO84" s="312"/>
      <c r="GNP84" s="312"/>
      <c r="GNQ84" s="312"/>
      <c r="GNR84" s="312"/>
      <c r="GNS84" s="312"/>
      <c r="GNT84" s="312"/>
      <c r="GNU84" s="312"/>
      <c r="GNV84" s="312"/>
      <c r="GNW84" s="312"/>
      <c r="GNX84" s="312"/>
      <c r="GNY84" s="312"/>
      <c r="GNZ84" s="312"/>
      <c r="GOA84" s="312"/>
      <c r="GOB84" s="312"/>
      <c r="GOC84" s="312"/>
      <c r="GOD84" s="312"/>
      <c r="GOE84" s="312"/>
      <c r="GOF84" s="312"/>
      <c r="GOG84" s="312"/>
      <c r="GOH84" s="312"/>
      <c r="GOI84" s="312"/>
      <c r="GOJ84" s="312"/>
      <c r="GOK84" s="312"/>
      <c r="GOL84" s="312"/>
      <c r="GOM84" s="312"/>
      <c r="GON84" s="312"/>
      <c r="GOO84" s="318"/>
      <c r="GOP84" s="318"/>
      <c r="GOQ84" s="318"/>
      <c r="GOR84" s="318"/>
      <c r="GOS84" s="318"/>
      <c r="GOT84" s="318"/>
      <c r="GOU84" s="318"/>
      <c r="GOV84" s="318"/>
      <c r="GOW84" s="318"/>
      <c r="GOX84" s="318"/>
      <c r="GOY84" s="318"/>
      <c r="GOZ84" s="318"/>
      <c r="GPA84" s="318"/>
      <c r="GPB84" s="318"/>
      <c r="GPC84" s="318"/>
      <c r="GPD84" s="318"/>
      <c r="GPE84" s="322"/>
      <c r="GPF84" s="323"/>
      <c r="GPG84" s="323"/>
      <c r="GPH84" s="323"/>
      <c r="GPI84" s="323"/>
      <c r="GPJ84" s="323"/>
      <c r="GPK84" s="323"/>
      <c r="GPL84" s="323"/>
      <c r="GPM84" s="323"/>
      <c r="GPN84" s="323"/>
      <c r="GPO84" s="323"/>
      <c r="GPP84" s="323"/>
      <c r="GPQ84" s="323"/>
      <c r="GPR84" s="323"/>
      <c r="GPS84" s="323"/>
      <c r="GPT84" s="350"/>
      <c r="GPU84" s="312"/>
      <c r="GPV84" s="312"/>
      <c r="GPW84" s="312"/>
      <c r="GPX84" s="312"/>
      <c r="GPY84" s="312"/>
      <c r="GPZ84" s="312"/>
      <c r="GQA84" s="312"/>
      <c r="GQB84" s="312"/>
      <c r="GQC84" s="312"/>
      <c r="GQD84" s="312"/>
      <c r="GQE84" s="312"/>
      <c r="GQF84" s="312"/>
      <c r="GQG84" s="312"/>
      <c r="GQH84" s="312"/>
      <c r="GQI84" s="312"/>
      <c r="GQJ84" s="312"/>
      <c r="GQK84" s="312"/>
      <c r="GQL84" s="312"/>
      <c r="GQM84" s="312"/>
      <c r="GQN84" s="312"/>
      <c r="GQO84" s="312"/>
      <c r="GQP84" s="312"/>
      <c r="GQQ84" s="312"/>
      <c r="GQR84" s="312"/>
      <c r="GQS84" s="312"/>
      <c r="GQT84" s="312"/>
      <c r="GQU84" s="312"/>
      <c r="GQV84" s="312"/>
      <c r="GQW84" s="312"/>
      <c r="GQX84" s="312"/>
      <c r="GQY84" s="312"/>
      <c r="GQZ84" s="312"/>
      <c r="GRA84" s="312"/>
      <c r="GRB84" s="312"/>
      <c r="GRC84" s="312"/>
      <c r="GRD84" s="312"/>
      <c r="GRE84" s="312"/>
      <c r="GRF84" s="312"/>
      <c r="GRG84" s="312"/>
      <c r="GRH84" s="312"/>
      <c r="GRI84" s="312"/>
      <c r="GRJ84" s="312"/>
      <c r="GRK84" s="312"/>
      <c r="GRL84" s="312"/>
      <c r="GRM84" s="312"/>
      <c r="GRN84" s="312"/>
      <c r="GRO84" s="312"/>
      <c r="GRP84" s="312"/>
      <c r="GRQ84" s="312"/>
      <c r="GRR84" s="312"/>
      <c r="GRS84" s="312"/>
      <c r="GRT84" s="312"/>
      <c r="GRU84" s="312"/>
      <c r="GRV84" s="312"/>
      <c r="GRW84" s="312"/>
      <c r="GRX84" s="312"/>
      <c r="GRY84" s="312"/>
      <c r="GRZ84" s="312"/>
      <c r="GSA84" s="312"/>
      <c r="GSB84" s="312"/>
      <c r="GSC84" s="318"/>
      <c r="GSD84" s="318"/>
      <c r="GSE84" s="318"/>
      <c r="GSF84" s="318"/>
      <c r="GSG84" s="318"/>
      <c r="GSH84" s="318"/>
      <c r="GSI84" s="318"/>
      <c r="GSJ84" s="318"/>
      <c r="GSK84" s="318"/>
      <c r="GSL84" s="318"/>
      <c r="GSM84" s="318"/>
      <c r="GSN84" s="318"/>
      <c r="GSO84" s="318"/>
      <c r="GSP84" s="318"/>
      <c r="GSQ84" s="318"/>
      <c r="GSR84" s="318"/>
      <c r="GSS84" s="322"/>
      <c r="GST84" s="323"/>
      <c r="GSU84" s="323"/>
      <c r="GSV84" s="323"/>
      <c r="GSW84" s="323"/>
      <c r="GSX84" s="323"/>
      <c r="GSY84" s="323"/>
      <c r="GSZ84" s="323"/>
      <c r="GTA84" s="323"/>
      <c r="GTB84" s="323"/>
      <c r="GTC84" s="323"/>
      <c r="GTD84" s="323"/>
      <c r="GTE84" s="323"/>
      <c r="GTF84" s="323"/>
      <c r="GTG84" s="323"/>
      <c r="GTH84" s="350"/>
      <c r="GTI84" s="312"/>
      <c r="GTJ84" s="312"/>
      <c r="GTK84" s="312"/>
      <c r="GTL84" s="312"/>
      <c r="GTM84" s="312"/>
      <c r="GTN84" s="312"/>
      <c r="GTO84" s="312"/>
      <c r="GTP84" s="312"/>
      <c r="GTQ84" s="312"/>
      <c r="GTR84" s="312"/>
      <c r="GTS84" s="312"/>
      <c r="GTT84" s="312"/>
      <c r="GTU84" s="312"/>
      <c r="GTV84" s="312"/>
      <c r="GTW84" s="312"/>
      <c r="GTX84" s="312"/>
      <c r="GTY84" s="312"/>
      <c r="GTZ84" s="312"/>
      <c r="GUA84" s="312"/>
      <c r="GUB84" s="312"/>
      <c r="GUC84" s="312"/>
      <c r="GUD84" s="312"/>
      <c r="GUE84" s="312"/>
      <c r="GUF84" s="312"/>
      <c r="GUG84" s="312"/>
      <c r="GUH84" s="312"/>
      <c r="GUI84" s="312"/>
      <c r="GUJ84" s="312"/>
      <c r="GUK84" s="312"/>
      <c r="GUL84" s="312"/>
      <c r="GUM84" s="312"/>
      <c r="GUN84" s="312"/>
      <c r="GUO84" s="312"/>
      <c r="GUP84" s="312"/>
      <c r="GUQ84" s="312"/>
      <c r="GUR84" s="312"/>
      <c r="GUS84" s="312"/>
      <c r="GUT84" s="312"/>
      <c r="GUU84" s="312"/>
      <c r="GUV84" s="312"/>
      <c r="GUW84" s="312"/>
      <c r="GUX84" s="312"/>
      <c r="GUY84" s="312"/>
      <c r="GUZ84" s="312"/>
      <c r="GVA84" s="312"/>
      <c r="GVB84" s="312"/>
      <c r="GVC84" s="312"/>
      <c r="GVD84" s="312"/>
      <c r="GVE84" s="312"/>
      <c r="GVF84" s="312"/>
      <c r="GVG84" s="312"/>
      <c r="GVH84" s="312"/>
      <c r="GVI84" s="312"/>
      <c r="GVJ84" s="312"/>
      <c r="GVK84" s="312"/>
      <c r="GVL84" s="312"/>
      <c r="GVM84" s="312"/>
      <c r="GVN84" s="312"/>
      <c r="GVO84" s="312"/>
      <c r="GVP84" s="312"/>
      <c r="GVQ84" s="318"/>
      <c r="GVR84" s="318"/>
      <c r="GVS84" s="318"/>
      <c r="GVT84" s="318"/>
      <c r="GVU84" s="318"/>
      <c r="GVV84" s="318"/>
      <c r="GVW84" s="318"/>
      <c r="GVX84" s="318"/>
      <c r="GVY84" s="318"/>
      <c r="GVZ84" s="318"/>
      <c r="GWA84" s="318"/>
      <c r="GWB84" s="318"/>
      <c r="GWC84" s="318"/>
      <c r="GWD84" s="318"/>
      <c r="GWE84" s="318"/>
      <c r="GWF84" s="318"/>
      <c r="GWG84" s="322"/>
      <c r="GWH84" s="323"/>
      <c r="GWI84" s="323"/>
      <c r="GWJ84" s="323"/>
      <c r="GWK84" s="323"/>
      <c r="GWL84" s="323"/>
      <c r="GWM84" s="323"/>
      <c r="GWN84" s="323"/>
      <c r="GWO84" s="323"/>
      <c r="GWP84" s="323"/>
      <c r="GWQ84" s="323"/>
      <c r="GWR84" s="323"/>
      <c r="GWS84" s="323"/>
      <c r="GWT84" s="323"/>
      <c r="GWU84" s="323"/>
      <c r="GWV84" s="350"/>
      <c r="GWW84" s="312"/>
      <c r="GWX84" s="312"/>
      <c r="GWY84" s="312"/>
      <c r="GWZ84" s="312"/>
      <c r="GXA84" s="312"/>
      <c r="GXB84" s="312"/>
      <c r="GXC84" s="312"/>
      <c r="GXD84" s="312"/>
      <c r="GXE84" s="312"/>
      <c r="GXF84" s="312"/>
      <c r="GXG84" s="312"/>
      <c r="GXH84" s="312"/>
      <c r="GXI84" s="312"/>
      <c r="GXJ84" s="312"/>
      <c r="GXK84" s="312"/>
      <c r="GXL84" s="312"/>
      <c r="GXM84" s="312"/>
      <c r="GXN84" s="312"/>
      <c r="GXO84" s="312"/>
      <c r="GXP84" s="312"/>
      <c r="GXQ84" s="312"/>
      <c r="GXR84" s="312"/>
      <c r="GXS84" s="312"/>
      <c r="GXT84" s="312"/>
      <c r="GXU84" s="312"/>
      <c r="GXV84" s="312"/>
      <c r="GXW84" s="312"/>
      <c r="GXX84" s="312"/>
      <c r="GXY84" s="312"/>
      <c r="GXZ84" s="312"/>
      <c r="GYA84" s="312"/>
      <c r="GYB84" s="312"/>
      <c r="GYC84" s="312"/>
      <c r="GYD84" s="312"/>
      <c r="GYE84" s="312"/>
      <c r="GYF84" s="312"/>
      <c r="GYG84" s="312"/>
      <c r="GYH84" s="312"/>
      <c r="GYI84" s="312"/>
      <c r="GYJ84" s="312"/>
      <c r="GYK84" s="312"/>
      <c r="GYL84" s="312"/>
      <c r="GYM84" s="312"/>
      <c r="GYN84" s="312"/>
      <c r="GYO84" s="312"/>
      <c r="GYP84" s="312"/>
      <c r="GYQ84" s="312"/>
      <c r="GYR84" s="312"/>
      <c r="GYS84" s="312"/>
      <c r="GYT84" s="312"/>
      <c r="GYU84" s="312"/>
      <c r="GYV84" s="312"/>
      <c r="GYW84" s="312"/>
      <c r="GYX84" s="312"/>
      <c r="GYY84" s="312"/>
      <c r="GYZ84" s="312"/>
      <c r="GZA84" s="312"/>
      <c r="GZB84" s="312"/>
      <c r="GZC84" s="312"/>
      <c r="GZD84" s="312"/>
      <c r="GZE84" s="318"/>
      <c r="GZF84" s="318"/>
      <c r="GZG84" s="318"/>
      <c r="GZH84" s="318"/>
      <c r="GZI84" s="318"/>
      <c r="GZJ84" s="318"/>
      <c r="GZK84" s="318"/>
      <c r="GZL84" s="318"/>
      <c r="GZM84" s="318"/>
      <c r="GZN84" s="318"/>
      <c r="GZO84" s="318"/>
      <c r="GZP84" s="318"/>
      <c r="GZQ84" s="318"/>
      <c r="GZR84" s="318"/>
      <c r="GZS84" s="318"/>
      <c r="GZT84" s="318"/>
      <c r="GZU84" s="322"/>
      <c r="GZV84" s="323"/>
      <c r="GZW84" s="323"/>
      <c r="GZX84" s="323"/>
      <c r="GZY84" s="323"/>
      <c r="GZZ84" s="323"/>
      <c r="HAA84" s="323"/>
      <c r="HAB84" s="323"/>
      <c r="HAC84" s="323"/>
      <c r="HAD84" s="323"/>
      <c r="HAE84" s="323"/>
      <c r="HAF84" s="323"/>
      <c r="HAG84" s="323"/>
      <c r="HAH84" s="323"/>
      <c r="HAI84" s="323"/>
      <c r="HAJ84" s="350"/>
      <c r="HAK84" s="312"/>
      <c r="HAL84" s="312"/>
      <c r="HAM84" s="312"/>
      <c r="HAN84" s="312"/>
      <c r="HAO84" s="312"/>
      <c r="HAP84" s="312"/>
      <c r="HAQ84" s="312"/>
      <c r="HAR84" s="312"/>
      <c r="HAS84" s="312"/>
      <c r="HAT84" s="312"/>
      <c r="HAU84" s="312"/>
      <c r="HAV84" s="312"/>
      <c r="HAW84" s="312"/>
      <c r="HAX84" s="312"/>
      <c r="HAY84" s="312"/>
      <c r="HAZ84" s="312"/>
      <c r="HBA84" s="312"/>
      <c r="HBB84" s="312"/>
      <c r="HBC84" s="312"/>
      <c r="HBD84" s="312"/>
      <c r="HBE84" s="312"/>
      <c r="HBF84" s="312"/>
      <c r="HBG84" s="312"/>
      <c r="HBH84" s="312"/>
      <c r="HBI84" s="312"/>
      <c r="HBJ84" s="312"/>
      <c r="HBK84" s="312"/>
      <c r="HBL84" s="312"/>
      <c r="HBM84" s="312"/>
      <c r="HBN84" s="312"/>
      <c r="HBO84" s="312"/>
      <c r="HBP84" s="312"/>
      <c r="HBQ84" s="312"/>
      <c r="HBR84" s="312"/>
      <c r="HBS84" s="312"/>
      <c r="HBT84" s="312"/>
      <c r="HBU84" s="312"/>
      <c r="HBV84" s="312"/>
      <c r="HBW84" s="312"/>
      <c r="HBX84" s="312"/>
      <c r="HBY84" s="312"/>
      <c r="HBZ84" s="312"/>
      <c r="HCA84" s="312"/>
      <c r="HCB84" s="312"/>
      <c r="HCC84" s="312"/>
      <c r="HCD84" s="312"/>
      <c r="HCE84" s="312"/>
      <c r="HCF84" s="312"/>
      <c r="HCG84" s="312"/>
      <c r="HCH84" s="312"/>
      <c r="HCI84" s="312"/>
      <c r="HCJ84" s="312"/>
      <c r="HCK84" s="312"/>
      <c r="HCL84" s="312"/>
      <c r="HCM84" s="312"/>
      <c r="HCN84" s="312"/>
      <c r="HCO84" s="312"/>
      <c r="HCP84" s="312"/>
      <c r="HCQ84" s="312"/>
      <c r="HCR84" s="312"/>
      <c r="HCS84" s="318"/>
      <c r="HCT84" s="318"/>
      <c r="HCU84" s="318"/>
      <c r="HCV84" s="318"/>
      <c r="HCW84" s="318"/>
      <c r="HCX84" s="318"/>
      <c r="HCY84" s="318"/>
      <c r="HCZ84" s="318"/>
      <c r="HDA84" s="318"/>
      <c r="HDB84" s="318"/>
      <c r="HDC84" s="318"/>
      <c r="HDD84" s="318"/>
      <c r="HDE84" s="318"/>
      <c r="HDF84" s="318"/>
      <c r="HDG84" s="318"/>
      <c r="HDH84" s="318"/>
      <c r="HDI84" s="322"/>
      <c r="HDJ84" s="323"/>
      <c r="HDK84" s="323"/>
      <c r="HDL84" s="323"/>
      <c r="HDM84" s="323"/>
      <c r="HDN84" s="323"/>
      <c r="HDO84" s="323"/>
      <c r="HDP84" s="323"/>
      <c r="HDQ84" s="323"/>
      <c r="HDR84" s="323"/>
      <c r="HDS84" s="323"/>
      <c r="HDT84" s="323"/>
      <c r="HDU84" s="323"/>
      <c r="HDV84" s="323"/>
      <c r="HDW84" s="323"/>
      <c r="HDX84" s="350"/>
      <c r="HDY84" s="312"/>
      <c r="HDZ84" s="312"/>
      <c r="HEA84" s="312"/>
      <c r="HEB84" s="312"/>
      <c r="HEC84" s="312"/>
      <c r="HED84" s="312"/>
      <c r="HEE84" s="312"/>
      <c r="HEF84" s="312"/>
      <c r="HEG84" s="312"/>
      <c r="HEH84" s="312"/>
      <c r="HEI84" s="312"/>
      <c r="HEJ84" s="312"/>
      <c r="HEK84" s="312"/>
      <c r="HEL84" s="312"/>
      <c r="HEM84" s="312"/>
      <c r="HEN84" s="312"/>
      <c r="HEO84" s="312"/>
      <c r="HEP84" s="312"/>
      <c r="HEQ84" s="312"/>
      <c r="HER84" s="312"/>
      <c r="HES84" s="312"/>
      <c r="HET84" s="312"/>
      <c r="HEU84" s="312"/>
      <c r="HEV84" s="312"/>
      <c r="HEW84" s="312"/>
      <c r="HEX84" s="312"/>
      <c r="HEY84" s="312"/>
      <c r="HEZ84" s="312"/>
      <c r="HFA84" s="312"/>
      <c r="HFB84" s="312"/>
      <c r="HFC84" s="312"/>
      <c r="HFD84" s="312"/>
      <c r="HFE84" s="312"/>
      <c r="HFF84" s="312"/>
      <c r="HFG84" s="312"/>
      <c r="HFH84" s="312"/>
      <c r="HFI84" s="312"/>
      <c r="HFJ84" s="312"/>
      <c r="HFK84" s="312"/>
      <c r="HFL84" s="312"/>
      <c r="HFM84" s="312"/>
      <c r="HFN84" s="312"/>
      <c r="HFO84" s="312"/>
      <c r="HFP84" s="312"/>
      <c r="HFQ84" s="312"/>
      <c r="HFR84" s="312"/>
      <c r="HFS84" s="312"/>
      <c r="HFT84" s="312"/>
      <c r="HFU84" s="312"/>
      <c r="HFV84" s="312"/>
      <c r="HFW84" s="312"/>
      <c r="HFX84" s="312"/>
      <c r="HFY84" s="312"/>
      <c r="HFZ84" s="312"/>
      <c r="HGA84" s="312"/>
      <c r="HGB84" s="312"/>
      <c r="HGC84" s="312"/>
      <c r="HGD84" s="312"/>
      <c r="HGE84" s="312"/>
      <c r="HGF84" s="312"/>
      <c r="HGG84" s="318"/>
      <c r="HGH84" s="318"/>
      <c r="HGI84" s="318"/>
      <c r="HGJ84" s="318"/>
      <c r="HGK84" s="318"/>
      <c r="HGL84" s="318"/>
      <c r="HGM84" s="318"/>
      <c r="HGN84" s="318"/>
      <c r="HGO84" s="318"/>
      <c r="HGP84" s="318"/>
      <c r="HGQ84" s="318"/>
      <c r="HGR84" s="318"/>
      <c r="HGS84" s="318"/>
      <c r="HGT84" s="318"/>
      <c r="HGU84" s="318"/>
      <c r="HGV84" s="318"/>
      <c r="HGW84" s="322"/>
      <c r="HGX84" s="323"/>
      <c r="HGY84" s="323"/>
      <c r="HGZ84" s="323"/>
      <c r="HHA84" s="323"/>
      <c r="HHB84" s="323"/>
      <c r="HHC84" s="323"/>
      <c r="HHD84" s="323"/>
      <c r="HHE84" s="323"/>
      <c r="HHF84" s="323"/>
      <c r="HHG84" s="323"/>
      <c r="HHH84" s="323"/>
      <c r="HHI84" s="323"/>
      <c r="HHJ84" s="323"/>
      <c r="HHK84" s="323"/>
      <c r="HHL84" s="350"/>
      <c r="HHM84" s="312"/>
      <c r="HHN84" s="312"/>
      <c r="HHO84" s="312"/>
      <c r="HHP84" s="312"/>
      <c r="HHQ84" s="312"/>
      <c r="HHR84" s="312"/>
      <c r="HHS84" s="312"/>
      <c r="HHT84" s="312"/>
      <c r="HHU84" s="312"/>
      <c r="HHV84" s="312"/>
      <c r="HHW84" s="312"/>
      <c r="HHX84" s="312"/>
      <c r="HHY84" s="312"/>
      <c r="HHZ84" s="312"/>
      <c r="HIA84" s="312"/>
      <c r="HIB84" s="312"/>
      <c r="HIC84" s="312"/>
      <c r="HID84" s="312"/>
      <c r="HIE84" s="312"/>
      <c r="HIF84" s="312"/>
      <c r="HIG84" s="312"/>
      <c r="HIH84" s="312"/>
      <c r="HII84" s="312"/>
      <c r="HIJ84" s="312"/>
      <c r="HIK84" s="312"/>
      <c r="HIL84" s="312"/>
      <c r="HIM84" s="312"/>
      <c r="HIN84" s="312"/>
      <c r="HIO84" s="312"/>
      <c r="HIP84" s="312"/>
      <c r="HIQ84" s="312"/>
      <c r="HIR84" s="312"/>
      <c r="HIS84" s="312"/>
      <c r="HIT84" s="312"/>
      <c r="HIU84" s="312"/>
      <c r="HIV84" s="312"/>
      <c r="HIW84" s="312"/>
      <c r="HIX84" s="312"/>
      <c r="HIY84" s="312"/>
      <c r="HIZ84" s="312"/>
      <c r="HJA84" s="312"/>
      <c r="HJB84" s="312"/>
      <c r="HJC84" s="312"/>
      <c r="HJD84" s="312"/>
      <c r="HJE84" s="312"/>
      <c r="HJF84" s="312"/>
      <c r="HJG84" s="312"/>
      <c r="HJH84" s="312"/>
      <c r="HJI84" s="312"/>
      <c r="HJJ84" s="312"/>
      <c r="HJK84" s="312"/>
      <c r="HJL84" s="312"/>
      <c r="HJM84" s="312"/>
      <c r="HJN84" s="312"/>
      <c r="HJO84" s="312"/>
      <c r="HJP84" s="312"/>
      <c r="HJQ84" s="312"/>
      <c r="HJR84" s="312"/>
      <c r="HJS84" s="312"/>
      <c r="HJT84" s="312"/>
      <c r="HJU84" s="318"/>
      <c r="HJV84" s="318"/>
      <c r="HJW84" s="318"/>
      <c r="HJX84" s="318"/>
      <c r="HJY84" s="318"/>
      <c r="HJZ84" s="318"/>
      <c r="HKA84" s="318"/>
      <c r="HKB84" s="318"/>
      <c r="HKC84" s="318"/>
      <c r="HKD84" s="318"/>
      <c r="HKE84" s="318"/>
      <c r="HKF84" s="318"/>
      <c r="HKG84" s="318"/>
      <c r="HKH84" s="318"/>
      <c r="HKI84" s="318"/>
      <c r="HKJ84" s="318"/>
      <c r="HKK84" s="322"/>
      <c r="HKL84" s="323"/>
      <c r="HKM84" s="323"/>
      <c r="HKN84" s="323"/>
      <c r="HKO84" s="323"/>
      <c r="HKP84" s="323"/>
      <c r="HKQ84" s="323"/>
      <c r="HKR84" s="323"/>
      <c r="HKS84" s="323"/>
      <c r="HKT84" s="323"/>
      <c r="HKU84" s="323"/>
      <c r="HKV84" s="323"/>
      <c r="HKW84" s="323"/>
      <c r="HKX84" s="323"/>
      <c r="HKY84" s="323"/>
      <c r="HKZ84" s="350"/>
      <c r="HLA84" s="312"/>
      <c r="HLB84" s="312"/>
      <c r="HLC84" s="312"/>
      <c r="HLD84" s="312"/>
      <c r="HLE84" s="312"/>
      <c r="HLF84" s="312"/>
      <c r="HLG84" s="312"/>
      <c r="HLH84" s="312"/>
      <c r="HLI84" s="312"/>
      <c r="HLJ84" s="312"/>
      <c r="HLK84" s="312"/>
      <c r="HLL84" s="312"/>
      <c r="HLM84" s="312"/>
      <c r="HLN84" s="312"/>
      <c r="HLO84" s="312"/>
      <c r="HLP84" s="312"/>
      <c r="HLQ84" s="312"/>
      <c r="HLR84" s="312"/>
      <c r="HLS84" s="312"/>
      <c r="HLT84" s="312"/>
      <c r="HLU84" s="312"/>
      <c r="HLV84" s="312"/>
      <c r="HLW84" s="312"/>
      <c r="HLX84" s="312"/>
      <c r="HLY84" s="312"/>
      <c r="HLZ84" s="312"/>
      <c r="HMA84" s="312"/>
      <c r="HMB84" s="312"/>
      <c r="HMC84" s="312"/>
      <c r="HMD84" s="312"/>
      <c r="HME84" s="312"/>
      <c r="HMF84" s="312"/>
      <c r="HMG84" s="312"/>
      <c r="HMH84" s="312"/>
      <c r="HMI84" s="312"/>
      <c r="HMJ84" s="312"/>
      <c r="HMK84" s="312"/>
      <c r="HML84" s="312"/>
      <c r="HMM84" s="312"/>
      <c r="HMN84" s="312"/>
      <c r="HMO84" s="312"/>
      <c r="HMP84" s="312"/>
      <c r="HMQ84" s="312"/>
      <c r="HMR84" s="312"/>
      <c r="HMS84" s="312"/>
      <c r="HMT84" s="312"/>
      <c r="HMU84" s="312"/>
      <c r="HMV84" s="312"/>
      <c r="HMW84" s="312"/>
      <c r="HMX84" s="312"/>
      <c r="HMY84" s="312"/>
      <c r="HMZ84" s="312"/>
      <c r="HNA84" s="312"/>
      <c r="HNB84" s="312"/>
      <c r="HNC84" s="312"/>
      <c r="HND84" s="312"/>
      <c r="HNE84" s="312"/>
      <c r="HNF84" s="312"/>
      <c r="HNG84" s="312"/>
      <c r="HNH84" s="312"/>
      <c r="HNI84" s="318"/>
      <c r="HNJ84" s="318"/>
      <c r="HNK84" s="318"/>
      <c r="HNL84" s="318"/>
      <c r="HNM84" s="318"/>
      <c r="HNN84" s="318"/>
      <c r="HNO84" s="318"/>
      <c r="HNP84" s="318"/>
      <c r="HNQ84" s="318"/>
      <c r="HNR84" s="318"/>
      <c r="HNS84" s="318"/>
      <c r="HNT84" s="318"/>
      <c r="HNU84" s="318"/>
      <c r="HNV84" s="318"/>
      <c r="HNW84" s="318"/>
      <c r="HNX84" s="318"/>
      <c r="HNY84" s="322"/>
      <c r="HNZ84" s="323"/>
      <c r="HOA84" s="323"/>
      <c r="HOB84" s="323"/>
      <c r="HOC84" s="323"/>
      <c r="HOD84" s="323"/>
      <c r="HOE84" s="323"/>
      <c r="HOF84" s="323"/>
      <c r="HOG84" s="323"/>
      <c r="HOH84" s="323"/>
      <c r="HOI84" s="323"/>
      <c r="HOJ84" s="323"/>
      <c r="HOK84" s="323"/>
      <c r="HOL84" s="323"/>
      <c r="HOM84" s="323"/>
      <c r="HON84" s="350"/>
      <c r="HOO84" s="312"/>
      <c r="HOP84" s="312"/>
      <c r="HOQ84" s="312"/>
      <c r="HOR84" s="312"/>
      <c r="HOS84" s="312"/>
      <c r="HOT84" s="312"/>
      <c r="HOU84" s="312"/>
      <c r="HOV84" s="312"/>
      <c r="HOW84" s="312"/>
      <c r="HOX84" s="312"/>
      <c r="HOY84" s="312"/>
      <c r="HOZ84" s="312"/>
      <c r="HPA84" s="312"/>
      <c r="HPB84" s="312"/>
      <c r="HPC84" s="312"/>
      <c r="HPD84" s="312"/>
      <c r="HPE84" s="312"/>
      <c r="HPF84" s="312"/>
      <c r="HPG84" s="312"/>
      <c r="HPH84" s="312"/>
      <c r="HPI84" s="312"/>
      <c r="HPJ84" s="312"/>
      <c r="HPK84" s="312"/>
      <c r="HPL84" s="312"/>
      <c r="HPM84" s="312"/>
      <c r="HPN84" s="312"/>
      <c r="HPO84" s="312"/>
      <c r="HPP84" s="312"/>
      <c r="HPQ84" s="312"/>
      <c r="HPR84" s="312"/>
      <c r="HPS84" s="312"/>
      <c r="HPT84" s="312"/>
      <c r="HPU84" s="312"/>
      <c r="HPV84" s="312"/>
      <c r="HPW84" s="312"/>
      <c r="HPX84" s="312"/>
      <c r="HPY84" s="312"/>
      <c r="HPZ84" s="312"/>
      <c r="HQA84" s="312"/>
      <c r="HQB84" s="312"/>
      <c r="HQC84" s="312"/>
      <c r="HQD84" s="312"/>
      <c r="HQE84" s="312"/>
      <c r="HQF84" s="312"/>
      <c r="HQG84" s="312"/>
      <c r="HQH84" s="312"/>
      <c r="HQI84" s="312"/>
      <c r="HQJ84" s="312"/>
      <c r="HQK84" s="312"/>
      <c r="HQL84" s="312"/>
      <c r="HQM84" s="312"/>
      <c r="HQN84" s="312"/>
      <c r="HQO84" s="312"/>
      <c r="HQP84" s="312"/>
      <c r="HQQ84" s="312"/>
      <c r="HQR84" s="312"/>
      <c r="HQS84" s="312"/>
      <c r="HQT84" s="312"/>
      <c r="HQU84" s="312"/>
      <c r="HQV84" s="312"/>
      <c r="HQW84" s="318"/>
      <c r="HQX84" s="318"/>
      <c r="HQY84" s="318"/>
      <c r="HQZ84" s="318"/>
      <c r="HRA84" s="318"/>
      <c r="HRB84" s="318"/>
      <c r="HRC84" s="318"/>
      <c r="HRD84" s="318"/>
      <c r="HRE84" s="318"/>
      <c r="HRF84" s="318"/>
      <c r="HRG84" s="318"/>
      <c r="HRH84" s="318"/>
      <c r="HRI84" s="318"/>
      <c r="HRJ84" s="318"/>
      <c r="HRK84" s="318"/>
      <c r="HRL84" s="318"/>
      <c r="HRM84" s="322"/>
      <c r="HRN84" s="323"/>
      <c r="HRO84" s="323"/>
      <c r="HRP84" s="323"/>
      <c r="HRQ84" s="323"/>
      <c r="HRR84" s="323"/>
      <c r="HRS84" s="323"/>
      <c r="HRT84" s="323"/>
      <c r="HRU84" s="323"/>
      <c r="HRV84" s="323"/>
      <c r="HRW84" s="323"/>
      <c r="HRX84" s="323"/>
      <c r="HRY84" s="323"/>
      <c r="HRZ84" s="323"/>
      <c r="HSA84" s="323"/>
      <c r="HSB84" s="350"/>
      <c r="HSC84" s="312"/>
      <c r="HSD84" s="312"/>
      <c r="HSE84" s="312"/>
      <c r="HSF84" s="312"/>
      <c r="HSG84" s="312"/>
      <c r="HSH84" s="312"/>
      <c r="HSI84" s="312"/>
      <c r="HSJ84" s="312"/>
      <c r="HSK84" s="312"/>
      <c r="HSL84" s="312"/>
      <c r="HSM84" s="312"/>
      <c r="HSN84" s="312"/>
      <c r="HSO84" s="312"/>
      <c r="HSP84" s="312"/>
      <c r="HSQ84" s="312"/>
      <c r="HSR84" s="312"/>
      <c r="HSS84" s="312"/>
      <c r="HST84" s="312"/>
      <c r="HSU84" s="312"/>
      <c r="HSV84" s="312"/>
      <c r="HSW84" s="312"/>
      <c r="HSX84" s="312"/>
      <c r="HSY84" s="312"/>
      <c r="HSZ84" s="312"/>
      <c r="HTA84" s="312"/>
      <c r="HTB84" s="312"/>
      <c r="HTC84" s="312"/>
      <c r="HTD84" s="312"/>
      <c r="HTE84" s="312"/>
      <c r="HTF84" s="312"/>
      <c r="HTG84" s="312"/>
      <c r="HTH84" s="312"/>
      <c r="HTI84" s="312"/>
      <c r="HTJ84" s="312"/>
      <c r="HTK84" s="312"/>
      <c r="HTL84" s="312"/>
      <c r="HTM84" s="312"/>
      <c r="HTN84" s="312"/>
      <c r="HTO84" s="312"/>
      <c r="HTP84" s="312"/>
      <c r="HTQ84" s="312"/>
      <c r="HTR84" s="312"/>
      <c r="HTS84" s="312"/>
      <c r="HTT84" s="312"/>
      <c r="HTU84" s="312"/>
      <c r="HTV84" s="312"/>
      <c r="HTW84" s="312"/>
      <c r="HTX84" s="312"/>
      <c r="HTY84" s="312"/>
      <c r="HTZ84" s="312"/>
      <c r="HUA84" s="312"/>
      <c r="HUB84" s="312"/>
      <c r="HUC84" s="312"/>
      <c r="HUD84" s="312"/>
      <c r="HUE84" s="312"/>
      <c r="HUF84" s="312"/>
      <c r="HUG84" s="312"/>
      <c r="HUH84" s="312"/>
      <c r="HUI84" s="312"/>
      <c r="HUJ84" s="312"/>
      <c r="HUK84" s="318"/>
      <c r="HUL84" s="318"/>
      <c r="HUM84" s="318"/>
      <c r="HUN84" s="318"/>
      <c r="HUO84" s="318"/>
      <c r="HUP84" s="318"/>
      <c r="HUQ84" s="318"/>
      <c r="HUR84" s="318"/>
      <c r="HUS84" s="318"/>
      <c r="HUT84" s="318"/>
      <c r="HUU84" s="318"/>
      <c r="HUV84" s="318"/>
      <c r="HUW84" s="318"/>
      <c r="HUX84" s="318"/>
      <c r="HUY84" s="318"/>
      <c r="HUZ84" s="318"/>
      <c r="HVA84" s="322"/>
      <c r="HVB84" s="323"/>
      <c r="HVC84" s="323"/>
      <c r="HVD84" s="323"/>
      <c r="HVE84" s="323"/>
      <c r="HVF84" s="323"/>
      <c r="HVG84" s="323"/>
      <c r="HVH84" s="323"/>
      <c r="HVI84" s="323"/>
      <c r="HVJ84" s="323"/>
      <c r="HVK84" s="323"/>
      <c r="HVL84" s="323"/>
      <c r="HVM84" s="323"/>
      <c r="HVN84" s="323"/>
      <c r="HVO84" s="323"/>
      <c r="HVP84" s="350"/>
      <c r="HVQ84" s="312"/>
      <c r="HVR84" s="312"/>
      <c r="HVS84" s="312"/>
      <c r="HVT84" s="312"/>
      <c r="HVU84" s="312"/>
      <c r="HVV84" s="312"/>
      <c r="HVW84" s="312"/>
      <c r="HVX84" s="312"/>
      <c r="HVY84" s="312"/>
      <c r="HVZ84" s="312"/>
      <c r="HWA84" s="312"/>
      <c r="HWB84" s="312"/>
      <c r="HWC84" s="312"/>
      <c r="HWD84" s="312"/>
      <c r="HWE84" s="312"/>
      <c r="HWF84" s="312"/>
      <c r="HWG84" s="312"/>
      <c r="HWH84" s="312"/>
      <c r="HWI84" s="312"/>
      <c r="HWJ84" s="312"/>
      <c r="HWK84" s="312"/>
      <c r="HWL84" s="312"/>
      <c r="HWM84" s="312"/>
      <c r="HWN84" s="312"/>
      <c r="HWO84" s="312"/>
      <c r="HWP84" s="312"/>
      <c r="HWQ84" s="312"/>
      <c r="HWR84" s="312"/>
      <c r="HWS84" s="312"/>
      <c r="HWT84" s="312"/>
      <c r="HWU84" s="312"/>
      <c r="HWV84" s="312"/>
      <c r="HWW84" s="312"/>
      <c r="HWX84" s="312"/>
      <c r="HWY84" s="312"/>
      <c r="HWZ84" s="312"/>
      <c r="HXA84" s="312"/>
      <c r="HXB84" s="312"/>
      <c r="HXC84" s="312"/>
      <c r="HXD84" s="312"/>
      <c r="HXE84" s="312"/>
      <c r="HXF84" s="312"/>
      <c r="HXG84" s="312"/>
      <c r="HXH84" s="312"/>
      <c r="HXI84" s="312"/>
      <c r="HXJ84" s="312"/>
      <c r="HXK84" s="312"/>
      <c r="HXL84" s="312"/>
      <c r="HXM84" s="312"/>
      <c r="HXN84" s="312"/>
      <c r="HXO84" s="312"/>
      <c r="HXP84" s="312"/>
      <c r="HXQ84" s="312"/>
      <c r="HXR84" s="312"/>
      <c r="HXS84" s="312"/>
      <c r="HXT84" s="312"/>
      <c r="HXU84" s="312"/>
      <c r="HXV84" s="312"/>
      <c r="HXW84" s="312"/>
      <c r="HXX84" s="312"/>
      <c r="HXY84" s="318"/>
      <c r="HXZ84" s="318"/>
      <c r="HYA84" s="318"/>
      <c r="HYB84" s="318"/>
      <c r="HYC84" s="318"/>
      <c r="HYD84" s="318"/>
      <c r="HYE84" s="318"/>
      <c r="HYF84" s="318"/>
      <c r="HYG84" s="318"/>
      <c r="HYH84" s="318"/>
      <c r="HYI84" s="318"/>
      <c r="HYJ84" s="318"/>
      <c r="HYK84" s="318"/>
      <c r="HYL84" s="318"/>
      <c r="HYM84" s="318"/>
      <c r="HYN84" s="318"/>
      <c r="HYO84" s="322"/>
      <c r="HYP84" s="323"/>
      <c r="HYQ84" s="323"/>
      <c r="HYR84" s="323"/>
      <c r="HYS84" s="323"/>
      <c r="HYT84" s="323"/>
      <c r="HYU84" s="323"/>
      <c r="HYV84" s="323"/>
      <c r="HYW84" s="323"/>
      <c r="HYX84" s="323"/>
      <c r="HYY84" s="323"/>
      <c r="HYZ84" s="323"/>
      <c r="HZA84" s="323"/>
      <c r="HZB84" s="323"/>
      <c r="HZC84" s="323"/>
      <c r="HZD84" s="350"/>
      <c r="HZE84" s="312"/>
      <c r="HZF84" s="312"/>
      <c r="HZG84" s="312"/>
      <c r="HZH84" s="312"/>
      <c r="HZI84" s="312"/>
      <c r="HZJ84" s="312"/>
      <c r="HZK84" s="312"/>
      <c r="HZL84" s="312"/>
      <c r="HZM84" s="312"/>
      <c r="HZN84" s="312"/>
      <c r="HZO84" s="312"/>
      <c r="HZP84" s="312"/>
      <c r="HZQ84" s="312"/>
      <c r="HZR84" s="312"/>
      <c r="HZS84" s="312"/>
      <c r="HZT84" s="312"/>
      <c r="HZU84" s="312"/>
      <c r="HZV84" s="312"/>
      <c r="HZW84" s="312"/>
      <c r="HZX84" s="312"/>
      <c r="HZY84" s="312"/>
      <c r="HZZ84" s="312"/>
      <c r="IAA84" s="312"/>
      <c r="IAB84" s="312"/>
      <c r="IAC84" s="312"/>
      <c r="IAD84" s="312"/>
      <c r="IAE84" s="312"/>
      <c r="IAF84" s="312"/>
      <c r="IAG84" s="312"/>
      <c r="IAH84" s="312"/>
      <c r="IAI84" s="312"/>
      <c r="IAJ84" s="312"/>
      <c r="IAK84" s="312"/>
      <c r="IAL84" s="312"/>
      <c r="IAM84" s="312"/>
      <c r="IAN84" s="312"/>
      <c r="IAO84" s="312"/>
      <c r="IAP84" s="312"/>
      <c r="IAQ84" s="312"/>
      <c r="IAR84" s="312"/>
      <c r="IAS84" s="312"/>
      <c r="IAT84" s="312"/>
      <c r="IAU84" s="312"/>
      <c r="IAV84" s="312"/>
      <c r="IAW84" s="312"/>
      <c r="IAX84" s="312"/>
      <c r="IAY84" s="312"/>
      <c r="IAZ84" s="312"/>
      <c r="IBA84" s="312"/>
      <c r="IBB84" s="312"/>
      <c r="IBC84" s="312"/>
      <c r="IBD84" s="312"/>
      <c r="IBE84" s="312"/>
      <c r="IBF84" s="312"/>
      <c r="IBG84" s="312"/>
      <c r="IBH84" s="312"/>
      <c r="IBI84" s="312"/>
      <c r="IBJ84" s="312"/>
      <c r="IBK84" s="312"/>
      <c r="IBL84" s="312"/>
      <c r="IBM84" s="318"/>
      <c r="IBN84" s="318"/>
      <c r="IBO84" s="318"/>
      <c r="IBP84" s="318"/>
      <c r="IBQ84" s="318"/>
      <c r="IBR84" s="318"/>
      <c r="IBS84" s="318"/>
      <c r="IBT84" s="318"/>
      <c r="IBU84" s="318"/>
      <c r="IBV84" s="318"/>
      <c r="IBW84" s="318"/>
      <c r="IBX84" s="318"/>
      <c r="IBY84" s="318"/>
      <c r="IBZ84" s="318"/>
      <c r="ICA84" s="318"/>
      <c r="ICB84" s="318"/>
      <c r="ICC84" s="322"/>
      <c r="ICD84" s="323"/>
      <c r="ICE84" s="323"/>
      <c r="ICF84" s="323"/>
      <c r="ICG84" s="323"/>
      <c r="ICH84" s="323"/>
      <c r="ICI84" s="323"/>
      <c r="ICJ84" s="323"/>
      <c r="ICK84" s="323"/>
      <c r="ICL84" s="323"/>
      <c r="ICM84" s="323"/>
      <c r="ICN84" s="323"/>
      <c r="ICO84" s="323"/>
      <c r="ICP84" s="323"/>
      <c r="ICQ84" s="323"/>
      <c r="ICR84" s="350"/>
      <c r="ICS84" s="312"/>
      <c r="ICT84" s="312"/>
      <c r="ICU84" s="312"/>
      <c r="ICV84" s="312"/>
      <c r="ICW84" s="312"/>
      <c r="ICX84" s="312"/>
      <c r="ICY84" s="312"/>
      <c r="ICZ84" s="312"/>
      <c r="IDA84" s="312"/>
      <c r="IDB84" s="312"/>
      <c r="IDC84" s="312"/>
      <c r="IDD84" s="312"/>
      <c r="IDE84" s="312"/>
      <c r="IDF84" s="312"/>
      <c r="IDG84" s="312"/>
      <c r="IDH84" s="312"/>
      <c r="IDI84" s="312"/>
      <c r="IDJ84" s="312"/>
      <c r="IDK84" s="312"/>
      <c r="IDL84" s="312"/>
      <c r="IDM84" s="312"/>
      <c r="IDN84" s="312"/>
      <c r="IDO84" s="312"/>
      <c r="IDP84" s="312"/>
      <c r="IDQ84" s="312"/>
      <c r="IDR84" s="312"/>
      <c r="IDS84" s="312"/>
      <c r="IDT84" s="312"/>
      <c r="IDU84" s="312"/>
      <c r="IDV84" s="312"/>
      <c r="IDW84" s="312"/>
      <c r="IDX84" s="312"/>
      <c r="IDY84" s="312"/>
      <c r="IDZ84" s="312"/>
      <c r="IEA84" s="312"/>
      <c r="IEB84" s="312"/>
      <c r="IEC84" s="312"/>
      <c r="IED84" s="312"/>
      <c r="IEE84" s="312"/>
      <c r="IEF84" s="312"/>
      <c r="IEG84" s="312"/>
      <c r="IEH84" s="312"/>
      <c r="IEI84" s="312"/>
      <c r="IEJ84" s="312"/>
      <c r="IEK84" s="312"/>
      <c r="IEL84" s="312"/>
      <c r="IEM84" s="312"/>
      <c r="IEN84" s="312"/>
      <c r="IEO84" s="312"/>
      <c r="IEP84" s="312"/>
      <c r="IEQ84" s="312"/>
      <c r="IER84" s="312"/>
      <c r="IES84" s="312"/>
      <c r="IET84" s="312"/>
      <c r="IEU84" s="312"/>
      <c r="IEV84" s="312"/>
      <c r="IEW84" s="312"/>
      <c r="IEX84" s="312"/>
      <c r="IEY84" s="312"/>
      <c r="IEZ84" s="312"/>
      <c r="IFA84" s="318"/>
      <c r="IFB84" s="318"/>
      <c r="IFC84" s="318"/>
      <c r="IFD84" s="318"/>
      <c r="IFE84" s="318"/>
      <c r="IFF84" s="318"/>
      <c r="IFG84" s="318"/>
      <c r="IFH84" s="318"/>
      <c r="IFI84" s="318"/>
      <c r="IFJ84" s="318"/>
      <c r="IFK84" s="318"/>
      <c r="IFL84" s="318"/>
      <c r="IFM84" s="318"/>
      <c r="IFN84" s="318"/>
      <c r="IFO84" s="318"/>
      <c r="IFP84" s="318"/>
      <c r="IFQ84" s="322"/>
      <c r="IFR84" s="323"/>
      <c r="IFS84" s="323"/>
      <c r="IFT84" s="323"/>
      <c r="IFU84" s="323"/>
      <c r="IFV84" s="323"/>
      <c r="IFW84" s="323"/>
      <c r="IFX84" s="323"/>
      <c r="IFY84" s="323"/>
      <c r="IFZ84" s="323"/>
      <c r="IGA84" s="323"/>
      <c r="IGB84" s="323"/>
      <c r="IGC84" s="323"/>
      <c r="IGD84" s="323"/>
      <c r="IGE84" s="323"/>
      <c r="IGF84" s="350"/>
      <c r="IGG84" s="312"/>
      <c r="IGH84" s="312"/>
      <c r="IGI84" s="312"/>
      <c r="IGJ84" s="312"/>
      <c r="IGK84" s="312"/>
      <c r="IGL84" s="312"/>
      <c r="IGM84" s="312"/>
      <c r="IGN84" s="312"/>
      <c r="IGO84" s="312"/>
      <c r="IGP84" s="312"/>
      <c r="IGQ84" s="312"/>
      <c r="IGR84" s="312"/>
      <c r="IGS84" s="312"/>
      <c r="IGT84" s="312"/>
      <c r="IGU84" s="312"/>
      <c r="IGV84" s="312"/>
      <c r="IGW84" s="312"/>
      <c r="IGX84" s="312"/>
      <c r="IGY84" s="312"/>
      <c r="IGZ84" s="312"/>
      <c r="IHA84" s="312"/>
      <c r="IHB84" s="312"/>
      <c r="IHC84" s="312"/>
      <c r="IHD84" s="312"/>
      <c r="IHE84" s="312"/>
      <c r="IHF84" s="312"/>
      <c r="IHG84" s="312"/>
      <c r="IHH84" s="312"/>
      <c r="IHI84" s="312"/>
      <c r="IHJ84" s="312"/>
      <c r="IHK84" s="312"/>
      <c r="IHL84" s="312"/>
      <c r="IHM84" s="312"/>
      <c r="IHN84" s="312"/>
      <c r="IHO84" s="312"/>
      <c r="IHP84" s="312"/>
      <c r="IHQ84" s="312"/>
      <c r="IHR84" s="312"/>
      <c r="IHS84" s="312"/>
      <c r="IHT84" s="312"/>
      <c r="IHU84" s="312"/>
      <c r="IHV84" s="312"/>
      <c r="IHW84" s="312"/>
      <c r="IHX84" s="312"/>
      <c r="IHY84" s="312"/>
      <c r="IHZ84" s="312"/>
      <c r="IIA84" s="312"/>
      <c r="IIB84" s="312"/>
      <c r="IIC84" s="312"/>
      <c r="IID84" s="312"/>
      <c r="IIE84" s="312"/>
      <c r="IIF84" s="312"/>
      <c r="IIG84" s="312"/>
      <c r="IIH84" s="312"/>
      <c r="III84" s="312"/>
      <c r="IIJ84" s="312"/>
      <c r="IIK84" s="312"/>
      <c r="IIL84" s="312"/>
      <c r="IIM84" s="312"/>
      <c r="IIN84" s="312"/>
      <c r="IIO84" s="318"/>
      <c r="IIP84" s="318"/>
      <c r="IIQ84" s="318"/>
      <c r="IIR84" s="318"/>
      <c r="IIS84" s="318"/>
      <c r="IIT84" s="318"/>
      <c r="IIU84" s="318"/>
      <c r="IIV84" s="318"/>
      <c r="IIW84" s="318"/>
      <c r="IIX84" s="318"/>
      <c r="IIY84" s="318"/>
      <c r="IIZ84" s="318"/>
      <c r="IJA84" s="318"/>
      <c r="IJB84" s="318"/>
      <c r="IJC84" s="318"/>
      <c r="IJD84" s="318"/>
      <c r="IJE84" s="322"/>
      <c r="IJF84" s="323"/>
      <c r="IJG84" s="323"/>
      <c r="IJH84" s="323"/>
      <c r="IJI84" s="323"/>
      <c r="IJJ84" s="323"/>
      <c r="IJK84" s="323"/>
      <c r="IJL84" s="323"/>
      <c r="IJM84" s="323"/>
      <c r="IJN84" s="323"/>
      <c r="IJO84" s="323"/>
      <c r="IJP84" s="323"/>
      <c r="IJQ84" s="323"/>
      <c r="IJR84" s="323"/>
      <c r="IJS84" s="323"/>
      <c r="IJT84" s="350"/>
      <c r="IJU84" s="312"/>
      <c r="IJV84" s="312"/>
      <c r="IJW84" s="312"/>
      <c r="IJX84" s="312"/>
      <c r="IJY84" s="312"/>
      <c r="IJZ84" s="312"/>
      <c r="IKA84" s="312"/>
      <c r="IKB84" s="312"/>
      <c r="IKC84" s="312"/>
      <c r="IKD84" s="312"/>
      <c r="IKE84" s="312"/>
      <c r="IKF84" s="312"/>
      <c r="IKG84" s="312"/>
      <c r="IKH84" s="312"/>
      <c r="IKI84" s="312"/>
      <c r="IKJ84" s="312"/>
      <c r="IKK84" s="312"/>
      <c r="IKL84" s="312"/>
      <c r="IKM84" s="312"/>
      <c r="IKN84" s="312"/>
      <c r="IKO84" s="312"/>
      <c r="IKP84" s="312"/>
      <c r="IKQ84" s="312"/>
      <c r="IKR84" s="312"/>
      <c r="IKS84" s="312"/>
      <c r="IKT84" s="312"/>
      <c r="IKU84" s="312"/>
      <c r="IKV84" s="312"/>
      <c r="IKW84" s="312"/>
      <c r="IKX84" s="312"/>
      <c r="IKY84" s="312"/>
      <c r="IKZ84" s="312"/>
      <c r="ILA84" s="312"/>
      <c r="ILB84" s="312"/>
      <c r="ILC84" s="312"/>
      <c r="ILD84" s="312"/>
      <c r="ILE84" s="312"/>
      <c r="ILF84" s="312"/>
      <c r="ILG84" s="312"/>
      <c r="ILH84" s="312"/>
      <c r="ILI84" s="312"/>
      <c r="ILJ84" s="312"/>
      <c r="ILK84" s="312"/>
      <c r="ILL84" s="312"/>
      <c r="ILM84" s="312"/>
      <c r="ILN84" s="312"/>
      <c r="ILO84" s="312"/>
      <c r="ILP84" s="312"/>
      <c r="ILQ84" s="312"/>
      <c r="ILR84" s="312"/>
      <c r="ILS84" s="312"/>
      <c r="ILT84" s="312"/>
      <c r="ILU84" s="312"/>
      <c r="ILV84" s="312"/>
      <c r="ILW84" s="312"/>
      <c r="ILX84" s="312"/>
      <c r="ILY84" s="312"/>
      <c r="ILZ84" s="312"/>
      <c r="IMA84" s="312"/>
      <c r="IMB84" s="312"/>
      <c r="IMC84" s="318"/>
      <c r="IMD84" s="318"/>
      <c r="IME84" s="318"/>
      <c r="IMF84" s="318"/>
      <c r="IMG84" s="318"/>
      <c r="IMH84" s="318"/>
      <c r="IMI84" s="318"/>
      <c r="IMJ84" s="318"/>
      <c r="IMK84" s="318"/>
      <c r="IML84" s="318"/>
      <c r="IMM84" s="318"/>
      <c r="IMN84" s="318"/>
      <c r="IMO84" s="318"/>
      <c r="IMP84" s="318"/>
      <c r="IMQ84" s="318"/>
      <c r="IMR84" s="318"/>
      <c r="IMS84" s="322"/>
      <c r="IMT84" s="323"/>
      <c r="IMU84" s="323"/>
      <c r="IMV84" s="323"/>
      <c r="IMW84" s="323"/>
      <c r="IMX84" s="323"/>
      <c r="IMY84" s="323"/>
      <c r="IMZ84" s="323"/>
      <c r="INA84" s="323"/>
      <c r="INB84" s="323"/>
      <c r="INC84" s="323"/>
      <c r="IND84" s="323"/>
      <c r="INE84" s="323"/>
      <c r="INF84" s="323"/>
      <c r="ING84" s="323"/>
      <c r="INH84" s="350"/>
      <c r="INI84" s="312"/>
      <c r="INJ84" s="312"/>
      <c r="INK84" s="312"/>
      <c r="INL84" s="312"/>
      <c r="INM84" s="312"/>
      <c r="INN84" s="312"/>
      <c r="INO84" s="312"/>
      <c r="INP84" s="312"/>
      <c r="INQ84" s="312"/>
      <c r="INR84" s="312"/>
      <c r="INS84" s="312"/>
      <c r="INT84" s="312"/>
      <c r="INU84" s="312"/>
      <c r="INV84" s="312"/>
      <c r="INW84" s="312"/>
      <c r="INX84" s="312"/>
      <c r="INY84" s="312"/>
      <c r="INZ84" s="312"/>
      <c r="IOA84" s="312"/>
      <c r="IOB84" s="312"/>
      <c r="IOC84" s="312"/>
      <c r="IOD84" s="312"/>
      <c r="IOE84" s="312"/>
      <c r="IOF84" s="312"/>
      <c r="IOG84" s="312"/>
      <c r="IOH84" s="312"/>
      <c r="IOI84" s="312"/>
      <c r="IOJ84" s="312"/>
      <c r="IOK84" s="312"/>
      <c r="IOL84" s="312"/>
      <c r="IOM84" s="312"/>
      <c r="ION84" s="312"/>
      <c r="IOO84" s="312"/>
      <c r="IOP84" s="312"/>
      <c r="IOQ84" s="312"/>
      <c r="IOR84" s="312"/>
      <c r="IOS84" s="312"/>
      <c r="IOT84" s="312"/>
      <c r="IOU84" s="312"/>
      <c r="IOV84" s="312"/>
      <c r="IOW84" s="312"/>
      <c r="IOX84" s="312"/>
      <c r="IOY84" s="312"/>
      <c r="IOZ84" s="312"/>
      <c r="IPA84" s="312"/>
      <c r="IPB84" s="312"/>
      <c r="IPC84" s="312"/>
      <c r="IPD84" s="312"/>
      <c r="IPE84" s="312"/>
      <c r="IPF84" s="312"/>
      <c r="IPG84" s="312"/>
      <c r="IPH84" s="312"/>
      <c r="IPI84" s="312"/>
      <c r="IPJ84" s="312"/>
      <c r="IPK84" s="312"/>
      <c r="IPL84" s="312"/>
      <c r="IPM84" s="312"/>
      <c r="IPN84" s="312"/>
      <c r="IPO84" s="312"/>
      <c r="IPP84" s="312"/>
      <c r="IPQ84" s="318"/>
      <c r="IPR84" s="318"/>
      <c r="IPS84" s="318"/>
      <c r="IPT84" s="318"/>
      <c r="IPU84" s="318"/>
      <c r="IPV84" s="318"/>
      <c r="IPW84" s="318"/>
      <c r="IPX84" s="318"/>
      <c r="IPY84" s="318"/>
      <c r="IPZ84" s="318"/>
      <c r="IQA84" s="318"/>
      <c r="IQB84" s="318"/>
      <c r="IQC84" s="318"/>
      <c r="IQD84" s="318"/>
      <c r="IQE84" s="318"/>
      <c r="IQF84" s="318"/>
      <c r="IQG84" s="322"/>
      <c r="IQH84" s="323"/>
      <c r="IQI84" s="323"/>
      <c r="IQJ84" s="323"/>
      <c r="IQK84" s="323"/>
      <c r="IQL84" s="323"/>
      <c r="IQM84" s="323"/>
      <c r="IQN84" s="323"/>
      <c r="IQO84" s="323"/>
      <c r="IQP84" s="323"/>
      <c r="IQQ84" s="323"/>
      <c r="IQR84" s="323"/>
      <c r="IQS84" s="323"/>
      <c r="IQT84" s="323"/>
      <c r="IQU84" s="323"/>
      <c r="IQV84" s="350"/>
      <c r="IQW84" s="312"/>
      <c r="IQX84" s="312"/>
      <c r="IQY84" s="312"/>
      <c r="IQZ84" s="312"/>
      <c r="IRA84" s="312"/>
      <c r="IRB84" s="312"/>
      <c r="IRC84" s="312"/>
      <c r="IRD84" s="312"/>
      <c r="IRE84" s="312"/>
      <c r="IRF84" s="312"/>
      <c r="IRG84" s="312"/>
      <c r="IRH84" s="312"/>
      <c r="IRI84" s="312"/>
      <c r="IRJ84" s="312"/>
      <c r="IRK84" s="312"/>
      <c r="IRL84" s="312"/>
      <c r="IRM84" s="312"/>
      <c r="IRN84" s="312"/>
      <c r="IRO84" s="312"/>
      <c r="IRP84" s="312"/>
      <c r="IRQ84" s="312"/>
      <c r="IRR84" s="312"/>
      <c r="IRS84" s="312"/>
      <c r="IRT84" s="312"/>
      <c r="IRU84" s="312"/>
      <c r="IRV84" s="312"/>
      <c r="IRW84" s="312"/>
      <c r="IRX84" s="312"/>
      <c r="IRY84" s="312"/>
      <c r="IRZ84" s="312"/>
      <c r="ISA84" s="312"/>
      <c r="ISB84" s="312"/>
      <c r="ISC84" s="312"/>
      <c r="ISD84" s="312"/>
      <c r="ISE84" s="312"/>
      <c r="ISF84" s="312"/>
      <c r="ISG84" s="312"/>
      <c r="ISH84" s="312"/>
      <c r="ISI84" s="312"/>
      <c r="ISJ84" s="312"/>
      <c r="ISK84" s="312"/>
      <c r="ISL84" s="312"/>
      <c r="ISM84" s="312"/>
      <c r="ISN84" s="312"/>
      <c r="ISO84" s="312"/>
      <c r="ISP84" s="312"/>
      <c r="ISQ84" s="312"/>
      <c r="ISR84" s="312"/>
      <c r="ISS84" s="312"/>
      <c r="IST84" s="312"/>
      <c r="ISU84" s="312"/>
      <c r="ISV84" s="312"/>
      <c r="ISW84" s="312"/>
      <c r="ISX84" s="312"/>
      <c r="ISY84" s="312"/>
      <c r="ISZ84" s="312"/>
      <c r="ITA84" s="312"/>
      <c r="ITB84" s="312"/>
      <c r="ITC84" s="312"/>
      <c r="ITD84" s="312"/>
      <c r="ITE84" s="318"/>
      <c r="ITF84" s="318"/>
      <c r="ITG84" s="318"/>
      <c r="ITH84" s="318"/>
      <c r="ITI84" s="318"/>
      <c r="ITJ84" s="318"/>
      <c r="ITK84" s="318"/>
      <c r="ITL84" s="318"/>
      <c r="ITM84" s="318"/>
      <c r="ITN84" s="318"/>
      <c r="ITO84" s="318"/>
      <c r="ITP84" s="318"/>
      <c r="ITQ84" s="318"/>
      <c r="ITR84" s="318"/>
      <c r="ITS84" s="318"/>
      <c r="ITT84" s="318"/>
      <c r="ITU84" s="322"/>
      <c r="ITV84" s="323"/>
      <c r="ITW84" s="323"/>
      <c r="ITX84" s="323"/>
      <c r="ITY84" s="323"/>
      <c r="ITZ84" s="323"/>
      <c r="IUA84" s="323"/>
      <c r="IUB84" s="323"/>
      <c r="IUC84" s="323"/>
      <c r="IUD84" s="323"/>
      <c r="IUE84" s="323"/>
      <c r="IUF84" s="323"/>
      <c r="IUG84" s="323"/>
      <c r="IUH84" s="323"/>
      <c r="IUI84" s="323"/>
      <c r="IUJ84" s="350"/>
      <c r="IUK84" s="312"/>
      <c r="IUL84" s="312"/>
      <c r="IUM84" s="312"/>
      <c r="IUN84" s="312"/>
      <c r="IUO84" s="312"/>
      <c r="IUP84" s="312"/>
      <c r="IUQ84" s="312"/>
      <c r="IUR84" s="312"/>
      <c r="IUS84" s="312"/>
      <c r="IUT84" s="312"/>
      <c r="IUU84" s="312"/>
      <c r="IUV84" s="312"/>
      <c r="IUW84" s="312"/>
      <c r="IUX84" s="312"/>
      <c r="IUY84" s="312"/>
      <c r="IUZ84" s="312"/>
      <c r="IVA84" s="312"/>
      <c r="IVB84" s="312"/>
      <c r="IVC84" s="312"/>
      <c r="IVD84" s="312"/>
      <c r="IVE84" s="312"/>
      <c r="IVF84" s="312"/>
      <c r="IVG84" s="312"/>
      <c r="IVH84" s="312"/>
      <c r="IVI84" s="312"/>
      <c r="IVJ84" s="312"/>
      <c r="IVK84" s="312"/>
      <c r="IVL84" s="312"/>
      <c r="IVM84" s="312"/>
      <c r="IVN84" s="312"/>
      <c r="IVO84" s="312"/>
      <c r="IVP84" s="312"/>
      <c r="IVQ84" s="312"/>
      <c r="IVR84" s="312"/>
      <c r="IVS84" s="312"/>
      <c r="IVT84" s="312"/>
      <c r="IVU84" s="312"/>
      <c r="IVV84" s="312"/>
      <c r="IVW84" s="312"/>
      <c r="IVX84" s="312"/>
      <c r="IVY84" s="312"/>
      <c r="IVZ84" s="312"/>
      <c r="IWA84" s="312"/>
      <c r="IWB84" s="312"/>
      <c r="IWC84" s="312"/>
      <c r="IWD84" s="312"/>
      <c r="IWE84" s="312"/>
      <c r="IWF84" s="312"/>
      <c r="IWG84" s="312"/>
      <c r="IWH84" s="312"/>
      <c r="IWI84" s="312"/>
      <c r="IWJ84" s="312"/>
      <c r="IWK84" s="312"/>
      <c r="IWL84" s="312"/>
      <c r="IWM84" s="312"/>
      <c r="IWN84" s="312"/>
      <c r="IWO84" s="312"/>
      <c r="IWP84" s="312"/>
      <c r="IWQ84" s="312"/>
      <c r="IWR84" s="312"/>
      <c r="IWS84" s="318"/>
      <c r="IWT84" s="318"/>
      <c r="IWU84" s="318"/>
      <c r="IWV84" s="318"/>
      <c r="IWW84" s="318"/>
      <c r="IWX84" s="318"/>
      <c r="IWY84" s="318"/>
      <c r="IWZ84" s="318"/>
      <c r="IXA84" s="318"/>
      <c r="IXB84" s="318"/>
      <c r="IXC84" s="318"/>
      <c r="IXD84" s="318"/>
      <c r="IXE84" s="318"/>
      <c r="IXF84" s="318"/>
      <c r="IXG84" s="318"/>
      <c r="IXH84" s="318"/>
      <c r="IXI84" s="322"/>
      <c r="IXJ84" s="323"/>
      <c r="IXK84" s="323"/>
      <c r="IXL84" s="323"/>
      <c r="IXM84" s="323"/>
      <c r="IXN84" s="323"/>
      <c r="IXO84" s="323"/>
      <c r="IXP84" s="323"/>
      <c r="IXQ84" s="323"/>
      <c r="IXR84" s="323"/>
      <c r="IXS84" s="323"/>
      <c r="IXT84" s="323"/>
      <c r="IXU84" s="323"/>
      <c r="IXV84" s="323"/>
      <c r="IXW84" s="323"/>
      <c r="IXX84" s="350"/>
      <c r="IXY84" s="312"/>
      <c r="IXZ84" s="312"/>
      <c r="IYA84" s="312"/>
      <c r="IYB84" s="312"/>
      <c r="IYC84" s="312"/>
      <c r="IYD84" s="312"/>
      <c r="IYE84" s="312"/>
      <c r="IYF84" s="312"/>
      <c r="IYG84" s="312"/>
      <c r="IYH84" s="312"/>
      <c r="IYI84" s="312"/>
      <c r="IYJ84" s="312"/>
      <c r="IYK84" s="312"/>
      <c r="IYL84" s="312"/>
      <c r="IYM84" s="312"/>
      <c r="IYN84" s="312"/>
      <c r="IYO84" s="312"/>
      <c r="IYP84" s="312"/>
      <c r="IYQ84" s="312"/>
      <c r="IYR84" s="312"/>
      <c r="IYS84" s="312"/>
      <c r="IYT84" s="312"/>
      <c r="IYU84" s="312"/>
      <c r="IYV84" s="312"/>
      <c r="IYW84" s="312"/>
      <c r="IYX84" s="312"/>
      <c r="IYY84" s="312"/>
      <c r="IYZ84" s="312"/>
      <c r="IZA84" s="312"/>
      <c r="IZB84" s="312"/>
      <c r="IZC84" s="312"/>
      <c r="IZD84" s="312"/>
      <c r="IZE84" s="312"/>
      <c r="IZF84" s="312"/>
      <c r="IZG84" s="312"/>
      <c r="IZH84" s="312"/>
      <c r="IZI84" s="312"/>
      <c r="IZJ84" s="312"/>
      <c r="IZK84" s="312"/>
      <c r="IZL84" s="312"/>
      <c r="IZM84" s="312"/>
      <c r="IZN84" s="312"/>
      <c r="IZO84" s="312"/>
      <c r="IZP84" s="312"/>
      <c r="IZQ84" s="312"/>
      <c r="IZR84" s="312"/>
      <c r="IZS84" s="312"/>
      <c r="IZT84" s="312"/>
      <c r="IZU84" s="312"/>
      <c r="IZV84" s="312"/>
      <c r="IZW84" s="312"/>
      <c r="IZX84" s="312"/>
      <c r="IZY84" s="312"/>
      <c r="IZZ84" s="312"/>
      <c r="JAA84" s="312"/>
      <c r="JAB84" s="312"/>
      <c r="JAC84" s="312"/>
      <c r="JAD84" s="312"/>
      <c r="JAE84" s="312"/>
      <c r="JAF84" s="312"/>
      <c r="JAG84" s="318"/>
      <c r="JAH84" s="318"/>
      <c r="JAI84" s="318"/>
      <c r="JAJ84" s="318"/>
      <c r="JAK84" s="318"/>
      <c r="JAL84" s="318"/>
      <c r="JAM84" s="318"/>
      <c r="JAN84" s="318"/>
      <c r="JAO84" s="318"/>
      <c r="JAP84" s="318"/>
      <c r="JAQ84" s="318"/>
      <c r="JAR84" s="318"/>
      <c r="JAS84" s="318"/>
      <c r="JAT84" s="318"/>
      <c r="JAU84" s="318"/>
      <c r="JAV84" s="318"/>
      <c r="JAW84" s="322"/>
      <c r="JAX84" s="323"/>
      <c r="JAY84" s="323"/>
      <c r="JAZ84" s="323"/>
      <c r="JBA84" s="323"/>
      <c r="JBB84" s="323"/>
      <c r="JBC84" s="323"/>
      <c r="JBD84" s="323"/>
      <c r="JBE84" s="323"/>
      <c r="JBF84" s="323"/>
      <c r="JBG84" s="323"/>
      <c r="JBH84" s="323"/>
      <c r="JBI84" s="323"/>
      <c r="JBJ84" s="323"/>
      <c r="JBK84" s="323"/>
      <c r="JBL84" s="350"/>
      <c r="JBM84" s="312"/>
      <c r="JBN84" s="312"/>
      <c r="JBO84" s="312"/>
      <c r="JBP84" s="312"/>
      <c r="JBQ84" s="312"/>
      <c r="JBR84" s="312"/>
      <c r="JBS84" s="312"/>
      <c r="JBT84" s="312"/>
      <c r="JBU84" s="312"/>
      <c r="JBV84" s="312"/>
      <c r="JBW84" s="312"/>
      <c r="JBX84" s="312"/>
      <c r="JBY84" s="312"/>
      <c r="JBZ84" s="312"/>
      <c r="JCA84" s="312"/>
      <c r="JCB84" s="312"/>
      <c r="JCC84" s="312"/>
      <c r="JCD84" s="312"/>
      <c r="JCE84" s="312"/>
      <c r="JCF84" s="312"/>
      <c r="JCG84" s="312"/>
      <c r="JCH84" s="312"/>
      <c r="JCI84" s="312"/>
      <c r="JCJ84" s="312"/>
      <c r="JCK84" s="312"/>
      <c r="JCL84" s="312"/>
      <c r="JCM84" s="312"/>
      <c r="JCN84" s="312"/>
      <c r="JCO84" s="312"/>
      <c r="JCP84" s="312"/>
      <c r="JCQ84" s="312"/>
      <c r="JCR84" s="312"/>
      <c r="JCS84" s="312"/>
      <c r="JCT84" s="312"/>
      <c r="JCU84" s="312"/>
      <c r="JCV84" s="312"/>
      <c r="JCW84" s="312"/>
      <c r="JCX84" s="312"/>
      <c r="JCY84" s="312"/>
      <c r="JCZ84" s="312"/>
      <c r="JDA84" s="312"/>
      <c r="JDB84" s="312"/>
      <c r="JDC84" s="312"/>
      <c r="JDD84" s="312"/>
      <c r="JDE84" s="312"/>
      <c r="JDF84" s="312"/>
      <c r="JDG84" s="312"/>
      <c r="JDH84" s="312"/>
      <c r="JDI84" s="312"/>
      <c r="JDJ84" s="312"/>
      <c r="JDK84" s="312"/>
      <c r="JDL84" s="312"/>
      <c r="JDM84" s="312"/>
      <c r="JDN84" s="312"/>
      <c r="JDO84" s="312"/>
      <c r="JDP84" s="312"/>
      <c r="JDQ84" s="312"/>
      <c r="JDR84" s="312"/>
      <c r="JDS84" s="312"/>
      <c r="JDT84" s="312"/>
      <c r="JDU84" s="318"/>
      <c r="JDV84" s="318"/>
      <c r="JDW84" s="318"/>
      <c r="JDX84" s="318"/>
      <c r="JDY84" s="318"/>
      <c r="JDZ84" s="318"/>
      <c r="JEA84" s="318"/>
      <c r="JEB84" s="318"/>
      <c r="JEC84" s="318"/>
      <c r="JED84" s="318"/>
      <c r="JEE84" s="318"/>
      <c r="JEF84" s="318"/>
      <c r="JEG84" s="318"/>
      <c r="JEH84" s="318"/>
      <c r="JEI84" s="318"/>
      <c r="JEJ84" s="318"/>
      <c r="JEK84" s="322"/>
      <c r="JEL84" s="323"/>
      <c r="JEM84" s="323"/>
      <c r="JEN84" s="323"/>
      <c r="JEO84" s="323"/>
      <c r="JEP84" s="323"/>
      <c r="JEQ84" s="323"/>
      <c r="JER84" s="323"/>
      <c r="JES84" s="323"/>
      <c r="JET84" s="323"/>
      <c r="JEU84" s="323"/>
      <c r="JEV84" s="323"/>
      <c r="JEW84" s="323"/>
      <c r="JEX84" s="323"/>
      <c r="JEY84" s="323"/>
      <c r="JEZ84" s="350"/>
      <c r="JFA84" s="312"/>
      <c r="JFB84" s="312"/>
      <c r="JFC84" s="312"/>
      <c r="JFD84" s="312"/>
      <c r="JFE84" s="312"/>
      <c r="JFF84" s="312"/>
      <c r="JFG84" s="312"/>
      <c r="JFH84" s="312"/>
      <c r="JFI84" s="312"/>
      <c r="JFJ84" s="312"/>
      <c r="JFK84" s="312"/>
      <c r="JFL84" s="312"/>
      <c r="JFM84" s="312"/>
      <c r="JFN84" s="312"/>
      <c r="JFO84" s="312"/>
      <c r="JFP84" s="312"/>
      <c r="JFQ84" s="312"/>
      <c r="JFR84" s="312"/>
      <c r="JFS84" s="312"/>
      <c r="JFT84" s="312"/>
      <c r="JFU84" s="312"/>
      <c r="JFV84" s="312"/>
      <c r="JFW84" s="312"/>
      <c r="JFX84" s="312"/>
      <c r="JFY84" s="312"/>
      <c r="JFZ84" s="312"/>
      <c r="JGA84" s="312"/>
      <c r="JGB84" s="312"/>
      <c r="JGC84" s="312"/>
      <c r="JGD84" s="312"/>
      <c r="JGE84" s="312"/>
      <c r="JGF84" s="312"/>
      <c r="JGG84" s="312"/>
      <c r="JGH84" s="312"/>
      <c r="JGI84" s="312"/>
      <c r="JGJ84" s="312"/>
      <c r="JGK84" s="312"/>
      <c r="JGL84" s="312"/>
      <c r="JGM84" s="312"/>
      <c r="JGN84" s="312"/>
      <c r="JGO84" s="312"/>
      <c r="JGP84" s="312"/>
      <c r="JGQ84" s="312"/>
      <c r="JGR84" s="312"/>
      <c r="JGS84" s="312"/>
      <c r="JGT84" s="312"/>
      <c r="JGU84" s="312"/>
      <c r="JGV84" s="312"/>
      <c r="JGW84" s="312"/>
      <c r="JGX84" s="312"/>
      <c r="JGY84" s="312"/>
      <c r="JGZ84" s="312"/>
      <c r="JHA84" s="312"/>
      <c r="JHB84" s="312"/>
      <c r="JHC84" s="312"/>
      <c r="JHD84" s="312"/>
      <c r="JHE84" s="312"/>
      <c r="JHF84" s="312"/>
      <c r="JHG84" s="312"/>
      <c r="JHH84" s="312"/>
      <c r="JHI84" s="318"/>
      <c r="JHJ84" s="318"/>
      <c r="JHK84" s="318"/>
      <c r="JHL84" s="318"/>
      <c r="JHM84" s="318"/>
      <c r="JHN84" s="318"/>
      <c r="JHO84" s="318"/>
      <c r="JHP84" s="318"/>
      <c r="JHQ84" s="318"/>
      <c r="JHR84" s="318"/>
      <c r="JHS84" s="318"/>
      <c r="JHT84" s="318"/>
      <c r="JHU84" s="318"/>
      <c r="JHV84" s="318"/>
      <c r="JHW84" s="318"/>
      <c r="JHX84" s="318"/>
      <c r="JHY84" s="322"/>
      <c r="JHZ84" s="323"/>
      <c r="JIA84" s="323"/>
      <c r="JIB84" s="323"/>
      <c r="JIC84" s="323"/>
      <c r="JID84" s="323"/>
      <c r="JIE84" s="323"/>
      <c r="JIF84" s="323"/>
      <c r="JIG84" s="323"/>
      <c r="JIH84" s="323"/>
      <c r="JII84" s="323"/>
      <c r="JIJ84" s="323"/>
      <c r="JIK84" s="323"/>
      <c r="JIL84" s="323"/>
      <c r="JIM84" s="323"/>
      <c r="JIN84" s="350"/>
      <c r="JIO84" s="312"/>
      <c r="JIP84" s="312"/>
      <c r="JIQ84" s="312"/>
      <c r="JIR84" s="312"/>
      <c r="JIS84" s="312"/>
      <c r="JIT84" s="312"/>
      <c r="JIU84" s="312"/>
      <c r="JIV84" s="312"/>
      <c r="JIW84" s="312"/>
      <c r="JIX84" s="312"/>
      <c r="JIY84" s="312"/>
      <c r="JIZ84" s="312"/>
      <c r="JJA84" s="312"/>
      <c r="JJB84" s="312"/>
      <c r="JJC84" s="312"/>
      <c r="JJD84" s="312"/>
      <c r="JJE84" s="312"/>
      <c r="JJF84" s="312"/>
      <c r="JJG84" s="312"/>
      <c r="JJH84" s="312"/>
      <c r="JJI84" s="312"/>
      <c r="JJJ84" s="312"/>
      <c r="JJK84" s="312"/>
      <c r="JJL84" s="312"/>
      <c r="JJM84" s="312"/>
      <c r="JJN84" s="312"/>
      <c r="JJO84" s="312"/>
      <c r="JJP84" s="312"/>
      <c r="JJQ84" s="312"/>
      <c r="JJR84" s="312"/>
      <c r="JJS84" s="312"/>
      <c r="JJT84" s="312"/>
      <c r="JJU84" s="312"/>
      <c r="JJV84" s="312"/>
      <c r="JJW84" s="312"/>
      <c r="JJX84" s="312"/>
      <c r="JJY84" s="312"/>
      <c r="JJZ84" s="312"/>
      <c r="JKA84" s="312"/>
      <c r="JKB84" s="312"/>
      <c r="JKC84" s="312"/>
      <c r="JKD84" s="312"/>
      <c r="JKE84" s="312"/>
      <c r="JKF84" s="312"/>
      <c r="JKG84" s="312"/>
      <c r="JKH84" s="312"/>
      <c r="JKI84" s="312"/>
      <c r="JKJ84" s="312"/>
      <c r="JKK84" s="312"/>
      <c r="JKL84" s="312"/>
      <c r="JKM84" s="312"/>
      <c r="JKN84" s="312"/>
      <c r="JKO84" s="312"/>
      <c r="JKP84" s="312"/>
      <c r="JKQ84" s="312"/>
      <c r="JKR84" s="312"/>
      <c r="JKS84" s="312"/>
      <c r="JKT84" s="312"/>
      <c r="JKU84" s="312"/>
      <c r="JKV84" s="312"/>
      <c r="JKW84" s="318"/>
      <c r="JKX84" s="318"/>
      <c r="JKY84" s="318"/>
      <c r="JKZ84" s="318"/>
      <c r="JLA84" s="318"/>
      <c r="JLB84" s="318"/>
      <c r="JLC84" s="318"/>
      <c r="JLD84" s="318"/>
      <c r="JLE84" s="318"/>
      <c r="JLF84" s="318"/>
      <c r="JLG84" s="318"/>
      <c r="JLH84" s="318"/>
      <c r="JLI84" s="318"/>
      <c r="JLJ84" s="318"/>
      <c r="JLK84" s="318"/>
      <c r="JLL84" s="318"/>
      <c r="JLM84" s="322"/>
      <c r="JLN84" s="323"/>
      <c r="JLO84" s="323"/>
      <c r="JLP84" s="323"/>
      <c r="JLQ84" s="323"/>
      <c r="JLR84" s="323"/>
      <c r="JLS84" s="323"/>
      <c r="JLT84" s="323"/>
      <c r="JLU84" s="323"/>
      <c r="JLV84" s="323"/>
      <c r="JLW84" s="323"/>
      <c r="JLX84" s="323"/>
      <c r="JLY84" s="323"/>
      <c r="JLZ84" s="323"/>
      <c r="JMA84" s="323"/>
      <c r="JMB84" s="350"/>
      <c r="JMC84" s="312"/>
      <c r="JMD84" s="312"/>
      <c r="JME84" s="312"/>
      <c r="JMF84" s="312"/>
      <c r="JMG84" s="312"/>
      <c r="JMH84" s="312"/>
      <c r="JMI84" s="312"/>
      <c r="JMJ84" s="312"/>
      <c r="JMK84" s="312"/>
      <c r="JML84" s="312"/>
      <c r="JMM84" s="312"/>
      <c r="JMN84" s="312"/>
      <c r="JMO84" s="312"/>
      <c r="JMP84" s="312"/>
      <c r="JMQ84" s="312"/>
      <c r="JMR84" s="312"/>
      <c r="JMS84" s="312"/>
      <c r="JMT84" s="312"/>
      <c r="JMU84" s="312"/>
      <c r="JMV84" s="312"/>
      <c r="JMW84" s="312"/>
      <c r="JMX84" s="312"/>
      <c r="JMY84" s="312"/>
      <c r="JMZ84" s="312"/>
      <c r="JNA84" s="312"/>
      <c r="JNB84" s="312"/>
      <c r="JNC84" s="312"/>
      <c r="JND84" s="312"/>
      <c r="JNE84" s="312"/>
      <c r="JNF84" s="312"/>
      <c r="JNG84" s="312"/>
      <c r="JNH84" s="312"/>
      <c r="JNI84" s="312"/>
      <c r="JNJ84" s="312"/>
      <c r="JNK84" s="312"/>
      <c r="JNL84" s="312"/>
      <c r="JNM84" s="312"/>
      <c r="JNN84" s="312"/>
      <c r="JNO84" s="312"/>
      <c r="JNP84" s="312"/>
      <c r="JNQ84" s="312"/>
      <c r="JNR84" s="312"/>
      <c r="JNS84" s="312"/>
      <c r="JNT84" s="312"/>
      <c r="JNU84" s="312"/>
      <c r="JNV84" s="312"/>
      <c r="JNW84" s="312"/>
      <c r="JNX84" s="312"/>
      <c r="JNY84" s="312"/>
      <c r="JNZ84" s="312"/>
      <c r="JOA84" s="312"/>
      <c r="JOB84" s="312"/>
      <c r="JOC84" s="312"/>
      <c r="JOD84" s="312"/>
      <c r="JOE84" s="312"/>
      <c r="JOF84" s="312"/>
      <c r="JOG84" s="312"/>
      <c r="JOH84" s="312"/>
      <c r="JOI84" s="312"/>
      <c r="JOJ84" s="312"/>
      <c r="JOK84" s="318"/>
      <c r="JOL84" s="318"/>
      <c r="JOM84" s="318"/>
      <c r="JON84" s="318"/>
      <c r="JOO84" s="318"/>
      <c r="JOP84" s="318"/>
      <c r="JOQ84" s="318"/>
      <c r="JOR84" s="318"/>
      <c r="JOS84" s="318"/>
      <c r="JOT84" s="318"/>
      <c r="JOU84" s="318"/>
      <c r="JOV84" s="318"/>
      <c r="JOW84" s="318"/>
      <c r="JOX84" s="318"/>
      <c r="JOY84" s="318"/>
      <c r="JOZ84" s="318"/>
      <c r="JPA84" s="322"/>
      <c r="JPB84" s="323"/>
      <c r="JPC84" s="323"/>
      <c r="JPD84" s="323"/>
      <c r="JPE84" s="323"/>
      <c r="JPF84" s="323"/>
      <c r="JPG84" s="323"/>
      <c r="JPH84" s="323"/>
      <c r="JPI84" s="323"/>
      <c r="JPJ84" s="323"/>
      <c r="JPK84" s="323"/>
      <c r="JPL84" s="323"/>
      <c r="JPM84" s="323"/>
      <c r="JPN84" s="323"/>
      <c r="JPO84" s="323"/>
      <c r="JPP84" s="350"/>
      <c r="JPQ84" s="312"/>
      <c r="JPR84" s="312"/>
      <c r="JPS84" s="312"/>
      <c r="JPT84" s="312"/>
      <c r="JPU84" s="312"/>
      <c r="JPV84" s="312"/>
      <c r="JPW84" s="312"/>
      <c r="JPX84" s="312"/>
      <c r="JPY84" s="312"/>
      <c r="JPZ84" s="312"/>
      <c r="JQA84" s="312"/>
      <c r="JQB84" s="312"/>
      <c r="JQC84" s="312"/>
      <c r="JQD84" s="312"/>
      <c r="JQE84" s="312"/>
      <c r="JQF84" s="312"/>
      <c r="JQG84" s="312"/>
      <c r="JQH84" s="312"/>
      <c r="JQI84" s="312"/>
      <c r="JQJ84" s="312"/>
      <c r="JQK84" s="312"/>
      <c r="JQL84" s="312"/>
      <c r="JQM84" s="312"/>
      <c r="JQN84" s="312"/>
      <c r="JQO84" s="312"/>
      <c r="JQP84" s="312"/>
      <c r="JQQ84" s="312"/>
      <c r="JQR84" s="312"/>
      <c r="JQS84" s="312"/>
      <c r="JQT84" s="312"/>
      <c r="JQU84" s="312"/>
      <c r="JQV84" s="312"/>
      <c r="JQW84" s="312"/>
      <c r="JQX84" s="312"/>
      <c r="JQY84" s="312"/>
      <c r="JQZ84" s="312"/>
      <c r="JRA84" s="312"/>
      <c r="JRB84" s="312"/>
      <c r="JRC84" s="312"/>
      <c r="JRD84" s="312"/>
      <c r="JRE84" s="312"/>
      <c r="JRF84" s="312"/>
      <c r="JRG84" s="312"/>
      <c r="JRH84" s="312"/>
      <c r="JRI84" s="312"/>
      <c r="JRJ84" s="312"/>
      <c r="JRK84" s="312"/>
      <c r="JRL84" s="312"/>
      <c r="JRM84" s="312"/>
      <c r="JRN84" s="312"/>
      <c r="JRO84" s="312"/>
      <c r="JRP84" s="312"/>
      <c r="JRQ84" s="312"/>
      <c r="JRR84" s="312"/>
      <c r="JRS84" s="312"/>
      <c r="JRT84" s="312"/>
      <c r="JRU84" s="312"/>
      <c r="JRV84" s="312"/>
      <c r="JRW84" s="312"/>
      <c r="JRX84" s="312"/>
      <c r="JRY84" s="318"/>
      <c r="JRZ84" s="318"/>
      <c r="JSA84" s="318"/>
      <c r="JSB84" s="318"/>
      <c r="JSC84" s="318"/>
      <c r="JSD84" s="318"/>
      <c r="JSE84" s="318"/>
      <c r="JSF84" s="318"/>
      <c r="JSG84" s="318"/>
      <c r="JSH84" s="318"/>
      <c r="JSI84" s="318"/>
      <c r="JSJ84" s="318"/>
      <c r="JSK84" s="318"/>
      <c r="JSL84" s="318"/>
      <c r="JSM84" s="318"/>
      <c r="JSN84" s="318"/>
      <c r="JSO84" s="322"/>
      <c r="JSP84" s="323"/>
      <c r="JSQ84" s="323"/>
      <c r="JSR84" s="323"/>
      <c r="JSS84" s="323"/>
      <c r="JST84" s="323"/>
      <c r="JSU84" s="323"/>
      <c r="JSV84" s="323"/>
      <c r="JSW84" s="323"/>
      <c r="JSX84" s="323"/>
      <c r="JSY84" s="323"/>
      <c r="JSZ84" s="323"/>
      <c r="JTA84" s="323"/>
      <c r="JTB84" s="323"/>
      <c r="JTC84" s="323"/>
      <c r="JTD84" s="350"/>
      <c r="JTE84" s="312"/>
      <c r="JTF84" s="312"/>
      <c r="JTG84" s="312"/>
      <c r="JTH84" s="312"/>
      <c r="JTI84" s="312"/>
      <c r="JTJ84" s="312"/>
      <c r="JTK84" s="312"/>
      <c r="JTL84" s="312"/>
      <c r="JTM84" s="312"/>
      <c r="JTN84" s="312"/>
      <c r="JTO84" s="312"/>
      <c r="JTP84" s="312"/>
      <c r="JTQ84" s="312"/>
      <c r="JTR84" s="312"/>
      <c r="JTS84" s="312"/>
      <c r="JTT84" s="312"/>
      <c r="JTU84" s="312"/>
      <c r="JTV84" s="312"/>
      <c r="JTW84" s="312"/>
      <c r="JTX84" s="312"/>
      <c r="JTY84" s="312"/>
      <c r="JTZ84" s="312"/>
      <c r="JUA84" s="312"/>
      <c r="JUB84" s="312"/>
      <c r="JUC84" s="312"/>
      <c r="JUD84" s="312"/>
      <c r="JUE84" s="312"/>
      <c r="JUF84" s="312"/>
      <c r="JUG84" s="312"/>
      <c r="JUH84" s="312"/>
      <c r="JUI84" s="312"/>
      <c r="JUJ84" s="312"/>
      <c r="JUK84" s="312"/>
      <c r="JUL84" s="312"/>
      <c r="JUM84" s="312"/>
      <c r="JUN84" s="312"/>
      <c r="JUO84" s="312"/>
      <c r="JUP84" s="312"/>
      <c r="JUQ84" s="312"/>
      <c r="JUR84" s="312"/>
      <c r="JUS84" s="312"/>
      <c r="JUT84" s="312"/>
      <c r="JUU84" s="312"/>
      <c r="JUV84" s="312"/>
      <c r="JUW84" s="312"/>
      <c r="JUX84" s="312"/>
      <c r="JUY84" s="312"/>
      <c r="JUZ84" s="312"/>
      <c r="JVA84" s="312"/>
      <c r="JVB84" s="312"/>
      <c r="JVC84" s="312"/>
      <c r="JVD84" s="312"/>
      <c r="JVE84" s="312"/>
      <c r="JVF84" s="312"/>
      <c r="JVG84" s="312"/>
      <c r="JVH84" s="312"/>
      <c r="JVI84" s="312"/>
      <c r="JVJ84" s="312"/>
      <c r="JVK84" s="312"/>
      <c r="JVL84" s="312"/>
      <c r="JVM84" s="318"/>
      <c r="JVN84" s="318"/>
      <c r="JVO84" s="318"/>
      <c r="JVP84" s="318"/>
      <c r="JVQ84" s="318"/>
      <c r="JVR84" s="318"/>
      <c r="JVS84" s="318"/>
      <c r="JVT84" s="318"/>
      <c r="JVU84" s="318"/>
      <c r="JVV84" s="318"/>
      <c r="JVW84" s="318"/>
      <c r="JVX84" s="318"/>
      <c r="JVY84" s="318"/>
      <c r="JVZ84" s="318"/>
      <c r="JWA84" s="318"/>
      <c r="JWB84" s="318"/>
      <c r="JWC84" s="322"/>
      <c r="JWD84" s="323"/>
      <c r="JWE84" s="323"/>
      <c r="JWF84" s="323"/>
      <c r="JWG84" s="323"/>
      <c r="JWH84" s="323"/>
      <c r="JWI84" s="323"/>
      <c r="JWJ84" s="323"/>
      <c r="JWK84" s="323"/>
      <c r="JWL84" s="323"/>
      <c r="JWM84" s="323"/>
      <c r="JWN84" s="323"/>
      <c r="JWO84" s="323"/>
      <c r="JWP84" s="323"/>
      <c r="JWQ84" s="323"/>
      <c r="JWR84" s="350"/>
      <c r="JWS84" s="312"/>
      <c r="JWT84" s="312"/>
      <c r="JWU84" s="312"/>
      <c r="JWV84" s="312"/>
      <c r="JWW84" s="312"/>
      <c r="JWX84" s="312"/>
      <c r="JWY84" s="312"/>
      <c r="JWZ84" s="312"/>
      <c r="JXA84" s="312"/>
      <c r="JXB84" s="312"/>
      <c r="JXC84" s="312"/>
      <c r="JXD84" s="312"/>
      <c r="JXE84" s="312"/>
      <c r="JXF84" s="312"/>
      <c r="JXG84" s="312"/>
      <c r="JXH84" s="312"/>
      <c r="JXI84" s="312"/>
      <c r="JXJ84" s="312"/>
      <c r="JXK84" s="312"/>
      <c r="JXL84" s="312"/>
      <c r="JXM84" s="312"/>
      <c r="JXN84" s="312"/>
      <c r="JXO84" s="312"/>
      <c r="JXP84" s="312"/>
      <c r="JXQ84" s="312"/>
      <c r="JXR84" s="312"/>
      <c r="JXS84" s="312"/>
      <c r="JXT84" s="312"/>
      <c r="JXU84" s="312"/>
      <c r="JXV84" s="312"/>
      <c r="JXW84" s="312"/>
      <c r="JXX84" s="312"/>
      <c r="JXY84" s="312"/>
      <c r="JXZ84" s="312"/>
      <c r="JYA84" s="312"/>
      <c r="JYB84" s="312"/>
      <c r="JYC84" s="312"/>
      <c r="JYD84" s="312"/>
      <c r="JYE84" s="312"/>
      <c r="JYF84" s="312"/>
      <c r="JYG84" s="312"/>
      <c r="JYH84" s="312"/>
      <c r="JYI84" s="312"/>
      <c r="JYJ84" s="312"/>
      <c r="JYK84" s="312"/>
      <c r="JYL84" s="312"/>
      <c r="JYM84" s="312"/>
      <c r="JYN84" s="312"/>
      <c r="JYO84" s="312"/>
      <c r="JYP84" s="312"/>
      <c r="JYQ84" s="312"/>
      <c r="JYR84" s="312"/>
      <c r="JYS84" s="312"/>
      <c r="JYT84" s="312"/>
      <c r="JYU84" s="312"/>
      <c r="JYV84" s="312"/>
      <c r="JYW84" s="312"/>
      <c r="JYX84" s="312"/>
      <c r="JYY84" s="312"/>
      <c r="JYZ84" s="312"/>
      <c r="JZA84" s="318"/>
      <c r="JZB84" s="318"/>
      <c r="JZC84" s="318"/>
      <c r="JZD84" s="318"/>
      <c r="JZE84" s="318"/>
      <c r="JZF84" s="318"/>
      <c r="JZG84" s="318"/>
      <c r="JZH84" s="318"/>
      <c r="JZI84" s="318"/>
      <c r="JZJ84" s="318"/>
      <c r="JZK84" s="318"/>
      <c r="JZL84" s="318"/>
      <c r="JZM84" s="318"/>
      <c r="JZN84" s="318"/>
      <c r="JZO84" s="318"/>
      <c r="JZP84" s="318"/>
      <c r="JZQ84" s="322"/>
      <c r="JZR84" s="323"/>
      <c r="JZS84" s="323"/>
      <c r="JZT84" s="323"/>
      <c r="JZU84" s="323"/>
      <c r="JZV84" s="323"/>
      <c r="JZW84" s="323"/>
      <c r="JZX84" s="323"/>
      <c r="JZY84" s="323"/>
      <c r="JZZ84" s="323"/>
      <c r="KAA84" s="323"/>
      <c r="KAB84" s="323"/>
      <c r="KAC84" s="323"/>
      <c r="KAD84" s="323"/>
      <c r="KAE84" s="323"/>
      <c r="KAF84" s="350"/>
      <c r="KAG84" s="312"/>
      <c r="KAH84" s="312"/>
      <c r="KAI84" s="312"/>
      <c r="KAJ84" s="312"/>
      <c r="KAK84" s="312"/>
      <c r="KAL84" s="312"/>
      <c r="KAM84" s="312"/>
      <c r="KAN84" s="312"/>
      <c r="KAO84" s="312"/>
      <c r="KAP84" s="312"/>
      <c r="KAQ84" s="312"/>
      <c r="KAR84" s="312"/>
      <c r="KAS84" s="312"/>
      <c r="KAT84" s="312"/>
      <c r="KAU84" s="312"/>
      <c r="KAV84" s="312"/>
      <c r="KAW84" s="312"/>
      <c r="KAX84" s="312"/>
      <c r="KAY84" s="312"/>
      <c r="KAZ84" s="312"/>
      <c r="KBA84" s="312"/>
      <c r="KBB84" s="312"/>
      <c r="KBC84" s="312"/>
      <c r="KBD84" s="312"/>
      <c r="KBE84" s="312"/>
      <c r="KBF84" s="312"/>
      <c r="KBG84" s="312"/>
      <c r="KBH84" s="312"/>
      <c r="KBI84" s="312"/>
      <c r="KBJ84" s="312"/>
      <c r="KBK84" s="312"/>
      <c r="KBL84" s="312"/>
      <c r="KBM84" s="312"/>
      <c r="KBN84" s="312"/>
      <c r="KBO84" s="312"/>
      <c r="KBP84" s="312"/>
      <c r="KBQ84" s="312"/>
      <c r="KBR84" s="312"/>
      <c r="KBS84" s="312"/>
      <c r="KBT84" s="312"/>
      <c r="KBU84" s="312"/>
      <c r="KBV84" s="312"/>
      <c r="KBW84" s="312"/>
      <c r="KBX84" s="312"/>
      <c r="KBY84" s="312"/>
      <c r="KBZ84" s="312"/>
      <c r="KCA84" s="312"/>
      <c r="KCB84" s="312"/>
      <c r="KCC84" s="312"/>
      <c r="KCD84" s="312"/>
      <c r="KCE84" s="312"/>
      <c r="KCF84" s="312"/>
      <c r="KCG84" s="312"/>
      <c r="KCH84" s="312"/>
      <c r="KCI84" s="312"/>
      <c r="KCJ84" s="312"/>
      <c r="KCK84" s="312"/>
      <c r="KCL84" s="312"/>
      <c r="KCM84" s="312"/>
      <c r="KCN84" s="312"/>
      <c r="KCO84" s="318"/>
      <c r="KCP84" s="318"/>
      <c r="KCQ84" s="318"/>
      <c r="KCR84" s="318"/>
      <c r="KCS84" s="318"/>
      <c r="KCT84" s="318"/>
      <c r="KCU84" s="318"/>
      <c r="KCV84" s="318"/>
      <c r="KCW84" s="318"/>
      <c r="KCX84" s="318"/>
      <c r="KCY84" s="318"/>
      <c r="KCZ84" s="318"/>
      <c r="KDA84" s="318"/>
      <c r="KDB84" s="318"/>
      <c r="KDC84" s="318"/>
      <c r="KDD84" s="318"/>
      <c r="KDE84" s="322"/>
      <c r="KDF84" s="323"/>
      <c r="KDG84" s="323"/>
      <c r="KDH84" s="323"/>
      <c r="KDI84" s="323"/>
      <c r="KDJ84" s="323"/>
      <c r="KDK84" s="323"/>
      <c r="KDL84" s="323"/>
      <c r="KDM84" s="323"/>
      <c r="KDN84" s="323"/>
      <c r="KDO84" s="323"/>
      <c r="KDP84" s="323"/>
      <c r="KDQ84" s="323"/>
      <c r="KDR84" s="323"/>
      <c r="KDS84" s="323"/>
      <c r="KDT84" s="350"/>
      <c r="KDU84" s="312"/>
      <c r="KDV84" s="312"/>
      <c r="KDW84" s="312"/>
      <c r="KDX84" s="312"/>
      <c r="KDY84" s="312"/>
      <c r="KDZ84" s="312"/>
      <c r="KEA84" s="312"/>
      <c r="KEB84" s="312"/>
      <c r="KEC84" s="312"/>
      <c r="KED84" s="312"/>
      <c r="KEE84" s="312"/>
      <c r="KEF84" s="312"/>
      <c r="KEG84" s="312"/>
      <c r="KEH84" s="312"/>
      <c r="KEI84" s="312"/>
      <c r="KEJ84" s="312"/>
      <c r="KEK84" s="312"/>
      <c r="KEL84" s="312"/>
      <c r="KEM84" s="312"/>
      <c r="KEN84" s="312"/>
      <c r="KEO84" s="312"/>
      <c r="KEP84" s="312"/>
      <c r="KEQ84" s="312"/>
      <c r="KER84" s="312"/>
      <c r="KES84" s="312"/>
      <c r="KET84" s="312"/>
      <c r="KEU84" s="312"/>
      <c r="KEV84" s="312"/>
      <c r="KEW84" s="312"/>
      <c r="KEX84" s="312"/>
      <c r="KEY84" s="312"/>
      <c r="KEZ84" s="312"/>
      <c r="KFA84" s="312"/>
      <c r="KFB84" s="312"/>
      <c r="KFC84" s="312"/>
      <c r="KFD84" s="312"/>
      <c r="KFE84" s="312"/>
      <c r="KFF84" s="312"/>
      <c r="KFG84" s="312"/>
      <c r="KFH84" s="312"/>
      <c r="KFI84" s="312"/>
      <c r="KFJ84" s="312"/>
      <c r="KFK84" s="312"/>
      <c r="KFL84" s="312"/>
      <c r="KFM84" s="312"/>
      <c r="KFN84" s="312"/>
      <c r="KFO84" s="312"/>
      <c r="KFP84" s="312"/>
      <c r="KFQ84" s="312"/>
      <c r="KFR84" s="312"/>
      <c r="KFS84" s="312"/>
      <c r="KFT84" s="312"/>
      <c r="KFU84" s="312"/>
      <c r="KFV84" s="312"/>
      <c r="KFW84" s="312"/>
      <c r="KFX84" s="312"/>
      <c r="KFY84" s="312"/>
      <c r="KFZ84" s="312"/>
      <c r="KGA84" s="312"/>
      <c r="KGB84" s="312"/>
      <c r="KGC84" s="318"/>
      <c r="KGD84" s="318"/>
      <c r="KGE84" s="318"/>
      <c r="KGF84" s="318"/>
      <c r="KGG84" s="318"/>
      <c r="KGH84" s="318"/>
      <c r="KGI84" s="318"/>
      <c r="KGJ84" s="318"/>
      <c r="KGK84" s="318"/>
      <c r="KGL84" s="318"/>
      <c r="KGM84" s="318"/>
      <c r="KGN84" s="318"/>
      <c r="KGO84" s="318"/>
      <c r="KGP84" s="318"/>
      <c r="KGQ84" s="318"/>
      <c r="KGR84" s="318"/>
      <c r="KGS84" s="322"/>
      <c r="KGT84" s="323"/>
      <c r="KGU84" s="323"/>
      <c r="KGV84" s="323"/>
      <c r="KGW84" s="323"/>
      <c r="KGX84" s="323"/>
      <c r="KGY84" s="323"/>
      <c r="KGZ84" s="323"/>
      <c r="KHA84" s="323"/>
      <c r="KHB84" s="323"/>
      <c r="KHC84" s="323"/>
      <c r="KHD84" s="323"/>
      <c r="KHE84" s="323"/>
      <c r="KHF84" s="323"/>
      <c r="KHG84" s="323"/>
      <c r="KHH84" s="350"/>
      <c r="KHI84" s="312"/>
      <c r="KHJ84" s="312"/>
      <c r="KHK84" s="312"/>
      <c r="KHL84" s="312"/>
      <c r="KHM84" s="312"/>
      <c r="KHN84" s="312"/>
      <c r="KHO84" s="312"/>
      <c r="KHP84" s="312"/>
      <c r="KHQ84" s="312"/>
      <c r="KHR84" s="312"/>
      <c r="KHS84" s="312"/>
      <c r="KHT84" s="312"/>
      <c r="KHU84" s="312"/>
      <c r="KHV84" s="312"/>
      <c r="KHW84" s="312"/>
      <c r="KHX84" s="312"/>
      <c r="KHY84" s="312"/>
      <c r="KHZ84" s="312"/>
      <c r="KIA84" s="312"/>
      <c r="KIB84" s="312"/>
      <c r="KIC84" s="312"/>
      <c r="KID84" s="312"/>
      <c r="KIE84" s="312"/>
      <c r="KIF84" s="312"/>
      <c r="KIG84" s="312"/>
      <c r="KIH84" s="312"/>
      <c r="KII84" s="312"/>
      <c r="KIJ84" s="312"/>
      <c r="KIK84" s="312"/>
      <c r="KIL84" s="312"/>
      <c r="KIM84" s="312"/>
      <c r="KIN84" s="312"/>
      <c r="KIO84" s="312"/>
      <c r="KIP84" s="312"/>
      <c r="KIQ84" s="312"/>
      <c r="KIR84" s="312"/>
      <c r="KIS84" s="312"/>
      <c r="KIT84" s="312"/>
      <c r="KIU84" s="312"/>
      <c r="KIV84" s="312"/>
      <c r="KIW84" s="312"/>
      <c r="KIX84" s="312"/>
      <c r="KIY84" s="312"/>
      <c r="KIZ84" s="312"/>
      <c r="KJA84" s="312"/>
      <c r="KJB84" s="312"/>
      <c r="KJC84" s="312"/>
      <c r="KJD84" s="312"/>
      <c r="KJE84" s="312"/>
      <c r="KJF84" s="312"/>
      <c r="KJG84" s="312"/>
      <c r="KJH84" s="312"/>
      <c r="KJI84" s="312"/>
      <c r="KJJ84" s="312"/>
      <c r="KJK84" s="312"/>
      <c r="KJL84" s="312"/>
      <c r="KJM84" s="312"/>
      <c r="KJN84" s="312"/>
      <c r="KJO84" s="312"/>
      <c r="KJP84" s="312"/>
      <c r="KJQ84" s="318"/>
      <c r="KJR84" s="318"/>
      <c r="KJS84" s="318"/>
      <c r="KJT84" s="318"/>
      <c r="KJU84" s="318"/>
      <c r="KJV84" s="318"/>
      <c r="KJW84" s="318"/>
      <c r="KJX84" s="318"/>
      <c r="KJY84" s="318"/>
      <c r="KJZ84" s="318"/>
      <c r="KKA84" s="318"/>
      <c r="KKB84" s="318"/>
      <c r="KKC84" s="318"/>
      <c r="KKD84" s="318"/>
      <c r="KKE84" s="318"/>
      <c r="KKF84" s="318"/>
      <c r="KKG84" s="322"/>
      <c r="KKH84" s="323"/>
      <c r="KKI84" s="323"/>
      <c r="KKJ84" s="323"/>
      <c r="KKK84" s="323"/>
      <c r="KKL84" s="323"/>
      <c r="KKM84" s="323"/>
      <c r="KKN84" s="323"/>
      <c r="KKO84" s="323"/>
      <c r="KKP84" s="323"/>
      <c r="KKQ84" s="323"/>
      <c r="KKR84" s="323"/>
      <c r="KKS84" s="323"/>
      <c r="KKT84" s="323"/>
      <c r="KKU84" s="323"/>
      <c r="KKV84" s="350"/>
      <c r="KKW84" s="312"/>
      <c r="KKX84" s="312"/>
      <c r="KKY84" s="312"/>
      <c r="KKZ84" s="312"/>
      <c r="KLA84" s="312"/>
      <c r="KLB84" s="312"/>
      <c r="KLC84" s="312"/>
      <c r="KLD84" s="312"/>
      <c r="KLE84" s="312"/>
      <c r="KLF84" s="312"/>
      <c r="KLG84" s="312"/>
      <c r="KLH84" s="312"/>
      <c r="KLI84" s="312"/>
      <c r="KLJ84" s="312"/>
      <c r="KLK84" s="312"/>
      <c r="KLL84" s="312"/>
      <c r="KLM84" s="312"/>
      <c r="KLN84" s="312"/>
      <c r="KLO84" s="312"/>
      <c r="KLP84" s="312"/>
      <c r="KLQ84" s="312"/>
      <c r="KLR84" s="312"/>
      <c r="KLS84" s="312"/>
      <c r="KLT84" s="312"/>
      <c r="KLU84" s="312"/>
      <c r="KLV84" s="312"/>
      <c r="KLW84" s="312"/>
      <c r="KLX84" s="312"/>
      <c r="KLY84" s="312"/>
      <c r="KLZ84" s="312"/>
      <c r="KMA84" s="312"/>
      <c r="KMB84" s="312"/>
      <c r="KMC84" s="312"/>
      <c r="KMD84" s="312"/>
      <c r="KME84" s="312"/>
      <c r="KMF84" s="312"/>
      <c r="KMG84" s="312"/>
      <c r="KMH84" s="312"/>
      <c r="KMI84" s="312"/>
      <c r="KMJ84" s="312"/>
      <c r="KMK84" s="312"/>
      <c r="KML84" s="312"/>
      <c r="KMM84" s="312"/>
      <c r="KMN84" s="312"/>
      <c r="KMO84" s="312"/>
      <c r="KMP84" s="312"/>
      <c r="KMQ84" s="312"/>
      <c r="KMR84" s="312"/>
      <c r="KMS84" s="312"/>
      <c r="KMT84" s="312"/>
      <c r="KMU84" s="312"/>
      <c r="KMV84" s="312"/>
      <c r="KMW84" s="312"/>
      <c r="KMX84" s="312"/>
      <c r="KMY84" s="312"/>
      <c r="KMZ84" s="312"/>
      <c r="KNA84" s="312"/>
      <c r="KNB84" s="312"/>
      <c r="KNC84" s="312"/>
      <c r="KND84" s="312"/>
      <c r="KNE84" s="318"/>
      <c r="KNF84" s="318"/>
      <c r="KNG84" s="318"/>
      <c r="KNH84" s="318"/>
      <c r="KNI84" s="318"/>
      <c r="KNJ84" s="318"/>
      <c r="KNK84" s="318"/>
      <c r="KNL84" s="318"/>
      <c r="KNM84" s="318"/>
      <c r="KNN84" s="318"/>
      <c r="KNO84" s="318"/>
      <c r="KNP84" s="318"/>
      <c r="KNQ84" s="318"/>
      <c r="KNR84" s="318"/>
      <c r="KNS84" s="318"/>
      <c r="KNT84" s="318"/>
      <c r="KNU84" s="322"/>
      <c r="KNV84" s="323"/>
      <c r="KNW84" s="323"/>
      <c r="KNX84" s="323"/>
      <c r="KNY84" s="323"/>
      <c r="KNZ84" s="323"/>
      <c r="KOA84" s="323"/>
      <c r="KOB84" s="323"/>
      <c r="KOC84" s="323"/>
      <c r="KOD84" s="323"/>
      <c r="KOE84" s="323"/>
      <c r="KOF84" s="323"/>
      <c r="KOG84" s="323"/>
      <c r="KOH84" s="323"/>
      <c r="KOI84" s="323"/>
      <c r="KOJ84" s="350"/>
      <c r="KOK84" s="312"/>
      <c r="KOL84" s="312"/>
      <c r="KOM84" s="312"/>
      <c r="KON84" s="312"/>
      <c r="KOO84" s="312"/>
      <c r="KOP84" s="312"/>
      <c r="KOQ84" s="312"/>
      <c r="KOR84" s="312"/>
      <c r="KOS84" s="312"/>
      <c r="KOT84" s="312"/>
      <c r="KOU84" s="312"/>
      <c r="KOV84" s="312"/>
      <c r="KOW84" s="312"/>
      <c r="KOX84" s="312"/>
      <c r="KOY84" s="312"/>
      <c r="KOZ84" s="312"/>
      <c r="KPA84" s="312"/>
      <c r="KPB84" s="312"/>
      <c r="KPC84" s="312"/>
      <c r="KPD84" s="312"/>
      <c r="KPE84" s="312"/>
      <c r="KPF84" s="312"/>
      <c r="KPG84" s="312"/>
      <c r="KPH84" s="312"/>
      <c r="KPI84" s="312"/>
      <c r="KPJ84" s="312"/>
      <c r="KPK84" s="312"/>
      <c r="KPL84" s="312"/>
      <c r="KPM84" s="312"/>
      <c r="KPN84" s="312"/>
      <c r="KPO84" s="312"/>
      <c r="KPP84" s="312"/>
      <c r="KPQ84" s="312"/>
      <c r="KPR84" s="312"/>
      <c r="KPS84" s="312"/>
      <c r="KPT84" s="312"/>
      <c r="KPU84" s="312"/>
      <c r="KPV84" s="312"/>
      <c r="KPW84" s="312"/>
      <c r="KPX84" s="312"/>
      <c r="KPY84" s="312"/>
      <c r="KPZ84" s="312"/>
      <c r="KQA84" s="312"/>
      <c r="KQB84" s="312"/>
      <c r="KQC84" s="312"/>
      <c r="KQD84" s="312"/>
      <c r="KQE84" s="312"/>
      <c r="KQF84" s="312"/>
      <c r="KQG84" s="312"/>
      <c r="KQH84" s="312"/>
      <c r="KQI84" s="312"/>
      <c r="KQJ84" s="312"/>
      <c r="KQK84" s="312"/>
      <c r="KQL84" s="312"/>
      <c r="KQM84" s="312"/>
      <c r="KQN84" s="312"/>
      <c r="KQO84" s="312"/>
      <c r="KQP84" s="312"/>
      <c r="KQQ84" s="312"/>
      <c r="KQR84" s="312"/>
      <c r="KQS84" s="318"/>
      <c r="KQT84" s="318"/>
      <c r="KQU84" s="318"/>
      <c r="KQV84" s="318"/>
      <c r="KQW84" s="318"/>
      <c r="KQX84" s="318"/>
      <c r="KQY84" s="318"/>
      <c r="KQZ84" s="318"/>
      <c r="KRA84" s="318"/>
      <c r="KRB84" s="318"/>
      <c r="KRC84" s="318"/>
      <c r="KRD84" s="318"/>
      <c r="KRE84" s="318"/>
      <c r="KRF84" s="318"/>
      <c r="KRG84" s="318"/>
      <c r="KRH84" s="318"/>
      <c r="KRI84" s="322"/>
      <c r="KRJ84" s="323"/>
      <c r="KRK84" s="323"/>
      <c r="KRL84" s="323"/>
      <c r="KRM84" s="323"/>
      <c r="KRN84" s="323"/>
      <c r="KRO84" s="323"/>
      <c r="KRP84" s="323"/>
      <c r="KRQ84" s="323"/>
      <c r="KRR84" s="323"/>
      <c r="KRS84" s="323"/>
      <c r="KRT84" s="323"/>
      <c r="KRU84" s="323"/>
      <c r="KRV84" s="323"/>
      <c r="KRW84" s="323"/>
      <c r="KRX84" s="350"/>
      <c r="KRY84" s="312"/>
      <c r="KRZ84" s="312"/>
      <c r="KSA84" s="312"/>
      <c r="KSB84" s="312"/>
      <c r="KSC84" s="312"/>
      <c r="KSD84" s="312"/>
      <c r="KSE84" s="312"/>
      <c r="KSF84" s="312"/>
      <c r="KSG84" s="312"/>
      <c r="KSH84" s="312"/>
      <c r="KSI84" s="312"/>
      <c r="KSJ84" s="312"/>
      <c r="KSK84" s="312"/>
      <c r="KSL84" s="312"/>
      <c r="KSM84" s="312"/>
      <c r="KSN84" s="312"/>
      <c r="KSO84" s="312"/>
      <c r="KSP84" s="312"/>
      <c r="KSQ84" s="312"/>
      <c r="KSR84" s="312"/>
      <c r="KSS84" s="312"/>
      <c r="KST84" s="312"/>
      <c r="KSU84" s="312"/>
      <c r="KSV84" s="312"/>
      <c r="KSW84" s="312"/>
      <c r="KSX84" s="312"/>
      <c r="KSY84" s="312"/>
      <c r="KSZ84" s="312"/>
      <c r="KTA84" s="312"/>
      <c r="KTB84" s="312"/>
      <c r="KTC84" s="312"/>
      <c r="KTD84" s="312"/>
      <c r="KTE84" s="312"/>
      <c r="KTF84" s="312"/>
      <c r="KTG84" s="312"/>
      <c r="KTH84" s="312"/>
      <c r="KTI84" s="312"/>
      <c r="KTJ84" s="312"/>
      <c r="KTK84" s="312"/>
      <c r="KTL84" s="312"/>
      <c r="KTM84" s="312"/>
      <c r="KTN84" s="312"/>
      <c r="KTO84" s="312"/>
      <c r="KTP84" s="312"/>
      <c r="KTQ84" s="312"/>
      <c r="KTR84" s="312"/>
      <c r="KTS84" s="312"/>
      <c r="KTT84" s="312"/>
      <c r="KTU84" s="312"/>
      <c r="KTV84" s="312"/>
      <c r="KTW84" s="312"/>
      <c r="KTX84" s="312"/>
      <c r="KTY84" s="312"/>
      <c r="KTZ84" s="312"/>
      <c r="KUA84" s="312"/>
      <c r="KUB84" s="312"/>
      <c r="KUC84" s="312"/>
      <c r="KUD84" s="312"/>
      <c r="KUE84" s="312"/>
      <c r="KUF84" s="312"/>
      <c r="KUG84" s="318"/>
      <c r="KUH84" s="318"/>
      <c r="KUI84" s="318"/>
      <c r="KUJ84" s="318"/>
      <c r="KUK84" s="318"/>
      <c r="KUL84" s="318"/>
      <c r="KUM84" s="318"/>
      <c r="KUN84" s="318"/>
      <c r="KUO84" s="318"/>
      <c r="KUP84" s="318"/>
      <c r="KUQ84" s="318"/>
      <c r="KUR84" s="318"/>
      <c r="KUS84" s="318"/>
      <c r="KUT84" s="318"/>
      <c r="KUU84" s="318"/>
      <c r="KUV84" s="318"/>
      <c r="KUW84" s="322"/>
      <c r="KUX84" s="323"/>
      <c r="KUY84" s="323"/>
      <c r="KUZ84" s="323"/>
      <c r="KVA84" s="323"/>
      <c r="KVB84" s="323"/>
      <c r="KVC84" s="323"/>
      <c r="KVD84" s="323"/>
      <c r="KVE84" s="323"/>
      <c r="KVF84" s="323"/>
      <c r="KVG84" s="323"/>
      <c r="KVH84" s="323"/>
      <c r="KVI84" s="323"/>
      <c r="KVJ84" s="323"/>
      <c r="KVK84" s="323"/>
      <c r="KVL84" s="350"/>
      <c r="KVM84" s="312"/>
      <c r="KVN84" s="312"/>
      <c r="KVO84" s="312"/>
      <c r="KVP84" s="312"/>
      <c r="KVQ84" s="312"/>
      <c r="KVR84" s="312"/>
      <c r="KVS84" s="312"/>
      <c r="KVT84" s="312"/>
      <c r="KVU84" s="312"/>
      <c r="KVV84" s="312"/>
      <c r="KVW84" s="312"/>
      <c r="KVX84" s="312"/>
      <c r="KVY84" s="312"/>
      <c r="KVZ84" s="312"/>
      <c r="KWA84" s="312"/>
      <c r="KWB84" s="312"/>
      <c r="KWC84" s="312"/>
      <c r="KWD84" s="312"/>
      <c r="KWE84" s="312"/>
      <c r="KWF84" s="312"/>
      <c r="KWG84" s="312"/>
      <c r="KWH84" s="312"/>
      <c r="KWI84" s="312"/>
      <c r="KWJ84" s="312"/>
      <c r="KWK84" s="312"/>
      <c r="KWL84" s="312"/>
      <c r="KWM84" s="312"/>
      <c r="KWN84" s="312"/>
      <c r="KWO84" s="312"/>
      <c r="KWP84" s="312"/>
      <c r="KWQ84" s="312"/>
      <c r="KWR84" s="312"/>
      <c r="KWS84" s="312"/>
      <c r="KWT84" s="312"/>
      <c r="KWU84" s="312"/>
      <c r="KWV84" s="312"/>
      <c r="KWW84" s="312"/>
      <c r="KWX84" s="312"/>
      <c r="KWY84" s="312"/>
      <c r="KWZ84" s="312"/>
      <c r="KXA84" s="312"/>
      <c r="KXB84" s="312"/>
      <c r="KXC84" s="312"/>
      <c r="KXD84" s="312"/>
      <c r="KXE84" s="312"/>
      <c r="KXF84" s="312"/>
      <c r="KXG84" s="312"/>
      <c r="KXH84" s="312"/>
      <c r="KXI84" s="312"/>
      <c r="KXJ84" s="312"/>
      <c r="KXK84" s="312"/>
      <c r="KXL84" s="312"/>
      <c r="KXM84" s="312"/>
      <c r="KXN84" s="312"/>
      <c r="KXO84" s="312"/>
      <c r="KXP84" s="312"/>
      <c r="KXQ84" s="312"/>
      <c r="KXR84" s="312"/>
      <c r="KXS84" s="312"/>
      <c r="KXT84" s="312"/>
      <c r="KXU84" s="318"/>
      <c r="KXV84" s="318"/>
      <c r="KXW84" s="318"/>
      <c r="KXX84" s="318"/>
      <c r="KXY84" s="318"/>
      <c r="KXZ84" s="318"/>
      <c r="KYA84" s="318"/>
      <c r="KYB84" s="318"/>
      <c r="KYC84" s="318"/>
      <c r="KYD84" s="318"/>
      <c r="KYE84" s="318"/>
      <c r="KYF84" s="318"/>
      <c r="KYG84" s="318"/>
      <c r="KYH84" s="318"/>
      <c r="KYI84" s="318"/>
      <c r="KYJ84" s="318"/>
      <c r="KYK84" s="322"/>
      <c r="KYL84" s="323"/>
      <c r="KYM84" s="323"/>
      <c r="KYN84" s="323"/>
      <c r="KYO84" s="323"/>
      <c r="KYP84" s="323"/>
      <c r="KYQ84" s="323"/>
      <c r="KYR84" s="323"/>
      <c r="KYS84" s="323"/>
      <c r="KYT84" s="323"/>
      <c r="KYU84" s="323"/>
      <c r="KYV84" s="323"/>
      <c r="KYW84" s="323"/>
      <c r="KYX84" s="323"/>
      <c r="KYY84" s="323"/>
      <c r="KYZ84" s="350"/>
      <c r="KZA84" s="312"/>
      <c r="KZB84" s="312"/>
      <c r="KZC84" s="312"/>
      <c r="KZD84" s="312"/>
      <c r="KZE84" s="312"/>
      <c r="KZF84" s="312"/>
      <c r="KZG84" s="312"/>
      <c r="KZH84" s="312"/>
      <c r="KZI84" s="312"/>
      <c r="KZJ84" s="312"/>
      <c r="KZK84" s="312"/>
      <c r="KZL84" s="312"/>
      <c r="KZM84" s="312"/>
      <c r="KZN84" s="312"/>
      <c r="KZO84" s="312"/>
      <c r="KZP84" s="312"/>
      <c r="KZQ84" s="312"/>
      <c r="KZR84" s="312"/>
      <c r="KZS84" s="312"/>
      <c r="KZT84" s="312"/>
      <c r="KZU84" s="312"/>
      <c r="KZV84" s="312"/>
      <c r="KZW84" s="312"/>
      <c r="KZX84" s="312"/>
      <c r="KZY84" s="312"/>
      <c r="KZZ84" s="312"/>
      <c r="LAA84" s="312"/>
      <c r="LAB84" s="312"/>
      <c r="LAC84" s="312"/>
      <c r="LAD84" s="312"/>
      <c r="LAE84" s="312"/>
      <c r="LAF84" s="312"/>
      <c r="LAG84" s="312"/>
      <c r="LAH84" s="312"/>
      <c r="LAI84" s="312"/>
      <c r="LAJ84" s="312"/>
      <c r="LAK84" s="312"/>
      <c r="LAL84" s="312"/>
      <c r="LAM84" s="312"/>
      <c r="LAN84" s="312"/>
      <c r="LAO84" s="312"/>
      <c r="LAP84" s="312"/>
      <c r="LAQ84" s="312"/>
      <c r="LAR84" s="312"/>
      <c r="LAS84" s="312"/>
      <c r="LAT84" s="312"/>
      <c r="LAU84" s="312"/>
      <c r="LAV84" s="312"/>
      <c r="LAW84" s="312"/>
      <c r="LAX84" s="312"/>
      <c r="LAY84" s="312"/>
      <c r="LAZ84" s="312"/>
      <c r="LBA84" s="312"/>
      <c r="LBB84" s="312"/>
      <c r="LBC84" s="312"/>
      <c r="LBD84" s="312"/>
      <c r="LBE84" s="312"/>
      <c r="LBF84" s="312"/>
      <c r="LBG84" s="312"/>
      <c r="LBH84" s="312"/>
      <c r="LBI84" s="318"/>
      <c r="LBJ84" s="318"/>
      <c r="LBK84" s="318"/>
      <c r="LBL84" s="318"/>
      <c r="LBM84" s="318"/>
      <c r="LBN84" s="318"/>
      <c r="LBO84" s="318"/>
      <c r="LBP84" s="318"/>
      <c r="LBQ84" s="318"/>
      <c r="LBR84" s="318"/>
      <c r="LBS84" s="318"/>
      <c r="LBT84" s="318"/>
      <c r="LBU84" s="318"/>
      <c r="LBV84" s="318"/>
      <c r="LBW84" s="318"/>
      <c r="LBX84" s="318"/>
      <c r="LBY84" s="322"/>
      <c r="LBZ84" s="323"/>
      <c r="LCA84" s="323"/>
      <c r="LCB84" s="323"/>
      <c r="LCC84" s="323"/>
      <c r="LCD84" s="323"/>
      <c r="LCE84" s="323"/>
      <c r="LCF84" s="323"/>
      <c r="LCG84" s="323"/>
      <c r="LCH84" s="323"/>
      <c r="LCI84" s="323"/>
      <c r="LCJ84" s="323"/>
      <c r="LCK84" s="323"/>
      <c r="LCL84" s="323"/>
      <c r="LCM84" s="323"/>
      <c r="LCN84" s="350"/>
      <c r="LCO84" s="312"/>
      <c r="LCP84" s="312"/>
      <c r="LCQ84" s="312"/>
      <c r="LCR84" s="312"/>
      <c r="LCS84" s="312"/>
      <c r="LCT84" s="312"/>
      <c r="LCU84" s="312"/>
      <c r="LCV84" s="312"/>
      <c r="LCW84" s="312"/>
      <c r="LCX84" s="312"/>
      <c r="LCY84" s="312"/>
      <c r="LCZ84" s="312"/>
      <c r="LDA84" s="312"/>
      <c r="LDB84" s="312"/>
      <c r="LDC84" s="312"/>
      <c r="LDD84" s="312"/>
      <c r="LDE84" s="312"/>
      <c r="LDF84" s="312"/>
      <c r="LDG84" s="312"/>
      <c r="LDH84" s="312"/>
      <c r="LDI84" s="312"/>
      <c r="LDJ84" s="312"/>
      <c r="LDK84" s="312"/>
      <c r="LDL84" s="312"/>
      <c r="LDM84" s="312"/>
      <c r="LDN84" s="312"/>
      <c r="LDO84" s="312"/>
      <c r="LDP84" s="312"/>
      <c r="LDQ84" s="312"/>
      <c r="LDR84" s="312"/>
      <c r="LDS84" s="312"/>
      <c r="LDT84" s="312"/>
      <c r="LDU84" s="312"/>
      <c r="LDV84" s="312"/>
      <c r="LDW84" s="312"/>
      <c r="LDX84" s="312"/>
      <c r="LDY84" s="312"/>
      <c r="LDZ84" s="312"/>
      <c r="LEA84" s="312"/>
      <c r="LEB84" s="312"/>
      <c r="LEC84" s="312"/>
      <c r="LED84" s="312"/>
      <c r="LEE84" s="312"/>
      <c r="LEF84" s="312"/>
      <c r="LEG84" s="312"/>
      <c r="LEH84" s="312"/>
      <c r="LEI84" s="312"/>
      <c r="LEJ84" s="312"/>
      <c r="LEK84" s="312"/>
      <c r="LEL84" s="312"/>
      <c r="LEM84" s="312"/>
      <c r="LEN84" s="312"/>
      <c r="LEO84" s="312"/>
      <c r="LEP84" s="312"/>
      <c r="LEQ84" s="312"/>
      <c r="LER84" s="312"/>
      <c r="LES84" s="312"/>
      <c r="LET84" s="312"/>
      <c r="LEU84" s="312"/>
      <c r="LEV84" s="312"/>
      <c r="LEW84" s="318"/>
      <c r="LEX84" s="318"/>
      <c r="LEY84" s="318"/>
      <c r="LEZ84" s="318"/>
      <c r="LFA84" s="318"/>
      <c r="LFB84" s="318"/>
      <c r="LFC84" s="318"/>
      <c r="LFD84" s="318"/>
      <c r="LFE84" s="318"/>
      <c r="LFF84" s="318"/>
      <c r="LFG84" s="318"/>
      <c r="LFH84" s="318"/>
      <c r="LFI84" s="318"/>
      <c r="LFJ84" s="318"/>
      <c r="LFK84" s="318"/>
      <c r="LFL84" s="318"/>
      <c r="LFM84" s="322"/>
      <c r="LFN84" s="323"/>
      <c r="LFO84" s="323"/>
      <c r="LFP84" s="323"/>
      <c r="LFQ84" s="323"/>
      <c r="LFR84" s="323"/>
      <c r="LFS84" s="323"/>
      <c r="LFT84" s="323"/>
      <c r="LFU84" s="323"/>
      <c r="LFV84" s="323"/>
      <c r="LFW84" s="323"/>
      <c r="LFX84" s="323"/>
      <c r="LFY84" s="323"/>
      <c r="LFZ84" s="323"/>
      <c r="LGA84" s="323"/>
      <c r="LGB84" s="350"/>
      <c r="LGC84" s="312"/>
      <c r="LGD84" s="312"/>
      <c r="LGE84" s="312"/>
      <c r="LGF84" s="312"/>
      <c r="LGG84" s="312"/>
      <c r="LGH84" s="312"/>
      <c r="LGI84" s="312"/>
      <c r="LGJ84" s="312"/>
      <c r="LGK84" s="312"/>
      <c r="LGL84" s="312"/>
      <c r="LGM84" s="312"/>
      <c r="LGN84" s="312"/>
      <c r="LGO84" s="312"/>
      <c r="LGP84" s="312"/>
      <c r="LGQ84" s="312"/>
      <c r="LGR84" s="312"/>
      <c r="LGS84" s="312"/>
      <c r="LGT84" s="312"/>
      <c r="LGU84" s="312"/>
      <c r="LGV84" s="312"/>
      <c r="LGW84" s="312"/>
      <c r="LGX84" s="312"/>
      <c r="LGY84" s="312"/>
      <c r="LGZ84" s="312"/>
      <c r="LHA84" s="312"/>
      <c r="LHB84" s="312"/>
      <c r="LHC84" s="312"/>
      <c r="LHD84" s="312"/>
      <c r="LHE84" s="312"/>
      <c r="LHF84" s="312"/>
      <c r="LHG84" s="312"/>
      <c r="LHH84" s="312"/>
      <c r="LHI84" s="312"/>
      <c r="LHJ84" s="312"/>
      <c r="LHK84" s="312"/>
      <c r="LHL84" s="312"/>
      <c r="LHM84" s="312"/>
      <c r="LHN84" s="312"/>
      <c r="LHO84" s="312"/>
      <c r="LHP84" s="312"/>
      <c r="LHQ84" s="312"/>
      <c r="LHR84" s="312"/>
      <c r="LHS84" s="312"/>
      <c r="LHT84" s="312"/>
      <c r="LHU84" s="312"/>
      <c r="LHV84" s="312"/>
      <c r="LHW84" s="312"/>
      <c r="LHX84" s="312"/>
      <c r="LHY84" s="312"/>
      <c r="LHZ84" s="312"/>
      <c r="LIA84" s="312"/>
      <c r="LIB84" s="312"/>
      <c r="LIC84" s="312"/>
      <c r="LID84" s="312"/>
      <c r="LIE84" s="312"/>
      <c r="LIF84" s="312"/>
      <c r="LIG84" s="312"/>
      <c r="LIH84" s="312"/>
      <c r="LII84" s="312"/>
      <c r="LIJ84" s="312"/>
      <c r="LIK84" s="318"/>
      <c r="LIL84" s="318"/>
      <c r="LIM84" s="318"/>
      <c r="LIN84" s="318"/>
      <c r="LIO84" s="318"/>
      <c r="LIP84" s="318"/>
      <c r="LIQ84" s="318"/>
      <c r="LIR84" s="318"/>
      <c r="LIS84" s="318"/>
      <c r="LIT84" s="318"/>
      <c r="LIU84" s="318"/>
      <c r="LIV84" s="318"/>
      <c r="LIW84" s="318"/>
      <c r="LIX84" s="318"/>
      <c r="LIY84" s="318"/>
      <c r="LIZ84" s="318"/>
      <c r="LJA84" s="322"/>
      <c r="LJB84" s="323"/>
      <c r="LJC84" s="323"/>
      <c r="LJD84" s="323"/>
      <c r="LJE84" s="323"/>
      <c r="LJF84" s="323"/>
      <c r="LJG84" s="323"/>
      <c r="LJH84" s="323"/>
      <c r="LJI84" s="323"/>
      <c r="LJJ84" s="323"/>
      <c r="LJK84" s="323"/>
      <c r="LJL84" s="323"/>
      <c r="LJM84" s="323"/>
      <c r="LJN84" s="323"/>
      <c r="LJO84" s="323"/>
      <c r="LJP84" s="350"/>
      <c r="LJQ84" s="312"/>
      <c r="LJR84" s="312"/>
      <c r="LJS84" s="312"/>
      <c r="LJT84" s="312"/>
      <c r="LJU84" s="312"/>
      <c r="LJV84" s="312"/>
      <c r="LJW84" s="312"/>
      <c r="LJX84" s="312"/>
      <c r="LJY84" s="312"/>
      <c r="LJZ84" s="312"/>
      <c r="LKA84" s="312"/>
      <c r="LKB84" s="312"/>
      <c r="LKC84" s="312"/>
      <c r="LKD84" s="312"/>
      <c r="LKE84" s="312"/>
      <c r="LKF84" s="312"/>
      <c r="LKG84" s="312"/>
      <c r="LKH84" s="312"/>
      <c r="LKI84" s="312"/>
      <c r="LKJ84" s="312"/>
      <c r="LKK84" s="312"/>
      <c r="LKL84" s="312"/>
      <c r="LKM84" s="312"/>
      <c r="LKN84" s="312"/>
      <c r="LKO84" s="312"/>
      <c r="LKP84" s="312"/>
      <c r="LKQ84" s="312"/>
      <c r="LKR84" s="312"/>
      <c r="LKS84" s="312"/>
      <c r="LKT84" s="312"/>
      <c r="LKU84" s="312"/>
      <c r="LKV84" s="312"/>
      <c r="LKW84" s="312"/>
      <c r="LKX84" s="312"/>
      <c r="LKY84" s="312"/>
      <c r="LKZ84" s="312"/>
      <c r="LLA84" s="312"/>
      <c r="LLB84" s="312"/>
      <c r="LLC84" s="312"/>
      <c r="LLD84" s="312"/>
      <c r="LLE84" s="312"/>
      <c r="LLF84" s="312"/>
      <c r="LLG84" s="312"/>
      <c r="LLH84" s="312"/>
      <c r="LLI84" s="312"/>
      <c r="LLJ84" s="312"/>
      <c r="LLK84" s="312"/>
      <c r="LLL84" s="312"/>
      <c r="LLM84" s="312"/>
      <c r="LLN84" s="312"/>
      <c r="LLO84" s="312"/>
      <c r="LLP84" s="312"/>
      <c r="LLQ84" s="312"/>
      <c r="LLR84" s="312"/>
      <c r="LLS84" s="312"/>
      <c r="LLT84" s="312"/>
      <c r="LLU84" s="312"/>
      <c r="LLV84" s="312"/>
      <c r="LLW84" s="312"/>
      <c r="LLX84" s="312"/>
      <c r="LLY84" s="318"/>
      <c r="LLZ84" s="318"/>
      <c r="LMA84" s="318"/>
      <c r="LMB84" s="318"/>
      <c r="LMC84" s="318"/>
      <c r="LMD84" s="318"/>
      <c r="LME84" s="318"/>
      <c r="LMF84" s="318"/>
      <c r="LMG84" s="318"/>
      <c r="LMH84" s="318"/>
      <c r="LMI84" s="318"/>
      <c r="LMJ84" s="318"/>
      <c r="LMK84" s="318"/>
      <c r="LML84" s="318"/>
      <c r="LMM84" s="318"/>
      <c r="LMN84" s="318"/>
      <c r="LMO84" s="322"/>
      <c r="LMP84" s="323"/>
      <c r="LMQ84" s="323"/>
      <c r="LMR84" s="323"/>
      <c r="LMS84" s="323"/>
      <c r="LMT84" s="323"/>
      <c r="LMU84" s="323"/>
      <c r="LMV84" s="323"/>
      <c r="LMW84" s="323"/>
      <c r="LMX84" s="323"/>
      <c r="LMY84" s="323"/>
      <c r="LMZ84" s="323"/>
      <c r="LNA84" s="323"/>
      <c r="LNB84" s="323"/>
      <c r="LNC84" s="323"/>
      <c r="LND84" s="350"/>
      <c r="LNE84" s="312"/>
      <c r="LNF84" s="312"/>
      <c r="LNG84" s="312"/>
      <c r="LNH84" s="312"/>
      <c r="LNI84" s="312"/>
      <c r="LNJ84" s="312"/>
      <c r="LNK84" s="312"/>
      <c r="LNL84" s="312"/>
      <c r="LNM84" s="312"/>
      <c r="LNN84" s="312"/>
      <c r="LNO84" s="312"/>
      <c r="LNP84" s="312"/>
      <c r="LNQ84" s="312"/>
      <c r="LNR84" s="312"/>
      <c r="LNS84" s="312"/>
      <c r="LNT84" s="312"/>
      <c r="LNU84" s="312"/>
      <c r="LNV84" s="312"/>
      <c r="LNW84" s="312"/>
      <c r="LNX84" s="312"/>
      <c r="LNY84" s="312"/>
      <c r="LNZ84" s="312"/>
      <c r="LOA84" s="312"/>
      <c r="LOB84" s="312"/>
      <c r="LOC84" s="312"/>
      <c r="LOD84" s="312"/>
      <c r="LOE84" s="312"/>
      <c r="LOF84" s="312"/>
      <c r="LOG84" s="312"/>
      <c r="LOH84" s="312"/>
      <c r="LOI84" s="312"/>
      <c r="LOJ84" s="312"/>
      <c r="LOK84" s="312"/>
      <c r="LOL84" s="312"/>
      <c r="LOM84" s="312"/>
      <c r="LON84" s="312"/>
      <c r="LOO84" s="312"/>
      <c r="LOP84" s="312"/>
      <c r="LOQ84" s="312"/>
      <c r="LOR84" s="312"/>
      <c r="LOS84" s="312"/>
      <c r="LOT84" s="312"/>
      <c r="LOU84" s="312"/>
      <c r="LOV84" s="312"/>
      <c r="LOW84" s="312"/>
      <c r="LOX84" s="312"/>
      <c r="LOY84" s="312"/>
      <c r="LOZ84" s="312"/>
      <c r="LPA84" s="312"/>
      <c r="LPB84" s="312"/>
      <c r="LPC84" s="312"/>
      <c r="LPD84" s="312"/>
      <c r="LPE84" s="312"/>
      <c r="LPF84" s="312"/>
      <c r="LPG84" s="312"/>
      <c r="LPH84" s="312"/>
      <c r="LPI84" s="312"/>
      <c r="LPJ84" s="312"/>
      <c r="LPK84" s="312"/>
      <c r="LPL84" s="312"/>
      <c r="LPM84" s="318"/>
      <c r="LPN84" s="318"/>
      <c r="LPO84" s="318"/>
      <c r="LPP84" s="318"/>
      <c r="LPQ84" s="318"/>
      <c r="LPR84" s="318"/>
      <c r="LPS84" s="318"/>
      <c r="LPT84" s="318"/>
      <c r="LPU84" s="318"/>
      <c r="LPV84" s="318"/>
      <c r="LPW84" s="318"/>
      <c r="LPX84" s="318"/>
      <c r="LPY84" s="318"/>
      <c r="LPZ84" s="318"/>
      <c r="LQA84" s="318"/>
      <c r="LQB84" s="318"/>
      <c r="LQC84" s="322"/>
      <c r="LQD84" s="323"/>
      <c r="LQE84" s="323"/>
      <c r="LQF84" s="323"/>
      <c r="LQG84" s="323"/>
      <c r="LQH84" s="323"/>
      <c r="LQI84" s="323"/>
      <c r="LQJ84" s="323"/>
      <c r="LQK84" s="323"/>
      <c r="LQL84" s="323"/>
      <c r="LQM84" s="323"/>
      <c r="LQN84" s="323"/>
      <c r="LQO84" s="323"/>
      <c r="LQP84" s="323"/>
      <c r="LQQ84" s="323"/>
      <c r="LQR84" s="350"/>
      <c r="LQS84" s="312"/>
      <c r="LQT84" s="312"/>
      <c r="LQU84" s="312"/>
      <c r="LQV84" s="312"/>
      <c r="LQW84" s="312"/>
      <c r="LQX84" s="312"/>
      <c r="LQY84" s="312"/>
      <c r="LQZ84" s="312"/>
      <c r="LRA84" s="312"/>
      <c r="LRB84" s="312"/>
      <c r="LRC84" s="312"/>
      <c r="LRD84" s="312"/>
      <c r="LRE84" s="312"/>
      <c r="LRF84" s="312"/>
      <c r="LRG84" s="312"/>
      <c r="LRH84" s="312"/>
      <c r="LRI84" s="312"/>
      <c r="LRJ84" s="312"/>
      <c r="LRK84" s="312"/>
      <c r="LRL84" s="312"/>
      <c r="LRM84" s="312"/>
      <c r="LRN84" s="312"/>
      <c r="LRO84" s="312"/>
      <c r="LRP84" s="312"/>
      <c r="LRQ84" s="312"/>
      <c r="LRR84" s="312"/>
      <c r="LRS84" s="312"/>
      <c r="LRT84" s="312"/>
      <c r="LRU84" s="312"/>
      <c r="LRV84" s="312"/>
      <c r="LRW84" s="312"/>
      <c r="LRX84" s="312"/>
      <c r="LRY84" s="312"/>
      <c r="LRZ84" s="312"/>
      <c r="LSA84" s="312"/>
      <c r="LSB84" s="312"/>
      <c r="LSC84" s="312"/>
      <c r="LSD84" s="312"/>
      <c r="LSE84" s="312"/>
      <c r="LSF84" s="312"/>
      <c r="LSG84" s="312"/>
      <c r="LSH84" s="312"/>
      <c r="LSI84" s="312"/>
      <c r="LSJ84" s="312"/>
      <c r="LSK84" s="312"/>
      <c r="LSL84" s="312"/>
      <c r="LSM84" s="312"/>
      <c r="LSN84" s="312"/>
      <c r="LSO84" s="312"/>
      <c r="LSP84" s="312"/>
      <c r="LSQ84" s="312"/>
      <c r="LSR84" s="312"/>
      <c r="LSS84" s="312"/>
      <c r="LST84" s="312"/>
      <c r="LSU84" s="312"/>
      <c r="LSV84" s="312"/>
      <c r="LSW84" s="312"/>
      <c r="LSX84" s="312"/>
      <c r="LSY84" s="312"/>
      <c r="LSZ84" s="312"/>
      <c r="LTA84" s="318"/>
      <c r="LTB84" s="318"/>
      <c r="LTC84" s="318"/>
      <c r="LTD84" s="318"/>
      <c r="LTE84" s="318"/>
      <c r="LTF84" s="318"/>
      <c r="LTG84" s="318"/>
      <c r="LTH84" s="318"/>
      <c r="LTI84" s="318"/>
      <c r="LTJ84" s="318"/>
      <c r="LTK84" s="318"/>
      <c r="LTL84" s="318"/>
      <c r="LTM84" s="318"/>
      <c r="LTN84" s="318"/>
      <c r="LTO84" s="318"/>
      <c r="LTP84" s="318"/>
      <c r="LTQ84" s="322"/>
      <c r="LTR84" s="323"/>
      <c r="LTS84" s="323"/>
      <c r="LTT84" s="323"/>
      <c r="LTU84" s="323"/>
      <c r="LTV84" s="323"/>
      <c r="LTW84" s="323"/>
      <c r="LTX84" s="323"/>
      <c r="LTY84" s="323"/>
      <c r="LTZ84" s="323"/>
      <c r="LUA84" s="323"/>
      <c r="LUB84" s="323"/>
      <c r="LUC84" s="323"/>
      <c r="LUD84" s="323"/>
      <c r="LUE84" s="323"/>
      <c r="LUF84" s="350"/>
      <c r="LUG84" s="312"/>
      <c r="LUH84" s="312"/>
      <c r="LUI84" s="312"/>
      <c r="LUJ84" s="312"/>
      <c r="LUK84" s="312"/>
      <c r="LUL84" s="312"/>
      <c r="LUM84" s="312"/>
      <c r="LUN84" s="312"/>
      <c r="LUO84" s="312"/>
      <c r="LUP84" s="312"/>
      <c r="LUQ84" s="312"/>
      <c r="LUR84" s="312"/>
      <c r="LUS84" s="312"/>
      <c r="LUT84" s="312"/>
      <c r="LUU84" s="312"/>
      <c r="LUV84" s="312"/>
      <c r="LUW84" s="312"/>
      <c r="LUX84" s="312"/>
      <c r="LUY84" s="312"/>
      <c r="LUZ84" s="312"/>
      <c r="LVA84" s="312"/>
      <c r="LVB84" s="312"/>
      <c r="LVC84" s="312"/>
      <c r="LVD84" s="312"/>
      <c r="LVE84" s="312"/>
      <c r="LVF84" s="312"/>
      <c r="LVG84" s="312"/>
      <c r="LVH84" s="312"/>
      <c r="LVI84" s="312"/>
      <c r="LVJ84" s="312"/>
      <c r="LVK84" s="312"/>
      <c r="LVL84" s="312"/>
      <c r="LVM84" s="312"/>
      <c r="LVN84" s="312"/>
      <c r="LVO84" s="312"/>
      <c r="LVP84" s="312"/>
      <c r="LVQ84" s="312"/>
      <c r="LVR84" s="312"/>
      <c r="LVS84" s="312"/>
      <c r="LVT84" s="312"/>
      <c r="LVU84" s="312"/>
      <c r="LVV84" s="312"/>
      <c r="LVW84" s="312"/>
      <c r="LVX84" s="312"/>
      <c r="LVY84" s="312"/>
      <c r="LVZ84" s="312"/>
      <c r="LWA84" s="312"/>
      <c r="LWB84" s="312"/>
      <c r="LWC84" s="312"/>
      <c r="LWD84" s="312"/>
      <c r="LWE84" s="312"/>
      <c r="LWF84" s="312"/>
      <c r="LWG84" s="312"/>
      <c r="LWH84" s="312"/>
      <c r="LWI84" s="312"/>
      <c r="LWJ84" s="312"/>
      <c r="LWK84" s="312"/>
      <c r="LWL84" s="312"/>
      <c r="LWM84" s="312"/>
      <c r="LWN84" s="312"/>
      <c r="LWO84" s="318"/>
      <c r="LWP84" s="318"/>
      <c r="LWQ84" s="318"/>
      <c r="LWR84" s="318"/>
      <c r="LWS84" s="318"/>
      <c r="LWT84" s="318"/>
      <c r="LWU84" s="318"/>
      <c r="LWV84" s="318"/>
      <c r="LWW84" s="318"/>
      <c r="LWX84" s="318"/>
      <c r="LWY84" s="318"/>
      <c r="LWZ84" s="318"/>
      <c r="LXA84" s="318"/>
      <c r="LXB84" s="318"/>
      <c r="LXC84" s="318"/>
      <c r="LXD84" s="318"/>
      <c r="LXE84" s="322"/>
      <c r="LXF84" s="323"/>
      <c r="LXG84" s="323"/>
      <c r="LXH84" s="323"/>
      <c r="LXI84" s="323"/>
      <c r="LXJ84" s="323"/>
      <c r="LXK84" s="323"/>
      <c r="LXL84" s="323"/>
      <c r="LXM84" s="323"/>
      <c r="LXN84" s="323"/>
      <c r="LXO84" s="323"/>
      <c r="LXP84" s="323"/>
      <c r="LXQ84" s="323"/>
      <c r="LXR84" s="323"/>
      <c r="LXS84" s="323"/>
      <c r="LXT84" s="350"/>
      <c r="LXU84" s="312"/>
      <c r="LXV84" s="312"/>
      <c r="LXW84" s="312"/>
      <c r="LXX84" s="312"/>
      <c r="LXY84" s="312"/>
      <c r="LXZ84" s="312"/>
      <c r="LYA84" s="312"/>
      <c r="LYB84" s="312"/>
      <c r="LYC84" s="312"/>
      <c r="LYD84" s="312"/>
      <c r="LYE84" s="312"/>
      <c r="LYF84" s="312"/>
      <c r="LYG84" s="312"/>
      <c r="LYH84" s="312"/>
      <c r="LYI84" s="312"/>
      <c r="LYJ84" s="312"/>
      <c r="LYK84" s="312"/>
      <c r="LYL84" s="312"/>
      <c r="LYM84" s="312"/>
      <c r="LYN84" s="312"/>
      <c r="LYO84" s="312"/>
      <c r="LYP84" s="312"/>
      <c r="LYQ84" s="312"/>
      <c r="LYR84" s="312"/>
      <c r="LYS84" s="312"/>
      <c r="LYT84" s="312"/>
      <c r="LYU84" s="312"/>
      <c r="LYV84" s="312"/>
      <c r="LYW84" s="312"/>
      <c r="LYX84" s="312"/>
      <c r="LYY84" s="312"/>
      <c r="LYZ84" s="312"/>
      <c r="LZA84" s="312"/>
      <c r="LZB84" s="312"/>
      <c r="LZC84" s="312"/>
      <c r="LZD84" s="312"/>
      <c r="LZE84" s="312"/>
      <c r="LZF84" s="312"/>
      <c r="LZG84" s="312"/>
      <c r="LZH84" s="312"/>
      <c r="LZI84" s="312"/>
      <c r="LZJ84" s="312"/>
      <c r="LZK84" s="312"/>
      <c r="LZL84" s="312"/>
      <c r="LZM84" s="312"/>
      <c r="LZN84" s="312"/>
      <c r="LZO84" s="312"/>
      <c r="LZP84" s="312"/>
      <c r="LZQ84" s="312"/>
      <c r="LZR84" s="312"/>
      <c r="LZS84" s="312"/>
      <c r="LZT84" s="312"/>
      <c r="LZU84" s="312"/>
      <c r="LZV84" s="312"/>
      <c r="LZW84" s="312"/>
      <c r="LZX84" s="312"/>
      <c r="LZY84" s="312"/>
      <c r="LZZ84" s="312"/>
      <c r="MAA84" s="312"/>
      <c r="MAB84" s="312"/>
      <c r="MAC84" s="318"/>
      <c r="MAD84" s="318"/>
      <c r="MAE84" s="318"/>
      <c r="MAF84" s="318"/>
      <c r="MAG84" s="318"/>
      <c r="MAH84" s="318"/>
      <c r="MAI84" s="318"/>
      <c r="MAJ84" s="318"/>
      <c r="MAK84" s="318"/>
      <c r="MAL84" s="318"/>
      <c r="MAM84" s="318"/>
      <c r="MAN84" s="318"/>
      <c r="MAO84" s="318"/>
      <c r="MAP84" s="318"/>
      <c r="MAQ84" s="318"/>
      <c r="MAR84" s="318"/>
      <c r="MAS84" s="322"/>
      <c r="MAT84" s="323"/>
      <c r="MAU84" s="323"/>
      <c r="MAV84" s="323"/>
      <c r="MAW84" s="323"/>
      <c r="MAX84" s="323"/>
      <c r="MAY84" s="323"/>
      <c r="MAZ84" s="323"/>
      <c r="MBA84" s="323"/>
      <c r="MBB84" s="323"/>
      <c r="MBC84" s="323"/>
      <c r="MBD84" s="323"/>
      <c r="MBE84" s="323"/>
      <c r="MBF84" s="323"/>
      <c r="MBG84" s="323"/>
      <c r="MBH84" s="350"/>
      <c r="MBI84" s="312"/>
      <c r="MBJ84" s="312"/>
      <c r="MBK84" s="312"/>
      <c r="MBL84" s="312"/>
      <c r="MBM84" s="312"/>
      <c r="MBN84" s="312"/>
      <c r="MBO84" s="312"/>
      <c r="MBP84" s="312"/>
      <c r="MBQ84" s="312"/>
      <c r="MBR84" s="312"/>
      <c r="MBS84" s="312"/>
      <c r="MBT84" s="312"/>
      <c r="MBU84" s="312"/>
      <c r="MBV84" s="312"/>
      <c r="MBW84" s="312"/>
      <c r="MBX84" s="312"/>
      <c r="MBY84" s="312"/>
      <c r="MBZ84" s="312"/>
      <c r="MCA84" s="312"/>
      <c r="MCB84" s="312"/>
      <c r="MCC84" s="312"/>
      <c r="MCD84" s="312"/>
      <c r="MCE84" s="312"/>
      <c r="MCF84" s="312"/>
      <c r="MCG84" s="312"/>
      <c r="MCH84" s="312"/>
      <c r="MCI84" s="312"/>
      <c r="MCJ84" s="312"/>
      <c r="MCK84" s="312"/>
      <c r="MCL84" s="312"/>
      <c r="MCM84" s="312"/>
      <c r="MCN84" s="312"/>
      <c r="MCO84" s="312"/>
      <c r="MCP84" s="312"/>
      <c r="MCQ84" s="312"/>
      <c r="MCR84" s="312"/>
      <c r="MCS84" s="312"/>
      <c r="MCT84" s="312"/>
      <c r="MCU84" s="312"/>
      <c r="MCV84" s="312"/>
      <c r="MCW84" s="312"/>
      <c r="MCX84" s="312"/>
      <c r="MCY84" s="312"/>
      <c r="MCZ84" s="312"/>
      <c r="MDA84" s="312"/>
      <c r="MDB84" s="312"/>
      <c r="MDC84" s="312"/>
      <c r="MDD84" s="312"/>
      <c r="MDE84" s="312"/>
      <c r="MDF84" s="312"/>
      <c r="MDG84" s="312"/>
      <c r="MDH84" s="312"/>
      <c r="MDI84" s="312"/>
      <c r="MDJ84" s="312"/>
      <c r="MDK84" s="312"/>
      <c r="MDL84" s="312"/>
      <c r="MDM84" s="312"/>
      <c r="MDN84" s="312"/>
      <c r="MDO84" s="312"/>
      <c r="MDP84" s="312"/>
      <c r="MDQ84" s="318"/>
      <c r="MDR84" s="318"/>
      <c r="MDS84" s="318"/>
      <c r="MDT84" s="318"/>
      <c r="MDU84" s="318"/>
      <c r="MDV84" s="318"/>
      <c r="MDW84" s="318"/>
      <c r="MDX84" s="318"/>
      <c r="MDY84" s="318"/>
      <c r="MDZ84" s="318"/>
      <c r="MEA84" s="318"/>
      <c r="MEB84" s="318"/>
      <c r="MEC84" s="318"/>
      <c r="MED84" s="318"/>
      <c r="MEE84" s="318"/>
      <c r="MEF84" s="318"/>
      <c r="MEG84" s="322"/>
      <c r="MEH84" s="323"/>
      <c r="MEI84" s="323"/>
      <c r="MEJ84" s="323"/>
      <c r="MEK84" s="323"/>
      <c r="MEL84" s="323"/>
      <c r="MEM84" s="323"/>
      <c r="MEN84" s="323"/>
      <c r="MEO84" s="323"/>
      <c r="MEP84" s="323"/>
      <c r="MEQ84" s="323"/>
      <c r="MER84" s="323"/>
      <c r="MES84" s="323"/>
      <c r="MET84" s="323"/>
      <c r="MEU84" s="323"/>
      <c r="MEV84" s="350"/>
      <c r="MEW84" s="312"/>
      <c r="MEX84" s="312"/>
      <c r="MEY84" s="312"/>
      <c r="MEZ84" s="312"/>
      <c r="MFA84" s="312"/>
      <c r="MFB84" s="312"/>
      <c r="MFC84" s="312"/>
      <c r="MFD84" s="312"/>
      <c r="MFE84" s="312"/>
      <c r="MFF84" s="312"/>
      <c r="MFG84" s="312"/>
      <c r="MFH84" s="312"/>
      <c r="MFI84" s="312"/>
      <c r="MFJ84" s="312"/>
      <c r="MFK84" s="312"/>
      <c r="MFL84" s="312"/>
      <c r="MFM84" s="312"/>
      <c r="MFN84" s="312"/>
      <c r="MFO84" s="312"/>
      <c r="MFP84" s="312"/>
      <c r="MFQ84" s="312"/>
      <c r="MFR84" s="312"/>
      <c r="MFS84" s="312"/>
      <c r="MFT84" s="312"/>
      <c r="MFU84" s="312"/>
      <c r="MFV84" s="312"/>
      <c r="MFW84" s="312"/>
      <c r="MFX84" s="312"/>
      <c r="MFY84" s="312"/>
      <c r="MFZ84" s="312"/>
      <c r="MGA84" s="312"/>
      <c r="MGB84" s="312"/>
      <c r="MGC84" s="312"/>
      <c r="MGD84" s="312"/>
      <c r="MGE84" s="312"/>
      <c r="MGF84" s="312"/>
      <c r="MGG84" s="312"/>
      <c r="MGH84" s="312"/>
      <c r="MGI84" s="312"/>
      <c r="MGJ84" s="312"/>
      <c r="MGK84" s="312"/>
      <c r="MGL84" s="312"/>
      <c r="MGM84" s="312"/>
      <c r="MGN84" s="312"/>
      <c r="MGO84" s="312"/>
      <c r="MGP84" s="312"/>
      <c r="MGQ84" s="312"/>
      <c r="MGR84" s="312"/>
      <c r="MGS84" s="312"/>
      <c r="MGT84" s="312"/>
      <c r="MGU84" s="312"/>
      <c r="MGV84" s="312"/>
      <c r="MGW84" s="312"/>
      <c r="MGX84" s="312"/>
      <c r="MGY84" s="312"/>
      <c r="MGZ84" s="312"/>
      <c r="MHA84" s="312"/>
      <c r="MHB84" s="312"/>
      <c r="MHC84" s="312"/>
      <c r="MHD84" s="312"/>
      <c r="MHE84" s="318"/>
      <c r="MHF84" s="318"/>
      <c r="MHG84" s="318"/>
      <c r="MHH84" s="318"/>
      <c r="MHI84" s="318"/>
      <c r="MHJ84" s="318"/>
      <c r="MHK84" s="318"/>
      <c r="MHL84" s="318"/>
      <c r="MHM84" s="318"/>
      <c r="MHN84" s="318"/>
      <c r="MHO84" s="318"/>
      <c r="MHP84" s="318"/>
      <c r="MHQ84" s="318"/>
      <c r="MHR84" s="318"/>
      <c r="MHS84" s="318"/>
      <c r="MHT84" s="318"/>
      <c r="MHU84" s="322"/>
      <c r="MHV84" s="323"/>
      <c r="MHW84" s="323"/>
      <c r="MHX84" s="323"/>
      <c r="MHY84" s="323"/>
      <c r="MHZ84" s="323"/>
      <c r="MIA84" s="323"/>
      <c r="MIB84" s="323"/>
      <c r="MIC84" s="323"/>
      <c r="MID84" s="323"/>
      <c r="MIE84" s="323"/>
      <c r="MIF84" s="323"/>
      <c r="MIG84" s="323"/>
      <c r="MIH84" s="323"/>
      <c r="MII84" s="323"/>
      <c r="MIJ84" s="350"/>
      <c r="MIK84" s="312"/>
      <c r="MIL84" s="312"/>
      <c r="MIM84" s="312"/>
      <c r="MIN84" s="312"/>
      <c r="MIO84" s="312"/>
      <c r="MIP84" s="312"/>
      <c r="MIQ84" s="312"/>
      <c r="MIR84" s="312"/>
      <c r="MIS84" s="312"/>
      <c r="MIT84" s="312"/>
      <c r="MIU84" s="312"/>
      <c r="MIV84" s="312"/>
      <c r="MIW84" s="312"/>
      <c r="MIX84" s="312"/>
      <c r="MIY84" s="312"/>
      <c r="MIZ84" s="312"/>
      <c r="MJA84" s="312"/>
      <c r="MJB84" s="312"/>
      <c r="MJC84" s="312"/>
      <c r="MJD84" s="312"/>
      <c r="MJE84" s="312"/>
      <c r="MJF84" s="312"/>
      <c r="MJG84" s="312"/>
      <c r="MJH84" s="312"/>
      <c r="MJI84" s="312"/>
      <c r="MJJ84" s="312"/>
      <c r="MJK84" s="312"/>
      <c r="MJL84" s="312"/>
      <c r="MJM84" s="312"/>
      <c r="MJN84" s="312"/>
      <c r="MJO84" s="312"/>
      <c r="MJP84" s="312"/>
      <c r="MJQ84" s="312"/>
      <c r="MJR84" s="312"/>
      <c r="MJS84" s="312"/>
      <c r="MJT84" s="312"/>
      <c r="MJU84" s="312"/>
      <c r="MJV84" s="312"/>
      <c r="MJW84" s="312"/>
      <c r="MJX84" s="312"/>
      <c r="MJY84" s="312"/>
      <c r="MJZ84" s="312"/>
      <c r="MKA84" s="312"/>
      <c r="MKB84" s="312"/>
      <c r="MKC84" s="312"/>
      <c r="MKD84" s="312"/>
      <c r="MKE84" s="312"/>
      <c r="MKF84" s="312"/>
      <c r="MKG84" s="312"/>
      <c r="MKH84" s="312"/>
      <c r="MKI84" s="312"/>
      <c r="MKJ84" s="312"/>
      <c r="MKK84" s="312"/>
      <c r="MKL84" s="312"/>
      <c r="MKM84" s="312"/>
      <c r="MKN84" s="312"/>
      <c r="MKO84" s="312"/>
      <c r="MKP84" s="312"/>
      <c r="MKQ84" s="312"/>
      <c r="MKR84" s="312"/>
      <c r="MKS84" s="318"/>
      <c r="MKT84" s="318"/>
      <c r="MKU84" s="318"/>
      <c r="MKV84" s="318"/>
      <c r="MKW84" s="318"/>
      <c r="MKX84" s="318"/>
      <c r="MKY84" s="318"/>
      <c r="MKZ84" s="318"/>
      <c r="MLA84" s="318"/>
      <c r="MLB84" s="318"/>
      <c r="MLC84" s="318"/>
      <c r="MLD84" s="318"/>
      <c r="MLE84" s="318"/>
      <c r="MLF84" s="318"/>
      <c r="MLG84" s="318"/>
      <c r="MLH84" s="318"/>
      <c r="MLI84" s="322"/>
      <c r="MLJ84" s="323"/>
      <c r="MLK84" s="323"/>
      <c r="MLL84" s="323"/>
      <c r="MLM84" s="323"/>
      <c r="MLN84" s="323"/>
      <c r="MLO84" s="323"/>
      <c r="MLP84" s="323"/>
      <c r="MLQ84" s="323"/>
      <c r="MLR84" s="323"/>
      <c r="MLS84" s="323"/>
      <c r="MLT84" s="323"/>
      <c r="MLU84" s="323"/>
      <c r="MLV84" s="323"/>
      <c r="MLW84" s="323"/>
      <c r="MLX84" s="350"/>
      <c r="MLY84" s="312"/>
      <c r="MLZ84" s="312"/>
      <c r="MMA84" s="312"/>
      <c r="MMB84" s="312"/>
      <c r="MMC84" s="312"/>
      <c r="MMD84" s="312"/>
      <c r="MME84" s="312"/>
      <c r="MMF84" s="312"/>
      <c r="MMG84" s="312"/>
      <c r="MMH84" s="312"/>
      <c r="MMI84" s="312"/>
      <c r="MMJ84" s="312"/>
      <c r="MMK84" s="312"/>
      <c r="MML84" s="312"/>
      <c r="MMM84" s="312"/>
      <c r="MMN84" s="312"/>
      <c r="MMO84" s="312"/>
      <c r="MMP84" s="312"/>
      <c r="MMQ84" s="312"/>
      <c r="MMR84" s="312"/>
      <c r="MMS84" s="312"/>
      <c r="MMT84" s="312"/>
      <c r="MMU84" s="312"/>
      <c r="MMV84" s="312"/>
      <c r="MMW84" s="312"/>
      <c r="MMX84" s="312"/>
      <c r="MMY84" s="312"/>
      <c r="MMZ84" s="312"/>
      <c r="MNA84" s="312"/>
      <c r="MNB84" s="312"/>
      <c r="MNC84" s="312"/>
      <c r="MND84" s="312"/>
      <c r="MNE84" s="312"/>
      <c r="MNF84" s="312"/>
      <c r="MNG84" s="312"/>
      <c r="MNH84" s="312"/>
      <c r="MNI84" s="312"/>
      <c r="MNJ84" s="312"/>
      <c r="MNK84" s="312"/>
      <c r="MNL84" s="312"/>
      <c r="MNM84" s="312"/>
      <c r="MNN84" s="312"/>
      <c r="MNO84" s="312"/>
      <c r="MNP84" s="312"/>
      <c r="MNQ84" s="312"/>
      <c r="MNR84" s="312"/>
      <c r="MNS84" s="312"/>
      <c r="MNT84" s="312"/>
      <c r="MNU84" s="312"/>
      <c r="MNV84" s="312"/>
      <c r="MNW84" s="312"/>
      <c r="MNX84" s="312"/>
      <c r="MNY84" s="312"/>
      <c r="MNZ84" s="312"/>
      <c r="MOA84" s="312"/>
      <c r="MOB84" s="312"/>
      <c r="MOC84" s="312"/>
      <c r="MOD84" s="312"/>
      <c r="MOE84" s="312"/>
      <c r="MOF84" s="312"/>
      <c r="MOG84" s="318"/>
      <c r="MOH84" s="318"/>
      <c r="MOI84" s="318"/>
      <c r="MOJ84" s="318"/>
      <c r="MOK84" s="318"/>
      <c r="MOL84" s="318"/>
      <c r="MOM84" s="318"/>
      <c r="MON84" s="318"/>
      <c r="MOO84" s="318"/>
      <c r="MOP84" s="318"/>
      <c r="MOQ84" s="318"/>
      <c r="MOR84" s="318"/>
      <c r="MOS84" s="318"/>
      <c r="MOT84" s="318"/>
      <c r="MOU84" s="318"/>
      <c r="MOV84" s="318"/>
      <c r="MOW84" s="322"/>
      <c r="MOX84" s="323"/>
      <c r="MOY84" s="323"/>
      <c r="MOZ84" s="323"/>
      <c r="MPA84" s="323"/>
      <c r="MPB84" s="323"/>
      <c r="MPC84" s="323"/>
      <c r="MPD84" s="323"/>
      <c r="MPE84" s="323"/>
      <c r="MPF84" s="323"/>
      <c r="MPG84" s="323"/>
      <c r="MPH84" s="323"/>
      <c r="MPI84" s="323"/>
      <c r="MPJ84" s="323"/>
      <c r="MPK84" s="323"/>
      <c r="MPL84" s="350"/>
      <c r="MPM84" s="312"/>
      <c r="MPN84" s="312"/>
      <c r="MPO84" s="312"/>
      <c r="MPP84" s="312"/>
      <c r="MPQ84" s="312"/>
      <c r="MPR84" s="312"/>
      <c r="MPS84" s="312"/>
      <c r="MPT84" s="312"/>
      <c r="MPU84" s="312"/>
      <c r="MPV84" s="312"/>
      <c r="MPW84" s="312"/>
      <c r="MPX84" s="312"/>
      <c r="MPY84" s="312"/>
      <c r="MPZ84" s="312"/>
      <c r="MQA84" s="312"/>
      <c r="MQB84" s="312"/>
      <c r="MQC84" s="312"/>
      <c r="MQD84" s="312"/>
      <c r="MQE84" s="312"/>
      <c r="MQF84" s="312"/>
      <c r="MQG84" s="312"/>
      <c r="MQH84" s="312"/>
      <c r="MQI84" s="312"/>
      <c r="MQJ84" s="312"/>
      <c r="MQK84" s="312"/>
      <c r="MQL84" s="312"/>
      <c r="MQM84" s="312"/>
      <c r="MQN84" s="312"/>
      <c r="MQO84" s="312"/>
      <c r="MQP84" s="312"/>
      <c r="MQQ84" s="312"/>
      <c r="MQR84" s="312"/>
      <c r="MQS84" s="312"/>
      <c r="MQT84" s="312"/>
      <c r="MQU84" s="312"/>
      <c r="MQV84" s="312"/>
      <c r="MQW84" s="312"/>
      <c r="MQX84" s="312"/>
      <c r="MQY84" s="312"/>
      <c r="MQZ84" s="312"/>
      <c r="MRA84" s="312"/>
      <c r="MRB84" s="312"/>
      <c r="MRC84" s="312"/>
      <c r="MRD84" s="312"/>
      <c r="MRE84" s="312"/>
      <c r="MRF84" s="312"/>
      <c r="MRG84" s="312"/>
      <c r="MRH84" s="312"/>
      <c r="MRI84" s="312"/>
      <c r="MRJ84" s="312"/>
      <c r="MRK84" s="312"/>
      <c r="MRL84" s="312"/>
      <c r="MRM84" s="312"/>
      <c r="MRN84" s="312"/>
      <c r="MRO84" s="312"/>
      <c r="MRP84" s="312"/>
      <c r="MRQ84" s="312"/>
      <c r="MRR84" s="312"/>
      <c r="MRS84" s="312"/>
      <c r="MRT84" s="312"/>
      <c r="MRU84" s="318"/>
      <c r="MRV84" s="318"/>
      <c r="MRW84" s="318"/>
      <c r="MRX84" s="318"/>
      <c r="MRY84" s="318"/>
      <c r="MRZ84" s="318"/>
      <c r="MSA84" s="318"/>
      <c r="MSB84" s="318"/>
      <c r="MSC84" s="318"/>
      <c r="MSD84" s="318"/>
      <c r="MSE84" s="318"/>
      <c r="MSF84" s="318"/>
      <c r="MSG84" s="318"/>
      <c r="MSH84" s="318"/>
      <c r="MSI84" s="318"/>
      <c r="MSJ84" s="318"/>
      <c r="MSK84" s="322"/>
      <c r="MSL84" s="323"/>
      <c r="MSM84" s="323"/>
      <c r="MSN84" s="323"/>
      <c r="MSO84" s="323"/>
      <c r="MSP84" s="323"/>
      <c r="MSQ84" s="323"/>
      <c r="MSR84" s="323"/>
      <c r="MSS84" s="323"/>
      <c r="MST84" s="323"/>
      <c r="MSU84" s="323"/>
      <c r="MSV84" s="323"/>
      <c r="MSW84" s="323"/>
      <c r="MSX84" s="323"/>
      <c r="MSY84" s="323"/>
      <c r="MSZ84" s="350"/>
      <c r="MTA84" s="312"/>
      <c r="MTB84" s="312"/>
      <c r="MTC84" s="312"/>
      <c r="MTD84" s="312"/>
      <c r="MTE84" s="312"/>
      <c r="MTF84" s="312"/>
      <c r="MTG84" s="312"/>
      <c r="MTH84" s="312"/>
      <c r="MTI84" s="312"/>
      <c r="MTJ84" s="312"/>
      <c r="MTK84" s="312"/>
      <c r="MTL84" s="312"/>
      <c r="MTM84" s="312"/>
      <c r="MTN84" s="312"/>
      <c r="MTO84" s="312"/>
      <c r="MTP84" s="312"/>
      <c r="MTQ84" s="312"/>
      <c r="MTR84" s="312"/>
      <c r="MTS84" s="312"/>
      <c r="MTT84" s="312"/>
      <c r="MTU84" s="312"/>
      <c r="MTV84" s="312"/>
      <c r="MTW84" s="312"/>
      <c r="MTX84" s="312"/>
      <c r="MTY84" s="312"/>
      <c r="MTZ84" s="312"/>
      <c r="MUA84" s="312"/>
      <c r="MUB84" s="312"/>
      <c r="MUC84" s="312"/>
      <c r="MUD84" s="312"/>
      <c r="MUE84" s="312"/>
      <c r="MUF84" s="312"/>
      <c r="MUG84" s="312"/>
      <c r="MUH84" s="312"/>
      <c r="MUI84" s="312"/>
      <c r="MUJ84" s="312"/>
      <c r="MUK84" s="312"/>
      <c r="MUL84" s="312"/>
      <c r="MUM84" s="312"/>
      <c r="MUN84" s="312"/>
      <c r="MUO84" s="312"/>
      <c r="MUP84" s="312"/>
      <c r="MUQ84" s="312"/>
      <c r="MUR84" s="312"/>
      <c r="MUS84" s="312"/>
      <c r="MUT84" s="312"/>
      <c r="MUU84" s="312"/>
      <c r="MUV84" s="312"/>
      <c r="MUW84" s="312"/>
      <c r="MUX84" s="312"/>
      <c r="MUY84" s="312"/>
      <c r="MUZ84" s="312"/>
      <c r="MVA84" s="312"/>
      <c r="MVB84" s="312"/>
      <c r="MVC84" s="312"/>
      <c r="MVD84" s="312"/>
      <c r="MVE84" s="312"/>
      <c r="MVF84" s="312"/>
      <c r="MVG84" s="312"/>
      <c r="MVH84" s="312"/>
      <c r="MVI84" s="318"/>
      <c r="MVJ84" s="318"/>
      <c r="MVK84" s="318"/>
      <c r="MVL84" s="318"/>
      <c r="MVM84" s="318"/>
      <c r="MVN84" s="318"/>
      <c r="MVO84" s="318"/>
      <c r="MVP84" s="318"/>
      <c r="MVQ84" s="318"/>
      <c r="MVR84" s="318"/>
      <c r="MVS84" s="318"/>
      <c r="MVT84" s="318"/>
      <c r="MVU84" s="318"/>
      <c r="MVV84" s="318"/>
      <c r="MVW84" s="318"/>
      <c r="MVX84" s="318"/>
      <c r="MVY84" s="322"/>
      <c r="MVZ84" s="323"/>
      <c r="MWA84" s="323"/>
      <c r="MWB84" s="323"/>
      <c r="MWC84" s="323"/>
      <c r="MWD84" s="323"/>
      <c r="MWE84" s="323"/>
      <c r="MWF84" s="323"/>
      <c r="MWG84" s="323"/>
      <c r="MWH84" s="323"/>
      <c r="MWI84" s="323"/>
      <c r="MWJ84" s="323"/>
      <c r="MWK84" s="323"/>
      <c r="MWL84" s="323"/>
      <c r="MWM84" s="323"/>
      <c r="MWN84" s="350"/>
      <c r="MWO84" s="312"/>
      <c r="MWP84" s="312"/>
      <c r="MWQ84" s="312"/>
      <c r="MWR84" s="312"/>
      <c r="MWS84" s="312"/>
      <c r="MWT84" s="312"/>
      <c r="MWU84" s="312"/>
      <c r="MWV84" s="312"/>
      <c r="MWW84" s="312"/>
      <c r="MWX84" s="312"/>
      <c r="MWY84" s="312"/>
      <c r="MWZ84" s="312"/>
      <c r="MXA84" s="312"/>
      <c r="MXB84" s="312"/>
      <c r="MXC84" s="312"/>
      <c r="MXD84" s="312"/>
      <c r="MXE84" s="312"/>
      <c r="MXF84" s="312"/>
      <c r="MXG84" s="312"/>
      <c r="MXH84" s="312"/>
      <c r="MXI84" s="312"/>
      <c r="MXJ84" s="312"/>
      <c r="MXK84" s="312"/>
      <c r="MXL84" s="312"/>
      <c r="MXM84" s="312"/>
      <c r="MXN84" s="312"/>
      <c r="MXO84" s="312"/>
      <c r="MXP84" s="312"/>
      <c r="MXQ84" s="312"/>
      <c r="MXR84" s="312"/>
      <c r="MXS84" s="312"/>
      <c r="MXT84" s="312"/>
      <c r="MXU84" s="312"/>
      <c r="MXV84" s="312"/>
      <c r="MXW84" s="312"/>
      <c r="MXX84" s="312"/>
      <c r="MXY84" s="312"/>
      <c r="MXZ84" s="312"/>
      <c r="MYA84" s="312"/>
      <c r="MYB84" s="312"/>
      <c r="MYC84" s="312"/>
      <c r="MYD84" s="312"/>
      <c r="MYE84" s="312"/>
      <c r="MYF84" s="312"/>
      <c r="MYG84" s="312"/>
      <c r="MYH84" s="312"/>
      <c r="MYI84" s="312"/>
      <c r="MYJ84" s="312"/>
      <c r="MYK84" s="312"/>
      <c r="MYL84" s="312"/>
      <c r="MYM84" s="312"/>
      <c r="MYN84" s="312"/>
      <c r="MYO84" s="312"/>
      <c r="MYP84" s="312"/>
      <c r="MYQ84" s="312"/>
      <c r="MYR84" s="312"/>
      <c r="MYS84" s="312"/>
      <c r="MYT84" s="312"/>
      <c r="MYU84" s="312"/>
      <c r="MYV84" s="312"/>
      <c r="MYW84" s="318"/>
      <c r="MYX84" s="318"/>
      <c r="MYY84" s="318"/>
      <c r="MYZ84" s="318"/>
      <c r="MZA84" s="318"/>
      <c r="MZB84" s="318"/>
      <c r="MZC84" s="318"/>
      <c r="MZD84" s="318"/>
      <c r="MZE84" s="318"/>
      <c r="MZF84" s="318"/>
      <c r="MZG84" s="318"/>
      <c r="MZH84" s="318"/>
      <c r="MZI84" s="318"/>
      <c r="MZJ84" s="318"/>
      <c r="MZK84" s="318"/>
      <c r="MZL84" s="318"/>
      <c r="MZM84" s="322"/>
      <c r="MZN84" s="323"/>
      <c r="MZO84" s="323"/>
      <c r="MZP84" s="323"/>
      <c r="MZQ84" s="323"/>
      <c r="MZR84" s="323"/>
      <c r="MZS84" s="323"/>
      <c r="MZT84" s="323"/>
      <c r="MZU84" s="323"/>
      <c r="MZV84" s="323"/>
      <c r="MZW84" s="323"/>
      <c r="MZX84" s="323"/>
      <c r="MZY84" s="323"/>
      <c r="MZZ84" s="323"/>
      <c r="NAA84" s="323"/>
      <c r="NAB84" s="350"/>
      <c r="NAC84" s="312"/>
      <c r="NAD84" s="312"/>
      <c r="NAE84" s="312"/>
      <c r="NAF84" s="312"/>
      <c r="NAG84" s="312"/>
      <c r="NAH84" s="312"/>
      <c r="NAI84" s="312"/>
      <c r="NAJ84" s="312"/>
      <c r="NAK84" s="312"/>
      <c r="NAL84" s="312"/>
      <c r="NAM84" s="312"/>
      <c r="NAN84" s="312"/>
      <c r="NAO84" s="312"/>
      <c r="NAP84" s="312"/>
      <c r="NAQ84" s="312"/>
      <c r="NAR84" s="312"/>
      <c r="NAS84" s="312"/>
      <c r="NAT84" s="312"/>
      <c r="NAU84" s="312"/>
      <c r="NAV84" s="312"/>
      <c r="NAW84" s="312"/>
      <c r="NAX84" s="312"/>
      <c r="NAY84" s="312"/>
      <c r="NAZ84" s="312"/>
      <c r="NBA84" s="312"/>
      <c r="NBB84" s="312"/>
      <c r="NBC84" s="312"/>
      <c r="NBD84" s="312"/>
      <c r="NBE84" s="312"/>
      <c r="NBF84" s="312"/>
      <c r="NBG84" s="312"/>
      <c r="NBH84" s="312"/>
      <c r="NBI84" s="312"/>
      <c r="NBJ84" s="312"/>
      <c r="NBK84" s="312"/>
      <c r="NBL84" s="312"/>
      <c r="NBM84" s="312"/>
      <c r="NBN84" s="312"/>
      <c r="NBO84" s="312"/>
      <c r="NBP84" s="312"/>
      <c r="NBQ84" s="312"/>
      <c r="NBR84" s="312"/>
      <c r="NBS84" s="312"/>
      <c r="NBT84" s="312"/>
      <c r="NBU84" s="312"/>
      <c r="NBV84" s="312"/>
      <c r="NBW84" s="312"/>
      <c r="NBX84" s="312"/>
      <c r="NBY84" s="312"/>
      <c r="NBZ84" s="312"/>
      <c r="NCA84" s="312"/>
      <c r="NCB84" s="312"/>
      <c r="NCC84" s="312"/>
      <c r="NCD84" s="312"/>
      <c r="NCE84" s="312"/>
      <c r="NCF84" s="312"/>
      <c r="NCG84" s="312"/>
      <c r="NCH84" s="312"/>
      <c r="NCI84" s="312"/>
      <c r="NCJ84" s="312"/>
      <c r="NCK84" s="318"/>
      <c r="NCL84" s="318"/>
      <c r="NCM84" s="318"/>
      <c r="NCN84" s="318"/>
      <c r="NCO84" s="318"/>
      <c r="NCP84" s="318"/>
      <c r="NCQ84" s="318"/>
      <c r="NCR84" s="318"/>
      <c r="NCS84" s="318"/>
      <c r="NCT84" s="318"/>
      <c r="NCU84" s="318"/>
      <c r="NCV84" s="318"/>
      <c r="NCW84" s="318"/>
      <c r="NCX84" s="318"/>
      <c r="NCY84" s="318"/>
      <c r="NCZ84" s="318"/>
      <c r="NDA84" s="322"/>
      <c r="NDB84" s="323"/>
      <c r="NDC84" s="323"/>
      <c r="NDD84" s="323"/>
      <c r="NDE84" s="323"/>
      <c r="NDF84" s="323"/>
      <c r="NDG84" s="323"/>
      <c r="NDH84" s="323"/>
      <c r="NDI84" s="323"/>
      <c r="NDJ84" s="323"/>
      <c r="NDK84" s="323"/>
      <c r="NDL84" s="323"/>
      <c r="NDM84" s="323"/>
      <c r="NDN84" s="323"/>
      <c r="NDO84" s="323"/>
      <c r="NDP84" s="350"/>
      <c r="NDQ84" s="312"/>
      <c r="NDR84" s="312"/>
      <c r="NDS84" s="312"/>
      <c r="NDT84" s="312"/>
      <c r="NDU84" s="312"/>
      <c r="NDV84" s="312"/>
      <c r="NDW84" s="312"/>
      <c r="NDX84" s="312"/>
      <c r="NDY84" s="312"/>
      <c r="NDZ84" s="312"/>
      <c r="NEA84" s="312"/>
      <c r="NEB84" s="312"/>
      <c r="NEC84" s="312"/>
      <c r="NED84" s="312"/>
      <c r="NEE84" s="312"/>
      <c r="NEF84" s="312"/>
      <c r="NEG84" s="312"/>
      <c r="NEH84" s="312"/>
      <c r="NEI84" s="312"/>
      <c r="NEJ84" s="312"/>
      <c r="NEK84" s="312"/>
      <c r="NEL84" s="312"/>
      <c r="NEM84" s="312"/>
      <c r="NEN84" s="312"/>
      <c r="NEO84" s="312"/>
      <c r="NEP84" s="312"/>
      <c r="NEQ84" s="312"/>
      <c r="NER84" s="312"/>
      <c r="NES84" s="312"/>
      <c r="NET84" s="312"/>
      <c r="NEU84" s="312"/>
      <c r="NEV84" s="312"/>
      <c r="NEW84" s="312"/>
      <c r="NEX84" s="312"/>
      <c r="NEY84" s="312"/>
      <c r="NEZ84" s="312"/>
      <c r="NFA84" s="312"/>
      <c r="NFB84" s="312"/>
      <c r="NFC84" s="312"/>
      <c r="NFD84" s="312"/>
      <c r="NFE84" s="312"/>
      <c r="NFF84" s="312"/>
      <c r="NFG84" s="312"/>
      <c r="NFH84" s="312"/>
      <c r="NFI84" s="312"/>
      <c r="NFJ84" s="312"/>
      <c r="NFK84" s="312"/>
      <c r="NFL84" s="312"/>
      <c r="NFM84" s="312"/>
      <c r="NFN84" s="312"/>
      <c r="NFO84" s="312"/>
      <c r="NFP84" s="312"/>
      <c r="NFQ84" s="312"/>
      <c r="NFR84" s="312"/>
      <c r="NFS84" s="312"/>
      <c r="NFT84" s="312"/>
      <c r="NFU84" s="312"/>
      <c r="NFV84" s="312"/>
      <c r="NFW84" s="312"/>
      <c r="NFX84" s="312"/>
      <c r="NFY84" s="318"/>
      <c r="NFZ84" s="318"/>
      <c r="NGA84" s="318"/>
      <c r="NGB84" s="318"/>
      <c r="NGC84" s="318"/>
      <c r="NGD84" s="318"/>
      <c r="NGE84" s="318"/>
      <c r="NGF84" s="318"/>
      <c r="NGG84" s="318"/>
      <c r="NGH84" s="318"/>
      <c r="NGI84" s="318"/>
      <c r="NGJ84" s="318"/>
      <c r="NGK84" s="318"/>
      <c r="NGL84" s="318"/>
      <c r="NGM84" s="318"/>
      <c r="NGN84" s="318"/>
      <c r="NGO84" s="322"/>
      <c r="NGP84" s="323"/>
      <c r="NGQ84" s="323"/>
      <c r="NGR84" s="323"/>
      <c r="NGS84" s="323"/>
      <c r="NGT84" s="323"/>
      <c r="NGU84" s="323"/>
      <c r="NGV84" s="323"/>
      <c r="NGW84" s="323"/>
      <c r="NGX84" s="323"/>
      <c r="NGY84" s="323"/>
      <c r="NGZ84" s="323"/>
      <c r="NHA84" s="323"/>
      <c r="NHB84" s="323"/>
      <c r="NHC84" s="323"/>
      <c r="NHD84" s="350"/>
      <c r="NHE84" s="312"/>
      <c r="NHF84" s="312"/>
      <c r="NHG84" s="312"/>
      <c r="NHH84" s="312"/>
      <c r="NHI84" s="312"/>
      <c r="NHJ84" s="312"/>
      <c r="NHK84" s="312"/>
      <c r="NHL84" s="312"/>
      <c r="NHM84" s="312"/>
      <c r="NHN84" s="312"/>
      <c r="NHO84" s="312"/>
      <c r="NHP84" s="312"/>
      <c r="NHQ84" s="312"/>
      <c r="NHR84" s="312"/>
      <c r="NHS84" s="312"/>
      <c r="NHT84" s="312"/>
      <c r="NHU84" s="312"/>
      <c r="NHV84" s="312"/>
      <c r="NHW84" s="312"/>
      <c r="NHX84" s="312"/>
      <c r="NHY84" s="312"/>
      <c r="NHZ84" s="312"/>
      <c r="NIA84" s="312"/>
      <c r="NIB84" s="312"/>
      <c r="NIC84" s="312"/>
      <c r="NID84" s="312"/>
      <c r="NIE84" s="312"/>
      <c r="NIF84" s="312"/>
      <c r="NIG84" s="312"/>
      <c r="NIH84" s="312"/>
      <c r="NII84" s="312"/>
      <c r="NIJ84" s="312"/>
      <c r="NIK84" s="312"/>
      <c r="NIL84" s="312"/>
      <c r="NIM84" s="312"/>
      <c r="NIN84" s="312"/>
      <c r="NIO84" s="312"/>
      <c r="NIP84" s="312"/>
      <c r="NIQ84" s="312"/>
      <c r="NIR84" s="312"/>
      <c r="NIS84" s="312"/>
      <c r="NIT84" s="312"/>
      <c r="NIU84" s="312"/>
      <c r="NIV84" s="312"/>
      <c r="NIW84" s="312"/>
      <c r="NIX84" s="312"/>
      <c r="NIY84" s="312"/>
      <c r="NIZ84" s="312"/>
      <c r="NJA84" s="312"/>
      <c r="NJB84" s="312"/>
      <c r="NJC84" s="312"/>
      <c r="NJD84" s="312"/>
      <c r="NJE84" s="312"/>
      <c r="NJF84" s="312"/>
      <c r="NJG84" s="312"/>
      <c r="NJH84" s="312"/>
      <c r="NJI84" s="312"/>
      <c r="NJJ84" s="312"/>
      <c r="NJK84" s="312"/>
      <c r="NJL84" s="312"/>
      <c r="NJM84" s="318"/>
      <c r="NJN84" s="318"/>
      <c r="NJO84" s="318"/>
      <c r="NJP84" s="318"/>
      <c r="NJQ84" s="318"/>
      <c r="NJR84" s="318"/>
      <c r="NJS84" s="318"/>
      <c r="NJT84" s="318"/>
      <c r="NJU84" s="318"/>
      <c r="NJV84" s="318"/>
      <c r="NJW84" s="318"/>
      <c r="NJX84" s="318"/>
      <c r="NJY84" s="318"/>
      <c r="NJZ84" s="318"/>
      <c r="NKA84" s="318"/>
      <c r="NKB84" s="318"/>
      <c r="NKC84" s="322"/>
      <c r="NKD84" s="323"/>
      <c r="NKE84" s="323"/>
      <c r="NKF84" s="323"/>
      <c r="NKG84" s="323"/>
      <c r="NKH84" s="323"/>
      <c r="NKI84" s="323"/>
      <c r="NKJ84" s="323"/>
      <c r="NKK84" s="323"/>
      <c r="NKL84" s="323"/>
      <c r="NKM84" s="323"/>
      <c r="NKN84" s="323"/>
      <c r="NKO84" s="323"/>
      <c r="NKP84" s="323"/>
      <c r="NKQ84" s="323"/>
      <c r="NKR84" s="350"/>
      <c r="NKS84" s="312"/>
      <c r="NKT84" s="312"/>
      <c r="NKU84" s="312"/>
      <c r="NKV84" s="312"/>
      <c r="NKW84" s="312"/>
      <c r="NKX84" s="312"/>
      <c r="NKY84" s="312"/>
      <c r="NKZ84" s="312"/>
      <c r="NLA84" s="312"/>
      <c r="NLB84" s="312"/>
      <c r="NLC84" s="312"/>
      <c r="NLD84" s="312"/>
      <c r="NLE84" s="312"/>
      <c r="NLF84" s="312"/>
      <c r="NLG84" s="312"/>
      <c r="NLH84" s="312"/>
      <c r="NLI84" s="312"/>
      <c r="NLJ84" s="312"/>
      <c r="NLK84" s="312"/>
      <c r="NLL84" s="312"/>
      <c r="NLM84" s="312"/>
      <c r="NLN84" s="312"/>
      <c r="NLO84" s="312"/>
      <c r="NLP84" s="312"/>
      <c r="NLQ84" s="312"/>
      <c r="NLR84" s="312"/>
      <c r="NLS84" s="312"/>
      <c r="NLT84" s="312"/>
      <c r="NLU84" s="312"/>
      <c r="NLV84" s="312"/>
      <c r="NLW84" s="312"/>
      <c r="NLX84" s="312"/>
      <c r="NLY84" s="312"/>
      <c r="NLZ84" s="312"/>
      <c r="NMA84" s="312"/>
      <c r="NMB84" s="312"/>
      <c r="NMC84" s="312"/>
      <c r="NMD84" s="312"/>
      <c r="NME84" s="312"/>
      <c r="NMF84" s="312"/>
      <c r="NMG84" s="312"/>
      <c r="NMH84" s="312"/>
      <c r="NMI84" s="312"/>
      <c r="NMJ84" s="312"/>
      <c r="NMK84" s="312"/>
      <c r="NML84" s="312"/>
      <c r="NMM84" s="312"/>
      <c r="NMN84" s="312"/>
      <c r="NMO84" s="312"/>
      <c r="NMP84" s="312"/>
      <c r="NMQ84" s="312"/>
      <c r="NMR84" s="312"/>
      <c r="NMS84" s="312"/>
      <c r="NMT84" s="312"/>
      <c r="NMU84" s="312"/>
      <c r="NMV84" s="312"/>
      <c r="NMW84" s="312"/>
      <c r="NMX84" s="312"/>
      <c r="NMY84" s="312"/>
      <c r="NMZ84" s="312"/>
      <c r="NNA84" s="318"/>
      <c r="NNB84" s="318"/>
      <c r="NNC84" s="318"/>
      <c r="NND84" s="318"/>
      <c r="NNE84" s="318"/>
      <c r="NNF84" s="318"/>
      <c r="NNG84" s="318"/>
      <c r="NNH84" s="318"/>
      <c r="NNI84" s="318"/>
      <c r="NNJ84" s="318"/>
      <c r="NNK84" s="318"/>
      <c r="NNL84" s="318"/>
      <c r="NNM84" s="318"/>
      <c r="NNN84" s="318"/>
      <c r="NNO84" s="318"/>
      <c r="NNP84" s="318"/>
      <c r="NNQ84" s="322"/>
      <c r="NNR84" s="323"/>
      <c r="NNS84" s="323"/>
      <c r="NNT84" s="323"/>
      <c r="NNU84" s="323"/>
      <c r="NNV84" s="323"/>
      <c r="NNW84" s="323"/>
      <c r="NNX84" s="323"/>
      <c r="NNY84" s="323"/>
      <c r="NNZ84" s="323"/>
      <c r="NOA84" s="323"/>
      <c r="NOB84" s="323"/>
      <c r="NOC84" s="323"/>
      <c r="NOD84" s="323"/>
      <c r="NOE84" s="323"/>
      <c r="NOF84" s="350"/>
      <c r="NOG84" s="312"/>
      <c r="NOH84" s="312"/>
      <c r="NOI84" s="312"/>
      <c r="NOJ84" s="312"/>
      <c r="NOK84" s="312"/>
      <c r="NOL84" s="312"/>
      <c r="NOM84" s="312"/>
      <c r="NON84" s="312"/>
      <c r="NOO84" s="312"/>
      <c r="NOP84" s="312"/>
      <c r="NOQ84" s="312"/>
      <c r="NOR84" s="312"/>
      <c r="NOS84" s="312"/>
      <c r="NOT84" s="312"/>
      <c r="NOU84" s="312"/>
      <c r="NOV84" s="312"/>
      <c r="NOW84" s="312"/>
      <c r="NOX84" s="312"/>
      <c r="NOY84" s="312"/>
      <c r="NOZ84" s="312"/>
      <c r="NPA84" s="312"/>
      <c r="NPB84" s="312"/>
      <c r="NPC84" s="312"/>
      <c r="NPD84" s="312"/>
      <c r="NPE84" s="312"/>
      <c r="NPF84" s="312"/>
      <c r="NPG84" s="312"/>
      <c r="NPH84" s="312"/>
      <c r="NPI84" s="312"/>
      <c r="NPJ84" s="312"/>
      <c r="NPK84" s="312"/>
      <c r="NPL84" s="312"/>
      <c r="NPM84" s="312"/>
      <c r="NPN84" s="312"/>
      <c r="NPO84" s="312"/>
      <c r="NPP84" s="312"/>
      <c r="NPQ84" s="312"/>
      <c r="NPR84" s="312"/>
      <c r="NPS84" s="312"/>
      <c r="NPT84" s="312"/>
      <c r="NPU84" s="312"/>
      <c r="NPV84" s="312"/>
      <c r="NPW84" s="312"/>
      <c r="NPX84" s="312"/>
      <c r="NPY84" s="312"/>
      <c r="NPZ84" s="312"/>
      <c r="NQA84" s="312"/>
      <c r="NQB84" s="312"/>
      <c r="NQC84" s="312"/>
      <c r="NQD84" s="312"/>
      <c r="NQE84" s="312"/>
      <c r="NQF84" s="312"/>
      <c r="NQG84" s="312"/>
      <c r="NQH84" s="312"/>
      <c r="NQI84" s="312"/>
      <c r="NQJ84" s="312"/>
      <c r="NQK84" s="312"/>
      <c r="NQL84" s="312"/>
      <c r="NQM84" s="312"/>
      <c r="NQN84" s="312"/>
      <c r="NQO84" s="318"/>
      <c r="NQP84" s="318"/>
      <c r="NQQ84" s="318"/>
      <c r="NQR84" s="318"/>
      <c r="NQS84" s="318"/>
      <c r="NQT84" s="318"/>
      <c r="NQU84" s="318"/>
      <c r="NQV84" s="318"/>
      <c r="NQW84" s="318"/>
      <c r="NQX84" s="318"/>
      <c r="NQY84" s="318"/>
      <c r="NQZ84" s="318"/>
      <c r="NRA84" s="318"/>
      <c r="NRB84" s="318"/>
      <c r="NRC84" s="318"/>
      <c r="NRD84" s="318"/>
      <c r="NRE84" s="322"/>
      <c r="NRF84" s="323"/>
      <c r="NRG84" s="323"/>
      <c r="NRH84" s="323"/>
      <c r="NRI84" s="323"/>
      <c r="NRJ84" s="323"/>
      <c r="NRK84" s="323"/>
      <c r="NRL84" s="323"/>
      <c r="NRM84" s="323"/>
      <c r="NRN84" s="323"/>
      <c r="NRO84" s="323"/>
      <c r="NRP84" s="323"/>
      <c r="NRQ84" s="323"/>
      <c r="NRR84" s="323"/>
      <c r="NRS84" s="323"/>
      <c r="NRT84" s="350"/>
      <c r="NRU84" s="312"/>
      <c r="NRV84" s="312"/>
      <c r="NRW84" s="312"/>
      <c r="NRX84" s="312"/>
      <c r="NRY84" s="312"/>
      <c r="NRZ84" s="312"/>
      <c r="NSA84" s="312"/>
      <c r="NSB84" s="312"/>
      <c r="NSC84" s="312"/>
      <c r="NSD84" s="312"/>
      <c r="NSE84" s="312"/>
      <c r="NSF84" s="312"/>
      <c r="NSG84" s="312"/>
      <c r="NSH84" s="312"/>
      <c r="NSI84" s="312"/>
      <c r="NSJ84" s="312"/>
      <c r="NSK84" s="312"/>
      <c r="NSL84" s="312"/>
      <c r="NSM84" s="312"/>
      <c r="NSN84" s="312"/>
      <c r="NSO84" s="312"/>
      <c r="NSP84" s="312"/>
      <c r="NSQ84" s="312"/>
      <c r="NSR84" s="312"/>
      <c r="NSS84" s="312"/>
      <c r="NST84" s="312"/>
      <c r="NSU84" s="312"/>
      <c r="NSV84" s="312"/>
      <c r="NSW84" s="312"/>
      <c r="NSX84" s="312"/>
      <c r="NSY84" s="312"/>
      <c r="NSZ84" s="312"/>
      <c r="NTA84" s="312"/>
      <c r="NTB84" s="312"/>
      <c r="NTC84" s="312"/>
      <c r="NTD84" s="312"/>
      <c r="NTE84" s="312"/>
      <c r="NTF84" s="312"/>
      <c r="NTG84" s="312"/>
      <c r="NTH84" s="312"/>
      <c r="NTI84" s="312"/>
      <c r="NTJ84" s="312"/>
      <c r="NTK84" s="312"/>
      <c r="NTL84" s="312"/>
      <c r="NTM84" s="312"/>
      <c r="NTN84" s="312"/>
      <c r="NTO84" s="312"/>
      <c r="NTP84" s="312"/>
      <c r="NTQ84" s="312"/>
      <c r="NTR84" s="312"/>
      <c r="NTS84" s="312"/>
      <c r="NTT84" s="312"/>
      <c r="NTU84" s="312"/>
      <c r="NTV84" s="312"/>
      <c r="NTW84" s="312"/>
      <c r="NTX84" s="312"/>
      <c r="NTY84" s="312"/>
      <c r="NTZ84" s="312"/>
      <c r="NUA84" s="312"/>
      <c r="NUB84" s="312"/>
      <c r="NUC84" s="318"/>
      <c r="NUD84" s="318"/>
      <c r="NUE84" s="318"/>
      <c r="NUF84" s="318"/>
      <c r="NUG84" s="318"/>
      <c r="NUH84" s="318"/>
      <c r="NUI84" s="318"/>
      <c r="NUJ84" s="318"/>
      <c r="NUK84" s="318"/>
      <c r="NUL84" s="318"/>
      <c r="NUM84" s="318"/>
      <c r="NUN84" s="318"/>
      <c r="NUO84" s="318"/>
      <c r="NUP84" s="318"/>
      <c r="NUQ84" s="318"/>
      <c r="NUR84" s="318"/>
      <c r="NUS84" s="322"/>
      <c r="NUT84" s="323"/>
      <c r="NUU84" s="323"/>
      <c r="NUV84" s="323"/>
      <c r="NUW84" s="323"/>
      <c r="NUX84" s="323"/>
      <c r="NUY84" s="323"/>
      <c r="NUZ84" s="323"/>
      <c r="NVA84" s="323"/>
      <c r="NVB84" s="323"/>
      <c r="NVC84" s="323"/>
      <c r="NVD84" s="323"/>
      <c r="NVE84" s="323"/>
      <c r="NVF84" s="323"/>
      <c r="NVG84" s="323"/>
      <c r="NVH84" s="350"/>
      <c r="NVI84" s="312"/>
      <c r="NVJ84" s="312"/>
      <c r="NVK84" s="312"/>
      <c r="NVL84" s="312"/>
      <c r="NVM84" s="312"/>
      <c r="NVN84" s="312"/>
      <c r="NVO84" s="312"/>
      <c r="NVP84" s="312"/>
      <c r="NVQ84" s="312"/>
      <c r="NVR84" s="312"/>
      <c r="NVS84" s="312"/>
      <c r="NVT84" s="312"/>
      <c r="NVU84" s="312"/>
      <c r="NVV84" s="312"/>
      <c r="NVW84" s="312"/>
      <c r="NVX84" s="312"/>
      <c r="NVY84" s="312"/>
      <c r="NVZ84" s="312"/>
      <c r="NWA84" s="312"/>
      <c r="NWB84" s="312"/>
      <c r="NWC84" s="312"/>
      <c r="NWD84" s="312"/>
      <c r="NWE84" s="312"/>
      <c r="NWF84" s="312"/>
      <c r="NWG84" s="312"/>
      <c r="NWH84" s="312"/>
      <c r="NWI84" s="312"/>
      <c r="NWJ84" s="312"/>
      <c r="NWK84" s="312"/>
      <c r="NWL84" s="312"/>
      <c r="NWM84" s="312"/>
      <c r="NWN84" s="312"/>
      <c r="NWO84" s="312"/>
      <c r="NWP84" s="312"/>
      <c r="NWQ84" s="312"/>
      <c r="NWR84" s="312"/>
      <c r="NWS84" s="312"/>
      <c r="NWT84" s="312"/>
      <c r="NWU84" s="312"/>
      <c r="NWV84" s="312"/>
      <c r="NWW84" s="312"/>
      <c r="NWX84" s="312"/>
      <c r="NWY84" s="312"/>
      <c r="NWZ84" s="312"/>
      <c r="NXA84" s="312"/>
      <c r="NXB84" s="312"/>
      <c r="NXC84" s="312"/>
      <c r="NXD84" s="312"/>
      <c r="NXE84" s="312"/>
      <c r="NXF84" s="312"/>
      <c r="NXG84" s="312"/>
      <c r="NXH84" s="312"/>
      <c r="NXI84" s="312"/>
      <c r="NXJ84" s="312"/>
      <c r="NXK84" s="312"/>
      <c r="NXL84" s="312"/>
      <c r="NXM84" s="312"/>
      <c r="NXN84" s="312"/>
      <c r="NXO84" s="312"/>
      <c r="NXP84" s="312"/>
      <c r="NXQ84" s="318"/>
      <c r="NXR84" s="318"/>
      <c r="NXS84" s="318"/>
      <c r="NXT84" s="318"/>
      <c r="NXU84" s="318"/>
      <c r="NXV84" s="318"/>
      <c r="NXW84" s="318"/>
      <c r="NXX84" s="318"/>
      <c r="NXY84" s="318"/>
      <c r="NXZ84" s="318"/>
      <c r="NYA84" s="318"/>
      <c r="NYB84" s="318"/>
      <c r="NYC84" s="318"/>
      <c r="NYD84" s="318"/>
      <c r="NYE84" s="318"/>
      <c r="NYF84" s="318"/>
      <c r="NYG84" s="322"/>
      <c r="NYH84" s="323"/>
      <c r="NYI84" s="323"/>
      <c r="NYJ84" s="323"/>
      <c r="NYK84" s="323"/>
      <c r="NYL84" s="323"/>
      <c r="NYM84" s="323"/>
      <c r="NYN84" s="323"/>
      <c r="NYO84" s="323"/>
      <c r="NYP84" s="323"/>
      <c r="NYQ84" s="323"/>
      <c r="NYR84" s="323"/>
      <c r="NYS84" s="323"/>
      <c r="NYT84" s="323"/>
      <c r="NYU84" s="323"/>
      <c r="NYV84" s="350"/>
      <c r="NYW84" s="312"/>
      <c r="NYX84" s="312"/>
      <c r="NYY84" s="312"/>
      <c r="NYZ84" s="312"/>
      <c r="NZA84" s="312"/>
      <c r="NZB84" s="312"/>
      <c r="NZC84" s="312"/>
      <c r="NZD84" s="312"/>
      <c r="NZE84" s="312"/>
      <c r="NZF84" s="312"/>
      <c r="NZG84" s="312"/>
      <c r="NZH84" s="312"/>
      <c r="NZI84" s="312"/>
      <c r="NZJ84" s="312"/>
      <c r="NZK84" s="312"/>
      <c r="NZL84" s="312"/>
      <c r="NZM84" s="312"/>
      <c r="NZN84" s="312"/>
      <c r="NZO84" s="312"/>
      <c r="NZP84" s="312"/>
      <c r="NZQ84" s="312"/>
      <c r="NZR84" s="312"/>
      <c r="NZS84" s="312"/>
      <c r="NZT84" s="312"/>
      <c r="NZU84" s="312"/>
      <c r="NZV84" s="312"/>
      <c r="NZW84" s="312"/>
      <c r="NZX84" s="312"/>
      <c r="NZY84" s="312"/>
      <c r="NZZ84" s="312"/>
      <c r="OAA84" s="312"/>
      <c r="OAB84" s="312"/>
      <c r="OAC84" s="312"/>
      <c r="OAD84" s="312"/>
      <c r="OAE84" s="312"/>
      <c r="OAF84" s="312"/>
      <c r="OAG84" s="312"/>
      <c r="OAH84" s="312"/>
      <c r="OAI84" s="312"/>
      <c r="OAJ84" s="312"/>
      <c r="OAK84" s="312"/>
      <c r="OAL84" s="312"/>
      <c r="OAM84" s="312"/>
      <c r="OAN84" s="312"/>
      <c r="OAO84" s="312"/>
      <c r="OAP84" s="312"/>
      <c r="OAQ84" s="312"/>
      <c r="OAR84" s="312"/>
      <c r="OAS84" s="312"/>
      <c r="OAT84" s="312"/>
      <c r="OAU84" s="312"/>
      <c r="OAV84" s="312"/>
      <c r="OAW84" s="312"/>
      <c r="OAX84" s="312"/>
      <c r="OAY84" s="312"/>
      <c r="OAZ84" s="312"/>
      <c r="OBA84" s="312"/>
      <c r="OBB84" s="312"/>
      <c r="OBC84" s="312"/>
      <c r="OBD84" s="312"/>
      <c r="OBE84" s="318"/>
      <c r="OBF84" s="318"/>
      <c r="OBG84" s="318"/>
      <c r="OBH84" s="318"/>
      <c r="OBI84" s="318"/>
      <c r="OBJ84" s="318"/>
      <c r="OBK84" s="318"/>
      <c r="OBL84" s="318"/>
      <c r="OBM84" s="318"/>
      <c r="OBN84" s="318"/>
      <c r="OBO84" s="318"/>
      <c r="OBP84" s="318"/>
      <c r="OBQ84" s="318"/>
      <c r="OBR84" s="318"/>
      <c r="OBS84" s="318"/>
      <c r="OBT84" s="318"/>
      <c r="OBU84" s="322"/>
      <c r="OBV84" s="323"/>
      <c r="OBW84" s="323"/>
      <c r="OBX84" s="323"/>
      <c r="OBY84" s="323"/>
      <c r="OBZ84" s="323"/>
      <c r="OCA84" s="323"/>
      <c r="OCB84" s="323"/>
      <c r="OCC84" s="323"/>
      <c r="OCD84" s="323"/>
      <c r="OCE84" s="323"/>
      <c r="OCF84" s="323"/>
      <c r="OCG84" s="323"/>
      <c r="OCH84" s="323"/>
      <c r="OCI84" s="323"/>
      <c r="OCJ84" s="350"/>
      <c r="OCK84" s="312"/>
      <c r="OCL84" s="312"/>
      <c r="OCM84" s="312"/>
      <c r="OCN84" s="312"/>
      <c r="OCO84" s="312"/>
      <c r="OCP84" s="312"/>
      <c r="OCQ84" s="312"/>
      <c r="OCR84" s="312"/>
      <c r="OCS84" s="312"/>
      <c r="OCT84" s="312"/>
      <c r="OCU84" s="312"/>
      <c r="OCV84" s="312"/>
      <c r="OCW84" s="312"/>
      <c r="OCX84" s="312"/>
      <c r="OCY84" s="312"/>
      <c r="OCZ84" s="312"/>
      <c r="ODA84" s="312"/>
      <c r="ODB84" s="312"/>
      <c r="ODC84" s="312"/>
      <c r="ODD84" s="312"/>
      <c r="ODE84" s="312"/>
      <c r="ODF84" s="312"/>
      <c r="ODG84" s="312"/>
      <c r="ODH84" s="312"/>
      <c r="ODI84" s="312"/>
      <c r="ODJ84" s="312"/>
      <c r="ODK84" s="312"/>
      <c r="ODL84" s="312"/>
      <c r="ODM84" s="312"/>
      <c r="ODN84" s="312"/>
      <c r="ODO84" s="312"/>
      <c r="ODP84" s="312"/>
      <c r="ODQ84" s="312"/>
      <c r="ODR84" s="312"/>
      <c r="ODS84" s="312"/>
      <c r="ODT84" s="312"/>
      <c r="ODU84" s="312"/>
      <c r="ODV84" s="312"/>
      <c r="ODW84" s="312"/>
      <c r="ODX84" s="312"/>
      <c r="ODY84" s="312"/>
      <c r="ODZ84" s="312"/>
      <c r="OEA84" s="312"/>
      <c r="OEB84" s="312"/>
      <c r="OEC84" s="312"/>
      <c r="OED84" s="312"/>
      <c r="OEE84" s="312"/>
      <c r="OEF84" s="312"/>
      <c r="OEG84" s="312"/>
      <c r="OEH84" s="312"/>
      <c r="OEI84" s="312"/>
      <c r="OEJ84" s="312"/>
      <c r="OEK84" s="312"/>
      <c r="OEL84" s="312"/>
      <c r="OEM84" s="312"/>
      <c r="OEN84" s="312"/>
      <c r="OEO84" s="312"/>
      <c r="OEP84" s="312"/>
      <c r="OEQ84" s="312"/>
      <c r="OER84" s="312"/>
      <c r="OES84" s="318"/>
      <c r="OET84" s="318"/>
      <c r="OEU84" s="318"/>
      <c r="OEV84" s="318"/>
      <c r="OEW84" s="318"/>
      <c r="OEX84" s="318"/>
      <c r="OEY84" s="318"/>
      <c r="OEZ84" s="318"/>
      <c r="OFA84" s="318"/>
      <c r="OFB84" s="318"/>
      <c r="OFC84" s="318"/>
      <c r="OFD84" s="318"/>
      <c r="OFE84" s="318"/>
      <c r="OFF84" s="318"/>
      <c r="OFG84" s="318"/>
      <c r="OFH84" s="318"/>
      <c r="OFI84" s="322"/>
      <c r="OFJ84" s="323"/>
      <c r="OFK84" s="323"/>
      <c r="OFL84" s="323"/>
      <c r="OFM84" s="323"/>
      <c r="OFN84" s="323"/>
      <c r="OFO84" s="323"/>
      <c r="OFP84" s="323"/>
      <c r="OFQ84" s="323"/>
      <c r="OFR84" s="323"/>
      <c r="OFS84" s="323"/>
      <c r="OFT84" s="323"/>
      <c r="OFU84" s="323"/>
      <c r="OFV84" s="323"/>
      <c r="OFW84" s="323"/>
      <c r="OFX84" s="350"/>
      <c r="OFY84" s="312"/>
      <c r="OFZ84" s="312"/>
      <c r="OGA84" s="312"/>
      <c r="OGB84" s="312"/>
      <c r="OGC84" s="312"/>
      <c r="OGD84" s="312"/>
      <c r="OGE84" s="312"/>
      <c r="OGF84" s="312"/>
      <c r="OGG84" s="312"/>
      <c r="OGH84" s="312"/>
      <c r="OGI84" s="312"/>
      <c r="OGJ84" s="312"/>
      <c r="OGK84" s="312"/>
      <c r="OGL84" s="312"/>
      <c r="OGM84" s="312"/>
      <c r="OGN84" s="312"/>
      <c r="OGO84" s="312"/>
      <c r="OGP84" s="312"/>
      <c r="OGQ84" s="312"/>
      <c r="OGR84" s="312"/>
      <c r="OGS84" s="312"/>
      <c r="OGT84" s="312"/>
      <c r="OGU84" s="312"/>
      <c r="OGV84" s="312"/>
      <c r="OGW84" s="312"/>
      <c r="OGX84" s="312"/>
      <c r="OGY84" s="312"/>
      <c r="OGZ84" s="312"/>
      <c r="OHA84" s="312"/>
      <c r="OHB84" s="312"/>
      <c r="OHC84" s="312"/>
      <c r="OHD84" s="312"/>
      <c r="OHE84" s="312"/>
      <c r="OHF84" s="312"/>
      <c r="OHG84" s="312"/>
      <c r="OHH84" s="312"/>
      <c r="OHI84" s="312"/>
      <c r="OHJ84" s="312"/>
      <c r="OHK84" s="312"/>
      <c r="OHL84" s="312"/>
      <c r="OHM84" s="312"/>
      <c r="OHN84" s="312"/>
      <c r="OHO84" s="312"/>
      <c r="OHP84" s="312"/>
      <c r="OHQ84" s="312"/>
      <c r="OHR84" s="312"/>
      <c r="OHS84" s="312"/>
      <c r="OHT84" s="312"/>
      <c r="OHU84" s="312"/>
      <c r="OHV84" s="312"/>
      <c r="OHW84" s="312"/>
      <c r="OHX84" s="312"/>
      <c r="OHY84" s="312"/>
      <c r="OHZ84" s="312"/>
      <c r="OIA84" s="312"/>
      <c r="OIB84" s="312"/>
      <c r="OIC84" s="312"/>
      <c r="OID84" s="312"/>
      <c r="OIE84" s="312"/>
      <c r="OIF84" s="312"/>
      <c r="OIG84" s="318"/>
      <c r="OIH84" s="318"/>
      <c r="OII84" s="318"/>
      <c r="OIJ84" s="318"/>
      <c r="OIK84" s="318"/>
      <c r="OIL84" s="318"/>
      <c r="OIM84" s="318"/>
      <c r="OIN84" s="318"/>
      <c r="OIO84" s="318"/>
      <c r="OIP84" s="318"/>
      <c r="OIQ84" s="318"/>
      <c r="OIR84" s="318"/>
      <c r="OIS84" s="318"/>
      <c r="OIT84" s="318"/>
      <c r="OIU84" s="318"/>
      <c r="OIV84" s="318"/>
      <c r="OIW84" s="322"/>
      <c r="OIX84" s="323"/>
      <c r="OIY84" s="323"/>
      <c r="OIZ84" s="323"/>
      <c r="OJA84" s="323"/>
      <c r="OJB84" s="323"/>
      <c r="OJC84" s="323"/>
      <c r="OJD84" s="323"/>
      <c r="OJE84" s="323"/>
      <c r="OJF84" s="323"/>
      <c r="OJG84" s="323"/>
      <c r="OJH84" s="323"/>
      <c r="OJI84" s="323"/>
      <c r="OJJ84" s="323"/>
      <c r="OJK84" s="323"/>
      <c r="OJL84" s="350"/>
      <c r="OJM84" s="312"/>
      <c r="OJN84" s="312"/>
      <c r="OJO84" s="312"/>
      <c r="OJP84" s="312"/>
      <c r="OJQ84" s="312"/>
      <c r="OJR84" s="312"/>
      <c r="OJS84" s="312"/>
      <c r="OJT84" s="312"/>
      <c r="OJU84" s="312"/>
      <c r="OJV84" s="312"/>
      <c r="OJW84" s="312"/>
      <c r="OJX84" s="312"/>
      <c r="OJY84" s="312"/>
      <c r="OJZ84" s="312"/>
      <c r="OKA84" s="312"/>
      <c r="OKB84" s="312"/>
      <c r="OKC84" s="312"/>
      <c r="OKD84" s="312"/>
      <c r="OKE84" s="312"/>
      <c r="OKF84" s="312"/>
      <c r="OKG84" s="312"/>
      <c r="OKH84" s="312"/>
      <c r="OKI84" s="312"/>
      <c r="OKJ84" s="312"/>
      <c r="OKK84" s="312"/>
      <c r="OKL84" s="312"/>
      <c r="OKM84" s="312"/>
      <c r="OKN84" s="312"/>
      <c r="OKO84" s="312"/>
      <c r="OKP84" s="312"/>
      <c r="OKQ84" s="312"/>
      <c r="OKR84" s="312"/>
      <c r="OKS84" s="312"/>
      <c r="OKT84" s="312"/>
      <c r="OKU84" s="312"/>
      <c r="OKV84" s="312"/>
      <c r="OKW84" s="312"/>
      <c r="OKX84" s="312"/>
      <c r="OKY84" s="312"/>
      <c r="OKZ84" s="312"/>
      <c r="OLA84" s="312"/>
      <c r="OLB84" s="312"/>
      <c r="OLC84" s="312"/>
      <c r="OLD84" s="312"/>
      <c r="OLE84" s="312"/>
      <c r="OLF84" s="312"/>
      <c r="OLG84" s="312"/>
      <c r="OLH84" s="312"/>
      <c r="OLI84" s="312"/>
      <c r="OLJ84" s="312"/>
      <c r="OLK84" s="312"/>
      <c r="OLL84" s="312"/>
      <c r="OLM84" s="312"/>
      <c r="OLN84" s="312"/>
      <c r="OLO84" s="312"/>
      <c r="OLP84" s="312"/>
      <c r="OLQ84" s="312"/>
      <c r="OLR84" s="312"/>
      <c r="OLS84" s="312"/>
      <c r="OLT84" s="312"/>
      <c r="OLU84" s="318"/>
      <c r="OLV84" s="318"/>
      <c r="OLW84" s="318"/>
      <c r="OLX84" s="318"/>
      <c r="OLY84" s="318"/>
      <c r="OLZ84" s="318"/>
      <c r="OMA84" s="318"/>
      <c r="OMB84" s="318"/>
      <c r="OMC84" s="318"/>
      <c r="OMD84" s="318"/>
      <c r="OME84" s="318"/>
      <c r="OMF84" s="318"/>
      <c r="OMG84" s="318"/>
      <c r="OMH84" s="318"/>
      <c r="OMI84" s="318"/>
      <c r="OMJ84" s="318"/>
      <c r="OMK84" s="322"/>
      <c r="OML84" s="323"/>
      <c r="OMM84" s="323"/>
      <c r="OMN84" s="323"/>
      <c r="OMO84" s="323"/>
      <c r="OMP84" s="323"/>
      <c r="OMQ84" s="323"/>
      <c r="OMR84" s="323"/>
      <c r="OMS84" s="323"/>
      <c r="OMT84" s="323"/>
      <c r="OMU84" s="323"/>
      <c r="OMV84" s="323"/>
      <c r="OMW84" s="323"/>
      <c r="OMX84" s="323"/>
      <c r="OMY84" s="323"/>
      <c r="OMZ84" s="350"/>
      <c r="ONA84" s="312"/>
      <c r="ONB84" s="312"/>
      <c r="ONC84" s="312"/>
      <c r="OND84" s="312"/>
      <c r="ONE84" s="312"/>
      <c r="ONF84" s="312"/>
      <c r="ONG84" s="312"/>
      <c r="ONH84" s="312"/>
      <c r="ONI84" s="312"/>
      <c r="ONJ84" s="312"/>
      <c r="ONK84" s="312"/>
      <c r="ONL84" s="312"/>
      <c r="ONM84" s="312"/>
      <c r="ONN84" s="312"/>
      <c r="ONO84" s="312"/>
      <c r="ONP84" s="312"/>
      <c r="ONQ84" s="312"/>
      <c r="ONR84" s="312"/>
      <c r="ONS84" s="312"/>
      <c r="ONT84" s="312"/>
      <c r="ONU84" s="312"/>
      <c r="ONV84" s="312"/>
      <c r="ONW84" s="312"/>
      <c r="ONX84" s="312"/>
      <c r="ONY84" s="312"/>
      <c r="ONZ84" s="312"/>
      <c r="OOA84" s="312"/>
      <c r="OOB84" s="312"/>
      <c r="OOC84" s="312"/>
      <c r="OOD84" s="312"/>
      <c r="OOE84" s="312"/>
      <c r="OOF84" s="312"/>
      <c r="OOG84" s="312"/>
      <c r="OOH84" s="312"/>
      <c r="OOI84" s="312"/>
      <c r="OOJ84" s="312"/>
      <c r="OOK84" s="312"/>
      <c r="OOL84" s="312"/>
      <c r="OOM84" s="312"/>
      <c r="OON84" s="312"/>
      <c r="OOO84" s="312"/>
      <c r="OOP84" s="312"/>
      <c r="OOQ84" s="312"/>
      <c r="OOR84" s="312"/>
      <c r="OOS84" s="312"/>
      <c r="OOT84" s="312"/>
      <c r="OOU84" s="312"/>
      <c r="OOV84" s="312"/>
      <c r="OOW84" s="312"/>
      <c r="OOX84" s="312"/>
      <c r="OOY84" s="312"/>
      <c r="OOZ84" s="312"/>
      <c r="OPA84" s="312"/>
      <c r="OPB84" s="312"/>
      <c r="OPC84" s="312"/>
      <c r="OPD84" s="312"/>
      <c r="OPE84" s="312"/>
      <c r="OPF84" s="312"/>
      <c r="OPG84" s="312"/>
      <c r="OPH84" s="312"/>
      <c r="OPI84" s="318"/>
      <c r="OPJ84" s="318"/>
      <c r="OPK84" s="318"/>
      <c r="OPL84" s="318"/>
      <c r="OPM84" s="318"/>
      <c r="OPN84" s="318"/>
      <c r="OPO84" s="318"/>
      <c r="OPP84" s="318"/>
      <c r="OPQ84" s="318"/>
      <c r="OPR84" s="318"/>
      <c r="OPS84" s="318"/>
      <c r="OPT84" s="318"/>
      <c r="OPU84" s="318"/>
      <c r="OPV84" s="318"/>
      <c r="OPW84" s="318"/>
      <c r="OPX84" s="318"/>
      <c r="OPY84" s="322"/>
      <c r="OPZ84" s="323"/>
      <c r="OQA84" s="323"/>
      <c r="OQB84" s="323"/>
      <c r="OQC84" s="323"/>
      <c r="OQD84" s="323"/>
      <c r="OQE84" s="323"/>
      <c r="OQF84" s="323"/>
      <c r="OQG84" s="323"/>
      <c r="OQH84" s="323"/>
      <c r="OQI84" s="323"/>
      <c r="OQJ84" s="323"/>
      <c r="OQK84" s="323"/>
      <c r="OQL84" s="323"/>
      <c r="OQM84" s="323"/>
      <c r="OQN84" s="350"/>
      <c r="OQO84" s="312"/>
      <c r="OQP84" s="312"/>
      <c r="OQQ84" s="312"/>
      <c r="OQR84" s="312"/>
      <c r="OQS84" s="312"/>
      <c r="OQT84" s="312"/>
      <c r="OQU84" s="312"/>
      <c r="OQV84" s="312"/>
      <c r="OQW84" s="312"/>
      <c r="OQX84" s="312"/>
      <c r="OQY84" s="312"/>
      <c r="OQZ84" s="312"/>
      <c r="ORA84" s="312"/>
      <c r="ORB84" s="312"/>
      <c r="ORC84" s="312"/>
      <c r="ORD84" s="312"/>
      <c r="ORE84" s="312"/>
      <c r="ORF84" s="312"/>
      <c r="ORG84" s="312"/>
      <c r="ORH84" s="312"/>
      <c r="ORI84" s="312"/>
      <c r="ORJ84" s="312"/>
      <c r="ORK84" s="312"/>
      <c r="ORL84" s="312"/>
      <c r="ORM84" s="312"/>
      <c r="ORN84" s="312"/>
      <c r="ORO84" s="312"/>
      <c r="ORP84" s="312"/>
      <c r="ORQ84" s="312"/>
      <c r="ORR84" s="312"/>
      <c r="ORS84" s="312"/>
      <c r="ORT84" s="312"/>
      <c r="ORU84" s="312"/>
      <c r="ORV84" s="312"/>
      <c r="ORW84" s="312"/>
      <c r="ORX84" s="312"/>
      <c r="ORY84" s="312"/>
      <c r="ORZ84" s="312"/>
      <c r="OSA84" s="312"/>
      <c r="OSB84" s="312"/>
      <c r="OSC84" s="312"/>
      <c r="OSD84" s="312"/>
      <c r="OSE84" s="312"/>
      <c r="OSF84" s="312"/>
      <c r="OSG84" s="312"/>
      <c r="OSH84" s="312"/>
      <c r="OSI84" s="312"/>
      <c r="OSJ84" s="312"/>
      <c r="OSK84" s="312"/>
      <c r="OSL84" s="312"/>
      <c r="OSM84" s="312"/>
      <c r="OSN84" s="312"/>
      <c r="OSO84" s="312"/>
      <c r="OSP84" s="312"/>
      <c r="OSQ84" s="312"/>
      <c r="OSR84" s="312"/>
      <c r="OSS84" s="312"/>
      <c r="OST84" s="312"/>
      <c r="OSU84" s="312"/>
      <c r="OSV84" s="312"/>
      <c r="OSW84" s="318"/>
      <c r="OSX84" s="318"/>
      <c r="OSY84" s="318"/>
      <c r="OSZ84" s="318"/>
      <c r="OTA84" s="318"/>
      <c r="OTB84" s="318"/>
      <c r="OTC84" s="318"/>
      <c r="OTD84" s="318"/>
      <c r="OTE84" s="318"/>
      <c r="OTF84" s="318"/>
      <c r="OTG84" s="318"/>
      <c r="OTH84" s="318"/>
      <c r="OTI84" s="318"/>
      <c r="OTJ84" s="318"/>
      <c r="OTK84" s="318"/>
      <c r="OTL84" s="318"/>
      <c r="OTM84" s="322"/>
      <c r="OTN84" s="323"/>
      <c r="OTO84" s="323"/>
      <c r="OTP84" s="323"/>
      <c r="OTQ84" s="323"/>
      <c r="OTR84" s="323"/>
      <c r="OTS84" s="323"/>
      <c r="OTT84" s="323"/>
      <c r="OTU84" s="323"/>
      <c r="OTV84" s="323"/>
      <c r="OTW84" s="323"/>
      <c r="OTX84" s="323"/>
      <c r="OTY84" s="323"/>
      <c r="OTZ84" s="323"/>
      <c r="OUA84" s="323"/>
      <c r="OUB84" s="350"/>
      <c r="OUC84" s="312"/>
      <c r="OUD84" s="312"/>
      <c r="OUE84" s="312"/>
      <c r="OUF84" s="312"/>
      <c r="OUG84" s="312"/>
      <c r="OUH84" s="312"/>
      <c r="OUI84" s="312"/>
      <c r="OUJ84" s="312"/>
      <c r="OUK84" s="312"/>
      <c r="OUL84" s="312"/>
      <c r="OUM84" s="312"/>
      <c r="OUN84" s="312"/>
      <c r="OUO84" s="312"/>
      <c r="OUP84" s="312"/>
      <c r="OUQ84" s="312"/>
      <c r="OUR84" s="312"/>
      <c r="OUS84" s="312"/>
      <c r="OUT84" s="312"/>
      <c r="OUU84" s="312"/>
      <c r="OUV84" s="312"/>
      <c r="OUW84" s="312"/>
      <c r="OUX84" s="312"/>
      <c r="OUY84" s="312"/>
      <c r="OUZ84" s="312"/>
      <c r="OVA84" s="312"/>
      <c r="OVB84" s="312"/>
      <c r="OVC84" s="312"/>
      <c r="OVD84" s="312"/>
      <c r="OVE84" s="312"/>
      <c r="OVF84" s="312"/>
      <c r="OVG84" s="312"/>
      <c r="OVH84" s="312"/>
      <c r="OVI84" s="312"/>
      <c r="OVJ84" s="312"/>
      <c r="OVK84" s="312"/>
      <c r="OVL84" s="312"/>
      <c r="OVM84" s="312"/>
      <c r="OVN84" s="312"/>
      <c r="OVO84" s="312"/>
      <c r="OVP84" s="312"/>
      <c r="OVQ84" s="312"/>
      <c r="OVR84" s="312"/>
      <c r="OVS84" s="312"/>
      <c r="OVT84" s="312"/>
      <c r="OVU84" s="312"/>
      <c r="OVV84" s="312"/>
      <c r="OVW84" s="312"/>
      <c r="OVX84" s="312"/>
      <c r="OVY84" s="312"/>
      <c r="OVZ84" s="312"/>
      <c r="OWA84" s="312"/>
      <c r="OWB84" s="312"/>
      <c r="OWC84" s="312"/>
      <c r="OWD84" s="312"/>
      <c r="OWE84" s="312"/>
      <c r="OWF84" s="312"/>
      <c r="OWG84" s="312"/>
      <c r="OWH84" s="312"/>
      <c r="OWI84" s="312"/>
      <c r="OWJ84" s="312"/>
      <c r="OWK84" s="318"/>
      <c r="OWL84" s="318"/>
      <c r="OWM84" s="318"/>
      <c r="OWN84" s="318"/>
      <c r="OWO84" s="318"/>
      <c r="OWP84" s="318"/>
      <c r="OWQ84" s="318"/>
      <c r="OWR84" s="318"/>
      <c r="OWS84" s="318"/>
      <c r="OWT84" s="318"/>
      <c r="OWU84" s="318"/>
      <c r="OWV84" s="318"/>
      <c r="OWW84" s="318"/>
      <c r="OWX84" s="318"/>
      <c r="OWY84" s="318"/>
      <c r="OWZ84" s="318"/>
      <c r="OXA84" s="322"/>
      <c r="OXB84" s="323"/>
      <c r="OXC84" s="323"/>
      <c r="OXD84" s="323"/>
      <c r="OXE84" s="323"/>
      <c r="OXF84" s="323"/>
      <c r="OXG84" s="323"/>
      <c r="OXH84" s="323"/>
      <c r="OXI84" s="323"/>
      <c r="OXJ84" s="323"/>
      <c r="OXK84" s="323"/>
      <c r="OXL84" s="323"/>
      <c r="OXM84" s="323"/>
      <c r="OXN84" s="323"/>
      <c r="OXO84" s="323"/>
      <c r="OXP84" s="350"/>
      <c r="OXQ84" s="312"/>
      <c r="OXR84" s="312"/>
      <c r="OXS84" s="312"/>
      <c r="OXT84" s="312"/>
      <c r="OXU84" s="312"/>
      <c r="OXV84" s="312"/>
      <c r="OXW84" s="312"/>
      <c r="OXX84" s="312"/>
      <c r="OXY84" s="312"/>
      <c r="OXZ84" s="312"/>
      <c r="OYA84" s="312"/>
      <c r="OYB84" s="312"/>
      <c r="OYC84" s="312"/>
      <c r="OYD84" s="312"/>
      <c r="OYE84" s="312"/>
      <c r="OYF84" s="312"/>
      <c r="OYG84" s="312"/>
      <c r="OYH84" s="312"/>
      <c r="OYI84" s="312"/>
      <c r="OYJ84" s="312"/>
      <c r="OYK84" s="312"/>
      <c r="OYL84" s="312"/>
      <c r="OYM84" s="312"/>
      <c r="OYN84" s="312"/>
      <c r="OYO84" s="312"/>
      <c r="OYP84" s="312"/>
      <c r="OYQ84" s="312"/>
      <c r="OYR84" s="312"/>
      <c r="OYS84" s="312"/>
      <c r="OYT84" s="312"/>
      <c r="OYU84" s="312"/>
      <c r="OYV84" s="312"/>
      <c r="OYW84" s="312"/>
      <c r="OYX84" s="312"/>
      <c r="OYY84" s="312"/>
      <c r="OYZ84" s="312"/>
      <c r="OZA84" s="312"/>
      <c r="OZB84" s="312"/>
      <c r="OZC84" s="312"/>
      <c r="OZD84" s="312"/>
      <c r="OZE84" s="312"/>
      <c r="OZF84" s="312"/>
      <c r="OZG84" s="312"/>
      <c r="OZH84" s="312"/>
      <c r="OZI84" s="312"/>
      <c r="OZJ84" s="312"/>
      <c r="OZK84" s="312"/>
      <c r="OZL84" s="312"/>
      <c r="OZM84" s="312"/>
      <c r="OZN84" s="312"/>
      <c r="OZO84" s="312"/>
      <c r="OZP84" s="312"/>
      <c r="OZQ84" s="312"/>
      <c r="OZR84" s="312"/>
      <c r="OZS84" s="312"/>
      <c r="OZT84" s="312"/>
      <c r="OZU84" s="312"/>
      <c r="OZV84" s="312"/>
      <c r="OZW84" s="312"/>
      <c r="OZX84" s="312"/>
      <c r="OZY84" s="318"/>
      <c r="OZZ84" s="318"/>
      <c r="PAA84" s="318"/>
      <c r="PAB84" s="318"/>
      <c r="PAC84" s="318"/>
      <c r="PAD84" s="318"/>
      <c r="PAE84" s="318"/>
      <c r="PAF84" s="318"/>
      <c r="PAG84" s="318"/>
      <c r="PAH84" s="318"/>
      <c r="PAI84" s="318"/>
      <c r="PAJ84" s="318"/>
      <c r="PAK84" s="318"/>
      <c r="PAL84" s="318"/>
      <c r="PAM84" s="318"/>
      <c r="PAN84" s="318"/>
      <c r="PAO84" s="322"/>
      <c r="PAP84" s="323"/>
      <c r="PAQ84" s="323"/>
      <c r="PAR84" s="323"/>
      <c r="PAS84" s="323"/>
      <c r="PAT84" s="323"/>
      <c r="PAU84" s="323"/>
      <c r="PAV84" s="323"/>
      <c r="PAW84" s="323"/>
      <c r="PAX84" s="323"/>
      <c r="PAY84" s="323"/>
      <c r="PAZ84" s="323"/>
      <c r="PBA84" s="323"/>
      <c r="PBB84" s="323"/>
      <c r="PBC84" s="323"/>
      <c r="PBD84" s="350"/>
      <c r="PBE84" s="312"/>
      <c r="PBF84" s="312"/>
      <c r="PBG84" s="312"/>
      <c r="PBH84" s="312"/>
      <c r="PBI84" s="312"/>
      <c r="PBJ84" s="312"/>
      <c r="PBK84" s="312"/>
      <c r="PBL84" s="312"/>
      <c r="PBM84" s="312"/>
      <c r="PBN84" s="312"/>
      <c r="PBO84" s="312"/>
      <c r="PBP84" s="312"/>
      <c r="PBQ84" s="312"/>
      <c r="PBR84" s="312"/>
      <c r="PBS84" s="312"/>
      <c r="PBT84" s="312"/>
      <c r="PBU84" s="312"/>
      <c r="PBV84" s="312"/>
      <c r="PBW84" s="312"/>
      <c r="PBX84" s="312"/>
      <c r="PBY84" s="312"/>
      <c r="PBZ84" s="312"/>
      <c r="PCA84" s="312"/>
      <c r="PCB84" s="312"/>
      <c r="PCC84" s="312"/>
      <c r="PCD84" s="312"/>
      <c r="PCE84" s="312"/>
      <c r="PCF84" s="312"/>
      <c r="PCG84" s="312"/>
      <c r="PCH84" s="312"/>
      <c r="PCI84" s="312"/>
      <c r="PCJ84" s="312"/>
      <c r="PCK84" s="312"/>
      <c r="PCL84" s="312"/>
      <c r="PCM84" s="312"/>
      <c r="PCN84" s="312"/>
      <c r="PCO84" s="312"/>
      <c r="PCP84" s="312"/>
      <c r="PCQ84" s="312"/>
      <c r="PCR84" s="312"/>
      <c r="PCS84" s="312"/>
      <c r="PCT84" s="312"/>
      <c r="PCU84" s="312"/>
      <c r="PCV84" s="312"/>
      <c r="PCW84" s="312"/>
      <c r="PCX84" s="312"/>
      <c r="PCY84" s="312"/>
      <c r="PCZ84" s="312"/>
      <c r="PDA84" s="312"/>
      <c r="PDB84" s="312"/>
      <c r="PDC84" s="312"/>
      <c r="PDD84" s="312"/>
      <c r="PDE84" s="312"/>
      <c r="PDF84" s="312"/>
      <c r="PDG84" s="312"/>
      <c r="PDH84" s="312"/>
      <c r="PDI84" s="312"/>
      <c r="PDJ84" s="312"/>
      <c r="PDK84" s="312"/>
      <c r="PDL84" s="312"/>
      <c r="PDM84" s="318"/>
      <c r="PDN84" s="318"/>
      <c r="PDO84" s="318"/>
      <c r="PDP84" s="318"/>
      <c r="PDQ84" s="318"/>
      <c r="PDR84" s="318"/>
      <c r="PDS84" s="318"/>
      <c r="PDT84" s="318"/>
      <c r="PDU84" s="318"/>
      <c r="PDV84" s="318"/>
      <c r="PDW84" s="318"/>
      <c r="PDX84" s="318"/>
      <c r="PDY84" s="318"/>
      <c r="PDZ84" s="318"/>
      <c r="PEA84" s="318"/>
      <c r="PEB84" s="318"/>
      <c r="PEC84" s="322"/>
      <c r="PED84" s="323"/>
      <c r="PEE84" s="323"/>
      <c r="PEF84" s="323"/>
      <c r="PEG84" s="323"/>
      <c r="PEH84" s="323"/>
      <c r="PEI84" s="323"/>
      <c r="PEJ84" s="323"/>
      <c r="PEK84" s="323"/>
      <c r="PEL84" s="323"/>
      <c r="PEM84" s="323"/>
      <c r="PEN84" s="323"/>
      <c r="PEO84" s="323"/>
      <c r="PEP84" s="323"/>
      <c r="PEQ84" s="323"/>
      <c r="PER84" s="350"/>
      <c r="PES84" s="312"/>
      <c r="PET84" s="312"/>
      <c r="PEU84" s="312"/>
      <c r="PEV84" s="312"/>
      <c r="PEW84" s="312"/>
      <c r="PEX84" s="312"/>
      <c r="PEY84" s="312"/>
      <c r="PEZ84" s="312"/>
      <c r="PFA84" s="312"/>
      <c r="PFB84" s="312"/>
      <c r="PFC84" s="312"/>
      <c r="PFD84" s="312"/>
      <c r="PFE84" s="312"/>
      <c r="PFF84" s="312"/>
      <c r="PFG84" s="312"/>
      <c r="PFH84" s="312"/>
      <c r="PFI84" s="312"/>
      <c r="PFJ84" s="312"/>
      <c r="PFK84" s="312"/>
      <c r="PFL84" s="312"/>
      <c r="PFM84" s="312"/>
      <c r="PFN84" s="312"/>
      <c r="PFO84" s="312"/>
      <c r="PFP84" s="312"/>
      <c r="PFQ84" s="312"/>
      <c r="PFR84" s="312"/>
      <c r="PFS84" s="312"/>
      <c r="PFT84" s="312"/>
      <c r="PFU84" s="312"/>
      <c r="PFV84" s="312"/>
      <c r="PFW84" s="312"/>
      <c r="PFX84" s="312"/>
      <c r="PFY84" s="312"/>
      <c r="PFZ84" s="312"/>
      <c r="PGA84" s="312"/>
      <c r="PGB84" s="312"/>
      <c r="PGC84" s="312"/>
      <c r="PGD84" s="312"/>
      <c r="PGE84" s="312"/>
      <c r="PGF84" s="312"/>
      <c r="PGG84" s="312"/>
      <c r="PGH84" s="312"/>
      <c r="PGI84" s="312"/>
      <c r="PGJ84" s="312"/>
      <c r="PGK84" s="312"/>
      <c r="PGL84" s="312"/>
      <c r="PGM84" s="312"/>
      <c r="PGN84" s="312"/>
      <c r="PGO84" s="312"/>
      <c r="PGP84" s="312"/>
      <c r="PGQ84" s="312"/>
      <c r="PGR84" s="312"/>
      <c r="PGS84" s="312"/>
      <c r="PGT84" s="312"/>
      <c r="PGU84" s="312"/>
      <c r="PGV84" s="312"/>
      <c r="PGW84" s="312"/>
      <c r="PGX84" s="312"/>
      <c r="PGY84" s="312"/>
      <c r="PGZ84" s="312"/>
      <c r="PHA84" s="318"/>
      <c r="PHB84" s="318"/>
      <c r="PHC84" s="318"/>
      <c r="PHD84" s="318"/>
      <c r="PHE84" s="318"/>
      <c r="PHF84" s="318"/>
      <c r="PHG84" s="318"/>
      <c r="PHH84" s="318"/>
      <c r="PHI84" s="318"/>
      <c r="PHJ84" s="318"/>
      <c r="PHK84" s="318"/>
      <c r="PHL84" s="318"/>
      <c r="PHM84" s="318"/>
      <c r="PHN84" s="318"/>
      <c r="PHO84" s="318"/>
      <c r="PHP84" s="318"/>
      <c r="PHQ84" s="322"/>
      <c r="PHR84" s="323"/>
      <c r="PHS84" s="323"/>
      <c r="PHT84" s="323"/>
      <c r="PHU84" s="323"/>
      <c r="PHV84" s="323"/>
      <c r="PHW84" s="323"/>
      <c r="PHX84" s="323"/>
      <c r="PHY84" s="323"/>
      <c r="PHZ84" s="323"/>
      <c r="PIA84" s="323"/>
      <c r="PIB84" s="323"/>
      <c r="PIC84" s="323"/>
      <c r="PID84" s="323"/>
      <c r="PIE84" s="323"/>
      <c r="PIF84" s="350"/>
      <c r="PIG84" s="312"/>
      <c r="PIH84" s="312"/>
      <c r="PII84" s="312"/>
      <c r="PIJ84" s="312"/>
      <c r="PIK84" s="312"/>
      <c r="PIL84" s="312"/>
      <c r="PIM84" s="312"/>
      <c r="PIN84" s="312"/>
      <c r="PIO84" s="312"/>
      <c r="PIP84" s="312"/>
      <c r="PIQ84" s="312"/>
      <c r="PIR84" s="312"/>
      <c r="PIS84" s="312"/>
      <c r="PIT84" s="312"/>
      <c r="PIU84" s="312"/>
      <c r="PIV84" s="312"/>
      <c r="PIW84" s="312"/>
      <c r="PIX84" s="312"/>
      <c r="PIY84" s="312"/>
      <c r="PIZ84" s="312"/>
      <c r="PJA84" s="312"/>
      <c r="PJB84" s="312"/>
      <c r="PJC84" s="312"/>
      <c r="PJD84" s="312"/>
      <c r="PJE84" s="312"/>
      <c r="PJF84" s="312"/>
      <c r="PJG84" s="312"/>
      <c r="PJH84" s="312"/>
      <c r="PJI84" s="312"/>
      <c r="PJJ84" s="312"/>
      <c r="PJK84" s="312"/>
      <c r="PJL84" s="312"/>
      <c r="PJM84" s="312"/>
      <c r="PJN84" s="312"/>
      <c r="PJO84" s="312"/>
      <c r="PJP84" s="312"/>
      <c r="PJQ84" s="312"/>
      <c r="PJR84" s="312"/>
      <c r="PJS84" s="312"/>
      <c r="PJT84" s="312"/>
      <c r="PJU84" s="312"/>
      <c r="PJV84" s="312"/>
      <c r="PJW84" s="312"/>
      <c r="PJX84" s="312"/>
      <c r="PJY84" s="312"/>
      <c r="PJZ84" s="312"/>
      <c r="PKA84" s="312"/>
      <c r="PKB84" s="312"/>
      <c r="PKC84" s="312"/>
      <c r="PKD84" s="312"/>
      <c r="PKE84" s="312"/>
      <c r="PKF84" s="312"/>
      <c r="PKG84" s="312"/>
      <c r="PKH84" s="312"/>
      <c r="PKI84" s="312"/>
      <c r="PKJ84" s="312"/>
      <c r="PKK84" s="312"/>
      <c r="PKL84" s="312"/>
      <c r="PKM84" s="312"/>
      <c r="PKN84" s="312"/>
      <c r="PKO84" s="318"/>
      <c r="PKP84" s="318"/>
      <c r="PKQ84" s="318"/>
      <c r="PKR84" s="318"/>
      <c r="PKS84" s="318"/>
      <c r="PKT84" s="318"/>
      <c r="PKU84" s="318"/>
      <c r="PKV84" s="318"/>
      <c r="PKW84" s="318"/>
      <c r="PKX84" s="318"/>
      <c r="PKY84" s="318"/>
      <c r="PKZ84" s="318"/>
      <c r="PLA84" s="318"/>
      <c r="PLB84" s="318"/>
      <c r="PLC84" s="318"/>
      <c r="PLD84" s="318"/>
      <c r="PLE84" s="322"/>
      <c r="PLF84" s="323"/>
      <c r="PLG84" s="323"/>
      <c r="PLH84" s="323"/>
      <c r="PLI84" s="323"/>
      <c r="PLJ84" s="323"/>
      <c r="PLK84" s="323"/>
      <c r="PLL84" s="323"/>
      <c r="PLM84" s="323"/>
      <c r="PLN84" s="323"/>
      <c r="PLO84" s="323"/>
      <c r="PLP84" s="323"/>
      <c r="PLQ84" s="323"/>
      <c r="PLR84" s="323"/>
      <c r="PLS84" s="323"/>
      <c r="PLT84" s="350"/>
      <c r="PLU84" s="312"/>
      <c r="PLV84" s="312"/>
      <c r="PLW84" s="312"/>
      <c r="PLX84" s="312"/>
      <c r="PLY84" s="312"/>
      <c r="PLZ84" s="312"/>
      <c r="PMA84" s="312"/>
      <c r="PMB84" s="312"/>
      <c r="PMC84" s="312"/>
      <c r="PMD84" s="312"/>
      <c r="PME84" s="312"/>
      <c r="PMF84" s="312"/>
      <c r="PMG84" s="312"/>
      <c r="PMH84" s="312"/>
      <c r="PMI84" s="312"/>
      <c r="PMJ84" s="312"/>
      <c r="PMK84" s="312"/>
      <c r="PML84" s="312"/>
      <c r="PMM84" s="312"/>
      <c r="PMN84" s="312"/>
      <c r="PMO84" s="312"/>
      <c r="PMP84" s="312"/>
      <c r="PMQ84" s="312"/>
      <c r="PMR84" s="312"/>
      <c r="PMS84" s="312"/>
      <c r="PMT84" s="312"/>
      <c r="PMU84" s="312"/>
      <c r="PMV84" s="312"/>
      <c r="PMW84" s="312"/>
      <c r="PMX84" s="312"/>
      <c r="PMY84" s="312"/>
      <c r="PMZ84" s="312"/>
      <c r="PNA84" s="312"/>
      <c r="PNB84" s="312"/>
      <c r="PNC84" s="312"/>
      <c r="PND84" s="312"/>
      <c r="PNE84" s="312"/>
      <c r="PNF84" s="312"/>
      <c r="PNG84" s="312"/>
      <c r="PNH84" s="312"/>
      <c r="PNI84" s="312"/>
      <c r="PNJ84" s="312"/>
      <c r="PNK84" s="312"/>
      <c r="PNL84" s="312"/>
      <c r="PNM84" s="312"/>
      <c r="PNN84" s="312"/>
      <c r="PNO84" s="312"/>
      <c r="PNP84" s="312"/>
      <c r="PNQ84" s="312"/>
      <c r="PNR84" s="312"/>
      <c r="PNS84" s="312"/>
      <c r="PNT84" s="312"/>
      <c r="PNU84" s="312"/>
      <c r="PNV84" s="312"/>
      <c r="PNW84" s="312"/>
      <c r="PNX84" s="312"/>
      <c r="PNY84" s="312"/>
      <c r="PNZ84" s="312"/>
      <c r="POA84" s="312"/>
      <c r="POB84" s="312"/>
      <c r="POC84" s="318"/>
      <c r="POD84" s="318"/>
      <c r="POE84" s="318"/>
      <c r="POF84" s="318"/>
      <c r="POG84" s="318"/>
      <c r="POH84" s="318"/>
      <c r="POI84" s="318"/>
      <c r="POJ84" s="318"/>
      <c r="POK84" s="318"/>
      <c r="POL84" s="318"/>
      <c r="POM84" s="318"/>
      <c r="PON84" s="318"/>
      <c r="POO84" s="318"/>
      <c r="POP84" s="318"/>
      <c r="POQ84" s="318"/>
      <c r="POR84" s="318"/>
      <c r="POS84" s="322"/>
      <c r="POT84" s="323"/>
      <c r="POU84" s="323"/>
      <c r="POV84" s="323"/>
      <c r="POW84" s="323"/>
      <c r="POX84" s="323"/>
      <c r="POY84" s="323"/>
      <c r="POZ84" s="323"/>
      <c r="PPA84" s="323"/>
      <c r="PPB84" s="323"/>
      <c r="PPC84" s="323"/>
      <c r="PPD84" s="323"/>
      <c r="PPE84" s="323"/>
      <c r="PPF84" s="323"/>
      <c r="PPG84" s="323"/>
      <c r="PPH84" s="350"/>
      <c r="PPI84" s="312"/>
      <c r="PPJ84" s="312"/>
      <c r="PPK84" s="312"/>
      <c r="PPL84" s="312"/>
      <c r="PPM84" s="312"/>
      <c r="PPN84" s="312"/>
      <c r="PPO84" s="312"/>
      <c r="PPP84" s="312"/>
      <c r="PPQ84" s="312"/>
      <c r="PPR84" s="312"/>
      <c r="PPS84" s="312"/>
      <c r="PPT84" s="312"/>
      <c r="PPU84" s="312"/>
      <c r="PPV84" s="312"/>
      <c r="PPW84" s="312"/>
      <c r="PPX84" s="312"/>
      <c r="PPY84" s="312"/>
      <c r="PPZ84" s="312"/>
      <c r="PQA84" s="312"/>
      <c r="PQB84" s="312"/>
      <c r="PQC84" s="312"/>
      <c r="PQD84" s="312"/>
      <c r="PQE84" s="312"/>
      <c r="PQF84" s="312"/>
      <c r="PQG84" s="312"/>
      <c r="PQH84" s="312"/>
      <c r="PQI84" s="312"/>
      <c r="PQJ84" s="312"/>
      <c r="PQK84" s="312"/>
      <c r="PQL84" s="312"/>
      <c r="PQM84" s="312"/>
      <c r="PQN84" s="312"/>
      <c r="PQO84" s="312"/>
      <c r="PQP84" s="312"/>
      <c r="PQQ84" s="312"/>
      <c r="PQR84" s="312"/>
      <c r="PQS84" s="312"/>
      <c r="PQT84" s="312"/>
      <c r="PQU84" s="312"/>
      <c r="PQV84" s="312"/>
      <c r="PQW84" s="312"/>
      <c r="PQX84" s="312"/>
      <c r="PQY84" s="312"/>
      <c r="PQZ84" s="312"/>
      <c r="PRA84" s="312"/>
      <c r="PRB84" s="312"/>
      <c r="PRC84" s="312"/>
      <c r="PRD84" s="312"/>
      <c r="PRE84" s="312"/>
      <c r="PRF84" s="312"/>
      <c r="PRG84" s="312"/>
      <c r="PRH84" s="312"/>
      <c r="PRI84" s="312"/>
      <c r="PRJ84" s="312"/>
      <c r="PRK84" s="312"/>
      <c r="PRL84" s="312"/>
      <c r="PRM84" s="312"/>
      <c r="PRN84" s="312"/>
      <c r="PRO84" s="312"/>
      <c r="PRP84" s="312"/>
      <c r="PRQ84" s="318"/>
      <c r="PRR84" s="318"/>
      <c r="PRS84" s="318"/>
      <c r="PRT84" s="318"/>
      <c r="PRU84" s="318"/>
      <c r="PRV84" s="318"/>
      <c r="PRW84" s="318"/>
      <c r="PRX84" s="318"/>
      <c r="PRY84" s="318"/>
      <c r="PRZ84" s="318"/>
      <c r="PSA84" s="318"/>
      <c r="PSB84" s="318"/>
      <c r="PSC84" s="318"/>
      <c r="PSD84" s="318"/>
      <c r="PSE84" s="318"/>
      <c r="PSF84" s="318"/>
      <c r="PSG84" s="322"/>
      <c r="PSH84" s="323"/>
      <c r="PSI84" s="323"/>
      <c r="PSJ84" s="323"/>
      <c r="PSK84" s="323"/>
      <c r="PSL84" s="323"/>
      <c r="PSM84" s="323"/>
      <c r="PSN84" s="323"/>
      <c r="PSO84" s="323"/>
      <c r="PSP84" s="323"/>
      <c r="PSQ84" s="323"/>
      <c r="PSR84" s="323"/>
      <c r="PSS84" s="323"/>
      <c r="PST84" s="323"/>
      <c r="PSU84" s="323"/>
      <c r="PSV84" s="350"/>
      <c r="PSW84" s="312"/>
      <c r="PSX84" s="312"/>
      <c r="PSY84" s="312"/>
      <c r="PSZ84" s="312"/>
      <c r="PTA84" s="312"/>
      <c r="PTB84" s="312"/>
      <c r="PTC84" s="312"/>
      <c r="PTD84" s="312"/>
      <c r="PTE84" s="312"/>
      <c r="PTF84" s="312"/>
      <c r="PTG84" s="312"/>
      <c r="PTH84" s="312"/>
      <c r="PTI84" s="312"/>
      <c r="PTJ84" s="312"/>
      <c r="PTK84" s="312"/>
      <c r="PTL84" s="312"/>
      <c r="PTM84" s="312"/>
      <c r="PTN84" s="312"/>
      <c r="PTO84" s="312"/>
      <c r="PTP84" s="312"/>
      <c r="PTQ84" s="312"/>
      <c r="PTR84" s="312"/>
      <c r="PTS84" s="312"/>
      <c r="PTT84" s="312"/>
      <c r="PTU84" s="312"/>
      <c r="PTV84" s="312"/>
      <c r="PTW84" s="312"/>
      <c r="PTX84" s="312"/>
      <c r="PTY84" s="312"/>
      <c r="PTZ84" s="312"/>
      <c r="PUA84" s="312"/>
      <c r="PUB84" s="312"/>
      <c r="PUC84" s="312"/>
      <c r="PUD84" s="312"/>
      <c r="PUE84" s="312"/>
      <c r="PUF84" s="312"/>
      <c r="PUG84" s="312"/>
      <c r="PUH84" s="312"/>
      <c r="PUI84" s="312"/>
      <c r="PUJ84" s="312"/>
      <c r="PUK84" s="312"/>
      <c r="PUL84" s="312"/>
      <c r="PUM84" s="312"/>
      <c r="PUN84" s="312"/>
      <c r="PUO84" s="312"/>
      <c r="PUP84" s="312"/>
      <c r="PUQ84" s="312"/>
      <c r="PUR84" s="312"/>
      <c r="PUS84" s="312"/>
      <c r="PUT84" s="312"/>
      <c r="PUU84" s="312"/>
      <c r="PUV84" s="312"/>
      <c r="PUW84" s="312"/>
      <c r="PUX84" s="312"/>
      <c r="PUY84" s="312"/>
      <c r="PUZ84" s="312"/>
      <c r="PVA84" s="312"/>
      <c r="PVB84" s="312"/>
      <c r="PVC84" s="312"/>
      <c r="PVD84" s="312"/>
      <c r="PVE84" s="318"/>
      <c r="PVF84" s="318"/>
      <c r="PVG84" s="318"/>
      <c r="PVH84" s="318"/>
      <c r="PVI84" s="318"/>
      <c r="PVJ84" s="318"/>
      <c r="PVK84" s="318"/>
      <c r="PVL84" s="318"/>
      <c r="PVM84" s="318"/>
      <c r="PVN84" s="318"/>
      <c r="PVO84" s="318"/>
      <c r="PVP84" s="318"/>
      <c r="PVQ84" s="318"/>
      <c r="PVR84" s="318"/>
      <c r="PVS84" s="318"/>
      <c r="PVT84" s="318"/>
      <c r="PVU84" s="322"/>
      <c r="PVV84" s="323"/>
      <c r="PVW84" s="323"/>
      <c r="PVX84" s="323"/>
      <c r="PVY84" s="323"/>
      <c r="PVZ84" s="323"/>
      <c r="PWA84" s="323"/>
      <c r="PWB84" s="323"/>
      <c r="PWC84" s="323"/>
      <c r="PWD84" s="323"/>
      <c r="PWE84" s="323"/>
      <c r="PWF84" s="323"/>
      <c r="PWG84" s="323"/>
      <c r="PWH84" s="323"/>
      <c r="PWI84" s="323"/>
      <c r="PWJ84" s="350"/>
      <c r="PWK84" s="312"/>
      <c r="PWL84" s="312"/>
      <c r="PWM84" s="312"/>
      <c r="PWN84" s="312"/>
      <c r="PWO84" s="312"/>
      <c r="PWP84" s="312"/>
      <c r="PWQ84" s="312"/>
      <c r="PWR84" s="312"/>
      <c r="PWS84" s="312"/>
      <c r="PWT84" s="312"/>
      <c r="PWU84" s="312"/>
      <c r="PWV84" s="312"/>
      <c r="PWW84" s="312"/>
      <c r="PWX84" s="312"/>
      <c r="PWY84" s="312"/>
      <c r="PWZ84" s="312"/>
      <c r="PXA84" s="312"/>
      <c r="PXB84" s="312"/>
      <c r="PXC84" s="312"/>
      <c r="PXD84" s="312"/>
      <c r="PXE84" s="312"/>
      <c r="PXF84" s="312"/>
      <c r="PXG84" s="312"/>
      <c r="PXH84" s="312"/>
      <c r="PXI84" s="312"/>
      <c r="PXJ84" s="312"/>
      <c r="PXK84" s="312"/>
      <c r="PXL84" s="312"/>
      <c r="PXM84" s="312"/>
      <c r="PXN84" s="312"/>
      <c r="PXO84" s="312"/>
      <c r="PXP84" s="312"/>
      <c r="PXQ84" s="312"/>
      <c r="PXR84" s="312"/>
      <c r="PXS84" s="312"/>
      <c r="PXT84" s="312"/>
      <c r="PXU84" s="312"/>
      <c r="PXV84" s="312"/>
      <c r="PXW84" s="312"/>
      <c r="PXX84" s="312"/>
      <c r="PXY84" s="312"/>
      <c r="PXZ84" s="312"/>
      <c r="PYA84" s="312"/>
      <c r="PYB84" s="312"/>
      <c r="PYC84" s="312"/>
      <c r="PYD84" s="312"/>
      <c r="PYE84" s="312"/>
      <c r="PYF84" s="312"/>
      <c r="PYG84" s="312"/>
      <c r="PYH84" s="312"/>
      <c r="PYI84" s="312"/>
      <c r="PYJ84" s="312"/>
      <c r="PYK84" s="312"/>
      <c r="PYL84" s="312"/>
      <c r="PYM84" s="312"/>
      <c r="PYN84" s="312"/>
      <c r="PYO84" s="312"/>
      <c r="PYP84" s="312"/>
      <c r="PYQ84" s="312"/>
      <c r="PYR84" s="312"/>
      <c r="PYS84" s="318"/>
      <c r="PYT84" s="318"/>
      <c r="PYU84" s="318"/>
      <c r="PYV84" s="318"/>
      <c r="PYW84" s="318"/>
      <c r="PYX84" s="318"/>
      <c r="PYY84" s="318"/>
      <c r="PYZ84" s="318"/>
      <c r="PZA84" s="318"/>
      <c r="PZB84" s="318"/>
      <c r="PZC84" s="318"/>
      <c r="PZD84" s="318"/>
      <c r="PZE84" s="318"/>
      <c r="PZF84" s="318"/>
      <c r="PZG84" s="318"/>
      <c r="PZH84" s="318"/>
      <c r="PZI84" s="322"/>
      <c r="PZJ84" s="323"/>
      <c r="PZK84" s="323"/>
      <c r="PZL84" s="323"/>
      <c r="PZM84" s="323"/>
      <c r="PZN84" s="323"/>
      <c r="PZO84" s="323"/>
      <c r="PZP84" s="323"/>
      <c r="PZQ84" s="323"/>
      <c r="PZR84" s="323"/>
      <c r="PZS84" s="323"/>
      <c r="PZT84" s="323"/>
      <c r="PZU84" s="323"/>
      <c r="PZV84" s="323"/>
      <c r="PZW84" s="323"/>
      <c r="PZX84" s="350"/>
      <c r="PZY84" s="312"/>
      <c r="PZZ84" s="312"/>
      <c r="QAA84" s="312"/>
      <c r="QAB84" s="312"/>
      <c r="QAC84" s="312"/>
      <c r="QAD84" s="312"/>
      <c r="QAE84" s="312"/>
      <c r="QAF84" s="312"/>
      <c r="QAG84" s="312"/>
      <c r="QAH84" s="312"/>
      <c r="QAI84" s="312"/>
      <c r="QAJ84" s="312"/>
      <c r="QAK84" s="312"/>
      <c r="QAL84" s="312"/>
      <c r="QAM84" s="312"/>
      <c r="QAN84" s="312"/>
      <c r="QAO84" s="312"/>
      <c r="QAP84" s="312"/>
      <c r="QAQ84" s="312"/>
      <c r="QAR84" s="312"/>
      <c r="QAS84" s="312"/>
      <c r="QAT84" s="312"/>
      <c r="QAU84" s="312"/>
      <c r="QAV84" s="312"/>
      <c r="QAW84" s="312"/>
      <c r="QAX84" s="312"/>
      <c r="QAY84" s="312"/>
      <c r="QAZ84" s="312"/>
      <c r="QBA84" s="312"/>
      <c r="QBB84" s="312"/>
      <c r="QBC84" s="312"/>
      <c r="QBD84" s="312"/>
      <c r="QBE84" s="312"/>
      <c r="QBF84" s="312"/>
      <c r="QBG84" s="312"/>
      <c r="QBH84" s="312"/>
      <c r="QBI84" s="312"/>
      <c r="QBJ84" s="312"/>
      <c r="QBK84" s="312"/>
      <c r="QBL84" s="312"/>
      <c r="QBM84" s="312"/>
      <c r="QBN84" s="312"/>
      <c r="QBO84" s="312"/>
      <c r="QBP84" s="312"/>
      <c r="QBQ84" s="312"/>
      <c r="QBR84" s="312"/>
      <c r="QBS84" s="312"/>
      <c r="QBT84" s="312"/>
      <c r="QBU84" s="312"/>
      <c r="QBV84" s="312"/>
      <c r="QBW84" s="312"/>
      <c r="QBX84" s="312"/>
      <c r="QBY84" s="312"/>
      <c r="QBZ84" s="312"/>
      <c r="QCA84" s="312"/>
      <c r="QCB84" s="312"/>
      <c r="QCC84" s="312"/>
      <c r="QCD84" s="312"/>
      <c r="QCE84" s="312"/>
      <c r="QCF84" s="312"/>
      <c r="QCG84" s="318"/>
      <c r="QCH84" s="318"/>
      <c r="QCI84" s="318"/>
      <c r="QCJ84" s="318"/>
      <c r="QCK84" s="318"/>
      <c r="QCL84" s="318"/>
      <c r="QCM84" s="318"/>
      <c r="QCN84" s="318"/>
      <c r="QCO84" s="318"/>
      <c r="QCP84" s="318"/>
      <c r="QCQ84" s="318"/>
      <c r="QCR84" s="318"/>
      <c r="QCS84" s="318"/>
      <c r="QCT84" s="318"/>
      <c r="QCU84" s="318"/>
      <c r="QCV84" s="318"/>
      <c r="QCW84" s="322"/>
      <c r="QCX84" s="323"/>
      <c r="QCY84" s="323"/>
      <c r="QCZ84" s="323"/>
      <c r="QDA84" s="323"/>
      <c r="QDB84" s="323"/>
      <c r="QDC84" s="323"/>
      <c r="QDD84" s="323"/>
      <c r="QDE84" s="323"/>
      <c r="QDF84" s="323"/>
      <c r="QDG84" s="323"/>
      <c r="QDH84" s="323"/>
      <c r="QDI84" s="323"/>
      <c r="QDJ84" s="323"/>
      <c r="QDK84" s="323"/>
      <c r="QDL84" s="350"/>
      <c r="QDM84" s="312"/>
      <c r="QDN84" s="312"/>
      <c r="QDO84" s="312"/>
      <c r="QDP84" s="312"/>
      <c r="QDQ84" s="312"/>
      <c r="QDR84" s="312"/>
      <c r="QDS84" s="312"/>
      <c r="QDT84" s="312"/>
      <c r="QDU84" s="312"/>
      <c r="QDV84" s="312"/>
      <c r="QDW84" s="312"/>
      <c r="QDX84" s="312"/>
      <c r="QDY84" s="312"/>
      <c r="QDZ84" s="312"/>
      <c r="QEA84" s="312"/>
      <c r="QEB84" s="312"/>
      <c r="QEC84" s="312"/>
      <c r="QED84" s="312"/>
      <c r="QEE84" s="312"/>
      <c r="QEF84" s="312"/>
      <c r="QEG84" s="312"/>
      <c r="QEH84" s="312"/>
      <c r="QEI84" s="312"/>
      <c r="QEJ84" s="312"/>
      <c r="QEK84" s="312"/>
      <c r="QEL84" s="312"/>
      <c r="QEM84" s="312"/>
      <c r="QEN84" s="312"/>
      <c r="QEO84" s="312"/>
      <c r="QEP84" s="312"/>
      <c r="QEQ84" s="312"/>
      <c r="QER84" s="312"/>
      <c r="QES84" s="312"/>
      <c r="QET84" s="312"/>
      <c r="QEU84" s="312"/>
      <c r="QEV84" s="312"/>
      <c r="QEW84" s="312"/>
      <c r="QEX84" s="312"/>
      <c r="QEY84" s="312"/>
      <c r="QEZ84" s="312"/>
      <c r="QFA84" s="312"/>
      <c r="QFB84" s="312"/>
      <c r="QFC84" s="312"/>
      <c r="QFD84" s="312"/>
      <c r="QFE84" s="312"/>
      <c r="QFF84" s="312"/>
      <c r="QFG84" s="312"/>
      <c r="QFH84" s="312"/>
      <c r="QFI84" s="312"/>
      <c r="QFJ84" s="312"/>
      <c r="QFK84" s="312"/>
      <c r="QFL84" s="312"/>
      <c r="QFM84" s="312"/>
      <c r="QFN84" s="312"/>
      <c r="QFO84" s="312"/>
      <c r="QFP84" s="312"/>
      <c r="QFQ84" s="312"/>
      <c r="QFR84" s="312"/>
      <c r="QFS84" s="312"/>
      <c r="QFT84" s="312"/>
      <c r="QFU84" s="318"/>
      <c r="QFV84" s="318"/>
      <c r="QFW84" s="318"/>
      <c r="QFX84" s="318"/>
      <c r="QFY84" s="318"/>
      <c r="QFZ84" s="318"/>
      <c r="QGA84" s="318"/>
      <c r="QGB84" s="318"/>
      <c r="QGC84" s="318"/>
      <c r="QGD84" s="318"/>
      <c r="QGE84" s="318"/>
      <c r="QGF84" s="318"/>
      <c r="QGG84" s="318"/>
      <c r="QGH84" s="318"/>
      <c r="QGI84" s="318"/>
      <c r="QGJ84" s="318"/>
      <c r="QGK84" s="322"/>
      <c r="QGL84" s="323"/>
      <c r="QGM84" s="323"/>
      <c r="QGN84" s="323"/>
      <c r="QGO84" s="323"/>
      <c r="QGP84" s="323"/>
      <c r="QGQ84" s="323"/>
      <c r="QGR84" s="323"/>
      <c r="QGS84" s="323"/>
      <c r="QGT84" s="323"/>
      <c r="QGU84" s="323"/>
      <c r="QGV84" s="323"/>
      <c r="QGW84" s="323"/>
      <c r="QGX84" s="323"/>
      <c r="QGY84" s="323"/>
      <c r="QGZ84" s="350"/>
      <c r="QHA84" s="312"/>
      <c r="QHB84" s="312"/>
      <c r="QHC84" s="312"/>
      <c r="QHD84" s="312"/>
      <c r="QHE84" s="312"/>
      <c r="QHF84" s="312"/>
      <c r="QHG84" s="312"/>
      <c r="QHH84" s="312"/>
      <c r="QHI84" s="312"/>
      <c r="QHJ84" s="312"/>
      <c r="QHK84" s="312"/>
      <c r="QHL84" s="312"/>
      <c r="QHM84" s="312"/>
      <c r="QHN84" s="312"/>
      <c r="QHO84" s="312"/>
      <c r="QHP84" s="312"/>
      <c r="QHQ84" s="312"/>
      <c r="QHR84" s="312"/>
      <c r="QHS84" s="312"/>
      <c r="QHT84" s="312"/>
      <c r="QHU84" s="312"/>
      <c r="QHV84" s="312"/>
      <c r="QHW84" s="312"/>
      <c r="QHX84" s="312"/>
      <c r="QHY84" s="312"/>
      <c r="QHZ84" s="312"/>
      <c r="QIA84" s="312"/>
      <c r="QIB84" s="312"/>
      <c r="QIC84" s="312"/>
      <c r="QID84" s="312"/>
      <c r="QIE84" s="312"/>
      <c r="QIF84" s="312"/>
      <c r="QIG84" s="312"/>
      <c r="QIH84" s="312"/>
      <c r="QII84" s="312"/>
      <c r="QIJ84" s="312"/>
      <c r="QIK84" s="312"/>
      <c r="QIL84" s="312"/>
      <c r="QIM84" s="312"/>
      <c r="QIN84" s="312"/>
      <c r="QIO84" s="312"/>
      <c r="QIP84" s="312"/>
      <c r="QIQ84" s="312"/>
      <c r="QIR84" s="312"/>
      <c r="QIS84" s="312"/>
      <c r="QIT84" s="312"/>
      <c r="QIU84" s="312"/>
      <c r="QIV84" s="312"/>
      <c r="QIW84" s="312"/>
      <c r="QIX84" s="312"/>
      <c r="QIY84" s="312"/>
      <c r="QIZ84" s="312"/>
      <c r="QJA84" s="312"/>
      <c r="QJB84" s="312"/>
      <c r="QJC84" s="312"/>
      <c r="QJD84" s="312"/>
      <c r="QJE84" s="312"/>
      <c r="QJF84" s="312"/>
      <c r="QJG84" s="312"/>
      <c r="QJH84" s="312"/>
      <c r="QJI84" s="318"/>
      <c r="QJJ84" s="318"/>
      <c r="QJK84" s="318"/>
      <c r="QJL84" s="318"/>
      <c r="QJM84" s="318"/>
      <c r="QJN84" s="318"/>
      <c r="QJO84" s="318"/>
      <c r="QJP84" s="318"/>
      <c r="QJQ84" s="318"/>
      <c r="QJR84" s="318"/>
      <c r="QJS84" s="318"/>
      <c r="QJT84" s="318"/>
      <c r="QJU84" s="318"/>
      <c r="QJV84" s="318"/>
      <c r="QJW84" s="318"/>
      <c r="QJX84" s="318"/>
      <c r="QJY84" s="322"/>
      <c r="QJZ84" s="323"/>
      <c r="QKA84" s="323"/>
      <c r="QKB84" s="323"/>
      <c r="QKC84" s="323"/>
      <c r="QKD84" s="323"/>
      <c r="QKE84" s="323"/>
      <c r="QKF84" s="323"/>
      <c r="QKG84" s="323"/>
      <c r="QKH84" s="323"/>
      <c r="QKI84" s="323"/>
      <c r="QKJ84" s="323"/>
      <c r="QKK84" s="323"/>
      <c r="QKL84" s="323"/>
      <c r="QKM84" s="323"/>
      <c r="QKN84" s="350"/>
      <c r="QKO84" s="312"/>
      <c r="QKP84" s="312"/>
      <c r="QKQ84" s="312"/>
      <c r="QKR84" s="312"/>
      <c r="QKS84" s="312"/>
      <c r="QKT84" s="312"/>
      <c r="QKU84" s="312"/>
      <c r="QKV84" s="312"/>
      <c r="QKW84" s="312"/>
      <c r="QKX84" s="312"/>
      <c r="QKY84" s="312"/>
      <c r="QKZ84" s="312"/>
      <c r="QLA84" s="312"/>
      <c r="QLB84" s="312"/>
      <c r="QLC84" s="312"/>
      <c r="QLD84" s="312"/>
      <c r="QLE84" s="312"/>
      <c r="QLF84" s="312"/>
      <c r="QLG84" s="312"/>
      <c r="QLH84" s="312"/>
      <c r="QLI84" s="312"/>
      <c r="QLJ84" s="312"/>
      <c r="QLK84" s="312"/>
      <c r="QLL84" s="312"/>
      <c r="QLM84" s="312"/>
      <c r="QLN84" s="312"/>
      <c r="QLO84" s="312"/>
      <c r="QLP84" s="312"/>
      <c r="QLQ84" s="312"/>
      <c r="QLR84" s="312"/>
      <c r="QLS84" s="312"/>
      <c r="QLT84" s="312"/>
      <c r="QLU84" s="312"/>
      <c r="QLV84" s="312"/>
      <c r="QLW84" s="312"/>
      <c r="QLX84" s="312"/>
      <c r="QLY84" s="312"/>
      <c r="QLZ84" s="312"/>
      <c r="QMA84" s="312"/>
      <c r="QMB84" s="312"/>
      <c r="QMC84" s="312"/>
      <c r="QMD84" s="312"/>
      <c r="QME84" s="312"/>
      <c r="QMF84" s="312"/>
      <c r="QMG84" s="312"/>
      <c r="QMH84" s="312"/>
      <c r="QMI84" s="312"/>
      <c r="QMJ84" s="312"/>
      <c r="QMK84" s="312"/>
      <c r="QML84" s="312"/>
      <c r="QMM84" s="312"/>
      <c r="QMN84" s="312"/>
      <c r="QMO84" s="312"/>
      <c r="QMP84" s="312"/>
      <c r="QMQ84" s="312"/>
      <c r="QMR84" s="312"/>
      <c r="QMS84" s="312"/>
      <c r="QMT84" s="312"/>
      <c r="QMU84" s="312"/>
      <c r="QMV84" s="312"/>
      <c r="QMW84" s="318"/>
      <c r="QMX84" s="318"/>
      <c r="QMY84" s="318"/>
      <c r="QMZ84" s="318"/>
      <c r="QNA84" s="318"/>
      <c r="QNB84" s="318"/>
      <c r="QNC84" s="318"/>
      <c r="QND84" s="318"/>
      <c r="QNE84" s="318"/>
      <c r="QNF84" s="318"/>
      <c r="QNG84" s="318"/>
      <c r="QNH84" s="318"/>
      <c r="QNI84" s="318"/>
      <c r="QNJ84" s="318"/>
      <c r="QNK84" s="318"/>
      <c r="QNL84" s="318"/>
      <c r="QNM84" s="322"/>
      <c r="QNN84" s="323"/>
      <c r="QNO84" s="323"/>
      <c r="QNP84" s="323"/>
      <c r="QNQ84" s="323"/>
      <c r="QNR84" s="323"/>
      <c r="QNS84" s="323"/>
      <c r="QNT84" s="323"/>
      <c r="QNU84" s="323"/>
      <c r="QNV84" s="323"/>
      <c r="QNW84" s="323"/>
      <c r="QNX84" s="323"/>
      <c r="QNY84" s="323"/>
      <c r="QNZ84" s="323"/>
      <c r="QOA84" s="323"/>
      <c r="QOB84" s="350"/>
      <c r="QOC84" s="312"/>
      <c r="QOD84" s="312"/>
      <c r="QOE84" s="312"/>
      <c r="QOF84" s="312"/>
      <c r="QOG84" s="312"/>
      <c r="QOH84" s="312"/>
      <c r="QOI84" s="312"/>
      <c r="QOJ84" s="312"/>
      <c r="QOK84" s="312"/>
      <c r="QOL84" s="312"/>
      <c r="QOM84" s="312"/>
      <c r="QON84" s="312"/>
      <c r="QOO84" s="312"/>
      <c r="QOP84" s="312"/>
      <c r="QOQ84" s="312"/>
      <c r="QOR84" s="312"/>
      <c r="QOS84" s="312"/>
      <c r="QOT84" s="312"/>
      <c r="QOU84" s="312"/>
      <c r="QOV84" s="312"/>
      <c r="QOW84" s="312"/>
      <c r="QOX84" s="312"/>
      <c r="QOY84" s="312"/>
      <c r="QOZ84" s="312"/>
      <c r="QPA84" s="312"/>
      <c r="QPB84" s="312"/>
      <c r="QPC84" s="312"/>
      <c r="QPD84" s="312"/>
      <c r="QPE84" s="312"/>
      <c r="QPF84" s="312"/>
      <c r="QPG84" s="312"/>
      <c r="QPH84" s="312"/>
      <c r="QPI84" s="312"/>
      <c r="QPJ84" s="312"/>
      <c r="QPK84" s="312"/>
      <c r="QPL84" s="312"/>
      <c r="QPM84" s="312"/>
      <c r="QPN84" s="312"/>
      <c r="QPO84" s="312"/>
      <c r="QPP84" s="312"/>
      <c r="QPQ84" s="312"/>
      <c r="QPR84" s="312"/>
      <c r="QPS84" s="312"/>
      <c r="QPT84" s="312"/>
      <c r="QPU84" s="312"/>
      <c r="QPV84" s="312"/>
      <c r="QPW84" s="312"/>
      <c r="QPX84" s="312"/>
      <c r="QPY84" s="312"/>
      <c r="QPZ84" s="312"/>
      <c r="QQA84" s="312"/>
      <c r="QQB84" s="312"/>
      <c r="QQC84" s="312"/>
      <c r="QQD84" s="312"/>
      <c r="QQE84" s="312"/>
      <c r="QQF84" s="312"/>
      <c r="QQG84" s="312"/>
      <c r="QQH84" s="312"/>
      <c r="QQI84" s="312"/>
      <c r="QQJ84" s="312"/>
      <c r="QQK84" s="318"/>
      <c r="QQL84" s="318"/>
      <c r="QQM84" s="318"/>
      <c r="QQN84" s="318"/>
      <c r="QQO84" s="318"/>
      <c r="QQP84" s="318"/>
      <c r="QQQ84" s="318"/>
      <c r="QQR84" s="318"/>
      <c r="QQS84" s="318"/>
      <c r="QQT84" s="318"/>
      <c r="QQU84" s="318"/>
      <c r="QQV84" s="318"/>
      <c r="QQW84" s="318"/>
      <c r="QQX84" s="318"/>
      <c r="QQY84" s="318"/>
      <c r="QQZ84" s="318"/>
      <c r="QRA84" s="322"/>
      <c r="QRB84" s="323"/>
      <c r="QRC84" s="323"/>
      <c r="QRD84" s="323"/>
      <c r="QRE84" s="323"/>
      <c r="QRF84" s="323"/>
      <c r="QRG84" s="323"/>
      <c r="QRH84" s="323"/>
      <c r="QRI84" s="323"/>
      <c r="QRJ84" s="323"/>
      <c r="QRK84" s="323"/>
      <c r="QRL84" s="323"/>
      <c r="QRM84" s="323"/>
      <c r="QRN84" s="323"/>
      <c r="QRO84" s="323"/>
      <c r="QRP84" s="350"/>
      <c r="QRQ84" s="312"/>
      <c r="QRR84" s="312"/>
      <c r="QRS84" s="312"/>
      <c r="QRT84" s="312"/>
      <c r="QRU84" s="312"/>
      <c r="QRV84" s="312"/>
      <c r="QRW84" s="312"/>
      <c r="QRX84" s="312"/>
      <c r="QRY84" s="312"/>
      <c r="QRZ84" s="312"/>
      <c r="QSA84" s="312"/>
      <c r="QSB84" s="312"/>
      <c r="QSC84" s="312"/>
      <c r="QSD84" s="312"/>
      <c r="QSE84" s="312"/>
      <c r="QSF84" s="312"/>
      <c r="QSG84" s="312"/>
      <c r="QSH84" s="312"/>
      <c r="QSI84" s="312"/>
      <c r="QSJ84" s="312"/>
      <c r="QSK84" s="312"/>
      <c r="QSL84" s="312"/>
      <c r="QSM84" s="312"/>
      <c r="QSN84" s="312"/>
      <c r="QSO84" s="312"/>
      <c r="QSP84" s="312"/>
      <c r="QSQ84" s="312"/>
      <c r="QSR84" s="312"/>
      <c r="QSS84" s="312"/>
      <c r="QST84" s="312"/>
      <c r="QSU84" s="312"/>
      <c r="QSV84" s="312"/>
      <c r="QSW84" s="312"/>
      <c r="QSX84" s="312"/>
      <c r="QSY84" s="312"/>
      <c r="QSZ84" s="312"/>
      <c r="QTA84" s="312"/>
      <c r="QTB84" s="312"/>
      <c r="QTC84" s="312"/>
      <c r="QTD84" s="312"/>
      <c r="QTE84" s="312"/>
      <c r="QTF84" s="312"/>
      <c r="QTG84" s="312"/>
      <c r="QTH84" s="312"/>
      <c r="QTI84" s="312"/>
      <c r="QTJ84" s="312"/>
      <c r="QTK84" s="312"/>
      <c r="QTL84" s="312"/>
      <c r="QTM84" s="312"/>
      <c r="QTN84" s="312"/>
      <c r="QTO84" s="312"/>
      <c r="QTP84" s="312"/>
      <c r="QTQ84" s="312"/>
      <c r="QTR84" s="312"/>
      <c r="QTS84" s="312"/>
      <c r="QTT84" s="312"/>
      <c r="QTU84" s="312"/>
      <c r="QTV84" s="312"/>
      <c r="QTW84" s="312"/>
      <c r="QTX84" s="312"/>
      <c r="QTY84" s="318"/>
      <c r="QTZ84" s="318"/>
      <c r="QUA84" s="318"/>
      <c r="QUB84" s="318"/>
      <c r="QUC84" s="318"/>
      <c r="QUD84" s="318"/>
      <c r="QUE84" s="318"/>
      <c r="QUF84" s="318"/>
      <c r="QUG84" s="318"/>
      <c r="QUH84" s="318"/>
      <c r="QUI84" s="318"/>
      <c r="QUJ84" s="318"/>
      <c r="QUK84" s="318"/>
      <c r="QUL84" s="318"/>
      <c r="QUM84" s="318"/>
      <c r="QUN84" s="318"/>
      <c r="QUO84" s="322"/>
      <c r="QUP84" s="323"/>
      <c r="QUQ84" s="323"/>
      <c r="QUR84" s="323"/>
      <c r="QUS84" s="323"/>
      <c r="QUT84" s="323"/>
      <c r="QUU84" s="323"/>
      <c r="QUV84" s="323"/>
      <c r="QUW84" s="323"/>
      <c r="QUX84" s="323"/>
      <c r="QUY84" s="323"/>
      <c r="QUZ84" s="323"/>
      <c r="QVA84" s="323"/>
      <c r="QVB84" s="323"/>
      <c r="QVC84" s="323"/>
      <c r="QVD84" s="350"/>
      <c r="QVE84" s="312"/>
      <c r="QVF84" s="312"/>
      <c r="QVG84" s="312"/>
      <c r="QVH84" s="312"/>
      <c r="QVI84" s="312"/>
      <c r="QVJ84" s="312"/>
      <c r="QVK84" s="312"/>
      <c r="QVL84" s="312"/>
      <c r="QVM84" s="312"/>
      <c r="QVN84" s="312"/>
      <c r="QVO84" s="312"/>
      <c r="QVP84" s="312"/>
      <c r="QVQ84" s="312"/>
      <c r="QVR84" s="312"/>
      <c r="QVS84" s="312"/>
      <c r="QVT84" s="312"/>
      <c r="QVU84" s="312"/>
      <c r="QVV84" s="312"/>
      <c r="QVW84" s="312"/>
      <c r="QVX84" s="312"/>
      <c r="QVY84" s="312"/>
      <c r="QVZ84" s="312"/>
      <c r="QWA84" s="312"/>
      <c r="QWB84" s="312"/>
      <c r="QWC84" s="312"/>
      <c r="QWD84" s="312"/>
      <c r="QWE84" s="312"/>
      <c r="QWF84" s="312"/>
      <c r="QWG84" s="312"/>
      <c r="QWH84" s="312"/>
      <c r="QWI84" s="312"/>
      <c r="QWJ84" s="312"/>
      <c r="QWK84" s="312"/>
      <c r="QWL84" s="312"/>
      <c r="QWM84" s="312"/>
      <c r="QWN84" s="312"/>
      <c r="QWO84" s="312"/>
      <c r="QWP84" s="312"/>
      <c r="QWQ84" s="312"/>
      <c r="QWR84" s="312"/>
      <c r="QWS84" s="312"/>
      <c r="QWT84" s="312"/>
      <c r="QWU84" s="312"/>
      <c r="QWV84" s="312"/>
      <c r="QWW84" s="312"/>
      <c r="QWX84" s="312"/>
      <c r="QWY84" s="312"/>
      <c r="QWZ84" s="312"/>
      <c r="QXA84" s="312"/>
      <c r="QXB84" s="312"/>
      <c r="QXC84" s="312"/>
      <c r="QXD84" s="312"/>
      <c r="QXE84" s="312"/>
      <c r="QXF84" s="312"/>
      <c r="QXG84" s="312"/>
      <c r="QXH84" s="312"/>
      <c r="QXI84" s="312"/>
      <c r="QXJ84" s="312"/>
      <c r="QXK84" s="312"/>
      <c r="QXL84" s="312"/>
      <c r="QXM84" s="318"/>
      <c r="QXN84" s="318"/>
      <c r="QXO84" s="318"/>
      <c r="QXP84" s="318"/>
      <c r="QXQ84" s="318"/>
      <c r="QXR84" s="318"/>
      <c r="QXS84" s="318"/>
      <c r="QXT84" s="318"/>
      <c r="QXU84" s="318"/>
      <c r="QXV84" s="318"/>
      <c r="QXW84" s="318"/>
      <c r="QXX84" s="318"/>
      <c r="QXY84" s="318"/>
      <c r="QXZ84" s="318"/>
      <c r="QYA84" s="318"/>
      <c r="QYB84" s="318"/>
      <c r="QYC84" s="322"/>
      <c r="QYD84" s="323"/>
      <c r="QYE84" s="323"/>
      <c r="QYF84" s="323"/>
      <c r="QYG84" s="323"/>
      <c r="QYH84" s="323"/>
      <c r="QYI84" s="323"/>
      <c r="QYJ84" s="323"/>
      <c r="QYK84" s="323"/>
      <c r="QYL84" s="323"/>
      <c r="QYM84" s="323"/>
      <c r="QYN84" s="323"/>
      <c r="QYO84" s="323"/>
      <c r="QYP84" s="323"/>
      <c r="QYQ84" s="323"/>
      <c r="QYR84" s="350"/>
      <c r="QYS84" s="312"/>
      <c r="QYT84" s="312"/>
      <c r="QYU84" s="312"/>
      <c r="QYV84" s="312"/>
      <c r="QYW84" s="312"/>
      <c r="QYX84" s="312"/>
      <c r="QYY84" s="312"/>
      <c r="QYZ84" s="312"/>
      <c r="QZA84" s="312"/>
      <c r="QZB84" s="312"/>
      <c r="QZC84" s="312"/>
      <c r="QZD84" s="312"/>
      <c r="QZE84" s="312"/>
      <c r="QZF84" s="312"/>
      <c r="QZG84" s="312"/>
      <c r="QZH84" s="312"/>
      <c r="QZI84" s="312"/>
      <c r="QZJ84" s="312"/>
      <c r="QZK84" s="312"/>
      <c r="QZL84" s="312"/>
      <c r="QZM84" s="312"/>
      <c r="QZN84" s="312"/>
      <c r="QZO84" s="312"/>
      <c r="QZP84" s="312"/>
      <c r="QZQ84" s="312"/>
      <c r="QZR84" s="312"/>
      <c r="QZS84" s="312"/>
      <c r="QZT84" s="312"/>
      <c r="QZU84" s="312"/>
      <c r="QZV84" s="312"/>
      <c r="QZW84" s="312"/>
      <c r="QZX84" s="312"/>
      <c r="QZY84" s="312"/>
      <c r="QZZ84" s="312"/>
      <c r="RAA84" s="312"/>
      <c r="RAB84" s="312"/>
      <c r="RAC84" s="312"/>
      <c r="RAD84" s="312"/>
      <c r="RAE84" s="312"/>
      <c r="RAF84" s="312"/>
      <c r="RAG84" s="312"/>
      <c r="RAH84" s="312"/>
      <c r="RAI84" s="312"/>
      <c r="RAJ84" s="312"/>
      <c r="RAK84" s="312"/>
      <c r="RAL84" s="312"/>
      <c r="RAM84" s="312"/>
      <c r="RAN84" s="312"/>
      <c r="RAO84" s="312"/>
      <c r="RAP84" s="312"/>
      <c r="RAQ84" s="312"/>
      <c r="RAR84" s="312"/>
      <c r="RAS84" s="312"/>
      <c r="RAT84" s="312"/>
      <c r="RAU84" s="312"/>
      <c r="RAV84" s="312"/>
      <c r="RAW84" s="312"/>
      <c r="RAX84" s="312"/>
      <c r="RAY84" s="312"/>
      <c r="RAZ84" s="312"/>
      <c r="RBA84" s="318"/>
      <c r="RBB84" s="318"/>
      <c r="RBC84" s="318"/>
      <c r="RBD84" s="318"/>
      <c r="RBE84" s="318"/>
      <c r="RBF84" s="318"/>
      <c r="RBG84" s="318"/>
      <c r="RBH84" s="318"/>
      <c r="RBI84" s="318"/>
      <c r="RBJ84" s="318"/>
      <c r="RBK84" s="318"/>
      <c r="RBL84" s="318"/>
      <c r="RBM84" s="318"/>
      <c r="RBN84" s="318"/>
      <c r="RBO84" s="318"/>
      <c r="RBP84" s="318"/>
      <c r="RBQ84" s="322"/>
      <c r="RBR84" s="323"/>
      <c r="RBS84" s="323"/>
      <c r="RBT84" s="323"/>
      <c r="RBU84" s="323"/>
      <c r="RBV84" s="323"/>
      <c r="RBW84" s="323"/>
      <c r="RBX84" s="323"/>
      <c r="RBY84" s="323"/>
      <c r="RBZ84" s="323"/>
      <c r="RCA84" s="323"/>
      <c r="RCB84" s="323"/>
      <c r="RCC84" s="323"/>
      <c r="RCD84" s="323"/>
      <c r="RCE84" s="323"/>
      <c r="RCF84" s="350"/>
      <c r="RCG84" s="312"/>
      <c r="RCH84" s="312"/>
      <c r="RCI84" s="312"/>
      <c r="RCJ84" s="312"/>
      <c r="RCK84" s="312"/>
      <c r="RCL84" s="312"/>
      <c r="RCM84" s="312"/>
      <c r="RCN84" s="312"/>
      <c r="RCO84" s="312"/>
      <c r="RCP84" s="312"/>
      <c r="RCQ84" s="312"/>
      <c r="RCR84" s="312"/>
      <c r="RCS84" s="312"/>
      <c r="RCT84" s="312"/>
      <c r="RCU84" s="312"/>
      <c r="RCV84" s="312"/>
      <c r="RCW84" s="312"/>
      <c r="RCX84" s="312"/>
      <c r="RCY84" s="312"/>
      <c r="RCZ84" s="312"/>
      <c r="RDA84" s="312"/>
      <c r="RDB84" s="312"/>
      <c r="RDC84" s="312"/>
      <c r="RDD84" s="312"/>
      <c r="RDE84" s="312"/>
      <c r="RDF84" s="312"/>
      <c r="RDG84" s="312"/>
      <c r="RDH84" s="312"/>
      <c r="RDI84" s="312"/>
      <c r="RDJ84" s="312"/>
      <c r="RDK84" s="312"/>
      <c r="RDL84" s="312"/>
      <c r="RDM84" s="312"/>
      <c r="RDN84" s="312"/>
      <c r="RDO84" s="312"/>
      <c r="RDP84" s="312"/>
      <c r="RDQ84" s="312"/>
      <c r="RDR84" s="312"/>
      <c r="RDS84" s="312"/>
      <c r="RDT84" s="312"/>
      <c r="RDU84" s="312"/>
      <c r="RDV84" s="312"/>
      <c r="RDW84" s="312"/>
      <c r="RDX84" s="312"/>
      <c r="RDY84" s="312"/>
      <c r="RDZ84" s="312"/>
      <c r="REA84" s="312"/>
      <c r="REB84" s="312"/>
      <c r="REC84" s="312"/>
      <c r="RED84" s="312"/>
      <c r="REE84" s="312"/>
      <c r="REF84" s="312"/>
      <c r="REG84" s="312"/>
      <c r="REH84" s="312"/>
      <c r="REI84" s="312"/>
      <c r="REJ84" s="312"/>
      <c r="REK84" s="312"/>
      <c r="REL84" s="312"/>
      <c r="REM84" s="312"/>
      <c r="REN84" s="312"/>
      <c r="REO84" s="318"/>
      <c r="REP84" s="318"/>
      <c r="REQ84" s="318"/>
      <c r="RER84" s="318"/>
      <c r="RES84" s="318"/>
      <c r="RET84" s="318"/>
      <c r="REU84" s="318"/>
      <c r="REV84" s="318"/>
      <c r="REW84" s="318"/>
      <c r="REX84" s="318"/>
      <c r="REY84" s="318"/>
      <c r="REZ84" s="318"/>
      <c r="RFA84" s="318"/>
      <c r="RFB84" s="318"/>
      <c r="RFC84" s="318"/>
      <c r="RFD84" s="318"/>
      <c r="RFE84" s="322"/>
      <c r="RFF84" s="323"/>
      <c r="RFG84" s="323"/>
      <c r="RFH84" s="323"/>
      <c r="RFI84" s="323"/>
      <c r="RFJ84" s="323"/>
      <c r="RFK84" s="323"/>
      <c r="RFL84" s="323"/>
      <c r="RFM84" s="323"/>
      <c r="RFN84" s="323"/>
      <c r="RFO84" s="323"/>
      <c r="RFP84" s="323"/>
      <c r="RFQ84" s="323"/>
      <c r="RFR84" s="323"/>
      <c r="RFS84" s="323"/>
      <c r="RFT84" s="350"/>
      <c r="RFU84" s="312"/>
      <c r="RFV84" s="312"/>
      <c r="RFW84" s="312"/>
      <c r="RFX84" s="312"/>
      <c r="RFY84" s="312"/>
      <c r="RFZ84" s="312"/>
      <c r="RGA84" s="312"/>
      <c r="RGB84" s="312"/>
      <c r="RGC84" s="312"/>
      <c r="RGD84" s="312"/>
      <c r="RGE84" s="312"/>
      <c r="RGF84" s="312"/>
      <c r="RGG84" s="312"/>
      <c r="RGH84" s="312"/>
      <c r="RGI84" s="312"/>
      <c r="RGJ84" s="312"/>
      <c r="RGK84" s="312"/>
      <c r="RGL84" s="312"/>
      <c r="RGM84" s="312"/>
      <c r="RGN84" s="312"/>
      <c r="RGO84" s="312"/>
      <c r="RGP84" s="312"/>
      <c r="RGQ84" s="312"/>
      <c r="RGR84" s="312"/>
      <c r="RGS84" s="312"/>
      <c r="RGT84" s="312"/>
      <c r="RGU84" s="312"/>
      <c r="RGV84" s="312"/>
      <c r="RGW84" s="312"/>
      <c r="RGX84" s="312"/>
      <c r="RGY84" s="312"/>
      <c r="RGZ84" s="312"/>
      <c r="RHA84" s="312"/>
      <c r="RHB84" s="312"/>
      <c r="RHC84" s="312"/>
      <c r="RHD84" s="312"/>
      <c r="RHE84" s="312"/>
      <c r="RHF84" s="312"/>
      <c r="RHG84" s="312"/>
      <c r="RHH84" s="312"/>
      <c r="RHI84" s="312"/>
      <c r="RHJ84" s="312"/>
      <c r="RHK84" s="312"/>
      <c r="RHL84" s="312"/>
      <c r="RHM84" s="312"/>
      <c r="RHN84" s="312"/>
      <c r="RHO84" s="312"/>
      <c r="RHP84" s="312"/>
      <c r="RHQ84" s="312"/>
      <c r="RHR84" s="312"/>
      <c r="RHS84" s="312"/>
      <c r="RHT84" s="312"/>
      <c r="RHU84" s="312"/>
      <c r="RHV84" s="312"/>
      <c r="RHW84" s="312"/>
      <c r="RHX84" s="312"/>
      <c r="RHY84" s="312"/>
      <c r="RHZ84" s="312"/>
      <c r="RIA84" s="312"/>
      <c r="RIB84" s="312"/>
      <c r="RIC84" s="318"/>
      <c r="RID84" s="318"/>
      <c r="RIE84" s="318"/>
      <c r="RIF84" s="318"/>
      <c r="RIG84" s="318"/>
      <c r="RIH84" s="318"/>
      <c r="RII84" s="318"/>
      <c r="RIJ84" s="318"/>
      <c r="RIK84" s="318"/>
      <c r="RIL84" s="318"/>
      <c r="RIM84" s="318"/>
      <c r="RIN84" s="318"/>
      <c r="RIO84" s="318"/>
      <c r="RIP84" s="318"/>
      <c r="RIQ84" s="318"/>
      <c r="RIR84" s="318"/>
      <c r="RIS84" s="322"/>
      <c r="RIT84" s="323"/>
      <c r="RIU84" s="323"/>
      <c r="RIV84" s="323"/>
      <c r="RIW84" s="323"/>
      <c r="RIX84" s="323"/>
      <c r="RIY84" s="323"/>
      <c r="RIZ84" s="323"/>
      <c r="RJA84" s="323"/>
      <c r="RJB84" s="323"/>
      <c r="RJC84" s="323"/>
      <c r="RJD84" s="323"/>
      <c r="RJE84" s="323"/>
      <c r="RJF84" s="323"/>
      <c r="RJG84" s="323"/>
      <c r="RJH84" s="350"/>
      <c r="RJI84" s="312"/>
      <c r="RJJ84" s="312"/>
      <c r="RJK84" s="312"/>
      <c r="RJL84" s="312"/>
      <c r="RJM84" s="312"/>
      <c r="RJN84" s="312"/>
      <c r="RJO84" s="312"/>
      <c r="RJP84" s="312"/>
      <c r="RJQ84" s="312"/>
      <c r="RJR84" s="312"/>
      <c r="RJS84" s="312"/>
      <c r="RJT84" s="312"/>
      <c r="RJU84" s="312"/>
      <c r="RJV84" s="312"/>
      <c r="RJW84" s="312"/>
      <c r="RJX84" s="312"/>
      <c r="RJY84" s="312"/>
      <c r="RJZ84" s="312"/>
      <c r="RKA84" s="312"/>
      <c r="RKB84" s="312"/>
      <c r="RKC84" s="312"/>
      <c r="RKD84" s="312"/>
      <c r="RKE84" s="312"/>
      <c r="RKF84" s="312"/>
      <c r="RKG84" s="312"/>
      <c r="RKH84" s="312"/>
      <c r="RKI84" s="312"/>
      <c r="RKJ84" s="312"/>
      <c r="RKK84" s="312"/>
      <c r="RKL84" s="312"/>
      <c r="RKM84" s="312"/>
      <c r="RKN84" s="312"/>
      <c r="RKO84" s="312"/>
      <c r="RKP84" s="312"/>
      <c r="RKQ84" s="312"/>
      <c r="RKR84" s="312"/>
      <c r="RKS84" s="312"/>
      <c r="RKT84" s="312"/>
      <c r="RKU84" s="312"/>
      <c r="RKV84" s="312"/>
      <c r="RKW84" s="312"/>
      <c r="RKX84" s="312"/>
      <c r="RKY84" s="312"/>
      <c r="RKZ84" s="312"/>
      <c r="RLA84" s="312"/>
      <c r="RLB84" s="312"/>
      <c r="RLC84" s="312"/>
      <c r="RLD84" s="312"/>
      <c r="RLE84" s="312"/>
      <c r="RLF84" s="312"/>
      <c r="RLG84" s="312"/>
      <c r="RLH84" s="312"/>
      <c r="RLI84" s="312"/>
      <c r="RLJ84" s="312"/>
      <c r="RLK84" s="312"/>
      <c r="RLL84" s="312"/>
      <c r="RLM84" s="312"/>
      <c r="RLN84" s="312"/>
      <c r="RLO84" s="312"/>
      <c r="RLP84" s="312"/>
      <c r="RLQ84" s="318"/>
      <c r="RLR84" s="318"/>
      <c r="RLS84" s="318"/>
      <c r="RLT84" s="318"/>
      <c r="RLU84" s="318"/>
      <c r="RLV84" s="318"/>
      <c r="RLW84" s="318"/>
      <c r="RLX84" s="318"/>
      <c r="RLY84" s="318"/>
      <c r="RLZ84" s="318"/>
      <c r="RMA84" s="318"/>
      <c r="RMB84" s="318"/>
      <c r="RMC84" s="318"/>
      <c r="RMD84" s="318"/>
      <c r="RME84" s="318"/>
      <c r="RMF84" s="318"/>
      <c r="RMG84" s="322"/>
      <c r="RMH84" s="323"/>
      <c r="RMI84" s="323"/>
      <c r="RMJ84" s="323"/>
      <c r="RMK84" s="323"/>
      <c r="RML84" s="323"/>
      <c r="RMM84" s="323"/>
      <c r="RMN84" s="323"/>
      <c r="RMO84" s="323"/>
      <c r="RMP84" s="323"/>
      <c r="RMQ84" s="323"/>
      <c r="RMR84" s="323"/>
      <c r="RMS84" s="323"/>
      <c r="RMT84" s="323"/>
      <c r="RMU84" s="323"/>
      <c r="RMV84" s="350"/>
      <c r="RMW84" s="312"/>
      <c r="RMX84" s="312"/>
      <c r="RMY84" s="312"/>
      <c r="RMZ84" s="312"/>
      <c r="RNA84" s="312"/>
      <c r="RNB84" s="312"/>
      <c r="RNC84" s="312"/>
      <c r="RND84" s="312"/>
      <c r="RNE84" s="312"/>
      <c r="RNF84" s="312"/>
      <c r="RNG84" s="312"/>
      <c r="RNH84" s="312"/>
      <c r="RNI84" s="312"/>
      <c r="RNJ84" s="312"/>
      <c r="RNK84" s="312"/>
      <c r="RNL84" s="312"/>
      <c r="RNM84" s="312"/>
      <c r="RNN84" s="312"/>
      <c r="RNO84" s="312"/>
      <c r="RNP84" s="312"/>
      <c r="RNQ84" s="312"/>
      <c r="RNR84" s="312"/>
      <c r="RNS84" s="312"/>
      <c r="RNT84" s="312"/>
      <c r="RNU84" s="312"/>
      <c r="RNV84" s="312"/>
      <c r="RNW84" s="312"/>
      <c r="RNX84" s="312"/>
      <c r="RNY84" s="312"/>
      <c r="RNZ84" s="312"/>
      <c r="ROA84" s="312"/>
      <c r="ROB84" s="312"/>
      <c r="ROC84" s="312"/>
      <c r="ROD84" s="312"/>
      <c r="ROE84" s="312"/>
      <c r="ROF84" s="312"/>
      <c r="ROG84" s="312"/>
      <c r="ROH84" s="312"/>
      <c r="ROI84" s="312"/>
      <c r="ROJ84" s="312"/>
      <c r="ROK84" s="312"/>
      <c r="ROL84" s="312"/>
      <c r="ROM84" s="312"/>
      <c r="RON84" s="312"/>
      <c r="ROO84" s="312"/>
      <c r="ROP84" s="312"/>
      <c r="ROQ84" s="312"/>
      <c r="ROR84" s="312"/>
      <c r="ROS84" s="312"/>
      <c r="ROT84" s="312"/>
      <c r="ROU84" s="312"/>
      <c r="ROV84" s="312"/>
      <c r="ROW84" s="312"/>
      <c r="ROX84" s="312"/>
      <c r="ROY84" s="312"/>
      <c r="ROZ84" s="312"/>
      <c r="RPA84" s="312"/>
      <c r="RPB84" s="312"/>
      <c r="RPC84" s="312"/>
      <c r="RPD84" s="312"/>
      <c r="RPE84" s="318"/>
      <c r="RPF84" s="318"/>
      <c r="RPG84" s="318"/>
      <c r="RPH84" s="318"/>
      <c r="RPI84" s="318"/>
      <c r="RPJ84" s="318"/>
      <c r="RPK84" s="318"/>
      <c r="RPL84" s="318"/>
      <c r="RPM84" s="318"/>
      <c r="RPN84" s="318"/>
      <c r="RPO84" s="318"/>
      <c r="RPP84" s="318"/>
      <c r="RPQ84" s="318"/>
      <c r="RPR84" s="318"/>
      <c r="RPS84" s="318"/>
      <c r="RPT84" s="318"/>
      <c r="RPU84" s="322"/>
      <c r="RPV84" s="323"/>
      <c r="RPW84" s="323"/>
      <c r="RPX84" s="323"/>
      <c r="RPY84" s="323"/>
      <c r="RPZ84" s="323"/>
      <c r="RQA84" s="323"/>
      <c r="RQB84" s="323"/>
      <c r="RQC84" s="323"/>
      <c r="RQD84" s="323"/>
      <c r="RQE84" s="323"/>
      <c r="RQF84" s="323"/>
      <c r="RQG84" s="323"/>
      <c r="RQH84" s="323"/>
      <c r="RQI84" s="323"/>
      <c r="RQJ84" s="350"/>
      <c r="RQK84" s="312"/>
      <c r="RQL84" s="312"/>
      <c r="RQM84" s="312"/>
      <c r="RQN84" s="312"/>
      <c r="RQO84" s="312"/>
      <c r="RQP84" s="312"/>
      <c r="RQQ84" s="312"/>
      <c r="RQR84" s="312"/>
      <c r="RQS84" s="312"/>
      <c r="RQT84" s="312"/>
      <c r="RQU84" s="312"/>
      <c r="RQV84" s="312"/>
      <c r="RQW84" s="312"/>
      <c r="RQX84" s="312"/>
      <c r="RQY84" s="312"/>
      <c r="RQZ84" s="312"/>
      <c r="RRA84" s="312"/>
      <c r="RRB84" s="312"/>
      <c r="RRC84" s="312"/>
      <c r="RRD84" s="312"/>
      <c r="RRE84" s="312"/>
      <c r="RRF84" s="312"/>
      <c r="RRG84" s="312"/>
      <c r="RRH84" s="312"/>
      <c r="RRI84" s="312"/>
      <c r="RRJ84" s="312"/>
      <c r="RRK84" s="312"/>
      <c r="RRL84" s="312"/>
      <c r="RRM84" s="312"/>
      <c r="RRN84" s="312"/>
      <c r="RRO84" s="312"/>
      <c r="RRP84" s="312"/>
      <c r="RRQ84" s="312"/>
      <c r="RRR84" s="312"/>
      <c r="RRS84" s="312"/>
      <c r="RRT84" s="312"/>
      <c r="RRU84" s="312"/>
      <c r="RRV84" s="312"/>
      <c r="RRW84" s="312"/>
      <c r="RRX84" s="312"/>
      <c r="RRY84" s="312"/>
      <c r="RRZ84" s="312"/>
      <c r="RSA84" s="312"/>
      <c r="RSB84" s="312"/>
      <c r="RSC84" s="312"/>
      <c r="RSD84" s="312"/>
      <c r="RSE84" s="312"/>
      <c r="RSF84" s="312"/>
      <c r="RSG84" s="312"/>
      <c r="RSH84" s="312"/>
      <c r="RSI84" s="312"/>
      <c r="RSJ84" s="312"/>
      <c r="RSK84" s="312"/>
      <c r="RSL84" s="312"/>
      <c r="RSM84" s="312"/>
      <c r="RSN84" s="312"/>
      <c r="RSO84" s="312"/>
      <c r="RSP84" s="312"/>
      <c r="RSQ84" s="312"/>
      <c r="RSR84" s="312"/>
      <c r="RSS84" s="318"/>
      <c r="RST84" s="318"/>
      <c r="RSU84" s="318"/>
      <c r="RSV84" s="318"/>
      <c r="RSW84" s="318"/>
      <c r="RSX84" s="318"/>
      <c r="RSY84" s="318"/>
      <c r="RSZ84" s="318"/>
      <c r="RTA84" s="318"/>
      <c r="RTB84" s="318"/>
      <c r="RTC84" s="318"/>
      <c r="RTD84" s="318"/>
      <c r="RTE84" s="318"/>
      <c r="RTF84" s="318"/>
      <c r="RTG84" s="318"/>
      <c r="RTH84" s="318"/>
      <c r="RTI84" s="322"/>
      <c r="RTJ84" s="323"/>
      <c r="RTK84" s="323"/>
      <c r="RTL84" s="323"/>
      <c r="RTM84" s="323"/>
      <c r="RTN84" s="323"/>
      <c r="RTO84" s="323"/>
      <c r="RTP84" s="323"/>
      <c r="RTQ84" s="323"/>
      <c r="RTR84" s="323"/>
      <c r="RTS84" s="323"/>
      <c r="RTT84" s="323"/>
      <c r="RTU84" s="323"/>
      <c r="RTV84" s="323"/>
      <c r="RTW84" s="323"/>
      <c r="RTX84" s="350"/>
      <c r="RTY84" s="312"/>
      <c r="RTZ84" s="312"/>
      <c r="RUA84" s="312"/>
      <c r="RUB84" s="312"/>
      <c r="RUC84" s="312"/>
      <c r="RUD84" s="312"/>
      <c r="RUE84" s="312"/>
      <c r="RUF84" s="312"/>
      <c r="RUG84" s="312"/>
      <c r="RUH84" s="312"/>
      <c r="RUI84" s="312"/>
      <c r="RUJ84" s="312"/>
      <c r="RUK84" s="312"/>
      <c r="RUL84" s="312"/>
      <c r="RUM84" s="312"/>
      <c r="RUN84" s="312"/>
      <c r="RUO84" s="312"/>
      <c r="RUP84" s="312"/>
      <c r="RUQ84" s="312"/>
      <c r="RUR84" s="312"/>
      <c r="RUS84" s="312"/>
      <c r="RUT84" s="312"/>
      <c r="RUU84" s="312"/>
      <c r="RUV84" s="312"/>
      <c r="RUW84" s="312"/>
      <c r="RUX84" s="312"/>
      <c r="RUY84" s="312"/>
      <c r="RUZ84" s="312"/>
      <c r="RVA84" s="312"/>
      <c r="RVB84" s="312"/>
      <c r="RVC84" s="312"/>
      <c r="RVD84" s="312"/>
      <c r="RVE84" s="312"/>
      <c r="RVF84" s="312"/>
      <c r="RVG84" s="312"/>
      <c r="RVH84" s="312"/>
      <c r="RVI84" s="312"/>
      <c r="RVJ84" s="312"/>
      <c r="RVK84" s="312"/>
      <c r="RVL84" s="312"/>
      <c r="RVM84" s="312"/>
      <c r="RVN84" s="312"/>
      <c r="RVO84" s="312"/>
      <c r="RVP84" s="312"/>
      <c r="RVQ84" s="312"/>
      <c r="RVR84" s="312"/>
      <c r="RVS84" s="312"/>
      <c r="RVT84" s="312"/>
      <c r="RVU84" s="312"/>
      <c r="RVV84" s="312"/>
      <c r="RVW84" s="312"/>
      <c r="RVX84" s="312"/>
      <c r="RVY84" s="312"/>
      <c r="RVZ84" s="312"/>
      <c r="RWA84" s="312"/>
      <c r="RWB84" s="312"/>
      <c r="RWC84" s="312"/>
      <c r="RWD84" s="312"/>
      <c r="RWE84" s="312"/>
      <c r="RWF84" s="312"/>
      <c r="RWG84" s="318"/>
      <c r="RWH84" s="318"/>
      <c r="RWI84" s="318"/>
      <c r="RWJ84" s="318"/>
      <c r="RWK84" s="318"/>
      <c r="RWL84" s="318"/>
      <c r="RWM84" s="318"/>
      <c r="RWN84" s="318"/>
      <c r="RWO84" s="318"/>
      <c r="RWP84" s="318"/>
      <c r="RWQ84" s="318"/>
      <c r="RWR84" s="318"/>
      <c r="RWS84" s="318"/>
      <c r="RWT84" s="318"/>
      <c r="RWU84" s="318"/>
      <c r="RWV84" s="318"/>
      <c r="RWW84" s="322"/>
      <c r="RWX84" s="323"/>
      <c r="RWY84" s="323"/>
      <c r="RWZ84" s="323"/>
      <c r="RXA84" s="323"/>
      <c r="RXB84" s="323"/>
      <c r="RXC84" s="323"/>
      <c r="RXD84" s="323"/>
      <c r="RXE84" s="323"/>
      <c r="RXF84" s="323"/>
      <c r="RXG84" s="323"/>
      <c r="RXH84" s="323"/>
      <c r="RXI84" s="323"/>
      <c r="RXJ84" s="323"/>
      <c r="RXK84" s="323"/>
      <c r="RXL84" s="350"/>
      <c r="RXM84" s="312"/>
      <c r="RXN84" s="312"/>
      <c r="RXO84" s="312"/>
      <c r="RXP84" s="312"/>
      <c r="RXQ84" s="312"/>
      <c r="RXR84" s="312"/>
      <c r="RXS84" s="312"/>
      <c r="RXT84" s="312"/>
      <c r="RXU84" s="312"/>
      <c r="RXV84" s="312"/>
      <c r="RXW84" s="312"/>
      <c r="RXX84" s="312"/>
      <c r="RXY84" s="312"/>
      <c r="RXZ84" s="312"/>
      <c r="RYA84" s="312"/>
      <c r="RYB84" s="312"/>
      <c r="RYC84" s="312"/>
      <c r="RYD84" s="312"/>
      <c r="RYE84" s="312"/>
      <c r="RYF84" s="312"/>
      <c r="RYG84" s="312"/>
      <c r="RYH84" s="312"/>
      <c r="RYI84" s="312"/>
      <c r="RYJ84" s="312"/>
      <c r="RYK84" s="312"/>
      <c r="RYL84" s="312"/>
      <c r="RYM84" s="312"/>
      <c r="RYN84" s="312"/>
      <c r="RYO84" s="312"/>
      <c r="RYP84" s="312"/>
      <c r="RYQ84" s="312"/>
      <c r="RYR84" s="312"/>
      <c r="RYS84" s="312"/>
      <c r="RYT84" s="312"/>
      <c r="RYU84" s="312"/>
      <c r="RYV84" s="312"/>
      <c r="RYW84" s="312"/>
      <c r="RYX84" s="312"/>
      <c r="RYY84" s="312"/>
      <c r="RYZ84" s="312"/>
      <c r="RZA84" s="312"/>
      <c r="RZB84" s="312"/>
      <c r="RZC84" s="312"/>
      <c r="RZD84" s="312"/>
      <c r="RZE84" s="312"/>
      <c r="RZF84" s="312"/>
      <c r="RZG84" s="312"/>
      <c r="RZH84" s="312"/>
      <c r="RZI84" s="312"/>
      <c r="RZJ84" s="312"/>
      <c r="RZK84" s="312"/>
      <c r="RZL84" s="312"/>
      <c r="RZM84" s="312"/>
      <c r="RZN84" s="312"/>
      <c r="RZO84" s="312"/>
      <c r="RZP84" s="312"/>
      <c r="RZQ84" s="312"/>
      <c r="RZR84" s="312"/>
      <c r="RZS84" s="312"/>
      <c r="RZT84" s="312"/>
      <c r="RZU84" s="318"/>
      <c r="RZV84" s="318"/>
      <c r="RZW84" s="318"/>
      <c r="RZX84" s="318"/>
      <c r="RZY84" s="318"/>
      <c r="RZZ84" s="318"/>
      <c r="SAA84" s="318"/>
      <c r="SAB84" s="318"/>
      <c r="SAC84" s="318"/>
      <c r="SAD84" s="318"/>
      <c r="SAE84" s="318"/>
      <c r="SAF84" s="318"/>
      <c r="SAG84" s="318"/>
      <c r="SAH84" s="318"/>
      <c r="SAI84" s="318"/>
      <c r="SAJ84" s="318"/>
      <c r="SAK84" s="322"/>
      <c r="SAL84" s="323"/>
      <c r="SAM84" s="323"/>
      <c r="SAN84" s="323"/>
      <c r="SAO84" s="323"/>
      <c r="SAP84" s="323"/>
      <c r="SAQ84" s="323"/>
      <c r="SAR84" s="323"/>
      <c r="SAS84" s="323"/>
      <c r="SAT84" s="323"/>
      <c r="SAU84" s="323"/>
      <c r="SAV84" s="323"/>
      <c r="SAW84" s="323"/>
      <c r="SAX84" s="323"/>
      <c r="SAY84" s="323"/>
      <c r="SAZ84" s="350"/>
      <c r="SBA84" s="312"/>
      <c r="SBB84" s="312"/>
      <c r="SBC84" s="312"/>
      <c r="SBD84" s="312"/>
      <c r="SBE84" s="312"/>
      <c r="SBF84" s="312"/>
      <c r="SBG84" s="312"/>
      <c r="SBH84" s="312"/>
      <c r="SBI84" s="312"/>
      <c r="SBJ84" s="312"/>
      <c r="SBK84" s="312"/>
      <c r="SBL84" s="312"/>
      <c r="SBM84" s="312"/>
      <c r="SBN84" s="312"/>
      <c r="SBO84" s="312"/>
      <c r="SBP84" s="312"/>
      <c r="SBQ84" s="312"/>
      <c r="SBR84" s="312"/>
      <c r="SBS84" s="312"/>
      <c r="SBT84" s="312"/>
      <c r="SBU84" s="312"/>
      <c r="SBV84" s="312"/>
      <c r="SBW84" s="312"/>
      <c r="SBX84" s="312"/>
      <c r="SBY84" s="312"/>
      <c r="SBZ84" s="312"/>
      <c r="SCA84" s="312"/>
      <c r="SCB84" s="312"/>
      <c r="SCC84" s="312"/>
      <c r="SCD84" s="312"/>
      <c r="SCE84" s="312"/>
      <c r="SCF84" s="312"/>
      <c r="SCG84" s="312"/>
      <c r="SCH84" s="312"/>
      <c r="SCI84" s="312"/>
      <c r="SCJ84" s="312"/>
      <c r="SCK84" s="312"/>
      <c r="SCL84" s="312"/>
      <c r="SCM84" s="312"/>
      <c r="SCN84" s="312"/>
      <c r="SCO84" s="312"/>
      <c r="SCP84" s="312"/>
      <c r="SCQ84" s="312"/>
      <c r="SCR84" s="312"/>
      <c r="SCS84" s="312"/>
      <c r="SCT84" s="312"/>
      <c r="SCU84" s="312"/>
      <c r="SCV84" s="312"/>
      <c r="SCW84" s="312"/>
      <c r="SCX84" s="312"/>
      <c r="SCY84" s="312"/>
      <c r="SCZ84" s="312"/>
      <c r="SDA84" s="312"/>
      <c r="SDB84" s="312"/>
      <c r="SDC84" s="312"/>
      <c r="SDD84" s="312"/>
      <c r="SDE84" s="312"/>
      <c r="SDF84" s="312"/>
      <c r="SDG84" s="312"/>
      <c r="SDH84" s="312"/>
      <c r="SDI84" s="318"/>
      <c r="SDJ84" s="318"/>
      <c r="SDK84" s="318"/>
      <c r="SDL84" s="318"/>
      <c r="SDM84" s="318"/>
      <c r="SDN84" s="318"/>
      <c r="SDO84" s="318"/>
      <c r="SDP84" s="318"/>
      <c r="SDQ84" s="318"/>
      <c r="SDR84" s="318"/>
      <c r="SDS84" s="318"/>
      <c r="SDT84" s="318"/>
      <c r="SDU84" s="318"/>
      <c r="SDV84" s="318"/>
      <c r="SDW84" s="318"/>
      <c r="SDX84" s="318"/>
      <c r="SDY84" s="322"/>
      <c r="SDZ84" s="323"/>
      <c r="SEA84" s="323"/>
      <c r="SEB84" s="323"/>
      <c r="SEC84" s="323"/>
      <c r="SED84" s="323"/>
      <c r="SEE84" s="323"/>
      <c r="SEF84" s="323"/>
      <c r="SEG84" s="323"/>
      <c r="SEH84" s="323"/>
      <c r="SEI84" s="323"/>
      <c r="SEJ84" s="323"/>
      <c r="SEK84" s="323"/>
      <c r="SEL84" s="323"/>
      <c r="SEM84" s="323"/>
      <c r="SEN84" s="350"/>
      <c r="SEO84" s="312"/>
      <c r="SEP84" s="312"/>
      <c r="SEQ84" s="312"/>
      <c r="SER84" s="312"/>
      <c r="SES84" s="312"/>
      <c r="SET84" s="312"/>
      <c r="SEU84" s="312"/>
      <c r="SEV84" s="312"/>
      <c r="SEW84" s="312"/>
      <c r="SEX84" s="312"/>
      <c r="SEY84" s="312"/>
      <c r="SEZ84" s="312"/>
      <c r="SFA84" s="312"/>
      <c r="SFB84" s="312"/>
      <c r="SFC84" s="312"/>
      <c r="SFD84" s="312"/>
      <c r="SFE84" s="312"/>
      <c r="SFF84" s="312"/>
      <c r="SFG84" s="312"/>
      <c r="SFH84" s="312"/>
      <c r="SFI84" s="312"/>
      <c r="SFJ84" s="312"/>
      <c r="SFK84" s="312"/>
      <c r="SFL84" s="312"/>
      <c r="SFM84" s="312"/>
      <c r="SFN84" s="312"/>
      <c r="SFO84" s="312"/>
      <c r="SFP84" s="312"/>
      <c r="SFQ84" s="312"/>
      <c r="SFR84" s="312"/>
      <c r="SFS84" s="312"/>
      <c r="SFT84" s="312"/>
      <c r="SFU84" s="312"/>
      <c r="SFV84" s="312"/>
      <c r="SFW84" s="312"/>
      <c r="SFX84" s="312"/>
      <c r="SFY84" s="312"/>
      <c r="SFZ84" s="312"/>
      <c r="SGA84" s="312"/>
      <c r="SGB84" s="312"/>
      <c r="SGC84" s="312"/>
      <c r="SGD84" s="312"/>
      <c r="SGE84" s="312"/>
      <c r="SGF84" s="312"/>
      <c r="SGG84" s="312"/>
      <c r="SGH84" s="312"/>
      <c r="SGI84" s="312"/>
      <c r="SGJ84" s="312"/>
      <c r="SGK84" s="312"/>
      <c r="SGL84" s="312"/>
      <c r="SGM84" s="312"/>
      <c r="SGN84" s="312"/>
      <c r="SGO84" s="312"/>
      <c r="SGP84" s="312"/>
      <c r="SGQ84" s="312"/>
      <c r="SGR84" s="312"/>
      <c r="SGS84" s="312"/>
      <c r="SGT84" s="312"/>
      <c r="SGU84" s="312"/>
      <c r="SGV84" s="312"/>
      <c r="SGW84" s="318"/>
      <c r="SGX84" s="318"/>
      <c r="SGY84" s="318"/>
      <c r="SGZ84" s="318"/>
      <c r="SHA84" s="318"/>
      <c r="SHB84" s="318"/>
      <c r="SHC84" s="318"/>
      <c r="SHD84" s="318"/>
      <c r="SHE84" s="318"/>
      <c r="SHF84" s="318"/>
      <c r="SHG84" s="318"/>
      <c r="SHH84" s="318"/>
      <c r="SHI84" s="318"/>
      <c r="SHJ84" s="318"/>
      <c r="SHK84" s="318"/>
      <c r="SHL84" s="318"/>
      <c r="SHM84" s="322"/>
      <c r="SHN84" s="323"/>
      <c r="SHO84" s="323"/>
      <c r="SHP84" s="323"/>
      <c r="SHQ84" s="323"/>
      <c r="SHR84" s="323"/>
      <c r="SHS84" s="323"/>
      <c r="SHT84" s="323"/>
      <c r="SHU84" s="323"/>
      <c r="SHV84" s="323"/>
      <c r="SHW84" s="323"/>
      <c r="SHX84" s="323"/>
      <c r="SHY84" s="323"/>
      <c r="SHZ84" s="323"/>
      <c r="SIA84" s="323"/>
      <c r="SIB84" s="350"/>
      <c r="SIC84" s="312"/>
      <c r="SID84" s="312"/>
      <c r="SIE84" s="312"/>
      <c r="SIF84" s="312"/>
      <c r="SIG84" s="312"/>
      <c r="SIH84" s="312"/>
      <c r="SII84" s="312"/>
      <c r="SIJ84" s="312"/>
      <c r="SIK84" s="312"/>
      <c r="SIL84" s="312"/>
      <c r="SIM84" s="312"/>
      <c r="SIN84" s="312"/>
      <c r="SIO84" s="312"/>
      <c r="SIP84" s="312"/>
      <c r="SIQ84" s="312"/>
      <c r="SIR84" s="312"/>
      <c r="SIS84" s="312"/>
      <c r="SIT84" s="312"/>
      <c r="SIU84" s="312"/>
      <c r="SIV84" s="312"/>
      <c r="SIW84" s="312"/>
      <c r="SIX84" s="312"/>
      <c r="SIY84" s="312"/>
      <c r="SIZ84" s="312"/>
      <c r="SJA84" s="312"/>
      <c r="SJB84" s="312"/>
      <c r="SJC84" s="312"/>
      <c r="SJD84" s="312"/>
      <c r="SJE84" s="312"/>
      <c r="SJF84" s="312"/>
      <c r="SJG84" s="312"/>
      <c r="SJH84" s="312"/>
      <c r="SJI84" s="312"/>
      <c r="SJJ84" s="312"/>
      <c r="SJK84" s="312"/>
      <c r="SJL84" s="312"/>
      <c r="SJM84" s="312"/>
      <c r="SJN84" s="312"/>
      <c r="SJO84" s="312"/>
      <c r="SJP84" s="312"/>
      <c r="SJQ84" s="312"/>
      <c r="SJR84" s="312"/>
      <c r="SJS84" s="312"/>
      <c r="SJT84" s="312"/>
      <c r="SJU84" s="312"/>
      <c r="SJV84" s="312"/>
      <c r="SJW84" s="312"/>
      <c r="SJX84" s="312"/>
      <c r="SJY84" s="312"/>
      <c r="SJZ84" s="312"/>
      <c r="SKA84" s="312"/>
      <c r="SKB84" s="312"/>
      <c r="SKC84" s="312"/>
      <c r="SKD84" s="312"/>
      <c r="SKE84" s="312"/>
      <c r="SKF84" s="312"/>
      <c r="SKG84" s="312"/>
      <c r="SKH84" s="312"/>
      <c r="SKI84" s="312"/>
      <c r="SKJ84" s="312"/>
      <c r="SKK84" s="318"/>
      <c r="SKL84" s="318"/>
      <c r="SKM84" s="318"/>
      <c r="SKN84" s="318"/>
      <c r="SKO84" s="318"/>
      <c r="SKP84" s="318"/>
      <c r="SKQ84" s="318"/>
      <c r="SKR84" s="318"/>
      <c r="SKS84" s="318"/>
      <c r="SKT84" s="318"/>
      <c r="SKU84" s="318"/>
      <c r="SKV84" s="318"/>
      <c r="SKW84" s="318"/>
      <c r="SKX84" s="318"/>
      <c r="SKY84" s="318"/>
      <c r="SKZ84" s="318"/>
      <c r="SLA84" s="322"/>
      <c r="SLB84" s="323"/>
      <c r="SLC84" s="323"/>
      <c r="SLD84" s="323"/>
      <c r="SLE84" s="323"/>
      <c r="SLF84" s="323"/>
      <c r="SLG84" s="323"/>
      <c r="SLH84" s="323"/>
      <c r="SLI84" s="323"/>
      <c r="SLJ84" s="323"/>
      <c r="SLK84" s="323"/>
      <c r="SLL84" s="323"/>
      <c r="SLM84" s="323"/>
      <c r="SLN84" s="323"/>
      <c r="SLO84" s="323"/>
      <c r="SLP84" s="350"/>
      <c r="SLQ84" s="312"/>
      <c r="SLR84" s="312"/>
      <c r="SLS84" s="312"/>
      <c r="SLT84" s="312"/>
      <c r="SLU84" s="312"/>
      <c r="SLV84" s="312"/>
      <c r="SLW84" s="312"/>
      <c r="SLX84" s="312"/>
      <c r="SLY84" s="312"/>
      <c r="SLZ84" s="312"/>
      <c r="SMA84" s="312"/>
      <c r="SMB84" s="312"/>
      <c r="SMC84" s="312"/>
      <c r="SMD84" s="312"/>
      <c r="SME84" s="312"/>
      <c r="SMF84" s="312"/>
      <c r="SMG84" s="312"/>
      <c r="SMH84" s="312"/>
      <c r="SMI84" s="312"/>
      <c r="SMJ84" s="312"/>
      <c r="SMK84" s="312"/>
      <c r="SML84" s="312"/>
      <c r="SMM84" s="312"/>
      <c r="SMN84" s="312"/>
      <c r="SMO84" s="312"/>
      <c r="SMP84" s="312"/>
      <c r="SMQ84" s="312"/>
      <c r="SMR84" s="312"/>
      <c r="SMS84" s="312"/>
      <c r="SMT84" s="312"/>
      <c r="SMU84" s="312"/>
      <c r="SMV84" s="312"/>
      <c r="SMW84" s="312"/>
      <c r="SMX84" s="312"/>
      <c r="SMY84" s="312"/>
      <c r="SMZ84" s="312"/>
      <c r="SNA84" s="312"/>
      <c r="SNB84" s="312"/>
      <c r="SNC84" s="312"/>
      <c r="SND84" s="312"/>
      <c r="SNE84" s="312"/>
      <c r="SNF84" s="312"/>
      <c r="SNG84" s="312"/>
      <c r="SNH84" s="312"/>
      <c r="SNI84" s="312"/>
      <c r="SNJ84" s="312"/>
      <c r="SNK84" s="312"/>
      <c r="SNL84" s="312"/>
      <c r="SNM84" s="312"/>
      <c r="SNN84" s="312"/>
      <c r="SNO84" s="312"/>
      <c r="SNP84" s="312"/>
      <c r="SNQ84" s="312"/>
      <c r="SNR84" s="312"/>
      <c r="SNS84" s="312"/>
      <c r="SNT84" s="312"/>
      <c r="SNU84" s="312"/>
      <c r="SNV84" s="312"/>
      <c r="SNW84" s="312"/>
      <c r="SNX84" s="312"/>
      <c r="SNY84" s="318"/>
      <c r="SNZ84" s="318"/>
      <c r="SOA84" s="318"/>
      <c r="SOB84" s="318"/>
      <c r="SOC84" s="318"/>
      <c r="SOD84" s="318"/>
      <c r="SOE84" s="318"/>
      <c r="SOF84" s="318"/>
      <c r="SOG84" s="318"/>
      <c r="SOH84" s="318"/>
      <c r="SOI84" s="318"/>
      <c r="SOJ84" s="318"/>
      <c r="SOK84" s="318"/>
      <c r="SOL84" s="318"/>
      <c r="SOM84" s="318"/>
      <c r="SON84" s="318"/>
      <c r="SOO84" s="322"/>
      <c r="SOP84" s="323"/>
      <c r="SOQ84" s="323"/>
      <c r="SOR84" s="323"/>
      <c r="SOS84" s="323"/>
      <c r="SOT84" s="323"/>
      <c r="SOU84" s="323"/>
      <c r="SOV84" s="323"/>
      <c r="SOW84" s="323"/>
      <c r="SOX84" s="323"/>
      <c r="SOY84" s="323"/>
      <c r="SOZ84" s="323"/>
      <c r="SPA84" s="323"/>
      <c r="SPB84" s="323"/>
      <c r="SPC84" s="323"/>
      <c r="SPD84" s="350"/>
      <c r="SPE84" s="312"/>
      <c r="SPF84" s="312"/>
      <c r="SPG84" s="312"/>
      <c r="SPH84" s="312"/>
      <c r="SPI84" s="312"/>
      <c r="SPJ84" s="312"/>
      <c r="SPK84" s="312"/>
      <c r="SPL84" s="312"/>
      <c r="SPM84" s="312"/>
      <c r="SPN84" s="312"/>
      <c r="SPO84" s="312"/>
      <c r="SPP84" s="312"/>
      <c r="SPQ84" s="312"/>
      <c r="SPR84" s="312"/>
      <c r="SPS84" s="312"/>
      <c r="SPT84" s="312"/>
      <c r="SPU84" s="312"/>
      <c r="SPV84" s="312"/>
      <c r="SPW84" s="312"/>
      <c r="SPX84" s="312"/>
      <c r="SPY84" s="312"/>
      <c r="SPZ84" s="312"/>
      <c r="SQA84" s="312"/>
      <c r="SQB84" s="312"/>
      <c r="SQC84" s="312"/>
      <c r="SQD84" s="312"/>
      <c r="SQE84" s="312"/>
      <c r="SQF84" s="312"/>
      <c r="SQG84" s="312"/>
      <c r="SQH84" s="312"/>
      <c r="SQI84" s="312"/>
      <c r="SQJ84" s="312"/>
      <c r="SQK84" s="312"/>
      <c r="SQL84" s="312"/>
      <c r="SQM84" s="312"/>
      <c r="SQN84" s="312"/>
      <c r="SQO84" s="312"/>
      <c r="SQP84" s="312"/>
      <c r="SQQ84" s="312"/>
      <c r="SQR84" s="312"/>
      <c r="SQS84" s="312"/>
      <c r="SQT84" s="312"/>
      <c r="SQU84" s="312"/>
      <c r="SQV84" s="312"/>
      <c r="SQW84" s="312"/>
      <c r="SQX84" s="312"/>
      <c r="SQY84" s="312"/>
      <c r="SQZ84" s="312"/>
      <c r="SRA84" s="312"/>
      <c r="SRB84" s="312"/>
      <c r="SRC84" s="312"/>
      <c r="SRD84" s="312"/>
      <c r="SRE84" s="312"/>
      <c r="SRF84" s="312"/>
      <c r="SRG84" s="312"/>
      <c r="SRH84" s="312"/>
      <c r="SRI84" s="312"/>
      <c r="SRJ84" s="312"/>
      <c r="SRK84" s="312"/>
      <c r="SRL84" s="312"/>
      <c r="SRM84" s="318"/>
      <c r="SRN84" s="318"/>
      <c r="SRO84" s="318"/>
      <c r="SRP84" s="318"/>
      <c r="SRQ84" s="318"/>
      <c r="SRR84" s="318"/>
      <c r="SRS84" s="318"/>
      <c r="SRT84" s="318"/>
      <c r="SRU84" s="318"/>
      <c r="SRV84" s="318"/>
      <c r="SRW84" s="318"/>
      <c r="SRX84" s="318"/>
      <c r="SRY84" s="318"/>
      <c r="SRZ84" s="318"/>
      <c r="SSA84" s="318"/>
      <c r="SSB84" s="318"/>
      <c r="SSC84" s="322"/>
      <c r="SSD84" s="323"/>
      <c r="SSE84" s="323"/>
      <c r="SSF84" s="323"/>
      <c r="SSG84" s="323"/>
      <c r="SSH84" s="323"/>
      <c r="SSI84" s="323"/>
      <c r="SSJ84" s="323"/>
      <c r="SSK84" s="323"/>
      <c r="SSL84" s="323"/>
      <c r="SSM84" s="323"/>
      <c r="SSN84" s="323"/>
      <c r="SSO84" s="323"/>
      <c r="SSP84" s="323"/>
      <c r="SSQ84" s="323"/>
      <c r="SSR84" s="350"/>
      <c r="SSS84" s="312"/>
      <c r="SST84" s="312"/>
      <c r="SSU84" s="312"/>
      <c r="SSV84" s="312"/>
      <c r="SSW84" s="312"/>
      <c r="SSX84" s="312"/>
      <c r="SSY84" s="312"/>
      <c r="SSZ84" s="312"/>
      <c r="STA84" s="312"/>
      <c r="STB84" s="312"/>
      <c r="STC84" s="312"/>
      <c r="STD84" s="312"/>
      <c r="STE84" s="312"/>
      <c r="STF84" s="312"/>
      <c r="STG84" s="312"/>
      <c r="STH84" s="312"/>
      <c r="STI84" s="312"/>
      <c r="STJ84" s="312"/>
      <c r="STK84" s="312"/>
      <c r="STL84" s="312"/>
      <c r="STM84" s="312"/>
      <c r="STN84" s="312"/>
      <c r="STO84" s="312"/>
      <c r="STP84" s="312"/>
      <c r="STQ84" s="312"/>
      <c r="STR84" s="312"/>
      <c r="STS84" s="312"/>
      <c r="STT84" s="312"/>
      <c r="STU84" s="312"/>
      <c r="STV84" s="312"/>
      <c r="STW84" s="312"/>
      <c r="STX84" s="312"/>
      <c r="STY84" s="312"/>
      <c r="STZ84" s="312"/>
      <c r="SUA84" s="312"/>
      <c r="SUB84" s="312"/>
      <c r="SUC84" s="312"/>
      <c r="SUD84" s="312"/>
      <c r="SUE84" s="312"/>
      <c r="SUF84" s="312"/>
      <c r="SUG84" s="312"/>
      <c r="SUH84" s="312"/>
      <c r="SUI84" s="312"/>
      <c r="SUJ84" s="312"/>
      <c r="SUK84" s="312"/>
      <c r="SUL84" s="312"/>
      <c r="SUM84" s="312"/>
      <c r="SUN84" s="312"/>
      <c r="SUO84" s="312"/>
      <c r="SUP84" s="312"/>
      <c r="SUQ84" s="312"/>
      <c r="SUR84" s="312"/>
      <c r="SUS84" s="312"/>
      <c r="SUT84" s="312"/>
      <c r="SUU84" s="312"/>
      <c r="SUV84" s="312"/>
      <c r="SUW84" s="312"/>
      <c r="SUX84" s="312"/>
      <c r="SUY84" s="312"/>
      <c r="SUZ84" s="312"/>
      <c r="SVA84" s="318"/>
      <c r="SVB84" s="318"/>
      <c r="SVC84" s="318"/>
      <c r="SVD84" s="318"/>
      <c r="SVE84" s="318"/>
      <c r="SVF84" s="318"/>
      <c r="SVG84" s="318"/>
      <c r="SVH84" s="318"/>
      <c r="SVI84" s="318"/>
      <c r="SVJ84" s="318"/>
      <c r="SVK84" s="318"/>
      <c r="SVL84" s="318"/>
      <c r="SVM84" s="318"/>
      <c r="SVN84" s="318"/>
      <c r="SVO84" s="318"/>
      <c r="SVP84" s="318"/>
      <c r="SVQ84" s="322"/>
      <c r="SVR84" s="323"/>
      <c r="SVS84" s="323"/>
      <c r="SVT84" s="323"/>
      <c r="SVU84" s="323"/>
      <c r="SVV84" s="323"/>
      <c r="SVW84" s="323"/>
      <c r="SVX84" s="323"/>
      <c r="SVY84" s="323"/>
      <c r="SVZ84" s="323"/>
      <c r="SWA84" s="323"/>
      <c r="SWB84" s="323"/>
      <c r="SWC84" s="323"/>
      <c r="SWD84" s="323"/>
      <c r="SWE84" s="323"/>
      <c r="SWF84" s="350"/>
      <c r="SWG84" s="312"/>
      <c r="SWH84" s="312"/>
      <c r="SWI84" s="312"/>
      <c r="SWJ84" s="312"/>
      <c r="SWK84" s="312"/>
      <c r="SWL84" s="312"/>
      <c r="SWM84" s="312"/>
      <c r="SWN84" s="312"/>
      <c r="SWO84" s="312"/>
      <c r="SWP84" s="312"/>
      <c r="SWQ84" s="312"/>
      <c r="SWR84" s="312"/>
      <c r="SWS84" s="312"/>
      <c r="SWT84" s="312"/>
      <c r="SWU84" s="312"/>
      <c r="SWV84" s="312"/>
      <c r="SWW84" s="312"/>
      <c r="SWX84" s="312"/>
      <c r="SWY84" s="312"/>
      <c r="SWZ84" s="312"/>
      <c r="SXA84" s="312"/>
      <c r="SXB84" s="312"/>
      <c r="SXC84" s="312"/>
      <c r="SXD84" s="312"/>
      <c r="SXE84" s="312"/>
      <c r="SXF84" s="312"/>
      <c r="SXG84" s="312"/>
      <c r="SXH84" s="312"/>
      <c r="SXI84" s="312"/>
      <c r="SXJ84" s="312"/>
      <c r="SXK84" s="312"/>
      <c r="SXL84" s="312"/>
      <c r="SXM84" s="312"/>
      <c r="SXN84" s="312"/>
      <c r="SXO84" s="312"/>
      <c r="SXP84" s="312"/>
      <c r="SXQ84" s="312"/>
      <c r="SXR84" s="312"/>
      <c r="SXS84" s="312"/>
      <c r="SXT84" s="312"/>
      <c r="SXU84" s="312"/>
      <c r="SXV84" s="312"/>
      <c r="SXW84" s="312"/>
      <c r="SXX84" s="312"/>
      <c r="SXY84" s="312"/>
      <c r="SXZ84" s="312"/>
      <c r="SYA84" s="312"/>
      <c r="SYB84" s="312"/>
      <c r="SYC84" s="312"/>
      <c r="SYD84" s="312"/>
      <c r="SYE84" s="312"/>
      <c r="SYF84" s="312"/>
      <c r="SYG84" s="312"/>
      <c r="SYH84" s="312"/>
      <c r="SYI84" s="312"/>
      <c r="SYJ84" s="312"/>
      <c r="SYK84" s="312"/>
      <c r="SYL84" s="312"/>
      <c r="SYM84" s="312"/>
      <c r="SYN84" s="312"/>
      <c r="SYO84" s="318"/>
      <c r="SYP84" s="318"/>
      <c r="SYQ84" s="318"/>
      <c r="SYR84" s="318"/>
      <c r="SYS84" s="318"/>
      <c r="SYT84" s="318"/>
      <c r="SYU84" s="318"/>
      <c r="SYV84" s="318"/>
      <c r="SYW84" s="318"/>
      <c r="SYX84" s="318"/>
      <c r="SYY84" s="318"/>
      <c r="SYZ84" s="318"/>
      <c r="SZA84" s="318"/>
      <c r="SZB84" s="318"/>
      <c r="SZC84" s="318"/>
      <c r="SZD84" s="318"/>
      <c r="SZE84" s="322"/>
      <c r="SZF84" s="323"/>
      <c r="SZG84" s="323"/>
      <c r="SZH84" s="323"/>
      <c r="SZI84" s="323"/>
      <c r="SZJ84" s="323"/>
      <c r="SZK84" s="323"/>
      <c r="SZL84" s="323"/>
      <c r="SZM84" s="323"/>
      <c r="SZN84" s="323"/>
      <c r="SZO84" s="323"/>
      <c r="SZP84" s="323"/>
      <c r="SZQ84" s="323"/>
      <c r="SZR84" s="323"/>
      <c r="SZS84" s="323"/>
      <c r="SZT84" s="350"/>
      <c r="SZU84" s="312"/>
      <c r="SZV84" s="312"/>
      <c r="SZW84" s="312"/>
      <c r="SZX84" s="312"/>
      <c r="SZY84" s="312"/>
      <c r="SZZ84" s="312"/>
      <c r="TAA84" s="312"/>
      <c r="TAB84" s="312"/>
      <c r="TAC84" s="312"/>
      <c r="TAD84" s="312"/>
      <c r="TAE84" s="312"/>
      <c r="TAF84" s="312"/>
      <c r="TAG84" s="312"/>
      <c r="TAH84" s="312"/>
      <c r="TAI84" s="312"/>
      <c r="TAJ84" s="312"/>
      <c r="TAK84" s="312"/>
      <c r="TAL84" s="312"/>
      <c r="TAM84" s="312"/>
      <c r="TAN84" s="312"/>
      <c r="TAO84" s="312"/>
      <c r="TAP84" s="312"/>
      <c r="TAQ84" s="312"/>
      <c r="TAR84" s="312"/>
      <c r="TAS84" s="312"/>
      <c r="TAT84" s="312"/>
      <c r="TAU84" s="312"/>
      <c r="TAV84" s="312"/>
      <c r="TAW84" s="312"/>
      <c r="TAX84" s="312"/>
      <c r="TAY84" s="312"/>
      <c r="TAZ84" s="312"/>
      <c r="TBA84" s="312"/>
      <c r="TBB84" s="312"/>
      <c r="TBC84" s="312"/>
      <c r="TBD84" s="312"/>
      <c r="TBE84" s="312"/>
      <c r="TBF84" s="312"/>
      <c r="TBG84" s="312"/>
      <c r="TBH84" s="312"/>
      <c r="TBI84" s="312"/>
      <c r="TBJ84" s="312"/>
      <c r="TBK84" s="312"/>
      <c r="TBL84" s="312"/>
      <c r="TBM84" s="312"/>
      <c r="TBN84" s="312"/>
      <c r="TBO84" s="312"/>
      <c r="TBP84" s="312"/>
      <c r="TBQ84" s="312"/>
      <c r="TBR84" s="312"/>
      <c r="TBS84" s="312"/>
      <c r="TBT84" s="312"/>
      <c r="TBU84" s="312"/>
      <c r="TBV84" s="312"/>
      <c r="TBW84" s="312"/>
      <c r="TBX84" s="312"/>
      <c r="TBY84" s="312"/>
      <c r="TBZ84" s="312"/>
      <c r="TCA84" s="312"/>
      <c r="TCB84" s="312"/>
      <c r="TCC84" s="318"/>
      <c r="TCD84" s="318"/>
      <c r="TCE84" s="318"/>
      <c r="TCF84" s="318"/>
      <c r="TCG84" s="318"/>
      <c r="TCH84" s="318"/>
      <c r="TCI84" s="318"/>
      <c r="TCJ84" s="318"/>
      <c r="TCK84" s="318"/>
      <c r="TCL84" s="318"/>
      <c r="TCM84" s="318"/>
      <c r="TCN84" s="318"/>
      <c r="TCO84" s="318"/>
      <c r="TCP84" s="318"/>
      <c r="TCQ84" s="318"/>
      <c r="TCR84" s="318"/>
      <c r="TCS84" s="322"/>
      <c r="TCT84" s="323"/>
      <c r="TCU84" s="323"/>
      <c r="TCV84" s="323"/>
      <c r="TCW84" s="323"/>
      <c r="TCX84" s="323"/>
      <c r="TCY84" s="323"/>
      <c r="TCZ84" s="323"/>
      <c r="TDA84" s="323"/>
      <c r="TDB84" s="323"/>
      <c r="TDC84" s="323"/>
      <c r="TDD84" s="323"/>
      <c r="TDE84" s="323"/>
      <c r="TDF84" s="323"/>
      <c r="TDG84" s="323"/>
      <c r="TDH84" s="350"/>
      <c r="TDI84" s="312"/>
      <c r="TDJ84" s="312"/>
      <c r="TDK84" s="312"/>
      <c r="TDL84" s="312"/>
      <c r="TDM84" s="312"/>
      <c r="TDN84" s="312"/>
      <c r="TDO84" s="312"/>
      <c r="TDP84" s="312"/>
      <c r="TDQ84" s="312"/>
      <c r="TDR84" s="312"/>
      <c r="TDS84" s="312"/>
      <c r="TDT84" s="312"/>
      <c r="TDU84" s="312"/>
      <c r="TDV84" s="312"/>
      <c r="TDW84" s="312"/>
      <c r="TDX84" s="312"/>
      <c r="TDY84" s="312"/>
      <c r="TDZ84" s="312"/>
      <c r="TEA84" s="312"/>
      <c r="TEB84" s="312"/>
      <c r="TEC84" s="312"/>
      <c r="TED84" s="312"/>
      <c r="TEE84" s="312"/>
      <c r="TEF84" s="312"/>
      <c r="TEG84" s="312"/>
      <c r="TEH84" s="312"/>
      <c r="TEI84" s="312"/>
      <c r="TEJ84" s="312"/>
      <c r="TEK84" s="312"/>
      <c r="TEL84" s="312"/>
      <c r="TEM84" s="312"/>
      <c r="TEN84" s="312"/>
      <c r="TEO84" s="312"/>
      <c r="TEP84" s="312"/>
      <c r="TEQ84" s="312"/>
      <c r="TER84" s="312"/>
      <c r="TES84" s="312"/>
      <c r="TET84" s="312"/>
      <c r="TEU84" s="312"/>
      <c r="TEV84" s="312"/>
      <c r="TEW84" s="312"/>
      <c r="TEX84" s="312"/>
      <c r="TEY84" s="312"/>
      <c r="TEZ84" s="312"/>
      <c r="TFA84" s="312"/>
      <c r="TFB84" s="312"/>
      <c r="TFC84" s="312"/>
      <c r="TFD84" s="312"/>
      <c r="TFE84" s="312"/>
      <c r="TFF84" s="312"/>
      <c r="TFG84" s="312"/>
      <c r="TFH84" s="312"/>
      <c r="TFI84" s="312"/>
      <c r="TFJ84" s="312"/>
      <c r="TFK84" s="312"/>
      <c r="TFL84" s="312"/>
      <c r="TFM84" s="312"/>
      <c r="TFN84" s="312"/>
      <c r="TFO84" s="312"/>
      <c r="TFP84" s="312"/>
      <c r="TFQ84" s="318"/>
      <c r="TFR84" s="318"/>
      <c r="TFS84" s="318"/>
      <c r="TFT84" s="318"/>
      <c r="TFU84" s="318"/>
      <c r="TFV84" s="318"/>
      <c r="TFW84" s="318"/>
      <c r="TFX84" s="318"/>
      <c r="TFY84" s="318"/>
      <c r="TFZ84" s="318"/>
      <c r="TGA84" s="318"/>
      <c r="TGB84" s="318"/>
      <c r="TGC84" s="318"/>
      <c r="TGD84" s="318"/>
      <c r="TGE84" s="318"/>
      <c r="TGF84" s="318"/>
      <c r="TGG84" s="322"/>
      <c r="TGH84" s="323"/>
      <c r="TGI84" s="323"/>
      <c r="TGJ84" s="323"/>
      <c r="TGK84" s="323"/>
      <c r="TGL84" s="323"/>
      <c r="TGM84" s="323"/>
      <c r="TGN84" s="323"/>
      <c r="TGO84" s="323"/>
      <c r="TGP84" s="323"/>
      <c r="TGQ84" s="323"/>
      <c r="TGR84" s="323"/>
      <c r="TGS84" s="323"/>
      <c r="TGT84" s="323"/>
      <c r="TGU84" s="323"/>
      <c r="TGV84" s="350"/>
      <c r="TGW84" s="312"/>
      <c r="TGX84" s="312"/>
      <c r="TGY84" s="312"/>
      <c r="TGZ84" s="312"/>
      <c r="THA84" s="312"/>
      <c r="THB84" s="312"/>
      <c r="THC84" s="312"/>
      <c r="THD84" s="312"/>
      <c r="THE84" s="312"/>
      <c r="THF84" s="312"/>
      <c r="THG84" s="312"/>
      <c r="THH84" s="312"/>
      <c r="THI84" s="312"/>
      <c r="THJ84" s="312"/>
      <c r="THK84" s="312"/>
      <c r="THL84" s="312"/>
      <c r="THM84" s="312"/>
      <c r="THN84" s="312"/>
      <c r="THO84" s="312"/>
      <c r="THP84" s="312"/>
      <c r="THQ84" s="312"/>
      <c r="THR84" s="312"/>
      <c r="THS84" s="312"/>
      <c r="THT84" s="312"/>
      <c r="THU84" s="312"/>
      <c r="THV84" s="312"/>
      <c r="THW84" s="312"/>
      <c r="THX84" s="312"/>
      <c r="THY84" s="312"/>
      <c r="THZ84" s="312"/>
      <c r="TIA84" s="312"/>
      <c r="TIB84" s="312"/>
      <c r="TIC84" s="312"/>
      <c r="TID84" s="312"/>
      <c r="TIE84" s="312"/>
      <c r="TIF84" s="312"/>
      <c r="TIG84" s="312"/>
      <c r="TIH84" s="312"/>
      <c r="TII84" s="312"/>
      <c r="TIJ84" s="312"/>
      <c r="TIK84" s="312"/>
      <c r="TIL84" s="312"/>
      <c r="TIM84" s="312"/>
      <c r="TIN84" s="312"/>
      <c r="TIO84" s="312"/>
      <c r="TIP84" s="312"/>
      <c r="TIQ84" s="312"/>
      <c r="TIR84" s="312"/>
      <c r="TIS84" s="312"/>
      <c r="TIT84" s="312"/>
      <c r="TIU84" s="312"/>
      <c r="TIV84" s="312"/>
      <c r="TIW84" s="312"/>
      <c r="TIX84" s="312"/>
      <c r="TIY84" s="312"/>
      <c r="TIZ84" s="312"/>
      <c r="TJA84" s="312"/>
      <c r="TJB84" s="312"/>
      <c r="TJC84" s="312"/>
      <c r="TJD84" s="312"/>
      <c r="TJE84" s="318"/>
      <c r="TJF84" s="318"/>
      <c r="TJG84" s="318"/>
      <c r="TJH84" s="318"/>
      <c r="TJI84" s="318"/>
      <c r="TJJ84" s="318"/>
      <c r="TJK84" s="318"/>
      <c r="TJL84" s="318"/>
      <c r="TJM84" s="318"/>
      <c r="TJN84" s="318"/>
      <c r="TJO84" s="318"/>
      <c r="TJP84" s="318"/>
      <c r="TJQ84" s="318"/>
      <c r="TJR84" s="318"/>
      <c r="TJS84" s="318"/>
      <c r="TJT84" s="318"/>
      <c r="TJU84" s="322"/>
      <c r="TJV84" s="323"/>
      <c r="TJW84" s="323"/>
      <c r="TJX84" s="323"/>
      <c r="TJY84" s="323"/>
      <c r="TJZ84" s="323"/>
      <c r="TKA84" s="323"/>
      <c r="TKB84" s="323"/>
      <c r="TKC84" s="323"/>
      <c r="TKD84" s="323"/>
      <c r="TKE84" s="323"/>
      <c r="TKF84" s="323"/>
      <c r="TKG84" s="323"/>
      <c r="TKH84" s="323"/>
      <c r="TKI84" s="323"/>
      <c r="TKJ84" s="350"/>
      <c r="TKK84" s="312"/>
      <c r="TKL84" s="312"/>
      <c r="TKM84" s="312"/>
      <c r="TKN84" s="312"/>
      <c r="TKO84" s="312"/>
      <c r="TKP84" s="312"/>
      <c r="TKQ84" s="312"/>
      <c r="TKR84" s="312"/>
      <c r="TKS84" s="312"/>
      <c r="TKT84" s="312"/>
      <c r="TKU84" s="312"/>
      <c r="TKV84" s="312"/>
      <c r="TKW84" s="312"/>
      <c r="TKX84" s="312"/>
      <c r="TKY84" s="312"/>
      <c r="TKZ84" s="312"/>
      <c r="TLA84" s="312"/>
      <c r="TLB84" s="312"/>
      <c r="TLC84" s="312"/>
      <c r="TLD84" s="312"/>
      <c r="TLE84" s="312"/>
      <c r="TLF84" s="312"/>
      <c r="TLG84" s="312"/>
      <c r="TLH84" s="312"/>
      <c r="TLI84" s="312"/>
      <c r="TLJ84" s="312"/>
      <c r="TLK84" s="312"/>
      <c r="TLL84" s="312"/>
      <c r="TLM84" s="312"/>
      <c r="TLN84" s="312"/>
      <c r="TLO84" s="312"/>
      <c r="TLP84" s="312"/>
      <c r="TLQ84" s="312"/>
      <c r="TLR84" s="312"/>
      <c r="TLS84" s="312"/>
      <c r="TLT84" s="312"/>
      <c r="TLU84" s="312"/>
      <c r="TLV84" s="312"/>
      <c r="TLW84" s="312"/>
      <c r="TLX84" s="312"/>
      <c r="TLY84" s="312"/>
      <c r="TLZ84" s="312"/>
      <c r="TMA84" s="312"/>
      <c r="TMB84" s="312"/>
      <c r="TMC84" s="312"/>
      <c r="TMD84" s="312"/>
      <c r="TME84" s="312"/>
      <c r="TMF84" s="312"/>
      <c r="TMG84" s="312"/>
      <c r="TMH84" s="312"/>
      <c r="TMI84" s="312"/>
      <c r="TMJ84" s="312"/>
      <c r="TMK84" s="312"/>
      <c r="TML84" s="312"/>
      <c r="TMM84" s="312"/>
      <c r="TMN84" s="312"/>
      <c r="TMO84" s="312"/>
      <c r="TMP84" s="312"/>
      <c r="TMQ84" s="312"/>
      <c r="TMR84" s="312"/>
      <c r="TMS84" s="318"/>
      <c r="TMT84" s="318"/>
      <c r="TMU84" s="318"/>
      <c r="TMV84" s="318"/>
      <c r="TMW84" s="318"/>
      <c r="TMX84" s="318"/>
      <c r="TMY84" s="318"/>
      <c r="TMZ84" s="318"/>
      <c r="TNA84" s="318"/>
      <c r="TNB84" s="318"/>
      <c r="TNC84" s="318"/>
      <c r="TND84" s="318"/>
      <c r="TNE84" s="318"/>
      <c r="TNF84" s="318"/>
      <c r="TNG84" s="318"/>
      <c r="TNH84" s="318"/>
      <c r="TNI84" s="322"/>
      <c r="TNJ84" s="323"/>
      <c r="TNK84" s="323"/>
      <c r="TNL84" s="323"/>
      <c r="TNM84" s="323"/>
      <c r="TNN84" s="323"/>
      <c r="TNO84" s="323"/>
      <c r="TNP84" s="323"/>
      <c r="TNQ84" s="323"/>
      <c r="TNR84" s="323"/>
      <c r="TNS84" s="323"/>
      <c r="TNT84" s="323"/>
      <c r="TNU84" s="323"/>
      <c r="TNV84" s="323"/>
      <c r="TNW84" s="323"/>
      <c r="TNX84" s="350"/>
      <c r="TNY84" s="312"/>
      <c r="TNZ84" s="312"/>
      <c r="TOA84" s="312"/>
      <c r="TOB84" s="312"/>
      <c r="TOC84" s="312"/>
      <c r="TOD84" s="312"/>
      <c r="TOE84" s="312"/>
      <c r="TOF84" s="312"/>
      <c r="TOG84" s="312"/>
      <c r="TOH84" s="312"/>
      <c r="TOI84" s="312"/>
      <c r="TOJ84" s="312"/>
      <c r="TOK84" s="312"/>
      <c r="TOL84" s="312"/>
      <c r="TOM84" s="312"/>
      <c r="TON84" s="312"/>
      <c r="TOO84" s="312"/>
      <c r="TOP84" s="312"/>
      <c r="TOQ84" s="312"/>
      <c r="TOR84" s="312"/>
      <c r="TOS84" s="312"/>
      <c r="TOT84" s="312"/>
      <c r="TOU84" s="312"/>
      <c r="TOV84" s="312"/>
      <c r="TOW84" s="312"/>
      <c r="TOX84" s="312"/>
      <c r="TOY84" s="312"/>
      <c r="TOZ84" s="312"/>
      <c r="TPA84" s="312"/>
      <c r="TPB84" s="312"/>
      <c r="TPC84" s="312"/>
      <c r="TPD84" s="312"/>
      <c r="TPE84" s="312"/>
      <c r="TPF84" s="312"/>
      <c r="TPG84" s="312"/>
      <c r="TPH84" s="312"/>
      <c r="TPI84" s="312"/>
      <c r="TPJ84" s="312"/>
      <c r="TPK84" s="312"/>
      <c r="TPL84" s="312"/>
      <c r="TPM84" s="312"/>
      <c r="TPN84" s="312"/>
      <c r="TPO84" s="312"/>
      <c r="TPP84" s="312"/>
      <c r="TPQ84" s="312"/>
      <c r="TPR84" s="312"/>
      <c r="TPS84" s="312"/>
      <c r="TPT84" s="312"/>
      <c r="TPU84" s="312"/>
      <c r="TPV84" s="312"/>
      <c r="TPW84" s="312"/>
      <c r="TPX84" s="312"/>
      <c r="TPY84" s="312"/>
      <c r="TPZ84" s="312"/>
      <c r="TQA84" s="312"/>
      <c r="TQB84" s="312"/>
      <c r="TQC84" s="312"/>
      <c r="TQD84" s="312"/>
      <c r="TQE84" s="312"/>
      <c r="TQF84" s="312"/>
      <c r="TQG84" s="318"/>
      <c r="TQH84" s="318"/>
      <c r="TQI84" s="318"/>
      <c r="TQJ84" s="318"/>
      <c r="TQK84" s="318"/>
      <c r="TQL84" s="318"/>
      <c r="TQM84" s="318"/>
      <c r="TQN84" s="318"/>
      <c r="TQO84" s="318"/>
      <c r="TQP84" s="318"/>
      <c r="TQQ84" s="318"/>
      <c r="TQR84" s="318"/>
      <c r="TQS84" s="318"/>
      <c r="TQT84" s="318"/>
      <c r="TQU84" s="318"/>
      <c r="TQV84" s="318"/>
      <c r="TQW84" s="322"/>
      <c r="TQX84" s="323"/>
      <c r="TQY84" s="323"/>
      <c r="TQZ84" s="323"/>
      <c r="TRA84" s="323"/>
      <c r="TRB84" s="323"/>
      <c r="TRC84" s="323"/>
      <c r="TRD84" s="323"/>
      <c r="TRE84" s="323"/>
      <c r="TRF84" s="323"/>
      <c r="TRG84" s="323"/>
      <c r="TRH84" s="323"/>
      <c r="TRI84" s="323"/>
      <c r="TRJ84" s="323"/>
      <c r="TRK84" s="323"/>
      <c r="TRL84" s="350"/>
      <c r="TRM84" s="312"/>
      <c r="TRN84" s="312"/>
      <c r="TRO84" s="312"/>
      <c r="TRP84" s="312"/>
      <c r="TRQ84" s="312"/>
      <c r="TRR84" s="312"/>
      <c r="TRS84" s="312"/>
      <c r="TRT84" s="312"/>
      <c r="TRU84" s="312"/>
      <c r="TRV84" s="312"/>
      <c r="TRW84" s="312"/>
      <c r="TRX84" s="312"/>
      <c r="TRY84" s="312"/>
      <c r="TRZ84" s="312"/>
      <c r="TSA84" s="312"/>
      <c r="TSB84" s="312"/>
      <c r="TSC84" s="312"/>
      <c r="TSD84" s="312"/>
      <c r="TSE84" s="312"/>
      <c r="TSF84" s="312"/>
      <c r="TSG84" s="312"/>
      <c r="TSH84" s="312"/>
      <c r="TSI84" s="312"/>
      <c r="TSJ84" s="312"/>
      <c r="TSK84" s="312"/>
      <c r="TSL84" s="312"/>
      <c r="TSM84" s="312"/>
      <c r="TSN84" s="312"/>
      <c r="TSO84" s="312"/>
      <c r="TSP84" s="312"/>
      <c r="TSQ84" s="312"/>
      <c r="TSR84" s="312"/>
      <c r="TSS84" s="312"/>
      <c r="TST84" s="312"/>
      <c r="TSU84" s="312"/>
      <c r="TSV84" s="312"/>
      <c r="TSW84" s="312"/>
      <c r="TSX84" s="312"/>
      <c r="TSY84" s="312"/>
      <c r="TSZ84" s="312"/>
      <c r="TTA84" s="312"/>
      <c r="TTB84" s="312"/>
      <c r="TTC84" s="312"/>
      <c r="TTD84" s="312"/>
      <c r="TTE84" s="312"/>
      <c r="TTF84" s="312"/>
      <c r="TTG84" s="312"/>
      <c r="TTH84" s="312"/>
      <c r="TTI84" s="312"/>
      <c r="TTJ84" s="312"/>
      <c r="TTK84" s="312"/>
      <c r="TTL84" s="312"/>
      <c r="TTM84" s="312"/>
      <c r="TTN84" s="312"/>
      <c r="TTO84" s="312"/>
      <c r="TTP84" s="312"/>
      <c r="TTQ84" s="312"/>
      <c r="TTR84" s="312"/>
      <c r="TTS84" s="312"/>
      <c r="TTT84" s="312"/>
      <c r="TTU84" s="318"/>
      <c r="TTV84" s="318"/>
      <c r="TTW84" s="318"/>
      <c r="TTX84" s="318"/>
      <c r="TTY84" s="318"/>
      <c r="TTZ84" s="318"/>
      <c r="TUA84" s="318"/>
      <c r="TUB84" s="318"/>
      <c r="TUC84" s="318"/>
      <c r="TUD84" s="318"/>
      <c r="TUE84" s="318"/>
      <c r="TUF84" s="318"/>
      <c r="TUG84" s="318"/>
      <c r="TUH84" s="318"/>
      <c r="TUI84" s="318"/>
      <c r="TUJ84" s="318"/>
      <c r="TUK84" s="322"/>
      <c r="TUL84" s="323"/>
      <c r="TUM84" s="323"/>
      <c r="TUN84" s="323"/>
      <c r="TUO84" s="323"/>
      <c r="TUP84" s="323"/>
      <c r="TUQ84" s="323"/>
      <c r="TUR84" s="323"/>
      <c r="TUS84" s="323"/>
      <c r="TUT84" s="323"/>
      <c r="TUU84" s="323"/>
      <c r="TUV84" s="323"/>
      <c r="TUW84" s="323"/>
      <c r="TUX84" s="323"/>
      <c r="TUY84" s="323"/>
      <c r="TUZ84" s="350"/>
      <c r="TVA84" s="312"/>
      <c r="TVB84" s="312"/>
      <c r="TVC84" s="312"/>
      <c r="TVD84" s="312"/>
      <c r="TVE84" s="312"/>
      <c r="TVF84" s="312"/>
      <c r="TVG84" s="312"/>
      <c r="TVH84" s="312"/>
      <c r="TVI84" s="312"/>
      <c r="TVJ84" s="312"/>
      <c r="TVK84" s="312"/>
      <c r="TVL84" s="312"/>
      <c r="TVM84" s="312"/>
      <c r="TVN84" s="312"/>
      <c r="TVO84" s="312"/>
      <c r="TVP84" s="312"/>
      <c r="TVQ84" s="312"/>
      <c r="TVR84" s="312"/>
      <c r="TVS84" s="312"/>
      <c r="TVT84" s="312"/>
      <c r="TVU84" s="312"/>
      <c r="TVV84" s="312"/>
      <c r="TVW84" s="312"/>
      <c r="TVX84" s="312"/>
      <c r="TVY84" s="312"/>
      <c r="TVZ84" s="312"/>
      <c r="TWA84" s="312"/>
      <c r="TWB84" s="312"/>
      <c r="TWC84" s="312"/>
      <c r="TWD84" s="312"/>
      <c r="TWE84" s="312"/>
      <c r="TWF84" s="312"/>
      <c r="TWG84" s="312"/>
      <c r="TWH84" s="312"/>
      <c r="TWI84" s="312"/>
      <c r="TWJ84" s="312"/>
      <c r="TWK84" s="312"/>
      <c r="TWL84" s="312"/>
      <c r="TWM84" s="312"/>
      <c r="TWN84" s="312"/>
      <c r="TWO84" s="312"/>
      <c r="TWP84" s="312"/>
      <c r="TWQ84" s="312"/>
      <c r="TWR84" s="312"/>
      <c r="TWS84" s="312"/>
      <c r="TWT84" s="312"/>
      <c r="TWU84" s="312"/>
      <c r="TWV84" s="312"/>
      <c r="TWW84" s="312"/>
      <c r="TWX84" s="312"/>
      <c r="TWY84" s="312"/>
      <c r="TWZ84" s="312"/>
      <c r="TXA84" s="312"/>
      <c r="TXB84" s="312"/>
      <c r="TXC84" s="312"/>
      <c r="TXD84" s="312"/>
      <c r="TXE84" s="312"/>
      <c r="TXF84" s="312"/>
      <c r="TXG84" s="312"/>
      <c r="TXH84" s="312"/>
      <c r="TXI84" s="318"/>
      <c r="TXJ84" s="318"/>
      <c r="TXK84" s="318"/>
      <c r="TXL84" s="318"/>
      <c r="TXM84" s="318"/>
      <c r="TXN84" s="318"/>
      <c r="TXO84" s="318"/>
      <c r="TXP84" s="318"/>
      <c r="TXQ84" s="318"/>
      <c r="TXR84" s="318"/>
      <c r="TXS84" s="318"/>
      <c r="TXT84" s="318"/>
      <c r="TXU84" s="318"/>
      <c r="TXV84" s="318"/>
      <c r="TXW84" s="318"/>
      <c r="TXX84" s="318"/>
      <c r="TXY84" s="322"/>
      <c r="TXZ84" s="323"/>
      <c r="TYA84" s="323"/>
      <c r="TYB84" s="323"/>
      <c r="TYC84" s="323"/>
      <c r="TYD84" s="323"/>
      <c r="TYE84" s="323"/>
      <c r="TYF84" s="323"/>
      <c r="TYG84" s="323"/>
      <c r="TYH84" s="323"/>
      <c r="TYI84" s="323"/>
      <c r="TYJ84" s="323"/>
      <c r="TYK84" s="323"/>
      <c r="TYL84" s="323"/>
      <c r="TYM84" s="323"/>
      <c r="TYN84" s="350"/>
      <c r="TYO84" s="312"/>
      <c r="TYP84" s="312"/>
      <c r="TYQ84" s="312"/>
      <c r="TYR84" s="312"/>
      <c r="TYS84" s="312"/>
      <c r="TYT84" s="312"/>
      <c r="TYU84" s="312"/>
      <c r="TYV84" s="312"/>
      <c r="TYW84" s="312"/>
      <c r="TYX84" s="312"/>
      <c r="TYY84" s="312"/>
      <c r="TYZ84" s="312"/>
      <c r="TZA84" s="312"/>
      <c r="TZB84" s="312"/>
      <c r="TZC84" s="312"/>
      <c r="TZD84" s="312"/>
      <c r="TZE84" s="312"/>
      <c r="TZF84" s="312"/>
      <c r="TZG84" s="312"/>
      <c r="TZH84" s="312"/>
      <c r="TZI84" s="312"/>
      <c r="TZJ84" s="312"/>
      <c r="TZK84" s="312"/>
      <c r="TZL84" s="312"/>
      <c r="TZM84" s="312"/>
      <c r="TZN84" s="312"/>
      <c r="TZO84" s="312"/>
      <c r="TZP84" s="312"/>
      <c r="TZQ84" s="312"/>
      <c r="TZR84" s="312"/>
      <c r="TZS84" s="312"/>
      <c r="TZT84" s="312"/>
      <c r="TZU84" s="312"/>
      <c r="TZV84" s="312"/>
      <c r="TZW84" s="312"/>
      <c r="TZX84" s="312"/>
      <c r="TZY84" s="312"/>
      <c r="TZZ84" s="312"/>
      <c r="UAA84" s="312"/>
      <c r="UAB84" s="312"/>
      <c r="UAC84" s="312"/>
      <c r="UAD84" s="312"/>
      <c r="UAE84" s="312"/>
      <c r="UAF84" s="312"/>
      <c r="UAG84" s="312"/>
      <c r="UAH84" s="312"/>
      <c r="UAI84" s="312"/>
      <c r="UAJ84" s="312"/>
      <c r="UAK84" s="312"/>
      <c r="UAL84" s="312"/>
      <c r="UAM84" s="312"/>
      <c r="UAN84" s="312"/>
      <c r="UAO84" s="312"/>
      <c r="UAP84" s="312"/>
      <c r="UAQ84" s="312"/>
      <c r="UAR84" s="312"/>
      <c r="UAS84" s="312"/>
      <c r="UAT84" s="312"/>
      <c r="UAU84" s="312"/>
      <c r="UAV84" s="312"/>
      <c r="UAW84" s="318"/>
      <c r="UAX84" s="318"/>
      <c r="UAY84" s="318"/>
      <c r="UAZ84" s="318"/>
      <c r="UBA84" s="318"/>
      <c r="UBB84" s="318"/>
      <c r="UBC84" s="318"/>
      <c r="UBD84" s="318"/>
      <c r="UBE84" s="318"/>
      <c r="UBF84" s="318"/>
      <c r="UBG84" s="318"/>
      <c r="UBH84" s="318"/>
      <c r="UBI84" s="318"/>
      <c r="UBJ84" s="318"/>
      <c r="UBK84" s="318"/>
      <c r="UBL84" s="318"/>
      <c r="UBM84" s="322"/>
      <c r="UBN84" s="323"/>
      <c r="UBO84" s="323"/>
      <c r="UBP84" s="323"/>
      <c r="UBQ84" s="323"/>
      <c r="UBR84" s="323"/>
      <c r="UBS84" s="323"/>
      <c r="UBT84" s="323"/>
      <c r="UBU84" s="323"/>
      <c r="UBV84" s="323"/>
      <c r="UBW84" s="323"/>
      <c r="UBX84" s="323"/>
      <c r="UBY84" s="323"/>
      <c r="UBZ84" s="323"/>
      <c r="UCA84" s="323"/>
      <c r="UCB84" s="350"/>
      <c r="UCC84" s="312"/>
      <c r="UCD84" s="312"/>
      <c r="UCE84" s="312"/>
      <c r="UCF84" s="312"/>
      <c r="UCG84" s="312"/>
      <c r="UCH84" s="312"/>
      <c r="UCI84" s="312"/>
      <c r="UCJ84" s="312"/>
      <c r="UCK84" s="312"/>
      <c r="UCL84" s="312"/>
      <c r="UCM84" s="312"/>
      <c r="UCN84" s="312"/>
      <c r="UCO84" s="312"/>
      <c r="UCP84" s="312"/>
      <c r="UCQ84" s="312"/>
      <c r="UCR84" s="312"/>
      <c r="UCS84" s="312"/>
      <c r="UCT84" s="312"/>
      <c r="UCU84" s="312"/>
      <c r="UCV84" s="312"/>
      <c r="UCW84" s="312"/>
      <c r="UCX84" s="312"/>
      <c r="UCY84" s="312"/>
      <c r="UCZ84" s="312"/>
      <c r="UDA84" s="312"/>
      <c r="UDB84" s="312"/>
      <c r="UDC84" s="312"/>
      <c r="UDD84" s="312"/>
      <c r="UDE84" s="312"/>
      <c r="UDF84" s="312"/>
      <c r="UDG84" s="312"/>
      <c r="UDH84" s="312"/>
      <c r="UDI84" s="312"/>
      <c r="UDJ84" s="312"/>
      <c r="UDK84" s="312"/>
      <c r="UDL84" s="312"/>
      <c r="UDM84" s="312"/>
      <c r="UDN84" s="312"/>
      <c r="UDO84" s="312"/>
      <c r="UDP84" s="312"/>
      <c r="UDQ84" s="312"/>
      <c r="UDR84" s="312"/>
      <c r="UDS84" s="312"/>
      <c r="UDT84" s="312"/>
      <c r="UDU84" s="312"/>
      <c r="UDV84" s="312"/>
      <c r="UDW84" s="312"/>
      <c r="UDX84" s="312"/>
      <c r="UDY84" s="312"/>
      <c r="UDZ84" s="312"/>
      <c r="UEA84" s="312"/>
      <c r="UEB84" s="312"/>
      <c r="UEC84" s="312"/>
      <c r="UED84" s="312"/>
      <c r="UEE84" s="312"/>
      <c r="UEF84" s="312"/>
      <c r="UEG84" s="312"/>
      <c r="UEH84" s="312"/>
      <c r="UEI84" s="312"/>
      <c r="UEJ84" s="312"/>
      <c r="UEK84" s="318"/>
      <c r="UEL84" s="318"/>
      <c r="UEM84" s="318"/>
      <c r="UEN84" s="318"/>
      <c r="UEO84" s="318"/>
      <c r="UEP84" s="318"/>
      <c r="UEQ84" s="318"/>
      <c r="UER84" s="318"/>
      <c r="UES84" s="318"/>
      <c r="UET84" s="318"/>
      <c r="UEU84" s="318"/>
      <c r="UEV84" s="318"/>
      <c r="UEW84" s="318"/>
      <c r="UEX84" s="318"/>
      <c r="UEY84" s="318"/>
      <c r="UEZ84" s="318"/>
      <c r="UFA84" s="322"/>
      <c r="UFB84" s="323"/>
      <c r="UFC84" s="323"/>
      <c r="UFD84" s="323"/>
      <c r="UFE84" s="323"/>
      <c r="UFF84" s="323"/>
      <c r="UFG84" s="323"/>
      <c r="UFH84" s="323"/>
      <c r="UFI84" s="323"/>
      <c r="UFJ84" s="323"/>
      <c r="UFK84" s="323"/>
      <c r="UFL84" s="323"/>
      <c r="UFM84" s="323"/>
      <c r="UFN84" s="323"/>
      <c r="UFO84" s="323"/>
      <c r="UFP84" s="350"/>
      <c r="UFQ84" s="312"/>
      <c r="UFR84" s="312"/>
      <c r="UFS84" s="312"/>
      <c r="UFT84" s="312"/>
      <c r="UFU84" s="312"/>
      <c r="UFV84" s="312"/>
      <c r="UFW84" s="312"/>
      <c r="UFX84" s="312"/>
      <c r="UFY84" s="312"/>
      <c r="UFZ84" s="312"/>
      <c r="UGA84" s="312"/>
      <c r="UGB84" s="312"/>
      <c r="UGC84" s="312"/>
      <c r="UGD84" s="312"/>
      <c r="UGE84" s="312"/>
      <c r="UGF84" s="312"/>
      <c r="UGG84" s="312"/>
      <c r="UGH84" s="312"/>
      <c r="UGI84" s="312"/>
      <c r="UGJ84" s="312"/>
      <c r="UGK84" s="312"/>
      <c r="UGL84" s="312"/>
      <c r="UGM84" s="312"/>
      <c r="UGN84" s="312"/>
      <c r="UGO84" s="312"/>
      <c r="UGP84" s="312"/>
      <c r="UGQ84" s="312"/>
      <c r="UGR84" s="312"/>
      <c r="UGS84" s="312"/>
      <c r="UGT84" s="312"/>
      <c r="UGU84" s="312"/>
      <c r="UGV84" s="312"/>
      <c r="UGW84" s="312"/>
      <c r="UGX84" s="312"/>
      <c r="UGY84" s="312"/>
      <c r="UGZ84" s="312"/>
      <c r="UHA84" s="312"/>
      <c r="UHB84" s="312"/>
      <c r="UHC84" s="312"/>
      <c r="UHD84" s="312"/>
      <c r="UHE84" s="312"/>
      <c r="UHF84" s="312"/>
      <c r="UHG84" s="312"/>
      <c r="UHH84" s="312"/>
      <c r="UHI84" s="312"/>
      <c r="UHJ84" s="312"/>
      <c r="UHK84" s="312"/>
      <c r="UHL84" s="312"/>
      <c r="UHM84" s="312"/>
      <c r="UHN84" s="312"/>
      <c r="UHO84" s="312"/>
      <c r="UHP84" s="312"/>
      <c r="UHQ84" s="312"/>
      <c r="UHR84" s="312"/>
      <c r="UHS84" s="312"/>
      <c r="UHT84" s="312"/>
      <c r="UHU84" s="312"/>
      <c r="UHV84" s="312"/>
      <c r="UHW84" s="312"/>
      <c r="UHX84" s="312"/>
      <c r="UHY84" s="318"/>
      <c r="UHZ84" s="318"/>
      <c r="UIA84" s="318"/>
      <c r="UIB84" s="318"/>
      <c r="UIC84" s="318"/>
      <c r="UID84" s="318"/>
      <c r="UIE84" s="318"/>
      <c r="UIF84" s="318"/>
      <c r="UIG84" s="318"/>
      <c r="UIH84" s="318"/>
      <c r="UII84" s="318"/>
      <c r="UIJ84" s="318"/>
      <c r="UIK84" s="318"/>
      <c r="UIL84" s="318"/>
      <c r="UIM84" s="318"/>
      <c r="UIN84" s="318"/>
      <c r="UIO84" s="322"/>
      <c r="UIP84" s="323"/>
      <c r="UIQ84" s="323"/>
      <c r="UIR84" s="323"/>
      <c r="UIS84" s="323"/>
      <c r="UIT84" s="323"/>
      <c r="UIU84" s="323"/>
      <c r="UIV84" s="323"/>
      <c r="UIW84" s="323"/>
      <c r="UIX84" s="323"/>
      <c r="UIY84" s="323"/>
      <c r="UIZ84" s="323"/>
      <c r="UJA84" s="323"/>
      <c r="UJB84" s="323"/>
      <c r="UJC84" s="323"/>
      <c r="UJD84" s="350"/>
      <c r="UJE84" s="312"/>
      <c r="UJF84" s="312"/>
      <c r="UJG84" s="312"/>
      <c r="UJH84" s="312"/>
      <c r="UJI84" s="312"/>
      <c r="UJJ84" s="312"/>
      <c r="UJK84" s="312"/>
      <c r="UJL84" s="312"/>
      <c r="UJM84" s="312"/>
      <c r="UJN84" s="312"/>
      <c r="UJO84" s="312"/>
      <c r="UJP84" s="312"/>
      <c r="UJQ84" s="312"/>
      <c r="UJR84" s="312"/>
      <c r="UJS84" s="312"/>
      <c r="UJT84" s="312"/>
      <c r="UJU84" s="312"/>
      <c r="UJV84" s="312"/>
      <c r="UJW84" s="312"/>
      <c r="UJX84" s="312"/>
      <c r="UJY84" s="312"/>
      <c r="UJZ84" s="312"/>
      <c r="UKA84" s="312"/>
      <c r="UKB84" s="312"/>
      <c r="UKC84" s="312"/>
      <c r="UKD84" s="312"/>
      <c r="UKE84" s="312"/>
      <c r="UKF84" s="312"/>
      <c r="UKG84" s="312"/>
      <c r="UKH84" s="312"/>
      <c r="UKI84" s="312"/>
      <c r="UKJ84" s="312"/>
      <c r="UKK84" s="312"/>
      <c r="UKL84" s="312"/>
      <c r="UKM84" s="312"/>
      <c r="UKN84" s="312"/>
      <c r="UKO84" s="312"/>
      <c r="UKP84" s="312"/>
      <c r="UKQ84" s="312"/>
      <c r="UKR84" s="312"/>
      <c r="UKS84" s="312"/>
      <c r="UKT84" s="312"/>
      <c r="UKU84" s="312"/>
      <c r="UKV84" s="312"/>
      <c r="UKW84" s="312"/>
      <c r="UKX84" s="312"/>
      <c r="UKY84" s="312"/>
      <c r="UKZ84" s="312"/>
      <c r="ULA84" s="312"/>
      <c r="ULB84" s="312"/>
      <c r="ULC84" s="312"/>
      <c r="ULD84" s="312"/>
      <c r="ULE84" s="312"/>
      <c r="ULF84" s="312"/>
      <c r="ULG84" s="312"/>
      <c r="ULH84" s="312"/>
      <c r="ULI84" s="312"/>
      <c r="ULJ84" s="312"/>
      <c r="ULK84" s="312"/>
      <c r="ULL84" s="312"/>
      <c r="ULM84" s="318"/>
      <c r="ULN84" s="318"/>
      <c r="ULO84" s="318"/>
      <c r="ULP84" s="318"/>
      <c r="ULQ84" s="318"/>
      <c r="ULR84" s="318"/>
      <c r="ULS84" s="318"/>
      <c r="ULT84" s="318"/>
      <c r="ULU84" s="318"/>
      <c r="ULV84" s="318"/>
      <c r="ULW84" s="318"/>
      <c r="ULX84" s="318"/>
      <c r="ULY84" s="318"/>
      <c r="ULZ84" s="318"/>
      <c r="UMA84" s="318"/>
      <c r="UMB84" s="318"/>
      <c r="UMC84" s="322"/>
      <c r="UMD84" s="323"/>
      <c r="UME84" s="323"/>
      <c r="UMF84" s="323"/>
      <c r="UMG84" s="323"/>
      <c r="UMH84" s="323"/>
      <c r="UMI84" s="323"/>
      <c r="UMJ84" s="323"/>
      <c r="UMK84" s="323"/>
      <c r="UML84" s="323"/>
      <c r="UMM84" s="323"/>
      <c r="UMN84" s="323"/>
      <c r="UMO84" s="323"/>
      <c r="UMP84" s="323"/>
      <c r="UMQ84" s="323"/>
      <c r="UMR84" s="350"/>
      <c r="UMS84" s="312"/>
      <c r="UMT84" s="312"/>
      <c r="UMU84" s="312"/>
      <c r="UMV84" s="312"/>
      <c r="UMW84" s="312"/>
      <c r="UMX84" s="312"/>
      <c r="UMY84" s="312"/>
      <c r="UMZ84" s="312"/>
      <c r="UNA84" s="312"/>
      <c r="UNB84" s="312"/>
      <c r="UNC84" s="312"/>
      <c r="UND84" s="312"/>
      <c r="UNE84" s="312"/>
      <c r="UNF84" s="312"/>
      <c r="UNG84" s="312"/>
      <c r="UNH84" s="312"/>
      <c r="UNI84" s="312"/>
      <c r="UNJ84" s="312"/>
      <c r="UNK84" s="312"/>
      <c r="UNL84" s="312"/>
      <c r="UNM84" s="312"/>
      <c r="UNN84" s="312"/>
      <c r="UNO84" s="312"/>
      <c r="UNP84" s="312"/>
      <c r="UNQ84" s="312"/>
      <c r="UNR84" s="312"/>
      <c r="UNS84" s="312"/>
      <c r="UNT84" s="312"/>
      <c r="UNU84" s="312"/>
      <c r="UNV84" s="312"/>
      <c r="UNW84" s="312"/>
      <c r="UNX84" s="312"/>
      <c r="UNY84" s="312"/>
      <c r="UNZ84" s="312"/>
      <c r="UOA84" s="312"/>
      <c r="UOB84" s="312"/>
      <c r="UOC84" s="312"/>
      <c r="UOD84" s="312"/>
      <c r="UOE84" s="312"/>
      <c r="UOF84" s="312"/>
      <c r="UOG84" s="312"/>
      <c r="UOH84" s="312"/>
      <c r="UOI84" s="312"/>
      <c r="UOJ84" s="312"/>
      <c r="UOK84" s="312"/>
      <c r="UOL84" s="312"/>
      <c r="UOM84" s="312"/>
      <c r="UON84" s="312"/>
      <c r="UOO84" s="312"/>
      <c r="UOP84" s="312"/>
      <c r="UOQ84" s="312"/>
      <c r="UOR84" s="312"/>
      <c r="UOS84" s="312"/>
      <c r="UOT84" s="312"/>
      <c r="UOU84" s="312"/>
      <c r="UOV84" s="312"/>
      <c r="UOW84" s="312"/>
      <c r="UOX84" s="312"/>
      <c r="UOY84" s="312"/>
      <c r="UOZ84" s="312"/>
      <c r="UPA84" s="318"/>
      <c r="UPB84" s="318"/>
      <c r="UPC84" s="318"/>
      <c r="UPD84" s="318"/>
      <c r="UPE84" s="318"/>
      <c r="UPF84" s="318"/>
      <c r="UPG84" s="318"/>
      <c r="UPH84" s="318"/>
      <c r="UPI84" s="318"/>
      <c r="UPJ84" s="318"/>
      <c r="UPK84" s="318"/>
      <c r="UPL84" s="318"/>
      <c r="UPM84" s="318"/>
      <c r="UPN84" s="318"/>
      <c r="UPO84" s="318"/>
      <c r="UPP84" s="318"/>
      <c r="UPQ84" s="322"/>
      <c r="UPR84" s="323"/>
      <c r="UPS84" s="323"/>
      <c r="UPT84" s="323"/>
      <c r="UPU84" s="323"/>
      <c r="UPV84" s="323"/>
      <c r="UPW84" s="323"/>
      <c r="UPX84" s="323"/>
      <c r="UPY84" s="323"/>
      <c r="UPZ84" s="323"/>
      <c r="UQA84" s="323"/>
      <c r="UQB84" s="323"/>
      <c r="UQC84" s="323"/>
      <c r="UQD84" s="323"/>
      <c r="UQE84" s="323"/>
      <c r="UQF84" s="350"/>
      <c r="UQG84" s="312"/>
      <c r="UQH84" s="312"/>
      <c r="UQI84" s="312"/>
      <c r="UQJ84" s="312"/>
      <c r="UQK84" s="312"/>
      <c r="UQL84" s="312"/>
      <c r="UQM84" s="312"/>
      <c r="UQN84" s="312"/>
      <c r="UQO84" s="312"/>
      <c r="UQP84" s="312"/>
      <c r="UQQ84" s="312"/>
      <c r="UQR84" s="312"/>
      <c r="UQS84" s="312"/>
      <c r="UQT84" s="312"/>
      <c r="UQU84" s="312"/>
      <c r="UQV84" s="312"/>
      <c r="UQW84" s="312"/>
      <c r="UQX84" s="312"/>
      <c r="UQY84" s="312"/>
      <c r="UQZ84" s="312"/>
      <c r="URA84" s="312"/>
      <c r="URB84" s="312"/>
      <c r="URC84" s="312"/>
      <c r="URD84" s="312"/>
      <c r="URE84" s="312"/>
      <c r="URF84" s="312"/>
      <c r="URG84" s="312"/>
      <c r="URH84" s="312"/>
      <c r="URI84" s="312"/>
      <c r="URJ84" s="312"/>
      <c r="URK84" s="312"/>
      <c r="URL84" s="312"/>
      <c r="URM84" s="312"/>
      <c r="URN84" s="312"/>
      <c r="URO84" s="312"/>
      <c r="URP84" s="312"/>
      <c r="URQ84" s="312"/>
      <c r="URR84" s="312"/>
      <c r="URS84" s="312"/>
      <c r="URT84" s="312"/>
      <c r="URU84" s="312"/>
      <c r="URV84" s="312"/>
      <c r="URW84" s="312"/>
      <c r="URX84" s="312"/>
      <c r="URY84" s="312"/>
      <c r="URZ84" s="312"/>
      <c r="USA84" s="312"/>
      <c r="USB84" s="312"/>
      <c r="USC84" s="312"/>
      <c r="USD84" s="312"/>
      <c r="USE84" s="312"/>
      <c r="USF84" s="312"/>
      <c r="USG84" s="312"/>
      <c r="USH84" s="312"/>
      <c r="USI84" s="312"/>
      <c r="USJ84" s="312"/>
      <c r="USK84" s="312"/>
      <c r="USL84" s="312"/>
      <c r="USM84" s="312"/>
      <c r="USN84" s="312"/>
      <c r="USO84" s="318"/>
      <c r="USP84" s="318"/>
      <c r="USQ84" s="318"/>
      <c r="USR84" s="318"/>
      <c r="USS84" s="318"/>
      <c r="UST84" s="318"/>
      <c r="USU84" s="318"/>
      <c r="USV84" s="318"/>
      <c r="USW84" s="318"/>
      <c r="USX84" s="318"/>
      <c r="USY84" s="318"/>
      <c r="USZ84" s="318"/>
      <c r="UTA84" s="318"/>
      <c r="UTB84" s="318"/>
      <c r="UTC84" s="318"/>
      <c r="UTD84" s="318"/>
      <c r="UTE84" s="322"/>
      <c r="UTF84" s="323"/>
      <c r="UTG84" s="323"/>
      <c r="UTH84" s="323"/>
      <c r="UTI84" s="323"/>
      <c r="UTJ84" s="323"/>
      <c r="UTK84" s="323"/>
      <c r="UTL84" s="323"/>
      <c r="UTM84" s="323"/>
      <c r="UTN84" s="323"/>
      <c r="UTO84" s="323"/>
      <c r="UTP84" s="323"/>
      <c r="UTQ84" s="323"/>
      <c r="UTR84" s="323"/>
      <c r="UTS84" s="323"/>
      <c r="UTT84" s="350"/>
      <c r="UTU84" s="312"/>
      <c r="UTV84" s="312"/>
      <c r="UTW84" s="312"/>
      <c r="UTX84" s="312"/>
      <c r="UTY84" s="312"/>
      <c r="UTZ84" s="312"/>
      <c r="UUA84" s="312"/>
      <c r="UUB84" s="312"/>
      <c r="UUC84" s="312"/>
      <c r="UUD84" s="312"/>
      <c r="UUE84" s="312"/>
      <c r="UUF84" s="312"/>
      <c r="UUG84" s="312"/>
      <c r="UUH84" s="312"/>
      <c r="UUI84" s="312"/>
      <c r="UUJ84" s="312"/>
      <c r="UUK84" s="312"/>
      <c r="UUL84" s="312"/>
      <c r="UUM84" s="312"/>
      <c r="UUN84" s="312"/>
      <c r="UUO84" s="312"/>
      <c r="UUP84" s="312"/>
      <c r="UUQ84" s="312"/>
      <c r="UUR84" s="312"/>
      <c r="UUS84" s="312"/>
      <c r="UUT84" s="312"/>
      <c r="UUU84" s="312"/>
      <c r="UUV84" s="312"/>
      <c r="UUW84" s="312"/>
      <c r="UUX84" s="312"/>
      <c r="UUY84" s="312"/>
      <c r="UUZ84" s="312"/>
      <c r="UVA84" s="312"/>
      <c r="UVB84" s="312"/>
      <c r="UVC84" s="312"/>
      <c r="UVD84" s="312"/>
      <c r="UVE84" s="312"/>
      <c r="UVF84" s="312"/>
      <c r="UVG84" s="312"/>
      <c r="UVH84" s="312"/>
      <c r="UVI84" s="312"/>
      <c r="UVJ84" s="312"/>
      <c r="UVK84" s="312"/>
      <c r="UVL84" s="312"/>
      <c r="UVM84" s="312"/>
      <c r="UVN84" s="312"/>
      <c r="UVO84" s="312"/>
      <c r="UVP84" s="312"/>
      <c r="UVQ84" s="312"/>
      <c r="UVR84" s="312"/>
      <c r="UVS84" s="312"/>
      <c r="UVT84" s="312"/>
      <c r="UVU84" s="312"/>
      <c r="UVV84" s="312"/>
      <c r="UVW84" s="312"/>
      <c r="UVX84" s="312"/>
      <c r="UVY84" s="312"/>
      <c r="UVZ84" s="312"/>
      <c r="UWA84" s="312"/>
      <c r="UWB84" s="312"/>
      <c r="UWC84" s="318"/>
      <c r="UWD84" s="318"/>
      <c r="UWE84" s="318"/>
      <c r="UWF84" s="318"/>
      <c r="UWG84" s="318"/>
      <c r="UWH84" s="318"/>
      <c r="UWI84" s="318"/>
      <c r="UWJ84" s="318"/>
      <c r="UWK84" s="318"/>
      <c r="UWL84" s="318"/>
      <c r="UWM84" s="318"/>
      <c r="UWN84" s="318"/>
      <c r="UWO84" s="318"/>
      <c r="UWP84" s="318"/>
      <c r="UWQ84" s="318"/>
      <c r="UWR84" s="318"/>
      <c r="UWS84" s="322"/>
      <c r="UWT84" s="323"/>
      <c r="UWU84" s="323"/>
      <c r="UWV84" s="323"/>
      <c r="UWW84" s="323"/>
      <c r="UWX84" s="323"/>
      <c r="UWY84" s="323"/>
      <c r="UWZ84" s="323"/>
      <c r="UXA84" s="323"/>
      <c r="UXB84" s="323"/>
      <c r="UXC84" s="323"/>
      <c r="UXD84" s="323"/>
      <c r="UXE84" s="323"/>
      <c r="UXF84" s="323"/>
      <c r="UXG84" s="323"/>
      <c r="UXH84" s="350"/>
      <c r="UXI84" s="312"/>
      <c r="UXJ84" s="312"/>
      <c r="UXK84" s="312"/>
      <c r="UXL84" s="312"/>
      <c r="UXM84" s="312"/>
      <c r="UXN84" s="312"/>
      <c r="UXO84" s="312"/>
      <c r="UXP84" s="312"/>
      <c r="UXQ84" s="312"/>
      <c r="UXR84" s="312"/>
      <c r="UXS84" s="312"/>
      <c r="UXT84" s="312"/>
      <c r="UXU84" s="312"/>
      <c r="UXV84" s="312"/>
      <c r="UXW84" s="312"/>
      <c r="UXX84" s="312"/>
      <c r="UXY84" s="312"/>
      <c r="UXZ84" s="312"/>
      <c r="UYA84" s="312"/>
      <c r="UYB84" s="312"/>
      <c r="UYC84" s="312"/>
      <c r="UYD84" s="312"/>
      <c r="UYE84" s="312"/>
      <c r="UYF84" s="312"/>
      <c r="UYG84" s="312"/>
      <c r="UYH84" s="312"/>
      <c r="UYI84" s="312"/>
      <c r="UYJ84" s="312"/>
      <c r="UYK84" s="312"/>
      <c r="UYL84" s="312"/>
      <c r="UYM84" s="312"/>
      <c r="UYN84" s="312"/>
      <c r="UYO84" s="312"/>
      <c r="UYP84" s="312"/>
      <c r="UYQ84" s="312"/>
      <c r="UYR84" s="312"/>
      <c r="UYS84" s="312"/>
      <c r="UYT84" s="312"/>
      <c r="UYU84" s="312"/>
      <c r="UYV84" s="312"/>
      <c r="UYW84" s="312"/>
      <c r="UYX84" s="312"/>
      <c r="UYY84" s="312"/>
      <c r="UYZ84" s="312"/>
      <c r="UZA84" s="312"/>
      <c r="UZB84" s="312"/>
      <c r="UZC84" s="312"/>
      <c r="UZD84" s="312"/>
      <c r="UZE84" s="312"/>
      <c r="UZF84" s="312"/>
      <c r="UZG84" s="312"/>
      <c r="UZH84" s="312"/>
      <c r="UZI84" s="312"/>
      <c r="UZJ84" s="312"/>
      <c r="UZK84" s="312"/>
      <c r="UZL84" s="312"/>
      <c r="UZM84" s="312"/>
      <c r="UZN84" s="312"/>
      <c r="UZO84" s="312"/>
      <c r="UZP84" s="312"/>
      <c r="UZQ84" s="318"/>
      <c r="UZR84" s="318"/>
      <c r="UZS84" s="318"/>
      <c r="UZT84" s="318"/>
      <c r="UZU84" s="318"/>
      <c r="UZV84" s="318"/>
      <c r="UZW84" s="318"/>
      <c r="UZX84" s="318"/>
      <c r="UZY84" s="318"/>
      <c r="UZZ84" s="318"/>
      <c r="VAA84" s="318"/>
      <c r="VAB84" s="318"/>
      <c r="VAC84" s="318"/>
      <c r="VAD84" s="318"/>
      <c r="VAE84" s="318"/>
      <c r="VAF84" s="318"/>
      <c r="VAG84" s="322"/>
      <c r="VAH84" s="323"/>
      <c r="VAI84" s="323"/>
      <c r="VAJ84" s="323"/>
      <c r="VAK84" s="323"/>
      <c r="VAL84" s="323"/>
      <c r="VAM84" s="323"/>
      <c r="VAN84" s="323"/>
      <c r="VAO84" s="323"/>
      <c r="VAP84" s="323"/>
      <c r="VAQ84" s="323"/>
      <c r="VAR84" s="323"/>
      <c r="VAS84" s="323"/>
      <c r="VAT84" s="323"/>
      <c r="VAU84" s="323"/>
      <c r="VAV84" s="350"/>
      <c r="VAW84" s="312"/>
      <c r="VAX84" s="312"/>
      <c r="VAY84" s="312"/>
      <c r="VAZ84" s="312"/>
      <c r="VBA84" s="312"/>
      <c r="VBB84" s="312"/>
      <c r="VBC84" s="312"/>
      <c r="VBD84" s="312"/>
      <c r="VBE84" s="312"/>
      <c r="VBF84" s="312"/>
      <c r="VBG84" s="312"/>
      <c r="VBH84" s="312"/>
      <c r="VBI84" s="312"/>
      <c r="VBJ84" s="312"/>
      <c r="VBK84" s="312"/>
      <c r="VBL84" s="312"/>
      <c r="VBM84" s="312"/>
      <c r="VBN84" s="312"/>
      <c r="VBO84" s="312"/>
      <c r="VBP84" s="312"/>
      <c r="VBQ84" s="312"/>
      <c r="VBR84" s="312"/>
      <c r="VBS84" s="312"/>
      <c r="VBT84" s="312"/>
      <c r="VBU84" s="312"/>
      <c r="VBV84" s="312"/>
      <c r="VBW84" s="312"/>
      <c r="VBX84" s="312"/>
      <c r="VBY84" s="312"/>
      <c r="VBZ84" s="312"/>
      <c r="VCA84" s="312"/>
      <c r="VCB84" s="312"/>
      <c r="VCC84" s="312"/>
      <c r="VCD84" s="312"/>
      <c r="VCE84" s="312"/>
      <c r="VCF84" s="312"/>
      <c r="VCG84" s="312"/>
      <c r="VCH84" s="312"/>
      <c r="VCI84" s="312"/>
      <c r="VCJ84" s="312"/>
      <c r="VCK84" s="312"/>
      <c r="VCL84" s="312"/>
      <c r="VCM84" s="312"/>
      <c r="VCN84" s="312"/>
      <c r="VCO84" s="312"/>
      <c r="VCP84" s="312"/>
      <c r="VCQ84" s="312"/>
      <c r="VCR84" s="312"/>
      <c r="VCS84" s="312"/>
      <c r="VCT84" s="312"/>
      <c r="VCU84" s="312"/>
      <c r="VCV84" s="312"/>
      <c r="VCW84" s="312"/>
      <c r="VCX84" s="312"/>
      <c r="VCY84" s="312"/>
      <c r="VCZ84" s="312"/>
      <c r="VDA84" s="312"/>
      <c r="VDB84" s="312"/>
      <c r="VDC84" s="312"/>
      <c r="VDD84" s="312"/>
      <c r="VDE84" s="318"/>
      <c r="VDF84" s="318"/>
      <c r="VDG84" s="318"/>
      <c r="VDH84" s="318"/>
      <c r="VDI84" s="318"/>
      <c r="VDJ84" s="318"/>
      <c r="VDK84" s="318"/>
      <c r="VDL84" s="318"/>
      <c r="VDM84" s="318"/>
      <c r="VDN84" s="318"/>
      <c r="VDO84" s="318"/>
      <c r="VDP84" s="318"/>
      <c r="VDQ84" s="318"/>
      <c r="VDR84" s="318"/>
      <c r="VDS84" s="318"/>
      <c r="VDT84" s="318"/>
      <c r="VDU84" s="322"/>
      <c r="VDV84" s="323"/>
      <c r="VDW84" s="323"/>
      <c r="VDX84" s="323"/>
      <c r="VDY84" s="323"/>
      <c r="VDZ84" s="323"/>
      <c r="VEA84" s="323"/>
      <c r="VEB84" s="323"/>
      <c r="VEC84" s="323"/>
      <c r="VED84" s="323"/>
      <c r="VEE84" s="323"/>
      <c r="VEF84" s="323"/>
      <c r="VEG84" s="323"/>
      <c r="VEH84" s="323"/>
      <c r="VEI84" s="323"/>
      <c r="VEJ84" s="350"/>
      <c r="VEK84" s="312"/>
      <c r="VEL84" s="312"/>
      <c r="VEM84" s="312"/>
      <c r="VEN84" s="312"/>
      <c r="VEO84" s="312"/>
      <c r="VEP84" s="312"/>
      <c r="VEQ84" s="312"/>
      <c r="VER84" s="312"/>
      <c r="VES84" s="312"/>
      <c r="VET84" s="312"/>
      <c r="VEU84" s="312"/>
      <c r="VEV84" s="312"/>
      <c r="VEW84" s="312"/>
      <c r="VEX84" s="312"/>
      <c r="VEY84" s="312"/>
      <c r="VEZ84" s="312"/>
      <c r="VFA84" s="312"/>
      <c r="VFB84" s="312"/>
      <c r="VFC84" s="312"/>
      <c r="VFD84" s="312"/>
      <c r="VFE84" s="312"/>
      <c r="VFF84" s="312"/>
      <c r="VFG84" s="312"/>
      <c r="VFH84" s="312"/>
      <c r="VFI84" s="312"/>
      <c r="VFJ84" s="312"/>
      <c r="VFK84" s="312"/>
      <c r="VFL84" s="312"/>
      <c r="VFM84" s="312"/>
      <c r="VFN84" s="312"/>
      <c r="VFO84" s="312"/>
      <c r="VFP84" s="312"/>
      <c r="VFQ84" s="312"/>
      <c r="VFR84" s="312"/>
      <c r="VFS84" s="312"/>
      <c r="VFT84" s="312"/>
      <c r="VFU84" s="312"/>
      <c r="VFV84" s="312"/>
      <c r="VFW84" s="312"/>
      <c r="VFX84" s="312"/>
      <c r="VFY84" s="312"/>
      <c r="VFZ84" s="312"/>
      <c r="VGA84" s="312"/>
      <c r="VGB84" s="312"/>
      <c r="VGC84" s="312"/>
      <c r="VGD84" s="312"/>
      <c r="VGE84" s="312"/>
      <c r="VGF84" s="312"/>
      <c r="VGG84" s="312"/>
      <c r="VGH84" s="312"/>
      <c r="VGI84" s="312"/>
      <c r="VGJ84" s="312"/>
      <c r="VGK84" s="312"/>
      <c r="VGL84" s="312"/>
      <c r="VGM84" s="312"/>
      <c r="VGN84" s="312"/>
      <c r="VGO84" s="312"/>
      <c r="VGP84" s="312"/>
      <c r="VGQ84" s="312"/>
      <c r="VGR84" s="312"/>
      <c r="VGS84" s="318"/>
      <c r="VGT84" s="318"/>
      <c r="VGU84" s="318"/>
      <c r="VGV84" s="318"/>
      <c r="VGW84" s="318"/>
      <c r="VGX84" s="318"/>
      <c r="VGY84" s="318"/>
      <c r="VGZ84" s="318"/>
      <c r="VHA84" s="318"/>
      <c r="VHB84" s="318"/>
      <c r="VHC84" s="318"/>
      <c r="VHD84" s="318"/>
      <c r="VHE84" s="318"/>
      <c r="VHF84" s="318"/>
      <c r="VHG84" s="318"/>
      <c r="VHH84" s="318"/>
      <c r="VHI84" s="322"/>
      <c r="VHJ84" s="323"/>
      <c r="VHK84" s="323"/>
      <c r="VHL84" s="323"/>
      <c r="VHM84" s="323"/>
      <c r="VHN84" s="323"/>
      <c r="VHO84" s="323"/>
      <c r="VHP84" s="323"/>
      <c r="VHQ84" s="323"/>
      <c r="VHR84" s="323"/>
      <c r="VHS84" s="323"/>
      <c r="VHT84" s="323"/>
      <c r="VHU84" s="323"/>
      <c r="VHV84" s="323"/>
      <c r="VHW84" s="323"/>
      <c r="VHX84" s="350"/>
      <c r="VHY84" s="312"/>
      <c r="VHZ84" s="312"/>
      <c r="VIA84" s="312"/>
      <c r="VIB84" s="312"/>
      <c r="VIC84" s="312"/>
      <c r="VID84" s="312"/>
      <c r="VIE84" s="312"/>
      <c r="VIF84" s="312"/>
      <c r="VIG84" s="312"/>
      <c r="VIH84" s="312"/>
      <c r="VII84" s="312"/>
      <c r="VIJ84" s="312"/>
      <c r="VIK84" s="312"/>
      <c r="VIL84" s="312"/>
      <c r="VIM84" s="312"/>
      <c r="VIN84" s="312"/>
      <c r="VIO84" s="312"/>
      <c r="VIP84" s="312"/>
      <c r="VIQ84" s="312"/>
      <c r="VIR84" s="312"/>
      <c r="VIS84" s="312"/>
      <c r="VIT84" s="312"/>
      <c r="VIU84" s="312"/>
      <c r="VIV84" s="312"/>
      <c r="VIW84" s="312"/>
      <c r="VIX84" s="312"/>
      <c r="VIY84" s="312"/>
      <c r="VIZ84" s="312"/>
      <c r="VJA84" s="312"/>
      <c r="VJB84" s="312"/>
      <c r="VJC84" s="312"/>
      <c r="VJD84" s="312"/>
      <c r="VJE84" s="312"/>
      <c r="VJF84" s="312"/>
      <c r="VJG84" s="312"/>
      <c r="VJH84" s="312"/>
      <c r="VJI84" s="312"/>
      <c r="VJJ84" s="312"/>
      <c r="VJK84" s="312"/>
      <c r="VJL84" s="312"/>
      <c r="VJM84" s="312"/>
      <c r="VJN84" s="312"/>
      <c r="VJO84" s="312"/>
      <c r="VJP84" s="312"/>
      <c r="VJQ84" s="312"/>
      <c r="VJR84" s="312"/>
      <c r="VJS84" s="312"/>
      <c r="VJT84" s="312"/>
      <c r="VJU84" s="312"/>
      <c r="VJV84" s="312"/>
      <c r="VJW84" s="312"/>
      <c r="VJX84" s="312"/>
      <c r="VJY84" s="312"/>
      <c r="VJZ84" s="312"/>
      <c r="VKA84" s="312"/>
      <c r="VKB84" s="312"/>
      <c r="VKC84" s="312"/>
      <c r="VKD84" s="312"/>
      <c r="VKE84" s="312"/>
      <c r="VKF84" s="312"/>
      <c r="VKG84" s="318"/>
      <c r="VKH84" s="318"/>
      <c r="VKI84" s="318"/>
      <c r="VKJ84" s="318"/>
      <c r="VKK84" s="318"/>
      <c r="VKL84" s="318"/>
      <c r="VKM84" s="318"/>
      <c r="VKN84" s="318"/>
      <c r="VKO84" s="318"/>
      <c r="VKP84" s="318"/>
      <c r="VKQ84" s="318"/>
      <c r="VKR84" s="318"/>
      <c r="VKS84" s="318"/>
      <c r="VKT84" s="318"/>
      <c r="VKU84" s="318"/>
      <c r="VKV84" s="318"/>
      <c r="VKW84" s="322"/>
      <c r="VKX84" s="323"/>
      <c r="VKY84" s="323"/>
      <c r="VKZ84" s="323"/>
      <c r="VLA84" s="323"/>
      <c r="VLB84" s="323"/>
      <c r="VLC84" s="323"/>
      <c r="VLD84" s="323"/>
      <c r="VLE84" s="323"/>
      <c r="VLF84" s="323"/>
      <c r="VLG84" s="323"/>
      <c r="VLH84" s="323"/>
      <c r="VLI84" s="323"/>
      <c r="VLJ84" s="323"/>
      <c r="VLK84" s="323"/>
      <c r="VLL84" s="350"/>
      <c r="VLM84" s="312"/>
      <c r="VLN84" s="312"/>
      <c r="VLO84" s="312"/>
      <c r="VLP84" s="312"/>
      <c r="VLQ84" s="312"/>
      <c r="VLR84" s="312"/>
      <c r="VLS84" s="312"/>
      <c r="VLT84" s="312"/>
      <c r="VLU84" s="312"/>
      <c r="VLV84" s="312"/>
      <c r="VLW84" s="312"/>
      <c r="VLX84" s="312"/>
      <c r="VLY84" s="312"/>
      <c r="VLZ84" s="312"/>
      <c r="VMA84" s="312"/>
      <c r="VMB84" s="312"/>
      <c r="VMC84" s="312"/>
      <c r="VMD84" s="312"/>
      <c r="VME84" s="312"/>
      <c r="VMF84" s="312"/>
      <c r="VMG84" s="312"/>
      <c r="VMH84" s="312"/>
      <c r="VMI84" s="312"/>
      <c r="VMJ84" s="312"/>
      <c r="VMK84" s="312"/>
      <c r="VML84" s="312"/>
      <c r="VMM84" s="312"/>
      <c r="VMN84" s="312"/>
      <c r="VMO84" s="312"/>
      <c r="VMP84" s="312"/>
      <c r="VMQ84" s="312"/>
      <c r="VMR84" s="312"/>
      <c r="VMS84" s="312"/>
      <c r="VMT84" s="312"/>
      <c r="VMU84" s="312"/>
      <c r="VMV84" s="312"/>
      <c r="VMW84" s="312"/>
      <c r="VMX84" s="312"/>
      <c r="VMY84" s="312"/>
      <c r="VMZ84" s="312"/>
      <c r="VNA84" s="312"/>
      <c r="VNB84" s="312"/>
      <c r="VNC84" s="312"/>
      <c r="VND84" s="312"/>
      <c r="VNE84" s="312"/>
      <c r="VNF84" s="312"/>
      <c r="VNG84" s="312"/>
      <c r="VNH84" s="312"/>
      <c r="VNI84" s="312"/>
      <c r="VNJ84" s="312"/>
      <c r="VNK84" s="312"/>
      <c r="VNL84" s="312"/>
      <c r="VNM84" s="312"/>
      <c r="VNN84" s="312"/>
      <c r="VNO84" s="312"/>
      <c r="VNP84" s="312"/>
      <c r="VNQ84" s="312"/>
      <c r="VNR84" s="312"/>
      <c r="VNS84" s="312"/>
      <c r="VNT84" s="312"/>
      <c r="VNU84" s="318"/>
      <c r="VNV84" s="318"/>
      <c r="VNW84" s="318"/>
      <c r="VNX84" s="318"/>
      <c r="VNY84" s="318"/>
      <c r="VNZ84" s="318"/>
      <c r="VOA84" s="318"/>
      <c r="VOB84" s="318"/>
      <c r="VOC84" s="318"/>
      <c r="VOD84" s="318"/>
      <c r="VOE84" s="318"/>
      <c r="VOF84" s="318"/>
      <c r="VOG84" s="318"/>
      <c r="VOH84" s="318"/>
      <c r="VOI84" s="318"/>
      <c r="VOJ84" s="318"/>
      <c r="VOK84" s="322"/>
      <c r="VOL84" s="323"/>
      <c r="VOM84" s="323"/>
      <c r="VON84" s="323"/>
      <c r="VOO84" s="323"/>
      <c r="VOP84" s="323"/>
      <c r="VOQ84" s="323"/>
      <c r="VOR84" s="323"/>
      <c r="VOS84" s="323"/>
      <c r="VOT84" s="323"/>
      <c r="VOU84" s="323"/>
      <c r="VOV84" s="323"/>
      <c r="VOW84" s="323"/>
      <c r="VOX84" s="323"/>
      <c r="VOY84" s="323"/>
      <c r="VOZ84" s="350"/>
      <c r="VPA84" s="312"/>
      <c r="VPB84" s="312"/>
      <c r="VPC84" s="312"/>
      <c r="VPD84" s="312"/>
      <c r="VPE84" s="312"/>
      <c r="VPF84" s="312"/>
      <c r="VPG84" s="312"/>
      <c r="VPH84" s="312"/>
      <c r="VPI84" s="312"/>
      <c r="VPJ84" s="312"/>
      <c r="VPK84" s="312"/>
      <c r="VPL84" s="312"/>
      <c r="VPM84" s="312"/>
      <c r="VPN84" s="312"/>
      <c r="VPO84" s="312"/>
      <c r="VPP84" s="312"/>
      <c r="VPQ84" s="312"/>
      <c r="VPR84" s="312"/>
      <c r="VPS84" s="312"/>
      <c r="VPT84" s="312"/>
      <c r="VPU84" s="312"/>
      <c r="VPV84" s="312"/>
      <c r="VPW84" s="312"/>
      <c r="VPX84" s="312"/>
      <c r="VPY84" s="312"/>
      <c r="VPZ84" s="312"/>
      <c r="VQA84" s="312"/>
      <c r="VQB84" s="312"/>
      <c r="VQC84" s="312"/>
      <c r="VQD84" s="312"/>
      <c r="VQE84" s="312"/>
      <c r="VQF84" s="312"/>
      <c r="VQG84" s="312"/>
      <c r="VQH84" s="312"/>
      <c r="VQI84" s="312"/>
      <c r="VQJ84" s="312"/>
      <c r="VQK84" s="312"/>
      <c r="VQL84" s="312"/>
      <c r="VQM84" s="312"/>
      <c r="VQN84" s="312"/>
      <c r="VQO84" s="312"/>
      <c r="VQP84" s="312"/>
      <c r="VQQ84" s="312"/>
      <c r="VQR84" s="312"/>
      <c r="VQS84" s="312"/>
      <c r="VQT84" s="312"/>
      <c r="VQU84" s="312"/>
      <c r="VQV84" s="312"/>
      <c r="VQW84" s="312"/>
      <c r="VQX84" s="312"/>
      <c r="VQY84" s="312"/>
      <c r="VQZ84" s="312"/>
      <c r="VRA84" s="312"/>
      <c r="VRB84" s="312"/>
      <c r="VRC84" s="312"/>
      <c r="VRD84" s="312"/>
      <c r="VRE84" s="312"/>
      <c r="VRF84" s="312"/>
      <c r="VRG84" s="312"/>
      <c r="VRH84" s="312"/>
      <c r="VRI84" s="318"/>
      <c r="VRJ84" s="318"/>
      <c r="VRK84" s="318"/>
      <c r="VRL84" s="318"/>
      <c r="VRM84" s="318"/>
      <c r="VRN84" s="318"/>
      <c r="VRO84" s="318"/>
      <c r="VRP84" s="318"/>
      <c r="VRQ84" s="318"/>
      <c r="VRR84" s="318"/>
      <c r="VRS84" s="318"/>
      <c r="VRT84" s="318"/>
      <c r="VRU84" s="318"/>
      <c r="VRV84" s="318"/>
      <c r="VRW84" s="318"/>
      <c r="VRX84" s="318"/>
      <c r="VRY84" s="322"/>
      <c r="VRZ84" s="323"/>
      <c r="VSA84" s="323"/>
      <c r="VSB84" s="323"/>
      <c r="VSC84" s="323"/>
      <c r="VSD84" s="323"/>
      <c r="VSE84" s="323"/>
      <c r="VSF84" s="323"/>
      <c r="VSG84" s="323"/>
      <c r="VSH84" s="323"/>
      <c r="VSI84" s="323"/>
      <c r="VSJ84" s="323"/>
      <c r="VSK84" s="323"/>
      <c r="VSL84" s="323"/>
      <c r="VSM84" s="323"/>
      <c r="VSN84" s="350"/>
      <c r="VSO84" s="312"/>
      <c r="VSP84" s="312"/>
      <c r="VSQ84" s="312"/>
      <c r="VSR84" s="312"/>
      <c r="VSS84" s="312"/>
      <c r="VST84" s="312"/>
      <c r="VSU84" s="312"/>
      <c r="VSV84" s="312"/>
      <c r="VSW84" s="312"/>
      <c r="VSX84" s="312"/>
      <c r="VSY84" s="312"/>
      <c r="VSZ84" s="312"/>
      <c r="VTA84" s="312"/>
      <c r="VTB84" s="312"/>
      <c r="VTC84" s="312"/>
      <c r="VTD84" s="312"/>
      <c r="VTE84" s="312"/>
      <c r="VTF84" s="312"/>
      <c r="VTG84" s="312"/>
      <c r="VTH84" s="312"/>
      <c r="VTI84" s="312"/>
      <c r="VTJ84" s="312"/>
      <c r="VTK84" s="312"/>
      <c r="VTL84" s="312"/>
      <c r="VTM84" s="312"/>
      <c r="VTN84" s="312"/>
      <c r="VTO84" s="312"/>
      <c r="VTP84" s="312"/>
      <c r="VTQ84" s="312"/>
      <c r="VTR84" s="312"/>
      <c r="VTS84" s="312"/>
      <c r="VTT84" s="312"/>
      <c r="VTU84" s="312"/>
      <c r="VTV84" s="312"/>
      <c r="VTW84" s="312"/>
      <c r="VTX84" s="312"/>
      <c r="VTY84" s="312"/>
      <c r="VTZ84" s="312"/>
      <c r="VUA84" s="312"/>
      <c r="VUB84" s="312"/>
      <c r="VUC84" s="312"/>
      <c r="VUD84" s="312"/>
      <c r="VUE84" s="312"/>
      <c r="VUF84" s="312"/>
      <c r="VUG84" s="312"/>
      <c r="VUH84" s="312"/>
      <c r="VUI84" s="312"/>
      <c r="VUJ84" s="312"/>
      <c r="VUK84" s="312"/>
      <c r="VUL84" s="312"/>
      <c r="VUM84" s="312"/>
      <c r="VUN84" s="312"/>
      <c r="VUO84" s="312"/>
      <c r="VUP84" s="312"/>
      <c r="VUQ84" s="312"/>
      <c r="VUR84" s="312"/>
      <c r="VUS84" s="312"/>
      <c r="VUT84" s="312"/>
      <c r="VUU84" s="312"/>
      <c r="VUV84" s="312"/>
      <c r="VUW84" s="318"/>
      <c r="VUX84" s="318"/>
      <c r="VUY84" s="318"/>
      <c r="VUZ84" s="318"/>
      <c r="VVA84" s="318"/>
      <c r="VVB84" s="318"/>
      <c r="VVC84" s="318"/>
      <c r="VVD84" s="318"/>
      <c r="VVE84" s="318"/>
      <c r="VVF84" s="318"/>
      <c r="VVG84" s="318"/>
      <c r="VVH84" s="318"/>
      <c r="VVI84" s="318"/>
      <c r="VVJ84" s="318"/>
      <c r="VVK84" s="318"/>
      <c r="VVL84" s="318"/>
      <c r="VVM84" s="322"/>
      <c r="VVN84" s="323"/>
      <c r="VVO84" s="323"/>
      <c r="VVP84" s="323"/>
      <c r="VVQ84" s="323"/>
      <c r="VVR84" s="323"/>
      <c r="VVS84" s="323"/>
      <c r="VVT84" s="323"/>
      <c r="VVU84" s="323"/>
      <c r="VVV84" s="323"/>
      <c r="VVW84" s="323"/>
      <c r="VVX84" s="323"/>
      <c r="VVY84" s="323"/>
      <c r="VVZ84" s="323"/>
      <c r="VWA84" s="323"/>
      <c r="VWB84" s="350"/>
      <c r="VWC84" s="312"/>
      <c r="VWD84" s="312"/>
      <c r="VWE84" s="312"/>
      <c r="VWF84" s="312"/>
      <c r="VWG84" s="312"/>
      <c r="VWH84" s="312"/>
      <c r="VWI84" s="312"/>
      <c r="VWJ84" s="312"/>
      <c r="VWK84" s="312"/>
      <c r="VWL84" s="312"/>
      <c r="VWM84" s="312"/>
      <c r="VWN84" s="312"/>
      <c r="VWO84" s="312"/>
      <c r="VWP84" s="312"/>
      <c r="VWQ84" s="312"/>
      <c r="VWR84" s="312"/>
      <c r="VWS84" s="312"/>
      <c r="VWT84" s="312"/>
      <c r="VWU84" s="312"/>
      <c r="VWV84" s="312"/>
      <c r="VWW84" s="312"/>
      <c r="VWX84" s="312"/>
      <c r="VWY84" s="312"/>
      <c r="VWZ84" s="312"/>
      <c r="VXA84" s="312"/>
      <c r="VXB84" s="312"/>
      <c r="VXC84" s="312"/>
      <c r="VXD84" s="312"/>
      <c r="VXE84" s="312"/>
      <c r="VXF84" s="312"/>
      <c r="VXG84" s="312"/>
      <c r="VXH84" s="312"/>
      <c r="VXI84" s="312"/>
      <c r="VXJ84" s="312"/>
      <c r="VXK84" s="312"/>
      <c r="VXL84" s="312"/>
      <c r="VXM84" s="312"/>
      <c r="VXN84" s="312"/>
      <c r="VXO84" s="312"/>
      <c r="VXP84" s="312"/>
      <c r="VXQ84" s="312"/>
      <c r="VXR84" s="312"/>
      <c r="VXS84" s="312"/>
      <c r="VXT84" s="312"/>
      <c r="VXU84" s="312"/>
      <c r="VXV84" s="312"/>
      <c r="VXW84" s="312"/>
      <c r="VXX84" s="312"/>
      <c r="VXY84" s="312"/>
      <c r="VXZ84" s="312"/>
      <c r="VYA84" s="312"/>
      <c r="VYB84" s="312"/>
      <c r="VYC84" s="312"/>
      <c r="VYD84" s="312"/>
      <c r="VYE84" s="312"/>
      <c r="VYF84" s="312"/>
      <c r="VYG84" s="312"/>
      <c r="VYH84" s="312"/>
      <c r="VYI84" s="312"/>
      <c r="VYJ84" s="312"/>
      <c r="VYK84" s="318"/>
      <c r="VYL84" s="318"/>
      <c r="VYM84" s="318"/>
      <c r="VYN84" s="318"/>
      <c r="VYO84" s="318"/>
      <c r="VYP84" s="318"/>
      <c r="VYQ84" s="318"/>
      <c r="VYR84" s="318"/>
      <c r="VYS84" s="318"/>
      <c r="VYT84" s="318"/>
      <c r="VYU84" s="318"/>
      <c r="VYV84" s="318"/>
      <c r="VYW84" s="318"/>
      <c r="VYX84" s="318"/>
      <c r="VYY84" s="318"/>
      <c r="VYZ84" s="318"/>
      <c r="VZA84" s="322"/>
      <c r="VZB84" s="323"/>
      <c r="VZC84" s="323"/>
      <c r="VZD84" s="323"/>
      <c r="VZE84" s="323"/>
      <c r="VZF84" s="323"/>
      <c r="VZG84" s="323"/>
      <c r="VZH84" s="323"/>
      <c r="VZI84" s="323"/>
      <c r="VZJ84" s="323"/>
      <c r="VZK84" s="323"/>
      <c r="VZL84" s="323"/>
      <c r="VZM84" s="323"/>
      <c r="VZN84" s="323"/>
      <c r="VZO84" s="323"/>
      <c r="VZP84" s="350"/>
      <c r="VZQ84" s="312"/>
      <c r="VZR84" s="312"/>
      <c r="VZS84" s="312"/>
      <c r="VZT84" s="312"/>
      <c r="VZU84" s="312"/>
      <c r="VZV84" s="312"/>
      <c r="VZW84" s="312"/>
      <c r="VZX84" s="312"/>
      <c r="VZY84" s="312"/>
      <c r="VZZ84" s="312"/>
      <c r="WAA84" s="312"/>
      <c r="WAB84" s="312"/>
      <c r="WAC84" s="312"/>
      <c r="WAD84" s="312"/>
      <c r="WAE84" s="312"/>
      <c r="WAF84" s="312"/>
      <c r="WAG84" s="312"/>
      <c r="WAH84" s="312"/>
      <c r="WAI84" s="312"/>
      <c r="WAJ84" s="312"/>
      <c r="WAK84" s="312"/>
      <c r="WAL84" s="312"/>
      <c r="WAM84" s="312"/>
      <c r="WAN84" s="312"/>
      <c r="WAO84" s="312"/>
      <c r="WAP84" s="312"/>
      <c r="WAQ84" s="312"/>
      <c r="WAR84" s="312"/>
      <c r="WAS84" s="312"/>
      <c r="WAT84" s="312"/>
      <c r="WAU84" s="312"/>
      <c r="WAV84" s="312"/>
      <c r="WAW84" s="312"/>
      <c r="WAX84" s="312"/>
      <c r="WAY84" s="312"/>
      <c r="WAZ84" s="312"/>
      <c r="WBA84" s="312"/>
      <c r="WBB84" s="312"/>
      <c r="WBC84" s="312"/>
      <c r="WBD84" s="312"/>
      <c r="WBE84" s="312"/>
      <c r="WBF84" s="312"/>
      <c r="WBG84" s="312"/>
      <c r="WBH84" s="312"/>
      <c r="WBI84" s="312"/>
      <c r="WBJ84" s="312"/>
      <c r="WBK84" s="312"/>
      <c r="WBL84" s="312"/>
      <c r="WBM84" s="312"/>
      <c r="WBN84" s="312"/>
      <c r="WBO84" s="312"/>
      <c r="WBP84" s="312"/>
      <c r="WBQ84" s="312"/>
      <c r="WBR84" s="312"/>
      <c r="WBS84" s="312"/>
      <c r="WBT84" s="312"/>
      <c r="WBU84" s="312"/>
      <c r="WBV84" s="312"/>
      <c r="WBW84" s="312"/>
      <c r="WBX84" s="312"/>
      <c r="WBY84" s="318"/>
      <c r="WBZ84" s="318"/>
      <c r="WCA84" s="318"/>
      <c r="WCB84" s="318"/>
      <c r="WCC84" s="318"/>
      <c r="WCD84" s="318"/>
      <c r="WCE84" s="318"/>
      <c r="WCF84" s="318"/>
      <c r="WCG84" s="318"/>
      <c r="WCH84" s="318"/>
      <c r="WCI84" s="318"/>
      <c r="WCJ84" s="318"/>
      <c r="WCK84" s="318"/>
      <c r="WCL84" s="318"/>
      <c r="WCM84" s="318"/>
      <c r="WCN84" s="318"/>
      <c r="WCO84" s="322"/>
      <c r="WCP84" s="323"/>
      <c r="WCQ84" s="323"/>
      <c r="WCR84" s="323"/>
      <c r="WCS84" s="323"/>
      <c r="WCT84" s="323"/>
      <c r="WCU84" s="323"/>
      <c r="WCV84" s="323"/>
      <c r="WCW84" s="323"/>
      <c r="WCX84" s="323"/>
      <c r="WCY84" s="323"/>
      <c r="WCZ84" s="323"/>
      <c r="WDA84" s="323"/>
      <c r="WDB84" s="323"/>
      <c r="WDC84" s="323"/>
      <c r="WDD84" s="350"/>
      <c r="WDE84" s="312"/>
      <c r="WDF84" s="312"/>
      <c r="WDG84" s="312"/>
      <c r="WDH84" s="312"/>
      <c r="WDI84" s="312"/>
      <c r="WDJ84" s="312"/>
      <c r="WDK84" s="312"/>
      <c r="WDL84" s="312"/>
      <c r="WDM84" s="312"/>
      <c r="WDN84" s="312"/>
      <c r="WDO84" s="312"/>
      <c r="WDP84" s="312"/>
      <c r="WDQ84" s="312"/>
      <c r="WDR84" s="312"/>
      <c r="WDS84" s="312"/>
      <c r="WDT84" s="312"/>
      <c r="WDU84" s="312"/>
      <c r="WDV84" s="312"/>
      <c r="WDW84" s="312"/>
      <c r="WDX84" s="312"/>
      <c r="WDY84" s="312"/>
      <c r="WDZ84" s="312"/>
      <c r="WEA84" s="312"/>
      <c r="WEB84" s="312"/>
      <c r="WEC84" s="312"/>
      <c r="WED84" s="312"/>
      <c r="WEE84" s="312"/>
      <c r="WEF84" s="312"/>
      <c r="WEG84" s="312"/>
      <c r="WEH84" s="312"/>
      <c r="WEI84" s="312"/>
      <c r="WEJ84" s="312"/>
      <c r="WEK84" s="312"/>
      <c r="WEL84" s="312"/>
      <c r="WEM84" s="312"/>
      <c r="WEN84" s="312"/>
      <c r="WEO84" s="312"/>
      <c r="WEP84" s="312"/>
      <c r="WEQ84" s="312"/>
      <c r="WER84" s="312"/>
      <c r="WES84" s="312"/>
      <c r="WET84" s="312"/>
      <c r="WEU84" s="312"/>
      <c r="WEV84" s="312"/>
      <c r="WEW84" s="312"/>
      <c r="WEX84" s="312"/>
      <c r="WEY84" s="312"/>
      <c r="WEZ84" s="312"/>
      <c r="WFA84" s="312"/>
      <c r="WFB84" s="312"/>
      <c r="WFC84" s="312"/>
      <c r="WFD84" s="312"/>
      <c r="WFE84" s="312"/>
      <c r="WFF84" s="312"/>
      <c r="WFG84" s="312"/>
      <c r="WFH84" s="312"/>
      <c r="WFI84" s="312"/>
      <c r="WFJ84" s="312"/>
      <c r="WFK84" s="312"/>
      <c r="WFL84" s="312"/>
      <c r="WFM84" s="318"/>
      <c r="WFN84" s="318"/>
      <c r="WFO84" s="318"/>
      <c r="WFP84" s="318"/>
      <c r="WFQ84" s="318"/>
      <c r="WFR84" s="318"/>
      <c r="WFS84" s="318"/>
      <c r="WFT84" s="318"/>
      <c r="WFU84" s="318"/>
      <c r="WFV84" s="318"/>
      <c r="WFW84" s="318"/>
      <c r="WFX84" s="318"/>
      <c r="WFY84" s="318"/>
      <c r="WFZ84" s="318"/>
      <c r="WGA84" s="318"/>
      <c r="WGB84" s="318"/>
      <c r="WGC84" s="322"/>
      <c r="WGD84" s="323"/>
      <c r="WGE84" s="323"/>
      <c r="WGF84" s="323"/>
      <c r="WGG84" s="323"/>
      <c r="WGH84" s="323"/>
      <c r="WGI84" s="323"/>
      <c r="WGJ84" s="323"/>
      <c r="WGK84" s="323"/>
      <c r="WGL84" s="323"/>
      <c r="WGM84" s="323"/>
      <c r="WGN84" s="323"/>
      <c r="WGO84" s="323"/>
      <c r="WGP84" s="323"/>
      <c r="WGQ84" s="323"/>
      <c r="WGR84" s="350"/>
      <c r="WGS84" s="312"/>
      <c r="WGT84" s="312"/>
      <c r="WGU84" s="312"/>
      <c r="WGV84" s="312"/>
      <c r="WGW84" s="312"/>
      <c r="WGX84" s="312"/>
      <c r="WGY84" s="312"/>
      <c r="WGZ84" s="312"/>
      <c r="WHA84" s="312"/>
      <c r="WHB84" s="312"/>
      <c r="WHC84" s="312"/>
      <c r="WHD84" s="312"/>
      <c r="WHE84" s="312"/>
      <c r="WHF84" s="312"/>
      <c r="WHG84" s="312"/>
      <c r="WHH84" s="312"/>
      <c r="WHI84" s="312"/>
      <c r="WHJ84" s="312"/>
      <c r="WHK84" s="312"/>
      <c r="WHL84" s="312"/>
      <c r="WHM84" s="312"/>
      <c r="WHN84" s="312"/>
      <c r="WHO84" s="312"/>
      <c r="WHP84" s="312"/>
      <c r="WHQ84" s="312"/>
      <c r="WHR84" s="312"/>
      <c r="WHS84" s="312"/>
      <c r="WHT84" s="312"/>
      <c r="WHU84" s="312"/>
      <c r="WHV84" s="312"/>
      <c r="WHW84" s="312"/>
      <c r="WHX84" s="312"/>
      <c r="WHY84" s="312"/>
      <c r="WHZ84" s="312"/>
      <c r="WIA84" s="312"/>
      <c r="WIB84" s="312"/>
      <c r="WIC84" s="312"/>
      <c r="WID84" s="312"/>
      <c r="WIE84" s="312"/>
      <c r="WIF84" s="312"/>
      <c r="WIG84" s="312"/>
      <c r="WIH84" s="312"/>
      <c r="WII84" s="312"/>
      <c r="WIJ84" s="312"/>
      <c r="WIK84" s="312"/>
      <c r="WIL84" s="312"/>
      <c r="WIM84" s="312"/>
      <c r="WIN84" s="312"/>
      <c r="WIO84" s="312"/>
      <c r="WIP84" s="312"/>
      <c r="WIQ84" s="312"/>
      <c r="WIR84" s="312"/>
      <c r="WIS84" s="312"/>
      <c r="WIT84" s="312"/>
      <c r="WIU84" s="312"/>
      <c r="WIV84" s="312"/>
      <c r="WIW84" s="312"/>
      <c r="WIX84" s="312"/>
      <c r="WIY84" s="312"/>
      <c r="WIZ84" s="312"/>
      <c r="WJA84" s="318"/>
      <c r="WJB84" s="318"/>
      <c r="WJC84" s="318"/>
      <c r="WJD84" s="318"/>
      <c r="WJE84" s="318"/>
      <c r="WJF84" s="318"/>
      <c r="WJG84" s="318"/>
      <c r="WJH84" s="318"/>
      <c r="WJI84" s="318"/>
      <c r="WJJ84" s="318"/>
      <c r="WJK84" s="318"/>
      <c r="WJL84" s="318"/>
      <c r="WJM84" s="318"/>
      <c r="WJN84" s="318"/>
      <c r="WJO84" s="318"/>
      <c r="WJP84" s="318"/>
      <c r="WJQ84" s="322"/>
      <c r="WJR84" s="323"/>
      <c r="WJS84" s="323"/>
      <c r="WJT84" s="323"/>
      <c r="WJU84" s="323"/>
      <c r="WJV84" s="323"/>
      <c r="WJW84" s="323"/>
      <c r="WJX84" s="323"/>
      <c r="WJY84" s="323"/>
      <c r="WJZ84" s="323"/>
      <c r="WKA84" s="323"/>
      <c r="WKB84" s="323"/>
      <c r="WKC84" s="323"/>
      <c r="WKD84" s="323"/>
      <c r="WKE84" s="323"/>
      <c r="WKF84" s="350"/>
      <c r="WKG84" s="312"/>
      <c r="WKH84" s="312"/>
      <c r="WKI84" s="312"/>
      <c r="WKJ84" s="312"/>
      <c r="WKK84" s="312"/>
      <c r="WKL84" s="312"/>
      <c r="WKM84" s="312"/>
      <c r="WKN84" s="312"/>
      <c r="WKO84" s="312"/>
      <c r="WKP84" s="312"/>
      <c r="WKQ84" s="312"/>
      <c r="WKR84" s="312"/>
      <c r="WKS84" s="312"/>
      <c r="WKT84" s="312"/>
      <c r="WKU84" s="312"/>
      <c r="WKV84" s="312"/>
      <c r="WKW84" s="312"/>
      <c r="WKX84" s="312"/>
      <c r="WKY84" s="312"/>
      <c r="WKZ84" s="312"/>
      <c r="WLA84" s="312"/>
      <c r="WLB84" s="312"/>
      <c r="WLC84" s="312"/>
      <c r="WLD84" s="312"/>
      <c r="WLE84" s="312"/>
      <c r="WLF84" s="312"/>
      <c r="WLG84" s="312"/>
      <c r="WLH84" s="312"/>
      <c r="WLI84" s="312"/>
      <c r="WLJ84" s="312"/>
      <c r="WLK84" s="312"/>
      <c r="WLL84" s="312"/>
      <c r="WLM84" s="312"/>
      <c r="WLN84" s="312"/>
      <c r="WLO84" s="312"/>
      <c r="WLP84" s="312"/>
      <c r="WLQ84" s="312"/>
      <c r="WLR84" s="312"/>
      <c r="WLS84" s="312"/>
      <c r="WLT84" s="312"/>
      <c r="WLU84" s="312"/>
      <c r="WLV84" s="312"/>
      <c r="WLW84" s="312"/>
      <c r="WLX84" s="312"/>
      <c r="WLY84" s="312"/>
      <c r="WLZ84" s="312"/>
      <c r="WMA84" s="312"/>
      <c r="WMB84" s="312"/>
      <c r="WMC84" s="312"/>
      <c r="WMD84" s="312"/>
      <c r="WME84" s="312"/>
      <c r="WMF84" s="312"/>
      <c r="WMG84" s="312"/>
      <c r="WMH84" s="312"/>
      <c r="WMI84" s="312"/>
      <c r="WMJ84" s="312"/>
      <c r="WMK84" s="312"/>
      <c r="WML84" s="312"/>
      <c r="WMM84" s="312"/>
      <c r="WMN84" s="312"/>
      <c r="WMO84" s="318"/>
      <c r="WMP84" s="318"/>
      <c r="WMQ84" s="318"/>
      <c r="WMR84" s="318"/>
      <c r="WMS84" s="318"/>
      <c r="WMT84" s="318"/>
      <c r="WMU84" s="318"/>
      <c r="WMV84" s="318"/>
      <c r="WMW84" s="318"/>
      <c r="WMX84" s="318"/>
      <c r="WMY84" s="318"/>
      <c r="WMZ84" s="318"/>
      <c r="WNA84" s="318"/>
      <c r="WNB84" s="318"/>
      <c r="WNC84" s="318"/>
      <c r="WND84" s="318"/>
      <c r="WNE84" s="322"/>
      <c r="WNF84" s="323"/>
      <c r="WNG84" s="323"/>
      <c r="WNH84" s="323"/>
      <c r="WNI84" s="323"/>
      <c r="WNJ84" s="323"/>
      <c r="WNK84" s="323"/>
      <c r="WNL84" s="323"/>
      <c r="WNM84" s="323"/>
      <c r="WNN84" s="323"/>
      <c r="WNO84" s="323"/>
      <c r="WNP84" s="323"/>
      <c r="WNQ84" s="323"/>
      <c r="WNR84" s="323"/>
      <c r="WNS84" s="323"/>
      <c r="WNT84" s="350"/>
      <c r="WNU84" s="312"/>
      <c r="WNV84" s="312"/>
      <c r="WNW84" s="312"/>
      <c r="WNX84" s="312"/>
      <c r="WNY84" s="312"/>
      <c r="WNZ84" s="312"/>
      <c r="WOA84" s="312"/>
      <c r="WOB84" s="312"/>
      <c r="WOC84" s="312"/>
      <c r="WOD84" s="312"/>
      <c r="WOE84" s="312"/>
      <c r="WOF84" s="312"/>
      <c r="WOG84" s="312"/>
      <c r="WOH84" s="312"/>
      <c r="WOI84" s="312"/>
      <c r="WOJ84" s="312"/>
      <c r="WOK84" s="312"/>
      <c r="WOL84" s="312"/>
      <c r="WOM84" s="312"/>
      <c r="WON84" s="312"/>
      <c r="WOO84" s="312"/>
      <c r="WOP84" s="312"/>
      <c r="WOQ84" s="312"/>
      <c r="WOR84" s="312"/>
      <c r="WOS84" s="312"/>
      <c r="WOT84" s="312"/>
      <c r="WOU84" s="312"/>
      <c r="WOV84" s="312"/>
      <c r="WOW84" s="312"/>
      <c r="WOX84" s="312"/>
      <c r="WOY84" s="312"/>
      <c r="WOZ84" s="312"/>
      <c r="WPA84" s="312"/>
      <c r="WPB84" s="312"/>
      <c r="WPC84" s="312"/>
      <c r="WPD84" s="312"/>
      <c r="WPE84" s="312"/>
      <c r="WPF84" s="312"/>
      <c r="WPG84" s="312"/>
      <c r="WPH84" s="312"/>
      <c r="WPI84" s="312"/>
      <c r="WPJ84" s="312"/>
      <c r="WPK84" s="312"/>
      <c r="WPL84" s="312"/>
      <c r="WPM84" s="312"/>
      <c r="WPN84" s="312"/>
      <c r="WPO84" s="312"/>
      <c r="WPP84" s="312"/>
      <c r="WPQ84" s="312"/>
      <c r="WPR84" s="312"/>
      <c r="WPS84" s="312"/>
      <c r="WPT84" s="312"/>
      <c r="WPU84" s="312"/>
      <c r="WPV84" s="312"/>
      <c r="WPW84" s="312"/>
      <c r="WPX84" s="312"/>
      <c r="WPY84" s="312"/>
      <c r="WPZ84" s="312"/>
      <c r="WQA84" s="312"/>
      <c r="WQB84" s="312"/>
      <c r="WQC84" s="318"/>
      <c r="WQD84" s="318"/>
      <c r="WQE84" s="318"/>
      <c r="WQF84" s="318"/>
      <c r="WQG84" s="318"/>
      <c r="WQH84" s="318"/>
      <c r="WQI84" s="318"/>
      <c r="WQJ84" s="318"/>
      <c r="WQK84" s="318"/>
      <c r="WQL84" s="318"/>
      <c r="WQM84" s="318"/>
      <c r="WQN84" s="318"/>
      <c r="WQO84" s="318"/>
      <c r="WQP84" s="318"/>
      <c r="WQQ84" s="318"/>
      <c r="WQR84" s="318"/>
      <c r="WQS84" s="322"/>
      <c r="WQT84" s="323"/>
      <c r="WQU84" s="323"/>
      <c r="WQV84" s="323"/>
      <c r="WQW84" s="323"/>
      <c r="WQX84" s="323"/>
      <c r="WQY84" s="323"/>
      <c r="WQZ84" s="323"/>
      <c r="WRA84" s="323"/>
      <c r="WRB84" s="323"/>
      <c r="WRC84" s="323"/>
      <c r="WRD84" s="323"/>
      <c r="WRE84" s="323"/>
      <c r="WRF84" s="323"/>
      <c r="WRG84" s="323"/>
      <c r="WRH84" s="350"/>
      <c r="WRI84" s="312"/>
      <c r="WRJ84" s="312"/>
      <c r="WRK84" s="312"/>
      <c r="WRL84" s="312"/>
      <c r="WRM84" s="312"/>
      <c r="WRN84" s="312"/>
      <c r="WRO84" s="312"/>
      <c r="WRP84" s="312"/>
      <c r="WRQ84" s="312"/>
      <c r="WRR84" s="312"/>
      <c r="WRS84" s="312"/>
      <c r="WRT84" s="312"/>
      <c r="WRU84" s="312"/>
      <c r="WRV84" s="312"/>
      <c r="WRW84" s="312"/>
      <c r="WRX84" s="312"/>
      <c r="WRY84" s="312"/>
      <c r="WRZ84" s="312"/>
      <c r="WSA84" s="312"/>
      <c r="WSB84" s="312"/>
      <c r="WSC84" s="312"/>
      <c r="WSD84" s="312"/>
      <c r="WSE84" s="312"/>
      <c r="WSF84" s="312"/>
      <c r="WSG84" s="312"/>
      <c r="WSH84" s="312"/>
      <c r="WSI84" s="312"/>
      <c r="WSJ84" s="312"/>
      <c r="WSK84" s="312"/>
      <c r="WSL84" s="312"/>
      <c r="WSM84" s="312"/>
      <c r="WSN84" s="312"/>
      <c r="WSO84" s="312"/>
      <c r="WSP84" s="312"/>
      <c r="WSQ84" s="312"/>
      <c r="WSR84" s="312"/>
      <c r="WSS84" s="312"/>
      <c r="WST84" s="312"/>
      <c r="WSU84" s="312"/>
      <c r="WSV84" s="312"/>
      <c r="WSW84" s="312"/>
      <c r="WSX84" s="312"/>
      <c r="WSY84" s="312"/>
      <c r="WSZ84" s="312"/>
      <c r="WTA84" s="312"/>
      <c r="WTB84" s="312"/>
      <c r="WTC84" s="312"/>
      <c r="WTD84" s="312"/>
      <c r="WTE84" s="312"/>
      <c r="WTF84" s="312"/>
      <c r="WTG84" s="312"/>
      <c r="WTH84" s="312"/>
      <c r="WTI84" s="312"/>
      <c r="WTJ84" s="312"/>
      <c r="WTK84" s="312"/>
      <c r="WTL84" s="312"/>
      <c r="WTM84" s="312"/>
      <c r="WTN84" s="312"/>
      <c r="WTO84" s="312"/>
      <c r="WTP84" s="312"/>
      <c r="WTQ84" s="318"/>
      <c r="WTR84" s="318"/>
      <c r="WTS84" s="318"/>
      <c r="WTT84" s="318"/>
      <c r="WTU84" s="318"/>
      <c r="WTV84" s="318"/>
      <c r="WTW84" s="318"/>
      <c r="WTX84" s="318"/>
      <c r="WTY84" s="318"/>
      <c r="WTZ84" s="318"/>
      <c r="WUA84" s="318"/>
      <c r="WUB84" s="318"/>
      <c r="WUC84" s="318"/>
      <c r="WUD84" s="318"/>
      <c r="WUE84" s="318"/>
      <c r="WUF84" s="318"/>
      <c r="WUG84" s="322"/>
      <c r="WUH84" s="323"/>
      <c r="WUI84" s="323"/>
      <c r="WUJ84" s="323"/>
      <c r="WUK84" s="323"/>
      <c r="WUL84" s="323"/>
      <c r="WUM84" s="323"/>
      <c r="WUN84" s="323"/>
      <c r="WUO84" s="323"/>
      <c r="WUP84" s="323"/>
      <c r="WUQ84" s="323"/>
      <c r="WUR84" s="323"/>
      <c r="WUS84" s="323"/>
      <c r="WUT84" s="323"/>
      <c r="WUU84" s="323"/>
      <c r="WUV84" s="350"/>
      <c r="WUW84" s="312"/>
      <c r="WUX84" s="312"/>
      <c r="WUY84" s="312"/>
      <c r="WUZ84" s="312"/>
      <c r="WVA84" s="312"/>
      <c r="WVB84" s="312"/>
      <c r="WVC84" s="312"/>
      <c r="WVD84" s="312"/>
      <c r="WVE84" s="312"/>
      <c r="WVF84" s="312"/>
      <c r="WVG84" s="312"/>
      <c r="WVH84" s="312"/>
      <c r="WVI84" s="312"/>
      <c r="WVJ84" s="312"/>
      <c r="WVK84" s="312"/>
      <c r="WVL84" s="312"/>
      <c r="WVM84" s="312"/>
      <c r="WVN84" s="312"/>
      <c r="WVO84" s="312"/>
      <c r="WVP84" s="312"/>
      <c r="WVQ84" s="312"/>
      <c r="WVR84" s="312"/>
      <c r="WVS84" s="312"/>
      <c r="WVT84" s="312"/>
      <c r="WVU84" s="312"/>
      <c r="WVV84" s="312"/>
      <c r="WVW84" s="312"/>
      <c r="WVX84" s="312"/>
      <c r="WVY84" s="312"/>
      <c r="WVZ84" s="312"/>
      <c r="WWA84" s="312"/>
      <c r="WWB84" s="312"/>
      <c r="WWC84" s="312"/>
      <c r="WWD84" s="312"/>
      <c r="WWE84" s="312"/>
      <c r="WWF84" s="312"/>
      <c r="WWG84" s="312"/>
      <c r="WWH84" s="312"/>
      <c r="WWI84" s="312"/>
      <c r="WWJ84" s="312"/>
      <c r="WWK84" s="312"/>
      <c r="WWL84" s="312"/>
      <c r="WWM84" s="312"/>
      <c r="WWN84" s="312"/>
      <c r="WWO84" s="312"/>
      <c r="WWP84" s="312"/>
      <c r="WWQ84" s="312"/>
      <c r="WWR84" s="312"/>
      <c r="WWS84" s="312"/>
      <c r="WWT84" s="312"/>
      <c r="WWU84" s="312"/>
      <c r="WWV84" s="312"/>
      <c r="WWW84" s="312"/>
      <c r="WWX84" s="312"/>
      <c r="WWY84" s="312"/>
      <c r="WWZ84" s="312"/>
      <c r="WXA84" s="312"/>
      <c r="WXB84" s="312"/>
      <c r="WXC84" s="312"/>
      <c r="WXD84" s="312"/>
      <c r="WXE84" s="318"/>
      <c r="WXF84" s="318"/>
      <c r="WXG84" s="318"/>
      <c r="WXH84" s="318"/>
      <c r="WXI84" s="318"/>
      <c r="WXJ84" s="318"/>
      <c r="WXK84" s="318"/>
      <c r="WXL84" s="318"/>
      <c r="WXM84" s="318"/>
      <c r="WXN84" s="318"/>
      <c r="WXO84" s="318"/>
      <c r="WXP84" s="318"/>
      <c r="WXQ84" s="318"/>
      <c r="WXR84" s="318"/>
      <c r="WXS84" s="318"/>
      <c r="WXT84" s="318"/>
      <c r="WXU84" s="322"/>
      <c r="WXV84" s="323"/>
      <c r="WXW84" s="323"/>
      <c r="WXX84" s="323"/>
      <c r="WXY84" s="323"/>
      <c r="WXZ84" s="323"/>
      <c r="WYA84" s="323"/>
      <c r="WYB84" s="323"/>
      <c r="WYC84" s="323"/>
      <c r="WYD84" s="323"/>
      <c r="WYE84" s="323"/>
      <c r="WYF84" s="323"/>
      <c r="WYG84" s="323"/>
      <c r="WYH84" s="323"/>
      <c r="WYI84" s="323"/>
      <c r="WYJ84" s="350"/>
      <c r="WYK84" s="312"/>
      <c r="WYL84" s="312"/>
      <c r="WYM84" s="312"/>
      <c r="WYN84" s="312"/>
      <c r="WYO84" s="312"/>
      <c r="WYP84" s="312"/>
      <c r="WYQ84" s="312"/>
      <c r="WYR84" s="312"/>
      <c r="WYS84" s="312"/>
      <c r="WYT84" s="312"/>
      <c r="WYU84" s="312"/>
      <c r="WYV84" s="312"/>
      <c r="WYW84" s="312"/>
      <c r="WYX84" s="312"/>
      <c r="WYY84" s="312"/>
      <c r="WYZ84" s="312"/>
      <c r="WZA84" s="312"/>
      <c r="WZB84" s="312"/>
      <c r="WZC84" s="312"/>
      <c r="WZD84" s="312"/>
      <c r="WZE84" s="312"/>
      <c r="WZF84" s="312"/>
      <c r="WZG84" s="312"/>
      <c r="WZH84" s="312"/>
      <c r="WZI84" s="312"/>
      <c r="WZJ84" s="312"/>
      <c r="WZK84" s="312"/>
      <c r="WZL84" s="312"/>
      <c r="WZM84" s="312"/>
      <c r="WZN84" s="312"/>
      <c r="WZO84" s="312"/>
      <c r="WZP84" s="312"/>
      <c r="WZQ84" s="312"/>
      <c r="WZR84" s="312"/>
      <c r="WZS84" s="312"/>
      <c r="WZT84" s="312"/>
      <c r="WZU84" s="312"/>
      <c r="WZV84" s="312"/>
      <c r="WZW84" s="312"/>
      <c r="WZX84" s="312"/>
      <c r="WZY84" s="312"/>
      <c r="WZZ84" s="312"/>
      <c r="XAA84" s="312"/>
      <c r="XAB84" s="312"/>
      <c r="XAC84" s="312"/>
      <c r="XAD84" s="312"/>
      <c r="XAE84" s="312"/>
      <c r="XAF84" s="312"/>
      <c r="XAG84" s="312"/>
      <c r="XAH84" s="312"/>
      <c r="XAI84" s="312"/>
      <c r="XAJ84" s="312"/>
      <c r="XAK84" s="312"/>
      <c r="XAL84" s="312"/>
      <c r="XAM84" s="312"/>
      <c r="XAN84" s="312"/>
      <c r="XAO84" s="312"/>
      <c r="XAP84" s="312"/>
      <c r="XAQ84" s="312"/>
      <c r="XAR84" s="312"/>
      <c r="XAS84" s="318"/>
      <c r="XAT84" s="318"/>
      <c r="XAU84" s="318"/>
      <c r="XAV84" s="318"/>
      <c r="XAW84" s="318"/>
      <c r="XAX84" s="318"/>
      <c r="XAY84" s="318"/>
      <c r="XAZ84" s="318"/>
      <c r="XBA84" s="318"/>
      <c r="XBB84" s="318"/>
      <c r="XBC84" s="318"/>
      <c r="XBD84" s="318"/>
      <c r="XBE84" s="318"/>
      <c r="XBF84" s="318"/>
      <c r="XBG84" s="318"/>
      <c r="XBH84" s="318"/>
      <c r="XBI84" s="322"/>
      <c r="XBJ84" s="323"/>
      <c r="XBK84" s="323"/>
      <c r="XBL84" s="323"/>
      <c r="XBM84" s="323"/>
      <c r="XBN84" s="323"/>
      <c r="XBO84" s="323"/>
      <c r="XBP84" s="323"/>
      <c r="XBQ84" s="323"/>
      <c r="XBR84" s="323"/>
      <c r="XBS84" s="323"/>
      <c r="XBT84" s="323"/>
      <c r="XBU84" s="323"/>
      <c r="XBV84" s="323"/>
      <c r="XBW84" s="323"/>
      <c r="XBX84" s="350"/>
      <c r="XBY84" s="312"/>
      <c r="XBZ84" s="312"/>
      <c r="XCA84" s="312"/>
      <c r="XCB84" s="312"/>
      <c r="XCC84" s="312"/>
      <c r="XCD84" s="312"/>
      <c r="XCE84" s="312"/>
      <c r="XCF84" s="312"/>
      <c r="XCG84" s="312"/>
      <c r="XCH84" s="312"/>
      <c r="XCI84" s="312"/>
      <c r="XCJ84" s="312"/>
      <c r="XCK84" s="312"/>
      <c r="XCL84" s="312"/>
      <c r="XCM84" s="312"/>
      <c r="XCN84" s="312"/>
      <c r="XCO84" s="312"/>
      <c r="XCP84" s="312"/>
      <c r="XCQ84" s="312"/>
      <c r="XCR84" s="312"/>
      <c r="XCS84" s="312"/>
      <c r="XCT84" s="312"/>
      <c r="XCU84" s="312"/>
      <c r="XCV84" s="312"/>
      <c r="XCW84" s="312"/>
      <c r="XCX84" s="312"/>
      <c r="XCY84" s="312"/>
      <c r="XCZ84" s="312"/>
      <c r="XDA84" s="312"/>
      <c r="XDB84" s="312"/>
      <c r="XDC84" s="312"/>
      <c r="XDD84" s="312"/>
      <c r="XDE84" s="312"/>
      <c r="XDF84" s="312"/>
      <c r="XDG84" s="312"/>
      <c r="XDH84" s="312"/>
      <c r="XDI84" s="312"/>
      <c r="XDJ84" s="312"/>
      <c r="XDK84" s="312"/>
      <c r="XDL84" s="312"/>
      <c r="XDM84" s="312"/>
      <c r="XDN84" s="312"/>
      <c r="XDO84" s="312"/>
      <c r="XDP84" s="312"/>
      <c r="XDQ84" s="312"/>
      <c r="XDR84" s="312"/>
      <c r="XDS84" s="312"/>
      <c r="XDT84" s="312"/>
      <c r="XDU84" s="312"/>
      <c r="XDV84" s="312"/>
      <c r="XDW84" s="312"/>
      <c r="XDX84" s="312"/>
      <c r="XDY84" s="312"/>
      <c r="XDZ84" s="312"/>
      <c r="XEA84" s="312"/>
      <c r="XEB84" s="312"/>
      <c r="XEC84" s="312"/>
      <c r="XED84" s="312"/>
      <c r="XEE84" s="312"/>
      <c r="XEF84" s="312"/>
      <c r="XEG84" s="318"/>
      <c r="XEH84" s="318"/>
      <c r="XEI84" s="318"/>
      <c r="XEJ84" s="318"/>
      <c r="XEK84" s="318"/>
      <c r="XEL84" s="318"/>
      <c r="XEM84" s="318"/>
      <c r="XEN84" s="318"/>
      <c r="XEO84" s="318"/>
      <c r="XEP84" s="318"/>
      <c r="XEQ84" s="318"/>
      <c r="XER84" s="318"/>
      <c r="XES84" s="318"/>
      <c r="XET84" s="318"/>
      <c r="XEU84" s="318"/>
      <c r="XEV84" s="318"/>
      <c r="XEW84" s="322"/>
      <c r="XEX84" s="323"/>
      <c r="XEY84" s="323"/>
      <c r="XEZ84" s="323"/>
      <c r="XFA84" s="323"/>
      <c r="XFB84" s="323"/>
      <c r="XFC84" s="323"/>
      <c r="XFD84" s="323"/>
    </row>
    <row r="85" spans="1:16384" ht="15.75" customHeight="1">
      <c r="A85" s="469" t="s">
        <v>869</v>
      </c>
      <c r="B85" s="453"/>
      <c r="C85" s="453"/>
      <c r="D85" s="453"/>
      <c r="E85" s="453"/>
      <c r="F85" s="453"/>
      <c r="G85" s="453"/>
      <c r="H85" s="453"/>
      <c r="I85" s="453"/>
      <c r="J85" s="453"/>
      <c r="K85" s="453"/>
      <c r="L85" s="453"/>
      <c r="M85" s="453"/>
      <c r="N85" s="453"/>
      <c r="O85" s="453"/>
      <c r="P85" s="454"/>
      <c r="Q85" s="470">
        <f>Q86+Q87</f>
        <v>69551055396</v>
      </c>
      <c r="R85" s="368"/>
      <c r="S85" s="368"/>
      <c r="T85" s="368"/>
      <c r="U85" s="368"/>
      <c r="V85" s="368"/>
      <c r="W85" s="368"/>
      <c r="X85" s="368"/>
      <c r="Y85" s="368"/>
      <c r="Z85" s="368"/>
      <c r="AA85" s="368"/>
      <c r="AB85" s="368"/>
      <c r="AC85" s="368"/>
      <c r="AD85" s="368"/>
      <c r="AE85" s="368"/>
      <c r="AF85" s="368"/>
      <c r="AG85" s="368"/>
      <c r="AH85" s="471"/>
      <c r="AI85" s="470">
        <f>AI86+AI87</f>
        <v>61778352411</v>
      </c>
      <c r="AJ85" s="368"/>
      <c r="AK85" s="368"/>
      <c r="AL85" s="368"/>
      <c r="AM85" s="368"/>
      <c r="AN85" s="368"/>
      <c r="AO85" s="368"/>
      <c r="AP85" s="368"/>
      <c r="AQ85" s="368"/>
      <c r="AR85" s="368"/>
      <c r="AS85" s="368"/>
      <c r="AT85" s="368"/>
      <c r="AU85" s="368"/>
      <c r="AV85" s="368"/>
      <c r="AW85" s="368"/>
      <c r="AX85" s="368"/>
      <c r="AY85" s="368"/>
      <c r="AZ85" s="368"/>
      <c r="BA85" s="368"/>
      <c r="BB85" s="368"/>
      <c r="BC85" s="471"/>
      <c r="BD85" s="470">
        <f>BD86+BD87</f>
        <v>60397992135</v>
      </c>
      <c r="BE85" s="368"/>
      <c r="BF85" s="368"/>
      <c r="BG85" s="368"/>
      <c r="BH85" s="368"/>
      <c r="BI85" s="368"/>
      <c r="BJ85" s="368"/>
      <c r="BK85" s="368"/>
      <c r="BL85" s="368"/>
      <c r="BM85" s="368"/>
      <c r="BN85" s="368"/>
      <c r="BO85" s="368"/>
      <c r="BP85" s="368"/>
      <c r="BQ85" s="368"/>
      <c r="BR85" s="368"/>
      <c r="BS85" s="368"/>
      <c r="BT85" s="368"/>
      <c r="BU85" s="368"/>
      <c r="BV85" s="368"/>
      <c r="BW85" s="368"/>
      <c r="BX85" s="471"/>
      <c r="BY85" s="365">
        <f>BY86+BY87</f>
        <v>52625289150</v>
      </c>
      <c r="BZ85" s="365"/>
      <c r="CA85" s="365"/>
      <c r="CB85" s="365"/>
      <c r="CC85" s="365"/>
      <c r="CD85" s="365"/>
      <c r="CE85" s="365"/>
      <c r="CF85" s="365"/>
      <c r="CG85" s="365"/>
      <c r="CH85" s="365"/>
      <c r="CI85" s="365"/>
      <c r="CJ85" s="365"/>
      <c r="CK85" s="365"/>
      <c r="CL85" s="365"/>
      <c r="CM85" s="365"/>
      <c r="CN85" s="365"/>
      <c r="CO85" s="322"/>
      <c r="CP85" s="323"/>
      <c r="CQ85" s="323"/>
      <c r="CR85" s="323"/>
      <c r="CS85" s="323"/>
      <c r="CT85" s="323"/>
      <c r="CU85" s="323"/>
      <c r="CV85" s="323"/>
      <c r="CW85" s="323"/>
      <c r="CX85" s="323"/>
      <c r="CY85" s="323"/>
      <c r="CZ85" s="323"/>
      <c r="DA85" s="323"/>
      <c r="DB85" s="323"/>
      <c r="DC85" s="323"/>
      <c r="DD85" s="350"/>
      <c r="DE85" s="312"/>
      <c r="DF85" s="312"/>
      <c r="DG85" s="312"/>
      <c r="DH85" s="312"/>
      <c r="DI85" s="312"/>
      <c r="DJ85" s="312"/>
      <c r="DK85" s="312"/>
      <c r="DL85" s="312"/>
      <c r="DM85" s="312"/>
      <c r="DN85" s="312"/>
      <c r="DO85" s="312"/>
      <c r="DP85" s="312"/>
      <c r="DQ85" s="312"/>
      <c r="DR85" s="312"/>
      <c r="DS85" s="312"/>
      <c r="DT85" s="312"/>
      <c r="DU85" s="312"/>
      <c r="DV85" s="312"/>
      <c r="DW85" s="312"/>
      <c r="DX85" s="312"/>
      <c r="DY85" s="312"/>
      <c r="DZ85" s="312"/>
      <c r="EA85" s="312"/>
      <c r="EB85" s="312"/>
      <c r="EC85" s="312"/>
      <c r="ED85" s="312"/>
      <c r="EE85" s="312"/>
      <c r="EF85" s="312"/>
      <c r="EG85" s="312"/>
      <c r="EH85" s="312"/>
      <c r="EI85" s="312"/>
      <c r="EJ85" s="312"/>
      <c r="EK85" s="312"/>
      <c r="EL85" s="312"/>
      <c r="EM85" s="312"/>
      <c r="EN85" s="312"/>
      <c r="EO85" s="312"/>
      <c r="EP85" s="312"/>
      <c r="EQ85" s="312"/>
      <c r="ER85" s="312"/>
      <c r="ES85" s="312"/>
      <c r="ET85" s="312"/>
      <c r="EU85" s="312"/>
      <c r="EV85" s="312"/>
      <c r="EW85" s="312"/>
      <c r="EX85" s="312"/>
      <c r="EY85" s="312"/>
      <c r="EZ85" s="312"/>
      <c r="FA85" s="312"/>
      <c r="FB85" s="312"/>
      <c r="FC85" s="312"/>
      <c r="FD85" s="312"/>
      <c r="FE85" s="312"/>
      <c r="FF85" s="312"/>
      <c r="FG85" s="312"/>
      <c r="FH85" s="312"/>
      <c r="FI85" s="312"/>
      <c r="FJ85" s="312"/>
      <c r="FK85" s="312"/>
      <c r="FL85" s="312"/>
      <c r="FM85" s="318"/>
      <c r="FN85" s="318"/>
      <c r="FO85" s="318"/>
      <c r="FP85" s="318"/>
      <c r="FQ85" s="318"/>
      <c r="FR85" s="318"/>
      <c r="FS85" s="318"/>
      <c r="FT85" s="318"/>
      <c r="FU85" s="318"/>
      <c r="FV85" s="318"/>
      <c r="FW85" s="318"/>
      <c r="FX85" s="318"/>
      <c r="FY85" s="318"/>
      <c r="FZ85" s="318"/>
      <c r="GA85" s="318"/>
      <c r="GB85" s="318"/>
      <c r="GC85" s="322"/>
      <c r="GD85" s="323"/>
      <c r="GE85" s="323"/>
      <c r="GF85" s="323"/>
      <c r="GG85" s="323"/>
      <c r="GH85" s="323"/>
      <c r="GI85" s="323"/>
      <c r="GJ85" s="323"/>
      <c r="GK85" s="323"/>
      <c r="GL85" s="323"/>
      <c r="GM85" s="323"/>
      <c r="GN85" s="323"/>
      <c r="GO85" s="323"/>
      <c r="GP85" s="323"/>
      <c r="GQ85" s="323"/>
      <c r="GR85" s="350"/>
      <c r="GS85" s="312"/>
      <c r="GT85" s="312"/>
      <c r="GU85" s="312"/>
      <c r="GV85" s="312"/>
      <c r="GW85" s="312"/>
      <c r="GX85" s="312"/>
      <c r="GY85" s="312"/>
      <c r="GZ85" s="312"/>
      <c r="HA85" s="312"/>
      <c r="HB85" s="312"/>
      <c r="HC85" s="312"/>
      <c r="HD85" s="312"/>
      <c r="HE85" s="312"/>
      <c r="HF85" s="312"/>
      <c r="HG85" s="312"/>
      <c r="HH85" s="312"/>
      <c r="HI85" s="312"/>
      <c r="HJ85" s="312"/>
      <c r="HK85" s="312"/>
      <c r="HL85" s="312"/>
      <c r="HM85" s="312"/>
      <c r="HN85" s="312"/>
      <c r="HO85" s="312"/>
      <c r="HP85" s="312"/>
      <c r="HQ85" s="312"/>
      <c r="HR85" s="312"/>
      <c r="HS85" s="312"/>
      <c r="HT85" s="312"/>
      <c r="HU85" s="312"/>
      <c r="HV85" s="312"/>
      <c r="HW85" s="312"/>
      <c r="HX85" s="312"/>
      <c r="HY85" s="312"/>
      <c r="HZ85" s="312"/>
      <c r="IA85" s="312"/>
      <c r="IB85" s="312"/>
      <c r="IC85" s="312"/>
      <c r="ID85" s="312"/>
      <c r="IE85" s="312"/>
      <c r="IF85" s="312"/>
      <c r="IG85" s="312"/>
      <c r="IH85" s="312"/>
      <c r="II85" s="312"/>
      <c r="IJ85" s="312"/>
      <c r="IK85" s="312"/>
      <c r="IL85" s="312"/>
      <c r="IM85" s="312"/>
      <c r="IN85" s="312"/>
      <c r="IO85" s="312"/>
      <c r="IP85" s="312"/>
      <c r="IQ85" s="312"/>
      <c r="IR85" s="312"/>
      <c r="IS85" s="312"/>
      <c r="IT85" s="312"/>
      <c r="IU85" s="312"/>
      <c r="IV85" s="312"/>
      <c r="IW85" s="312"/>
      <c r="IX85" s="312"/>
      <c r="IY85" s="312"/>
      <c r="IZ85" s="312"/>
      <c r="JA85" s="318"/>
      <c r="JB85" s="318"/>
      <c r="JC85" s="318"/>
      <c r="JD85" s="318"/>
      <c r="JE85" s="318"/>
      <c r="JF85" s="318"/>
      <c r="JG85" s="318"/>
      <c r="JH85" s="318"/>
      <c r="JI85" s="318"/>
      <c r="JJ85" s="318"/>
      <c r="JK85" s="318"/>
      <c r="JL85" s="318"/>
      <c r="JM85" s="318"/>
      <c r="JN85" s="318"/>
      <c r="JO85" s="318"/>
      <c r="JP85" s="318"/>
      <c r="JQ85" s="322"/>
      <c r="JR85" s="323"/>
      <c r="JS85" s="323"/>
      <c r="JT85" s="323"/>
      <c r="JU85" s="323"/>
      <c r="JV85" s="323"/>
      <c r="JW85" s="323"/>
      <c r="JX85" s="323"/>
      <c r="JY85" s="323"/>
      <c r="JZ85" s="323"/>
      <c r="KA85" s="323"/>
      <c r="KB85" s="323"/>
      <c r="KC85" s="323"/>
      <c r="KD85" s="323"/>
      <c r="KE85" s="323"/>
      <c r="KF85" s="350"/>
      <c r="KG85" s="312"/>
      <c r="KH85" s="312"/>
      <c r="KI85" s="312"/>
      <c r="KJ85" s="312"/>
      <c r="KK85" s="312"/>
      <c r="KL85" s="312"/>
      <c r="KM85" s="312"/>
      <c r="KN85" s="312"/>
      <c r="KO85" s="312"/>
      <c r="KP85" s="312"/>
      <c r="KQ85" s="312"/>
      <c r="KR85" s="312"/>
      <c r="KS85" s="312"/>
      <c r="KT85" s="312"/>
      <c r="KU85" s="312"/>
      <c r="KV85" s="312"/>
      <c r="KW85" s="312"/>
      <c r="KX85" s="312"/>
      <c r="KY85" s="312"/>
      <c r="KZ85" s="312"/>
      <c r="LA85" s="312"/>
      <c r="LB85" s="312"/>
      <c r="LC85" s="312"/>
      <c r="LD85" s="312"/>
      <c r="LE85" s="312"/>
      <c r="LF85" s="312"/>
      <c r="LG85" s="312"/>
      <c r="LH85" s="312"/>
      <c r="LI85" s="312"/>
      <c r="LJ85" s="312"/>
      <c r="LK85" s="312"/>
      <c r="LL85" s="312"/>
      <c r="LM85" s="312"/>
      <c r="LN85" s="312"/>
      <c r="LO85" s="312"/>
      <c r="LP85" s="312"/>
      <c r="LQ85" s="312"/>
      <c r="LR85" s="312"/>
      <c r="LS85" s="312"/>
      <c r="LT85" s="312"/>
      <c r="LU85" s="312"/>
      <c r="LV85" s="312"/>
      <c r="LW85" s="312"/>
      <c r="LX85" s="312"/>
      <c r="LY85" s="312"/>
      <c r="LZ85" s="312"/>
      <c r="MA85" s="312"/>
      <c r="MB85" s="312"/>
      <c r="MC85" s="312"/>
      <c r="MD85" s="312"/>
      <c r="ME85" s="312"/>
      <c r="MF85" s="312"/>
      <c r="MG85" s="312"/>
      <c r="MH85" s="312"/>
      <c r="MI85" s="312"/>
      <c r="MJ85" s="312"/>
      <c r="MK85" s="312"/>
      <c r="ML85" s="312"/>
      <c r="MM85" s="312"/>
      <c r="MN85" s="312"/>
      <c r="MO85" s="318"/>
      <c r="MP85" s="318"/>
      <c r="MQ85" s="318"/>
      <c r="MR85" s="318"/>
      <c r="MS85" s="318"/>
      <c r="MT85" s="318"/>
      <c r="MU85" s="318"/>
      <c r="MV85" s="318"/>
      <c r="MW85" s="318"/>
      <c r="MX85" s="318"/>
      <c r="MY85" s="318"/>
      <c r="MZ85" s="318"/>
      <c r="NA85" s="318"/>
      <c r="NB85" s="318"/>
      <c r="NC85" s="318"/>
      <c r="ND85" s="318"/>
      <c r="NE85" s="322"/>
      <c r="NF85" s="323"/>
      <c r="NG85" s="323"/>
      <c r="NH85" s="323"/>
      <c r="NI85" s="323"/>
      <c r="NJ85" s="323"/>
      <c r="NK85" s="323"/>
      <c r="NL85" s="323"/>
      <c r="NM85" s="323"/>
      <c r="NN85" s="323"/>
      <c r="NO85" s="323"/>
      <c r="NP85" s="323"/>
      <c r="NQ85" s="323"/>
      <c r="NR85" s="323"/>
      <c r="NS85" s="323"/>
      <c r="NT85" s="350"/>
      <c r="NU85" s="312"/>
      <c r="NV85" s="312"/>
      <c r="NW85" s="312"/>
      <c r="NX85" s="312"/>
      <c r="NY85" s="312"/>
      <c r="NZ85" s="312"/>
      <c r="OA85" s="312"/>
      <c r="OB85" s="312"/>
      <c r="OC85" s="312"/>
      <c r="OD85" s="312"/>
      <c r="OE85" s="312"/>
      <c r="OF85" s="312"/>
      <c r="OG85" s="312"/>
      <c r="OH85" s="312"/>
      <c r="OI85" s="312"/>
      <c r="OJ85" s="312"/>
      <c r="OK85" s="312"/>
      <c r="OL85" s="312"/>
      <c r="OM85" s="312"/>
      <c r="ON85" s="312"/>
      <c r="OO85" s="312"/>
      <c r="OP85" s="312"/>
      <c r="OQ85" s="312"/>
      <c r="OR85" s="312"/>
      <c r="OS85" s="312"/>
      <c r="OT85" s="312"/>
      <c r="OU85" s="312"/>
      <c r="OV85" s="312"/>
      <c r="OW85" s="312"/>
      <c r="OX85" s="312"/>
      <c r="OY85" s="312"/>
      <c r="OZ85" s="312"/>
      <c r="PA85" s="312"/>
      <c r="PB85" s="312"/>
      <c r="PC85" s="312"/>
      <c r="PD85" s="312"/>
      <c r="PE85" s="312"/>
      <c r="PF85" s="312"/>
      <c r="PG85" s="312"/>
      <c r="PH85" s="312"/>
      <c r="PI85" s="312"/>
      <c r="PJ85" s="312"/>
      <c r="PK85" s="312"/>
      <c r="PL85" s="312"/>
      <c r="PM85" s="312"/>
      <c r="PN85" s="312"/>
      <c r="PO85" s="312"/>
      <c r="PP85" s="312"/>
      <c r="PQ85" s="312"/>
      <c r="PR85" s="312"/>
      <c r="PS85" s="312"/>
      <c r="PT85" s="312"/>
      <c r="PU85" s="312"/>
      <c r="PV85" s="312"/>
      <c r="PW85" s="312"/>
      <c r="PX85" s="312"/>
      <c r="PY85" s="312"/>
      <c r="PZ85" s="312"/>
      <c r="QA85" s="312"/>
      <c r="QB85" s="312"/>
      <c r="QC85" s="318"/>
      <c r="QD85" s="318"/>
      <c r="QE85" s="318"/>
      <c r="QF85" s="318"/>
      <c r="QG85" s="318"/>
      <c r="QH85" s="318"/>
      <c r="QI85" s="318"/>
      <c r="QJ85" s="318"/>
      <c r="QK85" s="318"/>
      <c r="QL85" s="318"/>
      <c r="QM85" s="318"/>
      <c r="QN85" s="318"/>
      <c r="QO85" s="318"/>
      <c r="QP85" s="318"/>
      <c r="QQ85" s="318"/>
      <c r="QR85" s="318"/>
      <c r="QS85" s="322"/>
      <c r="QT85" s="323"/>
      <c r="QU85" s="323"/>
      <c r="QV85" s="323"/>
      <c r="QW85" s="323"/>
      <c r="QX85" s="323"/>
      <c r="QY85" s="323"/>
      <c r="QZ85" s="323"/>
      <c r="RA85" s="323"/>
      <c r="RB85" s="323"/>
      <c r="RC85" s="323"/>
      <c r="RD85" s="323"/>
      <c r="RE85" s="323"/>
      <c r="RF85" s="323"/>
      <c r="RG85" s="323"/>
      <c r="RH85" s="350"/>
      <c r="RI85" s="312"/>
      <c r="RJ85" s="312"/>
      <c r="RK85" s="312"/>
      <c r="RL85" s="312"/>
      <c r="RM85" s="312"/>
      <c r="RN85" s="312"/>
      <c r="RO85" s="312"/>
      <c r="RP85" s="312"/>
      <c r="RQ85" s="312"/>
      <c r="RR85" s="312"/>
      <c r="RS85" s="312"/>
      <c r="RT85" s="312"/>
      <c r="RU85" s="312"/>
      <c r="RV85" s="312"/>
      <c r="RW85" s="312"/>
      <c r="RX85" s="312"/>
      <c r="RY85" s="312"/>
      <c r="RZ85" s="312"/>
      <c r="SA85" s="312"/>
      <c r="SB85" s="312"/>
      <c r="SC85" s="312"/>
      <c r="SD85" s="312"/>
      <c r="SE85" s="312"/>
      <c r="SF85" s="312"/>
      <c r="SG85" s="312"/>
      <c r="SH85" s="312"/>
      <c r="SI85" s="312"/>
      <c r="SJ85" s="312"/>
      <c r="SK85" s="312"/>
      <c r="SL85" s="312"/>
      <c r="SM85" s="312"/>
      <c r="SN85" s="312"/>
      <c r="SO85" s="312"/>
      <c r="SP85" s="312"/>
      <c r="SQ85" s="312"/>
      <c r="SR85" s="312"/>
      <c r="SS85" s="312"/>
      <c r="ST85" s="312"/>
      <c r="SU85" s="312"/>
      <c r="SV85" s="312"/>
      <c r="SW85" s="312"/>
      <c r="SX85" s="312"/>
      <c r="SY85" s="312"/>
      <c r="SZ85" s="312"/>
      <c r="TA85" s="312"/>
      <c r="TB85" s="312"/>
      <c r="TC85" s="312"/>
      <c r="TD85" s="312"/>
      <c r="TE85" s="312"/>
      <c r="TF85" s="312"/>
      <c r="TG85" s="312"/>
      <c r="TH85" s="312"/>
      <c r="TI85" s="312"/>
      <c r="TJ85" s="312"/>
      <c r="TK85" s="312"/>
      <c r="TL85" s="312"/>
      <c r="TM85" s="312"/>
      <c r="TN85" s="312"/>
      <c r="TO85" s="312"/>
      <c r="TP85" s="312"/>
      <c r="TQ85" s="318"/>
      <c r="TR85" s="318"/>
      <c r="TS85" s="318"/>
      <c r="TT85" s="318"/>
      <c r="TU85" s="318"/>
      <c r="TV85" s="318"/>
      <c r="TW85" s="318"/>
      <c r="TX85" s="318"/>
      <c r="TY85" s="318"/>
      <c r="TZ85" s="318"/>
      <c r="UA85" s="318"/>
      <c r="UB85" s="318"/>
      <c r="UC85" s="318"/>
      <c r="UD85" s="318"/>
      <c r="UE85" s="318"/>
      <c r="UF85" s="318"/>
      <c r="UG85" s="322"/>
      <c r="UH85" s="323"/>
      <c r="UI85" s="323"/>
      <c r="UJ85" s="323"/>
      <c r="UK85" s="323"/>
      <c r="UL85" s="323"/>
      <c r="UM85" s="323"/>
      <c r="UN85" s="323"/>
      <c r="UO85" s="323"/>
      <c r="UP85" s="323"/>
      <c r="UQ85" s="323"/>
      <c r="UR85" s="323"/>
      <c r="US85" s="323"/>
      <c r="UT85" s="323"/>
      <c r="UU85" s="323"/>
      <c r="UV85" s="350"/>
      <c r="UW85" s="312"/>
      <c r="UX85" s="312"/>
      <c r="UY85" s="312"/>
      <c r="UZ85" s="312"/>
      <c r="VA85" s="312"/>
      <c r="VB85" s="312"/>
      <c r="VC85" s="312"/>
      <c r="VD85" s="312"/>
      <c r="VE85" s="312"/>
      <c r="VF85" s="312"/>
      <c r="VG85" s="312"/>
      <c r="VH85" s="312"/>
      <c r="VI85" s="312"/>
      <c r="VJ85" s="312"/>
      <c r="VK85" s="312"/>
      <c r="VL85" s="312"/>
      <c r="VM85" s="312"/>
      <c r="VN85" s="312"/>
      <c r="VO85" s="312"/>
      <c r="VP85" s="312"/>
      <c r="VQ85" s="312"/>
      <c r="VR85" s="312"/>
      <c r="VS85" s="312"/>
      <c r="VT85" s="312"/>
      <c r="VU85" s="312"/>
      <c r="VV85" s="312"/>
      <c r="VW85" s="312"/>
      <c r="VX85" s="312"/>
      <c r="VY85" s="312"/>
      <c r="VZ85" s="312"/>
      <c r="WA85" s="312"/>
      <c r="WB85" s="312"/>
      <c r="WC85" s="312"/>
      <c r="WD85" s="312"/>
      <c r="WE85" s="312"/>
      <c r="WF85" s="312"/>
      <c r="WG85" s="312"/>
      <c r="WH85" s="312"/>
      <c r="WI85" s="312"/>
      <c r="WJ85" s="312"/>
      <c r="WK85" s="312"/>
      <c r="WL85" s="312"/>
      <c r="WM85" s="312"/>
      <c r="WN85" s="312"/>
      <c r="WO85" s="312"/>
      <c r="WP85" s="312"/>
      <c r="WQ85" s="312"/>
      <c r="WR85" s="312"/>
      <c r="WS85" s="312"/>
      <c r="WT85" s="312"/>
      <c r="WU85" s="312"/>
      <c r="WV85" s="312"/>
      <c r="WW85" s="312"/>
      <c r="WX85" s="312"/>
      <c r="WY85" s="312"/>
      <c r="WZ85" s="312"/>
      <c r="XA85" s="312"/>
      <c r="XB85" s="312"/>
      <c r="XC85" s="312"/>
      <c r="XD85" s="312"/>
      <c r="XE85" s="318"/>
      <c r="XF85" s="318"/>
      <c r="XG85" s="318"/>
      <c r="XH85" s="318"/>
      <c r="XI85" s="318"/>
      <c r="XJ85" s="318"/>
      <c r="XK85" s="318"/>
      <c r="XL85" s="318"/>
      <c r="XM85" s="318"/>
      <c r="XN85" s="318"/>
      <c r="XO85" s="318"/>
      <c r="XP85" s="318"/>
      <c r="XQ85" s="318"/>
      <c r="XR85" s="318"/>
      <c r="XS85" s="318"/>
      <c r="XT85" s="318"/>
      <c r="XU85" s="322"/>
      <c r="XV85" s="323"/>
      <c r="XW85" s="323"/>
      <c r="XX85" s="323"/>
      <c r="XY85" s="323"/>
      <c r="XZ85" s="323"/>
      <c r="YA85" s="323"/>
      <c r="YB85" s="323"/>
      <c r="YC85" s="323"/>
      <c r="YD85" s="323"/>
      <c r="YE85" s="323"/>
      <c r="YF85" s="323"/>
      <c r="YG85" s="323"/>
      <c r="YH85" s="323"/>
      <c r="YI85" s="323"/>
      <c r="YJ85" s="350"/>
      <c r="YK85" s="312"/>
      <c r="YL85" s="312"/>
      <c r="YM85" s="312"/>
      <c r="YN85" s="312"/>
      <c r="YO85" s="312"/>
      <c r="YP85" s="312"/>
      <c r="YQ85" s="312"/>
      <c r="YR85" s="312"/>
      <c r="YS85" s="312"/>
      <c r="YT85" s="312"/>
      <c r="YU85" s="312"/>
      <c r="YV85" s="312"/>
      <c r="YW85" s="312"/>
      <c r="YX85" s="312"/>
      <c r="YY85" s="312"/>
      <c r="YZ85" s="312"/>
      <c r="ZA85" s="312"/>
      <c r="ZB85" s="312"/>
      <c r="ZC85" s="312"/>
      <c r="ZD85" s="312"/>
      <c r="ZE85" s="312"/>
      <c r="ZF85" s="312"/>
      <c r="ZG85" s="312"/>
      <c r="ZH85" s="312"/>
      <c r="ZI85" s="312"/>
      <c r="ZJ85" s="312"/>
      <c r="ZK85" s="312"/>
      <c r="ZL85" s="312"/>
      <c r="ZM85" s="312"/>
      <c r="ZN85" s="312"/>
      <c r="ZO85" s="312"/>
      <c r="ZP85" s="312"/>
      <c r="ZQ85" s="312"/>
      <c r="ZR85" s="312"/>
      <c r="ZS85" s="312"/>
      <c r="ZT85" s="312"/>
      <c r="ZU85" s="312"/>
      <c r="ZV85" s="312"/>
      <c r="ZW85" s="312"/>
      <c r="ZX85" s="312"/>
      <c r="ZY85" s="312"/>
      <c r="ZZ85" s="312"/>
      <c r="AAA85" s="312"/>
      <c r="AAB85" s="312"/>
      <c r="AAC85" s="312"/>
      <c r="AAD85" s="312"/>
      <c r="AAE85" s="312"/>
      <c r="AAF85" s="312"/>
      <c r="AAG85" s="312"/>
      <c r="AAH85" s="312"/>
      <c r="AAI85" s="312"/>
      <c r="AAJ85" s="312"/>
      <c r="AAK85" s="312"/>
      <c r="AAL85" s="312"/>
      <c r="AAM85" s="312"/>
      <c r="AAN85" s="312"/>
      <c r="AAO85" s="312"/>
      <c r="AAP85" s="312"/>
      <c r="AAQ85" s="312"/>
      <c r="AAR85" s="312"/>
      <c r="AAS85" s="318"/>
      <c r="AAT85" s="318"/>
      <c r="AAU85" s="318"/>
      <c r="AAV85" s="318"/>
      <c r="AAW85" s="318"/>
      <c r="AAX85" s="318"/>
      <c r="AAY85" s="318"/>
      <c r="AAZ85" s="318"/>
      <c r="ABA85" s="318"/>
      <c r="ABB85" s="318"/>
      <c r="ABC85" s="318"/>
      <c r="ABD85" s="318"/>
      <c r="ABE85" s="318"/>
      <c r="ABF85" s="318"/>
      <c r="ABG85" s="318"/>
      <c r="ABH85" s="318"/>
      <c r="ABI85" s="322"/>
      <c r="ABJ85" s="323"/>
      <c r="ABK85" s="323"/>
      <c r="ABL85" s="323"/>
      <c r="ABM85" s="323"/>
      <c r="ABN85" s="323"/>
      <c r="ABO85" s="323"/>
      <c r="ABP85" s="323"/>
      <c r="ABQ85" s="323"/>
      <c r="ABR85" s="323"/>
      <c r="ABS85" s="323"/>
      <c r="ABT85" s="323"/>
      <c r="ABU85" s="323"/>
      <c r="ABV85" s="323"/>
      <c r="ABW85" s="323"/>
      <c r="ABX85" s="350"/>
      <c r="ABY85" s="312"/>
      <c r="ABZ85" s="312"/>
      <c r="ACA85" s="312"/>
      <c r="ACB85" s="312"/>
      <c r="ACC85" s="312"/>
      <c r="ACD85" s="312"/>
      <c r="ACE85" s="312"/>
      <c r="ACF85" s="312"/>
      <c r="ACG85" s="312"/>
      <c r="ACH85" s="312"/>
      <c r="ACI85" s="312"/>
      <c r="ACJ85" s="312"/>
      <c r="ACK85" s="312"/>
      <c r="ACL85" s="312"/>
      <c r="ACM85" s="312"/>
      <c r="ACN85" s="312"/>
      <c r="ACO85" s="312"/>
      <c r="ACP85" s="312"/>
      <c r="ACQ85" s="312"/>
      <c r="ACR85" s="312"/>
      <c r="ACS85" s="312"/>
      <c r="ACT85" s="312"/>
      <c r="ACU85" s="312"/>
      <c r="ACV85" s="312"/>
      <c r="ACW85" s="312"/>
      <c r="ACX85" s="312"/>
      <c r="ACY85" s="312"/>
      <c r="ACZ85" s="312"/>
      <c r="ADA85" s="312"/>
      <c r="ADB85" s="312"/>
      <c r="ADC85" s="312"/>
      <c r="ADD85" s="312"/>
      <c r="ADE85" s="312"/>
      <c r="ADF85" s="312"/>
      <c r="ADG85" s="312"/>
      <c r="ADH85" s="312"/>
      <c r="ADI85" s="312"/>
      <c r="ADJ85" s="312"/>
      <c r="ADK85" s="312"/>
      <c r="ADL85" s="312"/>
      <c r="ADM85" s="312"/>
      <c r="ADN85" s="312"/>
      <c r="ADO85" s="312"/>
      <c r="ADP85" s="312"/>
      <c r="ADQ85" s="312"/>
      <c r="ADR85" s="312"/>
      <c r="ADS85" s="312"/>
      <c r="ADT85" s="312"/>
      <c r="ADU85" s="312"/>
      <c r="ADV85" s="312"/>
      <c r="ADW85" s="312"/>
      <c r="ADX85" s="312"/>
      <c r="ADY85" s="312"/>
      <c r="ADZ85" s="312"/>
      <c r="AEA85" s="312"/>
      <c r="AEB85" s="312"/>
      <c r="AEC85" s="312"/>
      <c r="AED85" s="312"/>
      <c r="AEE85" s="312"/>
      <c r="AEF85" s="312"/>
      <c r="AEG85" s="318"/>
      <c r="AEH85" s="318"/>
      <c r="AEI85" s="318"/>
      <c r="AEJ85" s="318"/>
      <c r="AEK85" s="318"/>
      <c r="AEL85" s="318"/>
      <c r="AEM85" s="318"/>
      <c r="AEN85" s="318"/>
      <c r="AEO85" s="318"/>
      <c r="AEP85" s="318"/>
      <c r="AEQ85" s="318"/>
      <c r="AER85" s="318"/>
      <c r="AES85" s="318"/>
      <c r="AET85" s="318"/>
      <c r="AEU85" s="318"/>
      <c r="AEV85" s="318"/>
      <c r="AEW85" s="322"/>
      <c r="AEX85" s="323"/>
      <c r="AEY85" s="323"/>
      <c r="AEZ85" s="323"/>
      <c r="AFA85" s="323"/>
      <c r="AFB85" s="323"/>
      <c r="AFC85" s="323"/>
      <c r="AFD85" s="323"/>
      <c r="AFE85" s="323"/>
      <c r="AFF85" s="323"/>
      <c r="AFG85" s="323"/>
      <c r="AFH85" s="323"/>
      <c r="AFI85" s="323"/>
      <c r="AFJ85" s="323"/>
      <c r="AFK85" s="323"/>
      <c r="AFL85" s="350"/>
      <c r="AFM85" s="312"/>
      <c r="AFN85" s="312"/>
      <c r="AFO85" s="312"/>
      <c r="AFP85" s="312"/>
      <c r="AFQ85" s="312"/>
      <c r="AFR85" s="312"/>
      <c r="AFS85" s="312"/>
      <c r="AFT85" s="312"/>
      <c r="AFU85" s="312"/>
      <c r="AFV85" s="312"/>
      <c r="AFW85" s="312"/>
      <c r="AFX85" s="312"/>
      <c r="AFY85" s="312"/>
      <c r="AFZ85" s="312"/>
      <c r="AGA85" s="312"/>
      <c r="AGB85" s="312"/>
      <c r="AGC85" s="312"/>
      <c r="AGD85" s="312"/>
      <c r="AGE85" s="312"/>
      <c r="AGF85" s="312"/>
      <c r="AGG85" s="312"/>
      <c r="AGH85" s="312"/>
      <c r="AGI85" s="312"/>
      <c r="AGJ85" s="312"/>
      <c r="AGK85" s="312"/>
      <c r="AGL85" s="312"/>
      <c r="AGM85" s="312"/>
      <c r="AGN85" s="312"/>
      <c r="AGO85" s="312"/>
      <c r="AGP85" s="312"/>
      <c r="AGQ85" s="312"/>
      <c r="AGR85" s="312"/>
      <c r="AGS85" s="312"/>
      <c r="AGT85" s="312"/>
      <c r="AGU85" s="312"/>
      <c r="AGV85" s="312"/>
      <c r="AGW85" s="312"/>
      <c r="AGX85" s="312"/>
      <c r="AGY85" s="312"/>
      <c r="AGZ85" s="312"/>
      <c r="AHA85" s="312"/>
      <c r="AHB85" s="312"/>
      <c r="AHC85" s="312"/>
      <c r="AHD85" s="312"/>
      <c r="AHE85" s="312"/>
      <c r="AHF85" s="312"/>
      <c r="AHG85" s="312"/>
      <c r="AHH85" s="312"/>
      <c r="AHI85" s="312"/>
      <c r="AHJ85" s="312"/>
      <c r="AHK85" s="312"/>
      <c r="AHL85" s="312"/>
      <c r="AHM85" s="312"/>
      <c r="AHN85" s="312"/>
      <c r="AHO85" s="312"/>
      <c r="AHP85" s="312"/>
      <c r="AHQ85" s="312"/>
      <c r="AHR85" s="312"/>
      <c r="AHS85" s="312"/>
      <c r="AHT85" s="312"/>
      <c r="AHU85" s="318"/>
      <c r="AHV85" s="318"/>
      <c r="AHW85" s="318"/>
      <c r="AHX85" s="318"/>
      <c r="AHY85" s="318"/>
      <c r="AHZ85" s="318"/>
      <c r="AIA85" s="318"/>
      <c r="AIB85" s="318"/>
      <c r="AIC85" s="318"/>
      <c r="AID85" s="318"/>
      <c r="AIE85" s="318"/>
      <c r="AIF85" s="318"/>
      <c r="AIG85" s="318"/>
      <c r="AIH85" s="318"/>
      <c r="AII85" s="318"/>
      <c r="AIJ85" s="318"/>
      <c r="AIK85" s="322"/>
      <c r="AIL85" s="323"/>
      <c r="AIM85" s="323"/>
      <c r="AIN85" s="323"/>
      <c r="AIO85" s="323"/>
      <c r="AIP85" s="323"/>
      <c r="AIQ85" s="323"/>
      <c r="AIR85" s="323"/>
      <c r="AIS85" s="323"/>
      <c r="AIT85" s="323"/>
      <c r="AIU85" s="323"/>
      <c r="AIV85" s="323"/>
      <c r="AIW85" s="323"/>
      <c r="AIX85" s="323"/>
      <c r="AIY85" s="323"/>
      <c r="AIZ85" s="350"/>
      <c r="AJA85" s="312"/>
      <c r="AJB85" s="312"/>
      <c r="AJC85" s="312"/>
      <c r="AJD85" s="312"/>
      <c r="AJE85" s="312"/>
      <c r="AJF85" s="312"/>
      <c r="AJG85" s="312"/>
      <c r="AJH85" s="312"/>
      <c r="AJI85" s="312"/>
      <c r="AJJ85" s="312"/>
      <c r="AJK85" s="312"/>
      <c r="AJL85" s="312"/>
      <c r="AJM85" s="312"/>
      <c r="AJN85" s="312"/>
      <c r="AJO85" s="312"/>
      <c r="AJP85" s="312"/>
      <c r="AJQ85" s="312"/>
      <c r="AJR85" s="312"/>
      <c r="AJS85" s="312"/>
      <c r="AJT85" s="312"/>
      <c r="AJU85" s="312"/>
      <c r="AJV85" s="312"/>
      <c r="AJW85" s="312"/>
      <c r="AJX85" s="312"/>
      <c r="AJY85" s="312"/>
      <c r="AJZ85" s="312"/>
      <c r="AKA85" s="312"/>
      <c r="AKB85" s="312"/>
      <c r="AKC85" s="312"/>
      <c r="AKD85" s="312"/>
      <c r="AKE85" s="312"/>
      <c r="AKF85" s="312"/>
      <c r="AKG85" s="312"/>
      <c r="AKH85" s="312"/>
      <c r="AKI85" s="312"/>
      <c r="AKJ85" s="312"/>
      <c r="AKK85" s="312"/>
      <c r="AKL85" s="312"/>
      <c r="AKM85" s="312"/>
      <c r="AKN85" s="312"/>
      <c r="AKO85" s="312"/>
      <c r="AKP85" s="312"/>
      <c r="AKQ85" s="312"/>
      <c r="AKR85" s="312"/>
      <c r="AKS85" s="312"/>
      <c r="AKT85" s="312"/>
      <c r="AKU85" s="312"/>
      <c r="AKV85" s="312"/>
      <c r="AKW85" s="312"/>
      <c r="AKX85" s="312"/>
      <c r="AKY85" s="312"/>
      <c r="AKZ85" s="312"/>
      <c r="ALA85" s="312"/>
      <c r="ALB85" s="312"/>
      <c r="ALC85" s="312"/>
      <c r="ALD85" s="312"/>
      <c r="ALE85" s="312"/>
      <c r="ALF85" s="312"/>
      <c r="ALG85" s="312"/>
      <c r="ALH85" s="312"/>
      <c r="ALI85" s="318"/>
      <c r="ALJ85" s="318"/>
      <c r="ALK85" s="318"/>
      <c r="ALL85" s="318"/>
      <c r="ALM85" s="318"/>
      <c r="ALN85" s="318"/>
      <c r="ALO85" s="318"/>
      <c r="ALP85" s="318"/>
      <c r="ALQ85" s="318"/>
      <c r="ALR85" s="318"/>
      <c r="ALS85" s="318"/>
      <c r="ALT85" s="318"/>
      <c r="ALU85" s="318"/>
      <c r="ALV85" s="318"/>
      <c r="ALW85" s="318"/>
      <c r="ALX85" s="318"/>
      <c r="ALY85" s="322"/>
      <c r="ALZ85" s="323"/>
      <c r="AMA85" s="323"/>
      <c r="AMB85" s="323"/>
      <c r="AMC85" s="323"/>
      <c r="AMD85" s="323"/>
      <c r="AME85" s="323"/>
      <c r="AMF85" s="323"/>
      <c r="AMG85" s="323"/>
      <c r="AMH85" s="323"/>
      <c r="AMI85" s="323"/>
      <c r="AMJ85" s="323"/>
      <c r="AMK85" s="323"/>
      <c r="AML85" s="323"/>
      <c r="AMM85" s="323"/>
      <c r="AMN85" s="350"/>
      <c r="AMO85" s="312"/>
      <c r="AMP85" s="312"/>
      <c r="AMQ85" s="312"/>
      <c r="AMR85" s="312"/>
      <c r="AMS85" s="312"/>
      <c r="AMT85" s="312"/>
      <c r="AMU85" s="312"/>
      <c r="AMV85" s="312"/>
      <c r="AMW85" s="312"/>
      <c r="AMX85" s="312"/>
      <c r="AMY85" s="312"/>
      <c r="AMZ85" s="312"/>
      <c r="ANA85" s="312"/>
      <c r="ANB85" s="312"/>
      <c r="ANC85" s="312"/>
      <c r="AND85" s="312"/>
      <c r="ANE85" s="312"/>
      <c r="ANF85" s="312"/>
      <c r="ANG85" s="312"/>
      <c r="ANH85" s="312"/>
      <c r="ANI85" s="312"/>
      <c r="ANJ85" s="312"/>
      <c r="ANK85" s="312"/>
      <c r="ANL85" s="312"/>
      <c r="ANM85" s="312"/>
      <c r="ANN85" s="312"/>
      <c r="ANO85" s="312"/>
      <c r="ANP85" s="312"/>
      <c r="ANQ85" s="312"/>
      <c r="ANR85" s="312"/>
      <c r="ANS85" s="312"/>
      <c r="ANT85" s="312"/>
      <c r="ANU85" s="312"/>
      <c r="ANV85" s="312"/>
      <c r="ANW85" s="312"/>
      <c r="ANX85" s="312"/>
      <c r="ANY85" s="312"/>
      <c r="ANZ85" s="312"/>
      <c r="AOA85" s="312"/>
      <c r="AOB85" s="312"/>
      <c r="AOC85" s="312"/>
      <c r="AOD85" s="312"/>
      <c r="AOE85" s="312"/>
      <c r="AOF85" s="312"/>
      <c r="AOG85" s="312"/>
      <c r="AOH85" s="312"/>
      <c r="AOI85" s="312"/>
      <c r="AOJ85" s="312"/>
      <c r="AOK85" s="312"/>
      <c r="AOL85" s="312"/>
      <c r="AOM85" s="312"/>
      <c r="AON85" s="312"/>
      <c r="AOO85" s="312"/>
      <c r="AOP85" s="312"/>
      <c r="AOQ85" s="312"/>
      <c r="AOR85" s="312"/>
      <c r="AOS85" s="312"/>
      <c r="AOT85" s="312"/>
      <c r="AOU85" s="312"/>
      <c r="AOV85" s="312"/>
      <c r="AOW85" s="318"/>
      <c r="AOX85" s="318"/>
      <c r="AOY85" s="318"/>
      <c r="AOZ85" s="318"/>
      <c r="APA85" s="318"/>
      <c r="APB85" s="318"/>
      <c r="APC85" s="318"/>
      <c r="APD85" s="318"/>
      <c r="APE85" s="318"/>
      <c r="APF85" s="318"/>
      <c r="APG85" s="318"/>
      <c r="APH85" s="318"/>
      <c r="API85" s="318"/>
      <c r="APJ85" s="318"/>
      <c r="APK85" s="318"/>
      <c r="APL85" s="318"/>
      <c r="APM85" s="322"/>
      <c r="APN85" s="323"/>
      <c r="APO85" s="323"/>
      <c r="APP85" s="323"/>
      <c r="APQ85" s="323"/>
      <c r="APR85" s="323"/>
      <c r="APS85" s="323"/>
      <c r="APT85" s="323"/>
      <c r="APU85" s="323"/>
      <c r="APV85" s="323"/>
      <c r="APW85" s="323"/>
      <c r="APX85" s="323"/>
      <c r="APY85" s="323"/>
      <c r="APZ85" s="323"/>
      <c r="AQA85" s="323"/>
      <c r="AQB85" s="350"/>
      <c r="AQC85" s="312"/>
      <c r="AQD85" s="312"/>
      <c r="AQE85" s="312"/>
      <c r="AQF85" s="312"/>
      <c r="AQG85" s="312"/>
      <c r="AQH85" s="312"/>
      <c r="AQI85" s="312"/>
      <c r="AQJ85" s="312"/>
      <c r="AQK85" s="312"/>
      <c r="AQL85" s="312"/>
      <c r="AQM85" s="312"/>
      <c r="AQN85" s="312"/>
      <c r="AQO85" s="312"/>
      <c r="AQP85" s="312"/>
      <c r="AQQ85" s="312"/>
      <c r="AQR85" s="312"/>
      <c r="AQS85" s="312"/>
      <c r="AQT85" s="312"/>
      <c r="AQU85" s="312"/>
      <c r="AQV85" s="312"/>
      <c r="AQW85" s="312"/>
      <c r="AQX85" s="312"/>
      <c r="AQY85" s="312"/>
      <c r="AQZ85" s="312"/>
      <c r="ARA85" s="312"/>
      <c r="ARB85" s="312"/>
      <c r="ARC85" s="312"/>
      <c r="ARD85" s="312"/>
      <c r="ARE85" s="312"/>
      <c r="ARF85" s="312"/>
      <c r="ARG85" s="312"/>
      <c r="ARH85" s="312"/>
      <c r="ARI85" s="312"/>
      <c r="ARJ85" s="312"/>
      <c r="ARK85" s="312"/>
      <c r="ARL85" s="312"/>
      <c r="ARM85" s="312"/>
      <c r="ARN85" s="312"/>
      <c r="ARO85" s="312"/>
      <c r="ARP85" s="312"/>
      <c r="ARQ85" s="312"/>
      <c r="ARR85" s="312"/>
      <c r="ARS85" s="312"/>
      <c r="ART85" s="312"/>
      <c r="ARU85" s="312"/>
      <c r="ARV85" s="312"/>
      <c r="ARW85" s="312"/>
      <c r="ARX85" s="312"/>
      <c r="ARY85" s="312"/>
      <c r="ARZ85" s="312"/>
      <c r="ASA85" s="312"/>
      <c r="ASB85" s="312"/>
      <c r="ASC85" s="312"/>
      <c r="ASD85" s="312"/>
      <c r="ASE85" s="312"/>
      <c r="ASF85" s="312"/>
      <c r="ASG85" s="312"/>
      <c r="ASH85" s="312"/>
      <c r="ASI85" s="312"/>
      <c r="ASJ85" s="312"/>
      <c r="ASK85" s="318"/>
      <c r="ASL85" s="318"/>
      <c r="ASM85" s="318"/>
      <c r="ASN85" s="318"/>
      <c r="ASO85" s="318"/>
      <c r="ASP85" s="318"/>
      <c r="ASQ85" s="318"/>
      <c r="ASR85" s="318"/>
      <c r="ASS85" s="318"/>
      <c r="AST85" s="318"/>
      <c r="ASU85" s="318"/>
      <c r="ASV85" s="318"/>
      <c r="ASW85" s="318"/>
      <c r="ASX85" s="318"/>
      <c r="ASY85" s="318"/>
      <c r="ASZ85" s="318"/>
      <c r="ATA85" s="322"/>
      <c r="ATB85" s="323"/>
      <c r="ATC85" s="323"/>
      <c r="ATD85" s="323"/>
      <c r="ATE85" s="323"/>
      <c r="ATF85" s="323"/>
      <c r="ATG85" s="323"/>
      <c r="ATH85" s="323"/>
      <c r="ATI85" s="323"/>
      <c r="ATJ85" s="323"/>
      <c r="ATK85" s="323"/>
      <c r="ATL85" s="323"/>
      <c r="ATM85" s="323"/>
      <c r="ATN85" s="323"/>
      <c r="ATO85" s="323"/>
      <c r="ATP85" s="350"/>
      <c r="ATQ85" s="312"/>
      <c r="ATR85" s="312"/>
      <c r="ATS85" s="312"/>
      <c r="ATT85" s="312"/>
      <c r="ATU85" s="312"/>
      <c r="ATV85" s="312"/>
      <c r="ATW85" s="312"/>
      <c r="ATX85" s="312"/>
      <c r="ATY85" s="312"/>
      <c r="ATZ85" s="312"/>
      <c r="AUA85" s="312"/>
      <c r="AUB85" s="312"/>
      <c r="AUC85" s="312"/>
      <c r="AUD85" s="312"/>
      <c r="AUE85" s="312"/>
      <c r="AUF85" s="312"/>
      <c r="AUG85" s="312"/>
      <c r="AUH85" s="312"/>
      <c r="AUI85" s="312"/>
      <c r="AUJ85" s="312"/>
      <c r="AUK85" s="312"/>
      <c r="AUL85" s="312"/>
      <c r="AUM85" s="312"/>
      <c r="AUN85" s="312"/>
      <c r="AUO85" s="312"/>
      <c r="AUP85" s="312"/>
      <c r="AUQ85" s="312"/>
      <c r="AUR85" s="312"/>
      <c r="AUS85" s="312"/>
      <c r="AUT85" s="312"/>
      <c r="AUU85" s="312"/>
      <c r="AUV85" s="312"/>
      <c r="AUW85" s="312"/>
      <c r="AUX85" s="312"/>
      <c r="AUY85" s="312"/>
      <c r="AUZ85" s="312"/>
      <c r="AVA85" s="312"/>
      <c r="AVB85" s="312"/>
      <c r="AVC85" s="312"/>
      <c r="AVD85" s="312"/>
      <c r="AVE85" s="312"/>
      <c r="AVF85" s="312"/>
      <c r="AVG85" s="312"/>
      <c r="AVH85" s="312"/>
      <c r="AVI85" s="312"/>
      <c r="AVJ85" s="312"/>
      <c r="AVK85" s="312"/>
      <c r="AVL85" s="312"/>
      <c r="AVM85" s="312"/>
      <c r="AVN85" s="312"/>
      <c r="AVO85" s="312"/>
      <c r="AVP85" s="312"/>
      <c r="AVQ85" s="312"/>
      <c r="AVR85" s="312"/>
      <c r="AVS85" s="312"/>
      <c r="AVT85" s="312"/>
      <c r="AVU85" s="312"/>
      <c r="AVV85" s="312"/>
      <c r="AVW85" s="312"/>
      <c r="AVX85" s="312"/>
      <c r="AVY85" s="318"/>
      <c r="AVZ85" s="318"/>
      <c r="AWA85" s="318"/>
      <c r="AWB85" s="318"/>
      <c r="AWC85" s="318"/>
      <c r="AWD85" s="318"/>
      <c r="AWE85" s="318"/>
      <c r="AWF85" s="318"/>
      <c r="AWG85" s="318"/>
      <c r="AWH85" s="318"/>
      <c r="AWI85" s="318"/>
      <c r="AWJ85" s="318"/>
      <c r="AWK85" s="318"/>
      <c r="AWL85" s="318"/>
      <c r="AWM85" s="318"/>
      <c r="AWN85" s="318"/>
      <c r="AWO85" s="322"/>
      <c r="AWP85" s="323"/>
      <c r="AWQ85" s="323"/>
      <c r="AWR85" s="323"/>
      <c r="AWS85" s="323"/>
      <c r="AWT85" s="323"/>
      <c r="AWU85" s="323"/>
      <c r="AWV85" s="323"/>
      <c r="AWW85" s="323"/>
      <c r="AWX85" s="323"/>
      <c r="AWY85" s="323"/>
      <c r="AWZ85" s="323"/>
      <c r="AXA85" s="323"/>
      <c r="AXB85" s="323"/>
      <c r="AXC85" s="323"/>
      <c r="AXD85" s="350"/>
      <c r="AXE85" s="312"/>
      <c r="AXF85" s="312"/>
      <c r="AXG85" s="312"/>
      <c r="AXH85" s="312"/>
      <c r="AXI85" s="312"/>
      <c r="AXJ85" s="312"/>
      <c r="AXK85" s="312"/>
      <c r="AXL85" s="312"/>
      <c r="AXM85" s="312"/>
      <c r="AXN85" s="312"/>
      <c r="AXO85" s="312"/>
      <c r="AXP85" s="312"/>
      <c r="AXQ85" s="312"/>
      <c r="AXR85" s="312"/>
      <c r="AXS85" s="312"/>
      <c r="AXT85" s="312"/>
      <c r="AXU85" s="312"/>
      <c r="AXV85" s="312"/>
      <c r="AXW85" s="312"/>
      <c r="AXX85" s="312"/>
      <c r="AXY85" s="312"/>
      <c r="AXZ85" s="312"/>
      <c r="AYA85" s="312"/>
      <c r="AYB85" s="312"/>
      <c r="AYC85" s="312"/>
      <c r="AYD85" s="312"/>
      <c r="AYE85" s="312"/>
      <c r="AYF85" s="312"/>
      <c r="AYG85" s="312"/>
      <c r="AYH85" s="312"/>
      <c r="AYI85" s="312"/>
      <c r="AYJ85" s="312"/>
      <c r="AYK85" s="312"/>
      <c r="AYL85" s="312"/>
      <c r="AYM85" s="312"/>
      <c r="AYN85" s="312"/>
      <c r="AYO85" s="312"/>
      <c r="AYP85" s="312"/>
      <c r="AYQ85" s="312"/>
      <c r="AYR85" s="312"/>
      <c r="AYS85" s="312"/>
      <c r="AYT85" s="312"/>
      <c r="AYU85" s="312"/>
      <c r="AYV85" s="312"/>
      <c r="AYW85" s="312"/>
      <c r="AYX85" s="312"/>
      <c r="AYY85" s="312"/>
      <c r="AYZ85" s="312"/>
      <c r="AZA85" s="312"/>
      <c r="AZB85" s="312"/>
      <c r="AZC85" s="312"/>
      <c r="AZD85" s="312"/>
      <c r="AZE85" s="312"/>
      <c r="AZF85" s="312"/>
      <c r="AZG85" s="312"/>
      <c r="AZH85" s="312"/>
      <c r="AZI85" s="312"/>
      <c r="AZJ85" s="312"/>
      <c r="AZK85" s="312"/>
      <c r="AZL85" s="312"/>
      <c r="AZM85" s="318"/>
      <c r="AZN85" s="318"/>
      <c r="AZO85" s="318"/>
      <c r="AZP85" s="318"/>
      <c r="AZQ85" s="318"/>
      <c r="AZR85" s="318"/>
      <c r="AZS85" s="318"/>
      <c r="AZT85" s="318"/>
      <c r="AZU85" s="318"/>
      <c r="AZV85" s="318"/>
      <c r="AZW85" s="318"/>
      <c r="AZX85" s="318"/>
      <c r="AZY85" s="318"/>
      <c r="AZZ85" s="318"/>
      <c r="BAA85" s="318"/>
      <c r="BAB85" s="318"/>
      <c r="BAC85" s="322"/>
      <c r="BAD85" s="323"/>
      <c r="BAE85" s="323"/>
      <c r="BAF85" s="323"/>
      <c r="BAG85" s="323"/>
      <c r="BAH85" s="323"/>
      <c r="BAI85" s="323"/>
      <c r="BAJ85" s="323"/>
      <c r="BAK85" s="323"/>
      <c r="BAL85" s="323"/>
      <c r="BAM85" s="323"/>
      <c r="BAN85" s="323"/>
      <c r="BAO85" s="323"/>
      <c r="BAP85" s="323"/>
      <c r="BAQ85" s="323"/>
      <c r="BAR85" s="350"/>
      <c r="BAS85" s="312"/>
      <c r="BAT85" s="312"/>
      <c r="BAU85" s="312"/>
      <c r="BAV85" s="312"/>
      <c r="BAW85" s="312"/>
      <c r="BAX85" s="312"/>
      <c r="BAY85" s="312"/>
      <c r="BAZ85" s="312"/>
      <c r="BBA85" s="312"/>
      <c r="BBB85" s="312"/>
      <c r="BBC85" s="312"/>
      <c r="BBD85" s="312"/>
      <c r="BBE85" s="312"/>
      <c r="BBF85" s="312"/>
      <c r="BBG85" s="312"/>
      <c r="BBH85" s="312"/>
      <c r="BBI85" s="312"/>
      <c r="BBJ85" s="312"/>
      <c r="BBK85" s="312"/>
      <c r="BBL85" s="312"/>
      <c r="BBM85" s="312"/>
      <c r="BBN85" s="312"/>
      <c r="BBO85" s="312"/>
      <c r="BBP85" s="312"/>
      <c r="BBQ85" s="312"/>
      <c r="BBR85" s="312"/>
      <c r="BBS85" s="312"/>
      <c r="BBT85" s="312"/>
      <c r="BBU85" s="312"/>
      <c r="BBV85" s="312"/>
      <c r="BBW85" s="312"/>
      <c r="BBX85" s="312"/>
      <c r="BBY85" s="312"/>
      <c r="BBZ85" s="312"/>
      <c r="BCA85" s="312"/>
      <c r="BCB85" s="312"/>
      <c r="BCC85" s="312"/>
      <c r="BCD85" s="312"/>
      <c r="BCE85" s="312"/>
      <c r="BCF85" s="312"/>
      <c r="BCG85" s="312"/>
      <c r="BCH85" s="312"/>
      <c r="BCI85" s="312"/>
      <c r="BCJ85" s="312"/>
      <c r="BCK85" s="312"/>
      <c r="BCL85" s="312"/>
      <c r="BCM85" s="312"/>
      <c r="BCN85" s="312"/>
      <c r="BCO85" s="312"/>
      <c r="BCP85" s="312"/>
      <c r="BCQ85" s="312"/>
      <c r="BCR85" s="312"/>
      <c r="BCS85" s="312"/>
      <c r="BCT85" s="312"/>
      <c r="BCU85" s="312"/>
      <c r="BCV85" s="312"/>
      <c r="BCW85" s="312"/>
      <c r="BCX85" s="312"/>
      <c r="BCY85" s="312"/>
      <c r="BCZ85" s="312"/>
      <c r="BDA85" s="318"/>
      <c r="BDB85" s="318"/>
      <c r="BDC85" s="318"/>
      <c r="BDD85" s="318"/>
      <c r="BDE85" s="318"/>
      <c r="BDF85" s="318"/>
      <c r="BDG85" s="318"/>
      <c r="BDH85" s="318"/>
      <c r="BDI85" s="318"/>
      <c r="BDJ85" s="318"/>
      <c r="BDK85" s="318"/>
      <c r="BDL85" s="318"/>
      <c r="BDM85" s="318"/>
      <c r="BDN85" s="318"/>
      <c r="BDO85" s="318"/>
      <c r="BDP85" s="318"/>
      <c r="BDQ85" s="322"/>
      <c r="BDR85" s="323"/>
      <c r="BDS85" s="323"/>
      <c r="BDT85" s="323"/>
      <c r="BDU85" s="323"/>
      <c r="BDV85" s="323"/>
      <c r="BDW85" s="323"/>
      <c r="BDX85" s="323"/>
      <c r="BDY85" s="323"/>
      <c r="BDZ85" s="323"/>
      <c r="BEA85" s="323"/>
      <c r="BEB85" s="323"/>
      <c r="BEC85" s="323"/>
      <c r="BED85" s="323"/>
      <c r="BEE85" s="323"/>
      <c r="BEF85" s="350"/>
      <c r="BEG85" s="312"/>
      <c r="BEH85" s="312"/>
      <c r="BEI85" s="312"/>
      <c r="BEJ85" s="312"/>
      <c r="BEK85" s="312"/>
      <c r="BEL85" s="312"/>
      <c r="BEM85" s="312"/>
      <c r="BEN85" s="312"/>
      <c r="BEO85" s="312"/>
      <c r="BEP85" s="312"/>
      <c r="BEQ85" s="312"/>
      <c r="BER85" s="312"/>
      <c r="BES85" s="312"/>
      <c r="BET85" s="312"/>
      <c r="BEU85" s="312"/>
      <c r="BEV85" s="312"/>
      <c r="BEW85" s="312"/>
      <c r="BEX85" s="312"/>
      <c r="BEY85" s="312"/>
      <c r="BEZ85" s="312"/>
      <c r="BFA85" s="312"/>
      <c r="BFB85" s="312"/>
      <c r="BFC85" s="312"/>
      <c r="BFD85" s="312"/>
      <c r="BFE85" s="312"/>
      <c r="BFF85" s="312"/>
      <c r="BFG85" s="312"/>
      <c r="BFH85" s="312"/>
      <c r="BFI85" s="312"/>
      <c r="BFJ85" s="312"/>
      <c r="BFK85" s="312"/>
      <c r="BFL85" s="312"/>
      <c r="BFM85" s="312"/>
      <c r="BFN85" s="312"/>
      <c r="BFO85" s="312"/>
      <c r="BFP85" s="312"/>
      <c r="BFQ85" s="312"/>
      <c r="BFR85" s="312"/>
      <c r="BFS85" s="312"/>
      <c r="BFT85" s="312"/>
      <c r="BFU85" s="312"/>
      <c r="BFV85" s="312"/>
      <c r="BFW85" s="312"/>
      <c r="BFX85" s="312"/>
      <c r="BFY85" s="312"/>
      <c r="BFZ85" s="312"/>
      <c r="BGA85" s="312"/>
      <c r="BGB85" s="312"/>
      <c r="BGC85" s="312"/>
      <c r="BGD85" s="312"/>
      <c r="BGE85" s="312"/>
      <c r="BGF85" s="312"/>
      <c r="BGG85" s="312"/>
      <c r="BGH85" s="312"/>
      <c r="BGI85" s="312"/>
      <c r="BGJ85" s="312"/>
      <c r="BGK85" s="312"/>
      <c r="BGL85" s="312"/>
      <c r="BGM85" s="312"/>
      <c r="BGN85" s="312"/>
      <c r="BGO85" s="318"/>
      <c r="BGP85" s="318"/>
      <c r="BGQ85" s="318"/>
      <c r="BGR85" s="318"/>
      <c r="BGS85" s="318"/>
      <c r="BGT85" s="318"/>
      <c r="BGU85" s="318"/>
      <c r="BGV85" s="318"/>
      <c r="BGW85" s="318"/>
      <c r="BGX85" s="318"/>
      <c r="BGY85" s="318"/>
      <c r="BGZ85" s="318"/>
      <c r="BHA85" s="318"/>
      <c r="BHB85" s="318"/>
      <c r="BHC85" s="318"/>
      <c r="BHD85" s="318"/>
      <c r="BHE85" s="322"/>
      <c r="BHF85" s="323"/>
      <c r="BHG85" s="323"/>
      <c r="BHH85" s="323"/>
      <c r="BHI85" s="323"/>
      <c r="BHJ85" s="323"/>
      <c r="BHK85" s="323"/>
      <c r="BHL85" s="323"/>
      <c r="BHM85" s="323"/>
      <c r="BHN85" s="323"/>
      <c r="BHO85" s="323"/>
      <c r="BHP85" s="323"/>
      <c r="BHQ85" s="323"/>
      <c r="BHR85" s="323"/>
      <c r="BHS85" s="323"/>
      <c r="BHT85" s="350"/>
      <c r="BHU85" s="312"/>
      <c r="BHV85" s="312"/>
      <c r="BHW85" s="312"/>
      <c r="BHX85" s="312"/>
      <c r="BHY85" s="312"/>
      <c r="BHZ85" s="312"/>
      <c r="BIA85" s="312"/>
      <c r="BIB85" s="312"/>
      <c r="BIC85" s="312"/>
      <c r="BID85" s="312"/>
      <c r="BIE85" s="312"/>
      <c r="BIF85" s="312"/>
      <c r="BIG85" s="312"/>
      <c r="BIH85" s="312"/>
      <c r="BII85" s="312"/>
      <c r="BIJ85" s="312"/>
      <c r="BIK85" s="312"/>
      <c r="BIL85" s="312"/>
      <c r="BIM85" s="312"/>
      <c r="BIN85" s="312"/>
      <c r="BIO85" s="312"/>
      <c r="BIP85" s="312"/>
      <c r="BIQ85" s="312"/>
      <c r="BIR85" s="312"/>
      <c r="BIS85" s="312"/>
      <c r="BIT85" s="312"/>
      <c r="BIU85" s="312"/>
      <c r="BIV85" s="312"/>
      <c r="BIW85" s="312"/>
      <c r="BIX85" s="312"/>
      <c r="BIY85" s="312"/>
      <c r="BIZ85" s="312"/>
      <c r="BJA85" s="312"/>
      <c r="BJB85" s="312"/>
      <c r="BJC85" s="312"/>
      <c r="BJD85" s="312"/>
      <c r="BJE85" s="312"/>
      <c r="BJF85" s="312"/>
      <c r="BJG85" s="312"/>
      <c r="BJH85" s="312"/>
      <c r="BJI85" s="312"/>
      <c r="BJJ85" s="312"/>
      <c r="BJK85" s="312"/>
      <c r="BJL85" s="312"/>
      <c r="BJM85" s="312"/>
      <c r="BJN85" s="312"/>
      <c r="BJO85" s="312"/>
      <c r="BJP85" s="312"/>
      <c r="BJQ85" s="312"/>
      <c r="BJR85" s="312"/>
      <c r="BJS85" s="312"/>
      <c r="BJT85" s="312"/>
      <c r="BJU85" s="312"/>
      <c r="BJV85" s="312"/>
      <c r="BJW85" s="312"/>
      <c r="BJX85" s="312"/>
      <c r="BJY85" s="312"/>
      <c r="BJZ85" s="312"/>
      <c r="BKA85" s="312"/>
      <c r="BKB85" s="312"/>
      <c r="BKC85" s="318"/>
      <c r="BKD85" s="318"/>
      <c r="BKE85" s="318"/>
      <c r="BKF85" s="318"/>
      <c r="BKG85" s="318"/>
      <c r="BKH85" s="318"/>
      <c r="BKI85" s="318"/>
      <c r="BKJ85" s="318"/>
      <c r="BKK85" s="318"/>
      <c r="BKL85" s="318"/>
      <c r="BKM85" s="318"/>
      <c r="BKN85" s="318"/>
      <c r="BKO85" s="318"/>
      <c r="BKP85" s="318"/>
      <c r="BKQ85" s="318"/>
      <c r="BKR85" s="318"/>
      <c r="BKS85" s="322"/>
      <c r="BKT85" s="323"/>
      <c r="BKU85" s="323"/>
      <c r="BKV85" s="323"/>
      <c r="BKW85" s="323"/>
      <c r="BKX85" s="323"/>
      <c r="BKY85" s="323"/>
      <c r="BKZ85" s="323"/>
      <c r="BLA85" s="323"/>
      <c r="BLB85" s="323"/>
      <c r="BLC85" s="323"/>
      <c r="BLD85" s="323"/>
      <c r="BLE85" s="323"/>
      <c r="BLF85" s="323"/>
      <c r="BLG85" s="323"/>
      <c r="BLH85" s="350"/>
      <c r="BLI85" s="312"/>
      <c r="BLJ85" s="312"/>
      <c r="BLK85" s="312"/>
      <c r="BLL85" s="312"/>
      <c r="BLM85" s="312"/>
      <c r="BLN85" s="312"/>
      <c r="BLO85" s="312"/>
      <c r="BLP85" s="312"/>
      <c r="BLQ85" s="312"/>
      <c r="BLR85" s="312"/>
      <c r="BLS85" s="312"/>
      <c r="BLT85" s="312"/>
      <c r="BLU85" s="312"/>
      <c r="BLV85" s="312"/>
      <c r="BLW85" s="312"/>
      <c r="BLX85" s="312"/>
      <c r="BLY85" s="312"/>
      <c r="BLZ85" s="312"/>
      <c r="BMA85" s="312"/>
      <c r="BMB85" s="312"/>
      <c r="BMC85" s="312"/>
      <c r="BMD85" s="312"/>
      <c r="BME85" s="312"/>
      <c r="BMF85" s="312"/>
      <c r="BMG85" s="312"/>
      <c r="BMH85" s="312"/>
      <c r="BMI85" s="312"/>
      <c r="BMJ85" s="312"/>
      <c r="BMK85" s="312"/>
      <c r="BML85" s="312"/>
      <c r="BMM85" s="312"/>
      <c r="BMN85" s="312"/>
      <c r="BMO85" s="312"/>
      <c r="BMP85" s="312"/>
      <c r="BMQ85" s="312"/>
      <c r="BMR85" s="312"/>
      <c r="BMS85" s="312"/>
      <c r="BMT85" s="312"/>
      <c r="BMU85" s="312"/>
      <c r="BMV85" s="312"/>
      <c r="BMW85" s="312"/>
      <c r="BMX85" s="312"/>
      <c r="BMY85" s="312"/>
      <c r="BMZ85" s="312"/>
      <c r="BNA85" s="312"/>
      <c r="BNB85" s="312"/>
      <c r="BNC85" s="312"/>
      <c r="BND85" s="312"/>
      <c r="BNE85" s="312"/>
      <c r="BNF85" s="312"/>
      <c r="BNG85" s="312"/>
      <c r="BNH85" s="312"/>
      <c r="BNI85" s="312"/>
      <c r="BNJ85" s="312"/>
      <c r="BNK85" s="312"/>
      <c r="BNL85" s="312"/>
      <c r="BNM85" s="312"/>
      <c r="BNN85" s="312"/>
      <c r="BNO85" s="312"/>
      <c r="BNP85" s="312"/>
      <c r="BNQ85" s="318"/>
      <c r="BNR85" s="318"/>
      <c r="BNS85" s="318"/>
      <c r="BNT85" s="318"/>
      <c r="BNU85" s="318"/>
      <c r="BNV85" s="318"/>
      <c r="BNW85" s="318"/>
      <c r="BNX85" s="318"/>
      <c r="BNY85" s="318"/>
      <c r="BNZ85" s="318"/>
      <c r="BOA85" s="318"/>
      <c r="BOB85" s="318"/>
      <c r="BOC85" s="318"/>
      <c r="BOD85" s="318"/>
      <c r="BOE85" s="318"/>
      <c r="BOF85" s="318"/>
      <c r="BOG85" s="322"/>
      <c r="BOH85" s="323"/>
      <c r="BOI85" s="323"/>
      <c r="BOJ85" s="323"/>
      <c r="BOK85" s="323"/>
      <c r="BOL85" s="323"/>
      <c r="BOM85" s="323"/>
      <c r="BON85" s="323"/>
      <c r="BOO85" s="323"/>
      <c r="BOP85" s="323"/>
      <c r="BOQ85" s="323"/>
      <c r="BOR85" s="323"/>
      <c r="BOS85" s="323"/>
      <c r="BOT85" s="323"/>
      <c r="BOU85" s="323"/>
      <c r="BOV85" s="350"/>
      <c r="BOW85" s="312"/>
      <c r="BOX85" s="312"/>
      <c r="BOY85" s="312"/>
      <c r="BOZ85" s="312"/>
      <c r="BPA85" s="312"/>
      <c r="BPB85" s="312"/>
      <c r="BPC85" s="312"/>
      <c r="BPD85" s="312"/>
      <c r="BPE85" s="312"/>
      <c r="BPF85" s="312"/>
      <c r="BPG85" s="312"/>
      <c r="BPH85" s="312"/>
      <c r="BPI85" s="312"/>
      <c r="BPJ85" s="312"/>
      <c r="BPK85" s="312"/>
      <c r="BPL85" s="312"/>
      <c r="BPM85" s="312"/>
      <c r="BPN85" s="312"/>
      <c r="BPO85" s="312"/>
      <c r="BPP85" s="312"/>
      <c r="BPQ85" s="312"/>
      <c r="BPR85" s="312"/>
      <c r="BPS85" s="312"/>
      <c r="BPT85" s="312"/>
      <c r="BPU85" s="312"/>
      <c r="BPV85" s="312"/>
      <c r="BPW85" s="312"/>
      <c r="BPX85" s="312"/>
      <c r="BPY85" s="312"/>
      <c r="BPZ85" s="312"/>
      <c r="BQA85" s="312"/>
      <c r="BQB85" s="312"/>
      <c r="BQC85" s="312"/>
      <c r="BQD85" s="312"/>
      <c r="BQE85" s="312"/>
      <c r="BQF85" s="312"/>
      <c r="BQG85" s="312"/>
      <c r="BQH85" s="312"/>
      <c r="BQI85" s="312"/>
      <c r="BQJ85" s="312"/>
      <c r="BQK85" s="312"/>
      <c r="BQL85" s="312"/>
      <c r="BQM85" s="312"/>
      <c r="BQN85" s="312"/>
      <c r="BQO85" s="312"/>
      <c r="BQP85" s="312"/>
      <c r="BQQ85" s="312"/>
      <c r="BQR85" s="312"/>
      <c r="BQS85" s="312"/>
      <c r="BQT85" s="312"/>
      <c r="BQU85" s="312"/>
      <c r="BQV85" s="312"/>
      <c r="BQW85" s="312"/>
      <c r="BQX85" s="312"/>
      <c r="BQY85" s="312"/>
      <c r="BQZ85" s="312"/>
      <c r="BRA85" s="312"/>
      <c r="BRB85" s="312"/>
      <c r="BRC85" s="312"/>
      <c r="BRD85" s="312"/>
      <c r="BRE85" s="318"/>
      <c r="BRF85" s="318"/>
      <c r="BRG85" s="318"/>
      <c r="BRH85" s="318"/>
      <c r="BRI85" s="318"/>
      <c r="BRJ85" s="318"/>
      <c r="BRK85" s="318"/>
      <c r="BRL85" s="318"/>
      <c r="BRM85" s="318"/>
      <c r="BRN85" s="318"/>
      <c r="BRO85" s="318"/>
      <c r="BRP85" s="318"/>
      <c r="BRQ85" s="318"/>
      <c r="BRR85" s="318"/>
      <c r="BRS85" s="318"/>
      <c r="BRT85" s="318"/>
      <c r="BRU85" s="322"/>
      <c r="BRV85" s="323"/>
      <c r="BRW85" s="323"/>
      <c r="BRX85" s="323"/>
      <c r="BRY85" s="323"/>
      <c r="BRZ85" s="323"/>
      <c r="BSA85" s="323"/>
      <c r="BSB85" s="323"/>
      <c r="BSC85" s="323"/>
      <c r="BSD85" s="323"/>
      <c r="BSE85" s="323"/>
      <c r="BSF85" s="323"/>
      <c r="BSG85" s="323"/>
      <c r="BSH85" s="323"/>
      <c r="BSI85" s="323"/>
      <c r="BSJ85" s="350"/>
      <c r="BSK85" s="312"/>
      <c r="BSL85" s="312"/>
      <c r="BSM85" s="312"/>
      <c r="BSN85" s="312"/>
      <c r="BSO85" s="312"/>
      <c r="BSP85" s="312"/>
      <c r="BSQ85" s="312"/>
      <c r="BSR85" s="312"/>
      <c r="BSS85" s="312"/>
      <c r="BST85" s="312"/>
      <c r="BSU85" s="312"/>
      <c r="BSV85" s="312"/>
      <c r="BSW85" s="312"/>
      <c r="BSX85" s="312"/>
      <c r="BSY85" s="312"/>
      <c r="BSZ85" s="312"/>
      <c r="BTA85" s="312"/>
      <c r="BTB85" s="312"/>
      <c r="BTC85" s="312"/>
      <c r="BTD85" s="312"/>
      <c r="BTE85" s="312"/>
      <c r="BTF85" s="312"/>
      <c r="BTG85" s="312"/>
      <c r="BTH85" s="312"/>
      <c r="BTI85" s="312"/>
      <c r="BTJ85" s="312"/>
      <c r="BTK85" s="312"/>
      <c r="BTL85" s="312"/>
      <c r="BTM85" s="312"/>
      <c r="BTN85" s="312"/>
      <c r="BTO85" s="312"/>
      <c r="BTP85" s="312"/>
      <c r="BTQ85" s="312"/>
      <c r="BTR85" s="312"/>
      <c r="BTS85" s="312"/>
      <c r="BTT85" s="312"/>
      <c r="BTU85" s="312"/>
      <c r="BTV85" s="312"/>
      <c r="BTW85" s="312"/>
      <c r="BTX85" s="312"/>
      <c r="BTY85" s="312"/>
      <c r="BTZ85" s="312"/>
      <c r="BUA85" s="312"/>
      <c r="BUB85" s="312"/>
      <c r="BUC85" s="312"/>
      <c r="BUD85" s="312"/>
      <c r="BUE85" s="312"/>
      <c r="BUF85" s="312"/>
      <c r="BUG85" s="312"/>
      <c r="BUH85" s="312"/>
      <c r="BUI85" s="312"/>
      <c r="BUJ85" s="312"/>
      <c r="BUK85" s="312"/>
      <c r="BUL85" s="312"/>
      <c r="BUM85" s="312"/>
      <c r="BUN85" s="312"/>
      <c r="BUO85" s="312"/>
      <c r="BUP85" s="312"/>
      <c r="BUQ85" s="312"/>
      <c r="BUR85" s="312"/>
      <c r="BUS85" s="318"/>
      <c r="BUT85" s="318"/>
      <c r="BUU85" s="318"/>
      <c r="BUV85" s="318"/>
      <c r="BUW85" s="318"/>
      <c r="BUX85" s="318"/>
      <c r="BUY85" s="318"/>
      <c r="BUZ85" s="318"/>
      <c r="BVA85" s="318"/>
      <c r="BVB85" s="318"/>
      <c r="BVC85" s="318"/>
      <c r="BVD85" s="318"/>
      <c r="BVE85" s="318"/>
      <c r="BVF85" s="318"/>
      <c r="BVG85" s="318"/>
      <c r="BVH85" s="318"/>
      <c r="BVI85" s="322"/>
      <c r="BVJ85" s="323"/>
      <c r="BVK85" s="323"/>
      <c r="BVL85" s="323"/>
      <c r="BVM85" s="323"/>
      <c r="BVN85" s="323"/>
      <c r="BVO85" s="323"/>
      <c r="BVP85" s="323"/>
      <c r="BVQ85" s="323"/>
      <c r="BVR85" s="323"/>
      <c r="BVS85" s="323"/>
      <c r="BVT85" s="323"/>
      <c r="BVU85" s="323"/>
      <c r="BVV85" s="323"/>
      <c r="BVW85" s="323"/>
      <c r="BVX85" s="350"/>
      <c r="BVY85" s="312"/>
      <c r="BVZ85" s="312"/>
      <c r="BWA85" s="312"/>
      <c r="BWB85" s="312"/>
      <c r="BWC85" s="312"/>
      <c r="BWD85" s="312"/>
      <c r="BWE85" s="312"/>
      <c r="BWF85" s="312"/>
      <c r="BWG85" s="312"/>
      <c r="BWH85" s="312"/>
      <c r="BWI85" s="312"/>
      <c r="BWJ85" s="312"/>
      <c r="BWK85" s="312"/>
      <c r="BWL85" s="312"/>
      <c r="BWM85" s="312"/>
      <c r="BWN85" s="312"/>
      <c r="BWO85" s="312"/>
      <c r="BWP85" s="312"/>
      <c r="BWQ85" s="312"/>
      <c r="BWR85" s="312"/>
      <c r="BWS85" s="312"/>
      <c r="BWT85" s="312"/>
      <c r="BWU85" s="312"/>
      <c r="BWV85" s="312"/>
      <c r="BWW85" s="312"/>
      <c r="BWX85" s="312"/>
      <c r="BWY85" s="312"/>
      <c r="BWZ85" s="312"/>
      <c r="BXA85" s="312"/>
      <c r="BXB85" s="312"/>
      <c r="BXC85" s="312"/>
      <c r="BXD85" s="312"/>
      <c r="BXE85" s="312"/>
      <c r="BXF85" s="312"/>
      <c r="BXG85" s="312"/>
      <c r="BXH85" s="312"/>
      <c r="BXI85" s="312"/>
      <c r="BXJ85" s="312"/>
      <c r="BXK85" s="312"/>
      <c r="BXL85" s="312"/>
      <c r="BXM85" s="312"/>
      <c r="BXN85" s="312"/>
      <c r="BXO85" s="312"/>
      <c r="BXP85" s="312"/>
      <c r="BXQ85" s="312"/>
      <c r="BXR85" s="312"/>
      <c r="BXS85" s="312"/>
      <c r="BXT85" s="312"/>
      <c r="BXU85" s="312"/>
      <c r="BXV85" s="312"/>
      <c r="BXW85" s="312"/>
      <c r="BXX85" s="312"/>
      <c r="BXY85" s="312"/>
      <c r="BXZ85" s="312"/>
      <c r="BYA85" s="312"/>
      <c r="BYB85" s="312"/>
      <c r="BYC85" s="312"/>
      <c r="BYD85" s="312"/>
      <c r="BYE85" s="312"/>
      <c r="BYF85" s="312"/>
      <c r="BYG85" s="318"/>
      <c r="BYH85" s="318"/>
      <c r="BYI85" s="318"/>
      <c r="BYJ85" s="318"/>
      <c r="BYK85" s="318"/>
      <c r="BYL85" s="318"/>
      <c r="BYM85" s="318"/>
      <c r="BYN85" s="318"/>
      <c r="BYO85" s="318"/>
      <c r="BYP85" s="318"/>
      <c r="BYQ85" s="318"/>
      <c r="BYR85" s="318"/>
      <c r="BYS85" s="318"/>
      <c r="BYT85" s="318"/>
      <c r="BYU85" s="318"/>
      <c r="BYV85" s="318"/>
      <c r="BYW85" s="322"/>
      <c r="BYX85" s="323"/>
      <c r="BYY85" s="323"/>
      <c r="BYZ85" s="323"/>
      <c r="BZA85" s="323"/>
      <c r="BZB85" s="323"/>
      <c r="BZC85" s="323"/>
      <c r="BZD85" s="323"/>
      <c r="BZE85" s="323"/>
      <c r="BZF85" s="323"/>
      <c r="BZG85" s="323"/>
      <c r="BZH85" s="323"/>
      <c r="BZI85" s="323"/>
      <c r="BZJ85" s="323"/>
      <c r="BZK85" s="323"/>
      <c r="BZL85" s="350"/>
      <c r="BZM85" s="312"/>
      <c r="BZN85" s="312"/>
      <c r="BZO85" s="312"/>
      <c r="BZP85" s="312"/>
      <c r="BZQ85" s="312"/>
      <c r="BZR85" s="312"/>
      <c r="BZS85" s="312"/>
      <c r="BZT85" s="312"/>
      <c r="BZU85" s="312"/>
      <c r="BZV85" s="312"/>
      <c r="BZW85" s="312"/>
      <c r="BZX85" s="312"/>
      <c r="BZY85" s="312"/>
      <c r="BZZ85" s="312"/>
      <c r="CAA85" s="312"/>
      <c r="CAB85" s="312"/>
      <c r="CAC85" s="312"/>
      <c r="CAD85" s="312"/>
      <c r="CAE85" s="312"/>
      <c r="CAF85" s="312"/>
      <c r="CAG85" s="312"/>
      <c r="CAH85" s="312"/>
      <c r="CAI85" s="312"/>
      <c r="CAJ85" s="312"/>
      <c r="CAK85" s="312"/>
      <c r="CAL85" s="312"/>
      <c r="CAM85" s="312"/>
      <c r="CAN85" s="312"/>
      <c r="CAO85" s="312"/>
      <c r="CAP85" s="312"/>
      <c r="CAQ85" s="312"/>
      <c r="CAR85" s="312"/>
      <c r="CAS85" s="312"/>
      <c r="CAT85" s="312"/>
      <c r="CAU85" s="312"/>
      <c r="CAV85" s="312"/>
      <c r="CAW85" s="312"/>
      <c r="CAX85" s="312"/>
      <c r="CAY85" s="312"/>
      <c r="CAZ85" s="312"/>
      <c r="CBA85" s="312"/>
      <c r="CBB85" s="312"/>
      <c r="CBC85" s="312"/>
      <c r="CBD85" s="312"/>
      <c r="CBE85" s="312"/>
      <c r="CBF85" s="312"/>
      <c r="CBG85" s="312"/>
      <c r="CBH85" s="312"/>
      <c r="CBI85" s="312"/>
      <c r="CBJ85" s="312"/>
      <c r="CBK85" s="312"/>
      <c r="CBL85" s="312"/>
      <c r="CBM85" s="312"/>
      <c r="CBN85" s="312"/>
      <c r="CBO85" s="312"/>
      <c r="CBP85" s="312"/>
      <c r="CBQ85" s="312"/>
      <c r="CBR85" s="312"/>
      <c r="CBS85" s="312"/>
      <c r="CBT85" s="312"/>
      <c r="CBU85" s="318"/>
      <c r="CBV85" s="318"/>
      <c r="CBW85" s="318"/>
      <c r="CBX85" s="318"/>
      <c r="CBY85" s="318"/>
      <c r="CBZ85" s="318"/>
      <c r="CCA85" s="318"/>
      <c r="CCB85" s="318"/>
      <c r="CCC85" s="318"/>
      <c r="CCD85" s="318"/>
      <c r="CCE85" s="318"/>
      <c r="CCF85" s="318"/>
      <c r="CCG85" s="318"/>
      <c r="CCH85" s="318"/>
      <c r="CCI85" s="318"/>
      <c r="CCJ85" s="318"/>
      <c r="CCK85" s="322"/>
      <c r="CCL85" s="323"/>
      <c r="CCM85" s="323"/>
      <c r="CCN85" s="323"/>
      <c r="CCO85" s="323"/>
      <c r="CCP85" s="323"/>
      <c r="CCQ85" s="323"/>
      <c r="CCR85" s="323"/>
      <c r="CCS85" s="323"/>
      <c r="CCT85" s="323"/>
      <c r="CCU85" s="323"/>
      <c r="CCV85" s="323"/>
      <c r="CCW85" s="323"/>
      <c r="CCX85" s="323"/>
      <c r="CCY85" s="323"/>
      <c r="CCZ85" s="350"/>
      <c r="CDA85" s="312"/>
      <c r="CDB85" s="312"/>
      <c r="CDC85" s="312"/>
      <c r="CDD85" s="312"/>
      <c r="CDE85" s="312"/>
      <c r="CDF85" s="312"/>
      <c r="CDG85" s="312"/>
      <c r="CDH85" s="312"/>
      <c r="CDI85" s="312"/>
      <c r="CDJ85" s="312"/>
      <c r="CDK85" s="312"/>
      <c r="CDL85" s="312"/>
      <c r="CDM85" s="312"/>
      <c r="CDN85" s="312"/>
      <c r="CDO85" s="312"/>
      <c r="CDP85" s="312"/>
      <c r="CDQ85" s="312"/>
      <c r="CDR85" s="312"/>
      <c r="CDS85" s="312"/>
      <c r="CDT85" s="312"/>
      <c r="CDU85" s="312"/>
      <c r="CDV85" s="312"/>
      <c r="CDW85" s="312"/>
      <c r="CDX85" s="312"/>
      <c r="CDY85" s="312"/>
      <c r="CDZ85" s="312"/>
      <c r="CEA85" s="312"/>
      <c r="CEB85" s="312"/>
      <c r="CEC85" s="312"/>
      <c r="CED85" s="312"/>
      <c r="CEE85" s="312"/>
      <c r="CEF85" s="312"/>
      <c r="CEG85" s="312"/>
      <c r="CEH85" s="312"/>
      <c r="CEI85" s="312"/>
      <c r="CEJ85" s="312"/>
      <c r="CEK85" s="312"/>
      <c r="CEL85" s="312"/>
      <c r="CEM85" s="312"/>
      <c r="CEN85" s="312"/>
      <c r="CEO85" s="312"/>
      <c r="CEP85" s="312"/>
      <c r="CEQ85" s="312"/>
      <c r="CER85" s="312"/>
      <c r="CES85" s="312"/>
      <c r="CET85" s="312"/>
      <c r="CEU85" s="312"/>
      <c r="CEV85" s="312"/>
      <c r="CEW85" s="312"/>
      <c r="CEX85" s="312"/>
      <c r="CEY85" s="312"/>
      <c r="CEZ85" s="312"/>
      <c r="CFA85" s="312"/>
      <c r="CFB85" s="312"/>
      <c r="CFC85" s="312"/>
      <c r="CFD85" s="312"/>
      <c r="CFE85" s="312"/>
      <c r="CFF85" s="312"/>
      <c r="CFG85" s="312"/>
      <c r="CFH85" s="312"/>
      <c r="CFI85" s="318"/>
      <c r="CFJ85" s="318"/>
      <c r="CFK85" s="318"/>
      <c r="CFL85" s="318"/>
      <c r="CFM85" s="318"/>
      <c r="CFN85" s="318"/>
      <c r="CFO85" s="318"/>
      <c r="CFP85" s="318"/>
      <c r="CFQ85" s="318"/>
      <c r="CFR85" s="318"/>
      <c r="CFS85" s="318"/>
      <c r="CFT85" s="318"/>
      <c r="CFU85" s="318"/>
      <c r="CFV85" s="318"/>
      <c r="CFW85" s="318"/>
      <c r="CFX85" s="318"/>
      <c r="CFY85" s="322"/>
      <c r="CFZ85" s="323"/>
      <c r="CGA85" s="323"/>
      <c r="CGB85" s="323"/>
      <c r="CGC85" s="323"/>
      <c r="CGD85" s="323"/>
      <c r="CGE85" s="323"/>
      <c r="CGF85" s="323"/>
      <c r="CGG85" s="323"/>
      <c r="CGH85" s="323"/>
      <c r="CGI85" s="323"/>
      <c r="CGJ85" s="323"/>
      <c r="CGK85" s="323"/>
      <c r="CGL85" s="323"/>
      <c r="CGM85" s="323"/>
      <c r="CGN85" s="350"/>
      <c r="CGO85" s="312"/>
      <c r="CGP85" s="312"/>
      <c r="CGQ85" s="312"/>
      <c r="CGR85" s="312"/>
      <c r="CGS85" s="312"/>
      <c r="CGT85" s="312"/>
      <c r="CGU85" s="312"/>
      <c r="CGV85" s="312"/>
      <c r="CGW85" s="312"/>
      <c r="CGX85" s="312"/>
      <c r="CGY85" s="312"/>
      <c r="CGZ85" s="312"/>
      <c r="CHA85" s="312"/>
      <c r="CHB85" s="312"/>
      <c r="CHC85" s="312"/>
      <c r="CHD85" s="312"/>
      <c r="CHE85" s="312"/>
      <c r="CHF85" s="312"/>
      <c r="CHG85" s="312"/>
      <c r="CHH85" s="312"/>
      <c r="CHI85" s="312"/>
      <c r="CHJ85" s="312"/>
      <c r="CHK85" s="312"/>
      <c r="CHL85" s="312"/>
      <c r="CHM85" s="312"/>
      <c r="CHN85" s="312"/>
      <c r="CHO85" s="312"/>
      <c r="CHP85" s="312"/>
      <c r="CHQ85" s="312"/>
      <c r="CHR85" s="312"/>
      <c r="CHS85" s="312"/>
      <c r="CHT85" s="312"/>
      <c r="CHU85" s="312"/>
      <c r="CHV85" s="312"/>
      <c r="CHW85" s="312"/>
      <c r="CHX85" s="312"/>
      <c r="CHY85" s="312"/>
      <c r="CHZ85" s="312"/>
      <c r="CIA85" s="312"/>
      <c r="CIB85" s="312"/>
      <c r="CIC85" s="312"/>
      <c r="CID85" s="312"/>
      <c r="CIE85" s="312"/>
      <c r="CIF85" s="312"/>
      <c r="CIG85" s="312"/>
      <c r="CIH85" s="312"/>
      <c r="CII85" s="312"/>
      <c r="CIJ85" s="312"/>
      <c r="CIK85" s="312"/>
      <c r="CIL85" s="312"/>
      <c r="CIM85" s="312"/>
      <c r="CIN85" s="312"/>
      <c r="CIO85" s="312"/>
      <c r="CIP85" s="312"/>
      <c r="CIQ85" s="312"/>
      <c r="CIR85" s="312"/>
      <c r="CIS85" s="312"/>
      <c r="CIT85" s="312"/>
      <c r="CIU85" s="312"/>
      <c r="CIV85" s="312"/>
      <c r="CIW85" s="318"/>
      <c r="CIX85" s="318"/>
      <c r="CIY85" s="318"/>
      <c r="CIZ85" s="318"/>
      <c r="CJA85" s="318"/>
      <c r="CJB85" s="318"/>
      <c r="CJC85" s="318"/>
      <c r="CJD85" s="318"/>
      <c r="CJE85" s="318"/>
      <c r="CJF85" s="318"/>
      <c r="CJG85" s="318"/>
      <c r="CJH85" s="318"/>
      <c r="CJI85" s="318"/>
      <c r="CJJ85" s="318"/>
      <c r="CJK85" s="318"/>
      <c r="CJL85" s="318"/>
      <c r="CJM85" s="322"/>
      <c r="CJN85" s="323"/>
      <c r="CJO85" s="323"/>
      <c r="CJP85" s="323"/>
      <c r="CJQ85" s="323"/>
      <c r="CJR85" s="323"/>
      <c r="CJS85" s="323"/>
      <c r="CJT85" s="323"/>
      <c r="CJU85" s="323"/>
      <c r="CJV85" s="323"/>
      <c r="CJW85" s="323"/>
      <c r="CJX85" s="323"/>
      <c r="CJY85" s="323"/>
      <c r="CJZ85" s="323"/>
      <c r="CKA85" s="323"/>
      <c r="CKB85" s="350"/>
      <c r="CKC85" s="312"/>
      <c r="CKD85" s="312"/>
      <c r="CKE85" s="312"/>
      <c r="CKF85" s="312"/>
      <c r="CKG85" s="312"/>
      <c r="CKH85" s="312"/>
      <c r="CKI85" s="312"/>
      <c r="CKJ85" s="312"/>
      <c r="CKK85" s="312"/>
      <c r="CKL85" s="312"/>
      <c r="CKM85" s="312"/>
      <c r="CKN85" s="312"/>
      <c r="CKO85" s="312"/>
      <c r="CKP85" s="312"/>
      <c r="CKQ85" s="312"/>
      <c r="CKR85" s="312"/>
      <c r="CKS85" s="312"/>
      <c r="CKT85" s="312"/>
      <c r="CKU85" s="312"/>
      <c r="CKV85" s="312"/>
      <c r="CKW85" s="312"/>
      <c r="CKX85" s="312"/>
      <c r="CKY85" s="312"/>
      <c r="CKZ85" s="312"/>
      <c r="CLA85" s="312"/>
      <c r="CLB85" s="312"/>
      <c r="CLC85" s="312"/>
      <c r="CLD85" s="312"/>
      <c r="CLE85" s="312"/>
      <c r="CLF85" s="312"/>
      <c r="CLG85" s="312"/>
      <c r="CLH85" s="312"/>
      <c r="CLI85" s="312"/>
      <c r="CLJ85" s="312"/>
      <c r="CLK85" s="312"/>
      <c r="CLL85" s="312"/>
      <c r="CLM85" s="312"/>
      <c r="CLN85" s="312"/>
      <c r="CLO85" s="312"/>
      <c r="CLP85" s="312"/>
      <c r="CLQ85" s="312"/>
      <c r="CLR85" s="312"/>
      <c r="CLS85" s="312"/>
      <c r="CLT85" s="312"/>
      <c r="CLU85" s="312"/>
      <c r="CLV85" s="312"/>
      <c r="CLW85" s="312"/>
      <c r="CLX85" s="312"/>
      <c r="CLY85" s="312"/>
      <c r="CLZ85" s="312"/>
      <c r="CMA85" s="312"/>
      <c r="CMB85" s="312"/>
      <c r="CMC85" s="312"/>
      <c r="CMD85" s="312"/>
      <c r="CME85" s="312"/>
      <c r="CMF85" s="312"/>
      <c r="CMG85" s="312"/>
      <c r="CMH85" s="312"/>
      <c r="CMI85" s="312"/>
      <c r="CMJ85" s="312"/>
      <c r="CMK85" s="318"/>
      <c r="CML85" s="318"/>
      <c r="CMM85" s="318"/>
      <c r="CMN85" s="318"/>
      <c r="CMO85" s="318"/>
      <c r="CMP85" s="318"/>
      <c r="CMQ85" s="318"/>
      <c r="CMR85" s="318"/>
      <c r="CMS85" s="318"/>
      <c r="CMT85" s="318"/>
      <c r="CMU85" s="318"/>
      <c r="CMV85" s="318"/>
      <c r="CMW85" s="318"/>
      <c r="CMX85" s="318"/>
      <c r="CMY85" s="318"/>
      <c r="CMZ85" s="318"/>
      <c r="CNA85" s="322"/>
      <c r="CNB85" s="323"/>
      <c r="CNC85" s="323"/>
      <c r="CND85" s="323"/>
      <c r="CNE85" s="323"/>
      <c r="CNF85" s="323"/>
      <c r="CNG85" s="323"/>
      <c r="CNH85" s="323"/>
      <c r="CNI85" s="323"/>
      <c r="CNJ85" s="323"/>
      <c r="CNK85" s="323"/>
      <c r="CNL85" s="323"/>
      <c r="CNM85" s="323"/>
      <c r="CNN85" s="323"/>
      <c r="CNO85" s="323"/>
      <c r="CNP85" s="350"/>
      <c r="CNQ85" s="312"/>
      <c r="CNR85" s="312"/>
      <c r="CNS85" s="312"/>
      <c r="CNT85" s="312"/>
      <c r="CNU85" s="312"/>
      <c r="CNV85" s="312"/>
      <c r="CNW85" s="312"/>
      <c r="CNX85" s="312"/>
      <c r="CNY85" s="312"/>
      <c r="CNZ85" s="312"/>
      <c r="COA85" s="312"/>
      <c r="COB85" s="312"/>
      <c r="COC85" s="312"/>
      <c r="COD85" s="312"/>
      <c r="COE85" s="312"/>
      <c r="COF85" s="312"/>
      <c r="COG85" s="312"/>
      <c r="COH85" s="312"/>
      <c r="COI85" s="312"/>
      <c r="COJ85" s="312"/>
      <c r="COK85" s="312"/>
      <c r="COL85" s="312"/>
      <c r="COM85" s="312"/>
      <c r="CON85" s="312"/>
      <c r="COO85" s="312"/>
      <c r="COP85" s="312"/>
      <c r="COQ85" s="312"/>
      <c r="COR85" s="312"/>
      <c r="COS85" s="312"/>
      <c r="COT85" s="312"/>
      <c r="COU85" s="312"/>
      <c r="COV85" s="312"/>
      <c r="COW85" s="312"/>
      <c r="COX85" s="312"/>
      <c r="COY85" s="312"/>
      <c r="COZ85" s="312"/>
      <c r="CPA85" s="312"/>
      <c r="CPB85" s="312"/>
      <c r="CPC85" s="312"/>
      <c r="CPD85" s="312"/>
      <c r="CPE85" s="312"/>
      <c r="CPF85" s="312"/>
      <c r="CPG85" s="312"/>
      <c r="CPH85" s="312"/>
      <c r="CPI85" s="312"/>
      <c r="CPJ85" s="312"/>
      <c r="CPK85" s="312"/>
      <c r="CPL85" s="312"/>
      <c r="CPM85" s="312"/>
      <c r="CPN85" s="312"/>
      <c r="CPO85" s="312"/>
      <c r="CPP85" s="312"/>
      <c r="CPQ85" s="312"/>
      <c r="CPR85" s="312"/>
      <c r="CPS85" s="312"/>
      <c r="CPT85" s="312"/>
      <c r="CPU85" s="312"/>
      <c r="CPV85" s="312"/>
      <c r="CPW85" s="312"/>
      <c r="CPX85" s="312"/>
      <c r="CPY85" s="318"/>
      <c r="CPZ85" s="318"/>
      <c r="CQA85" s="318"/>
      <c r="CQB85" s="318"/>
      <c r="CQC85" s="318"/>
      <c r="CQD85" s="318"/>
      <c r="CQE85" s="318"/>
      <c r="CQF85" s="318"/>
      <c r="CQG85" s="318"/>
      <c r="CQH85" s="318"/>
      <c r="CQI85" s="318"/>
      <c r="CQJ85" s="318"/>
      <c r="CQK85" s="318"/>
      <c r="CQL85" s="318"/>
      <c r="CQM85" s="318"/>
      <c r="CQN85" s="318"/>
      <c r="CQO85" s="322"/>
      <c r="CQP85" s="323"/>
      <c r="CQQ85" s="323"/>
      <c r="CQR85" s="323"/>
      <c r="CQS85" s="323"/>
      <c r="CQT85" s="323"/>
      <c r="CQU85" s="323"/>
      <c r="CQV85" s="323"/>
      <c r="CQW85" s="323"/>
      <c r="CQX85" s="323"/>
      <c r="CQY85" s="323"/>
      <c r="CQZ85" s="323"/>
      <c r="CRA85" s="323"/>
      <c r="CRB85" s="323"/>
      <c r="CRC85" s="323"/>
      <c r="CRD85" s="350"/>
      <c r="CRE85" s="312"/>
      <c r="CRF85" s="312"/>
      <c r="CRG85" s="312"/>
      <c r="CRH85" s="312"/>
      <c r="CRI85" s="312"/>
      <c r="CRJ85" s="312"/>
      <c r="CRK85" s="312"/>
      <c r="CRL85" s="312"/>
      <c r="CRM85" s="312"/>
      <c r="CRN85" s="312"/>
      <c r="CRO85" s="312"/>
      <c r="CRP85" s="312"/>
      <c r="CRQ85" s="312"/>
      <c r="CRR85" s="312"/>
      <c r="CRS85" s="312"/>
      <c r="CRT85" s="312"/>
      <c r="CRU85" s="312"/>
      <c r="CRV85" s="312"/>
      <c r="CRW85" s="312"/>
      <c r="CRX85" s="312"/>
      <c r="CRY85" s="312"/>
      <c r="CRZ85" s="312"/>
      <c r="CSA85" s="312"/>
      <c r="CSB85" s="312"/>
      <c r="CSC85" s="312"/>
      <c r="CSD85" s="312"/>
      <c r="CSE85" s="312"/>
      <c r="CSF85" s="312"/>
      <c r="CSG85" s="312"/>
      <c r="CSH85" s="312"/>
      <c r="CSI85" s="312"/>
      <c r="CSJ85" s="312"/>
      <c r="CSK85" s="312"/>
      <c r="CSL85" s="312"/>
      <c r="CSM85" s="312"/>
      <c r="CSN85" s="312"/>
      <c r="CSO85" s="312"/>
      <c r="CSP85" s="312"/>
      <c r="CSQ85" s="312"/>
      <c r="CSR85" s="312"/>
      <c r="CSS85" s="312"/>
      <c r="CST85" s="312"/>
      <c r="CSU85" s="312"/>
      <c r="CSV85" s="312"/>
      <c r="CSW85" s="312"/>
      <c r="CSX85" s="312"/>
      <c r="CSY85" s="312"/>
      <c r="CSZ85" s="312"/>
      <c r="CTA85" s="312"/>
      <c r="CTB85" s="312"/>
      <c r="CTC85" s="312"/>
      <c r="CTD85" s="312"/>
      <c r="CTE85" s="312"/>
      <c r="CTF85" s="312"/>
      <c r="CTG85" s="312"/>
      <c r="CTH85" s="312"/>
      <c r="CTI85" s="312"/>
      <c r="CTJ85" s="312"/>
      <c r="CTK85" s="312"/>
      <c r="CTL85" s="312"/>
      <c r="CTM85" s="318"/>
      <c r="CTN85" s="318"/>
      <c r="CTO85" s="318"/>
      <c r="CTP85" s="318"/>
      <c r="CTQ85" s="318"/>
      <c r="CTR85" s="318"/>
      <c r="CTS85" s="318"/>
      <c r="CTT85" s="318"/>
      <c r="CTU85" s="318"/>
      <c r="CTV85" s="318"/>
      <c r="CTW85" s="318"/>
      <c r="CTX85" s="318"/>
      <c r="CTY85" s="318"/>
      <c r="CTZ85" s="318"/>
      <c r="CUA85" s="318"/>
      <c r="CUB85" s="318"/>
      <c r="CUC85" s="322"/>
      <c r="CUD85" s="323"/>
      <c r="CUE85" s="323"/>
      <c r="CUF85" s="323"/>
      <c r="CUG85" s="323"/>
      <c r="CUH85" s="323"/>
      <c r="CUI85" s="323"/>
      <c r="CUJ85" s="323"/>
      <c r="CUK85" s="323"/>
      <c r="CUL85" s="323"/>
      <c r="CUM85" s="323"/>
      <c r="CUN85" s="323"/>
      <c r="CUO85" s="323"/>
      <c r="CUP85" s="323"/>
      <c r="CUQ85" s="323"/>
      <c r="CUR85" s="350"/>
      <c r="CUS85" s="312"/>
      <c r="CUT85" s="312"/>
      <c r="CUU85" s="312"/>
      <c r="CUV85" s="312"/>
      <c r="CUW85" s="312"/>
      <c r="CUX85" s="312"/>
      <c r="CUY85" s="312"/>
      <c r="CUZ85" s="312"/>
      <c r="CVA85" s="312"/>
      <c r="CVB85" s="312"/>
      <c r="CVC85" s="312"/>
      <c r="CVD85" s="312"/>
      <c r="CVE85" s="312"/>
      <c r="CVF85" s="312"/>
      <c r="CVG85" s="312"/>
      <c r="CVH85" s="312"/>
      <c r="CVI85" s="312"/>
      <c r="CVJ85" s="312"/>
      <c r="CVK85" s="312"/>
      <c r="CVL85" s="312"/>
      <c r="CVM85" s="312"/>
      <c r="CVN85" s="312"/>
      <c r="CVO85" s="312"/>
      <c r="CVP85" s="312"/>
      <c r="CVQ85" s="312"/>
      <c r="CVR85" s="312"/>
      <c r="CVS85" s="312"/>
      <c r="CVT85" s="312"/>
      <c r="CVU85" s="312"/>
      <c r="CVV85" s="312"/>
      <c r="CVW85" s="312"/>
      <c r="CVX85" s="312"/>
      <c r="CVY85" s="312"/>
      <c r="CVZ85" s="312"/>
      <c r="CWA85" s="312"/>
      <c r="CWB85" s="312"/>
      <c r="CWC85" s="312"/>
      <c r="CWD85" s="312"/>
      <c r="CWE85" s="312"/>
      <c r="CWF85" s="312"/>
      <c r="CWG85" s="312"/>
      <c r="CWH85" s="312"/>
      <c r="CWI85" s="312"/>
      <c r="CWJ85" s="312"/>
      <c r="CWK85" s="312"/>
      <c r="CWL85" s="312"/>
      <c r="CWM85" s="312"/>
      <c r="CWN85" s="312"/>
      <c r="CWO85" s="312"/>
      <c r="CWP85" s="312"/>
      <c r="CWQ85" s="312"/>
      <c r="CWR85" s="312"/>
      <c r="CWS85" s="312"/>
      <c r="CWT85" s="312"/>
      <c r="CWU85" s="312"/>
      <c r="CWV85" s="312"/>
      <c r="CWW85" s="312"/>
      <c r="CWX85" s="312"/>
      <c r="CWY85" s="312"/>
      <c r="CWZ85" s="312"/>
      <c r="CXA85" s="318"/>
      <c r="CXB85" s="318"/>
      <c r="CXC85" s="318"/>
      <c r="CXD85" s="318"/>
      <c r="CXE85" s="318"/>
      <c r="CXF85" s="318"/>
      <c r="CXG85" s="318"/>
      <c r="CXH85" s="318"/>
      <c r="CXI85" s="318"/>
      <c r="CXJ85" s="318"/>
      <c r="CXK85" s="318"/>
      <c r="CXL85" s="318"/>
      <c r="CXM85" s="318"/>
      <c r="CXN85" s="318"/>
      <c r="CXO85" s="318"/>
      <c r="CXP85" s="318"/>
      <c r="CXQ85" s="322"/>
      <c r="CXR85" s="323"/>
      <c r="CXS85" s="323"/>
      <c r="CXT85" s="323"/>
      <c r="CXU85" s="323"/>
      <c r="CXV85" s="323"/>
      <c r="CXW85" s="323"/>
      <c r="CXX85" s="323"/>
      <c r="CXY85" s="323"/>
      <c r="CXZ85" s="323"/>
      <c r="CYA85" s="323"/>
      <c r="CYB85" s="323"/>
      <c r="CYC85" s="323"/>
      <c r="CYD85" s="323"/>
      <c r="CYE85" s="323"/>
      <c r="CYF85" s="350"/>
      <c r="CYG85" s="312"/>
      <c r="CYH85" s="312"/>
      <c r="CYI85" s="312"/>
      <c r="CYJ85" s="312"/>
      <c r="CYK85" s="312"/>
      <c r="CYL85" s="312"/>
      <c r="CYM85" s="312"/>
      <c r="CYN85" s="312"/>
      <c r="CYO85" s="312"/>
      <c r="CYP85" s="312"/>
      <c r="CYQ85" s="312"/>
      <c r="CYR85" s="312"/>
      <c r="CYS85" s="312"/>
      <c r="CYT85" s="312"/>
      <c r="CYU85" s="312"/>
      <c r="CYV85" s="312"/>
      <c r="CYW85" s="312"/>
      <c r="CYX85" s="312"/>
      <c r="CYY85" s="312"/>
      <c r="CYZ85" s="312"/>
      <c r="CZA85" s="312"/>
      <c r="CZB85" s="312"/>
      <c r="CZC85" s="312"/>
      <c r="CZD85" s="312"/>
      <c r="CZE85" s="312"/>
      <c r="CZF85" s="312"/>
      <c r="CZG85" s="312"/>
      <c r="CZH85" s="312"/>
      <c r="CZI85" s="312"/>
      <c r="CZJ85" s="312"/>
      <c r="CZK85" s="312"/>
      <c r="CZL85" s="312"/>
      <c r="CZM85" s="312"/>
      <c r="CZN85" s="312"/>
      <c r="CZO85" s="312"/>
      <c r="CZP85" s="312"/>
      <c r="CZQ85" s="312"/>
      <c r="CZR85" s="312"/>
      <c r="CZS85" s="312"/>
      <c r="CZT85" s="312"/>
      <c r="CZU85" s="312"/>
      <c r="CZV85" s="312"/>
      <c r="CZW85" s="312"/>
      <c r="CZX85" s="312"/>
      <c r="CZY85" s="312"/>
      <c r="CZZ85" s="312"/>
      <c r="DAA85" s="312"/>
      <c r="DAB85" s="312"/>
      <c r="DAC85" s="312"/>
      <c r="DAD85" s="312"/>
      <c r="DAE85" s="312"/>
      <c r="DAF85" s="312"/>
      <c r="DAG85" s="312"/>
      <c r="DAH85" s="312"/>
      <c r="DAI85" s="312"/>
      <c r="DAJ85" s="312"/>
      <c r="DAK85" s="312"/>
      <c r="DAL85" s="312"/>
      <c r="DAM85" s="312"/>
      <c r="DAN85" s="312"/>
      <c r="DAO85" s="318"/>
      <c r="DAP85" s="318"/>
      <c r="DAQ85" s="318"/>
      <c r="DAR85" s="318"/>
      <c r="DAS85" s="318"/>
      <c r="DAT85" s="318"/>
      <c r="DAU85" s="318"/>
      <c r="DAV85" s="318"/>
      <c r="DAW85" s="318"/>
      <c r="DAX85" s="318"/>
      <c r="DAY85" s="318"/>
      <c r="DAZ85" s="318"/>
      <c r="DBA85" s="318"/>
      <c r="DBB85" s="318"/>
      <c r="DBC85" s="318"/>
      <c r="DBD85" s="318"/>
      <c r="DBE85" s="322"/>
      <c r="DBF85" s="323"/>
      <c r="DBG85" s="323"/>
      <c r="DBH85" s="323"/>
      <c r="DBI85" s="323"/>
      <c r="DBJ85" s="323"/>
      <c r="DBK85" s="323"/>
      <c r="DBL85" s="323"/>
      <c r="DBM85" s="323"/>
      <c r="DBN85" s="323"/>
      <c r="DBO85" s="323"/>
      <c r="DBP85" s="323"/>
      <c r="DBQ85" s="323"/>
      <c r="DBR85" s="323"/>
      <c r="DBS85" s="323"/>
      <c r="DBT85" s="350"/>
      <c r="DBU85" s="312"/>
      <c r="DBV85" s="312"/>
      <c r="DBW85" s="312"/>
      <c r="DBX85" s="312"/>
      <c r="DBY85" s="312"/>
      <c r="DBZ85" s="312"/>
      <c r="DCA85" s="312"/>
      <c r="DCB85" s="312"/>
      <c r="DCC85" s="312"/>
      <c r="DCD85" s="312"/>
      <c r="DCE85" s="312"/>
      <c r="DCF85" s="312"/>
      <c r="DCG85" s="312"/>
      <c r="DCH85" s="312"/>
      <c r="DCI85" s="312"/>
      <c r="DCJ85" s="312"/>
      <c r="DCK85" s="312"/>
      <c r="DCL85" s="312"/>
      <c r="DCM85" s="312"/>
      <c r="DCN85" s="312"/>
      <c r="DCO85" s="312"/>
      <c r="DCP85" s="312"/>
      <c r="DCQ85" s="312"/>
      <c r="DCR85" s="312"/>
      <c r="DCS85" s="312"/>
      <c r="DCT85" s="312"/>
      <c r="DCU85" s="312"/>
      <c r="DCV85" s="312"/>
      <c r="DCW85" s="312"/>
      <c r="DCX85" s="312"/>
      <c r="DCY85" s="312"/>
      <c r="DCZ85" s="312"/>
      <c r="DDA85" s="312"/>
      <c r="DDB85" s="312"/>
      <c r="DDC85" s="312"/>
      <c r="DDD85" s="312"/>
      <c r="DDE85" s="312"/>
      <c r="DDF85" s="312"/>
      <c r="DDG85" s="312"/>
      <c r="DDH85" s="312"/>
      <c r="DDI85" s="312"/>
      <c r="DDJ85" s="312"/>
      <c r="DDK85" s="312"/>
      <c r="DDL85" s="312"/>
      <c r="DDM85" s="312"/>
      <c r="DDN85" s="312"/>
      <c r="DDO85" s="312"/>
      <c r="DDP85" s="312"/>
      <c r="DDQ85" s="312"/>
      <c r="DDR85" s="312"/>
      <c r="DDS85" s="312"/>
      <c r="DDT85" s="312"/>
      <c r="DDU85" s="312"/>
      <c r="DDV85" s="312"/>
      <c r="DDW85" s="312"/>
      <c r="DDX85" s="312"/>
      <c r="DDY85" s="312"/>
      <c r="DDZ85" s="312"/>
      <c r="DEA85" s="312"/>
      <c r="DEB85" s="312"/>
      <c r="DEC85" s="318"/>
      <c r="DED85" s="318"/>
      <c r="DEE85" s="318"/>
      <c r="DEF85" s="318"/>
      <c r="DEG85" s="318"/>
      <c r="DEH85" s="318"/>
      <c r="DEI85" s="318"/>
      <c r="DEJ85" s="318"/>
      <c r="DEK85" s="318"/>
      <c r="DEL85" s="318"/>
      <c r="DEM85" s="318"/>
      <c r="DEN85" s="318"/>
      <c r="DEO85" s="318"/>
      <c r="DEP85" s="318"/>
      <c r="DEQ85" s="318"/>
      <c r="DER85" s="318"/>
      <c r="DES85" s="322"/>
      <c r="DET85" s="323"/>
      <c r="DEU85" s="323"/>
      <c r="DEV85" s="323"/>
      <c r="DEW85" s="323"/>
      <c r="DEX85" s="323"/>
      <c r="DEY85" s="323"/>
      <c r="DEZ85" s="323"/>
      <c r="DFA85" s="323"/>
      <c r="DFB85" s="323"/>
      <c r="DFC85" s="323"/>
      <c r="DFD85" s="323"/>
      <c r="DFE85" s="323"/>
      <c r="DFF85" s="323"/>
      <c r="DFG85" s="323"/>
      <c r="DFH85" s="350"/>
      <c r="DFI85" s="312"/>
      <c r="DFJ85" s="312"/>
      <c r="DFK85" s="312"/>
      <c r="DFL85" s="312"/>
      <c r="DFM85" s="312"/>
      <c r="DFN85" s="312"/>
      <c r="DFO85" s="312"/>
      <c r="DFP85" s="312"/>
      <c r="DFQ85" s="312"/>
      <c r="DFR85" s="312"/>
      <c r="DFS85" s="312"/>
      <c r="DFT85" s="312"/>
      <c r="DFU85" s="312"/>
      <c r="DFV85" s="312"/>
      <c r="DFW85" s="312"/>
      <c r="DFX85" s="312"/>
      <c r="DFY85" s="312"/>
      <c r="DFZ85" s="312"/>
      <c r="DGA85" s="312"/>
      <c r="DGB85" s="312"/>
      <c r="DGC85" s="312"/>
      <c r="DGD85" s="312"/>
      <c r="DGE85" s="312"/>
      <c r="DGF85" s="312"/>
      <c r="DGG85" s="312"/>
      <c r="DGH85" s="312"/>
      <c r="DGI85" s="312"/>
      <c r="DGJ85" s="312"/>
      <c r="DGK85" s="312"/>
      <c r="DGL85" s="312"/>
      <c r="DGM85" s="312"/>
      <c r="DGN85" s="312"/>
      <c r="DGO85" s="312"/>
      <c r="DGP85" s="312"/>
      <c r="DGQ85" s="312"/>
      <c r="DGR85" s="312"/>
      <c r="DGS85" s="312"/>
      <c r="DGT85" s="312"/>
      <c r="DGU85" s="312"/>
      <c r="DGV85" s="312"/>
      <c r="DGW85" s="312"/>
      <c r="DGX85" s="312"/>
      <c r="DGY85" s="312"/>
      <c r="DGZ85" s="312"/>
      <c r="DHA85" s="312"/>
      <c r="DHB85" s="312"/>
      <c r="DHC85" s="312"/>
      <c r="DHD85" s="312"/>
      <c r="DHE85" s="312"/>
      <c r="DHF85" s="312"/>
      <c r="DHG85" s="312"/>
      <c r="DHH85" s="312"/>
      <c r="DHI85" s="312"/>
      <c r="DHJ85" s="312"/>
      <c r="DHK85" s="312"/>
      <c r="DHL85" s="312"/>
      <c r="DHM85" s="312"/>
      <c r="DHN85" s="312"/>
      <c r="DHO85" s="312"/>
      <c r="DHP85" s="312"/>
      <c r="DHQ85" s="318"/>
      <c r="DHR85" s="318"/>
      <c r="DHS85" s="318"/>
      <c r="DHT85" s="318"/>
      <c r="DHU85" s="318"/>
      <c r="DHV85" s="318"/>
      <c r="DHW85" s="318"/>
      <c r="DHX85" s="318"/>
      <c r="DHY85" s="318"/>
      <c r="DHZ85" s="318"/>
      <c r="DIA85" s="318"/>
      <c r="DIB85" s="318"/>
      <c r="DIC85" s="318"/>
      <c r="DID85" s="318"/>
      <c r="DIE85" s="318"/>
      <c r="DIF85" s="318"/>
      <c r="DIG85" s="322"/>
      <c r="DIH85" s="323"/>
      <c r="DII85" s="323"/>
      <c r="DIJ85" s="323"/>
      <c r="DIK85" s="323"/>
      <c r="DIL85" s="323"/>
      <c r="DIM85" s="323"/>
      <c r="DIN85" s="323"/>
      <c r="DIO85" s="323"/>
      <c r="DIP85" s="323"/>
      <c r="DIQ85" s="323"/>
      <c r="DIR85" s="323"/>
      <c r="DIS85" s="323"/>
      <c r="DIT85" s="323"/>
      <c r="DIU85" s="323"/>
      <c r="DIV85" s="350"/>
      <c r="DIW85" s="312"/>
      <c r="DIX85" s="312"/>
      <c r="DIY85" s="312"/>
      <c r="DIZ85" s="312"/>
      <c r="DJA85" s="312"/>
      <c r="DJB85" s="312"/>
      <c r="DJC85" s="312"/>
      <c r="DJD85" s="312"/>
      <c r="DJE85" s="312"/>
      <c r="DJF85" s="312"/>
      <c r="DJG85" s="312"/>
      <c r="DJH85" s="312"/>
      <c r="DJI85" s="312"/>
      <c r="DJJ85" s="312"/>
      <c r="DJK85" s="312"/>
      <c r="DJL85" s="312"/>
      <c r="DJM85" s="312"/>
      <c r="DJN85" s="312"/>
      <c r="DJO85" s="312"/>
      <c r="DJP85" s="312"/>
      <c r="DJQ85" s="312"/>
      <c r="DJR85" s="312"/>
      <c r="DJS85" s="312"/>
      <c r="DJT85" s="312"/>
      <c r="DJU85" s="312"/>
      <c r="DJV85" s="312"/>
      <c r="DJW85" s="312"/>
      <c r="DJX85" s="312"/>
      <c r="DJY85" s="312"/>
      <c r="DJZ85" s="312"/>
      <c r="DKA85" s="312"/>
      <c r="DKB85" s="312"/>
      <c r="DKC85" s="312"/>
      <c r="DKD85" s="312"/>
      <c r="DKE85" s="312"/>
      <c r="DKF85" s="312"/>
      <c r="DKG85" s="312"/>
      <c r="DKH85" s="312"/>
      <c r="DKI85" s="312"/>
      <c r="DKJ85" s="312"/>
      <c r="DKK85" s="312"/>
      <c r="DKL85" s="312"/>
      <c r="DKM85" s="312"/>
      <c r="DKN85" s="312"/>
      <c r="DKO85" s="312"/>
      <c r="DKP85" s="312"/>
      <c r="DKQ85" s="312"/>
      <c r="DKR85" s="312"/>
      <c r="DKS85" s="312"/>
      <c r="DKT85" s="312"/>
      <c r="DKU85" s="312"/>
      <c r="DKV85" s="312"/>
      <c r="DKW85" s="312"/>
      <c r="DKX85" s="312"/>
      <c r="DKY85" s="312"/>
      <c r="DKZ85" s="312"/>
      <c r="DLA85" s="312"/>
      <c r="DLB85" s="312"/>
      <c r="DLC85" s="312"/>
      <c r="DLD85" s="312"/>
      <c r="DLE85" s="318"/>
      <c r="DLF85" s="318"/>
      <c r="DLG85" s="318"/>
      <c r="DLH85" s="318"/>
      <c r="DLI85" s="318"/>
      <c r="DLJ85" s="318"/>
      <c r="DLK85" s="318"/>
      <c r="DLL85" s="318"/>
      <c r="DLM85" s="318"/>
      <c r="DLN85" s="318"/>
      <c r="DLO85" s="318"/>
      <c r="DLP85" s="318"/>
      <c r="DLQ85" s="318"/>
      <c r="DLR85" s="318"/>
      <c r="DLS85" s="318"/>
      <c r="DLT85" s="318"/>
      <c r="DLU85" s="322"/>
      <c r="DLV85" s="323"/>
      <c r="DLW85" s="323"/>
      <c r="DLX85" s="323"/>
      <c r="DLY85" s="323"/>
      <c r="DLZ85" s="323"/>
      <c r="DMA85" s="323"/>
      <c r="DMB85" s="323"/>
      <c r="DMC85" s="323"/>
      <c r="DMD85" s="323"/>
      <c r="DME85" s="323"/>
      <c r="DMF85" s="323"/>
      <c r="DMG85" s="323"/>
      <c r="DMH85" s="323"/>
      <c r="DMI85" s="323"/>
      <c r="DMJ85" s="350"/>
      <c r="DMK85" s="312"/>
      <c r="DML85" s="312"/>
      <c r="DMM85" s="312"/>
      <c r="DMN85" s="312"/>
      <c r="DMO85" s="312"/>
      <c r="DMP85" s="312"/>
      <c r="DMQ85" s="312"/>
      <c r="DMR85" s="312"/>
      <c r="DMS85" s="312"/>
      <c r="DMT85" s="312"/>
      <c r="DMU85" s="312"/>
      <c r="DMV85" s="312"/>
      <c r="DMW85" s="312"/>
      <c r="DMX85" s="312"/>
      <c r="DMY85" s="312"/>
      <c r="DMZ85" s="312"/>
      <c r="DNA85" s="312"/>
      <c r="DNB85" s="312"/>
      <c r="DNC85" s="312"/>
      <c r="DND85" s="312"/>
      <c r="DNE85" s="312"/>
      <c r="DNF85" s="312"/>
      <c r="DNG85" s="312"/>
      <c r="DNH85" s="312"/>
      <c r="DNI85" s="312"/>
      <c r="DNJ85" s="312"/>
      <c r="DNK85" s="312"/>
      <c r="DNL85" s="312"/>
      <c r="DNM85" s="312"/>
      <c r="DNN85" s="312"/>
      <c r="DNO85" s="312"/>
      <c r="DNP85" s="312"/>
      <c r="DNQ85" s="312"/>
      <c r="DNR85" s="312"/>
      <c r="DNS85" s="312"/>
      <c r="DNT85" s="312"/>
      <c r="DNU85" s="312"/>
      <c r="DNV85" s="312"/>
      <c r="DNW85" s="312"/>
      <c r="DNX85" s="312"/>
      <c r="DNY85" s="312"/>
      <c r="DNZ85" s="312"/>
      <c r="DOA85" s="312"/>
      <c r="DOB85" s="312"/>
      <c r="DOC85" s="312"/>
      <c r="DOD85" s="312"/>
      <c r="DOE85" s="312"/>
      <c r="DOF85" s="312"/>
      <c r="DOG85" s="312"/>
      <c r="DOH85" s="312"/>
      <c r="DOI85" s="312"/>
      <c r="DOJ85" s="312"/>
      <c r="DOK85" s="312"/>
      <c r="DOL85" s="312"/>
      <c r="DOM85" s="312"/>
      <c r="DON85" s="312"/>
      <c r="DOO85" s="312"/>
      <c r="DOP85" s="312"/>
      <c r="DOQ85" s="312"/>
      <c r="DOR85" s="312"/>
      <c r="DOS85" s="318"/>
      <c r="DOT85" s="318"/>
      <c r="DOU85" s="318"/>
      <c r="DOV85" s="318"/>
      <c r="DOW85" s="318"/>
      <c r="DOX85" s="318"/>
      <c r="DOY85" s="318"/>
      <c r="DOZ85" s="318"/>
      <c r="DPA85" s="318"/>
      <c r="DPB85" s="318"/>
      <c r="DPC85" s="318"/>
      <c r="DPD85" s="318"/>
      <c r="DPE85" s="318"/>
      <c r="DPF85" s="318"/>
      <c r="DPG85" s="318"/>
      <c r="DPH85" s="318"/>
      <c r="DPI85" s="322"/>
      <c r="DPJ85" s="323"/>
      <c r="DPK85" s="323"/>
      <c r="DPL85" s="323"/>
      <c r="DPM85" s="323"/>
      <c r="DPN85" s="323"/>
      <c r="DPO85" s="323"/>
      <c r="DPP85" s="323"/>
      <c r="DPQ85" s="323"/>
      <c r="DPR85" s="323"/>
      <c r="DPS85" s="323"/>
      <c r="DPT85" s="323"/>
      <c r="DPU85" s="323"/>
      <c r="DPV85" s="323"/>
      <c r="DPW85" s="323"/>
      <c r="DPX85" s="350"/>
      <c r="DPY85" s="312"/>
      <c r="DPZ85" s="312"/>
      <c r="DQA85" s="312"/>
      <c r="DQB85" s="312"/>
      <c r="DQC85" s="312"/>
      <c r="DQD85" s="312"/>
      <c r="DQE85" s="312"/>
      <c r="DQF85" s="312"/>
      <c r="DQG85" s="312"/>
      <c r="DQH85" s="312"/>
      <c r="DQI85" s="312"/>
      <c r="DQJ85" s="312"/>
      <c r="DQK85" s="312"/>
      <c r="DQL85" s="312"/>
      <c r="DQM85" s="312"/>
      <c r="DQN85" s="312"/>
      <c r="DQO85" s="312"/>
      <c r="DQP85" s="312"/>
      <c r="DQQ85" s="312"/>
      <c r="DQR85" s="312"/>
      <c r="DQS85" s="312"/>
      <c r="DQT85" s="312"/>
      <c r="DQU85" s="312"/>
      <c r="DQV85" s="312"/>
      <c r="DQW85" s="312"/>
      <c r="DQX85" s="312"/>
      <c r="DQY85" s="312"/>
      <c r="DQZ85" s="312"/>
      <c r="DRA85" s="312"/>
      <c r="DRB85" s="312"/>
      <c r="DRC85" s="312"/>
      <c r="DRD85" s="312"/>
      <c r="DRE85" s="312"/>
      <c r="DRF85" s="312"/>
      <c r="DRG85" s="312"/>
      <c r="DRH85" s="312"/>
      <c r="DRI85" s="312"/>
      <c r="DRJ85" s="312"/>
      <c r="DRK85" s="312"/>
      <c r="DRL85" s="312"/>
      <c r="DRM85" s="312"/>
      <c r="DRN85" s="312"/>
      <c r="DRO85" s="312"/>
      <c r="DRP85" s="312"/>
      <c r="DRQ85" s="312"/>
      <c r="DRR85" s="312"/>
      <c r="DRS85" s="312"/>
      <c r="DRT85" s="312"/>
      <c r="DRU85" s="312"/>
      <c r="DRV85" s="312"/>
      <c r="DRW85" s="312"/>
      <c r="DRX85" s="312"/>
      <c r="DRY85" s="312"/>
      <c r="DRZ85" s="312"/>
      <c r="DSA85" s="312"/>
      <c r="DSB85" s="312"/>
      <c r="DSC85" s="312"/>
      <c r="DSD85" s="312"/>
      <c r="DSE85" s="312"/>
      <c r="DSF85" s="312"/>
      <c r="DSG85" s="318"/>
      <c r="DSH85" s="318"/>
      <c r="DSI85" s="318"/>
      <c r="DSJ85" s="318"/>
      <c r="DSK85" s="318"/>
      <c r="DSL85" s="318"/>
      <c r="DSM85" s="318"/>
      <c r="DSN85" s="318"/>
      <c r="DSO85" s="318"/>
      <c r="DSP85" s="318"/>
      <c r="DSQ85" s="318"/>
      <c r="DSR85" s="318"/>
      <c r="DSS85" s="318"/>
      <c r="DST85" s="318"/>
      <c r="DSU85" s="318"/>
      <c r="DSV85" s="318"/>
      <c r="DSW85" s="322"/>
      <c r="DSX85" s="323"/>
      <c r="DSY85" s="323"/>
      <c r="DSZ85" s="323"/>
      <c r="DTA85" s="323"/>
      <c r="DTB85" s="323"/>
      <c r="DTC85" s="323"/>
      <c r="DTD85" s="323"/>
      <c r="DTE85" s="323"/>
      <c r="DTF85" s="323"/>
      <c r="DTG85" s="323"/>
      <c r="DTH85" s="323"/>
      <c r="DTI85" s="323"/>
      <c r="DTJ85" s="323"/>
      <c r="DTK85" s="323"/>
      <c r="DTL85" s="350"/>
      <c r="DTM85" s="312"/>
      <c r="DTN85" s="312"/>
      <c r="DTO85" s="312"/>
      <c r="DTP85" s="312"/>
      <c r="DTQ85" s="312"/>
      <c r="DTR85" s="312"/>
      <c r="DTS85" s="312"/>
      <c r="DTT85" s="312"/>
      <c r="DTU85" s="312"/>
      <c r="DTV85" s="312"/>
      <c r="DTW85" s="312"/>
      <c r="DTX85" s="312"/>
      <c r="DTY85" s="312"/>
      <c r="DTZ85" s="312"/>
      <c r="DUA85" s="312"/>
      <c r="DUB85" s="312"/>
      <c r="DUC85" s="312"/>
      <c r="DUD85" s="312"/>
      <c r="DUE85" s="312"/>
      <c r="DUF85" s="312"/>
      <c r="DUG85" s="312"/>
      <c r="DUH85" s="312"/>
      <c r="DUI85" s="312"/>
      <c r="DUJ85" s="312"/>
      <c r="DUK85" s="312"/>
      <c r="DUL85" s="312"/>
      <c r="DUM85" s="312"/>
      <c r="DUN85" s="312"/>
      <c r="DUO85" s="312"/>
      <c r="DUP85" s="312"/>
      <c r="DUQ85" s="312"/>
      <c r="DUR85" s="312"/>
      <c r="DUS85" s="312"/>
      <c r="DUT85" s="312"/>
      <c r="DUU85" s="312"/>
      <c r="DUV85" s="312"/>
      <c r="DUW85" s="312"/>
      <c r="DUX85" s="312"/>
      <c r="DUY85" s="312"/>
      <c r="DUZ85" s="312"/>
      <c r="DVA85" s="312"/>
      <c r="DVB85" s="312"/>
      <c r="DVC85" s="312"/>
      <c r="DVD85" s="312"/>
      <c r="DVE85" s="312"/>
      <c r="DVF85" s="312"/>
      <c r="DVG85" s="312"/>
      <c r="DVH85" s="312"/>
      <c r="DVI85" s="312"/>
      <c r="DVJ85" s="312"/>
      <c r="DVK85" s="312"/>
      <c r="DVL85" s="312"/>
      <c r="DVM85" s="312"/>
      <c r="DVN85" s="312"/>
      <c r="DVO85" s="312"/>
      <c r="DVP85" s="312"/>
      <c r="DVQ85" s="312"/>
      <c r="DVR85" s="312"/>
      <c r="DVS85" s="312"/>
      <c r="DVT85" s="312"/>
      <c r="DVU85" s="318"/>
      <c r="DVV85" s="318"/>
      <c r="DVW85" s="318"/>
      <c r="DVX85" s="318"/>
      <c r="DVY85" s="318"/>
      <c r="DVZ85" s="318"/>
      <c r="DWA85" s="318"/>
      <c r="DWB85" s="318"/>
      <c r="DWC85" s="318"/>
      <c r="DWD85" s="318"/>
      <c r="DWE85" s="318"/>
      <c r="DWF85" s="318"/>
      <c r="DWG85" s="318"/>
      <c r="DWH85" s="318"/>
      <c r="DWI85" s="318"/>
      <c r="DWJ85" s="318"/>
      <c r="DWK85" s="322"/>
      <c r="DWL85" s="323"/>
      <c r="DWM85" s="323"/>
      <c r="DWN85" s="323"/>
      <c r="DWO85" s="323"/>
      <c r="DWP85" s="323"/>
      <c r="DWQ85" s="323"/>
      <c r="DWR85" s="323"/>
      <c r="DWS85" s="323"/>
      <c r="DWT85" s="323"/>
      <c r="DWU85" s="323"/>
      <c r="DWV85" s="323"/>
      <c r="DWW85" s="323"/>
      <c r="DWX85" s="323"/>
      <c r="DWY85" s="323"/>
      <c r="DWZ85" s="350"/>
      <c r="DXA85" s="312"/>
      <c r="DXB85" s="312"/>
      <c r="DXC85" s="312"/>
      <c r="DXD85" s="312"/>
      <c r="DXE85" s="312"/>
      <c r="DXF85" s="312"/>
      <c r="DXG85" s="312"/>
      <c r="DXH85" s="312"/>
      <c r="DXI85" s="312"/>
      <c r="DXJ85" s="312"/>
      <c r="DXK85" s="312"/>
      <c r="DXL85" s="312"/>
      <c r="DXM85" s="312"/>
      <c r="DXN85" s="312"/>
      <c r="DXO85" s="312"/>
      <c r="DXP85" s="312"/>
      <c r="DXQ85" s="312"/>
      <c r="DXR85" s="312"/>
      <c r="DXS85" s="312"/>
      <c r="DXT85" s="312"/>
      <c r="DXU85" s="312"/>
      <c r="DXV85" s="312"/>
      <c r="DXW85" s="312"/>
      <c r="DXX85" s="312"/>
      <c r="DXY85" s="312"/>
      <c r="DXZ85" s="312"/>
      <c r="DYA85" s="312"/>
      <c r="DYB85" s="312"/>
      <c r="DYC85" s="312"/>
      <c r="DYD85" s="312"/>
      <c r="DYE85" s="312"/>
      <c r="DYF85" s="312"/>
      <c r="DYG85" s="312"/>
      <c r="DYH85" s="312"/>
      <c r="DYI85" s="312"/>
      <c r="DYJ85" s="312"/>
      <c r="DYK85" s="312"/>
      <c r="DYL85" s="312"/>
      <c r="DYM85" s="312"/>
      <c r="DYN85" s="312"/>
      <c r="DYO85" s="312"/>
      <c r="DYP85" s="312"/>
      <c r="DYQ85" s="312"/>
      <c r="DYR85" s="312"/>
      <c r="DYS85" s="312"/>
      <c r="DYT85" s="312"/>
      <c r="DYU85" s="312"/>
      <c r="DYV85" s="312"/>
      <c r="DYW85" s="312"/>
      <c r="DYX85" s="312"/>
      <c r="DYY85" s="312"/>
      <c r="DYZ85" s="312"/>
      <c r="DZA85" s="312"/>
      <c r="DZB85" s="312"/>
      <c r="DZC85" s="312"/>
      <c r="DZD85" s="312"/>
      <c r="DZE85" s="312"/>
      <c r="DZF85" s="312"/>
      <c r="DZG85" s="312"/>
      <c r="DZH85" s="312"/>
      <c r="DZI85" s="318"/>
      <c r="DZJ85" s="318"/>
      <c r="DZK85" s="318"/>
      <c r="DZL85" s="318"/>
      <c r="DZM85" s="318"/>
      <c r="DZN85" s="318"/>
      <c r="DZO85" s="318"/>
      <c r="DZP85" s="318"/>
      <c r="DZQ85" s="318"/>
      <c r="DZR85" s="318"/>
      <c r="DZS85" s="318"/>
      <c r="DZT85" s="318"/>
      <c r="DZU85" s="318"/>
      <c r="DZV85" s="318"/>
      <c r="DZW85" s="318"/>
      <c r="DZX85" s="318"/>
      <c r="DZY85" s="322"/>
      <c r="DZZ85" s="323"/>
      <c r="EAA85" s="323"/>
      <c r="EAB85" s="323"/>
      <c r="EAC85" s="323"/>
      <c r="EAD85" s="323"/>
      <c r="EAE85" s="323"/>
      <c r="EAF85" s="323"/>
      <c r="EAG85" s="323"/>
      <c r="EAH85" s="323"/>
      <c r="EAI85" s="323"/>
      <c r="EAJ85" s="323"/>
      <c r="EAK85" s="323"/>
      <c r="EAL85" s="323"/>
      <c r="EAM85" s="323"/>
      <c r="EAN85" s="350"/>
      <c r="EAO85" s="312"/>
      <c r="EAP85" s="312"/>
      <c r="EAQ85" s="312"/>
      <c r="EAR85" s="312"/>
      <c r="EAS85" s="312"/>
      <c r="EAT85" s="312"/>
      <c r="EAU85" s="312"/>
      <c r="EAV85" s="312"/>
      <c r="EAW85" s="312"/>
      <c r="EAX85" s="312"/>
      <c r="EAY85" s="312"/>
      <c r="EAZ85" s="312"/>
      <c r="EBA85" s="312"/>
      <c r="EBB85" s="312"/>
      <c r="EBC85" s="312"/>
      <c r="EBD85" s="312"/>
      <c r="EBE85" s="312"/>
      <c r="EBF85" s="312"/>
      <c r="EBG85" s="312"/>
      <c r="EBH85" s="312"/>
      <c r="EBI85" s="312"/>
      <c r="EBJ85" s="312"/>
      <c r="EBK85" s="312"/>
      <c r="EBL85" s="312"/>
      <c r="EBM85" s="312"/>
      <c r="EBN85" s="312"/>
      <c r="EBO85" s="312"/>
      <c r="EBP85" s="312"/>
      <c r="EBQ85" s="312"/>
      <c r="EBR85" s="312"/>
      <c r="EBS85" s="312"/>
      <c r="EBT85" s="312"/>
      <c r="EBU85" s="312"/>
      <c r="EBV85" s="312"/>
      <c r="EBW85" s="312"/>
      <c r="EBX85" s="312"/>
      <c r="EBY85" s="312"/>
      <c r="EBZ85" s="312"/>
      <c r="ECA85" s="312"/>
      <c r="ECB85" s="312"/>
      <c r="ECC85" s="312"/>
      <c r="ECD85" s="312"/>
      <c r="ECE85" s="312"/>
      <c r="ECF85" s="312"/>
      <c r="ECG85" s="312"/>
      <c r="ECH85" s="312"/>
      <c r="ECI85" s="312"/>
      <c r="ECJ85" s="312"/>
      <c r="ECK85" s="312"/>
      <c r="ECL85" s="312"/>
      <c r="ECM85" s="312"/>
      <c r="ECN85" s="312"/>
      <c r="ECO85" s="312"/>
      <c r="ECP85" s="312"/>
      <c r="ECQ85" s="312"/>
      <c r="ECR85" s="312"/>
      <c r="ECS85" s="312"/>
      <c r="ECT85" s="312"/>
      <c r="ECU85" s="312"/>
      <c r="ECV85" s="312"/>
      <c r="ECW85" s="318"/>
      <c r="ECX85" s="318"/>
      <c r="ECY85" s="318"/>
      <c r="ECZ85" s="318"/>
      <c r="EDA85" s="318"/>
      <c r="EDB85" s="318"/>
      <c r="EDC85" s="318"/>
      <c r="EDD85" s="318"/>
      <c r="EDE85" s="318"/>
      <c r="EDF85" s="318"/>
      <c r="EDG85" s="318"/>
      <c r="EDH85" s="318"/>
      <c r="EDI85" s="318"/>
      <c r="EDJ85" s="318"/>
      <c r="EDK85" s="318"/>
      <c r="EDL85" s="318"/>
      <c r="EDM85" s="322"/>
      <c r="EDN85" s="323"/>
      <c r="EDO85" s="323"/>
      <c r="EDP85" s="323"/>
      <c r="EDQ85" s="323"/>
      <c r="EDR85" s="323"/>
      <c r="EDS85" s="323"/>
      <c r="EDT85" s="323"/>
      <c r="EDU85" s="323"/>
      <c r="EDV85" s="323"/>
      <c r="EDW85" s="323"/>
      <c r="EDX85" s="323"/>
      <c r="EDY85" s="323"/>
      <c r="EDZ85" s="323"/>
      <c r="EEA85" s="323"/>
      <c r="EEB85" s="350"/>
      <c r="EEC85" s="312"/>
      <c r="EED85" s="312"/>
      <c r="EEE85" s="312"/>
      <c r="EEF85" s="312"/>
      <c r="EEG85" s="312"/>
      <c r="EEH85" s="312"/>
      <c r="EEI85" s="312"/>
      <c r="EEJ85" s="312"/>
      <c r="EEK85" s="312"/>
      <c r="EEL85" s="312"/>
      <c r="EEM85" s="312"/>
      <c r="EEN85" s="312"/>
      <c r="EEO85" s="312"/>
      <c r="EEP85" s="312"/>
      <c r="EEQ85" s="312"/>
      <c r="EER85" s="312"/>
      <c r="EES85" s="312"/>
      <c r="EET85" s="312"/>
      <c r="EEU85" s="312"/>
      <c r="EEV85" s="312"/>
      <c r="EEW85" s="312"/>
      <c r="EEX85" s="312"/>
      <c r="EEY85" s="312"/>
      <c r="EEZ85" s="312"/>
      <c r="EFA85" s="312"/>
      <c r="EFB85" s="312"/>
      <c r="EFC85" s="312"/>
      <c r="EFD85" s="312"/>
      <c r="EFE85" s="312"/>
      <c r="EFF85" s="312"/>
      <c r="EFG85" s="312"/>
      <c r="EFH85" s="312"/>
      <c r="EFI85" s="312"/>
      <c r="EFJ85" s="312"/>
      <c r="EFK85" s="312"/>
      <c r="EFL85" s="312"/>
      <c r="EFM85" s="312"/>
      <c r="EFN85" s="312"/>
      <c r="EFO85" s="312"/>
      <c r="EFP85" s="312"/>
      <c r="EFQ85" s="312"/>
      <c r="EFR85" s="312"/>
      <c r="EFS85" s="312"/>
      <c r="EFT85" s="312"/>
      <c r="EFU85" s="312"/>
      <c r="EFV85" s="312"/>
      <c r="EFW85" s="312"/>
      <c r="EFX85" s="312"/>
      <c r="EFY85" s="312"/>
      <c r="EFZ85" s="312"/>
      <c r="EGA85" s="312"/>
      <c r="EGB85" s="312"/>
      <c r="EGC85" s="312"/>
      <c r="EGD85" s="312"/>
      <c r="EGE85" s="312"/>
      <c r="EGF85" s="312"/>
      <c r="EGG85" s="312"/>
      <c r="EGH85" s="312"/>
      <c r="EGI85" s="312"/>
      <c r="EGJ85" s="312"/>
      <c r="EGK85" s="318"/>
      <c r="EGL85" s="318"/>
      <c r="EGM85" s="318"/>
      <c r="EGN85" s="318"/>
      <c r="EGO85" s="318"/>
      <c r="EGP85" s="318"/>
      <c r="EGQ85" s="318"/>
      <c r="EGR85" s="318"/>
      <c r="EGS85" s="318"/>
      <c r="EGT85" s="318"/>
      <c r="EGU85" s="318"/>
      <c r="EGV85" s="318"/>
      <c r="EGW85" s="318"/>
      <c r="EGX85" s="318"/>
      <c r="EGY85" s="318"/>
      <c r="EGZ85" s="318"/>
      <c r="EHA85" s="322"/>
      <c r="EHB85" s="323"/>
      <c r="EHC85" s="323"/>
      <c r="EHD85" s="323"/>
      <c r="EHE85" s="323"/>
      <c r="EHF85" s="323"/>
      <c r="EHG85" s="323"/>
      <c r="EHH85" s="323"/>
      <c r="EHI85" s="323"/>
      <c r="EHJ85" s="323"/>
      <c r="EHK85" s="323"/>
      <c r="EHL85" s="323"/>
      <c r="EHM85" s="323"/>
      <c r="EHN85" s="323"/>
      <c r="EHO85" s="323"/>
      <c r="EHP85" s="350"/>
      <c r="EHQ85" s="312"/>
      <c r="EHR85" s="312"/>
      <c r="EHS85" s="312"/>
      <c r="EHT85" s="312"/>
      <c r="EHU85" s="312"/>
      <c r="EHV85" s="312"/>
      <c r="EHW85" s="312"/>
      <c r="EHX85" s="312"/>
      <c r="EHY85" s="312"/>
      <c r="EHZ85" s="312"/>
      <c r="EIA85" s="312"/>
      <c r="EIB85" s="312"/>
      <c r="EIC85" s="312"/>
      <c r="EID85" s="312"/>
      <c r="EIE85" s="312"/>
      <c r="EIF85" s="312"/>
      <c r="EIG85" s="312"/>
      <c r="EIH85" s="312"/>
      <c r="EII85" s="312"/>
      <c r="EIJ85" s="312"/>
      <c r="EIK85" s="312"/>
      <c r="EIL85" s="312"/>
      <c r="EIM85" s="312"/>
      <c r="EIN85" s="312"/>
      <c r="EIO85" s="312"/>
      <c r="EIP85" s="312"/>
      <c r="EIQ85" s="312"/>
      <c r="EIR85" s="312"/>
      <c r="EIS85" s="312"/>
      <c r="EIT85" s="312"/>
      <c r="EIU85" s="312"/>
      <c r="EIV85" s="312"/>
      <c r="EIW85" s="312"/>
      <c r="EIX85" s="312"/>
      <c r="EIY85" s="312"/>
      <c r="EIZ85" s="312"/>
      <c r="EJA85" s="312"/>
      <c r="EJB85" s="312"/>
      <c r="EJC85" s="312"/>
      <c r="EJD85" s="312"/>
      <c r="EJE85" s="312"/>
      <c r="EJF85" s="312"/>
      <c r="EJG85" s="312"/>
      <c r="EJH85" s="312"/>
      <c r="EJI85" s="312"/>
      <c r="EJJ85" s="312"/>
      <c r="EJK85" s="312"/>
      <c r="EJL85" s="312"/>
      <c r="EJM85" s="312"/>
      <c r="EJN85" s="312"/>
      <c r="EJO85" s="312"/>
      <c r="EJP85" s="312"/>
      <c r="EJQ85" s="312"/>
      <c r="EJR85" s="312"/>
      <c r="EJS85" s="312"/>
      <c r="EJT85" s="312"/>
      <c r="EJU85" s="312"/>
      <c r="EJV85" s="312"/>
      <c r="EJW85" s="312"/>
      <c r="EJX85" s="312"/>
      <c r="EJY85" s="318"/>
      <c r="EJZ85" s="318"/>
      <c r="EKA85" s="318"/>
      <c r="EKB85" s="318"/>
      <c r="EKC85" s="318"/>
      <c r="EKD85" s="318"/>
      <c r="EKE85" s="318"/>
      <c r="EKF85" s="318"/>
      <c r="EKG85" s="318"/>
      <c r="EKH85" s="318"/>
      <c r="EKI85" s="318"/>
      <c r="EKJ85" s="318"/>
      <c r="EKK85" s="318"/>
      <c r="EKL85" s="318"/>
      <c r="EKM85" s="318"/>
      <c r="EKN85" s="318"/>
      <c r="EKO85" s="322"/>
      <c r="EKP85" s="323"/>
      <c r="EKQ85" s="323"/>
      <c r="EKR85" s="323"/>
      <c r="EKS85" s="323"/>
      <c r="EKT85" s="323"/>
      <c r="EKU85" s="323"/>
      <c r="EKV85" s="323"/>
      <c r="EKW85" s="323"/>
      <c r="EKX85" s="323"/>
      <c r="EKY85" s="323"/>
      <c r="EKZ85" s="323"/>
      <c r="ELA85" s="323"/>
      <c r="ELB85" s="323"/>
      <c r="ELC85" s="323"/>
      <c r="ELD85" s="350"/>
      <c r="ELE85" s="312"/>
      <c r="ELF85" s="312"/>
      <c r="ELG85" s="312"/>
      <c r="ELH85" s="312"/>
      <c r="ELI85" s="312"/>
      <c r="ELJ85" s="312"/>
      <c r="ELK85" s="312"/>
      <c r="ELL85" s="312"/>
      <c r="ELM85" s="312"/>
      <c r="ELN85" s="312"/>
      <c r="ELO85" s="312"/>
      <c r="ELP85" s="312"/>
      <c r="ELQ85" s="312"/>
      <c r="ELR85" s="312"/>
      <c r="ELS85" s="312"/>
      <c r="ELT85" s="312"/>
      <c r="ELU85" s="312"/>
      <c r="ELV85" s="312"/>
      <c r="ELW85" s="312"/>
      <c r="ELX85" s="312"/>
      <c r="ELY85" s="312"/>
      <c r="ELZ85" s="312"/>
      <c r="EMA85" s="312"/>
      <c r="EMB85" s="312"/>
      <c r="EMC85" s="312"/>
      <c r="EMD85" s="312"/>
      <c r="EME85" s="312"/>
      <c r="EMF85" s="312"/>
      <c r="EMG85" s="312"/>
      <c r="EMH85" s="312"/>
      <c r="EMI85" s="312"/>
      <c r="EMJ85" s="312"/>
      <c r="EMK85" s="312"/>
      <c r="EML85" s="312"/>
      <c r="EMM85" s="312"/>
      <c r="EMN85" s="312"/>
      <c r="EMO85" s="312"/>
      <c r="EMP85" s="312"/>
      <c r="EMQ85" s="312"/>
      <c r="EMR85" s="312"/>
      <c r="EMS85" s="312"/>
      <c r="EMT85" s="312"/>
      <c r="EMU85" s="312"/>
      <c r="EMV85" s="312"/>
      <c r="EMW85" s="312"/>
      <c r="EMX85" s="312"/>
      <c r="EMY85" s="312"/>
      <c r="EMZ85" s="312"/>
      <c r="ENA85" s="312"/>
      <c r="ENB85" s="312"/>
      <c r="ENC85" s="312"/>
      <c r="END85" s="312"/>
      <c r="ENE85" s="312"/>
      <c r="ENF85" s="312"/>
      <c r="ENG85" s="312"/>
      <c r="ENH85" s="312"/>
      <c r="ENI85" s="312"/>
      <c r="ENJ85" s="312"/>
      <c r="ENK85" s="312"/>
      <c r="ENL85" s="312"/>
      <c r="ENM85" s="318"/>
      <c r="ENN85" s="318"/>
      <c r="ENO85" s="318"/>
      <c r="ENP85" s="318"/>
      <c r="ENQ85" s="318"/>
      <c r="ENR85" s="318"/>
      <c r="ENS85" s="318"/>
      <c r="ENT85" s="318"/>
      <c r="ENU85" s="318"/>
      <c r="ENV85" s="318"/>
      <c r="ENW85" s="318"/>
      <c r="ENX85" s="318"/>
      <c r="ENY85" s="318"/>
      <c r="ENZ85" s="318"/>
      <c r="EOA85" s="318"/>
      <c r="EOB85" s="318"/>
      <c r="EOC85" s="322"/>
      <c r="EOD85" s="323"/>
      <c r="EOE85" s="323"/>
      <c r="EOF85" s="323"/>
      <c r="EOG85" s="323"/>
      <c r="EOH85" s="323"/>
      <c r="EOI85" s="323"/>
      <c r="EOJ85" s="323"/>
      <c r="EOK85" s="323"/>
      <c r="EOL85" s="323"/>
      <c r="EOM85" s="323"/>
      <c r="EON85" s="323"/>
      <c r="EOO85" s="323"/>
      <c r="EOP85" s="323"/>
      <c r="EOQ85" s="323"/>
      <c r="EOR85" s="350"/>
      <c r="EOS85" s="312"/>
      <c r="EOT85" s="312"/>
      <c r="EOU85" s="312"/>
      <c r="EOV85" s="312"/>
      <c r="EOW85" s="312"/>
      <c r="EOX85" s="312"/>
      <c r="EOY85" s="312"/>
      <c r="EOZ85" s="312"/>
      <c r="EPA85" s="312"/>
      <c r="EPB85" s="312"/>
      <c r="EPC85" s="312"/>
      <c r="EPD85" s="312"/>
      <c r="EPE85" s="312"/>
      <c r="EPF85" s="312"/>
      <c r="EPG85" s="312"/>
      <c r="EPH85" s="312"/>
      <c r="EPI85" s="312"/>
      <c r="EPJ85" s="312"/>
      <c r="EPK85" s="312"/>
      <c r="EPL85" s="312"/>
      <c r="EPM85" s="312"/>
      <c r="EPN85" s="312"/>
      <c r="EPO85" s="312"/>
      <c r="EPP85" s="312"/>
      <c r="EPQ85" s="312"/>
      <c r="EPR85" s="312"/>
      <c r="EPS85" s="312"/>
      <c r="EPT85" s="312"/>
      <c r="EPU85" s="312"/>
      <c r="EPV85" s="312"/>
      <c r="EPW85" s="312"/>
      <c r="EPX85" s="312"/>
      <c r="EPY85" s="312"/>
      <c r="EPZ85" s="312"/>
      <c r="EQA85" s="312"/>
      <c r="EQB85" s="312"/>
      <c r="EQC85" s="312"/>
      <c r="EQD85" s="312"/>
      <c r="EQE85" s="312"/>
      <c r="EQF85" s="312"/>
      <c r="EQG85" s="312"/>
      <c r="EQH85" s="312"/>
      <c r="EQI85" s="312"/>
      <c r="EQJ85" s="312"/>
      <c r="EQK85" s="312"/>
      <c r="EQL85" s="312"/>
      <c r="EQM85" s="312"/>
      <c r="EQN85" s="312"/>
      <c r="EQO85" s="312"/>
      <c r="EQP85" s="312"/>
      <c r="EQQ85" s="312"/>
      <c r="EQR85" s="312"/>
      <c r="EQS85" s="312"/>
      <c r="EQT85" s="312"/>
      <c r="EQU85" s="312"/>
      <c r="EQV85" s="312"/>
      <c r="EQW85" s="312"/>
      <c r="EQX85" s="312"/>
      <c r="EQY85" s="312"/>
      <c r="EQZ85" s="312"/>
      <c r="ERA85" s="318"/>
      <c r="ERB85" s="318"/>
      <c r="ERC85" s="318"/>
      <c r="ERD85" s="318"/>
      <c r="ERE85" s="318"/>
      <c r="ERF85" s="318"/>
      <c r="ERG85" s="318"/>
      <c r="ERH85" s="318"/>
      <c r="ERI85" s="318"/>
      <c r="ERJ85" s="318"/>
      <c r="ERK85" s="318"/>
      <c r="ERL85" s="318"/>
      <c r="ERM85" s="318"/>
      <c r="ERN85" s="318"/>
      <c r="ERO85" s="318"/>
      <c r="ERP85" s="318"/>
      <c r="ERQ85" s="322"/>
      <c r="ERR85" s="323"/>
      <c r="ERS85" s="323"/>
      <c r="ERT85" s="323"/>
      <c r="ERU85" s="323"/>
      <c r="ERV85" s="323"/>
      <c r="ERW85" s="323"/>
      <c r="ERX85" s="323"/>
      <c r="ERY85" s="323"/>
      <c r="ERZ85" s="323"/>
      <c r="ESA85" s="323"/>
      <c r="ESB85" s="323"/>
      <c r="ESC85" s="323"/>
      <c r="ESD85" s="323"/>
      <c r="ESE85" s="323"/>
      <c r="ESF85" s="350"/>
      <c r="ESG85" s="312"/>
      <c r="ESH85" s="312"/>
      <c r="ESI85" s="312"/>
      <c r="ESJ85" s="312"/>
      <c r="ESK85" s="312"/>
      <c r="ESL85" s="312"/>
      <c r="ESM85" s="312"/>
      <c r="ESN85" s="312"/>
      <c r="ESO85" s="312"/>
      <c r="ESP85" s="312"/>
      <c r="ESQ85" s="312"/>
      <c r="ESR85" s="312"/>
      <c r="ESS85" s="312"/>
      <c r="EST85" s="312"/>
      <c r="ESU85" s="312"/>
      <c r="ESV85" s="312"/>
      <c r="ESW85" s="312"/>
      <c r="ESX85" s="312"/>
      <c r="ESY85" s="312"/>
      <c r="ESZ85" s="312"/>
      <c r="ETA85" s="312"/>
      <c r="ETB85" s="312"/>
      <c r="ETC85" s="312"/>
      <c r="ETD85" s="312"/>
      <c r="ETE85" s="312"/>
      <c r="ETF85" s="312"/>
      <c r="ETG85" s="312"/>
      <c r="ETH85" s="312"/>
      <c r="ETI85" s="312"/>
      <c r="ETJ85" s="312"/>
      <c r="ETK85" s="312"/>
      <c r="ETL85" s="312"/>
      <c r="ETM85" s="312"/>
      <c r="ETN85" s="312"/>
      <c r="ETO85" s="312"/>
      <c r="ETP85" s="312"/>
      <c r="ETQ85" s="312"/>
      <c r="ETR85" s="312"/>
      <c r="ETS85" s="312"/>
      <c r="ETT85" s="312"/>
      <c r="ETU85" s="312"/>
      <c r="ETV85" s="312"/>
      <c r="ETW85" s="312"/>
      <c r="ETX85" s="312"/>
      <c r="ETY85" s="312"/>
      <c r="ETZ85" s="312"/>
      <c r="EUA85" s="312"/>
      <c r="EUB85" s="312"/>
      <c r="EUC85" s="312"/>
      <c r="EUD85" s="312"/>
      <c r="EUE85" s="312"/>
      <c r="EUF85" s="312"/>
      <c r="EUG85" s="312"/>
      <c r="EUH85" s="312"/>
      <c r="EUI85" s="312"/>
      <c r="EUJ85" s="312"/>
      <c r="EUK85" s="312"/>
      <c r="EUL85" s="312"/>
      <c r="EUM85" s="312"/>
      <c r="EUN85" s="312"/>
      <c r="EUO85" s="318"/>
      <c r="EUP85" s="318"/>
      <c r="EUQ85" s="318"/>
      <c r="EUR85" s="318"/>
      <c r="EUS85" s="318"/>
      <c r="EUT85" s="318"/>
      <c r="EUU85" s="318"/>
      <c r="EUV85" s="318"/>
      <c r="EUW85" s="318"/>
      <c r="EUX85" s="318"/>
      <c r="EUY85" s="318"/>
      <c r="EUZ85" s="318"/>
      <c r="EVA85" s="318"/>
      <c r="EVB85" s="318"/>
      <c r="EVC85" s="318"/>
      <c r="EVD85" s="318"/>
      <c r="EVE85" s="322"/>
      <c r="EVF85" s="323"/>
      <c r="EVG85" s="323"/>
      <c r="EVH85" s="323"/>
      <c r="EVI85" s="323"/>
      <c r="EVJ85" s="323"/>
      <c r="EVK85" s="323"/>
      <c r="EVL85" s="323"/>
      <c r="EVM85" s="323"/>
      <c r="EVN85" s="323"/>
      <c r="EVO85" s="323"/>
      <c r="EVP85" s="323"/>
      <c r="EVQ85" s="323"/>
      <c r="EVR85" s="323"/>
      <c r="EVS85" s="323"/>
      <c r="EVT85" s="350"/>
      <c r="EVU85" s="312"/>
      <c r="EVV85" s="312"/>
      <c r="EVW85" s="312"/>
      <c r="EVX85" s="312"/>
      <c r="EVY85" s="312"/>
      <c r="EVZ85" s="312"/>
      <c r="EWA85" s="312"/>
      <c r="EWB85" s="312"/>
      <c r="EWC85" s="312"/>
      <c r="EWD85" s="312"/>
      <c r="EWE85" s="312"/>
      <c r="EWF85" s="312"/>
      <c r="EWG85" s="312"/>
      <c r="EWH85" s="312"/>
      <c r="EWI85" s="312"/>
      <c r="EWJ85" s="312"/>
      <c r="EWK85" s="312"/>
      <c r="EWL85" s="312"/>
      <c r="EWM85" s="312"/>
      <c r="EWN85" s="312"/>
      <c r="EWO85" s="312"/>
      <c r="EWP85" s="312"/>
      <c r="EWQ85" s="312"/>
      <c r="EWR85" s="312"/>
      <c r="EWS85" s="312"/>
      <c r="EWT85" s="312"/>
      <c r="EWU85" s="312"/>
      <c r="EWV85" s="312"/>
      <c r="EWW85" s="312"/>
      <c r="EWX85" s="312"/>
      <c r="EWY85" s="312"/>
      <c r="EWZ85" s="312"/>
      <c r="EXA85" s="312"/>
      <c r="EXB85" s="312"/>
      <c r="EXC85" s="312"/>
      <c r="EXD85" s="312"/>
      <c r="EXE85" s="312"/>
      <c r="EXF85" s="312"/>
      <c r="EXG85" s="312"/>
      <c r="EXH85" s="312"/>
      <c r="EXI85" s="312"/>
      <c r="EXJ85" s="312"/>
      <c r="EXK85" s="312"/>
      <c r="EXL85" s="312"/>
      <c r="EXM85" s="312"/>
      <c r="EXN85" s="312"/>
      <c r="EXO85" s="312"/>
      <c r="EXP85" s="312"/>
      <c r="EXQ85" s="312"/>
      <c r="EXR85" s="312"/>
      <c r="EXS85" s="312"/>
      <c r="EXT85" s="312"/>
      <c r="EXU85" s="312"/>
      <c r="EXV85" s="312"/>
      <c r="EXW85" s="312"/>
      <c r="EXX85" s="312"/>
      <c r="EXY85" s="312"/>
      <c r="EXZ85" s="312"/>
      <c r="EYA85" s="312"/>
      <c r="EYB85" s="312"/>
      <c r="EYC85" s="318"/>
      <c r="EYD85" s="318"/>
      <c r="EYE85" s="318"/>
      <c r="EYF85" s="318"/>
      <c r="EYG85" s="318"/>
      <c r="EYH85" s="318"/>
      <c r="EYI85" s="318"/>
      <c r="EYJ85" s="318"/>
      <c r="EYK85" s="318"/>
      <c r="EYL85" s="318"/>
      <c r="EYM85" s="318"/>
      <c r="EYN85" s="318"/>
      <c r="EYO85" s="318"/>
      <c r="EYP85" s="318"/>
      <c r="EYQ85" s="318"/>
      <c r="EYR85" s="318"/>
      <c r="EYS85" s="322"/>
      <c r="EYT85" s="323"/>
      <c r="EYU85" s="323"/>
      <c r="EYV85" s="323"/>
      <c r="EYW85" s="323"/>
      <c r="EYX85" s="323"/>
      <c r="EYY85" s="323"/>
      <c r="EYZ85" s="323"/>
      <c r="EZA85" s="323"/>
      <c r="EZB85" s="323"/>
      <c r="EZC85" s="323"/>
      <c r="EZD85" s="323"/>
      <c r="EZE85" s="323"/>
      <c r="EZF85" s="323"/>
      <c r="EZG85" s="323"/>
      <c r="EZH85" s="350"/>
      <c r="EZI85" s="312"/>
      <c r="EZJ85" s="312"/>
      <c r="EZK85" s="312"/>
      <c r="EZL85" s="312"/>
      <c r="EZM85" s="312"/>
      <c r="EZN85" s="312"/>
      <c r="EZO85" s="312"/>
      <c r="EZP85" s="312"/>
      <c r="EZQ85" s="312"/>
      <c r="EZR85" s="312"/>
      <c r="EZS85" s="312"/>
      <c r="EZT85" s="312"/>
      <c r="EZU85" s="312"/>
      <c r="EZV85" s="312"/>
      <c r="EZW85" s="312"/>
      <c r="EZX85" s="312"/>
      <c r="EZY85" s="312"/>
      <c r="EZZ85" s="312"/>
      <c r="FAA85" s="312"/>
      <c r="FAB85" s="312"/>
      <c r="FAC85" s="312"/>
      <c r="FAD85" s="312"/>
      <c r="FAE85" s="312"/>
      <c r="FAF85" s="312"/>
      <c r="FAG85" s="312"/>
      <c r="FAH85" s="312"/>
      <c r="FAI85" s="312"/>
      <c r="FAJ85" s="312"/>
      <c r="FAK85" s="312"/>
      <c r="FAL85" s="312"/>
      <c r="FAM85" s="312"/>
      <c r="FAN85" s="312"/>
      <c r="FAO85" s="312"/>
      <c r="FAP85" s="312"/>
      <c r="FAQ85" s="312"/>
      <c r="FAR85" s="312"/>
      <c r="FAS85" s="312"/>
      <c r="FAT85" s="312"/>
      <c r="FAU85" s="312"/>
      <c r="FAV85" s="312"/>
      <c r="FAW85" s="312"/>
      <c r="FAX85" s="312"/>
      <c r="FAY85" s="312"/>
      <c r="FAZ85" s="312"/>
      <c r="FBA85" s="312"/>
      <c r="FBB85" s="312"/>
      <c r="FBC85" s="312"/>
      <c r="FBD85" s="312"/>
      <c r="FBE85" s="312"/>
      <c r="FBF85" s="312"/>
      <c r="FBG85" s="312"/>
      <c r="FBH85" s="312"/>
      <c r="FBI85" s="312"/>
      <c r="FBJ85" s="312"/>
      <c r="FBK85" s="312"/>
      <c r="FBL85" s="312"/>
      <c r="FBM85" s="312"/>
      <c r="FBN85" s="312"/>
      <c r="FBO85" s="312"/>
      <c r="FBP85" s="312"/>
      <c r="FBQ85" s="318"/>
      <c r="FBR85" s="318"/>
      <c r="FBS85" s="318"/>
      <c r="FBT85" s="318"/>
      <c r="FBU85" s="318"/>
      <c r="FBV85" s="318"/>
      <c r="FBW85" s="318"/>
      <c r="FBX85" s="318"/>
      <c r="FBY85" s="318"/>
      <c r="FBZ85" s="318"/>
      <c r="FCA85" s="318"/>
      <c r="FCB85" s="318"/>
      <c r="FCC85" s="318"/>
      <c r="FCD85" s="318"/>
      <c r="FCE85" s="318"/>
      <c r="FCF85" s="318"/>
      <c r="FCG85" s="322"/>
      <c r="FCH85" s="323"/>
      <c r="FCI85" s="323"/>
      <c r="FCJ85" s="323"/>
      <c r="FCK85" s="323"/>
      <c r="FCL85" s="323"/>
      <c r="FCM85" s="323"/>
      <c r="FCN85" s="323"/>
      <c r="FCO85" s="323"/>
      <c r="FCP85" s="323"/>
      <c r="FCQ85" s="323"/>
      <c r="FCR85" s="323"/>
      <c r="FCS85" s="323"/>
      <c r="FCT85" s="323"/>
      <c r="FCU85" s="323"/>
      <c r="FCV85" s="350"/>
      <c r="FCW85" s="312"/>
      <c r="FCX85" s="312"/>
      <c r="FCY85" s="312"/>
      <c r="FCZ85" s="312"/>
      <c r="FDA85" s="312"/>
      <c r="FDB85" s="312"/>
      <c r="FDC85" s="312"/>
      <c r="FDD85" s="312"/>
      <c r="FDE85" s="312"/>
      <c r="FDF85" s="312"/>
      <c r="FDG85" s="312"/>
      <c r="FDH85" s="312"/>
      <c r="FDI85" s="312"/>
      <c r="FDJ85" s="312"/>
      <c r="FDK85" s="312"/>
      <c r="FDL85" s="312"/>
      <c r="FDM85" s="312"/>
      <c r="FDN85" s="312"/>
      <c r="FDO85" s="312"/>
      <c r="FDP85" s="312"/>
      <c r="FDQ85" s="312"/>
      <c r="FDR85" s="312"/>
      <c r="FDS85" s="312"/>
      <c r="FDT85" s="312"/>
      <c r="FDU85" s="312"/>
      <c r="FDV85" s="312"/>
      <c r="FDW85" s="312"/>
      <c r="FDX85" s="312"/>
      <c r="FDY85" s="312"/>
      <c r="FDZ85" s="312"/>
      <c r="FEA85" s="312"/>
      <c r="FEB85" s="312"/>
      <c r="FEC85" s="312"/>
      <c r="FED85" s="312"/>
      <c r="FEE85" s="312"/>
      <c r="FEF85" s="312"/>
      <c r="FEG85" s="312"/>
      <c r="FEH85" s="312"/>
      <c r="FEI85" s="312"/>
      <c r="FEJ85" s="312"/>
      <c r="FEK85" s="312"/>
      <c r="FEL85" s="312"/>
      <c r="FEM85" s="312"/>
      <c r="FEN85" s="312"/>
      <c r="FEO85" s="312"/>
      <c r="FEP85" s="312"/>
      <c r="FEQ85" s="312"/>
      <c r="FER85" s="312"/>
      <c r="FES85" s="312"/>
      <c r="FET85" s="312"/>
      <c r="FEU85" s="312"/>
      <c r="FEV85" s="312"/>
      <c r="FEW85" s="312"/>
      <c r="FEX85" s="312"/>
      <c r="FEY85" s="312"/>
      <c r="FEZ85" s="312"/>
      <c r="FFA85" s="312"/>
      <c r="FFB85" s="312"/>
      <c r="FFC85" s="312"/>
      <c r="FFD85" s="312"/>
      <c r="FFE85" s="318"/>
      <c r="FFF85" s="318"/>
      <c r="FFG85" s="318"/>
      <c r="FFH85" s="318"/>
      <c r="FFI85" s="318"/>
      <c r="FFJ85" s="318"/>
      <c r="FFK85" s="318"/>
      <c r="FFL85" s="318"/>
      <c r="FFM85" s="318"/>
      <c r="FFN85" s="318"/>
      <c r="FFO85" s="318"/>
      <c r="FFP85" s="318"/>
      <c r="FFQ85" s="318"/>
      <c r="FFR85" s="318"/>
      <c r="FFS85" s="318"/>
      <c r="FFT85" s="318"/>
      <c r="FFU85" s="322"/>
      <c r="FFV85" s="323"/>
      <c r="FFW85" s="323"/>
      <c r="FFX85" s="323"/>
      <c r="FFY85" s="323"/>
      <c r="FFZ85" s="323"/>
      <c r="FGA85" s="323"/>
      <c r="FGB85" s="323"/>
      <c r="FGC85" s="323"/>
      <c r="FGD85" s="323"/>
      <c r="FGE85" s="323"/>
      <c r="FGF85" s="323"/>
      <c r="FGG85" s="323"/>
      <c r="FGH85" s="323"/>
      <c r="FGI85" s="323"/>
      <c r="FGJ85" s="350"/>
      <c r="FGK85" s="312"/>
      <c r="FGL85" s="312"/>
      <c r="FGM85" s="312"/>
      <c r="FGN85" s="312"/>
      <c r="FGO85" s="312"/>
      <c r="FGP85" s="312"/>
      <c r="FGQ85" s="312"/>
      <c r="FGR85" s="312"/>
      <c r="FGS85" s="312"/>
      <c r="FGT85" s="312"/>
      <c r="FGU85" s="312"/>
      <c r="FGV85" s="312"/>
      <c r="FGW85" s="312"/>
      <c r="FGX85" s="312"/>
      <c r="FGY85" s="312"/>
      <c r="FGZ85" s="312"/>
      <c r="FHA85" s="312"/>
      <c r="FHB85" s="312"/>
      <c r="FHC85" s="312"/>
      <c r="FHD85" s="312"/>
      <c r="FHE85" s="312"/>
      <c r="FHF85" s="312"/>
      <c r="FHG85" s="312"/>
      <c r="FHH85" s="312"/>
      <c r="FHI85" s="312"/>
      <c r="FHJ85" s="312"/>
      <c r="FHK85" s="312"/>
      <c r="FHL85" s="312"/>
      <c r="FHM85" s="312"/>
      <c r="FHN85" s="312"/>
      <c r="FHO85" s="312"/>
      <c r="FHP85" s="312"/>
      <c r="FHQ85" s="312"/>
      <c r="FHR85" s="312"/>
      <c r="FHS85" s="312"/>
      <c r="FHT85" s="312"/>
      <c r="FHU85" s="312"/>
      <c r="FHV85" s="312"/>
      <c r="FHW85" s="312"/>
      <c r="FHX85" s="312"/>
      <c r="FHY85" s="312"/>
      <c r="FHZ85" s="312"/>
      <c r="FIA85" s="312"/>
      <c r="FIB85" s="312"/>
      <c r="FIC85" s="312"/>
      <c r="FID85" s="312"/>
      <c r="FIE85" s="312"/>
      <c r="FIF85" s="312"/>
      <c r="FIG85" s="312"/>
      <c r="FIH85" s="312"/>
      <c r="FII85" s="312"/>
      <c r="FIJ85" s="312"/>
      <c r="FIK85" s="312"/>
      <c r="FIL85" s="312"/>
      <c r="FIM85" s="312"/>
      <c r="FIN85" s="312"/>
      <c r="FIO85" s="312"/>
      <c r="FIP85" s="312"/>
      <c r="FIQ85" s="312"/>
      <c r="FIR85" s="312"/>
      <c r="FIS85" s="318"/>
      <c r="FIT85" s="318"/>
      <c r="FIU85" s="318"/>
      <c r="FIV85" s="318"/>
      <c r="FIW85" s="318"/>
      <c r="FIX85" s="318"/>
      <c r="FIY85" s="318"/>
      <c r="FIZ85" s="318"/>
      <c r="FJA85" s="318"/>
      <c r="FJB85" s="318"/>
      <c r="FJC85" s="318"/>
      <c r="FJD85" s="318"/>
      <c r="FJE85" s="318"/>
      <c r="FJF85" s="318"/>
      <c r="FJG85" s="318"/>
      <c r="FJH85" s="318"/>
      <c r="FJI85" s="322"/>
      <c r="FJJ85" s="323"/>
      <c r="FJK85" s="323"/>
      <c r="FJL85" s="323"/>
      <c r="FJM85" s="323"/>
      <c r="FJN85" s="323"/>
      <c r="FJO85" s="323"/>
      <c r="FJP85" s="323"/>
      <c r="FJQ85" s="323"/>
      <c r="FJR85" s="323"/>
      <c r="FJS85" s="323"/>
      <c r="FJT85" s="323"/>
      <c r="FJU85" s="323"/>
      <c r="FJV85" s="323"/>
      <c r="FJW85" s="323"/>
      <c r="FJX85" s="350"/>
      <c r="FJY85" s="312"/>
      <c r="FJZ85" s="312"/>
      <c r="FKA85" s="312"/>
      <c r="FKB85" s="312"/>
      <c r="FKC85" s="312"/>
      <c r="FKD85" s="312"/>
      <c r="FKE85" s="312"/>
      <c r="FKF85" s="312"/>
      <c r="FKG85" s="312"/>
      <c r="FKH85" s="312"/>
      <c r="FKI85" s="312"/>
      <c r="FKJ85" s="312"/>
      <c r="FKK85" s="312"/>
      <c r="FKL85" s="312"/>
      <c r="FKM85" s="312"/>
      <c r="FKN85" s="312"/>
      <c r="FKO85" s="312"/>
      <c r="FKP85" s="312"/>
      <c r="FKQ85" s="312"/>
      <c r="FKR85" s="312"/>
      <c r="FKS85" s="312"/>
      <c r="FKT85" s="312"/>
      <c r="FKU85" s="312"/>
      <c r="FKV85" s="312"/>
      <c r="FKW85" s="312"/>
      <c r="FKX85" s="312"/>
      <c r="FKY85" s="312"/>
      <c r="FKZ85" s="312"/>
      <c r="FLA85" s="312"/>
      <c r="FLB85" s="312"/>
      <c r="FLC85" s="312"/>
      <c r="FLD85" s="312"/>
      <c r="FLE85" s="312"/>
      <c r="FLF85" s="312"/>
      <c r="FLG85" s="312"/>
      <c r="FLH85" s="312"/>
      <c r="FLI85" s="312"/>
      <c r="FLJ85" s="312"/>
      <c r="FLK85" s="312"/>
      <c r="FLL85" s="312"/>
      <c r="FLM85" s="312"/>
      <c r="FLN85" s="312"/>
      <c r="FLO85" s="312"/>
      <c r="FLP85" s="312"/>
      <c r="FLQ85" s="312"/>
      <c r="FLR85" s="312"/>
      <c r="FLS85" s="312"/>
      <c r="FLT85" s="312"/>
      <c r="FLU85" s="312"/>
      <c r="FLV85" s="312"/>
      <c r="FLW85" s="312"/>
      <c r="FLX85" s="312"/>
      <c r="FLY85" s="312"/>
      <c r="FLZ85" s="312"/>
      <c r="FMA85" s="312"/>
      <c r="FMB85" s="312"/>
      <c r="FMC85" s="312"/>
      <c r="FMD85" s="312"/>
      <c r="FME85" s="312"/>
      <c r="FMF85" s="312"/>
      <c r="FMG85" s="318"/>
      <c r="FMH85" s="318"/>
      <c r="FMI85" s="318"/>
      <c r="FMJ85" s="318"/>
      <c r="FMK85" s="318"/>
      <c r="FML85" s="318"/>
      <c r="FMM85" s="318"/>
      <c r="FMN85" s="318"/>
      <c r="FMO85" s="318"/>
      <c r="FMP85" s="318"/>
      <c r="FMQ85" s="318"/>
      <c r="FMR85" s="318"/>
      <c r="FMS85" s="318"/>
      <c r="FMT85" s="318"/>
      <c r="FMU85" s="318"/>
      <c r="FMV85" s="318"/>
      <c r="FMW85" s="322"/>
      <c r="FMX85" s="323"/>
      <c r="FMY85" s="323"/>
      <c r="FMZ85" s="323"/>
      <c r="FNA85" s="323"/>
      <c r="FNB85" s="323"/>
      <c r="FNC85" s="323"/>
      <c r="FND85" s="323"/>
      <c r="FNE85" s="323"/>
      <c r="FNF85" s="323"/>
      <c r="FNG85" s="323"/>
      <c r="FNH85" s="323"/>
      <c r="FNI85" s="323"/>
      <c r="FNJ85" s="323"/>
      <c r="FNK85" s="323"/>
      <c r="FNL85" s="350"/>
      <c r="FNM85" s="312"/>
      <c r="FNN85" s="312"/>
      <c r="FNO85" s="312"/>
      <c r="FNP85" s="312"/>
      <c r="FNQ85" s="312"/>
      <c r="FNR85" s="312"/>
      <c r="FNS85" s="312"/>
      <c r="FNT85" s="312"/>
      <c r="FNU85" s="312"/>
      <c r="FNV85" s="312"/>
      <c r="FNW85" s="312"/>
      <c r="FNX85" s="312"/>
      <c r="FNY85" s="312"/>
      <c r="FNZ85" s="312"/>
      <c r="FOA85" s="312"/>
      <c r="FOB85" s="312"/>
      <c r="FOC85" s="312"/>
      <c r="FOD85" s="312"/>
      <c r="FOE85" s="312"/>
      <c r="FOF85" s="312"/>
      <c r="FOG85" s="312"/>
      <c r="FOH85" s="312"/>
      <c r="FOI85" s="312"/>
      <c r="FOJ85" s="312"/>
      <c r="FOK85" s="312"/>
      <c r="FOL85" s="312"/>
      <c r="FOM85" s="312"/>
      <c r="FON85" s="312"/>
      <c r="FOO85" s="312"/>
      <c r="FOP85" s="312"/>
      <c r="FOQ85" s="312"/>
      <c r="FOR85" s="312"/>
      <c r="FOS85" s="312"/>
      <c r="FOT85" s="312"/>
      <c r="FOU85" s="312"/>
      <c r="FOV85" s="312"/>
      <c r="FOW85" s="312"/>
      <c r="FOX85" s="312"/>
      <c r="FOY85" s="312"/>
      <c r="FOZ85" s="312"/>
      <c r="FPA85" s="312"/>
      <c r="FPB85" s="312"/>
      <c r="FPC85" s="312"/>
      <c r="FPD85" s="312"/>
      <c r="FPE85" s="312"/>
      <c r="FPF85" s="312"/>
      <c r="FPG85" s="312"/>
      <c r="FPH85" s="312"/>
      <c r="FPI85" s="312"/>
      <c r="FPJ85" s="312"/>
      <c r="FPK85" s="312"/>
      <c r="FPL85" s="312"/>
      <c r="FPM85" s="312"/>
      <c r="FPN85" s="312"/>
      <c r="FPO85" s="312"/>
      <c r="FPP85" s="312"/>
      <c r="FPQ85" s="312"/>
      <c r="FPR85" s="312"/>
      <c r="FPS85" s="312"/>
      <c r="FPT85" s="312"/>
      <c r="FPU85" s="318"/>
      <c r="FPV85" s="318"/>
      <c r="FPW85" s="318"/>
      <c r="FPX85" s="318"/>
      <c r="FPY85" s="318"/>
      <c r="FPZ85" s="318"/>
      <c r="FQA85" s="318"/>
      <c r="FQB85" s="318"/>
      <c r="FQC85" s="318"/>
      <c r="FQD85" s="318"/>
      <c r="FQE85" s="318"/>
      <c r="FQF85" s="318"/>
      <c r="FQG85" s="318"/>
      <c r="FQH85" s="318"/>
      <c r="FQI85" s="318"/>
      <c r="FQJ85" s="318"/>
      <c r="FQK85" s="322"/>
      <c r="FQL85" s="323"/>
      <c r="FQM85" s="323"/>
      <c r="FQN85" s="323"/>
      <c r="FQO85" s="323"/>
      <c r="FQP85" s="323"/>
      <c r="FQQ85" s="323"/>
      <c r="FQR85" s="323"/>
      <c r="FQS85" s="323"/>
      <c r="FQT85" s="323"/>
      <c r="FQU85" s="323"/>
      <c r="FQV85" s="323"/>
      <c r="FQW85" s="323"/>
      <c r="FQX85" s="323"/>
      <c r="FQY85" s="323"/>
      <c r="FQZ85" s="350"/>
      <c r="FRA85" s="312"/>
      <c r="FRB85" s="312"/>
      <c r="FRC85" s="312"/>
      <c r="FRD85" s="312"/>
      <c r="FRE85" s="312"/>
      <c r="FRF85" s="312"/>
      <c r="FRG85" s="312"/>
      <c r="FRH85" s="312"/>
      <c r="FRI85" s="312"/>
      <c r="FRJ85" s="312"/>
      <c r="FRK85" s="312"/>
      <c r="FRL85" s="312"/>
      <c r="FRM85" s="312"/>
      <c r="FRN85" s="312"/>
      <c r="FRO85" s="312"/>
      <c r="FRP85" s="312"/>
      <c r="FRQ85" s="312"/>
      <c r="FRR85" s="312"/>
      <c r="FRS85" s="312"/>
      <c r="FRT85" s="312"/>
      <c r="FRU85" s="312"/>
      <c r="FRV85" s="312"/>
      <c r="FRW85" s="312"/>
      <c r="FRX85" s="312"/>
      <c r="FRY85" s="312"/>
      <c r="FRZ85" s="312"/>
      <c r="FSA85" s="312"/>
      <c r="FSB85" s="312"/>
      <c r="FSC85" s="312"/>
      <c r="FSD85" s="312"/>
      <c r="FSE85" s="312"/>
      <c r="FSF85" s="312"/>
      <c r="FSG85" s="312"/>
      <c r="FSH85" s="312"/>
      <c r="FSI85" s="312"/>
      <c r="FSJ85" s="312"/>
      <c r="FSK85" s="312"/>
      <c r="FSL85" s="312"/>
      <c r="FSM85" s="312"/>
      <c r="FSN85" s="312"/>
      <c r="FSO85" s="312"/>
      <c r="FSP85" s="312"/>
      <c r="FSQ85" s="312"/>
      <c r="FSR85" s="312"/>
      <c r="FSS85" s="312"/>
      <c r="FST85" s="312"/>
      <c r="FSU85" s="312"/>
      <c r="FSV85" s="312"/>
      <c r="FSW85" s="312"/>
      <c r="FSX85" s="312"/>
      <c r="FSY85" s="312"/>
      <c r="FSZ85" s="312"/>
      <c r="FTA85" s="312"/>
      <c r="FTB85" s="312"/>
      <c r="FTC85" s="312"/>
      <c r="FTD85" s="312"/>
      <c r="FTE85" s="312"/>
      <c r="FTF85" s="312"/>
      <c r="FTG85" s="312"/>
      <c r="FTH85" s="312"/>
      <c r="FTI85" s="318"/>
      <c r="FTJ85" s="318"/>
      <c r="FTK85" s="318"/>
      <c r="FTL85" s="318"/>
      <c r="FTM85" s="318"/>
      <c r="FTN85" s="318"/>
      <c r="FTO85" s="318"/>
      <c r="FTP85" s="318"/>
      <c r="FTQ85" s="318"/>
      <c r="FTR85" s="318"/>
      <c r="FTS85" s="318"/>
      <c r="FTT85" s="318"/>
      <c r="FTU85" s="318"/>
      <c r="FTV85" s="318"/>
      <c r="FTW85" s="318"/>
      <c r="FTX85" s="318"/>
      <c r="FTY85" s="322"/>
      <c r="FTZ85" s="323"/>
      <c r="FUA85" s="323"/>
      <c r="FUB85" s="323"/>
      <c r="FUC85" s="323"/>
      <c r="FUD85" s="323"/>
      <c r="FUE85" s="323"/>
      <c r="FUF85" s="323"/>
      <c r="FUG85" s="323"/>
      <c r="FUH85" s="323"/>
      <c r="FUI85" s="323"/>
      <c r="FUJ85" s="323"/>
      <c r="FUK85" s="323"/>
      <c r="FUL85" s="323"/>
      <c r="FUM85" s="323"/>
      <c r="FUN85" s="350"/>
      <c r="FUO85" s="312"/>
      <c r="FUP85" s="312"/>
      <c r="FUQ85" s="312"/>
      <c r="FUR85" s="312"/>
      <c r="FUS85" s="312"/>
      <c r="FUT85" s="312"/>
      <c r="FUU85" s="312"/>
      <c r="FUV85" s="312"/>
      <c r="FUW85" s="312"/>
      <c r="FUX85" s="312"/>
      <c r="FUY85" s="312"/>
      <c r="FUZ85" s="312"/>
      <c r="FVA85" s="312"/>
      <c r="FVB85" s="312"/>
      <c r="FVC85" s="312"/>
      <c r="FVD85" s="312"/>
      <c r="FVE85" s="312"/>
      <c r="FVF85" s="312"/>
      <c r="FVG85" s="312"/>
      <c r="FVH85" s="312"/>
      <c r="FVI85" s="312"/>
      <c r="FVJ85" s="312"/>
      <c r="FVK85" s="312"/>
      <c r="FVL85" s="312"/>
      <c r="FVM85" s="312"/>
      <c r="FVN85" s="312"/>
      <c r="FVO85" s="312"/>
      <c r="FVP85" s="312"/>
      <c r="FVQ85" s="312"/>
      <c r="FVR85" s="312"/>
      <c r="FVS85" s="312"/>
      <c r="FVT85" s="312"/>
      <c r="FVU85" s="312"/>
      <c r="FVV85" s="312"/>
      <c r="FVW85" s="312"/>
      <c r="FVX85" s="312"/>
      <c r="FVY85" s="312"/>
      <c r="FVZ85" s="312"/>
      <c r="FWA85" s="312"/>
      <c r="FWB85" s="312"/>
      <c r="FWC85" s="312"/>
      <c r="FWD85" s="312"/>
      <c r="FWE85" s="312"/>
      <c r="FWF85" s="312"/>
      <c r="FWG85" s="312"/>
      <c r="FWH85" s="312"/>
      <c r="FWI85" s="312"/>
      <c r="FWJ85" s="312"/>
      <c r="FWK85" s="312"/>
      <c r="FWL85" s="312"/>
      <c r="FWM85" s="312"/>
      <c r="FWN85" s="312"/>
      <c r="FWO85" s="312"/>
      <c r="FWP85" s="312"/>
      <c r="FWQ85" s="312"/>
      <c r="FWR85" s="312"/>
      <c r="FWS85" s="312"/>
      <c r="FWT85" s="312"/>
      <c r="FWU85" s="312"/>
      <c r="FWV85" s="312"/>
      <c r="FWW85" s="318"/>
      <c r="FWX85" s="318"/>
      <c r="FWY85" s="318"/>
      <c r="FWZ85" s="318"/>
      <c r="FXA85" s="318"/>
      <c r="FXB85" s="318"/>
      <c r="FXC85" s="318"/>
      <c r="FXD85" s="318"/>
      <c r="FXE85" s="318"/>
      <c r="FXF85" s="318"/>
      <c r="FXG85" s="318"/>
      <c r="FXH85" s="318"/>
      <c r="FXI85" s="318"/>
      <c r="FXJ85" s="318"/>
      <c r="FXK85" s="318"/>
      <c r="FXL85" s="318"/>
      <c r="FXM85" s="322"/>
      <c r="FXN85" s="323"/>
      <c r="FXO85" s="323"/>
      <c r="FXP85" s="323"/>
      <c r="FXQ85" s="323"/>
      <c r="FXR85" s="323"/>
      <c r="FXS85" s="323"/>
      <c r="FXT85" s="323"/>
      <c r="FXU85" s="323"/>
      <c r="FXV85" s="323"/>
      <c r="FXW85" s="323"/>
      <c r="FXX85" s="323"/>
      <c r="FXY85" s="323"/>
      <c r="FXZ85" s="323"/>
      <c r="FYA85" s="323"/>
      <c r="FYB85" s="350"/>
      <c r="FYC85" s="312"/>
      <c r="FYD85" s="312"/>
      <c r="FYE85" s="312"/>
      <c r="FYF85" s="312"/>
      <c r="FYG85" s="312"/>
      <c r="FYH85" s="312"/>
      <c r="FYI85" s="312"/>
      <c r="FYJ85" s="312"/>
      <c r="FYK85" s="312"/>
      <c r="FYL85" s="312"/>
      <c r="FYM85" s="312"/>
      <c r="FYN85" s="312"/>
      <c r="FYO85" s="312"/>
      <c r="FYP85" s="312"/>
      <c r="FYQ85" s="312"/>
      <c r="FYR85" s="312"/>
      <c r="FYS85" s="312"/>
      <c r="FYT85" s="312"/>
      <c r="FYU85" s="312"/>
      <c r="FYV85" s="312"/>
      <c r="FYW85" s="312"/>
      <c r="FYX85" s="312"/>
      <c r="FYY85" s="312"/>
      <c r="FYZ85" s="312"/>
      <c r="FZA85" s="312"/>
      <c r="FZB85" s="312"/>
      <c r="FZC85" s="312"/>
      <c r="FZD85" s="312"/>
      <c r="FZE85" s="312"/>
      <c r="FZF85" s="312"/>
      <c r="FZG85" s="312"/>
      <c r="FZH85" s="312"/>
      <c r="FZI85" s="312"/>
      <c r="FZJ85" s="312"/>
      <c r="FZK85" s="312"/>
      <c r="FZL85" s="312"/>
      <c r="FZM85" s="312"/>
      <c r="FZN85" s="312"/>
      <c r="FZO85" s="312"/>
      <c r="FZP85" s="312"/>
      <c r="FZQ85" s="312"/>
      <c r="FZR85" s="312"/>
      <c r="FZS85" s="312"/>
      <c r="FZT85" s="312"/>
      <c r="FZU85" s="312"/>
      <c r="FZV85" s="312"/>
      <c r="FZW85" s="312"/>
      <c r="FZX85" s="312"/>
      <c r="FZY85" s="312"/>
      <c r="FZZ85" s="312"/>
      <c r="GAA85" s="312"/>
      <c r="GAB85" s="312"/>
      <c r="GAC85" s="312"/>
      <c r="GAD85" s="312"/>
      <c r="GAE85" s="312"/>
      <c r="GAF85" s="312"/>
      <c r="GAG85" s="312"/>
      <c r="GAH85" s="312"/>
      <c r="GAI85" s="312"/>
      <c r="GAJ85" s="312"/>
      <c r="GAK85" s="318"/>
      <c r="GAL85" s="318"/>
      <c r="GAM85" s="318"/>
      <c r="GAN85" s="318"/>
      <c r="GAO85" s="318"/>
      <c r="GAP85" s="318"/>
      <c r="GAQ85" s="318"/>
      <c r="GAR85" s="318"/>
      <c r="GAS85" s="318"/>
      <c r="GAT85" s="318"/>
      <c r="GAU85" s="318"/>
      <c r="GAV85" s="318"/>
      <c r="GAW85" s="318"/>
      <c r="GAX85" s="318"/>
      <c r="GAY85" s="318"/>
      <c r="GAZ85" s="318"/>
      <c r="GBA85" s="322"/>
      <c r="GBB85" s="323"/>
      <c r="GBC85" s="323"/>
      <c r="GBD85" s="323"/>
      <c r="GBE85" s="323"/>
      <c r="GBF85" s="323"/>
      <c r="GBG85" s="323"/>
      <c r="GBH85" s="323"/>
      <c r="GBI85" s="323"/>
      <c r="GBJ85" s="323"/>
      <c r="GBK85" s="323"/>
      <c r="GBL85" s="323"/>
      <c r="GBM85" s="323"/>
      <c r="GBN85" s="323"/>
      <c r="GBO85" s="323"/>
      <c r="GBP85" s="350"/>
      <c r="GBQ85" s="312"/>
      <c r="GBR85" s="312"/>
      <c r="GBS85" s="312"/>
      <c r="GBT85" s="312"/>
      <c r="GBU85" s="312"/>
      <c r="GBV85" s="312"/>
      <c r="GBW85" s="312"/>
      <c r="GBX85" s="312"/>
      <c r="GBY85" s="312"/>
      <c r="GBZ85" s="312"/>
      <c r="GCA85" s="312"/>
      <c r="GCB85" s="312"/>
      <c r="GCC85" s="312"/>
      <c r="GCD85" s="312"/>
      <c r="GCE85" s="312"/>
      <c r="GCF85" s="312"/>
      <c r="GCG85" s="312"/>
      <c r="GCH85" s="312"/>
      <c r="GCI85" s="312"/>
      <c r="GCJ85" s="312"/>
      <c r="GCK85" s="312"/>
      <c r="GCL85" s="312"/>
      <c r="GCM85" s="312"/>
      <c r="GCN85" s="312"/>
      <c r="GCO85" s="312"/>
      <c r="GCP85" s="312"/>
      <c r="GCQ85" s="312"/>
      <c r="GCR85" s="312"/>
      <c r="GCS85" s="312"/>
      <c r="GCT85" s="312"/>
      <c r="GCU85" s="312"/>
      <c r="GCV85" s="312"/>
      <c r="GCW85" s="312"/>
      <c r="GCX85" s="312"/>
      <c r="GCY85" s="312"/>
      <c r="GCZ85" s="312"/>
      <c r="GDA85" s="312"/>
      <c r="GDB85" s="312"/>
      <c r="GDC85" s="312"/>
      <c r="GDD85" s="312"/>
      <c r="GDE85" s="312"/>
      <c r="GDF85" s="312"/>
      <c r="GDG85" s="312"/>
      <c r="GDH85" s="312"/>
      <c r="GDI85" s="312"/>
      <c r="GDJ85" s="312"/>
      <c r="GDK85" s="312"/>
      <c r="GDL85" s="312"/>
      <c r="GDM85" s="312"/>
      <c r="GDN85" s="312"/>
      <c r="GDO85" s="312"/>
      <c r="GDP85" s="312"/>
      <c r="GDQ85" s="312"/>
      <c r="GDR85" s="312"/>
      <c r="GDS85" s="312"/>
      <c r="GDT85" s="312"/>
      <c r="GDU85" s="312"/>
      <c r="GDV85" s="312"/>
      <c r="GDW85" s="312"/>
      <c r="GDX85" s="312"/>
      <c r="GDY85" s="318"/>
      <c r="GDZ85" s="318"/>
      <c r="GEA85" s="318"/>
      <c r="GEB85" s="318"/>
      <c r="GEC85" s="318"/>
      <c r="GED85" s="318"/>
      <c r="GEE85" s="318"/>
      <c r="GEF85" s="318"/>
      <c r="GEG85" s="318"/>
      <c r="GEH85" s="318"/>
      <c r="GEI85" s="318"/>
      <c r="GEJ85" s="318"/>
      <c r="GEK85" s="318"/>
      <c r="GEL85" s="318"/>
      <c r="GEM85" s="318"/>
      <c r="GEN85" s="318"/>
      <c r="GEO85" s="322"/>
      <c r="GEP85" s="323"/>
      <c r="GEQ85" s="323"/>
      <c r="GER85" s="323"/>
      <c r="GES85" s="323"/>
      <c r="GET85" s="323"/>
      <c r="GEU85" s="323"/>
      <c r="GEV85" s="323"/>
      <c r="GEW85" s="323"/>
      <c r="GEX85" s="323"/>
      <c r="GEY85" s="323"/>
      <c r="GEZ85" s="323"/>
      <c r="GFA85" s="323"/>
      <c r="GFB85" s="323"/>
      <c r="GFC85" s="323"/>
      <c r="GFD85" s="350"/>
      <c r="GFE85" s="312"/>
      <c r="GFF85" s="312"/>
      <c r="GFG85" s="312"/>
      <c r="GFH85" s="312"/>
      <c r="GFI85" s="312"/>
      <c r="GFJ85" s="312"/>
      <c r="GFK85" s="312"/>
      <c r="GFL85" s="312"/>
      <c r="GFM85" s="312"/>
      <c r="GFN85" s="312"/>
      <c r="GFO85" s="312"/>
      <c r="GFP85" s="312"/>
      <c r="GFQ85" s="312"/>
      <c r="GFR85" s="312"/>
      <c r="GFS85" s="312"/>
      <c r="GFT85" s="312"/>
      <c r="GFU85" s="312"/>
      <c r="GFV85" s="312"/>
      <c r="GFW85" s="312"/>
      <c r="GFX85" s="312"/>
      <c r="GFY85" s="312"/>
      <c r="GFZ85" s="312"/>
      <c r="GGA85" s="312"/>
      <c r="GGB85" s="312"/>
      <c r="GGC85" s="312"/>
      <c r="GGD85" s="312"/>
      <c r="GGE85" s="312"/>
      <c r="GGF85" s="312"/>
      <c r="GGG85" s="312"/>
      <c r="GGH85" s="312"/>
      <c r="GGI85" s="312"/>
      <c r="GGJ85" s="312"/>
      <c r="GGK85" s="312"/>
      <c r="GGL85" s="312"/>
      <c r="GGM85" s="312"/>
      <c r="GGN85" s="312"/>
      <c r="GGO85" s="312"/>
      <c r="GGP85" s="312"/>
      <c r="GGQ85" s="312"/>
      <c r="GGR85" s="312"/>
      <c r="GGS85" s="312"/>
      <c r="GGT85" s="312"/>
      <c r="GGU85" s="312"/>
      <c r="GGV85" s="312"/>
      <c r="GGW85" s="312"/>
      <c r="GGX85" s="312"/>
      <c r="GGY85" s="312"/>
      <c r="GGZ85" s="312"/>
      <c r="GHA85" s="312"/>
      <c r="GHB85" s="312"/>
      <c r="GHC85" s="312"/>
      <c r="GHD85" s="312"/>
      <c r="GHE85" s="312"/>
      <c r="GHF85" s="312"/>
      <c r="GHG85" s="312"/>
      <c r="GHH85" s="312"/>
      <c r="GHI85" s="312"/>
      <c r="GHJ85" s="312"/>
      <c r="GHK85" s="312"/>
      <c r="GHL85" s="312"/>
      <c r="GHM85" s="318"/>
      <c r="GHN85" s="318"/>
      <c r="GHO85" s="318"/>
      <c r="GHP85" s="318"/>
      <c r="GHQ85" s="318"/>
      <c r="GHR85" s="318"/>
      <c r="GHS85" s="318"/>
      <c r="GHT85" s="318"/>
      <c r="GHU85" s="318"/>
      <c r="GHV85" s="318"/>
      <c r="GHW85" s="318"/>
      <c r="GHX85" s="318"/>
      <c r="GHY85" s="318"/>
      <c r="GHZ85" s="318"/>
      <c r="GIA85" s="318"/>
      <c r="GIB85" s="318"/>
      <c r="GIC85" s="322"/>
      <c r="GID85" s="323"/>
      <c r="GIE85" s="323"/>
      <c r="GIF85" s="323"/>
      <c r="GIG85" s="323"/>
      <c r="GIH85" s="323"/>
      <c r="GII85" s="323"/>
      <c r="GIJ85" s="323"/>
      <c r="GIK85" s="323"/>
      <c r="GIL85" s="323"/>
      <c r="GIM85" s="323"/>
      <c r="GIN85" s="323"/>
      <c r="GIO85" s="323"/>
      <c r="GIP85" s="323"/>
      <c r="GIQ85" s="323"/>
      <c r="GIR85" s="350"/>
      <c r="GIS85" s="312"/>
      <c r="GIT85" s="312"/>
      <c r="GIU85" s="312"/>
      <c r="GIV85" s="312"/>
      <c r="GIW85" s="312"/>
      <c r="GIX85" s="312"/>
      <c r="GIY85" s="312"/>
      <c r="GIZ85" s="312"/>
      <c r="GJA85" s="312"/>
      <c r="GJB85" s="312"/>
      <c r="GJC85" s="312"/>
      <c r="GJD85" s="312"/>
      <c r="GJE85" s="312"/>
      <c r="GJF85" s="312"/>
      <c r="GJG85" s="312"/>
      <c r="GJH85" s="312"/>
      <c r="GJI85" s="312"/>
      <c r="GJJ85" s="312"/>
      <c r="GJK85" s="312"/>
      <c r="GJL85" s="312"/>
      <c r="GJM85" s="312"/>
      <c r="GJN85" s="312"/>
      <c r="GJO85" s="312"/>
      <c r="GJP85" s="312"/>
      <c r="GJQ85" s="312"/>
      <c r="GJR85" s="312"/>
      <c r="GJS85" s="312"/>
      <c r="GJT85" s="312"/>
      <c r="GJU85" s="312"/>
      <c r="GJV85" s="312"/>
      <c r="GJW85" s="312"/>
      <c r="GJX85" s="312"/>
      <c r="GJY85" s="312"/>
      <c r="GJZ85" s="312"/>
      <c r="GKA85" s="312"/>
      <c r="GKB85" s="312"/>
      <c r="GKC85" s="312"/>
      <c r="GKD85" s="312"/>
      <c r="GKE85" s="312"/>
      <c r="GKF85" s="312"/>
      <c r="GKG85" s="312"/>
      <c r="GKH85" s="312"/>
      <c r="GKI85" s="312"/>
      <c r="GKJ85" s="312"/>
      <c r="GKK85" s="312"/>
      <c r="GKL85" s="312"/>
      <c r="GKM85" s="312"/>
      <c r="GKN85" s="312"/>
      <c r="GKO85" s="312"/>
      <c r="GKP85" s="312"/>
      <c r="GKQ85" s="312"/>
      <c r="GKR85" s="312"/>
      <c r="GKS85" s="312"/>
      <c r="GKT85" s="312"/>
      <c r="GKU85" s="312"/>
      <c r="GKV85" s="312"/>
      <c r="GKW85" s="312"/>
      <c r="GKX85" s="312"/>
      <c r="GKY85" s="312"/>
      <c r="GKZ85" s="312"/>
      <c r="GLA85" s="318"/>
      <c r="GLB85" s="318"/>
      <c r="GLC85" s="318"/>
      <c r="GLD85" s="318"/>
      <c r="GLE85" s="318"/>
      <c r="GLF85" s="318"/>
      <c r="GLG85" s="318"/>
      <c r="GLH85" s="318"/>
      <c r="GLI85" s="318"/>
      <c r="GLJ85" s="318"/>
      <c r="GLK85" s="318"/>
      <c r="GLL85" s="318"/>
      <c r="GLM85" s="318"/>
      <c r="GLN85" s="318"/>
      <c r="GLO85" s="318"/>
      <c r="GLP85" s="318"/>
      <c r="GLQ85" s="322"/>
      <c r="GLR85" s="323"/>
      <c r="GLS85" s="323"/>
      <c r="GLT85" s="323"/>
      <c r="GLU85" s="323"/>
      <c r="GLV85" s="323"/>
      <c r="GLW85" s="323"/>
      <c r="GLX85" s="323"/>
      <c r="GLY85" s="323"/>
      <c r="GLZ85" s="323"/>
      <c r="GMA85" s="323"/>
      <c r="GMB85" s="323"/>
      <c r="GMC85" s="323"/>
      <c r="GMD85" s="323"/>
      <c r="GME85" s="323"/>
      <c r="GMF85" s="350"/>
      <c r="GMG85" s="312"/>
      <c r="GMH85" s="312"/>
      <c r="GMI85" s="312"/>
      <c r="GMJ85" s="312"/>
      <c r="GMK85" s="312"/>
      <c r="GML85" s="312"/>
      <c r="GMM85" s="312"/>
      <c r="GMN85" s="312"/>
      <c r="GMO85" s="312"/>
      <c r="GMP85" s="312"/>
      <c r="GMQ85" s="312"/>
      <c r="GMR85" s="312"/>
      <c r="GMS85" s="312"/>
      <c r="GMT85" s="312"/>
      <c r="GMU85" s="312"/>
      <c r="GMV85" s="312"/>
      <c r="GMW85" s="312"/>
      <c r="GMX85" s="312"/>
      <c r="GMY85" s="312"/>
      <c r="GMZ85" s="312"/>
      <c r="GNA85" s="312"/>
      <c r="GNB85" s="312"/>
      <c r="GNC85" s="312"/>
      <c r="GND85" s="312"/>
      <c r="GNE85" s="312"/>
      <c r="GNF85" s="312"/>
      <c r="GNG85" s="312"/>
      <c r="GNH85" s="312"/>
      <c r="GNI85" s="312"/>
      <c r="GNJ85" s="312"/>
      <c r="GNK85" s="312"/>
      <c r="GNL85" s="312"/>
      <c r="GNM85" s="312"/>
      <c r="GNN85" s="312"/>
      <c r="GNO85" s="312"/>
      <c r="GNP85" s="312"/>
      <c r="GNQ85" s="312"/>
      <c r="GNR85" s="312"/>
      <c r="GNS85" s="312"/>
      <c r="GNT85" s="312"/>
      <c r="GNU85" s="312"/>
      <c r="GNV85" s="312"/>
      <c r="GNW85" s="312"/>
      <c r="GNX85" s="312"/>
      <c r="GNY85" s="312"/>
      <c r="GNZ85" s="312"/>
      <c r="GOA85" s="312"/>
      <c r="GOB85" s="312"/>
      <c r="GOC85" s="312"/>
      <c r="GOD85" s="312"/>
      <c r="GOE85" s="312"/>
      <c r="GOF85" s="312"/>
      <c r="GOG85" s="312"/>
      <c r="GOH85" s="312"/>
      <c r="GOI85" s="312"/>
      <c r="GOJ85" s="312"/>
      <c r="GOK85" s="312"/>
      <c r="GOL85" s="312"/>
      <c r="GOM85" s="312"/>
      <c r="GON85" s="312"/>
      <c r="GOO85" s="318"/>
      <c r="GOP85" s="318"/>
      <c r="GOQ85" s="318"/>
      <c r="GOR85" s="318"/>
      <c r="GOS85" s="318"/>
      <c r="GOT85" s="318"/>
      <c r="GOU85" s="318"/>
      <c r="GOV85" s="318"/>
      <c r="GOW85" s="318"/>
      <c r="GOX85" s="318"/>
      <c r="GOY85" s="318"/>
      <c r="GOZ85" s="318"/>
      <c r="GPA85" s="318"/>
      <c r="GPB85" s="318"/>
      <c r="GPC85" s="318"/>
      <c r="GPD85" s="318"/>
      <c r="GPE85" s="322"/>
      <c r="GPF85" s="323"/>
      <c r="GPG85" s="323"/>
      <c r="GPH85" s="323"/>
      <c r="GPI85" s="323"/>
      <c r="GPJ85" s="323"/>
      <c r="GPK85" s="323"/>
      <c r="GPL85" s="323"/>
      <c r="GPM85" s="323"/>
      <c r="GPN85" s="323"/>
      <c r="GPO85" s="323"/>
      <c r="GPP85" s="323"/>
      <c r="GPQ85" s="323"/>
      <c r="GPR85" s="323"/>
      <c r="GPS85" s="323"/>
      <c r="GPT85" s="350"/>
      <c r="GPU85" s="312"/>
      <c r="GPV85" s="312"/>
      <c r="GPW85" s="312"/>
      <c r="GPX85" s="312"/>
      <c r="GPY85" s="312"/>
      <c r="GPZ85" s="312"/>
      <c r="GQA85" s="312"/>
      <c r="GQB85" s="312"/>
      <c r="GQC85" s="312"/>
      <c r="GQD85" s="312"/>
      <c r="GQE85" s="312"/>
      <c r="GQF85" s="312"/>
      <c r="GQG85" s="312"/>
      <c r="GQH85" s="312"/>
      <c r="GQI85" s="312"/>
      <c r="GQJ85" s="312"/>
      <c r="GQK85" s="312"/>
      <c r="GQL85" s="312"/>
      <c r="GQM85" s="312"/>
      <c r="GQN85" s="312"/>
      <c r="GQO85" s="312"/>
      <c r="GQP85" s="312"/>
      <c r="GQQ85" s="312"/>
      <c r="GQR85" s="312"/>
      <c r="GQS85" s="312"/>
      <c r="GQT85" s="312"/>
      <c r="GQU85" s="312"/>
      <c r="GQV85" s="312"/>
      <c r="GQW85" s="312"/>
      <c r="GQX85" s="312"/>
      <c r="GQY85" s="312"/>
      <c r="GQZ85" s="312"/>
      <c r="GRA85" s="312"/>
      <c r="GRB85" s="312"/>
      <c r="GRC85" s="312"/>
      <c r="GRD85" s="312"/>
      <c r="GRE85" s="312"/>
      <c r="GRF85" s="312"/>
      <c r="GRG85" s="312"/>
      <c r="GRH85" s="312"/>
      <c r="GRI85" s="312"/>
      <c r="GRJ85" s="312"/>
      <c r="GRK85" s="312"/>
      <c r="GRL85" s="312"/>
      <c r="GRM85" s="312"/>
      <c r="GRN85" s="312"/>
      <c r="GRO85" s="312"/>
      <c r="GRP85" s="312"/>
      <c r="GRQ85" s="312"/>
      <c r="GRR85" s="312"/>
      <c r="GRS85" s="312"/>
      <c r="GRT85" s="312"/>
      <c r="GRU85" s="312"/>
      <c r="GRV85" s="312"/>
      <c r="GRW85" s="312"/>
      <c r="GRX85" s="312"/>
      <c r="GRY85" s="312"/>
      <c r="GRZ85" s="312"/>
      <c r="GSA85" s="312"/>
      <c r="GSB85" s="312"/>
      <c r="GSC85" s="318"/>
      <c r="GSD85" s="318"/>
      <c r="GSE85" s="318"/>
      <c r="GSF85" s="318"/>
      <c r="GSG85" s="318"/>
      <c r="GSH85" s="318"/>
      <c r="GSI85" s="318"/>
      <c r="GSJ85" s="318"/>
      <c r="GSK85" s="318"/>
      <c r="GSL85" s="318"/>
      <c r="GSM85" s="318"/>
      <c r="GSN85" s="318"/>
      <c r="GSO85" s="318"/>
      <c r="GSP85" s="318"/>
      <c r="GSQ85" s="318"/>
      <c r="GSR85" s="318"/>
      <c r="GSS85" s="322"/>
      <c r="GST85" s="323"/>
      <c r="GSU85" s="323"/>
      <c r="GSV85" s="323"/>
      <c r="GSW85" s="323"/>
      <c r="GSX85" s="323"/>
      <c r="GSY85" s="323"/>
      <c r="GSZ85" s="323"/>
      <c r="GTA85" s="323"/>
      <c r="GTB85" s="323"/>
      <c r="GTC85" s="323"/>
      <c r="GTD85" s="323"/>
      <c r="GTE85" s="323"/>
      <c r="GTF85" s="323"/>
      <c r="GTG85" s="323"/>
      <c r="GTH85" s="350"/>
      <c r="GTI85" s="312"/>
      <c r="GTJ85" s="312"/>
      <c r="GTK85" s="312"/>
      <c r="GTL85" s="312"/>
      <c r="GTM85" s="312"/>
      <c r="GTN85" s="312"/>
      <c r="GTO85" s="312"/>
      <c r="GTP85" s="312"/>
      <c r="GTQ85" s="312"/>
      <c r="GTR85" s="312"/>
      <c r="GTS85" s="312"/>
      <c r="GTT85" s="312"/>
      <c r="GTU85" s="312"/>
      <c r="GTV85" s="312"/>
      <c r="GTW85" s="312"/>
      <c r="GTX85" s="312"/>
      <c r="GTY85" s="312"/>
      <c r="GTZ85" s="312"/>
      <c r="GUA85" s="312"/>
      <c r="GUB85" s="312"/>
      <c r="GUC85" s="312"/>
      <c r="GUD85" s="312"/>
      <c r="GUE85" s="312"/>
      <c r="GUF85" s="312"/>
      <c r="GUG85" s="312"/>
      <c r="GUH85" s="312"/>
      <c r="GUI85" s="312"/>
      <c r="GUJ85" s="312"/>
      <c r="GUK85" s="312"/>
      <c r="GUL85" s="312"/>
      <c r="GUM85" s="312"/>
      <c r="GUN85" s="312"/>
      <c r="GUO85" s="312"/>
      <c r="GUP85" s="312"/>
      <c r="GUQ85" s="312"/>
      <c r="GUR85" s="312"/>
      <c r="GUS85" s="312"/>
      <c r="GUT85" s="312"/>
      <c r="GUU85" s="312"/>
      <c r="GUV85" s="312"/>
      <c r="GUW85" s="312"/>
      <c r="GUX85" s="312"/>
      <c r="GUY85" s="312"/>
      <c r="GUZ85" s="312"/>
      <c r="GVA85" s="312"/>
      <c r="GVB85" s="312"/>
      <c r="GVC85" s="312"/>
      <c r="GVD85" s="312"/>
      <c r="GVE85" s="312"/>
      <c r="GVF85" s="312"/>
      <c r="GVG85" s="312"/>
      <c r="GVH85" s="312"/>
      <c r="GVI85" s="312"/>
      <c r="GVJ85" s="312"/>
      <c r="GVK85" s="312"/>
      <c r="GVL85" s="312"/>
      <c r="GVM85" s="312"/>
      <c r="GVN85" s="312"/>
      <c r="GVO85" s="312"/>
      <c r="GVP85" s="312"/>
      <c r="GVQ85" s="318"/>
      <c r="GVR85" s="318"/>
      <c r="GVS85" s="318"/>
      <c r="GVT85" s="318"/>
      <c r="GVU85" s="318"/>
      <c r="GVV85" s="318"/>
      <c r="GVW85" s="318"/>
      <c r="GVX85" s="318"/>
      <c r="GVY85" s="318"/>
      <c r="GVZ85" s="318"/>
      <c r="GWA85" s="318"/>
      <c r="GWB85" s="318"/>
      <c r="GWC85" s="318"/>
      <c r="GWD85" s="318"/>
      <c r="GWE85" s="318"/>
      <c r="GWF85" s="318"/>
      <c r="GWG85" s="322"/>
      <c r="GWH85" s="323"/>
      <c r="GWI85" s="323"/>
      <c r="GWJ85" s="323"/>
      <c r="GWK85" s="323"/>
      <c r="GWL85" s="323"/>
      <c r="GWM85" s="323"/>
      <c r="GWN85" s="323"/>
      <c r="GWO85" s="323"/>
      <c r="GWP85" s="323"/>
      <c r="GWQ85" s="323"/>
      <c r="GWR85" s="323"/>
      <c r="GWS85" s="323"/>
      <c r="GWT85" s="323"/>
      <c r="GWU85" s="323"/>
      <c r="GWV85" s="350"/>
      <c r="GWW85" s="312"/>
      <c r="GWX85" s="312"/>
      <c r="GWY85" s="312"/>
      <c r="GWZ85" s="312"/>
      <c r="GXA85" s="312"/>
      <c r="GXB85" s="312"/>
      <c r="GXC85" s="312"/>
      <c r="GXD85" s="312"/>
      <c r="GXE85" s="312"/>
      <c r="GXF85" s="312"/>
      <c r="GXG85" s="312"/>
      <c r="GXH85" s="312"/>
      <c r="GXI85" s="312"/>
      <c r="GXJ85" s="312"/>
      <c r="GXK85" s="312"/>
      <c r="GXL85" s="312"/>
      <c r="GXM85" s="312"/>
      <c r="GXN85" s="312"/>
      <c r="GXO85" s="312"/>
      <c r="GXP85" s="312"/>
      <c r="GXQ85" s="312"/>
      <c r="GXR85" s="312"/>
      <c r="GXS85" s="312"/>
      <c r="GXT85" s="312"/>
      <c r="GXU85" s="312"/>
      <c r="GXV85" s="312"/>
      <c r="GXW85" s="312"/>
      <c r="GXX85" s="312"/>
      <c r="GXY85" s="312"/>
      <c r="GXZ85" s="312"/>
      <c r="GYA85" s="312"/>
      <c r="GYB85" s="312"/>
      <c r="GYC85" s="312"/>
      <c r="GYD85" s="312"/>
      <c r="GYE85" s="312"/>
      <c r="GYF85" s="312"/>
      <c r="GYG85" s="312"/>
      <c r="GYH85" s="312"/>
      <c r="GYI85" s="312"/>
      <c r="GYJ85" s="312"/>
      <c r="GYK85" s="312"/>
      <c r="GYL85" s="312"/>
      <c r="GYM85" s="312"/>
      <c r="GYN85" s="312"/>
      <c r="GYO85" s="312"/>
      <c r="GYP85" s="312"/>
      <c r="GYQ85" s="312"/>
      <c r="GYR85" s="312"/>
      <c r="GYS85" s="312"/>
      <c r="GYT85" s="312"/>
      <c r="GYU85" s="312"/>
      <c r="GYV85" s="312"/>
      <c r="GYW85" s="312"/>
      <c r="GYX85" s="312"/>
      <c r="GYY85" s="312"/>
      <c r="GYZ85" s="312"/>
      <c r="GZA85" s="312"/>
      <c r="GZB85" s="312"/>
      <c r="GZC85" s="312"/>
      <c r="GZD85" s="312"/>
      <c r="GZE85" s="318"/>
      <c r="GZF85" s="318"/>
      <c r="GZG85" s="318"/>
      <c r="GZH85" s="318"/>
      <c r="GZI85" s="318"/>
      <c r="GZJ85" s="318"/>
      <c r="GZK85" s="318"/>
      <c r="GZL85" s="318"/>
      <c r="GZM85" s="318"/>
      <c r="GZN85" s="318"/>
      <c r="GZO85" s="318"/>
      <c r="GZP85" s="318"/>
      <c r="GZQ85" s="318"/>
      <c r="GZR85" s="318"/>
      <c r="GZS85" s="318"/>
      <c r="GZT85" s="318"/>
      <c r="GZU85" s="322"/>
      <c r="GZV85" s="323"/>
      <c r="GZW85" s="323"/>
      <c r="GZX85" s="323"/>
      <c r="GZY85" s="323"/>
      <c r="GZZ85" s="323"/>
      <c r="HAA85" s="323"/>
      <c r="HAB85" s="323"/>
      <c r="HAC85" s="323"/>
      <c r="HAD85" s="323"/>
      <c r="HAE85" s="323"/>
      <c r="HAF85" s="323"/>
      <c r="HAG85" s="323"/>
      <c r="HAH85" s="323"/>
      <c r="HAI85" s="323"/>
      <c r="HAJ85" s="350"/>
      <c r="HAK85" s="312"/>
      <c r="HAL85" s="312"/>
      <c r="HAM85" s="312"/>
      <c r="HAN85" s="312"/>
      <c r="HAO85" s="312"/>
      <c r="HAP85" s="312"/>
      <c r="HAQ85" s="312"/>
      <c r="HAR85" s="312"/>
      <c r="HAS85" s="312"/>
      <c r="HAT85" s="312"/>
      <c r="HAU85" s="312"/>
      <c r="HAV85" s="312"/>
      <c r="HAW85" s="312"/>
      <c r="HAX85" s="312"/>
      <c r="HAY85" s="312"/>
      <c r="HAZ85" s="312"/>
      <c r="HBA85" s="312"/>
      <c r="HBB85" s="312"/>
      <c r="HBC85" s="312"/>
      <c r="HBD85" s="312"/>
      <c r="HBE85" s="312"/>
      <c r="HBF85" s="312"/>
      <c r="HBG85" s="312"/>
      <c r="HBH85" s="312"/>
      <c r="HBI85" s="312"/>
      <c r="HBJ85" s="312"/>
      <c r="HBK85" s="312"/>
      <c r="HBL85" s="312"/>
      <c r="HBM85" s="312"/>
      <c r="HBN85" s="312"/>
      <c r="HBO85" s="312"/>
      <c r="HBP85" s="312"/>
      <c r="HBQ85" s="312"/>
      <c r="HBR85" s="312"/>
      <c r="HBS85" s="312"/>
      <c r="HBT85" s="312"/>
      <c r="HBU85" s="312"/>
      <c r="HBV85" s="312"/>
      <c r="HBW85" s="312"/>
      <c r="HBX85" s="312"/>
      <c r="HBY85" s="312"/>
      <c r="HBZ85" s="312"/>
      <c r="HCA85" s="312"/>
      <c r="HCB85" s="312"/>
      <c r="HCC85" s="312"/>
      <c r="HCD85" s="312"/>
      <c r="HCE85" s="312"/>
      <c r="HCF85" s="312"/>
      <c r="HCG85" s="312"/>
      <c r="HCH85" s="312"/>
      <c r="HCI85" s="312"/>
      <c r="HCJ85" s="312"/>
      <c r="HCK85" s="312"/>
      <c r="HCL85" s="312"/>
      <c r="HCM85" s="312"/>
      <c r="HCN85" s="312"/>
      <c r="HCO85" s="312"/>
      <c r="HCP85" s="312"/>
      <c r="HCQ85" s="312"/>
      <c r="HCR85" s="312"/>
      <c r="HCS85" s="318"/>
      <c r="HCT85" s="318"/>
      <c r="HCU85" s="318"/>
      <c r="HCV85" s="318"/>
      <c r="HCW85" s="318"/>
      <c r="HCX85" s="318"/>
      <c r="HCY85" s="318"/>
      <c r="HCZ85" s="318"/>
      <c r="HDA85" s="318"/>
      <c r="HDB85" s="318"/>
      <c r="HDC85" s="318"/>
      <c r="HDD85" s="318"/>
      <c r="HDE85" s="318"/>
      <c r="HDF85" s="318"/>
      <c r="HDG85" s="318"/>
      <c r="HDH85" s="318"/>
      <c r="HDI85" s="322"/>
      <c r="HDJ85" s="323"/>
      <c r="HDK85" s="323"/>
      <c r="HDL85" s="323"/>
      <c r="HDM85" s="323"/>
      <c r="HDN85" s="323"/>
      <c r="HDO85" s="323"/>
      <c r="HDP85" s="323"/>
      <c r="HDQ85" s="323"/>
      <c r="HDR85" s="323"/>
      <c r="HDS85" s="323"/>
      <c r="HDT85" s="323"/>
      <c r="HDU85" s="323"/>
      <c r="HDV85" s="323"/>
      <c r="HDW85" s="323"/>
      <c r="HDX85" s="350"/>
      <c r="HDY85" s="312"/>
      <c r="HDZ85" s="312"/>
      <c r="HEA85" s="312"/>
      <c r="HEB85" s="312"/>
      <c r="HEC85" s="312"/>
      <c r="HED85" s="312"/>
      <c r="HEE85" s="312"/>
      <c r="HEF85" s="312"/>
      <c r="HEG85" s="312"/>
      <c r="HEH85" s="312"/>
      <c r="HEI85" s="312"/>
      <c r="HEJ85" s="312"/>
      <c r="HEK85" s="312"/>
      <c r="HEL85" s="312"/>
      <c r="HEM85" s="312"/>
      <c r="HEN85" s="312"/>
      <c r="HEO85" s="312"/>
      <c r="HEP85" s="312"/>
      <c r="HEQ85" s="312"/>
      <c r="HER85" s="312"/>
      <c r="HES85" s="312"/>
      <c r="HET85" s="312"/>
      <c r="HEU85" s="312"/>
      <c r="HEV85" s="312"/>
      <c r="HEW85" s="312"/>
      <c r="HEX85" s="312"/>
      <c r="HEY85" s="312"/>
      <c r="HEZ85" s="312"/>
      <c r="HFA85" s="312"/>
      <c r="HFB85" s="312"/>
      <c r="HFC85" s="312"/>
      <c r="HFD85" s="312"/>
      <c r="HFE85" s="312"/>
      <c r="HFF85" s="312"/>
      <c r="HFG85" s="312"/>
      <c r="HFH85" s="312"/>
      <c r="HFI85" s="312"/>
      <c r="HFJ85" s="312"/>
      <c r="HFK85" s="312"/>
      <c r="HFL85" s="312"/>
      <c r="HFM85" s="312"/>
      <c r="HFN85" s="312"/>
      <c r="HFO85" s="312"/>
      <c r="HFP85" s="312"/>
      <c r="HFQ85" s="312"/>
      <c r="HFR85" s="312"/>
      <c r="HFS85" s="312"/>
      <c r="HFT85" s="312"/>
      <c r="HFU85" s="312"/>
      <c r="HFV85" s="312"/>
      <c r="HFW85" s="312"/>
      <c r="HFX85" s="312"/>
      <c r="HFY85" s="312"/>
      <c r="HFZ85" s="312"/>
      <c r="HGA85" s="312"/>
      <c r="HGB85" s="312"/>
      <c r="HGC85" s="312"/>
      <c r="HGD85" s="312"/>
      <c r="HGE85" s="312"/>
      <c r="HGF85" s="312"/>
      <c r="HGG85" s="318"/>
      <c r="HGH85" s="318"/>
      <c r="HGI85" s="318"/>
      <c r="HGJ85" s="318"/>
      <c r="HGK85" s="318"/>
      <c r="HGL85" s="318"/>
      <c r="HGM85" s="318"/>
      <c r="HGN85" s="318"/>
      <c r="HGO85" s="318"/>
      <c r="HGP85" s="318"/>
      <c r="HGQ85" s="318"/>
      <c r="HGR85" s="318"/>
      <c r="HGS85" s="318"/>
      <c r="HGT85" s="318"/>
      <c r="HGU85" s="318"/>
      <c r="HGV85" s="318"/>
      <c r="HGW85" s="322"/>
      <c r="HGX85" s="323"/>
      <c r="HGY85" s="323"/>
      <c r="HGZ85" s="323"/>
      <c r="HHA85" s="323"/>
      <c r="HHB85" s="323"/>
      <c r="HHC85" s="323"/>
      <c r="HHD85" s="323"/>
      <c r="HHE85" s="323"/>
      <c r="HHF85" s="323"/>
      <c r="HHG85" s="323"/>
      <c r="HHH85" s="323"/>
      <c r="HHI85" s="323"/>
      <c r="HHJ85" s="323"/>
      <c r="HHK85" s="323"/>
      <c r="HHL85" s="350"/>
      <c r="HHM85" s="312"/>
      <c r="HHN85" s="312"/>
      <c r="HHO85" s="312"/>
      <c r="HHP85" s="312"/>
      <c r="HHQ85" s="312"/>
      <c r="HHR85" s="312"/>
      <c r="HHS85" s="312"/>
      <c r="HHT85" s="312"/>
      <c r="HHU85" s="312"/>
      <c r="HHV85" s="312"/>
      <c r="HHW85" s="312"/>
      <c r="HHX85" s="312"/>
      <c r="HHY85" s="312"/>
      <c r="HHZ85" s="312"/>
      <c r="HIA85" s="312"/>
      <c r="HIB85" s="312"/>
      <c r="HIC85" s="312"/>
      <c r="HID85" s="312"/>
      <c r="HIE85" s="312"/>
      <c r="HIF85" s="312"/>
      <c r="HIG85" s="312"/>
      <c r="HIH85" s="312"/>
      <c r="HII85" s="312"/>
      <c r="HIJ85" s="312"/>
      <c r="HIK85" s="312"/>
      <c r="HIL85" s="312"/>
      <c r="HIM85" s="312"/>
      <c r="HIN85" s="312"/>
      <c r="HIO85" s="312"/>
      <c r="HIP85" s="312"/>
      <c r="HIQ85" s="312"/>
      <c r="HIR85" s="312"/>
      <c r="HIS85" s="312"/>
      <c r="HIT85" s="312"/>
      <c r="HIU85" s="312"/>
      <c r="HIV85" s="312"/>
      <c r="HIW85" s="312"/>
      <c r="HIX85" s="312"/>
      <c r="HIY85" s="312"/>
      <c r="HIZ85" s="312"/>
      <c r="HJA85" s="312"/>
      <c r="HJB85" s="312"/>
      <c r="HJC85" s="312"/>
      <c r="HJD85" s="312"/>
      <c r="HJE85" s="312"/>
      <c r="HJF85" s="312"/>
      <c r="HJG85" s="312"/>
      <c r="HJH85" s="312"/>
      <c r="HJI85" s="312"/>
      <c r="HJJ85" s="312"/>
      <c r="HJK85" s="312"/>
      <c r="HJL85" s="312"/>
      <c r="HJM85" s="312"/>
      <c r="HJN85" s="312"/>
      <c r="HJO85" s="312"/>
      <c r="HJP85" s="312"/>
      <c r="HJQ85" s="312"/>
      <c r="HJR85" s="312"/>
      <c r="HJS85" s="312"/>
      <c r="HJT85" s="312"/>
      <c r="HJU85" s="318"/>
      <c r="HJV85" s="318"/>
      <c r="HJW85" s="318"/>
      <c r="HJX85" s="318"/>
      <c r="HJY85" s="318"/>
      <c r="HJZ85" s="318"/>
      <c r="HKA85" s="318"/>
      <c r="HKB85" s="318"/>
      <c r="HKC85" s="318"/>
      <c r="HKD85" s="318"/>
      <c r="HKE85" s="318"/>
      <c r="HKF85" s="318"/>
      <c r="HKG85" s="318"/>
      <c r="HKH85" s="318"/>
      <c r="HKI85" s="318"/>
      <c r="HKJ85" s="318"/>
      <c r="HKK85" s="322"/>
      <c r="HKL85" s="323"/>
      <c r="HKM85" s="323"/>
      <c r="HKN85" s="323"/>
      <c r="HKO85" s="323"/>
      <c r="HKP85" s="323"/>
      <c r="HKQ85" s="323"/>
      <c r="HKR85" s="323"/>
      <c r="HKS85" s="323"/>
      <c r="HKT85" s="323"/>
      <c r="HKU85" s="323"/>
      <c r="HKV85" s="323"/>
      <c r="HKW85" s="323"/>
      <c r="HKX85" s="323"/>
      <c r="HKY85" s="323"/>
      <c r="HKZ85" s="350"/>
      <c r="HLA85" s="312"/>
      <c r="HLB85" s="312"/>
      <c r="HLC85" s="312"/>
      <c r="HLD85" s="312"/>
      <c r="HLE85" s="312"/>
      <c r="HLF85" s="312"/>
      <c r="HLG85" s="312"/>
      <c r="HLH85" s="312"/>
      <c r="HLI85" s="312"/>
      <c r="HLJ85" s="312"/>
      <c r="HLK85" s="312"/>
      <c r="HLL85" s="312"/>
      <c r="HLM85" s="312"/>
      <c r="HLN85" s="312"/>
      <c r="HLO85" s="312"/>
      <c r="HLP85" s="312"/>
      <c r="HLQ85" s="312"/>
      <c r="HLR85" s="312"/>
      <c r="HLS85" s="312"/>
      <c r="HLT85" s="312"/>
      <c r="HLU85" s="312"/>
      <c r="HLV85" s="312"/>
      <c r="HLW85" s="312"/>
      <c r="HLX85" s="312"/>
      <c r="HLY85" s="312"/>
      <c r="HLZ85" s="312"/>
      <c r="HMA85" s="312"/>
      <c r="HMB85" s="312"/>
      <c r="HMC85" s="312"/>
      <c r="HMD85" s="312"/>
      <c r="HME85" s="312"/>
      <c r="HMF85" s="312"/>
      <c r="HMG85" s="312"/>
      <c r="HMH85" s="312"/>
      <c r="HMI85" s="312"/>
      <c r="HMJ85" s="312"/>
      <c r="HMK85" s="312"/>
      <c r="HML85" s="312"/>
      <c r="HMM85" s="312"/>
      <c r="HMN85" s="312"/>
      <c r="HMO85" s="312"/>
      <c r="HMP85" s="312"/>
      <c r="HMQ85" s="312"/>
      <c r="HMR85" s="312"/>
      <c r="HMS85" s="312"/>
      <c r="HMT85" s="312"/>
      <c r="HMU85" s="312"/>
      <c r="HMV85" s="312"/>
      <c r="HMW85" s="312"/>
      <c r="HMX85" s="312"/>
      <c r="HMY85" s="312"/>
      <c r="HMZ85" s="312"/>
      <c r="HNA85" s="312"/>
      <c r="HNB85" s="312"/>
      <c r="HNC85" s="312"/>
      <c r="HND85" s="312"/>
      <c r="HNE85" s="312"/>
      <c r="HNF85" s="312"/>
      <c r="HNG85" s="312"/>
      <c r="HNH85" s="312"/>
      <c r="HNI85" s="318"/>
      <c r="HNJ85" s="318"/>
      <c r="HNK85" s="318"/>
      <c r="HNL85" s="318"/>
      <c r="HNM85" s="318"/>
      <c r="HNN85" s="318"/>
      <c r="HNO85" s="318"/>
      <c r="HNP85" s="318"/>
      <c r="HNQ85" s="318"/>
      <c r="HNR85" s="318"/>
      <c r="HNS85" s="318"/>
      <c r="HNT85" s="318"/>
      <c r="HNU85" s="318"/>
      <c r="HNV85" s="318"/>
      <c r="HNW85" s="318"/>
      <c r="HNX85" s="318"/>
      <c r="HNY85" s="322"/>
      <c r="HNZ85" s="323"/>
      <c r="HOA85" s="323"/>
      <c r="HOB85" s="323"/>
      <c r="HOC85" s="323"/>
      <c r="HOD85" s="323"/>
      <c r="HOE85" s="323"/>
      <c r="HOF85" s="323"/>
      <c r="HOG85" s="323"/>
      <c r="HOH85" s="323"/>
      <c r="HOI85" s="323"/>
      <c r="HOJ85" s="323"/>
      <c r="HOK85" s="323"/>
      <c r="HOL85" s="323"/>
      <c r="HOM85" s="323"/>
      <c r="HON85" s="350"/>
      <c r="HOO85" s="312"/>
      <c r="HOP85" s="312"/>
      <c r="HOQ85" s="312"/>
      <c r="HOR85" s="312"/>
      <c r="HOS85" s="312"/>
      <c r="HOT85" s="312"/>
      <c r="HOU85" s="312"/>
      <c r="HOV85" s="312"/>
      <c r="HOW85" s="312"/>
      <c r="HOX85" s="312"/>
      <c r="HOY85" s="312"/>
      <c r="HOZ85" s="312"/>
      <c r="HPA85" s="312"/>
      <c r="HPB85" s="312"/>
      <c r="HPC85" s="312"/>
      <c r="HPD85" s="312"/>
      <c r="HPE85" s="312"/>
      <c r="HPF85" s="312"/>
      <c r="HPG85" s="312"/>
      <c r="HPH85" s="312"/>
      <c r="HPI85" s="312"/>
      <c r="HPJ85" s="312"/>
      <c r="HPK85" s="312"/>
      <c r="HPL85" s="312"/>
      <c r="HPM85" s="312"/>
      <c r="HPN85" s="312"/>
      <c r="HPO85" s="312"/>
      <c r="HPP85" s="312"/>
      <c r="HPQ85" s="312"/>
      <c r="HPR85" s="312"/>
      <c r="HPS85" s="312"/>
      <c r="HPT85" s="312"/>
      <c r="HPU85" s="312"/>
      <c r="HPV85" s="312"/>
      <c r="HPW85" s="312"/>
      <c r="HPX85" s="312"/>
      <c r="HPY85" s="312"/>
      <c r="HPZ85" s="312"/>
      <c r="HQA85" s="312"/>
      <c r="HQB85" s="312"/>
      <c r="HQC85" s="312"/>
      <c r="HQD85" s="312"/>
      <c r="HQE85" s="312"/>
      <c r="HQF85" s="312"/>
      <c r="HQG85" s="312"/>
      <c r="HQH85" s="312"/>
      <c r="HQI85" s="312"/>
      <c r="HQJ85" s="312"/>
      <c r="HQK85" s="312"/>
      <c r="HQL85" s="312"/>
      <c r="HQM85" s="312"/>
      <c r="HQN85" s="312"/>
      <c r="HQO85" s="312"/>
      <c r="HQP85" s="312"/>
      <c r="HQQ85" s="312"/>
      <c r="HQR85" s="312"/>
      <c r="HQS85" s="312"/>
      <c r="HQT85" s="312"/>
      <c r="HQU85" s="312"/>
      <c r="HQV85" s="312"/>
      <c r="HQW85" s="318"/>
      <c r="HQX85" s="318"/>
      <c r="HQY85" s="318"/>
      <c r="HQZ85" s="318"/>
      <c r="HRA85" s="318"/>
      <c r="HRB85" s="318"/>
      <c r="HRC85" s="318"/>
      <c r="HRD85" s="318"/>
      <c r="HRE85" s="318"/>
      <c r="HRF85" s="318"/>
      <c r="HRG85" s="318"/>
      <c r="HRH85" s="318"/>
      <c r="HRI85" s="318"/>
      <c r="HRJ85" s="318"/>
      <c r="HRK85" s="318"/>
      <c r="HRL85" s="318"/>
      <c r="HRM85" s="322"/>
      <c r="HRN85" s="323"/>
      <c r="HRO85" s="323"/>
      <c r="HRP85" s="323"/>
      <c r="HRQ85" s="323"/>
      <c r="HRR85" s="323"/>
      <c r="HRS85" s="323"/>
      <c r="HRT85" s="323"/>
      <c r="HRU85" s="323"/>
      <c r="HRV85" s="323"/>
      <c r="HRW85" s="323"/>
      <c r="HRX85" s="323"/>
      <c r="HRY85" s="323"/>
      <c r="HRZ85" s="323"/>
      <c r="HSA85" s="323"/>
      <c r="HSB85" s="350"/>
      <c r="HSC85" s="312"/>
      <c r="HSD85" s="312"/>
      <c r="HSE85" s="312"/>
      <c r="HSF85" s="312"/>
      <c r="HSG85" s="312"/>
      <c r="HSH85" s="312"/>
      <c r="HSI85" s="312"/>
      <c r="HSJ85" s="312"/>
      <c r="HSK85" s="312"/>
      <c r="HSL85" s="312"/>
      <c r="HSM85" s="312"/>
      <c r="HSN85" s="312"/>
      <c r="HSO85" s="312"/>
      <c r="HSP85" s="312"/>
      <c r="HSQ85" s="312"/>
      <c r="HSR85" s="312"/>
      <c r="HSS85" s="312"/>
      <c r="HST85" s="312"/>
      <c r="HSU85" s="312"/>
      <c r="HSV85" s="312"/>
      <c r="HSW85" s="312"/>
      <c r="HSX85" s="312"/>
      <c r="HSY85" s="312"/>
      <c r="HSZ85" s="312"/>
      <c r="HTA85" s="312"/>
      <c r="HTB85" s="312"/>
      <c r="HTC85" s="312"/>
      <c r="HTD85" s="312"/>
      <c r="HTE85" s="312"/>
      <c r="HTF85" s="312"/>
      <c r="HTG85" s="312"/>
      <c r="HTH85" s="312"/>
      <c r="HTI85" s="312"/>
      <c r="HTJ85" s="312"/>
      <c r="HTK85" s="312"/>
      <c r="HTL85" s="312"/>
      <c r="HTM85" s="312"/>
      <c r="HTN85" s="312"/>
      <c r="HTO85" s="312"/>
      <c r="HTP85" s="312"/>
      <c r="HTQ85" s="312"/>
      <c r="HTR85" s="312"/>
      <c r="HTS85" s="312"/>
      <c r="HTT85" s="312"/>
      <c r="HTU85" s="312"/>
      <c r="HTV85" s="312"/>
      <c r="HTW85" s="312"/>
      <c r="HTX85" s="312"/>
      <c r="HTY85" s="312"/>
      <c r="HTZ85" s="312"/>
      <c r="HUA85" s="312"/>
      <c r="HUB85" s="312"/>
      <c r="HUC85" s="312"/>
      <c r="HUD85" s="312"/>
      <c r="HUE85" s="312"/>
      <c r="HUF85" s="312"/>
      <c r="HUG85" s="312"/>
      <c r="HUH85" s="312"/>
      <c r="HUI85" s="312"/>
      <c r="HUJ85" s="312"/>
      <c r="HUK85" s="318"/>
      <c r="HUL85" s="318"/>
      <c r="HUM85" s="318"/>
      <c r="HUN85" s="318"/>
      <c r="HUO85" s="318"/>
      <c r="HUP85" s="318"/>
      <c r="HUQ85" s="318"/>
      <c r="HUR85" s="318"/>
      <c r="HUS85" s="318"/>
      <c r="HUT85" s="318"/>
      <c r="HUU85" s="318"/>
      <c r="HUV85" s="318"/>
      <c r="HUW85" s="318"/>
      <c r="HUX85" s="318"/>
      <c r="HUY85" s="318"/>
      <c r="HUZ85" s="318"/>
      <c r="HVA85" s="322"/>
      <c r="HVB85" s="323"/>
      <c r="HVC85" s="323"/>
      <c r="HVD85" s="323"/>
      <c r="HVE85" s="323"/>
      <c r="HVF85" s="323"/>
      <c r="HVG85" s="323"/>
      <c r="HVH85" s="323"/>
      <c r="HVI85" s="323"/>
      <c r="HVJ85" s="323"/>
      <c r="HVK85" s="323"/>
      <c r="HVL85" s="323"/>
      <c r="HVM85" s="323"/>
      <c r="HVN85" s="323"/>
      <c r="HVO85" s="323"/>
      <c r="HVP85" s="350"/>
      <c r="HVQ85" s="312"/>
      <c r="HVR85" s="312"/>
      <c r="HVS85" s="312"/>
      <c r="HVT85" s="312"/>
      <c r="HVU85" s="312"/>
      <c r="HVV85" s="312"/>
      <c r="HVW85" s="312"/>
      <c r="HVX85" s="312"/>
      <c r="HVY85" s="312"/>
      <c r="HVZ85" s="312"/>
      <c r="HWA85" s="312"/>
      <c r="HWB85" s="312"/>
      <c r="HWC85" s="312"/>
      <c r="HWD85" s="312"/>
      <c r="HWE85" s="312"/>
      <c r="HWF85" s="312"/>
      <c r="HWG85" s="312"/>
      <c r="HWH85" s="312"/>
      <c r="HWI85" s="312"/>
      <c r="HWJ85" s="312"/>
      <c r="HWK85" s="312"/>
      <c r="HWL85" s="312"/>
      <c r="HWM85" s="312"/>
      <c r="HWN85" s="312"/>
      <c r="HWO85" s="312"/>
      <c r="HWP85" s="312"/>
      <c r="HWQ85" s="312"/>
      <c r="HWR85" s="312"/>
      <c r="HWS85" s="312"/>
      <c r="HWT85" s="312"/>
      <c r="HWU85" s="312"/>
      <c r="HWV85" s="312"/>
      <c r="HWW85" s="312"/>
      <c r="HWX85" s="312"/>
      <c r="HWY85" s="312"/>
      <c r="HWZ85" s="312"/>
      <c r="HXA85" s="312"/>
      <c r="HXB85" s="312"/>
      <c r="HXC85" s="312"/>
      <c r="HXD85" s="312"/>
      <c r="HXE85" s="312"/>
      <c r="HXF85" s="312"/>
      <c r="HXG85" s="312"/>
      <c r="HXH85" s="312"/>
      <c r="HXI85" s="312"/>
      <c r="HXJ85" s="312"/>
      <c r="HXK85" s="312"/>
      <c r="HXL85" s="312"/>
      <c r="HXM85" s="312"/>
      <c r="HXN85" s="312"/>
      <c r="HXO85" s="312"/>
      <c r="HXP85" s="312"/>
      <c r="HXQ85" s="312"/>
      <c r="HXR85" s="312"/>
      <c r="HXS85" s="312"/>
      <c r="HXT85" s="312"/>
      <c r="HXU85" s="312"/>
      <c r="HXV85" s="312"/>
      <c r="HXW85" s="312"/>
      <c r="HXX85" s="312"/>
      <c r="HXY85" s="318"/>
      <c r="HXZ85" s="318"/>
      <c r="HYA85" s="318"/>
      <c r="HYB85" s="318"/>
      <c r="HYC85" s="318"/>
      <c r="HYD85" s="318"/>
      <c r="HYE85" s="318"/>
      <c r="HYF85" s="318"/>
      <c r="HYG85" s="318"/>
      <c r="HYH85" s="318"/>
      <c r="HYI85" s="318"/>
      <c r="HYJ85" s="318"/>
      <c r="HYK85" s="318"/>
      <c r="HYL85" s="318"/>
      <c r="HYM85" s="318"/>
      <c r="HYN85" s="318"/>
      <c r="HYO85" s="322"/>
      <c r="HYP85" s="323"/>
      <c r="HYQ85" s="323"/>
      <c r="HYR85" s="323"/>
      <c r="HYS85" s="323"/>
      <c r="HYT85" s="323"/>
      <c r="HYU85" s="323"/>
      <c r="HYV85" s="323"/>
      <c r="HYW85" s="323"/>
      <c r="HYX85" s="323"/>
      <c r="HYY85" s="323"/>
      <c r="HYZ85" s="323"/>
      <c r="HZA85" s="323"/>
      <c r="HZB85" s="323"/>
      <c r="HZC85" s="323"/>
      <c r="HZD85" s="350"/>
      <c r="HZE85" s="312"/>
      <c r="HZF85" s="312"/>
      <c r="HZG85" s="312"/>
      <c r="HZH85" s="312"/>
      <c r="HZI85" s="312"/>
      <c r="HZJ85" s="312"/>
      <c r="HZK85" s="312"/>
      <c r="HZL85" s="312"/>
      <c r="HZM85" s="312"/>
      <c r="HZN85" s="312"/>
      <c r="HZO85" s="312"/>
      <c r="HZP85" s="312"/>
      <c r="HZQ85" s="312"/>
      <c r="HZR85" s="312"/>
      <c r="HZS85" s="312"/>
      <c r="HZT85" s="312"/>
      <c r="HZU85" s="312"/>
      <c r="HZV85" s="312"/>
      <c r="HZW85" s="312"/>
      <c r="HZX85" s="312"/>
      <c r="HZY85" s="312"/>
      <c r="HZZ85" s="312"/>
      <c r="IAA85" s="312"/>
      <c r="IAB85" s="312"/>
      <c r="IAC85" s="312"/>
      <c r="IAD85" s="312"/>
      <c r="IAE85" s="312"/>
      <c r="IAF85" s="312"/>
      <c r="IAG85" s="312"/>
      <c r="IAH85" s="312"/>
      <c r="IAI85" s="312"/>
      <c r="IAJ85" s="312"/>
      <c r="IAK85" s="312"/>
      <c r="IAL85" s="312"/>
      <c r="IAM85" s="312"/>
      <c r="IAN85" s="312"/>
      <c r="IAO85" s="312"/>
      <c r="IAP85" s="312"/>
      <c r="IAQ85" s="312"/>
      <c r="IAR85" s="312"/>
      <c r="IAS85" s="312"/>
      <c r="IAT85" s="312"/>
      <c r="IAU85" s="312"/>
      <c r="IAV85" s="312"/>
      <c r="IAW85" s="312"/>
      <c r="IAX85" s="312"/>
      <c r="IAY85" s="312"/>
      <c r="IAZ85" s="312"/>
      <c r="IBA85" s="312"/>
      <c r="IBB85" s="312"/>
      <c r="IBC85" s="312"/>
      <c r="IBD85" s="312"/>
      <c r="IBE85" s="312"/>
      <c r="IBF85" s="312"/>
      <c r="IBG85" s="312"/>
      <c r="IBH85" s="312"/>
      <c r="IBI85" s="312"/>
      <c r="IBJ85" s="312"/>
      <c r="IBK85" s="312"/>
      <c r="IBL85" s="312"/>
      <c r="IBM85" s="318"/>
      <c r="IBN85" s="318"/>
      <c r="IBO85" s="318"/>
      <c r="IBP85" s="318"/>
      <c r="IBQ85" s="318"/>
      <c r="IBR85" s="318"/>
      <c r="IBS85" s="318"/>
      <c r="IBT85" s="318"/>
      <c r="IBU85" s="318"/>
      <c r="IBV85" s="318"/>
      <c r="IBW85" s="318"/>
      <c r="IBX85" s="318"/>
      <c r="IBY85" s="318"/>
      <c r="IBZ85" s="318"/>
      <c r="ICA85" s="318"/>
      <c r="ICB85" s="318"/>
      <c r="ICC85" s="322"/>
      <c r="ICD85" s="323"/>
      <c r="ICE85" s="323"/>
      <c r="ICF85" s="323"/>
      <c r="ICG85" s="323"/>
      <c r="ICH85" s="323"/>
      <c r="ICI85" s="323"/>
      <c r="ICJ85" s="323"/>
      <c r="ICK85" s="323"/>
      <c r="ICL85" s="323"/>
      <c r="ICM85" s="323"/>
      <c r="ICN85" s="323"/>
      <c r="ICO85" s="323"/>
      <c r="ICP85" s="323"/>
      <c r="ICQ85" s="323"/>
      <c r="ICR85" s="350"/>
      <c r="ICS85" s="312"/>
      <c r="ICT85" s="312"/>
      <c r="ICU85" s="312"/>
      <c r="ICV85" s="312"/>
      <c r="ICW85" s="312"/>
      <c r="ICX85" s="312"/>
      <c r="ICY85" s="312"/>
      <c r="ICZ85" s="312"/>
      <c r="IDA85" s="312"/>
      <c r="IDB85" s="312"/>
      <c r="IDC85" s="312"/>
      <c r="IDD85" s="312"/>
      <c r="IDE85" s="312"/>
      <c r="IDF85" s="312"/>
      <c r="IDG85" s="312"/>
      <c r="IDH85" s="312"/>
      <c r="IDI85" s="312"/>
      <c r="IDJ85" s="312"/>
      <c r="IDK85" s="312"/>
      <c r="IDL85" s="312"/>
      <c r="IDM85" s="312"/>
      <c r="IDN85" s="312"/>
      <c r="IDO85" s="312"/>
      <c r="IDP85" s="312"/>
      <c r="IDQ85" s="312"/>
      <c r="IDR85" s="312"/>
      <c r="IDS85" s="312"/>
      <c r="IDT85" s="312"/>
      <c r="IDU85" s="312"/>
      <c r="IDV85" s="312"/>
      <c r="IDW85" s="312"/>
      <c r="IDX85" s="312"/>
      <c r="IDY85" s="312"/>
      <c r="IDZ85" s="312"/>
      <c r="IEA85" s="312"/>
      <c r="IEB85" s="312"/>
      <c r="IEC85" s="312"/>
      <c r="IED85" s="312"/>
      <c r="IEE85" s="312"/>
      <c r="IEF85" s="312"/>
      <c r="IEG85" s="312"/>
      <c r="IEH85" s="312"/>
      <c r="IEI85" s="312"/>
      <c r="IEJ85" s="312"/>
      <c r="IEK85" s="312"/>
      <c r="IEL85" s="312"/>
      <c r="IEM85" s="312"/>
      <c r="IEN85" s="312"/>
      <c r="IEO85" s="312"/>
      <c r="IEP85" s="312"/>
      <c r="IEQ85" s="312"/>
      <c r="IER85" s="312"/>
      <c r="IES85" s="312"/>
      <c r="IET85" s="312"/>
      <c r="IEU85" s="312"/>
      <c r="IEV85" s="312"/>
      <c r="IEW85" s="312"/>
      <c r="IEX85" s="312"/>
      <c r="IEY85" s="312"/>
      <c r="IEZ85" s="312"/>
      <c r="IFA85" s="318"/>
      <c r="IFB85" s="318"/>
      <c r="IFC85" s="318"/>
      <c r="IFD85" s="318"/>
      <c r="IFE85" s="318"/>
      <c r="IFF85" s="318"/>
      <c r="IFG85" s="318"/>
      <c r="IFH85" s="318"/>
      <c r="IFI85" s="318"/>
      <c r="IFJ85" s="318"/>
      <c r="IFK85" s="318"/>
      <c r="IFL85" s="318"/>
      <c r="IFM85" s="318"/>
      <c r="IFN85" s="318"/>
      <c r="IFO85" s="318"/>
      <c r="IFP85" s="318"/>
      <c r="IFQ85" s="322"/>
      <c r="IFR85" s="323"/>
      <c r="IFS85" s="323"/>
      <c r="IFT85" s="323"/>
      <c r="IFU85" s="323"/>
      <c r="IFV85" s="323"/>
      <c r="IFW85" s="323"/>
      <c r="IFX85" s="323"/>
      <c r="IFY85" s="323"/>
      <c r="IFZ85" s="323"/>
      <c r="IGA85" s="323"/>
      <c r="IGB85" s="323"/>
      <c r="IGC85" s="323"/>
      <c r="IGD85" s="323"/>
      <c r="IGE85" s="323"/>
      <c r="IGF85" s="350"/>
      <c r="IGG85" s="312"/>
      <c r="IGH85" s="312"/>
      <c r="IGI85" s="312"/>
      <c r="IGJ85" s="312"/>
      <c r="IGK85" s="312"/>
      <c r="IGL85" s="312"/>
      <c r="IGM85" s="312"/>
      <c r="IGN85" s="312"/>
      <c r="IGO85" s="312"/>
      <c r="IGP85" s="312"/>
      <c r="IGQ85" s="312"/>
      <c r="IGR85" s="312"/>
      <c r="IGS85" s="312"/>
      <c r="IGT85" s="312"/>
      <c r="IGU85" s="312"/>
      <c r="IGV85" s="312"/>
      <c r="IGW85" s="312"/>
      <c r="IGX85" s="312"/>
      <c r="IGY85" s="312"/>
      <c r="IGZ85" s="312"/>
      <c r="IHA85" s="312"/>
      <c r="IHB85" s="312"/>
      <c r="IHC85" s="312"/>
      <c r="IHD85" s="312"/>
      <c r="IHE85" s="312"/>
      <c r="IHF85" s="312"/>
      <c r="IHG85" s="312"/>
      <c r="IHH85" s="312"/>
      <c r="IHI85" s="312"/>
      <c r="IHJ85" s="312"/>
      <c r="IHK85" s="312"/>
      <c r="IHL85" s="312"/>
      <c r="IHM85" s="312"/>
      <c r="IHN85" s="312"/>
      <c r="IHO85" s="312"/>
      <c r="IHP85" s="312"/>
      <c r="IHQ85" s="312"/>
      <c r="IHR85" s="312"/>
      <c r="IHS85" s="312"/>
      <c r="IHT85" s="312"/>
      <c r="IHU85" s="312"/>
      <c r="IHV85" s="312"/>
      <c r="IHW85" s="312"/>
      <c r="IHX85" s="312"/>
      <c r="IHY85" s="312"/>
      <c r="IHZ85" s="312"/>
      <c r="IIA85" s="312"/>
      <c r="IIB85" s="312"/>
      <c r="IIC85" s="312"/>
      <c r="IID85" s="312"/>
      <c r="IIE85" s="312"/>
      <c r="IIF85" s="312"/>
      <c r="IIG85" s="312"/>
      <c r="IIH85" s="312"/>
      <c r="III85" s="312"/>
      <c r="IIJ85" s="312"/>
      <c r="IIK85" s="312"/>
      <c r="IIL85" s="312"/>
      <c r="IIM85" s="312"/>
      <c r="IIN85" s="312"/>
      <c r="IIO85" s="318"/>
      <c r="IIP85" s="318"/>
      <c r="IIQ85" s="318"/>
      <c r="IIR85" s="318"/>
      <c r="IIS85" s="318"/>
      <c r="IIT85" s="318"/>
      <c r="IIU85" s="318"/>
      <c r="IIV85" s="318"/>
      <c r="IIW85" s="318"/>
      <c r="IIX85" s="318"/>
      <c r="IIY85" s="318"/>
      <c r="IIZ85" s="318"/>
      <c r="IJA85" s="318"/>
      <c r="IJB85" s="318"/>
      <c r="IJC85" s="318"/>
      <c r="IJD85" s="318"/>
      <c r="IJE85" s="322"/>
      <c r="IJF85" s="323"/>
      <c r="IJG85" s="323"/>
      <c r="IJH85" s="323"/>
      <c r="IJI85" s="323"/>
      <c r="IJJ85" s="323"/>
      <c r="IJK85" s="323"/>
      <c r="IJL85" s="323"/>
      <c r="IJM85" s="323"/>
      <c r="IJN85" s="323"/>
      <c r="IJO85" s="323"/>
      <c r="IJP85" s="323"/>
      <c r="IJQ85" s="323"/>
      <c r="IJR85" s="323"/>
      <c r="IJS85" s="323"/>
      <c r="IJT85" s="350"/>
      <c r="IJU85" s="312"/>
      <c r="IJV85" s="312"/>
      <c r="IJW85" s="312"/>
      <c r="IJX85" s="312"/>
      <c r="IJY85" s="312"/>
      <c r="IJZ85" s="312"/>
      <c r="IKA85" s="312"/>
      <c r="IKB85" s="312"/>
      <c r="IKC85" s="312"/>
      <c r="IKD85" s="312"/>
      <c r="IKE85" s="312"/>
      <c r="IKF85" s="312"/>
      <c r="IKG85" s="312"/>
      <c r="IKH85" s="312"/>
      <c r="IKI85" s="312"/>
      <c r="IKJ85" s="312"/>
      <c r="IKK85" s="312"/>
      <c r="IKL85" s="312"/>
      <c r="IKM85" s="312"/>
      <c r="IKN85" s="312"/>
      <c r="IKO85" s="312"/>
      <c r="IKP85" s="312"/>
      <c r="IKQ85" s="312"/>
      <c r="IKR85" s="312"/>
      <c r="IKS85" s="312"/>
      <c r="IKT85" s="312"/>
      <c r="IKU85" s="312"/>
      <c r="IKV85" s="312"/>
      <c r="IKW85" s="312"/>
      <c r="IKX85" s="312"/>
      <c r="IKY85" s="312"/>
      <c r="IKZ85" s="312"/>
      <c r="ILA85" s="312"/>
      <c r="ILB85" s="312"/>
      <c r="ILC85" s="312"/>
      <c r="ILD85" s="312"/>
      <c r="ILE85" s="312"/>
      <c r="ILF85" s="312"/>
      <c r="ILG85" s="312"/>
      <c r="ILH85" s="312"/>
      <c r="ILI85" s="312"/>
      <c r="ILJ85" s="312"/>
      <c r="ILK85" s="312"/>
      <c r="ILL85" s="312"/>
      <c r="ILM85" s="312"/>
      <c r="ILN85" s="312"/>
      <c r="ILO85" s="312"/>
      <c r="ILP85" s="312"/>
      <c r="ILQ85" s="312"/>
      <c r="ILR85" s="312"/>
      <c r="ILS85" s="312"/>
      <c r="ILT85" s="312"/>
      <c r="ILU85" s="312"/>
      <c r="ILV85" s="312"/>
      <c r="ILW85" s="312"/>
      <c r="ILX85" s="312"/>
      <c r="ILY85" s="312"/>
      <c r="ILZ85" s="312"/>
      <c r="IMA85" s="312"/>
      <c r="IMB85" s="312"/>
      <c r="IMC85" s="318"/>
      <c r="IMD85" s="318"/>
      <c r="IME85" s="318"/>
      <c r="IMF85" s="318"/>
      <c r="IMG85" s="318"/>
      <c r="IMH85" s="318"/>
      <c r="IMI85" s="318"/>
      <c r="IMJ85" s="318"/>
      <c r="IMK85" s="318"/>
      <c r="IML85" s="318"/>
      <c r="IMM85" s="318"/>
      <c r="IMN85" s="318"/>
      <c r="IMO85" s="318"/>
      <c r="IMP85" s="318"/>
      <c r="IMQ85" s="318"/>
      <c r="IMR85" s="318"/>
      <c r="IMS85" s="322"/>
      <c r="IMT85" s="323"/>
      <c r="IMU85" s="323"/>
      <c r="IMV85" s="323"/>
      <c r="IMW85" s="323"/>
      <c r="IMX85" s="323"/>
      <c r="IMY85" s="323"/>
      <c r="IMZ85" s="323"/>
      <c r="INA85" s="323"/>
      <c r="INB85" s="323"/>
      <c r="INC85" s="323"/>
      <c r="IND85" s="323"/>
      <c r="INE85" s="323"/>
      <c r="INF85" s="323"/>
      <c r="ING85" s="323"/>
      <c r="INH85" s="350"/>
      <c r="INI85" s="312"/>
      <c r="INJ85" s="312"/>
      <c r="INK85" s="312"/>
      <c r="INL85" s="312"/>
      <c r="INM85" s="312"/>
      <c r="INN85" s="312"/>
      <c r="INO85" s="312"/>
      <c r="INP85" s="312"/>
      <c r="INQ85" s="312"/>
      <c r="INR85" s="312"/>
      <c r="INS85" s="312"/>
      <c r="INT85" s="312"/>
      <c r="INU85" s="312"/>
      <c r="INV85" s="312"/>
      <c r="INW85" s="312"/>
      <c r="INX85" s="312"/>
      <c r="INY85" s="312"/>
      <c r="INZ85" s="312"/>
      <c r="IOA85" s="312"/>
      <c r="IOB85" s="312"/>
      <c r="IOC85" s="312"/>
      <c r="IOD85" s="312"/>
      <c r="IOE85" s="312"/>
      <c r="IOF85" s="312"/>
      <c r="IOG85" s="312"/>
      <c r="IOH85" s="312"/>
      <c r="IOI85" s="312"/>
      <c r="IOJ85" s="312"/>
      <c r="IOK85" s="312"/>
      <c r="IOL85" s="312"/>
      <c r="IOM85" s="312"/>
      <c r="ION85" s="312"/>
      <c r="IOO85" s="312"/>
      <c r="IOP85" s="312"/>
      <c r="IOQ85" s="312"/>
      <c r="IOR85" s="312"/>
      <c r="IOS85" s="312"/>
      <c r="IOT85" s="312"/>
      <c r="IOU85" s="312"/>
      <c r="IOV85" s="312"/>
      <c r="IOW85" s="312"/>
      <c r="IOX85" s="312"/>
      <c r="IOY85" s="312"/>
      <c r="IOZ85" s="312"/>
      <c r="IPA85" s="312"/>
      <c r="IPB85" s="312"/>
      <c r="IPC85" s="312"/>
      <c r="IPD85" s="312"/>
      <c r="IPE85" s="312"/>
      <c r="IPF85" s="312"/>
      <c r="IPG85" s="312"/>
      <c r="IPH85" s="312"/>
      <c r="IPI85" s="312"/>
      <c r="IPJ85" s="312"/>
      <c r="IPK85" s="312"/>
      <c r="IPL85" s="312"/>
      <c r="IPM85" s="312"/>
      <c r="IPN85" s="312"/>
      <c r="IPO85" s="312"/>
      <c r="IPP85" s="312"/>
      <c r="IPQ85" s="318"/>
      <c r="IPR85" s="318"/>
      <c r="IPS85" s="318"/>
      <c r="IPT85" s="318"/>
      <c r="IPU85" s="318"/>
      <c r="IPV85" s="318"/>
      <c r="IPW85" s="318"/>
      <c r="IPX85" s="318"/>
      <c r="IPY85" s="318"/>
      <c r="IPZ85" s="318"/>
      <c r="IQA85" s="318"/>
      <c r="IQB85" s="318"/>
      <c r="IQC85" s="318"/>
      <c r="IQD85" s="318"/>
      <c r="IQE85" s="318"/>
      <c r="IQF85" s="318"/>
      <c r="IQG85" s="322"/>
      <c r="IQH85" s="323"/>
      <c r="IQI85" s="323"/>
      <c r="IQJ85" s="323"/>
      <c r="IQK85" s="323"/>
      <c r="IQL85" s="323"/>
      <c r="IQM85" s="323"/>
      <c r="IQN85" s="323"/>
      <c r="IQO85" s="323"/>
      <c r="IQP85" s="323"/>
      <c r="IQQ85" s="323"/>
      <c r="IQR85" s="323"/>
      <c r="IQS85" s="323"/>
      <c r="IQT85" s="323"/>
      <c r="IQU85" s="323"/>
      <c r="IQV85" s="350"/>
      <c r="IQW85" s="312"/>
      <c r="IQX85" s="312"/>
      <c r="IQY85" s="312"/>
      <c r="IQZ85" s="312"/>
      <c r="IRA85" s="312"/>
      <c r="IRB85" s="312"/>
      <c r="IRC85" s="312"/>
      <c r="IRD85" s="312"/>
      <c r="IRE85" s="312"/>
      <c r="IRF85" s="312"/>
      <c r="IRG85" s="312"/>
      <c r="IRH85" s="312"/>
      <c r="IRI85" s="312"/>
      <c r="IRJ85" s="312"/>
      <c r="IRK85" s="312"/>
      <c r="IRL85" s="312"/>
      <c r="IRM85" s="312"/>
      <c r="IRN85" s="312"/>
      <c r="IRO85" s="312"/>
      <c r="IRP85" s="312"/>
      <c r="IRQ85" s="312"/>
      <c r="IRR85" s="312"/>
      <c r="IRS85" s="312"/>
      <c r="IRT85" s="312"/>
      <c r="IRU85" s="312"/>
      <c r="IRV85" s="312"/>
      <c r="IRW85" s="312"/>
      <c r="IRX85" s="312"/>
      <c r="IRY85" s="312"/>
      <c r="IRZ85" s="312"/>
      <c r="ISA85" s="312"/>
      <c r="ISB85" s="312"/>
      <c r="ISC85" s="312"/>
      <c r="ISD85" s="312"/>
      <c r="ISE85" s="312"/>
      <c r="ISF85" s="312"/>
      <c r="ISG85" s="312"/>
      <c r="ISH85" s="312"/>
      <c r="ISI85" s="312"/>
      <c r="ISJ85" s="312"/>
      <c r="ISK85" s="312"/>
      <c r="ISL85" s="312"/>
      <c r="ISM85" s="312"/>
      <c r="ISN85" s="312"/>
      <c r="ISO85" s="312"/>
      <c r="ISP85" s="312"/>
      <c r="ISQ85" s="312"/>
      <c r="ISR85" s="312"/>
      <c r="ISS85" s="312"/>
      <c r="IST85" s="312"/>
      <c r="ISU85" s="312"/>
      <c r="ISV85" s="312"/>
      <c r="ISW85" s="312"/>
      <c r="ISX85" s="312"/>
      <c r="ISY85" s="312"/>
      <c r="ISZ85" s="312"/>
      <c r="ITA85" s="312"/>
      <c r="ITB85" s="312"/>
      <c r="ITC85" s="312"/>
      <c r="ITD85" s="312"/>
      <c r="ITE85" s="318"/>
      <c r="ITF85" s="318"/>
      <c r="ITG85" s="318"/>
      <c r="ITH85" s="318"/>
      <c r="ITI85" s="318"/>
      <c r="ITJ85" s="318"/>
      <c r="ITK85" s="318"/>
      <c r="ITL85" s="318"/>
      <c r="ITM85" s="318"/>
      <c r="ITN85" s="318"/>
      <c r="ITO85" s="318"/>
      <c r="ITP85" s="318"/>
      <c r="ITQ85" s="318"/>
      <c r="ITR85" s="318"/>
      <c r="ITS85" s="318"/>
      <c r="ITT85" s="318"/>
      <c r="ITU85" s="322"/>
      <c r="ITV85" s="323"/>
      <c r="ITW85" s="323"/>
      <c r="ITX85" s="323"/>
      <c r="ITY85" s="323"/>
      <c r="ITZ85" s="323"/>
      <c r="IUA85" s="323"/>
      <c r="IUB85" s="323"/>
      <c r="IUC85" s="323"/>
      <c r="IUD85" s="323"/>
      <c r="IUE85" s="323"/>
      <c r="IUF85" s="323"/>
      <c r="IUG85" s="323"/>
      <c r="IUH85" s="323"/>
      <c r="IUI85" s="323"/>
      <c r="IUJ85" s="350"/>
      <c r="IUK85" s="312"/>
      <c r="IUL85" s="312"/>
      <c r="IUM85" s="312"/>
      <c r="IUN85" s="312"/>
      <c r="IUO85" s="312"/>
      <c r="IUP85" s="312"/>
      <c r="IUQ85" s="312"/>
      <c r="IUR85" s="312"/>
      <c r="IUS85" s="312"/>
      <c r="IUT85" s="312"/>
      <c r="IUU85" s="312"/>
      <c r="IUV85" s="312"/>
      <c r="IUW85" s="312"/>
      <c r="IUX85" s="312"/>
      <c r="IUY85" s="312"/>
      <c r="IUZ85" s="312"/>
      <c r="IVA85" s="312"/>
      <c r="IVB85" s="312"/>
      <c r="IVC85" s="312"/>
      <c r="IVD85" s="312"/>
      <c r="IVE85" s="312"/>
      <c r="IVF85" s="312"/>
      <c r="IVG85" s="312"/>
      <c r="IVH85" s="312"/>
      <c r="IVI85" s="312"/>
      <c r="IVJ85" s="312"/>
      <c r="IVK85" s="312"/>
      <c r="IVL85" s="312"/>
      <c r="IVM85" s="312"/>
      <c r="IVN85" s="312"/>
      <c r="IVO85" s="312"/>
      <c r="IVP85" s="312"/>
      <c r="IVQ85" s="312"/>
      <c r="IVR85" s="312"/>
      <c r="IVS85" s="312"/>
      <c r="IVT85" s="312"/>
      <c r="IVU85" s="312"/>
      <c r="IVV85" s="312"/>
      <c r="IVW85" s="312"/>
      <c r="IVX85" s="312"/>
      <c r="IVY85" s="312"/>
      <c r="IVZ85" s="312"/>
      <c r="IWA85" s="312"/>
      <c r="IWB85" s="312"/>
      <c r="IWC85" s="312"/>
      <c r="IWD85" s="312"/>
      <c r="IWE85" s="312"/>
      <c r="IWF85" s="312"/>
      <c r="IWG85" s="312"/>
      <c r="IWH85" s="312"/>
      <c r="IWI85" s="312"/>
      <c r="IWJ85" s="312"/>
      <c r="IWK85" s="312"/>
      <c r="IWL85" s="312"/>
      <c r="IWM85" s="312"/>
      <c r="IWN85" s="312"/>
      <c r="IWO85" s="312"/>
      <c r="IWP85" s="312"/>
      <c r="IWQ85" s="312"/>
      <c r="IWR85" s="312"/>
      <c r="IWS85" s="318"/>
      <c r="IWT85" s="318"/>
      <c r="IWU85" s="318"/>
      <c r="IWV85" s="318"/>
      <c r="IWW85" s="318"/>
      <c r="IWX85" s="318"/>
      <c r="IWY85" s="318"/>
      <c r="IWZ85" s="318"/>
      <c r="IXA85" s="318"/>
      <c r="IXB85" s="318"/>
      <c r="IXC85" s="318"/>
      <c r="IXD85" s="318"/>
      <c r="IXE85" s="318"/>
      <c r="IXF85" s="318"/>
      <c r="IXG85" s="318"/>
      <c r="IXH85" s="318"/>
      <c r="IXI85" s="322"/>
      <c r="IXJ85" s="323"/>
      <c r="IXK85" s="323"/>
      <c r="IXL85" s="323"/>
      <c r="IXM85" s="323"/>
      <c r="IXN85" s="323"/>
      <c r="IXO85" s="323"/>
      <c r="IXP85" s="323"/>
      <c r="IXQ85" s="323"/>
      <c r="IXR85" s="323"/>
      <c r="IXS85" s="323"/>
      <c r="IXT85" s="323"/>
      <c r="IXU85" s="323"/>
      <c r="IXV85" s="323"/>
      <c r="IXW85" s="323"/>
      <c r="IXX85" s="350"/>
      <c r="IXY85" s="312"/>
      <c r="IXZ85" s="312"/>
      <c r="IYA85" s="312"/>
      <c r="IYB85" s="312"/>
      <c r="IYC85" s="312"/>
      <c r="IYD85" s="312"/>
      <c r="IYE85" s="312"/>
      <c r="IYF85" s="312"/>
      <c r="IYG85" s="312"/>
      <c r="IYH85" s="312"/>
      <c r="IYI85" s="312"/>
      <c r="IYJ85" s="312"/>
      <c r="IYK85" s="312"/>
      <c r="IYL85" s="312"/>
      <c r="IYM85" s="312"/>
      <c r="IYN85" s="312"/>
      <c r="IYO85" s="312"/>
      <c r="IYP85" s="312"/>
      <c r="IYQ85" s="312"/>
      <c r="IYR85" s="312"/>
      <c r="IYS85" s="312"/>
      <c r="IYT85" s="312"/>
      <c r="IYU85" s="312"/>
      <c r="IYV85" s="312"/>
      <c r="IYW85" s="312"/>
      <c r="IYX85" s="312"/>
      <c r="IYY85" s="312"/>
      <c r="IYZ85" s="312"/>
      <c r="IZA85" s="312"/>
      <c r="IZB85" s="312"/>
      <c r="IZC85" s="312"/>
      <c r="IZD85" s="312"/>
      <c r="IZE85" s="312"/>
      <c r="IZF85" s="312"/>
      <c r="IZG85" s="312"/>
      <c r="IZH85" s="312"/>
      <c r="IZI85" s="312"/>
      <c r="IZJ85" s="312"/>
      <c r="IZK85" s="312"/>
      <c r="IZL85" s="312"/>
      <c r="IZM85" s="312"/>
      <c r="IZN85" s="312"/>
      <c r="IZO85" s="312"/>
      <c r="IZP85" s="312"/>
      <c r="IZQ85" s="312"/>
      <c r="IZR85" s="312"/>
      <c r="IZS85" s="312"/>
      <c r="IZT85" s="312"/>
      <c r="IZU85" s="312"/>
      <c r="IZV85" s="312"/>
      <c r="IZW85" s="312"/>
      <c r="IZX85" s="312"/>
      <c r="IZY85" s="312"/>
      <c r="IZZ85" s="312"/>
      <c r="JAA85" s="312"/>
      <c r="JAB85" s="312"/>
      <c r="JAC85" s="312"/>
      <c r="JAD85" s="312"/>
      <c r="JAE85" s="312"/>
      <c r="JAF85" s="312"/>
      <c r="JAG85" s="318"/>
      <c r="JAH85" s="318"/>
      <c r="JAI85" s="318"/>
      <c r="JAJ85" s="318"/>
      <c r="JAK85" s="318"/>
      <c r="JAL85" s="318"/>
      <c r="JAM85" s="318"/>
      <c r="JAN85" s="318"/>
      <c r="JAO85" s="318"/>
      <c r="JAP85" s="318"/>
      <c r="JAQ85" s="318"/>
      <c r="JAR85" s="318"/>
      <c r="JAS85" s="318"/>
      <c r="JAT85" s="318"/>
      <c r="JAU85" s="318"/>
      <c r="JAV85" s="318"/>
      <c r="JAW85" s="322"/>
      <c r="JAX85" s="323"/>
      <c r="JAY85" s="323"/>
      <c r="JAZ85" s="323"/>
      <c r="JBA85" s="323"/>
      <c r="JBB85" s="323"/>
      <c r="JBC85" s="323"/>
      <c r="JBD85" s="323"/>
      <c r="JBE85" s="323"/>
      <c r="JBF85" s="323"/>
      <c r="JBG85" s="323"/>
      <c r="JBH85" s="323"/>
      <c r="JBI85" s="323"/>
      <c r="JBJ85" s="323"/>
      <c r="JBK85" s="323"/>
      <c r="JBL85" s="350"/>
      <c r="JBM85" s="312"/>
      <c r="JBN85" s="312"/>
      <c r="JBO85" s="312"/>
      <c r="JBP85" s="312"/>
      <c r="JBQ85" s="312"/>
      <c r="JBR85" s="312"/>
      <c r="JBS85" s="312"/>
      <c r="JBT85" s="312"/>
      <c r="JBU85" s="312"/>
      <c r="JBV85" s="312"/>
      <c r="JBW85" s="312"/>
      <c r="JBX85" s="312"/>
      <c r="JBY85" s="312"/>
      <c r="JBZ85" s="312"/>
      <c r="JCA85" s="312"/>
      <c r="JCB85" s="312"/>
      <c r="JCC85" s="312"/>
      <c r="JCD85" s="312"/>
      <c r="JCE85" s="312"/>
      <c r="JCF85" s="312"/>
      <c r="JCG85" s="312"/>
      <c r="JCH85" s="312"/>
      <c r="JCI85" s="312"/>
      <c r="JCJ85" s="312"/>
      <c r="JCK85" s="312"/>
      <c r="JCL85" s="312"/>
      <c r="JCM85" s="312"/>
      <c r="JCN85" s="312"/>
      <c r="JCO85" s="312"/>
      <c r="JCP85" s="312"/>
      <c r="JCQ85" s="312"/>
      <c r="JCR85" s="312"/>
      <c r="JCS85" s="312"/>
      <c r="JCT85" s="312"/>
      <c r="JCU85" s="312"/>
      <c r="JCV85" s="312"/>
      <c r="JCW85" s="312"/>
      <c r="JCX85" s="312"/>
      <c r="JCY85" s="312"/>
      <c r="JCZ85" s="312"/>
      <c r="JDA85" s="312"/>
      <c r="JDB85" s="312"/>
      <c r="JDC85" s="312"/>
      <c r="JDD85" s="312"/>
      <c r="JDE85" s="312"/>
      <c r="JDF85" s="312"/>
      <c r="JDG85" s="312"/>
      <c r="JDH85" s="312"/>
      <c r="JDI85" s="312"/>
      <c r="JDJ85" s="312"/>
      <c r="JDK85" s="312"/>
      <c r="JDL85" s="312"/>
      <c r="JDM85" s="312"/>
      <c r="JDN85" s="312"/>
      <c r="JDO85" s="312"/>
      <c r="JDP85" s="312"/>
      <c r="JDQ85" s="312"/>
      <c r="JDR85" s="312"/>
      <c r="JDS85" s="312"/>
      <c r="JDT85" s="312"/>
      <c r="JDU85" s="318"/>
      <c r="JDV85" s="318"/>
      <c r="JDW85" s="318"/>
      <c r="JDX85" s="318"/>
      <c r="JDY85" s="318"/>
      <c r="JDZ85" s="318"/>
      <c r="JEA85" s="318"/>
      <c r="JEB85" s="318"/>
      <c r="JEC85" s="318"/>
      <c r="JED85" s="318"/>
      <c r="JEE85" s="318"/>
      <c r="JEF85" s="318"/>
      <c r="JEG85" s="318"/>
      <c r="JEH85" s="318"/>
      <c r="JEI85" s="318"/>
      <c r="JEJ85" s="318"/>
      <c r="JEK85" s="322"/>
      <c r="JEL85" s="323"/>
      <c r="JEM85" s="323"/>
      <c r="JEN85" s="323"/>
      <c r="JEO85" s="323"/>
      <c r="JEP85" s="323"/>
      <c r="JEQ85" s="323"/>
      <c r="JER85" s="323"/>
      <c r="JES85" s="323"/>
      <c r="JET85" s="323"/>
      <c r="JEU85" s="323"/>
      <c r="JEV85" s="323"/>
      <c r="JEW85" s="323"/>
      <c r="JEX85" s="323"/>
      <c r="JEY85" s="323"/>
      <c r="JEZ85" s="350"/>
      <c r="JFA85" s="312"/>
      <c r="JFB85" s="312"/>
      <c r="JFC85" s="312"/>
      <c r="JFD85" s="312"/>
      <c r="JFE85" s="312"/>
      <c r="JFF85" s="312"/>
      <c r="JFG85" s="312"/>
      <c r="JFH85" s="312"/>
      <c r="JFI85" s="312"/>
      <c r="JFJ85" s="312"/>
      <c r="JFK85" s="312"/>
      <c r="JFL85" s="312"/>
      <c r="JFM85" s="312"/>
      <c r="JFN85" s="312"/>
      <c r="JFO85" s="312"/>
      <c r="JFP85" s="312"/>
      <c r="JFQ85" s="312"/>
      <c r="JFR85" s="312"/>
      <c r="JFS85" s="312"/>
      <c r="JFT85" s="312"/>
      <c r="JFU85" s="312"/>
      <c r="JFV85" s="312"/>
      <c r="JFW85" s="312"/>
      <c r="JFX85" s="312"/>
      <c r="JFY85" s="312"/>
      <c r="JFZ85" s="312"/>
      <c r="JGA85" s="312"/>
      <c r="JGB85" s="312"/>
      <c r="JGC85" s="312"/>
      <c r="JGD85" s="312"/>
      <c r="JGE85" s="312"/>
      <c r="JGF85" s="312"/>
      <c r="JGG85" s="312"/>
      <c r="JGH85" s="312"/>
      <c r="JGI85" s="312"/>
      <c r="JGJ85" s="312"/>
      <c r="JGK85" s="312"/>
      <c r="JGL85" s="312"/>
      <c r="JGM85" s="312"/>
      <c r="JGN85" s="312"/>
      <c r="JGO85" s="312"/>
      <c r="JGP85" s="312"/>
      <c r="JGQ85" s="312"/>
      <c r="JGR85" s="312"/>
      <c r="JGS85" s="312"/>
      <c r="JGT85" s="312"/>
      <c r="JGU85" s="312"/>
      <c r="JGV85" s="312"/>
      <c r="JGW85" s="312"/>
      <c r="JGX85" s="312"/>
      <c r="JGY85" s="312"/>
      <c r="JGZ85" s="312"/>
      <c r="JHA85" s="312"/>
      <c r="JHB85" s="312"/>
      <c r="JHC85" s="312"/>
      <c r="JHD85" s="312"/>
      <c r="JHE85" s="312"/>
      <c r="JHF85" s="312"/>
      <c r="JHG85" s="312"/>
      <c r="JHH85" s="312"/>
      <c r="JHI85" s="318"/>
      <c r="JHJ85" s="318"/>
      <c r="JHK85" s="318"/>
      <c r="JHL85" s="318"/>
      <c r="JHM85" s="318"/>
      <c r="JHN85" s="318"/>
      <c r="JHO85" s="318"/>
      <c r="JHP85" s="318"/>
      <c r="JHQ85" s="318"/>
      <c r="JHR85" s="318"/>
      <c r="JHS85" s="318"/>
      <c r="JHT85" s="318"/>
      <c r="JHU85" s="318"/>
      <c r="JHV85" s="318"/>
      <c r="JHW85" s="318"/>
      <c r="JHX85" s="318"/>
      <c r="JHY85" s="322"/>
      <c r="JHZ85" s="323"/>
      <c r="JIA85" s="323"/>
      <c r="JIB85" s="323"/>
      <c r="JIC85" s="323"/>
      <c r="JID85" s="323"/>
      <c r="JIE85" s="323"/>
      <c r="JIF85" s="323"/>
      <c r="JIG85" s="323"/>
      <c r="JIH85" s="323"/>
      <c r="JII85" s="323"/>
      <c r="JIJ85" s="323"/>
      <c r="JIK85" s="323"/>
      <c r="JIL85" s="323"/>
      <c r="JIM85" s="323"/>
      <c r="JIN85" s="350"/>
      <c r="JIO85" s="312"/>
      <c r="JIP85" s="312"/>
      <c r="JIQ85" s="312"/>
      <c r="JIR85" s="312"/>
      <c r="JIS85" s="312"/>
      <c r="JIT85" s="312"/>
      <c r="JIU85" s="312"/>
      <c r="JIV85" s="312"/>
      <c r="JIW85" s="312"/>
      <c r="JIX85" s="312"/>
      <c r="JIY85" s="312"/>
      <c r="JIZ85" s="312"/>
      <c r="JJA85" s="312"/>
      <c r="JJB85" s="312"/>
      <c r="JJC85" s="312"/>
      <c r="JJD85" s="312"/>
      <c r="JJE85" s="312"/>
      <c r="JJF85" s="312"/>
      <c r="JJG85" s="312"/>
      <c r="JJH85" s="312"/>
      <c r="JJI85" s="312"/>
      <c r="JJJ85" s="312"/>
      <c r="JJK85" s="312"/>
      <c r="JJL85" s="312"/>
      <c r="JJM85" s="312"/>
      <c r="JJN85" s="312"/>
      <c r="JJO85" s="312"/>
      <c r="JJP85" s="312"/>
      <c r="JJQ85" s="312"/>
      <c r="JJR85" s="312"/>
      <c r="JJS85" s="312"/>
      <c r="JJT85" s="312"/>
      <c r="JJU85" s="312"/>
      <c r="JJV85" s="312"/>
      <c r="JJW85" s="312"/>
      <c r="JJX85" s="312"/>
      <c r="JJY85" s="312"/>
      <c r="JJZ85" s="312"/>
      <c r="JKA85" s="312"/>
      <c r="JKB85" s="312"/>
      <c r="JKC85" s="312"/>
      <c r="JKD85" s="312"/>
      <c r="JKE85" s="312"/>
      <c r="JKF85" s="312"/>
      <c r="JKG85" s="312"/>
      <c r="JKH85" s="312"/>
      <c r="JKI85" s="312"/>
      <c r="JKJ85" s="312"/>
      <c r="JKK85" s="312"/>
      <c r="JKL85" s="312"/>
      <c r="JKM85" s="312"/>
      <c r="JKN85" s="312"/>
      <c r="JKO85" s="312"/>
      <c r="JKP85" s="312"/>
      <c r="JKQ85" s="312"/>
      <c r="JKR85" s="312"/>
      <c r="JKS85" s="312"/>
      <c r="JKT85" s="312"/>
      <c r="JKU85" s="312"/>
      <c r="JKV85" s="312"/>
      <c r="JKW85" s="318"/>
      <c r="JKX85" s="318"/>
      <c r="JKY85" s="318"/>
      <c r="JKZ85" s="318"/>
      <c r="JLA85" s="318"/>
      <c r="JLB85" s="318"/>
      <c r="JLC85" s="318"/>
      <c r="JLD85" s="318"/>
      <c r="JLE85" s="318"/>
      <c r="JLF85" s="318"/>
      <c r="JLG85" s="318"/>
      <c r="JLH85" s="318"/>
      <c r="JLI85" s="318"/>
      <c r="JLJ85" s="318"/>
      <c r="JLK85" s="318"/>
      <c r="JLL85" s="318"/>
      <c r="JLM85" s="322"/>
      <c r="JLN85" s="323"/>
      <c r="JLO85" s="323"/>
      <c r="JLP85" s="323"/>
      <c r="JLQ85" s="323"/>
      <c r="JLR85" s="323"/>
      <c r="JLS85" s="323"/>
      <c r="JLT85" s="323"/>
      <c r="JLU85" s="323"/>
      <c r="JLV85" s="323"/>
      <c r="JLW85" s="323"/>
      <c r="JLX85" s="323"/>
      <c r="JLY85" s="323"/>
      <c r="JLZ85" s="323"/>
      <c r="JMA85" s="323"/>
      <c r="JMB85" s="350"/>
      <c r="JMC85" s="312"/>
      <c r="JMD85" s="312"/>
      <c r="JME85" s="312"/>
      <c r="JMF85" s="312"/>
      <c r="JMG85" s="312"/>
      <c r="JMH85" s="312"/>
      <c r="JMI85" s="312"/>
      <c r="JMJ85" s="312"/>
      <c r="JMK85" s="312"/>
      <c r="JML85" s="312"/>
      <c r="JMM85" s="312"/>
      <c r="JMN85" s="312"/>
      <c r="JMO85" s="312"/>
      <c r="JMP85" s="312"/>
      <c r="JMQ85" s="312"/>
      <c r="JMR85" s="312"/>
      <c r="JMS85" s="312"/>
      <c r="JMT85" s="312"/>
      <c r="JMU85" s="312"/>
      <c r="JMV85" s="312"/>
      <c r="JMW85" s="312"/>
      <c r="JMX85" s="312"/>
      <c r="JMY85" s="312"/>
      <c r="JMZ85" s="312"/>
      <c r="JNA85" s="312"/>
      <c r="JNB85" s="312"/>
      <c r="JNC85" s="312"/>
      <c r="JND85" s="312"/>
      <c r="JNE85" s="312"/>
      <c r="JNF85" s="312"/>
      <c r="JNG85" s="312"/>
      <c r="JNH85" s="312"/>
      <c r="JNI85" s="312"/>
      <c r="JNJ85" s="312"/>
      <c r="JNK85" s="312"/>
      <c r="JNL85" s="312"/>
      <c r="JNM85" s="312"/>
      <c r="JNN85" s="312"/>
      <c r="JNO85" s="312"/>
      <c r="JNP85" s="312"/>
      <c r="JNQ85" s="312"/>
      <c r="JNR85" s="312"/>
      <c r="JNS85" s="312"/>
      <c r="JNT85" s="312"/>
      <c r="JNU85" s="312"/>
      <c r="JNV85" s="312"/>
      <c r="JNW85" s="312"/>
      <c r="JNX85" s="312"/>
      <c r="JNY85" s="312"/>
      <c r="JNZ85" s="312"/>
      <c r="JOA85" s="312"/>
      <c r="JOB85" s="312"/>
      <c r="JOC85" s="312"/>
      <c r="JOD85" s="312"/>
      <c r="JOE85" s="312"/>
      <c r="JOF85" s="312"/>
      <c r="JOG85" s="312"/>
      <c r="JOH85" s="312"/>
      <c r="JOI85" s="312"/>
      <c r="JOJ85" s="312"/>
      <c r="JOK85" s="318"/>
      <c r="JOL85" s="318"/>
      <c r="JOM85" s="318"/>
      <c r="JON85" s="318"/>
      <c r="JOO85" s="318"/>
      <c r="JOP85" s="318"/>
      <c r="JOQ85" s="318"/>
      <c r="JOR85" s="318"/>
      <c r="JOS85" s="318"/>
      <c r="JOT85" s="318"/>
      <c r="JOU85" s="318"/>
      <c r="JOV85" s="318"/>
      <c r="JOW85" s="318"/>
      <c r="JOX85" s="318"/>
      <c r="JOY85" s="318"/>
      <c r="JOZ85" s="318"/>
      <c r="JPA85" s="322"/>
      <c r="JPB85" s="323"/>
      <c r="JPC85" s="323"/>
      <c r="JPD85" s="323"/>
      <c r="JPE85" s="323"/>
      <c r="JPF85" s="323"/>
      <c r="JPG85" s="323"/>
      <c r="JPH85" s="323"/>
      <c r="JPI85" s="323"/>
      <c r="JPJ85" s="323"/>
      <c r="JPK85" s="323"/>
      <c r="JPL85" s="323"/>
      <c r="JPM85" s="323"/>
      <c r="JPN85" s="323"/>
      <c r="JPO85" s="323"/>
      <c r="JPP85" s="350"/>
      <c r="JPQ85" s="312"/>
      <c r="JPR85" s="312"/>
      <c r="JPS85" s="312"/>
      <c r="JPT85" s="312"/>
      <c r="JPU85" s="312"/>
      <c r="JPV85" s="312"/>
      <c r="JPW85" s="312"/>
      <c r="JPX85" s="312"/>
      <c r="JPY85" s="312"/>
      <c r="JPZ85" s="312"/>
      <c r="JQA85" s="312"/>
      <c r="JQB85" s="312"/>
      <c r="JQC85" s="312"/>
      <c r="JQD85" s="312"/>
      <c r="JQE85" s="312"/>
      <c r="JQF85" s="312"/>
      <c r="JQG85" s="312"/>
      <c r="JQH85" s="312"/>
      <c r="JQI85" s="312"/>
      <c r="JQJ85" s="312"/>
      <c r="JQK85" s="312"/>
      <c r="JQL85" s="312"/>
      <c r="JQM85" s="312"/>
      <c r="JQN85" s="312"/>
      <c r="JQO85" s="312"/>
      <c r="JQP85" s="312"/>
      <c r="JQQ85" s="312"/>
      <c r="JQR85" s="312"/>
      <c r="JQS85" s="312"/>
      <c r="JQT85" s="312"/>
      <c r="JQU85" s="312"/>
      <c r="JQV85" s="312"/>
      <c r="JQW85" s="312"/>
      <c r="JQX85" s="312"/>
      <c r="JQY85" s="312"/>
      <c r="JQZ85" s="312"/>
      <c r="JRA85" s="312"/>
      <c r="JRB85" s="312"/>
      <c r="JRC85" s="312"/>
      <c r="JRD85" s="312"/>
      <c r="JRE85" s="312"/>
      <c r="JRF85" s="312"/>
      <c r="JRG85" s="312"/>
      <c r="JRH85" s="312"/>
      <c r="JRI85" s="312"/>
      <c r="JRJ85" s="312"/>
      <c r="JRK85" s="312"/>
      <c r="JRL85" s="312"/>
      <c r="JRM85" s="312"/>
      <c r="JRN85" s="312"/>
      <c r="JRO85" s="312"/>
      <c r="JRP85" s="312"/>
      <c r="JRQ85" s="312"/>
      <c r="JRR85" s="312"/>
      <c r="JRS85" s="312"/>
      <c r="JRT85" s="312"/>
      <c r="JRU85" s="312"/>
      <c r="JRV85" s="312"/>
      <c r="JRW85" s="312"/>
      <c r="JRX85" s="312"/>
      <c r="JRY85" s="318"/>
      <c r="JRZ85" s="318"/>
      <c r="JSA85" s="318"/>
      <c r="JSB85" s="318"/>
      <c r="JSC85" s="318"/>
      <c r="JSD85" s="318"/>
      <c r="JSE85" s="318"/>
      <c r="JSF85" s="318"/>
      <c r="JSG85" s="318"/>
      <c r="JSH85" s="318"/>
      <c r="JSI85" s="318"/>
      <c r="JSJ85" s="318"/>
      <c r="JSK85" s="318"/>
      <c r="JSL85" s="318"/>
      <c r="JSM85" s="318"/>
      <c r="JSN85" s="318"/>
      <c r="JSO85" s="322"/>
      <c r="JSP85" s="323"/>
      <c r="JSQ85" s="323"/>
      <c r="JSR85" s="323"/>
      <c r="JSS85" s="323"/>
      <c r="JST85" s="323"/>
      <c r="JSU85" s="323"/>
      <c r="JSV85" s="323"/>
      <c r="JSW85" s="323"/>
      <c r="JSX85" s="323"/>
      <c r="JSY85" s="323"/>
      <c r="JSZ85" s="323"/>
      <c r="JTA85" s="323"/>
      <c r="JTB85" s="323"/>
      <c r="JTC85" s="323"/>
      <c r="JTD85" s="350"/>
      <c r="JTE85" s="312"/>
      <c r="JTF85" s="312"/>
      <c r="JTG85" s="312"/>
      <c r="JTH85" s="312"/>
      <c r="JTI85" s="312"/>
      <c r="JTJ85" s="312"/>
      <c r="JTK85" s="312"/>
      <c r="JTL85" s="312"/>
      <c r="JTM85" s="312"/>
      <c r="JTN85" s="312"/>
      <c r="JTO85" s="312"/>
      <c r="JTP85" s="312"/>
      <c r="JTQ85" s="312"/>
      <c r="JTR85" s="312"/>
      <c r="JTS85" s="312"/>
      <c r="JTT85" s="312"/>
      <c r="JTU85" s="312"/>
      <c r="JTV85" s="312"/>
      <c r="JTW85" s="312"/>
      <c r="JTX85" s="312"/>
      <c r="JTY85" s="312"/>
      <c r="JTZ85" s="312"/>
      <c r="JUA85" s="312"/>
      <c r="JUB85" s="312"/>
      <c r="JUC85" s="312"/>
      <c r="JUD85" s="312"/>
      <c r="JUE85" s="312"/>
      <c r="JUF85" s="312"/>
      <c r="JUG85" s="312"/>
      <c r="JUH85" s="312"/>
      <c r="JUI85" s="312"/>
      <c r="JUJ85" s="312"/>
      <c r="JUK85" s="312"/>
      <c r="JUL85" s="312"/>
      <c r="JUM85" s="312"/>
      <c r="JUN85" s="312"/>
      <c r="JUO85" s="312"/>
      <c r="JUP85" s="312"/>
      <c r="JUQ85" s="312"/>
      <c r="JUR85" s="312"/>
      <c r="JUS85" s="312"/>
      <c r="JUT85" s="312"/>
      <c r="JUU85" s="312"/>
      <c r="JUV85" s="312"/>
      <c r="JUW85" s="312"/>
      <c r="JUX85" s="312"/>
      <c r="JUY85" s="312"/>
      <c r="JUZ85" s="312"/>
      <c r="JVA85" s="312"/>
      <c r="JVB85" s="312"/>
      <c r="JVC85" s="312"/>
      <c r="JVD85" s="312"/>
      <c r="JVE85" s="312"/>
      <c r="JVF85" s="312"/>
      <c r="JVG85" s="312"/>
      <c r="JVH85" s="312"/>
      <c r="JVI85" s="312"/>
      <c r="JVJ85" s="312"/>
      <c r="JVK85" s="312"/>
      <c r="JVL85" s="312"/>
      <c r="JVM85" s="318"/>
      <c r="JVN85" s="318"/>
      <c r="JVO85" s="318"/>
      <c r="JVP85" s="318"/>
      <c r="JVQ85" s="318"/>
      <c r="JVR85" s="318"/>
      <c r="JVS85" s="318"/>
      <c r="JVT85" s="318"/>
      <c r="JVU85" s="318"/>
      <c r="JVV85" s="318"/>
      <c r="JVW85" s="318"/>
      <c r="JVX85" s="318"/>
      <c r="JVY85" s="318"/>
      <c r="JVZ85" s="318"/>
      <c r="JWA85" s="318"/>
      <c r="JWB85" s="318"/>
      <c r="JWC85" s="322"/>
      <c r="JWD85" s="323"/>
      <c r="JWE85" s="323"/>
      <c r="JWF85" s="323"/>
      <c r="JWG85" s="323"/>
      <c r="JWH85" s="323"/>
      <c r="JWI85" s="323"/>
      <c r="JWJ85" s="323"/>
      <c r="JWK85" s="323"/>
      <c r="JWL85" s="323"/>
      <c r="JWM85" s="323"/>
      <c r="JWN85" s="323"/>
      <c r="JWO85" s="323"/>
      <c r="JWP85" s="323"/>
      <c r="JWQ85" s="323"/>
      <c r="JWR85" s="350"/>
      <c r="JWS85" s="312"/>
      <c r="JWT85" s="312"/>
      <c r="JWU85" s="312"/>
      <c r="JWV85" s="312"/>
      <c r="JWW85" s="312"/>
      <c r="JWX85" s="312"/>
      <c r="JWY85" s="312"/>
      <c r="JWZ85" s="312"/>
      <c r="JXA85" s="312"/>
      <c r="JXB85" s="312"/>
      <c r="JXC85" s="312"/>
      <c r="JXD85" s="312"/>
      <c r="JXE85" s="312"/>
      <c r="JXF85" s="312"/>
      <c r="JXG85" s="312"/>
      <c r="JXH85" s="312"/>
      <c r="JXI85" s="312"/>
      <c r="JXJ85" s="312"/>
      <c r="JXK85" s="312"/>
      <c r="JXL85" s="312"/>
      <c r="JXM85" s="312"/>
      <c r="JXN85" s="312"/>
      <c r="JXO85" s="312"/>
      <c r="JXP85" s="312"/>
      <c r="JXQ85" s="312"/>
      <c r="JXR85" s="312"/>
      <c r="JXS85" s="312"/>
      <c r="JXT85" s="312"/>
      <c r="JXU85" s="312"/>
      <c r="JXV85" s="312"/>
      <c r="JXW85" s="312"/>
      <c r="JXX85" s="312"/>
      <c r="JXY85" s="312"/>
      <c r="JXZ85" s="312"/>
      <c r="JYA85" s="312"/>
      <c r="JYB85" s="312"/>
      <c r="JYC85" s="312"/>
      <c r="JYD85" s="312"/>
      <c r="JYE85" s="312"/>
      <c r="JYF85" s="312"/>
      <c r="JYG85" s="312"/>
      <c r="JYH85" s="312"/>
      <c r="JYI85" s="312"/>
      <c r="JYJ85" s="312"/>
      <c r="JYK85" s="312"/>
      <c r="JYL85" s="312"/>
      <c r="JYM85" s="312"/>
      <c r="JYN85" s="312"/>
      <c r="JYO85" s="312"/>
      <c r="JYP85" s="312"/>
      <c r="JYQ85" s="312"/>
      <c r="JYR85" s="312"/>
      <c r="JYS85" s="312"/>
      <c r="JYT85" s="312"/>
      <c r="JYU85" s="312"/>
      <c r="JYV85" s="312"/>
      <c r="JYW85" s="312"/>
      <c r="JYX85" s="312"/>
      <c r="JYY85" s="312"/>
      <c r="JYZ85" s="312"/>
      <c r="JZA85" s="318"/>
      <c r="JZB85" s="318"/>
      <c r="JZC85" s="318"/>
      <c r="JZD85" s="318"/>
      <c r="JZE85" s="318"/>
      <c r="JZF85" s="318"/>
      <c r="JZG85" s="318"/>
      <c r="JZH85" s="318"/>
      <c r="JZI85" s="318"/>
      <c r="JZJ85" s="318"/>
      <c r="JZK85" s="318"/>
      <c r="JZL85" s="318"/>
      <c r="JZM85" s="318"/>
      <c r="JZN85" s="318"/>
      <c r="JZO85" s="318"/>
      <c r="JZP85" s="318"/>
      <c r="JZQ85" s="322"/>
      <c r="JZR85" s="323"/>
      <c r="JZS85" s="323"/>
      <c r="JZT85" s="323"/>
      <c r="JZU85" s="323"/>
      <c r="JZV85" s="323"/>
      <c r="JZW85" s="323"/>
      <c r="JZX85" s="323"/>
      <c r="JZY85" s="323"/>
      <c r="JZZ85" s="323"/>
      <c r="KAA85" s="323"/>
      <c r="KAB85" s="323"/>
      <c r="KAC85" s="323"/>
      <c r="KAD85" s="323"/>
      <c r="KAE85" s="323"/>
      <c r="KAF85" s="350"/>
      <c r="KAG85" s="312"/>
      <c r="KAH85" s="312"/>
      <c r="KAI85" s="312"/>
      <c r="KAJ85" s="312"/>
      <c r="KAK85" s="312"/>
      <c r="KAL85" s="312"/>
      <c r="KAM85" s="312"/>
      <c r="KAN85" s="312"/>
      <c r="KAO85" s="312"/>
      <c r="KAP85" s="312"/>
      <c r="KAQ85" s="312"/>
      <c r="KAR85" s="312"/>
      <c r="KAS85" s="312"/>
      <c r="KAT85" s="312"/>
      <c r="KAU85" s="312"/>
      <c r="KAV85" s="312"/>
      <c r="KAW85" s="312"/>
      <c r="KAX85" s="312"/>
      <c r="KAY85" s="312"/>
      <c r="KAZ85" s="312"/>
      <c r="KBA85" s="312"/>
      <c r="KBB85" s="312"/>
      <c r="KBC85" s="312"/>
      <c r="KBD85" s="312"/>
      <c r="KBE85" s="312"/>
      <c r="KBF85" s="312"/>
      <c r="KBG85" s="312"/>
      <c r="KBH85" s="312"/>
      <c r="KBI85" s="312"/>
      <c r="KBJ85" s="312"/>
      <c r="KBK85" s="312"/>
      <c r="KBL85" s="312"/>
      <c r="KBM85" s="312"/>
      <c r="KBN85" s="312"/>
      <c r="KBO85" s="312"/>
      <c r="KBP85" s="312"/>
      <c r="KBQ85" s="312"/>
      <c r="KBR85" s="312"/>
      <c r="KBS85" s="312"/>
      <c r="KBT85" s="312"/>
      <c r="KBU85" s="312"/>
      <c r="KBV85" s="312"/>
      <c r="KBW85" s="312"/>
      <c r="KBX85" s="312"/>
      <c r="KBY85" s="312"/>
      <c r="KBZ85" s="312"/>
      <c r="KCA85" s="312"/>
      <c r="KCB85" s="312"/>
      <c r="KCC85" s="312"/>
      <c r="KCD85" s="312"/>
      <c r="KCE85" s="312"/>
      <c r="KCF85" s="312"/>
      <c r="KCG85" s="312"/>
      <c r="KCH85" s="312"/>
      <c r="KCI85" s="312"/>
      <c r="KCJ85" s="312"/>
      <c r="KCK85" s="312"/>
      <c r="KCL85" s="312"/>
      <c r="KCM85" s="312"/>
      <c r="KCN85" s="312"/>
      <c r="KCO85" s="318"/>
      <c r="KCP85" s="318"/>
      <c r="KCQ85" s="318"/>
      <c r="KCR85" s="318"/>
      <c r="KCS85" s="318"/>
      <c r="KCT85" s="318"/>
      <c r="KCU85" s="318"/>
      <c r="KCV85" s="318"/>
      <c r="KCW85" s="318"/>
      <c r="KCX85" s="318"/>
      <c r="KCY85" s="318"/>
      <c r="KCZ85" s="318"/>
      <c r="KDA85" s="318"/>
      <c r="KDB85" s="318"/>
      <c r="KDC85" s="318"/>
      <c r="KDD85" s="318"/>
      <c r="KDE85" s="322"/>
      <c r="KDF85" s="323"/>
      <c r="KDG85" s="323"/>
      <c r="KDH85" s="323"/>
      <c r="KDI85" s="323"/>
      <c r="KDJ85" s="323"/>
      <c r="KDK85" s="323"/>
      <c r="KDL85" s="323"/>
      <c r="KDM85" s="323"/>
      <c r="KDN85" s="323"/>
      <c r="KDO85" s="323"/>
      <c r="KDP85" s="323"/>
      <c r="KDQ85" s="323"/>
      <c r="KDR85" s="323"/>
      <c r="KDS85" s="323"/>
      <c r="KDT85" s="350"/>
      <c r="KDU85" s="312"/>
      <c r="KDV85" s="312"/>
      <c r="KDW85" s="312"/>
      <c r="KDX85" s="312"/>
      <c r="KDY85" s="312"/>
      <c r="KDZ85" s="312"/>
      <c r="KEA85" s="312"/>
      <c r="KEB85" s="312"/>
      <c r="KEC85" s="312"/>
      <c r="KED85" s="312"/>
      <c r="KEE85" s="312"/>
      <c r="KEF85" s="312"/>
      <c r="KEG85" s="312"/>
      <c r="KEH85" s="312"/>
      <c r="KEI85" s="312"/>
      <c r="KEJ85" s="312"/>
      <c r="KEK85" s="312"/>
      <c r="KEL85" s="312"/>
      <c r="KEM85" s="312"/>
      <c r="KEN85" s="312"/>
      <c r="KEO85" s="312"/>
      <c r="KEP85" s="312"/>
      <c r="KEQ85" s="312"/>
      <c r="KER85" s="312"/>
      <c r="KES85" s="312"/>
      <c r="KET85" s="312"/>
      <c r="KEU85" s="312"/>
      <c r="KEV85" s="312"/>
      <c r="KEW85" s="312"/>
      <c r="KEX85" s="312"/>
      <c r="KEY85" s="312"/>
      <c r="KEZ85" s="312"/>
      <c r="KFA85" s="312"/>
      <c r="KFB85" s="312"/>
      <c r="KFC85" s="312"/>
      <c r="KFD85" s="312"/>
      <c r="KFE85" s="312"/>
      <c r="KFF85" s="312"/>
      <c r="KFG85" s="312"/>
      <c r="KFH85" s="312"/>
      <c r="KFI85" s="312"/>
      <c r="KFJ85" s="312"/>
      <c r="KFK85" s="312"/>
      <c r="KFL85" s="312"/>
      <c r="KFM85" s="312"/>
      <c r="KFN85" s="312"/>
      <c r="KFO85" s="312"/>
      <c r="KFP85" s="312"/>
      <c r="KFQ85" s="312"/>
      <c r="KFR85" s="312"/>
      <c r="KFS85" s="312"/>
      <c r="KFT85" s="312"/>
      <c r="KFU85" s="312"/>
      <c r="KFV85" s="312"/>
      <c r="KFW85" s="312"/>
      <c r="KFX85" s="312"/>
      <c r="KFY85" s="312"/>
      <c r="KFZ85" s="312"/>
      <c r="KGA85" s="312"/>
      <c r="KGB85" s="312"/>
      <c r="KGC85" s="318"/>
      <c r="KGD85" s="318"/>
      <c r="KGE85" s="318"/>
      <c r="KGF85" s="318"/>
      <c r="KGG85" s="318"/>
      <c r="KGH85" s="318"/>
      <c r="KGI85" s="318"/>
      <c r="KGJ85" s="318"/>
      <c r="KGK85" s="318"/>
      <c r="KGL85" s="318"/>
      <c r="KGM85" s="318"/>
      <c r="KGN85" s="318"/>
      <c r="KGO85" s="318"/>
      <c r="KGP85" s="318"/>
      <c r="KGQ85" s="318"/>
      <c r="KGR85" s="318"/>
      <c r="KGS85" s="322"/>
      <c r="KGT85" s="323"/>
      <c r="KGU85" s="323"/>
      <c r="KGV85" s="323"/>
      <c r="KGW85" s="323"/>
      <c r="KGX85" s="323"/>
      <c r="KGY85" s="323"/>
      <c r="KGZ85" s="323"/>
      <c r="KHA85" s="323"/>
      <c r="KHB85" s="323"/>
      <c r="KHC85" s="323"/>
      <c r="KHD85" s="323"/>
      <c r="KHE85" s="323"/>
      <c r="KHF85" s="323"/>
      <c r="KHG85" s="323"/>
      <c r="KHH85" s="350"/>
      <c r="KHI85" s="312"/>
      <c r="KHJ85" s="312"/>
      <c r="KHK85" s="312"/>
      <c r="KHL85" s="312"/>
      <c r="KHM85" s="312"/>
      <c r="KHN85" s="312"/>
      <c r="KHO85" s="312"/>
      <c r="KHP85" s="312"/>
      <c r="KHQ85" s="312"/>
      <c r="KHR85" s="312"/>
      <c r="KHS85" s="312"/>
      <c r="KHT85" s="312"/>
      <c r="KHU85" s="312"/>
      <c r="KHV85" s="312"/>
      <c r="KHW85" s="312"/>
      <c r="KHX85" s="312"/>
      <c r="KHY85" s="312"/>
      <c r="KHZ85" s="312"/>
      <c r="KIA85" s="312"/>
      <c r="KIB85" s="312"/>
      <c r="KIC85" s="312"/>
      <c r="KID85" s="312"/>
      <c r="KIE85" s="312"/>
      <c r="KIF85" s="312"/>
      <c r="KIG85" s="312"/>
      <c r="KIH85" s="312"/>
      <c r="KII85" s="312"/>
      <c r="KIJ85" s="312"/>
      <c r="KIK85" s="312"/>
      <c r="KIL85" s="312"/>
      <c r="KIM85" s="312"/>
      <c r="KIN85" s="312"/>
      <c r="KIO85" s="312"/>
      <c r="KIP85" s="312"/>
      <c r="KIQ85" s="312"/>
      <c r="KIR85" s="312"/>
      <c r="KIS85" s="312"/>
      <c r="KIT85" s="312"/>
      <c r="KIU85" s="312"/>
      <c r="KIV85" s="312"/>
      <c r="KIW85" s="312"/>
      <c r="KIX85" s="312"/>
      <c r="KIY85" s="312"/>
      <c r="KIZ85" s="312"/>
      <c r="KJA85" s="312"/>
      <c r="KJB85" s="312"/>
      <c r="KJC85" s="312"/>
      <c r="KJD85" s="312"/>
      <c r="KJE85" s="312"/>
      <c r="KJF85" s="312"/>
      <c r="KJG85" s="312"/>
      <c r="KJH85" s="312"/>
      <c r="KJI85" s="312"/>
      <c r="KJJ85" s="312"/>
      <c r="KJK85" s="312"/>
      <c r="KJL85" s="312"/>
      <c r="KJM85" s="312"/>
      <c r="KJN85" s="312"/>
      <c r="KJO85" s="312"/>
      <c r="KJP85" s="312"/>
      <c r="KJQ85" s="318"/>
      <c r="KJR85" s="318"/>
      <c r="KJS85" s="318"/>
      <c r="KJT85" s="318"/>
      <c r="KJU85" s="318"/>
      <c r="KJV85" s="318"/>
      <c r="KJW85" s="318"/>
      <c r="KJX85" s="318"/>
      <c r="KJY85" s="318"/>
      <c r="KJZ85" s="318"/>
      <c r="KKA85" s="318"/>
      <c r="KKB85" s="318"/>
      <c r="KKC85" s="318"/>
      <c r="KKD85" s="318"/>
      <c r="KKE85" s="318"/>
      <c r="KKF85" s="318"/>
      <c r="KKG85" s="322"/>
      <c r="KKH85" s="323"/>
      <c r="KKI85" s="323"/>
      <c r="KKJ85" s="323"/>
      <c r="KKK85" s="323"/>
      <c r="KKL85" s="323"/>
      <c r="KKM85" s="323"/>
      <c r="KKN85" s="323"/>
      <c r="KKO85" s="323"/>
      <c r="KKP85" s="323"/>
      <c r="KKQ85" s="323"/>
      <c r="KKR85" s="323"/>
      <c r="KKS85" s="323"/>
      <c r="KKT85" s="323"/>
      <c r="KKU85" s="323"/>
      <c r="KKV85" s="350"/>
      <c r="KKW85" s="312"/>
      <c r="KKX85" s="312"/>
      <c r="KKY85" s="312"/>
      <c r="KKZ85" s="312"/>
      <c r="KLA85" s="312"/>
      <c r="KLB85" s="312"/>
      <c r="KLC85" s="312"/>
      <c r="KLD85" s="312"/>
      <c r="KLE85" s="312"/>
      <c r="KLF85" s="312"/>
      <c r="KLG85" s="312"/>
      <c r="KLH85" s="312"/>
      <c r="KLI85" s="312"/>
      <c r="KLJ85" s="312"/>
      <c r="KLK85" s="312"/>
      <c r="KLL85" s="312"/>
      <c r="KLM85" s="312"/>
      <c r="KLN85" s="312"/>
      <c r="KLO85" s="312"/>
      <c r="KLP85" s="312"/>
      <c r="KLQ85" s="312"/>
      <c r="KLR85" s="312"/>
      <c r="KLS85" s="312"/>
      <c r="KLT85" s="312"/>
      <c r="KLU85" s="312"/>
      <c r="KLV85" s="312"/>
      <c r="KLW85" s="312"/>
      <c r="KLX85" s="312"/>
      <c r="KLY85" s="312"/>
      <c r="KLZ85" s="312"/>
      <c r="KMA85" s="312"/>
      <c r="KMB85" s="312"/>
      <c r="KMC85" s="312"/>
      <c r="KMD85" s="312"/>
      <c r="KME85" s="312"/>
      <c r="KMF85" s="312"/>
      <c r="KMG85" s="312"/>
      <c r="KMH85" s="312"/>
      <c r="KMI85" s="312"/>
      <c r="KMJ85" s="312"/>
      <c r="KMK85" s="312"/>
      <c r="KML85" s="312"/>
      <c r="KMM85" s="312"/>
      <c r="KMN85" s="312"/>
      <c r="KMO85" s="312"/>
      <c r="KMP85" s="312"/>
      <c r="KMQ85" s="312"/>
      <c r="KMR85" s="312"/>
      <c r="KMS85" s="312"/>
      <c r="KMT85" s="312"/>
      <c r="KMU85" s="312"/>
      <c r="KMV85" s="312"/>
      <c r="KMW85" s="312"/>
      <c r="KMX85" s="312"/>
      <c r="KMY85" s="312"/>
      <c r="KMZ85" s="312"/>
      <c r="KNA85" s="312"/>
      <c r="KNB85" s="312"/>
      <c r="KNC85" s="312"/>
      <c r="KND85" s="312"/>
      <c r="KNE85" s="318"/>
      <c r="KNF85" s="318"/>
      <c r="KNG85" s="318"/>
      <c r="KNH85" s="318"/>
      <c r="KNI85" s="318"/>
      <c r="KNJ85" s="318"/>
      <c r="KNK85" s="318"/>
      <c r="KNL85" s="318"/>
      <c r="KNM85" s="318"/>
      <c r="KNN85" s="318"/>
      <c r="KNO85" s="318"/>
      <c r="KNP85" s="318"/>
      <c r="KNQ85" s="318"/>
      <c r="KNR85" s="318"/>
      <c r="KNS85" s="318"/>
      <c r="KNT85" s="318"/>
      <c r="KNU85" s="322"/>
      <c r="KNV85" s="323"/>
      <c r="KNW85" s="323"/>
      <c r="KNX85" s="323"/>
      <c r="KNY85" s="323"/>
      <c r="KNZ85" s="323"/>
      <c r="KOA85" s="323"/>
      <c r="KOB85" s="323"/>
      <c r="KOC85" s="323"/>
      <c r="KOD85" s="323"/>
      <c r="KOE85" s="323"/>
      <c r="KOF85" s="323"/>
      <c r="KOG85" s="323"/>
      <c r="KOH85" s="323"/>
      <c r="KOI85" s="323"/>
      <c r="KOJ85" s="350"/>
      <c r="KOK85" s="312"/>
      <c r="KOL85" s="312"/>
      <c r="KOM85" s="312"/>
      <c r="KON85" s="312"/>
      <c r="KOO85" s="312"/>
      <c r="KOP85" s="312"/>
      <c r="KOQ85" s="312"/>
      <c r="KOR85" s="312"/>
      <c r="KOS85" s="312"/>
      <c r="KOT85" s="312"/>
      <c r="KOU85" s="312"/>
      <c r="KOV85" s="312"/>
      <c r="KOW85" s="312"/>
      <c r="KOX85" s="312"/>
      <c r="KOY85" s="312"/>
      <c r="KOZ85" s="312"/>
      <c r="KPA85" s="312"/>
      <c r="KPB85" s="312"/>
      <c r="KPC85" s="312"/>
      <c r="KPD85" s="312"/>
      <c r="KPE85" s="312"/>
      <c r="KPF85" s="312"/>
      <c r="KPG85" s="312"/>
      <c r="KPH85" s="312"/>
      <c r="KPI85" s="312"/>
      <c r="KPJ85" s="312"/>
      <c r="KPK85" s="312"/>
      <c r="KPL85" s="312"/>
      <c r="KPM85" s="312"/>
      <c r="KPN85" s="312"/>
      <c r="KPO85" s="312"/>
      <c r="KPP85" s="312"/>
      <c r="KPQ85" s="312"/>
      <c r="KPR85" s="312"/>
      <c r="KPS85" s="312"/>
      <c r="KPT85" s="312"/>
      <c r="KPU85" s="312"/>
      <c r="KPV85" s="312"/>
      <c r="KPW85" s="312"/>
      <c r="KPX85" s="312"/>
      <c r="KPY85" s="312"/>
      <c r="KPZ85" s="312"/>
      <c r="KQA85" s="312"/>
      <c r="KQB85" s="312"/>
      <c r="KQC85" s="312"/>
      <c r="KQD85" s="312"/>
      <c r="KQE85" s="312"/>
      <c r="KQF85" s="312"/>
      <c r="KQG85" s="312"/>
      <c r="KQH85" s="312"/>
      <c r="KQI85" s="312"/>
      <c r="KQJ85" s="312"/>
      <c r="KQK85" s="312"/>
      <c r="KQL85" s="312"/>
      <c r="KQM85" s="312"/>
      <c r="KQN85" s="312"/>
      <c r="KQO85" s="312"/>
      <c r="KQP85" s="312"/>
      <c r="KQQ85" s="312"/>
      <c r="KQR85" s="312"/>
      <c r="KQS85" s="318"/>
      <c r="KQT85" s="318"/>
      <c r="KQU85" s="318"/>
      <c r="KQV85" s="318"/>
      <c r="KQW85" s="318"/>
      <c r="KQX85" s="318"/>
      <c r="KQY85" s="318"/>
      <c r="KQZ85" s="318"/>
      <c r="KRA85" s="318"/>
      <c r="KRB85" s="318"/>
      <c r="KRC85" s="318"/>
      <c r="KRD85" s="318"/>
      <c r="KRE85" s="318"/>
      <c r="KRF85" s="318"/>
      <c r="KRG85" s="318"/>
      <c r="KRH85" s="318"/>
      <c r="KRI85" s="322"/>
      <c r="KRJ85" s="323"/>
      <c r="KRK85" s="323"/>
      <c r="KRL85" s="323"/>
      <c r="KRM85" s="323"/>
      <c r="KRN85" s="323"/>
      <c r="KRO85" s="323"/>
      <c r="KRP85" s="323"/>
      <c r="KRQ85" s="323"/>
      <c r="KRR85" s="323"/>
      <c r="KRS85" s="323"/>
      <c r="KRT85" s="323"/>
      <c r="KRU85" s="323"/>
      <c r="KRV85" s="323"/>
      <c r="KRW85" s="323"/>
      <c r="KRX85" s="350"/>
      <c r="KRY85" s="312"/>
      <c r="KRZ85" s="312"/>
      <c r="KSA85" s="312"/>
      <c r="KSB85" s="312"/>
      <c r="KSC85" s="312"/>
      <c r="KSD85" s="312"/>
      <c r="KSE85" s="312"/>
      <c r="KSF85" s="312"/>
      <c r="KSG85" s="312"/>
      <c r="KSH85" s="312"/>
      <c r="KSI85" s="312"/>
      <c r="KSJ85" s="312"/>
      <c r="KSK85" s="312"/>
      <c r="KSL85" s="312"/>
      <c r="KSM85" s="312"/>
      <c r="KSN85" s="312"/>
      <c r="KSO85" s="312"/>
      <c r="KSP85" s="312"/>
      <c r="KSQ85" s="312"/>
      <c r="KSR85" s="312"/>
      <c r="KSS85" s="312"/>
      <c r="KST85" s="312"/>
      <c r="KSU85" s="312"/>
      <c r="KSV85" s="312"/>
      <c r="KSW85" s="312"/>
      <c r="KSX85" s="312"/>
      <c r="KSY85" s="312"/>
      <c r="KSZ85" s="312"/>
      <c r="KTA85" s="312"/>
      <c r="KTB85" s="312"/>
      <c r="KTC85" s="312"/>
      <c r="KTD85" s="312"/>
      <c r="KTE85" s="312"/>
      <c r="KTF85" s="312"/>
      <c r="KTG85" s="312"/>
      <c r="KTH85" s="312"/>
      <c r="KTI85" s="312"/>
      <c r="KTJ85" s="312"/>
      <c r="KTK85" s="312"/>
      <c r="KTL85" s="312"/>
      <c r="KTM85" s="312"/>
      <c r="KTN85" s="312"/>
      <c r="KTO85" s="312"/>
      <c r="KTP85" s="312"/>
      <c r="KTQ85" s="312"/>
      <c r="KTR85" s="312"/>
      <c r="KTS85" s="312"/>
      <c r="KTT85" s="312"/>
      <c r="KTU85" s="312"/>
      <c r="KTV85" s="312"/>
      <c r="KTW85" s="312"/>
      <c r="KTX85" s="312"/>
      <c r="KTY85" s="312"/>
      <c r="KTZ85" s="312"/>
      <c r="KUA85" s="312"/>
      <c r="KUB85" s="312"/>
      <c r="KUC85" s="312"/>
      <c r="KUD85" s="312"/>
      <c r="KUE85" s="312"/>
      <c r="KUF85" s="312"/>
      <c r="KUG85" s="318"/>
      <c r="KUH85" s="318"/>
      <c r="KUI85" s="318"/>
      <c r="KUJ85" s="318"/>
      <c r="KUK85" s="318"/>
      <c r="KUL85" s="318"/>
      <c r="KUM85" s="318"/>
      <c r="KUN85" s="318"/>
      <c r="KUO85" s="318"/>
      <c r="KUP85" s="318"/>
      <c r="KUQ85" s="318"/>
      <c r="KUR85" s="318"/>
      <c r="KUS85" s="318"/>
      <c r="KUT85" s="318"/>
      <c r="KUU85" s="318"/>
      <c r="KUV85" s="318"/>
      <c r="KUW85" s="322"/>
      <c r="KUX85" s="323"/>
      <c r="KUY85" s="323"/>
      <c r="KUZ85" s="323"/>
      <c r="KVA85" s="323"/>
      <c r="KVB85" s="323"/>
      <c r="KVC85" s="323"/>
      <c r="KVD85" s="323"/>
      <c r="KVE85" s="323"/>
      <c r="KVF85" s="323"/>
      <c r="KVG85" s="323"/>
      <c r="KVH85" s="323"/>
      <c r="KVI85" s="323"/>
      <c r="KVJ85" s="323"/>
      <c r="KVK85" s="323"/>
      <c r="KVL85" s="350"/>
      <c r="KVM85" s="312"/>
      <c r="KVN85" s="312"/>
      <c r="KVO85" s="312"/>
      <c r="KVP85" s="312"/>
      <c r="KVQ85" s="312"/>
      <c r="KVR85" s="312"/>
      <c r="KVS85" s="312"/>
      <c r="KVT85" s="312"/>
      <c r="KVU85" s="312"/>
      <c r="KVV85" s="312"/>
      <c r="KVW85" s="312"/>
      <c r="KVX85" s="312"/>
      <c r="KVY85" s="312"/>
      <c r="KVZ85" s="312"/>
      <c r="KWA85" s="312"/>
      <c r="KWB85" s="312"/>
      <c r="KWC85" s="312"/>
      <c r="KWD85" s="312"/>
      <c r="KWE85" s="312"/>
      <c r="KWF85" s="312"/>
      <c r="KWG85" s="312"/>
      <c r="KWH85" s="312"/>
      <c r="KWI85" s="312"/>
      <c r="KWJ85" s="312"/>
      <c r="KWK85" s="312"/>
      <c r="KWL85" s="312"/>
      <c r="KWM85" s="312"/>
      <c r="KWN85" s="312"/>
      <c r="KWO85" s="312"/>
      <c r="KWP85" s="312"/>
      <c r="KWQ85" s="312"/>
      <c r="KWR85" s="312"/>
      <c r="KWS85" s="312"/>
      <c r="KWT85" s="312"/>
      <c r="KWU85" s="312"/>
      <c r="KWV85" s="312"/>
      <c r="KWW85" s="312"/>
      <c r="KWX85" s="312"/>
      <c r="KWY85" s="312"/>
      <c r="KWZ85" s="312"/>
      <c r="KXA85" s="312"/>
      <c r="KXB85" s="312"/>
      <c r="KXC85" s="312"/>
      <c r="KXD85" s="312"/>
      <c r="KXE85" s="312"/>
      <c r="KXF85" s="312"/>
      <c r="KXG85" s="312"/>
      <c r="KXH85" s="312"/>
      <c r="KXI85" s="312"/>
      <c r="KXJ85" s="312"/>
      <c r="KXK85" s="312"/>
      <c r="KXL85" s="312"/>
      <c r="KXM85" s="312"/>
      <c r="KXN85" s="312"/>
      <c r="KXO85" s="312"/>
      <c r="KXP85" s="312"/>
      <c r="KXQ85" s="312"/>
      <c r="KXR85" s="312"/>
      <c r="KXS85" s="312"/>
      <c r="KXT85" s="312"/>
      <c r="KXU85" s="318"/>
      <c r="KXV85" s="318"/>
      <c r="KXW85" s="318"/>
      <c r="KXX85" s="318"/>
      <c r="KXY85" s="318"/>
      <c r="KXZ85" s="318"/>
      <c r="KYA85" s="318"/>
      <c r="KYB85" s="318"/>
      <c r="KYC85" s="318"/>
      <c r="KYD85" s="318"/>
      <c r="KYE85" s="318"/>
      <c r="KYF85" s="318"/>
      <c r="KYG85" s="318"/>
      <c r="KYH85" s="318"/>
      <c r="KYI85" s="318"/>
      <c r="KYJ85" s="318"/>
      <c r="KYK85" s="322"/>
      <c r="KYL85" s="323"/>
      <c r="KYM85" s="323"/>
      <c r="KYN85" s="323"/>
      <c r="KYO85" s="323"/>
      <c r="KYP85" s="323"/>
      <c r="KYQ85" s="323"/>
      <c r="KYR85" s="323"/>
      <c r="KYS85" s="323"/>
      <c r="KYT85" s="323"/>
      <c r="KYU85" s="323"/>
      <c r="KYV85" s="323"/>
      <c r="KYW85" s="323"/>
      <c r="KYX85" s="323"/>
      <c r="KYY85" s="323"/>
      <c r="KYZ85" s="350"/>
      <c r="KZA85" s="312"/>
      <c r="KZB85" s="312"/>
      <c r="KZC85" s="312"/>
      <c r="KZD85" s="312"/>
      <c r="KZE85" s="312"/>
      <c r="KZF85" s="312"/>
      <c r="KZG85" s="312"/>
      <c r="KZH85" s="312"/>
      <c r="KZI85" s="312"/>
      <c r="KZJ85" s="312"/>
      <c r="KZK85" s="312"/>
      <c r="KZL85" s="312"/>
      <c r="KZM85" s="312"/>
      <c r="KZN85" s="312"/>
      <c r="KZO85" s="312"/>
      <c r="KZP85" s="312"/>
      <c r="KZQ85" s="312"/>
      <c r="KZR85" s="312"/>
      <c r="KZS85" s="312"/>
      <c r="KZT85" s="312"/>
      <c r="KZU85" s="312"/>
      <c r="KZV85" s="312"/>
      <c r="KZW85" s="312"/>
      <c r="KZX85" s="312"/>
      <c r="KZY85" s="312"/>
      <c r="KZZ85" s="312"/>
      <c r="LAA85" s="312"/>
      <c r="LAB85" s="312"/>
      <c r="LAC85" s="312"/>
      <c r="LAD85" s="312"/>
      <c r="LAE85" s="312"/>
      <c r="LAF85" s="312"/>
      <c r="LAG85" s="312"/>
      <c r="LAH85" s="312"/>
      <c r="LAI85" s="312"/>
      <c r="LAJ85" s="312"/>
      <c r="LAK85" s="312"/>
      <c r="LAL85" s="312"/>
      <c r="LAM85" s="312"/>
      <c r="LAN85" s="312"/>
      <c r="LAO85" s="312"/>
      <c r="LAP85" s="312"/>
      <c r="LAQ85" s="312"/>
      <c r="LAR85" s="312"/>
      <c r="LAS85" s="312"/>
      <c r="LAT85" s="312"/>
      <c r="LAU85" s="312"/>
      <c r="LAV85" s="312"/>
      <c r="LAW85" s="312"/>
      <c r="LAX85" s="312"/>
      <c r="LAY85" s="312"/>
      <c r="LAZ85" s="312"/>
      <c r="LBA85" s="312"/>
      <c r="LBB85" s="312"/>
      <c r="LBC85" s="312"/>
      <c r="LBD85" s="312"/>
      <c r="LBE85" s="312"/>
      <c r="LBF85" s="312"/>
      <c r="LBG85" s="312"/>
      <c r="LBH85" s="312"/>
      <c r="LBI85" s="318"/>
      <c r="LBJ85" s="318"/>
      <c r="LBK85" s="318"/>
      <c r="LBL85" s="318"/>
      <c r="LBM85" s="318"/>
      <c r="LBN85" s="318"/>
      <c r="LBO85" s="318"/>
      <c r="LBP85" s="318"/>
      <c r="LBQ85" s="318"/>
      <c r="LBR85" s="318"/>
      <c r="LBS85" s="318"/>
      <c r="LBT85" s="318"/>
      <c r="LBU85" s="318"/>
      <c r="LBV85" s="318"/>
      <c r="LBW85" s="318"/>
      <c r="LBX85" s="318"/>
      <c r="LBY85" s="322"/>
      <c r="LBZ85" s="323"/>
      <c r="LCA85" s="323"/>
      <c r="LCB85" s="323"/>
      <c r="LCC85" s="323"/>
      <c r="LCD85" s="323"/>
      <c r="LCE85" s="323"/>
      <c r="LCF85" s="323"/>
      <c r="LCG85" s="323"/>
      <c r="LCH85" s="323"/>
      <c r="LCI85" s="323"/>
      <c r="LCJ85" s="323"/>
      <c r="LCK85" s="323"/>
      <c r="LCL85" s="323"/>
      <c r="LCM85" s="323"/>
      <c r="LCN85" s="350"/>
      <c r="LCO85" s="312"/>
      <c r="LCP85" s="312"/>
      <c r="LCQ85" s="312"/>
      <c r="LCR85" s="312"/>
      <c r="LCS85" s="312"/>
      <c r="LCT85" s="312"/>
      <c r="LCU85" s="312"/>
      <c r="LCV85" s="312"/>
      <c r="LCW85" s="312"/>
      <c r="LCX85" s="312"/>
      <c r="LCY85" s="312"/>
      <c r="LCZ85" s="312"/>
      <c r="LDA85" s="312"/>
      <c r="LDB85" s="312"/>
      <c r="LDC85" s="312"/>
      <c r="LDD85" s="312"/>
      <c r="LDE85" s="312"/>
      <c r="LDF85" s="312"/>
      <c r="LDG85" s="312"/>
      <c r="LDH85" s="312"/>
      <c r="LDI85" s="312"/>
      <c r="LDJ85" s="312"/>
      <c r="LDK85" s="312"/>
      <c r="LDL85" s="312"/>
      <c r="LDM85" s="312"/>
      <c r="LDN85" s="312"/>
      <c r="LDO85" s="312"/>
      <c r="LDP85" s="312"/>
      <c r="LDQ85" s="312"/>
      <c r="LDR85" s="312"/>
      <c r="LDS85" s="312"/>
      <c r="LDT85" s="312"/>
      <c r="LDU85" s="312"/>
      <c r="LDV85" s="312"/>
      <c r="LDW85" s="312"/>
      <c r="LDX85" s="312"/>
      <c r="LDY85" s="312"/>
      <c r="LDZ85" s="312"/>
      <c r="LEA85" s="312"/>
      <c r="LEB85" s="312"/>
      <c r="LEC85" s="312"/>
      <c r="LED85" s="312"/>
      <c r="LEE85" s="312"/>
      <c r="LEF85" s="312"/>
      <c r="LEG85" s="312"/>
      <c r="LEH85" s="312"/>
      <c r="LEI85" s="312"/>
      <c r="LEJ85" s="312"/>
      <c r="LEK85" s="312"/>
      <c r="LEL85" s="312"/>
      <c r="LEM85" s="312"/>
      <c r="LEN85" s="312"/>
      <c r="LEO85" s="312"/>
      <c r="LEP85" s="312"/>
      <c r="LEQ85" s="312"/>
      <c r="LER85" s="312"/>
      <c r="LES85" s="312"/>
      <c r="LET85" s="312"/>
      <c r="LEU85" s="312"/>
      <c r="LEV85" s="312"/>
      <c r="LEW85" s="318"/>
      <c r="LEX85" s="318"/>
      <c r="LEY85" s="318"/>
      <c r="LEZ85" s="318"/>
      <c r="LFA85" s="318"/>
      <c r="LFB85" s="318"/>
      <c r="LFC85" s="318"/>
      <c r="LFD85" s="318"/>
      <c r="LFE85" s="318"/>
      <c r="LFF85" s="318"/>
      <c r="LFG85" s="318"/>
      <c r="LFH85" s="318"/>
      <c r="LFI85" s="318"/>
      <c r="LFJ85" s="318"/>
      <c r="LFK85" s="318"/>
      <c r="LFL85" s="318"/>
      <c r="LFM85" s="322"/>
      <c r="LFN85" s="323"/>
      <c r="LFO85" s="323"/>
      <c r="LFP85" s="323"/>
      <c r="LFQ85" s="323"/>
      <c r="LFR85" s="323"/>
      <c r="LFS85" s="323"/>
      <c r="LFT85" s="323"/>
      <c r="LFU85" s="323"/>
      <c r="LFV85" s="323"/>
      <c r="LFW85" s="323"/>
      <c r="LFX85" s="323"/>
      <c r="LFY85" s="323"/>
      <c r="LFZ85" s="323"/>
      <c r="LGA85" s="323"/>
      <c r="LGB85" s="350"/>
      <c r="LGC85" s="312"/>
      <c r="LGD85" s="312"/>
      <c r="LGE85" s="312"/>
      <c r="LGF85" s="312"/>
      <c r="LGG85" s="312"/>
      <c r="LGH85" s="312"/>
      <c r="LGI85" s="312"/>
      <c r="LGJ85" s="312"/>
      <c r="LGK85" s="312"/>
      <c r="LGL85" s="312"/>
      <c r="LGM85" s="312"/>
      <c r="LGN85" s="312"/>
      <c r="LGO85" s="312"/>
      <c r="LGP85" s="312"/>
      <c r="LGQ85" s="312"/>
      <c r="LGR85" s="312"/>
      <c r="LGS85" s="312"/>
      <c r="LGT85" s="312"/>
      <c r="LGU85" s="312"/>
      <c r="LGV85" s="312"/>
      <c r="LGW85" s="312"/>
      <c r="LGX85" s="312"/>
      <c r="LGY85" s="312"/>
      <c r="LGZ85" s="312"/>
      <c r="LHA85" s="312"/>
      <c r="LHB85" s="312"/>
      <c r="LHC85" s="312"/>
      <c r="LHD85" s="312"/>
      <c r="LHE85" s="312"/>
      <c r="LHF85" s="312"/>
      <c r="LHG85" s="312"/>
      <c r="LHH85" s="312"/>
      <c r="LHI85" s="312"/>
      <c r="LHJ85" s="312"/>
      <c r="LHK85" s="312"/>
      <c r="LHL85" s="312"/>
      <c r="LHM85" s="312"/>
      <c r="LHN85" s="312"/>
      <c r="LHO85" s="312"/>
      <c r="LHP85" s="312"/>
      <c r="LHQ85" s="312"/>
      <c r="LHR85" s="312"/>
      <c r="LHS85" s="312"/>
      <c r="LHT85" s="312"/>
      <c r="LHU85" s="312"/>
      <c r="LHV85" s="312"/>
      <c r="LHW85" s="312"/>
      <c r="LHX85" s="312"/>
      <c r="LHY85" s="312"/>
      <c r="LHZ85" s="312"/>
      <c r="LIA85" s="312"/>
      <c r="LIB85" s="312"/>
      <c r="LIC85" s="312"/>
      <c r="LID85" s="312"/>
      <c r="LIE85" s="312"/>
      <c r="LIF85" s="312"/>
      <c r="LIG85" s="312"/>
      <c r="LIH85" s="312"/>
      <c r="LII85" s="312"/>
      <c r="LIJ85" s="312"/>
      <c r="LIK85" s="318"/>
      <c r="LIL85" s="318"/>
      <c r="LIM85" s="318"/>
      <c r="LIN85" s="318"/>
      <c r="LIO85" s="318"/>
      <c r="LIP85" s="318"/>
      <c r="LIQ85" s="318"/>
      <c r="LIR85" s="318"/>
      <c r="LIS85" s="318"/>
      <c r="LIT85" s="318"/>
      <c r="LIU85" s="318"/>
      <c r="LIV85" s="318"/>
      <c r="LIW85" s="318"/>
      <c r="LIX85" s="318"/>
      <c r="LIY85" s="318"/>
      <c r="LIZ85" s="318"/>
      <c r="LJA85" s="322"/>
      <c r="LJB85" s="323"/>
      <c r="LJC85" s="323"/>
      <c r="LJD85" s="323"/>
      <c r="LJE85" s="323"/>
      <c r="LJF85" s="323"/>
      <c r="LJG85" s="323"/>
      <c r="LJH85" s="323"/>
      <c r="LJI85" s="323"/>
      <c r="LJJ85" s="323"/>
      <c r="LJK85" s="323"/>
      <c r="LJL85" s="323"/>
      <c r="LJM85" s="323"/>
      <c r="LJN85" s="323"/>
      <c r="LJO85" s="323"/>
      <c r="LJP85" s="350"/>
      <c r="LJQ85" s="312"/>
      <c r="LJR85" s="312"/>
      <c r="LJS85" s="312"/>
      <c r="LJT85" s="312"/>
      <c r="LJU85" s="312"/>
      <c r="LJV85" s="312"/>
      <c r="LJW85" s="312"/>
      <c r="LJX85" s="312"/>
      <c r="LJY85" s="312"/>
      <c r="LJZ85" s="312"/>
      <c r="LKA85" s="312"/>
      <c r="LKB85" s="312"/>
      <c r="LKC85" s="312"/>
      <c r="LKD85" s="312"/>
      <c r="LKE85" s="312"/>
      <c r="LKF85" s="312"/>
      <c r="LKG85" s="312"/>
      <c r="LKH85" s="312"/>
      <c r="LKI85" s="312"/>
      <c r="LKJ85" s="312"/>
      <c r="LKK85" s="312"/>
      <c r="LKL85" s="312"/>
      <c r="LKM85" s="312"/>
      <c r="LKN85" s="312"/>
      <c r="LKO85" s="312"/>
      <c r="LKP85" s="312"/>
      <c r="LKQ85" s="312"/>
      <c r="LKR85" s="312"/>
      <c r="LKS85" s="312"/>
      <c r="LKT85" s="312"/>
      <c r="LKU85" s="312"/>
      <c r="LKV85" s="312"/>
      <c r="LKW85" s="312"/>
      <c r="LKX85" s="312"/>
      <c r="LKY85" s="312"/>
      <c r="LKZ85" s="312"/>
      <c r="LLA85" s="312"/>
      <c r="LLB85" s="312"/>
      <c r="LLC85" s="312"/>
      <c r="LLD85" s="312"/>
      <c r="LLE85" s="312"/>
      <c r="LLF85" s="312"/>
      <c r="LLG85" s="312"/>
      <c r="LLH85" s="312"/>
      <c r="LLI85" s="312"/>
      <c r="LLJ85" s="312"/>
      <c r="LLK85" s="312"/>
      <c r="LLL85" s="312"/>
      <c r="LLM85" s="312"/>
      <c r="LLN85" s="312"/>
      <c r="LLO85" s="312"/>
      <c r="LLP85" s="312"/>
      <c r="LLQ85" s="312"/>
      <c r="LLR85" s="312"/>
      <c r="LLS85" s="312"/>
      <c r="LLT85" s="312"/>
      <c r="LLU85" s="312"/>
      <c r="LLV85" s="312"/>
      <c r="LLW85" s="312"/>
      <c r="LLX85" s="312"/>
      <c r="LLY85" s="318"/>
      <c r="LLZ85" s="318"/>
      <c r="LMA85" s="318"/>
      <c r="LMB85" s="318"/>
      <c r="LMC85" s="318"/>
      <c r="LMD85" s="318"/>
      <c r="LME85" s="318"/>
      <c r="LMF85" s="318"/>
      <c r="LMG85" s="318"/>
      <c r="LMH85" s="318"/>
      <c r="LMI85" s="318"/>
      <c r="LMJ85" s="318"/>
      <c r="LMK85" s="318"/>
      <c r="LML85" s="318"/>
      <c r="LMM85" s="318"/>
      <c r="LMN85" s="318"/>
      <c r="LMO85" s="322"/>
      <c r="LMP85" s="323"/>
      <c r="LMQ85" s="323"/>
      <c r="LMR85" s="323"/>
      <c r="LMS85" s="323"/>
      <c r="LMT85" s="323"/>
      <c r="LMU85" s="323"/>
      <c r="LMV85" s="323"/>
      <c r="LMW85" s="323"/>
      <c r="LMX85" s="323"/>
      <c r="LMY85" s="323"/>
      <c r="LMZ85" s="323"/>
      <c r="LNA85" s="323"/>
      <c r="LNB85" s="323"/>
      <c r="LNC85" s="323"/>
      <c r="LND85" s="350"/>
      <c r="LNE85" s="312"/>
      <c r="LNF85" s="312"/>
      <c r="LNG85" s="312"/>
      <c r="LNH85" s="312"/>
      <c r="LNI85" s="312"/>
      <c r="LNJ85" s="312"/>
      <c r="LNK85" s="312"/>
      <c r="LNL85" s="312"/>
      <c r="LNM85" s="312"/>
      <c r="LNN85" s="312"/>
      <c r="LNO85" s="312"/>
      <c r="LNP85" s="312"/>
      <c r="LNQ85" s="312"/>
      <c r="LNR85" s="312"/>
      <c r="LNS85" s="312"/>
      <c r="LNT85" s="312"/>
      <c r="LNU85" s="312"/>
      <c r="LNV85" s="312"/>
      <c r="LNW85" s="312"/>
      <c r="LNX85" s="312"/>
      <c r="LNY85" s="312"/>
      <c r="LNZ85" s="312"/>
      <c r="LOA85" s="312"/>
      <c r="LOB85" s="312"/>
      <c r="LOC85" s="312"/>
      <c r="LOD85" s="312"/>
      <c r="LOE85" s="312"/>
      <c r="LOF85" s="312"/>
      <c r="LOG85" s="312"/>
      <c r="LOH85" s="312"/>
      <c r="LOI85" s="312"/>
      <c r="LOJ85" s="312"/>
      <c r="LOK85" s="312"/>
      <c r="LOL85" s="312"/>
      <c r="LOM85" s="312"/>
      <c r="LON85" s="312"/>
      <c r="LOO85" s="312"/>
      <c r="LOP85" s="312"/>
      <c r="LOQ85" s="312"/>
      <c r="LOR85" s="312"/>
      <c r="LOS85" s="312"/>
      <c r="LOT85" s="312"/>
      <c r="LOU85" s="312"/>
      <c r="LOV85" s="312"/>
      <c r="LOW85" s="312"/>
      <c r="LOX85" s="312"/>
      <c r="LOY85" s="312"/>
      <c r="LOZ85" s="312"/>
      <c r="LPA85" s="312"/>
      <c r="LPB85" s="312"/>
      <c r="LPC85" s="312"/>
      <c r="LPD85" s="312"/>
      <c r="LPE85" s="312"/>
      <c r="LPF85" s="312"/>
      <c r="LPG85" s="312"/>
      <c r="LPH85" s="312"/>
      <c r="LPI85" s="312"/>
      <c r="LPJ85" s="312"/>
      <c r="LPK85" s="312"/>
      <c r="LPL85" s="312"/>
      <c r="LPM85" s="318"/>
      <c r="LPN85" s="318"/>
      <c r="LPO85" s="318"/>
      <c r="LPP85" s="318"/>
      <c r="LPQ85" s="318"/>
      <c r="LPR85" s="318"/>
      <c r="LPS85" s="318"/>
      <c r="LPT85" s="318"/>
      <c r="LPU85" s="318"/>
      <c r="LPV85" s="318"/>
      <c r="LPW85" s="318"/>
      <c r="LPX85" s="318"/>
      <c r="LPY85" s="318"/>
      <c r="LPZ85" s="318"/>
      <c r="LQA85" s="318"/>
      <c r="LQB85" s="318"/>
      <c r="LQC85" s="322"/>
      <c r="LQD85" s="323"/>
      <c r="LQE85" s="323"/>
      <c r="LQF85" s="323"/>
      <c r="LQG85" s="323"/>
      <c r="LQH85" s="323"/>
      <c r="LQI85" s="323"/>
      <c r="LQJ85" s="323"/>
      <c r="LQK85" s="323"/>
      <c r="LQL85" s="323"/>
      <c r="LQM85" s="323"/>
      <c r="LQN85" s="323"/>
      <c r="LQO85" s="323"/>
      <c r="LQP85" s="323"/>
      <c r="LQQ85" s="323"/>
      <c r="LQR85" s="350"/>
      <c r="LQS85" s="312"/>
      <c r="LQT85" s="312"/>
      <c r="LQU85" s="312"/>
      <c r="LQV85" s="312"/>
      <c r="LQW85" s="312"/>
      <c r="LQX85" s="312"/>
      <c r="LQY85" s="312"/>
      <c r="LQZ85" s="312"/>
      <c r="LRA85" s="312"/>
      <c r="LRB85" s="312"/>
      <c r="LRC85" s="312"/>
      <c r="LRD85" s="312"/>
      <c r="LRE85" s="312"/>
      <c r="LRF85" s="312"/>
      <c r="LRG85" s="312"/>
      <c r="LRH85" s="312"/>
      <c r="LRI85" s="312"/>
      <c r="LRJ85" s="312"/>
      <c r="LRK85" s="312"/>
      <c r="LRL85" s="312"/>
      <c r="LRM85" s="312"/>
      <c r="LRN85" s="312"/>
      <c r="LRO85" s="312"/>
      <c r="LRP85" s="312"/>
      <c r="LRQ85" s="312"/>
      <c r="LRR85" s="312"/>
      <c r="LRS85" s="312"/>
      <c r="LRT85" s="312"/>
      <c r="LRU85" s="312"/>
      <c r="LRV85" s="312"/>
      <c r="LRW85" s="312"/>
      <c r="LRX85" s="312"/>
      <c r="LRY85" s="312"/>
      <c r="LRZ85" s="312"/>
      <c r="LSA85" s="312"/>
      <c r="LSB85" s="312"/>
      <c r="LSC85" s="312"/>
      <c r="LSD85" s="312"/>
      <c r="LSE85" s="312"/>
      <c r="LSF85" s="312"/>
      <c r="LSG85" s="312"/>
      <c r="LSH85" s="312"/>
      <c r="LSI85" s="312"/>
      <c r="LSJ85" s="312"/>
      <c r="LSK85" s="312"/>
      <c r="LSL85" s="312"/>
      <c r="LSM85" s="312"/>
      <c r="LSN85" s="312"/>
      <c r="LSO85" s="312"/>
      <c r="LSP85" s="312"/>
      <c r="LSQ85" s="312"/>
      <c r="LSR85" s="312"/>
      <c r="LSS85" s="312"/>
      <c r="LST85" s="312"/>
      <c r="LSU85" s="312"/>
      <c r="LSV85" s="312"/>
      <c r="LSW85" s="312"/>
      <c r="LSX85" s="312"/>
      <c r="LSY85" s="312"/>
      <c r="LSZ85" s="312"/>
      <c r="LTA85" s="318"/>
      <c r="LTB85" s="318"/>
      <c r="LTC85" s="318"/>
      <c r="LTD85" s="318"/>
      <c r="LTE85" s="318"/>
      <c r="LTF85" s="318"/>
      <c r="LTG85" s="318"/>
      <c r="LTH85" s="318"/>
      <c r="LTI85" s="318"/>
      <c r="LTJ85" s="318"/>
      <c r="LTK85" s="318"/>
      <c r="LTL85" s="318"/>
      <c r="LTM85" s="318"/>
      <c r="LTN85" s="318"/>
      <c r="LTO85" s="318"/>
      <c r="LTP85" s="318"/>
      <c r="LTQ85" s="322"/>
      <c r="LTR85" s="323"/>
      <c r="LTS85" s="323"/>
      <c r="LTT85" s="323"/>
      <c r="LTU85" s="323"/>
      <c r="LTV85" s="323"/>
      <c r="LTW85" s="323"/>
      <c r="LTX85" s="323"/>
      <c r="LTY85" s="323"/>
      <c r="LTZ85" s="323"/>
      <c r="LUA85" s="323"/>
      <c r="LUB85" s="323"/>
      <c r="LUC85" s="323"/>
      <c r="LUD85" s="323"/>
      <c r="LUE85" s="323"/>
      <c r="LUF85" s="350"/>
      <c r="LUG85" s="312"/>
      <c r="LUH85" s="312"/>
      <c r="LUI85" s="312"/>
      <c r="LUJ85" s="312"/>
      <c r="LUK85" s="312"/>
      <c r="LUL85" s="312"/>
      <c r="LUM85" s="312"/>
      <c r="LUN85" s="312"/>
      <c r="LUO85" s="312"/>
      <c r="LUP85" s="312"/>
      <c r="LUQ85" s="312"/>
      <c r="LUR85" s="312"/>
      <c r="LUS85" s="312"/>
      <c r="LUT85" s="312"/>
      <c r="LUU85" s="312"/>
      <c r="LUV85" s="312"/>
      <c r="LUW85" s="312"/>
      <c r="LUX85" s="312"/>
      <c r="LUY85" s="312"/>
      <c r="LUZ85" s="312"/>
      <c r="LVA85" s="312"/>
      <c r="LVB85" s="312"/>
      <c r="LVC85" s="312"/>
      <c r="LVD85" s="312"/>
      <c r="LVE85" s="312"/>
      <c r="LVF85" s="312"/>
      <c r="LVG85" s="312"/>
      <c r="LVH85" s="312"/>
      <c r="LVI85" s="312"/>
      <c r="LVJ85" s="312"/>
      <c r="LVK85" s="312"/>
      <c r="LVL85" s="312"/>
      <c r="LVM85" s="312"/>
      <c r="LVN85" s="312"/>
      <c r="LVO85" s="312"/>
      <c r="LVP85" s="312"/>
      <c r="LVQ85" s="312"/>
      <c r="LVR85" s="312"/>
      <c r="LVS85" s="312"/>
      <c r="LVT85" s="312"/>
      <c r="LVU85" s="312"/>
      <c r="LVV85" s="312"/>
      <c r="LVW85" s="312"/>
      <c r="LVX85" s="312"/>
      <c r="LVY85" s="312"/>
      <c r="LVZ85" s="312"/>
      <c r="LWA85" s="312"/>
      <c r="LWB85" s="312"/>
      <c r="LWC85" s="312"/>
      <c r="LWD85" s="312"/>
      <c r="LWE85" s="312"/>
      <c r="LWF85" s="312"/>
      <c r="LWG85" s="312"/>
      <c r="LWH85" s="312"/>
      <c r="LWI85" s="312"/>
      <c r="LWJ85" s="312"/>
      <c r="LWK85" s="312"/>
      <c r="LWL85" s="312"/>
      <c r="LWM85" s="312"/>
      <c r="LWN85" s="312"/>
      <c r="LWO85" s="318"/>
      <c r="LWP85" s="318"/>
      <c r="LWQ85" s="318"/>
      <c r="LWR85" s="318"/>
      <c r="LWS85" s="318"/>
      <c r="LWT85" s="318"/>
      <c r="LWU85" s="318"/>
      <c r="LWV85" s="318"/>
      <c r="LWW85" s="318"/>
      <c r="LWX85" s="318"/>
      <c r="LWY85" s="318"/>
      <c r="LWZ85" s="318"/>
      <c r="LXA85" s="318"/>
      <c r="LXB85" s="318"/>
      <c r="LXC85" s="318"/>
      <c r="LXD85" s="318"/>
      <c r="LXE85" s="322"/>
      <c r="LXF85" s="323"/>
      <c r="LXG85" s="323"/>
      <c r="LXH85" s="323"/>
      <c r="LXI85" s="323"/>
      <c r="LXJ85" s="323"/>
      <c r="LXK85" s="323"/>
      <c r="LXL85" s="323"/>
      <c r="LXM85" s="323"/>
      <c r="LXN85" s="323"/>
      <c r="LXO85" s="323"/>
      <c r="LXP85" s="323"/>
      <c r="LXQ85" s="323"/>
      <c r="LXR85" s="323"/>
      <c r="LXS85" s="323"/>
      <c r="LXT85" s="350"/>
      <c r="LXU85" s="312"/>
      <c r="LXV85" s="312"/>
      <c r="LXW85" s="312"/>
      <c r="LXX85" s="312"/>
      <c r="LXY85" s="312"/>
      <c r="LXZ85" s="312"/>
      <c r="LYA85" s="312"/>
      <c r="LYB85" s="312"/>
      <c r="LYC85" s="312"/>
      <c r="LYD85" s="312"/>
      <c r="LYE85" s="312"/>
      <c r="LYF85" s="312"/>
      <c r="LYG85" s="312"/>
      <c r="LYH85" s="312"/>
      <c r="LYI85" s="312"/>
      <c r="LYJ85" s="312"/>
      <c r="LYK85" s="312"/>
      <c r="LYL85" s="312"/>
      <c r="LYM85" s="312"/>
      <c r="LYN85" s="312"/>
      <c r="LYO85" s="312"/>
      <c r="LYP85" s="312"/>
      <c r="LYQ85" s="312"/>
      <c r="LYR85" s="312"/>
      <c r="LYS85" s="312"/>
      <c r="LYT85" s="312"/>
      <c r="LYU85" s="312"/>
      <c r="LYV85" s="312"/>
      <c r="LYW85" s="312"/>
      <c r="LYX85" s="312"/>
      <c r="LYY85" s="312"/>
      <c r="LYZ85" s="312"/>
      <c r="LZA85" s="312"/>
      <c r="LZB85" s="312"/>
      <c r="LZC85" s="312"/>
      <c r="LZD85" s="312"/>
      <c r="LZE85" s="312"/>
      <c r="LZF85" s="312"/>
      <c r="LZG85" s="312"/>
      <c r="LZH85" s="312"/>
      <c r="LZI85" s="312"/>
      <c r="LZJ85" s="312"/>
      <c r="LZK85" s="312"/>
      <c r="LZL85" s="312"/>
      <c r="LZM85" s="312"/>
      <c r="LZN85" s="312"/>
      <c r="LZO85" s="312"/>
      <c r="LZP85" s="312"/>
      <c r="LZQ85" s="312"/>
      <c r="LZR85" s="312"/>
      <c r="LZS85" s="312"/>
      <c r="LZT85" s="312"/>
      <c r="LZU85" s="312"/>
      <c r="LZV85" s="312"/>
      <c r="LZW85" s="312"/>
      <c r="LZX85" s="312"/>
      <c r="LZY85" s="312"/>
      <c r="LZZ85" s="312"/>
      <c r="MAA85" s="312"/>
      <c r="MAB85" s="312"/>
      <c r="MAC85" s="318"/>
      <c r="MAD85" s="318"/>
      <c r="MAE85" s="318"/>
      <c r="MAF85" s="318"/>
      <c r="MAG85" s="318"/>
      <c r="MAH85" s="318"/>
      <c r="MAI85" s="318"/>
      <c r="MAJ85" s="318"/>
      <c r="MAK85" s="318"/>
      <c r="MAL85" s="318"/>
      <c r="MAM85" s="318"/>
      <c r="MAN85" s="318"/>
      <c r="MAO85" s="318"/>
      <c r="MAP85" s="318"/>
      <c r="MAQ85" s="318"/>
      <c r="MAR85" s="318"/>
      <c r="MAS85" s="322"/>
      <c r="MAT85" s="323"/>
      <c r="MAU85" s="323"/>
      <c r="MAV85" s="323"/>
      <c r="MAW85" s="323"/>
      <c r="MAX85" s="323"/>
      <c r="MAY85" s="323"/>
      <c r="MAZ85" s="323"/>
      <c r="MBA85" s="323"/>
      <c r="MBB85" s="323"/>
      <c r="MBC85" s="323"/>
      <c r="MBD85" s="323"/>
      <c r="MBE85" s="323"/>
      <c r="MBF85" s="323"/>
      <c r="MBG85" s="323"/>
      <c r="MBH85" s="350"/>
      <c r="MBI85" s="312"/>
      <c r="MBJ85" s="312"/>
      <c r="MBK85" s="312"/>
      <c r="MBL85" s="312"/>
      <c r="MBM85" s="312"/>
      <c r="MBN85" s="312"/>
      <c r="MBO85" s="312"/>
      <c r="MBP85" s="312"/>
      <c r="MBQ85" s="312"/>
      <c r="MBR85" s="312"/>
      <c r="MBS85" s="312"/>
      <c r="MBT85" s="312"/>
      <c r="MBU85" s="312"/>
      <c r="MBV85" s="312"/>
      <c r="MBW85" s="312"/>
      <c r="MBX85" s="312"/>
      <c r="MBY85" s="312"/>
      <c r="MBZ85" s="312"/>
      <c r="MCA85" s="312"/>
      <c r="MCB85" s="312"/>
      <c r="MCC85" s="312"/>
      <c r="MCD85" s="312"/>
      <c r="MCE85" s="312"/>
      <c r="MCF85" s="312"/>
      <c r="MCG85" s="312"/>
      <c r="MCH85" s="312"/>
      <c r="MCI85" s="312"/>
      <c r="MCJ85" s="312"/>
      <c r="MCK85" s="312"/>
      <c r="MCL85" s="312"/>
      <c r="MCM85" s="312"/>
      <c r="MCN85" s="312"/>
      <c r="MCO85" s="312"/>
      <c r="MCP85" s="312"/>
      <c r="MCQ85" s="312"/>
      <c r="MCR85" s="312"/>
      <c r="MCS85" s="312"/>
      <c r="MCT85" s="312"/>
      <c r="MCU85" s="312"/>
      <c r="MCV85" s="312"/>
      <c r="MCW85" s="312"/>
      <c r="MCX85" s="312"/>
      <c r="MCY85" s="312"/>
      <c r="MCZ85" s="312"/>
      <c r="MDA85" s="312"/>
      <c r="MDB85" s="312"/>
      <c r="MDC85" s="312"/>
      <c r="MDD85" s="312"/>
      <c r="MDE85" s="312"/>
      <c r="MDF85" s="312"/>
      <c r="MDG85" s="312"/>
      <c r="MDH85" s="312"/>
      <c r="MDI85" s="312"/>
      <c r="MDJ85" s="312"/>
      <c r="MDK85" s="312"/>
      <c r="MDL85" s="312"/>
      <c r="MDM85" s="312"/>
      <c r="MDN85" s="312"/>
      <c r="MDO85" s="312"/>
      <c r="MDP85" s="312"/>
      <c r="MDQ85" s="318"/>
      <c r="MDR85" s="318"/>
      <c r="MDS85" s="318"/>
      <c r="MDT85" s="318"/>
      <c r="MDU85" s="318"/>
      <c r="MDV85" s="318"/>
      <c r="MDW85" s="318"/>
      <c r="MDX85" s="318"/>
      <c r="MDY85" s="318"/>
      <c r="MDZ85" s="318"/>
      <c r="MEA85" s="318"/>
      <c r="MEB85" s="318"/>
      <c r="MEC85" s="318"/>
      <c r="MED85" s="318"/>
      <c r="MEE85" s="318"/>
      <c r="MEF85" s="318"/>
      <c r="MEG85" s="322"/>
      <c r="MEH85" s="323"/>
      <c r="MEI85" s="323"/>
      <c r="MEJ85" s="323"/>
      <c r="MEK85" s="323"/>
      <c r="MEL85" s="323"/>
      <c r="MEM85" s="323"/>
      <c r="MEN85" s="323"/>
      <c r="MEO85" s="323"/>
      <c r="MEP85" s="323"/>
      <c r="MEQ85" s="323"/>
      <c r="MER85" s="323"/>
      <c r="MES85" s="323"/>
      <c r="MET85" s="323"/>
      <c r="MEU85" s="323"/>
      <c r="MEV85" s="350"/>
      <c r="MEW85" s="312"/>
      <c r="MEX85" s="312"/>
      <c r="MEY85" s="312"/>
      <c r="MEZ85" s="312"/>
      <c r="MFA85" s="312"/>
      <c r="MFB85" s="312"/>
      <c r="MFC85" s="312"/>
      <c r="MFD85" s="312"/>
      <c r="MFE85" s="312"/>
      <c r="MFF85" s="312"/>
      <c r="MFG85" s="312"/>
      <c r="MFH85" s="312"/>
      <c r="MFI85" s="312"/>
      <c r="MFJ85" s="312"/>
      <c r="MFK85" s="312"/>
      <c r="MFL85" s="312"/>
      <c r="MFM85" s="312"/>
      <c r="MFN85" s="312"/>
      <c r="MFO85" s="312"/>
      <c r="MFP85" s="312"/>
      <c r="MFQ85" s="312"/>
      <c r="MFR85" s="312"/>
      <c r="MFS85" s="312"/>
      <c r="MFT85" s="312"/>
      <c r="MFU85" s="312"/>
      <c r="MFV85" s="312"/>
      <c r="MFW85" s="312"/>
      <c r="MFX85" s="312"/>
      <c r="MFY85" s="312"/>
      <c r="MFZ85" s="312"/>
      <c r="MGA85" s="312"/>
      <c r="MGB85" s="312"/>
      <c r="MGC85" s="312"/>
      <c r="MGD85" s="312"/>
      <c r="MGE85" s="312"/>
      <c r="MGF85" s="312"/>
      <c r="MGG85" s="312"/>
      <c r="MGH85" s="312"/>
      <c r="MGI85" s="312"/>
      <c r="MGJ85" s="312"/>
      <c r="MGK85" s="312"/>
      <c r="MGL85" s="312"/>
      <c r="MGM85" s="312"/>
      <c r="MGN85" s="312"/>
      <c r="MGO85" s="312"/>
      <c r="MGP85" s="312"/>
      <c r="MGQ85" s="312"/>
      <c r="MGR85" s="312"/>
      <c r="MGS85" s="312"/>
      <c r="MGT85" s="312"/>
      <c r="MGU85" s="312"/>
      <c r="MGV85" s="312"/>
      <c r="MGW85" s="312"/>
      <c r="MGX85" s="312"/>
      <c r="MGY85" s="312"/>
      <c r="MGZ85" s="312"/>
      <c r="MHA85" s="312"/>
      <c r="MHB85" s="312"/>
      <c r="MHC85" s="312"/>
      <c r="MHD85" s="312"/>
      <c r="MHE85" s="318"/>
      <c r="MHF85" s="318"/>
      <c r="MHG85" s="318"/>
      <c r="MHH85" s="318"/>
      <c r="MHI85" s="318"/>
      <c r="MHJ85" s="318"/>
      <c r="MHK85" s="318"/>
      <c r="MHL85" s="318"/>
      <c r="MHM85" s="318"/>
      <c r="MHN85" s="318"/>
      <c r="MHO85" s="318"/>
      <c r="MHP85" s="318"/>
      <c r="MHQ85" s="318"/>
      <c r="MHR85" s="318"/>
      <c r="MHS85" s="318"/>
      <c r="MHT85" s="318"/>
      <c r="MHU85" s="322"/>
      <c r="MHV85" s="323"/>
      <c r="MHW85" s="323"/>
      <c r="MHX85" s="323"/>
      <c r="MHY85" s="323"/>
      <c r="MHZ85" s="323"/>
      <c r="MIA85" s="323"/>
      <c r="MIB85" s="323"/>
      <c r="MIC85" s="323"/>
      <c r="MID85" s="323"/>
      <c r="MIE85" s="323"/>
      <c r="MIF85" s="323"/>
      <c r="MIG85" s="323"/>
      <c r="MIH85" s="323"/>
      <c r="MII85" s="323"/>
      <c r="MIJ85" s="350"/>
      <c r="MIK85" s="312"/>
      <c r="MIL85" s="312"/>
      <c r="MIM85" s="312"/>
      <c r="MIN85" s="312"/>
      <c r="MIO85" s="312"/>
      <c r="MIP85" s="312"/>
      <c r="MIQ85" s="312"/>
      <c r="MIR85" s="312"/>
      <c r="MIS85" s="312"/>
      <c r="MIT85" s="312"/>
      <c r="MIU85" s="312"/>
      <c r="MIV85" s="312"/>
      <c r="MIW85" s="312"/>
      <c r="MIX85" s="312"/>
      <c r="MIY85" s="312"/>
      <c r="MIZ85" s="312"/>
      <c r="MJA85" s="312"/>
      <c r="MJB85" s="312"/>
      <c r="MJC85" s="312"/>
      <c r="MJD85" s="312"/>
      <c r="MJE85" s="312"/>
      <c r="MJF85" s="312"/>
      <c r="MJG85" s="312"/>
      <c r="MJH85" s="312"/>
      <c r="MJI85" s="312"/>
      <c r="MJJ85" s="312"/>
      <c r="MJK85" s="312"/>
      <c r="MJL85" s="312"/>
      <c r="MJM85" s="312"/>
      <c r="MJN85" s="312"/>
      <c r="MJO85" s="312"/>
      <c r="MJP85" s="312"/>
      <c r="MJQ85" s="312"/>
      <c r="MJR85" s="312"/>
      <c r="MJS85" s="312"/>
      <c r="MJT85" s="312"/>
      <c r="MJU85" s="312"/>
      <c r="MJV85" s="312"/>
      <c r="MJW85" s="312"/>
      <c r="MJX85" s="312"/>
      <c r="MJY85" s="312"/>
      <c r="MJZ85" s="312"/>
      <c r="MKA85" s="312"/>
      <c r="MKB85" s="312"/>
      <c r="MKC85" s="312"/>
      <c r="MKD85" s="312"/>
      <c r="MKE85" s="312"/>
      <c r="MKF85" s="312"/>
      <c r="MKG85" s="312"/>
      <c r="MKH85" s="312"/>
      <c r="MKI85" s="312"/>
      <c r="MKJ85" s="312"/>
      <c r="MKK85" s="312"/>
      <c r="MKL85" s="312"/>
      <c r="MKM85" s="312"/>
      <c r="MKN85" s="312"/>
      <c r="MKO85" s="312"/>
      <c r="MKP85" s="312"/>
      <c r="MKQ85" s="312"/>
      <c r="MKR85" s="312"/>
      <c r="MKS85" s="318"/>
      <c r="MKT85" s="318"/>
      <c r="MKU85" s="318"/>
      <c r="MKV85" s="318"/>
      <c r="MKW85" s="318"/>
      <c r="MKX85" s="318"/>
      <c r="MKY85" s="318"/>
      <c r="MKZ85" s="318"/>
      <c r="MLA85" s="318"/>
      <c r="MLB85" s="318"/>
      <c r="MLC85" s="318"/>
      <c r="MLD85" s="318"/>
      <c r="MLE85" s="318"/>
      <c r="MLF85" s="318"/>
      <c r="MLG85" s="318"/>
      <c r="MLH85" s="318"/>
      <c r="MLI85" s="322"/>
      <c r="MLJ85" s="323"/>
      <c r="MLK85" s="323"/>
      <c r="MLL85" s="323"/>
      <c r="MLM85" s="323"/>
      <c r="MLN85" s="323"/>
      <c r="MLO85" s="323"/>
      <c r="MLP85" s="323"/>
      <c r="MLQ85" s="323"/>
      <c r="MLR85" s="323"/>
      <c r="MLS85" s="323"/>
      <c r="MLT85" s="323"/>
      <c r="MLU85" s="323"/>
      <c r="MLV85" s="323"/>
      <c r="MLW85" s="323"/>
      <c r="MLX85" s="350"/>
      <c r="MLY85" s="312"/>
      <c r="MLZ85" s="312"/>
      <c r="MMA85" s="312"/>
      <c r="MMB85" s="312"/>
      <c r="MMC85" s="312"/>
      <c r="MMD85" s="312"/>
      <c r="MME85" s="312"/>
      <c r="MMF85" s="312"/>
      <c r="MMG85" s="312"/>
      <c r="MMH85" s="312"/>
      <c r="MMI85" s="312"/>
      <c r="MMJ85" s="312"/>
      <c r="MMK85" s="312"/>
      <c r="MML85" s="312"/>
      <c r="MMM85" s="312"/>
      <c r="MMN85" s="312"/>
      <c r="MMO85" s="312"/>
      <c r="MMP85" s="312"/>
      <c r="MMQ85" s="312"/>
      <c r="MMR85" s="312"/>
      <c r="MMS85" s="312"/>
      <c r="MMT85" s="312"/>
      <c r="MMU85" s="312"/>
      <c r="MMV85" s="312"/>
      <c r="MMW85" s="312"/>
      <c r="MMX85" s="312"/>
      <c r="MMY85" s="312"/>
      <c r="MMZ85" s="312"/>
      <c r="MNA85" s="312"/>
      <c r="MNB85" s="312"/>
      <c r="MNC85" s="312"/>
      <c r="MND85" s="312"/>
      <c r="MNE85" s="312"/>
      <c r="MNF85" s="312"/>
      <c r="MNG85" s="312"/>
      <c r="MNH85" s="312"/>
      <c r="MNI85" s="312"/>
      <c r="MNJ85" s="312"/>
      <c r="MNK85" s="312"/>
      <c r="MNL85" s="312"/>
      <c r="MNM85" s="312"/>
      <c r="MNN85" s="312"/>
      <c r="MNO85" s="312"/>
      <c r="MNP85" s="312"/>
      <c r="MNQ85" s="312"/>
      <c r="MNR85" s="312"/>
      <c r="MNS85" s="312"/>
      <c r="MNT85" s="312"/>
      <c r="MNU85" s="312"/>
      <c r="MNV85" s="312"/>
      <c r="MNW85" s="312"/>
      <c r="MNX85" s="312"/>
      <c r="MNY85" s="312"/>
      <c r="MNZ85" s="312"/>
      <c r="MOA85" s="312"/>
      <c r="MOB85" s="312"/>
      <c r="MOC85" s="312"/>
      <c r="MOD85" s="312"/>
      <c r="MOE85" s="312"/>
      <c r="MOF85" s="312"/>
      <c r="MOG85" s="318"/>
      <c r="MOH85" s="318"/>
      <c r="MOI85" s="318"/>
      <c r="MOJ85" s="318"/>
      <c r="MOK85" s="318"/>
      <c r="MOL85" s="318"/>
      <c r="MOM85" s="318"/>
      <c r="MON85" s="318"/>
      <c r="MOO85" s="318"/>
      <c r="MOP85" s="318"/>
      <c r="MOQ85" s="318"/>
      <c r="MOR85" s="318"/>
      <c r="MOS85" s="318"/>
      <c r="MOT85" s="318"/>
      <c r="MOU85" s="318"/>
      <c r="MOV85" s="318"/>
      <c r="MOW85" s="322"/>
      <c r="MOX85" s="323"/>
      <c r="MOY85" s="323"/>
      <c r="MOZ85" s="323"/>
      <c r="MPA85" s="323"/>
      <c r="MPB85" s="323"/>
      <c r="MPC85" s="323"/>
      <c r="MPD85" s="323"/>
      <c r="MPE85" s="323"/>
      <c r="MPF85" s="323"/>
      <c r="MPG85" s="323"/>
      <c r="MPH85" s="323"/>
      <c r="MPI85" s="323"/>
      <c r="MPJ85" s="323"/>
      <c r="MPK85" s="323"/>
      <c r="MPL85" s="350"/>
      <c r="MPM85" s="312"/>
      <c r="MPN85" s="312"/>
      <c r="MPO85" s="312"/>
      <c r="MPP85" s="312"/>
      <c r="MPQ85" s="312"/>
      <c r="MPR85" s="312"/>
      <c r="MPS85" s="312"/>
      <c r="MPT85" s="312"/>
      <c r="MPU85" s="312"/>
      <c r="MPV85" s="312"/>
      <c r="MPW85" s="312"/>
      <c r="MPX85" s="312"/>
      <c r="MPY85" s="312"/>
      <c r="MPZ85" s="312"/>
      <c r="MQA85" s="312"/>
      <c r="MQB85" s="312"/>
      <c r="MQC85" s="312"/>
      <c r="MQD85" s="312"/>
      <c r="MQE85" s="312"/>
      <c r="MQF85" s="312"/>
      <c r="MQG85" s="312"/>
      <c r="MQH85" s="312"/>
      <c r="MQI85" s="312"/>
      <c r="MQJ85" s="312"/>
      <c r="MQK85" s="312"/>
      <c r="MQL85" s="312"/>
      <c r="MQM85" s="312"/>
      <c r="MQN85" s="312"/>
      <c r="MQO85" s="312"/>
      <c r="MQP85" s="312"/>
      <c r="MQQ85" s="312"/>
      <c r="MQR85" s="312"/>
      <c r="MQS85" s="312"/>
      <c r="MQT85" s="312"/>
      <c r="MQU85" s="312"/>
      <c r="MQV85" s="312"/>
      <c r="MQW85" s="312"/>
      <c r="MQX85" s="312"/>
      <c r="MQY85" s="312"/>
      <c r="MQZ85" s="312"/>
      <c r="MRA85" s="312"/>
      <c r="MRB85" s="312"/>
      <c r="MRC85" s="312"/>
      <c r="MRD85" s="312"/>
      <c r="MRE85" s="312"/>
      <c r="MRF85" s="312"/>
      <c r="MRG85" s="312"/>
      <c r="MRH85" s="312"/>
      <c r="MRI85" s="312"/>
      <c r="MRJ85" s="312"/>
      <c r="MRK85" s="312"/>
      <c r="MRL85" s="312"/>
      <c r="MRM85" s="312"/>
      <c r="MRN85" s="312"/>
      <c r="MRO85" s="312"/>
      <c r="MRP85" s="312"/>
      <c r="MRQ85" s="312"/>
      <c r="MRR85" s="312"/>
      <c r="MRS85" s="312"/>
      <c r="MRT85" s="312"/>
      <c r="MRU85" s="318"/>
      <c r="MRV85" s="318"/>
      <c r="MRW85" s="318"/>
      <c r="MRX85" s="318"/>
      <c r="MRY85" s="318"/>
      <c r="MRZ85" s="318"/>
      <c r="MSA85" s="318"/>
      <c r="MSB85" s="318"/>
      <c r="MSC85" s="318"/>
      <c r="MSD85" s="318"/>
      <c r="MSE85" s="318"/>
      <c r="MSF85" s="318"/>
      <c r="MSG85" s="318"/>
      <c r="MSH85" s="318"/>
      <c r="MSI85" s="318"/>
      <c r="MSJ85" s="318"/>
      <c r="MSK85" s="322"/>
      <c r="MSL85" s="323"/>
      <c r="MSM85" s="323"/>
      <c r="MSN85" s="323"/>
      <c r="MSO85" s="323"/>
      <c r="MSP85" s="323"/>
      <c r="MSQ85" s="323"/>
      <c r="MSR85" s="323"/>
      <c r="MSS85" s="323"/>
      <c r="MST85" s="323"/>
      <c r="MSU85" s="323"/>
      <c r="MSV85" s="323"/>
      <c r="MSW85" s="323"/>
      <c r="MSX85" s="323"/>
      <c r="MSY85" s="323"/>
      <c r="MSZ85" s="350"/>
      <c r="MTA85" s="312"/>
      <c r="MTB85" s="312"/>
      <c r="MTC85" s="312"/>
      <c r="MTD85" s="312"/>
      <c r="MTE85" s="312"/>
      <c r="MTF85" s="312"/>
      <c r="MTG85" s="312"/>
      <c r="MTH85" s="312"/>
      <c r="MTI85" s="312"/>
      <c r="MTJ85" s="312"/>
      <c r="MTK85" s="312"/>
      <c r="MTL85" s="312"/>
      <c r="MTM85" s="312"/>
      <c r="MTN85" s="312"/>
      <c r="MTO85" s="312"/>
      <c r="MTP85" s="312"/>
      <c r="MTQ85" s="312"/>
      <c r="MTR85" s="312"/>
      <c r="MTS85" s="312"/>
      <c r="MTT85" s="312"/>
      <c r="MTU85" s="312"/>
      <c r="MTV85" s="312"/>
      <c r="MTW85" s="312"/>
      <c r="MTX85" s="312"/>
      <c r="MTY85" s="312"/>
      <c r="MTZ85" s="312"/>
      <c r="MUA85" s="312"/>
      <c r="MUB85" s="312"/>
      <c r="MUC85" s="312"/>
      <c r="MUD85" s="312"/>
      <c r="MUE85" s="312"/>
      <c r="MUF85" s="312"/>
      <c r="MUG85" s="312"/>
      <c r="MUH85" s="312"/>
      <c r="MUI85" s="312"/>
      <c r="MUJ85" s="312"/>
      <c r="MUK85" s="312"/>
      <c r="MUL85" s="312"/>
      <c r="MUM85" s="312"/>
      <c r="MUN85" s="312"/>
      <c r="MUO85" s="312"/>
      <c r="MUP85" s="312"/>
      <c r="MUQ85" s="312"/>
      <c r="MUR85" s="312"/>
      <c r="MUS85" s="312"/>
      <c r="MUT85" s="312"/>
      <c r="MUU85" s="312"/>
      <c r="MUV85" s="312"/>
      <c r="MUW85" s="312"/>
      <c r="MUX85" s="312"/>
      <c r="MUY85" s="312"/>
      <c r="MUZ85" s="312"/>
      <c r="MVA85" s="312"/>
      <c r="MVB85" s="312"/>
      <c r="MVC85" s="312"/>
      <c r="MVD85" s="312"/>
      <c r="MVE85" s="312"/>
      <c r="MVF85" s="312"/>
      <c r="MVG85" s="312"/>
      <c r="MVH85" s="312"/>
      <c r="MVI85" s="318"/>
      <c r="MVJ85" s="318"/>
      <c r="MVK85" s="318"/>
      <c r="MVL85" s="318"/>
      <c r="MVM85" s="318"/>
      <c r="MVN85" s="318"/>
      <c r="MVO85" s="318"/>
      <c r="MVP85" s="318"/>
      <c r="MVQ85" s="318"/>
      <c r="MVR85" s="318"/>
      <c r="MVS85" s="318"/>
      <c r="MVT85" s="318"/>
      <c r="MVU85" s="318"/>
      <c r="MVV85" s="318"/>
      <c r="MVW85" s="318"/>
      <c r="MVX85" s="318"/>
      <c r="MVY85" s="322"/>
      <c r="MVZ85" s="323"/>
      <c r="MWA85" s="323"/>
      <c r="MWB85" s="323"/>
      <c r="MWC85" s="323"/>
      <c r="MWD85" s="323"/>
      <c r="MWE85" s="323"/>
      <c r="MWF85" s="323"/>
      <c r="MWG85" s="323"/>
      <c r="MWH85" s="323"/>
      <c r="MWI85" s="323"/>
      <c r="MWJ85" s="323"/>
      <c r="MWK85" s="323"/>
      <c r="MWL85" s="323"/>
      <c r="MWM85" s="323"/>
      <c r="MWN85" s="350"/>
      <c r="MWO85" s="312"/>
      <c r="MWP85" s="312"/>
      <c r="MWQ85" s="312"/>
      <c r="MWR85" s="312"/>
      <c r="MWS85" s="312"/>
      <c r="MWT85" s="312"/>
      <c r="MWU85" s="312"/>
      <c r="MWV85" s="312"/>
      <c r="MWW85" s="312"/>
      <c r="MWX85" s="312"/>
      <c r="MWY85" s="312"/>
      <c r="MWZ85" s="312"/>
      <c r="MXA85" s="312"/>
      <c r="MXB85" s="312"/>
      <c r="MXC85" s="312"/>
      <c r="MXD85" s="312"/>
      <c r="MXE85" s="312"/>
      <c r="MXF85" s="312"/>
      <c r="MXG85" s="312"/>
      <c r="MXH85" s="312"/>
      <c r="MXI85" s="312"/>
      <c r="MXJ85" s="312"/>
      <c r="MXK85" s="312"/>
      <c r="MXL85" s="312"/>
      <c r="MXM85" s="312"/>
      <c r="MXN85" s="312"/>
      <c r="MXO85" s="312"/>
      <c r="MXP85" s="312"/>
      <c r="MXQ85" s="312"/>
      <c r="MXR85" s="312"/>
      <c r="MXS85" s="312"/>
      <c r="MXT85" s="312"/>
      <c r="MXU85" s="312"/>
      <c r="MXV85" s="312"/>
      <c r="MXW85" s="312"/>
      <c r="MXX85" s="312"/>
      <c r="MXY85" s="312"/>
      <c r="MXZ85" s="312"/>
      <c r="MYA85" s="312"/>
      <c r="MYB85" s="312"/>
      <c r="MYC85" s="312"/>
      <c r="MYD85" s="312"/>
      <c r="MYE85" s="312"/>
      <c r="MYF85" s="312"/>
      <c r="MYG85" s="312"/>
      <c r="MYH85" s="312"/>
      <c r="MYI85" s="312"/>
      <c r="MYJ85" s="312"/>
      <c r="MYK85" s="312"/>
      <c r="MYL85" s="312"/>
      <c r="MYM85" s="312"/>
      <c r="MYN85" s="312"/>
      <c r="MYO85" s="312"/>
      <c r="MYP85" s="312"/>
      <c r="MYQ85" s="312"/>
      <c r="MYR85" s="312"/>
      <c r="MYS85" s="312"/>
      <c r="MYT85" s="312"/>
      <c r="MYU85" s="312"/>
      <c r="MYV85" s="312"/>
      <c r="MYW85" s="318"/>
      <c r="MYX85" s="318"/>
      <c r="MYY85" s="318"/>
      <c r="MYZ85" s="318"/>
      <c r="MZA85" s="318"/>
      <c r="MZB85" s="318"/>
      <c r="MZC85" s="318"/>
      <c r="MZD85" s="318"/>
      <c r="MZE85" s="318"/>
      <c r="MZF85" s="318"/>
      <c r="MZG85" s="318"/>
      <c r="MZH85" s="318"/>
      <c r="MZI85" s="318"/>
      <c r="MZJ85" s="318"/>
      <c r="MZK85" s="318"/>
      <c r="MZL85" s="318"/>
      <c r="MZM85" s="322"/>
      <c r="MZN85" s="323"/>
      <c r="MZO85" s="323"/>
      <c r="MZP85" s="323"/>
      <c r="MZQ85" s="323"/>
      <c r="MZR85" s="323"/>
      <c r="MZS85" s="323"/>
      <c r="MZT85" s="323"/>
      <c r="MZU85" s="323"/>
      <c r="MZV85" s="323"/>
      <c r="MZW85" s="323"/>
      <c r="MZX85" s="323"/>
      <c r="MZY85" s="323"/>
      <c r="MZZ85" s="323"/>
      <c r="NAA85" s="323"/>
      <c r="NAB85" s="350"/>
      <c r="NAC85" s="312"/>
      <c r="NAD85" s="312"/>
      <c r="NAE85" s="312"/>
      <c r="NAF85" s="312"/>
      <c r="NAG85" s="312"/>
      <c r="NAH85" s="312"/>
      <c r="NAI85" s="312"/>
      <c r="NAJ85" s="312"/>
      <c r="NAK85" s="312"/>
      <c r="NAL85" s="312"/>
      <c r="NAM85" s="312"/>
      <c r="NAN85" s="312"/>
      <c r="NAO85" s="312"/>
      <c r="NAP85" s="312"/>
      <c r="NAQ85" s="312"/>
      <c r="NAR85" s="312"/>
      <c r="NAS85" s="312"/>
      <c r="NAT85" s="312"/>
      <c r="NAU85" s="312"/>
      <c r="NAV85" s="312"/>
      <c r="NAW85" s="312"/>
      <c r="NAX85" s="312"/>
      <c r="NAY85" s="312"/>
      <c r="NAZ85" s="312"/>
      <c r="NBA85" s="312"/>
      <c r="NBB85" s="312"/>
      <c r="NBC85" s="312"/>
      <c r="NBD85" s="312"/>
      <c r="NBE85" s="312"/>
      <c r="NBF85" s="312"/>
      <c r="NBG85" s="312"/>
      <c r="NBH85" s="312"/>
      <c r="NBI85" s="312"/>
      <c r="NBJ85" s="312"/>
      <c r="NBK85" s="312"/>
      <c r="NBL85" s="312"/>
      <c r="NBM85" s="312"/>
      <c r="NBN85" s="312"/>
      <c r="NBO85" s="312"/>
      <c r="NBP85" s="312"/>
      <c r="NBQ85" s="312"/>
      <c r="NBR85" s="312"/>
      <c r="NBS85" s="312"/>
      <c r="NBT85" s="312"/>
      <c r="NBU85" s="312"/>
      <c r="NBV85" s="312"/>
      <c r="NBW85" s="312"/>
      <c r="NBX85" s="312"/>
      <c r="NBY85" s="312"/>
      <c r="NBZ85" s="312"/>
      <c r="NCA85" s="312"/>
      <c r="NCB85" s="312"/>
      <c r="NCC85" s="312"/>
      <c r="NCD85" s="312"/>
      <c r="NCE85" s="312"/>
      <c r="NCF85" s="312"/>
      <c r="NCG85" s="312"/>
      <c r="NCH85" s="312"/>
      <c r="NCI85" s="312"/>
      <c r="NCJ85" s="312"/>
      <c r="NCK85" s="318"/>
      <c r="NCL85" s="318"/>
      <c r="NCM85" s="318"/>
      <c r="NCN85" s="318"/>
      <c r="NCO85" s="318"/>
      <c r="NCP85" s="318"/>
      <c r="NCQ85" s="318"/>
      <c r="NCR85" s="318"/>
      <c r="NCS85" s="318"/>
      <c r="NCT85" s="318"/>
      <c r="NCU85" s="318"/>
      <c r="NCV85" s="318"/>
      <c r="NCW85" s="318"/>
      <c r="NCX85" s="318"/>
      <c r="NCY85" s="318"/>
      <c r="NCZ85" s="318"/>
      <c r="NDA85" s="322"/>
      <c r="NDB85" s="323"/>
      <c r="NDC85" s="323"/>
      <c r="NDD85" s="323"/>
      <c r="NDE85" s="323"/>
      <c r="NDF85" s="323"/>
      <c r="NDG85" s="323"/>
      <c r="NDH85" s="323"/>
      <c r="NDI85" s="323"/>
      <c r="NDJ85" s="323"/>
      <c r="NDK85" s="323"/>
      <c r="NDL85" s="323"/>
      <c r="NDM85" s="323"/>
      <c r="NDN85" s="323"/>
      <c r="NDO85" s="323"/>
      <c r="NDP85" s="350"/>
      <c r="NDQ85" s="312"/>
      <c r="NDR85" s="312"/>
      <c r="NDS85" s="312"/>
      <c r="NDT85" s="312"/>
      <c r="NDU85" s="312"/>
      <c r="NDV85" s="312"/>
      <c r="NDW85" s="312"/>
      <c r="NDX85" s="312"/>
      <c r="NDY85" s="312"/>
      <c r="NDZ85" s="312"/>
      <c r="NEA85" s="312"/>
      <c r="NEB85" s="312"/>
      <c r="NEC85" s="312"/>
      <c r="NED85" s="312"/>
      <c r="NEE85" s="312"/>
      <c r="NEF85" s="312"/>
      <c r="NEG85" s="312"/>
      <c r="NEH85" s="312"/>
      <c r="NEI85" s="312"/>
      <c r="NEJ85" s="312"/>
      <c r="NEK85" s="312"/>
      <c r="NEL85" s="312"/>
      <c r="NEM85" s="312"/>
      <c r="NEN85" s="312"/>
      <c r="NEO85" s="312"/>
      <c r="NEP85" s="312"/>
      <c r="NEQ85" s="312"/>
      <c r="NER85" s="312"/>
      <c r="NES85" s="312"/>
      <c r="NET85" s="312"/>
      <c r="NEU85" s="312"/>
      <c r="NEV85" s="312"/>
      <c r="NEW85" s="312"/>
      <c r="NEX85" s="312"/>
      <c r="NEY85" s="312"/>
      <c r="NEZ85" s="312"/>
      <c r="NFA85" s="312"/>
      <c r="NFB85" s="312"/>
      <c r="NFC85" s="312"/>
      <c r="NFD85" s="312"/>
      <c r="NFE85" s="312"/>
      <c r="NFF85" s="312"/>
      <c r="NFG85" s="312"/>
      <c r="NFH85" s="312"/>
      <c r="NFI85" s="312"/>
      <c r="NFJ85" s="312"/>
      <c r="NFK85" s="312"/>
      <c r="NFL85" s="312"/>
      <c r="NFM85" s="312"/>
      <c r="NFN85" s="312"/>
      <c r="NFO85" s="312"/>
      <c r="NFP85" s="312"/>
      <c r="NFQ85" s="312"/>
      <c r="NFR85" s="312"/>
      <c r="NFS85" s="312"/>
      <c r="NFT85" s="312"/>
      <c r="NFU85" s="312"/>
      <c r="NFV85" s="312"/>
      <c r="NFW85" s="312"/>
      <c r="NFX85" s="312"/>
      <c r="NFY85" s="318"/>
      <c r="NFZ85" s="318"/>
      <c r="NGA85" s="318"/>
      <c r="NGB85" s="318"/>
      <c r="NGC85" s="318"/>
      <c r="NGD85" s="318"/>
      <c r="NGE85" s="318"/>
      <c r="NGF85" s="318"/>
      <c r="NGG85" s="318"/>
      <c r="NGH85" s="318"/>
      <c r="NGI85" s="318"/>
      <c r="NGJ85" s="318"/>
      <c r="NGK85" s="318"/>
      <c r="NGL85" s="318"/>
      <c r="NGM85" s="318"/>
      <c r="NGN85" s="318"/>
      <c r="NGO85" s="322"/>
      <c r="NGP85" s="323"/>
      <c r="NGQ85" s="323"/>
      <c r="NGR85" s="323"/>
      <c r="NGS85" s="323"/>
      <c r="NGT85" s="323"/>
      <c r="NGU85" s="323"/>
      <c r="NGV85" s="323"/>
      <c r="NGW85" s="323"/>
      <c r="NGX85" s="323"/>
      <c r="NGY85" s="323"/>
      <c r="NGZ85" s="323"/>
      <c r="NHA85" s="323"/>
      <c r="NHB85" s="323"/>
      <c r="NHC85" s="323"/>
      <c r="NHD85" s="350"/>
      <c r="NHE85" s="312"/>
      <c r="NHF85" s="312"/>
      <c r="NHG85" s="312"/>
      <c r="NHH85" s="312"/>
      <c r="NHI85" s="312"/>
      <c r="NHJ85" s="312"/>
      <c r="NHK85" s="312"/>
      <c r="NHL85" s="312"/>
      <c r="NHM85" s="312"/>
      <c r="NHN85" s="312"/>
      <c r="NHO85" s="312"/>
      <c r="NHP85" s="312"/>
      <c r="NHQ85" s="312"/>
      <c r="NHR85" s="312"/>
      <c r="NHS85" s="312"/>
      <c r="NHT85" s="312"/>
      <c r="NHU85" s="312"/>
      <c r="NHV85" s="312"/>
      <c r="NHW85" s="312"/>
      <c r="NHX85" s="312"/>
      <c r="NHY85" s="312"/>
      <c r="NHZ85" s="312"/>
      <c r="NIA85" s="312"/>
      <c r="NIB85" s="312"/>
      <c r="NIC85" s="312"/>
      <c r="NID85" s="312"/>
      <c r="NIE85" s="312"/>
      <c r="NIF85" s="312"/>
      <c r="NIG85" s="312"/>
      <c r="NIH85" s="312"/>
      <c r="NII85" s="312"/>
      <c r="NIJ85" s="312"/>
      <c r="NIK85" s="312"/>
      <c r="NIL85" s="312"/>
      <c r="NIM85" s="312"/>
      <c r="NIN85" s="312"/>
      <c r="NIO85" s="312"/>
      <c r="NIP85" s="312"/>
      <c r="NIQ85" s="312"/>
      <c r="NIR85" s="312"/>
      <c r="NIS85" s="312"/>
      <c r="NIT85" s="312"/>
      <c r="NIU85" s="312"/>
      <c r="NIV85" s="312"/>
      <c r="NIW85" s="312"/>
      <c r="NIX85" s="312"/>
      <c r="NIY85" s="312"/>
      <c r="NIZ85" s="312"/>
      <c r="NJA85" s="312"/>
      <c r="NJB85" s="312"/>
      <c r="NJC85" s="312"/>
      <c r="NJD85" s="312"/>
      <c r="NJE85" s="312"/>
      <c r="NJF85" s="312"/>
      <c r="NJG85" s="312"/>
      <c r="NJH85" s="312"/>
      <c r="NJI85" s="312"/>
      <c r="NJJ85" s="312"/>
      <c r="NJK85" s="312"/>
      <c r="NJL85" s="312"/>
      <c r="NJM85" s="318"/>
      <c r="NJN85" s="318"/>
      <c r="NJO85" s="318"/>
      <c r="NJP85" s="318"/>
      <c r="NJQ85" s="318"/>
      <c r="NJR85" s="318"/>
      <c r="NJS85" s="318"/>
      <c r="NJT85" s="318"/>
      <c r="NJU85" s="318"/>
      <c r="NJV85" s="318"/>
      <c r="NJW85" s="318"/>
      <c r="NJX85" s="318"/>
      <c r="NJY85" s="318"/>
      <c r="NJZ85" s="318"/>
      <c r="NKA85" s="318"/>
      <c r="NKB85" s="318"/>
      <c r="NKC85" s="322"/>
      <c r="NKD85" s="323"/>
      <c r="NKE85" s="323"/>
      <c r="NKF85" s="323"/>
      <c r="NKG85" s="323"/>
      <c r="NKH85" s="323"/>
      <c r="NKI85" s="323"/>
      <c r="NKJ85" s="323"/>
      <c r="NKK85" s="323"/>
      <c r="NKL85" s="323"/>
      <c r="NKM85" s="323"/>
      <c r="NKN85" s="323"/>
      <c r="NKO85" s="323"/>
      <c r="NKP85" s="323"/>
      <c r="NKQ85" s="323"/>
      <c r="NKR85" s="350"/>
      <c r="NKS85" s="312"/>
      <c r="NKT85" s="312"/>
      <c r="NKU85" s="312"/>
      <c r="NKV85" s="312"/>
      <c r="NKW85" s="312"/>
      <c r="NKX85" s="312"/>
      <c r="NKY85" s="312"/>
      <c r="NKZ85" s="312"/>
      <c r="NLA85" s="312"/>
      <c r="NLB85" s="312"/>
      <c r="NLC85" s="312"/>
      <c r="NLD85" s="312"/>
      <c r="NLE85" s="312"/>
      <c r="NLF85" s="312"/>
      <c r="NLG85" s="312"/>
      <c r="NLH85" s="312"/>
      <c r="NLI85" s="312"/>
      <c r="NLJ85" s="312"/>
      <c r="NLK85" s="312"/>
      <c r="NLL85" s="312"/>
      <c r="NLM85" s="312"/>
      <c r="NLN85" s="312"/>
      <c r="NLO85" s="312"/>
      <c r="NLP85" s="312"/>
      <c r="NLQ85" s="312"/>
      <c r="NLR85" s="312"/>
      <c r="NLS85" s="312"/>
      <c r="NLT85" s="312"/>
      <c r="NLU85" s="312"/>
      <c r="NLV85" s="312"/>
      <c r="NLW85" s="312"/>
      <c r="NLX85" s="312"/>
      <c r="NLY85" s="312"/>
      <c r="NLZ85" s="312"/>
      <c r="NMA85" s="312"/>
      <c r="NMB85" s="312"/>
      <c r="NMC85" s="312"/>
      <c r="NMD85" s="312"/>
      <c r="NME85" s="312"/>
      <c r="NMF85" s="312"/>
      <c r="NMG85" s="312"/>
      <c r="NMH85" s="312"/>
      <c r="NMI85" s="312"/>
      <c r="NMJ85" s="312"/>
      <c r="NMK85" s="312"/>
      <c r="NML85" s="312"/>
      <c r="NMM85" s="312"/>
      <c r="NMN85" s="312"/>
      <c r="NMO85" s="312"/>
      <c r="NMP85" s="312"/>
      <c r="NMQ85" s="312"/>
      <c r="NMR85" s="312"/>
      <c r="NMS85" s="312"/>
      <c r="NMT85" s="312"/>
      <c r="NMU85" s="312"/>
      <c r="NMV85" s="312"/>
      <c r="NMW85" s="312"/>
      <c r="NMX85" s="312"/>
      <c r="NMY85" s="312"/>
      <c r="NMZ85" s="312"/>
      <c r="NNA85" s="318"/>
      <c r="NNB85" s="318"/>
      <c r="NNC85" s="318"/>
      <c r="NND85" s="318"/>
      <c r="NNE85" s="318"/>
      <c r="NNF85" s="318"/>
      <c r="NNG85" s="318"/>
      <c r="NNH85" s="318"/>
      <c r="NNI85" s="318"/>
      <c r="NNJ85" s="318"/>
      <c r="NNK85" s="318"/>
      <c r="NNL85" s="318"/>
      <c r="NNM85" s="318"/>
      <c r="NNN85" s="318"/>
      <c r="NNO85" s="318"/>
      <c r="NNP85" s="318"/>
      <c r="NNQ85" s="322"/>
      <c r="NNR85" s="323"/>
      <c r="NNS85" s="323"/>
      <c r="NNT85" s="323"/>
      <c r="NNU85" s="323"/>
      <c r="NNV85" s="323"/>
      <c r="NNW85" s="323"/>
      <c r="NNX85" s="323"/>
      <c r="NNY85" s="323"/>
      <c r="NNZ85" s="323"/>
      <c r="NOA85" s="323"/>
      <c r="NOB85" s="323"/>
      <c r="NOC85" s="323"/>
      <c r="NOD85" s="323"/>
      <c r="NOE85" s="323"/>
      <c r="NOF85" s="350"/>
      <c r="NOG85" s="312"/>
      <c r="NOH85" s="312"/>
      <c r="NOI85" s="312"/>
      <c r="NOJ85" s="312"/>
      <c r="NOK85" s="312"/>
      <c r="NOL85" s="312"/>
      <c r="NOM85" s="312"/>
      <c r="NON85" s="312"/>
      <c r="NOO85" s="312"/>
      <c r="NOP85" s="312"/>
      <c r="NOQ85" s="312"/>
      <c r="NOR85" s="312"/>
      <c r="NOS85" s="312"/>
      <c r="NOT85" s="312"/>
      <c r="NOU85" s="312"/>
      <c r="NOV85" s="312"/>
      <c r="NOW85" s="312"/>
      <c r="NOX85" s="312"/>
      <c r="NOY85" s="312"/>
      <c r="NOZ85" s="312"/>
      <c r="NPA85" s="312"/>
      <c r="NPB85" s="312"/>
      <c r="NPC85" s="312"/>
      <c r="NPD85" s="312"/>
      <c r="NPE85" s="312"/>
      <c r="NPF85" s="312"/>
      <c r="NPG85" s="312"/>
      <c r="NPH85" s="312"/>
      <c r="NPI85" s="312"/>
      <c r="NPJ85" s="312"/>
      <c r="NPK85" s="312"/>
      <c r="NPL85" s="312"/>
      <c r="NPM85" s="312"/>
      <c r="NPN85" s="312"/>
      <c r="NPO85" s="312"/>
      <c r="NPP85" s="312"/>
      <c r="NPQ85" s="312"/>
      <c r="NPR85" s="312"/>
      <c r="NPS85" s="312"/>
      <c r="NPT85" s="312"/>
      <c r="NPU85" s="312"/>
      <c r="NPV85" s="312"/>
      <c r="NPW85" s="312"/>
      <c r="NPX85" s="312"/>
      <c r="NPY85" s="312"/>
      <c r="NPZ85" s="312"/>
      <c r="NQA85" s="312"/>
      <c r="NQB85" s="312"/>
      <c r="NQC85" s="312"/>
      <c r="NQD85" s="312"/>
      <c r="NQE85" s="312"/>
      <c r="NQF85" s="312"/>
      <c r="NQG85" s="312"/>
      <c r="NQH85" s="312"/>
      <c r="NQI85" s="312"/>
      <c r="NQJ85" s="312"/>
      <c r="NQK85" s="312"/>
      <c r="NQL85" s="312"/>
      <c r="NQM85" s="312"/>
      <c r="NQN85" s="312"/>
      <c r="NQO85" s="318"/>
      <c r="NQP85" s="318"/>
      <c r="NQQ85" s="318"/>
      <c r="NQR85" s="318"/>
      <c r="NQS85" s="318"/>
      <c r="NQT85" s="318"/>
      <c r="NQU85" s="318"/>
      <c r="NQV85" s="318"/>
      <c r="NQW85" s="318"/>
      <c r="NQX85" s="318"/>
      <c r="NQY85" s="318"/>
      <c r="NQZ85" s="318"/>
      <c r="NRA85" s="318"/>
      <c r="NRB85" s="318"/>
      <c r="NRC85" s="318"/>
      <c r="NRD85" s="318"/>
      <c r="NRE85" s="322"/>
      <c r="NRF85" s="323"/>
      <c r="NRG85" s="323"/>
      <c r="NRH85" s="323"/>
      <c r="NRI85" s="323"/>
      <c r="NRJ85" s="323"/>
      <c r="NRK85" s="323"/>
      <c r="NRL85" s="323"/>
      <c r="NRM85" s="323"/>
      <c r="NRN85" s="323"/>
      <c r="NRO85" s="323"/>
      <c r="NRP85" s="323"/>
      <c r="NRQ85" s="323"/>
      <c r="NRR85" s="323"/>
      <c r="NRS85" s="323"/>
      <c r="NRT85" s="350"/>
      <c r="NRU85" s="312"/>
      <c r="NRV85" s="312"/>
      <c r="NRW85" s="312"/>
      <c r="NRX85" s="312"/>
      <c r="NRY85" s="312"/>
      <c r="NRZ85" s="312"/>
      <c r="NSA85" s="312"/>
      <c r="NSB85" s="312"/>
      <c r="NSC85" s="312"/>
      <c r="NSD85" s="312"/>
      <c r="NSE85" s="312"/>
      <c r="NSF85" s="312"/>
      <c r="NSG85" s="312"/>
      <c r="NSH85" s="312"/>
      <c r="NSI85" s="312"/>
      <c r="NSJ85" s="312"/>
      <c r="NSK85" s="312"/>
      <c r="NSL85" s="312"/>
      <c r="NSM85" s="312"/>
      <c r="NSN85" s="312"/>
      <c r="NSO85" s="312"/>
      <c r="NSP85" s="312"/>
      <c r="NSQ85" s="312"/>
      <c r="NSR85" s="312"/>
      <c r="NSS85" s="312"/>
      <c r="NST85" s="312"/>
      <c r="NSU85" s="312"/>
      <c r="NSV85" s="312"/>
      <c r="NSW85" s="312"/>
      <c r="NSX85" s="312"/>
      <c r="NSY85" s="312"/>
      <c r="NSZ85" s="312"/>
      <c r="NTA85" s="312"/>
      <c r="NTB85" s="312"/>
      <c r="NTC85" s="312"/>
      <c r="NTD85" s="312"/>
      <c r="NTE85" s="312"/>
      <c r="NTF85" s="312"/>
      <c r="NTG85" s="312"/>
      <c r="NTH85" s="312"/>
      <c r="NTI85" s="312"/>
      <c r="NTJ85" s="312"/>
      <c r="NTK85" s="312"/>
      <c r="NTL85" s="312"/>
      <c r="NTM85" s="312"/>
      <c r="NTN85" s="312"/>
      <c r="NTO85" s="312"/>
      <c r="NTP85" s="312"/>
      <c r="NTQ85" s="312"/>
      <c r="NTR85" s="312"/>
      <c r="NTS85" s="312"/>
      <c r="NTT85" s="312"/>
      <c r="NTU85" s="312"/>
      <c r="NTV85" s="312"/>
      <c r="NTW85" s="312"/>
      <c r="NTX85" s="312"/>
      <c r="NTY85" s="312"/>
      <c r="NTZ85" s="312"/>
      <c r="NUA85" s="312"/>
      <c r="NUB85" s="312"/>
      <c r="NUC85" s="318"/>
      <c r="NUD85" s="318"/>
      <c r="NUE85" s="318"/>
      <c r="NUF85" s="318"/>
      <c r="NUG85" s="318"/>
      <c r="NUH85" s="318"/>
      <c r="NUI85" s="318"/>
      <c r="NUJ85" s="318"/>
      <c r="NUK85" s="318"/>
      <c r="NUL85" s="318"/>
      <c r="NUM85" s="318"/>
      <c r="NUN85" s="318"/>
      <c r="NUO85" s="318"/>
      <c r="NUP85" s="318"/>
      <c r="NUQ85" s="318"/>
      <c r="NUR85" s="318"/>
      <c r="NUS85" s="322"/>
      <c r="NUT85" s="323"/>
      <c r="NUU85" s="323"/>
      <c r="NUV85" s="323"/>
      <c r="NUW85" s="323"/>
      <c r="NUX85" s="323"/>
      <c r="NUY85" s="323"/>
      <c r="NUZ85" s="323"/>
      <c r="NVA85" s="323"/>
      <c r="NVB85" s="323"/>
      <c r="NVC85" s="323"/>
      <c r="NVD85" s="323"/>
      <c r="NVE85" s="323"/>
      <c r="NVF85" s="323"/>
      <c r="NVG85" s="323"/>
      <c r="NVH85" s="350"/>
      <c r="NVI85" s="312"/>
      <c r="NVJ85" s="312"/>
      <c r="NVK85" s="312"/>
      <c r="NVL85" s="312"/>
      <c r="NVM85" s="312"/>
      <c r="NVN85" s="312"/>
      <c r="NVO85" s="312"/>
      <c r="NVP85" s="312"/>
      <c r="NVQ85" s="312"/>
      <c r="NVR85" s="312"/>
      <c r="NVS85" s="312"/>
      <c r="NVT85" s="312"/>
      <c r="NVU85" s="312"/>
      <c r="NVV85" s="312"/>
      <c r="NVW85" s="312"/>
      <c r="NVX85" s="312"/>
      <c r="NVY85" s="312"/>
      <c r="NVZ85" s="312"/>
      <c r="NWA85" s="312"/>
      <c r="NWB85" s="312"/>
      <c r="NWC85" s="312"/>
      <c r="NWD85" s="312"/>
      <c r="NWE85" s="312"/>
      <c r="NWF85" s="312"/>
      <c r="NWG85" s="312"/>
      <c r="NWH85" s="312"/>
      <c r="NWI85" s="312"/>
      <c r="NWJ85" s="312"/>
      <c r="NWK85" s="312"/>
      <c r="NWL85" s="312"/>
      <c r="NWM85" s="312"/>
      <c r="NWN85" s="312"/>
      <c r="NWO85" s="312"/>
      <c r="NWP85" s="312"/>
      <c r="NWQ85" s="312"/>
      <c r="NWR85" s="312"/>
      <c r="NWS85" s="312"/>
      <c r="NWT85" s="312"/>
      <c r="NWU85" s="312"/>
      <c r="NWV85" s="312"/>
      <c r="NWW85" s="312"/>
      <c r="NWX85" s="312"/>
      <c r="NWY85" s="312"/>
      <c r="NWZ85" s="312"/>
      <c r="NXA85" s="312"/>
      <c r="NXB85" s="312"/>
      <c r="NXC85" s="312"/>
      <c r="NXD85" s="312"/>
      <c r="NXE85" s="312"/>
      <c r="NXF85" s="312"/>
      <c r="NXG85" s="312"/>
      <c r="NXH85" s="312"/>
      <c r="NXI85" s="312"/>
      <c r="NXJ85" s="312"/>
      <c r="NXK85" s="312"/>
      <c r="NXL85" s="312"/>
      <c r="NXM85" s="312"/>
      <c r="NXN85" s="312"/>
      <c r="NXO85" s="312"/>
      <c r="NXP85" s="312"/>
      <c r="NXQ85" s="318"/>
      <c r="NXR85" s="318"/>
      <c r="NXS85" s="318"/>
      <c r="NXT85" s="318"/>
      <c r="NXU85" s="318"/>
      <c r="NXV85" s="318"/>
      <c r="NXW85" s="318"/>
      <c r="NXX85" s="318"/>
      <c r="NXY85" s="318"/>
      <c r="NXZ85" s="318"/>
      <c r="NYA85" s="318"/>
      <c r="NYB85" s="318"/>
      <c r="NYC85" s="318"/>
      <c r="NYD85" s="318"/>
      <c r="NYE85" s="318"/>
      <c r="NYF85" s="318"/>
      <c r="NYG85" s="322"/>
      <c r="NYH85" s="323"/>
      <c r="NYI85" s="323"/>
      <c r="NYJ85" s="323"/>
      <c r="NYK85" s="323"/>
      <c r="NYL85" s="323"/>
      <c r="NYM85" s="323"/>
      <c r="NYN85" s="323"/>
      <c r="NYO85" s="323"/>
      <c r="NYP85" s="323"/>
      <c r="NYQ85" s="323"/>
      <c r="NYR85" s="323"/>
      <c r="NYS85" s="323"/>
      <c r="NYT85" s="323"/>
      <c r="NYU85" s="323"/>
      <c r="NYV85" s="350"/>
      <c r="NYW85" s="312"/>
      <c r="NYX85" s="312"/>
      <c r="NYY85" s="312"/>
      <c r="NYZ85" s="312"/>
      <c r="NZA85" s="312"/>
      <c r="NZB85" s="312"/>
      <c r="NZC85" s="312"/>
      <c r="NZD85" s="312"/>
      <c r="NZE85" s="312"/>
      <c r="NZF85" s="312"/>
      <c r="NZG85" s="312"/>
      <c r="NZH85" s="312"/>
      <c r="NZI85" s="312"/>
      <c r="NZJ85" s="312"/>
      <c r="NZK85" s="312"/>
      <c r="NZL85" s="312"/>
      <c r="NZM85" s="312"/>
      <c r="NZN85" s="312"/>
      <c r="NZO85" s="312"/>
      <c r="NZP85" s="312"/>
      <c r="NZQ85" s="312"/>
      <c r="NZR85" s="312"/>
      <c r="NZS85" s="312"/>
      <c r="NZT85" s="312"/>
      <c r="NZU85" s="312"/>
      <c r="NZV85" s="312"/>
      <c r="NZW85" s="312"/>
      <c r="NZX85" s="312"/>
      <c r="NZY85" s="312"/>
      <c r="NZZ85" s="312"/>
      <c r="OAA85" s="312"/>
      <c r="OAB85" s="312"/>
      <c r="OAC85" s="312"/>
      <c r="OAD85" s="312"/>
      <c r="OAE85" s="312"/>
      <c r="OAF85" s="312"/>
      <c r="OAG85" s="312"/>
      <c r="OAH85" s="312"/>
      <c r="OAI85" s="312"/>
      <c r="OAJ85" s="312"/>
      <c r="OAK85" s="312"/>
      <c r="OAL85" s="312"/>
      <c r="OAM85" s="312"/>
      <c r="OAN85" s="312"/>
      <c r="OAO85" s="312"/>
      <c r="OAP85" s="312"/>
      <c r="OAQ85" s="312"/>
      <c r="OAR85" s="312"/>
      <c r="OAS85" s="312"/>
      <c r="OAT85" s="312"/>
      <c r="OAU85" s="312"/>
      <c r="OAV85" s="312"/>
      <c r="OAW85" s="312"/>
      <c r="OAX85" s="312"/>
      <c r="OAY85" s="312"/>
      <c r="OAZ85" s="312"/>
      <c r="OBA85" s="312"/>
      <c r="OBB85" s="312"/>
      <c r="OBC85" s="312"/>
      <c r="OBD85" s="312"/>
      <c r="OBE85" s="318"/>
      <c r="OBF85" s="318"/>
      <c r="OBG85" s="318"/>
      <c r="OBH85" s="318"/>
      <c r="OBI85" s="318"/>
      <c r="OBJ85" s="318"/>
      <c r="OBK85" s="318"/>
      <c r="OBL85" s="318"/>
      <c r="OBM85" s="318"/>
      <c r="OBN85" s="318"/>
      <c r="OBO85" s="318"/>
      <c r="OBP85" s="318"/>
      <c r="OBQ85" s="318"/>
      <c r="OBR85" s="318"/>
      <c r="OBS85" s="318"/>
      <c r="OBT85" s="318"/>
      <c r="OBU85" s="322"/>
      <c r="OBV85" s="323"/>
      <c r="OBW85" s="323"/>
      <c r="OBX85" s="323"/>
      <c r="OBY85" s="323"/>
      <c r="OBZ85" s="323"/>
      <c r="OCA85" s="323"/>
      <c r="OCB85" s="323"/>
      <c r="OCC85" s="323"/>
      <c r="OCD85" s="323"/>
      <c r="OCE85" s="323"/>
      <c r="OCF85" s="323"/>
      <c r="OCG85" s="323"/>
      <c r="OCH85" s="323"/>
      <c r="OCI85" s="323"/>
      <c r="OCJ85" s="350"/>
      <c r="OCK85" s="312"/>
      <c r="OCL85" s="312"/>
      <c r="OCM85" s="312"/>
      <c r="OCN85" s="312"/>
      <c r="OCO85" s="312"/>
      <c r="OCP85" s="312"/>
      <c r="OCQ85" s="312"/>
      <c r="OCR85" s="312"/>
      <c r="OCS85" s="312"/>
      <c r="OCT85" s="312"/>
      <c r="OCU85" s="312"/>
      <c r="OCV85" s="312"/>
      <c r="OCW85" s="312"/>
      <c r="OCX85" s="312"/>
      <c r="OCY85" s="312"/>
      <c r="OCZ85" s="312"/>
      <c r="ODA85" s="312"/>
      <c r="ODB85" s="312"/>
      <c r="ODC85" s="312"/>
      <c r="ODD85" s="312"/>
      <c r="ODE85" s="312"/>
      <c r="ODF85" s="312"/>
      <c r="ODG85" s="312"/>
      <c r="ODH85" s="312"/>
      <c r="ODI85" s="312"/>
      <c r="ODJ85" s="312"/>
      <c r="ODK85" s="312"/>
      <c r="ODL85" s="312"/>
      <c r="ODM85" s="312"/>
      <c r="ODN85" s="312"/>
      <c r="ODO85" s="312"/>
      <c r="ODP85" s="312"/>
      <c r="ODQ85" s="312"/>
      <c r="ODR85" s="312"/>
      <c r="ODS85" s="312"/>
      <c r="ODT85" s="312"/>
      <c r="ODU85" s="312"/>
      <c r="ODV85" s="312"/>
      <c r="ODW85" s="312"/>
      <c r="ODX85" s="312"/>
      <c r="ODY85" s="312"/>
      <c r="ODZ85" s="312"/>
      <c r="OEA85" s="312"/>
      <c r="OEB85" s="312"/>
      <c r="OEC85" s="312"/>
      <c r="OED85" s="312"/>
      <c r="OEE85" s="312"/>
      <c r="OEF85" s="312"/>
      <c r="OEG85" s="312"/>
      <c r="OEH85" s="312"/>
      <c r="OEI85" s="312"/>
      <c r="OEJ85" s="312"/>
      <c r="OEK85" s="312"/>
      <c r="OEL85" s="312"/>
      <c r="OEM85" s="312"/>
      <c r="OEN85" s="312"/>
      <c r="OEO85" s="312"/>
      <c r="OEP85" s="312"/>
      <c r="OEQ85" s="312"/>
      <c r="OER85" s="312"/>
      <c r="OES85" s="318"/>
      <c r="OET85" s="318"/>
      <c r="OEU85" s="318"/>
      <c r="OEV85" s="318"/>
      <c r="OEW85" s="318"/>
      <c r="OEX85" s="318"/>
      <c r="OEY85" s="318"/>
      <c r="OEZ85" s="318"/>
      <c r="OFA85" s="318"/>
      <c r="OFB85" s="318"/>
      <c r="OFC85" s="318"/>
      <c r="OFD85" s="318"/>
      <c r="OFE85" s="318"/>
      <c r="OFF85" s="318"/>
      <c r="OFG85" s="318"/>
      <c r="OFH85" s="318"/>
      <c r="OFI85" s="322"/>
      <c r="OFJ85" s="323"/>
      <c r="OFK85" s="323"/>
      <c r="OFL85" s="323"/>
      <c r="OFM85" s="323"/>
      <c r="OFN85" s="323"/>
      <c r="OFO85" s="323"/>
      <c r="OFP85" s="323"/>
      <c r="OFQ85" s="323"/>
      <c r="OFR85" s="323"/>
      <c r="OFS85" s="323"/>
      <c r="OFT85" s="323"/>
      <c r="OFU85" s="323"/>
      <c r="OFV85" s="323"/>
      <c r="OFW85" s="323"/>
      <c r="OFX85" s="350"/>
      <c r="OFY85" s="312"/>
      <c r="OFZ85" s="312"/>
      <c r="OGA85" s="312"/>
      <c r="OGB85" s="312"/>
      <c r="OGC85" s="312"/>
      <c r="OGD85" s="312"/>
      <c r="OGE85" s="312"/>
      <c r="OGF85" s="312"/>
      <c r="OGG85" s="312"/>
      <c r="OGH85" s="312"/>
      <c r="OGI85" s="312"/>
      <c r="OGJ85" s="312"/>
      <c r="OGK85" s="312"/>
      <c r="OGL85" s="312"/>
      <c r="OGM85" s="312"/>
      <c r="OGN85" s="312"/>
      <c r="OGO85" s="312"/>
      <c r="OGP85" s="312"/>
      <c r="OGQ85" s="312"/>
      <c r="OGR85" s="312"/>
      <c r="OGS85" s="312"/>
      <c r="OGT85" s="312"/>
      <c r="OGU85" s="312"/>
      <c r="OGV85" s="312"/>
      <c r="OGW85" s="312"/>
      <c r="OGX85" s="312"/>
      <c r="OGY85" s="312"/>
      <c r="OGZ85" s="312"/>
      <c r="OHA85" s="312"/>
      <c r="OHB85" s="312"/>
      <c r="OHC85" s="312"/>
      <c r="OHD85" s="312"/>
      <c r="OHE85" s="312"/>
      <c r="OHF85" s="312"/>
      <c r="OHG85" s="312"/>
      <c r="OHH85" s="312"/>
      <c r="OHI85" s="312"/>
      <c r="OHJ85" s="312"/>
      <c r="OHK85" s="312"/>
      <c r="OHL85" s="312"/>
      <c r="OHM85" s="312"/>
      <c r="OHN85" s="312"/>
      <c r="OHO85" s="312"/>
      <c r="OHP85" s="312"/>
      <c r="OHQ85" s="312"/>
      <c r="OHR85" s="312"/>
      <c r="OHS85" s="312"/>
      <c r="OHT85" s="312"/>
      <c r="OHU85" s="312"/>
      <c r="OHV85" s="312"/>
      <c r="OHW85" s="312"/>
      <c r="OHX85" s="312"/>
      <c r="OHY85" s="312"/>
      <c r="OHZ85" s="312"/>
      <c r="OIA85" s="312"/>
      <c r="OIB85" s="312"/>
      <c r="OIC85" s="312"/>
      <c r="OID85" s="312"/>
      <c r="OIE85" s="312"/>
      <c r="OIF85" s="312"/>
      <c r="OIG85" s="318"/>
      <c r="OIH85" s="318"/>
      <c r="OII85" s="318"/>
      <c r="OIJ85" s="318"/>
      <c r="OIK85" s="318"/>
      <c r="OIL85" s="318"/>
      <c r="OIM85" s="318"/>
      <c r="OIN85" s="318"/>
      <c r="OIO85" s="318"/>
      <c r="OIP85" s="318"/>
      <c r="OIQ85" s="318"/>
      <c r="OIR85" s="318"/>
      <c r="OIS85" s="318"/>
      <c r="OIT85" s="318"/>
      <c r="OIU85" s="318"/>
      <c r="OIV85" s="318"/>
      <c r="OIW85" s="322"/>
      <c r="OIX85" s="323"/>
      <c r="OIY85" s="323"/>
      <c r="OIZ85" s="323"/>
      <c r="OJA85" s="323"/>
      <c r="OJB85" s="323"/>
      <c r="OJC85" s="323"/>
      <c r="OJD85" s="323"/>
      <c r="OJE85" s="323"/>
      <c r="OJF85" s="323"/>
      <c r="OJG85" s="323"/>
      <c r="OJH85" s="323"/>
      <c r="OJI85" s="323"/>
      <c r="OJJ85" s="323"/>
      <c r="OJK85" s="323"/>
      <c r="OJL85" s="350"/>
      <c r="OJM85" s="312"/>
      <c r="OJN85" s="312"/>
      <c r="OJO85" s="312"/>
      <c r="OJP85" s="312"/>
      <c r="OJQ85" s="312"/>
      <c r="OJR85" s="312"/>
      <c r="OJS85" s="312"/>
      <c r="OJT85" s="312"/>
      <c r="OJU85" s="312"/>
      <c r="OJV85" s="312"/>
      <c r="OJW85" s="312"/>
      <c r="OJX85" s="312"/>
      <c r="OJY85" s="312"/>
      <c r="OJZ85" s="312"/>
      <c r="OKA85" s="312"/>
      <c r="OKB85" s="312"/>
      <c r="OKC85" s="312"/>
      <c r="OKD85" s="312"/>
      <c r="OKE85" s="312"/>
      <c r="OKF85" s="312"/>
      <c r="OKG85" s="312"/>
      <c r="OKH85" s="312"/>
      <c r="OKI85" s="312"/>
      <c r="OKJ85" s="312"/>
      <c r="OKK85" s="312"/>
      <c r="OKL85" s="312"/>
      <c r="OKM85" s="312"/>
      <c r="OKN85" s="312"/>
      <c r="OKO85" s="312"/>
      <c r="OKP85" s="312"/>
      <c r="OKQ85" s="312"/>
      <c r="OKR85" s="312"/>
      <c r="OKS85" s="312"/>
      <c r="OKT85" s="312"/>
      <c r="OKU85" s="312"/>
      <c r="OKV85" s="312"/>
      <c r="OKW85" s="312"/>
      <c r="OKX85" s="312"/>
      <c r="OKY85" s="312"/>
      <c r="OKZ85" s="312"/>
      <c r="OLA85" s="312"/>
      <c r="OLB85" s="312"/>
      <c r="OLC85" s="312"/>
      <c r="OLD85" s="312"/>
      <c r="OLE85" s="312"/>
      <c r="OLF85" s="312"/>
      <c r="OLG85" s="312"/>
      <c r="OLH85" s="312"/>
      <c r="OLI85" s="312"/>
      <c r="OLJ85" s="312"/>
      <c r="OLK85" s="312"/>
      <c r="OLL85" s="312"/>
      <c r="OLM85" s="312"/>
      <c r="OLN85" s="312"/>
      <c r="OLO85" s="312"/>
      <c r="OLP85" s="312"/>
      <c r="OLQ85" s="312"/>
      <c r="OLR85" s="312"/>
      <c r="OLS85" s="312"/>
      <c r="OLT85" s="312"/>
      <c r="OLU85" s="318"/>
      <c r="OLV85" s="318"/>
      <c r="OLW85" s="318"/>
      <c r="OLX85" s="318"/>
      <c r="OLY85" s="318"/>
      <c r="OLZ85" s="318"/>
      <c r="OMA85" s="318"/>
      <c r="OMB85" s="318"/>
      <c r="OMC85" s="318"/>
      <c r="OMD85" s="318"/>
      <c r="OME85" s="318"/>
      <c r="OMF85" s="318"/>
      <c r="OMG85" s="318"/>
      <c r="OMH85" s="318"/>
      <c r="OMI85" s="318"/>
      <c r="OMJ85" s="318"/>
      <c r="OMK85" s="322"/>
      <c r="OML85" s="323"/>
      <c r="OMM85" s="323"/>
      <c r="OMN85" s="323"/>
      <c r="OMO85" s="323"/>
      <c r="OMP85" s="323"/>
      <c r="OMQ85" s="323"/>
      <c r="OMR85" s="323"/>
      <c r="OMS85" s="323"/>
      <c r="OMT85" s="323"/>
      <c r="OMU85" s="323"/>
      <c r="OMV85" s="323"/>
      <c r="OMW85" s="323"/>
      <c r="OMX85" s="323"/>
      <c r="OMY85" s="323"/>
      <c r="OMZ85" s="350"/>
      <c r="ONA85" s="312"/>
      <c r="ONB85" s="312"/>
      <c r="ONC85" s="312"/>
      <c r="OND85" s="312"/>
      <c r="ONE85" s="312"/>
      <c r="ONF85" s="312"/>
      <c r="ONG85" s="312"/>
      <c r="ONH85" s="312"/>
      <c r="ONI85" s="312"/>
      <c r="ONJ85" s="312"/>
      <c r="ONK85" s="312"/>
      <c r="ONL85" s="312"/>
      <c r="ONM85" s="312"/>
      <c r="ONN85" s="312"/>
      <c r="ONO85" s="312"/>
      <c r="ONP85" s="312"/>
      <c r="ONQ85" s="312"/>
      <c r="ONR85" s="312"/>
      <c r="ONS85" s="312"/>
      <c r="ONT85" s="312"/>
      <c r="ONU85" s="312"/>
      <c r="ONV85" s="312"/>
      <c r="ONW85" s="312"/>
      <c r="ONX85" s="312"/>
      <c r="ONY85" s="312"/>
      <c r="ONZ85" s="312"/>
      <c r="OOA85" s="312"/>
      <c r="OOB85" s="312"/>
      <c r="OOC85" s="312"/>
      <c r="OOD85" s="312"/>
      <c r="OOE85" s="312"/>
      <c r="OOF85" s="312"/>
      <c r="OOG85" s="312"/>
      <c r="OOH85" s="312"/>
      <c r="OOI85" s="312"/>
      <c r="OOJ85" s="312"/>
      <c r="OOK85" s="312"/>
      <c r="OOL85" s="312"/>
      <c r="OOM85" s="312"/>
      <c r="OON85" s="312"/>
      <c r="OOO85" s="312"/>
      <c r="OOP85" s="312"/>
      <c r="OOQ85" s="312"/>
      <c r="OOR85" s="312"/>
      <c r="OOS85" s="312"/>
      <c r="OOT85" s="312"/>
      <c r="OOU85" s="312"/>
      <c r="OOV85" s="312"/>
      <c r="OOW85" s="312"/>
      <c r="OOX85" s="312"/>
      <c r="OOY85" s="312"/>
      <c r="OOZ85" s="312"/>
      <c r="OPA85" s="312"/>
      <c r="OPB85" s="312"/>
      <c r="OPC85" s="312"/>
      <c r="OPD85" s="312"/>
      <c r="OPE85" s="312"/>
      <c r="OPF85" s="312"/>
      <c r="OPG85" s="312"/>
      <c r="OPH85" s="312"/>
      <c r="OPI85" s="318"/>
      <c r="OPJ85" s="318"/>
      <c r="OPK85" s="318"/>
      <c r="OPL85" s="318"/>
      <c r="OPM85" s="318"/>
      <c r="OPN85" s="318"/>
      <c r="OPO85" s="318"/>
      <c r="OPP85" s="318"/>
      <c r="OPQ85" s="318"/>
      <c r="OPR85" s="318"/>
      <c r="OPS85" s="318"/>
      <c r="OPT85" s="318"/>
      <c r="OPU85" s="318"/>
      <c r="OPV85" s="318"/>
      <c r="OPW85" s="318"/>
      <c r="OPX85" s="318"/>
      <c r="OPY85" s="322"/>
      <c r="OPZ85" s="323"/>
      <c r="OQA85" s="323"/>
      <c r="OQB85" s="323"/>
      <c r="OQC85" s="323"/>
      <c r="OQD85" s="323"/>
      <c r="OQE85" s="323"/>
      <c r="OQF85" s="323"/>
      <c r="OQG85" s="323"/>
      <c r="OQH85" s="323"/>
      <c r="OQI85" s="323"/>
      <c r="OQJ85" s="323"/>
      <c r="OQK85" s="323"/>
      <c r="OQL85" s="323"/>
      <c r="OQM85" s="323"/>
      <c r="OQN85" s="350"/>
      <c r="OQO85" s="312"/>
      <c r="OQP85" s="312"/>
      <c r="OQQ85" s="312"/>
      <c r="OQR85" s="312"/>
      <c r="OQS85" s="312"/>
      <c r="OQT85" s="312"/>
      <c r="OQU85" s="312"/>
      <c r="OQV85" s="312"/>
      <c r="OQW85" s="312"/>
      <c r="OQX85" s="312"/>
      <c r="OQY85" s="312"/>
      <c r="OQZ85" s="312"/>
      <c r="ORA85" s="312"/>
      <c r="ORB85" s="312"/>
      <c r="ORC85" s="312"/>
      <c r="ORD85" s="312"/>
      <c r="ORE85" s="312"/>
      <c r="ORF85" s="312"/>
      <c r="ORG85" s="312"/>
      <c r="ORH85" s="312"/>
      <c r="ORI85" s="312"/>
      <c r="ORJ85" s="312"/>
      <c r="ORK85" s="312"/>
      <c r="ORL85" s="312"/>
      <c r="ORM85" s="312"/>
      <c r="ORN85" s="312"/>
      <c r="ORO85" s="312"/>
      <c r="ORP85" s="312"/>
      <c r="ORQ85" s="312"/>
      <c r="ORR85" s="312"/>
      <c r="ORS85" s="312"/>
      <c r="ORT85" s="312"/>
      <c r="ORU85" s="312"/>
      <c r="ORV85" s="312"/>
      <c r="ORW85" s="312"/>
      <c r="ORX85" s="312"/>
      <c r="ORY85" s="312"/>
      <c r="ORZ85" s="312"/>
      <c r="OSA85" s="312"/>
      <c r="OSB85" s="312"/>
      <c r="OSC85" s="312"/>
      <c r="OSD85" s="312"/>
      <c r="OSE85" s="312"/>
      <c r="OSF85" s="312"/>
      <c r="OSG85" s="312"/>
      <c r="OSH85" s="312"/>
      <c r="OSI85" s="312"/>
      <c r="OSJ85" s="312"/>
      <c r="OSK85" s="312"/>
      <c r="OSL85" s="312"/>
      <c r="OSM85" s="312"/>
      <c r="OSN85" s="312"/>
      <c r="OSO85" s="312"/>
      <c r="OSP85" s="312"/>
      <c r="OSQ85" s="312"/>
      <c r="OSR85" s="312"/>
      <c r="OSS85" s="312"/>
      <c r="OST85" s="312"/>
      <c r="OSU85" s="312"/>
      <c r="OSV85" s="312"/>
      <c r="OSW85" s="318"/>
      <c r="OSX85" s="318"/>
      <c r="OSY85" s="318"/>
      <c r="OSZ85" s="318"/>
      <c r="OTA85" s="318"/>
      <c r="OTB85" s="318"/>
      <c r="OTC85" s="318"/>
      <c r="OTD85" s="318"/>
      <c r="OTE85" s="318"/>
      <c r="OTF85" s="318"/>
      <c r="OTG85" s="318"/>
      <c r="OTH85" s="318"/>
      <c r="OTI85" s="318"/>
      <c r="OTJ85" s="318"/>
      <c r="OTK85" s="318"/>
      <c r="OTL85" s="318"/>
      <c r="OTM85" s="322"/>
      <c r="OTN85" s="323"/>
      <c r="OTO85" s="323"/>
      <c r="OTP85" s="323"/>
      <c r="OTQ85" s="323"/>
      <c r="OTR85" s="323"/>
      <c r="OTS85" s="323"/>
      <c r="OTT85" s="323"/>
      <c r="OTU85" s="323"/>
      <c r="OTV85" s="323"/>
      <c r="OTW85" s="323"/>
      <c r="OTX85" s="323"/>
      <c r="OTY85" s="323"/>
      <c r="OTZ85" s="323"/>
      <c r="OUA85" s="323"/>
      <c r="OUB85" s="350"/>
      <c r="OUC85" s="312"/>
      <c r="OUD85" s="312"/>
      <c r="OUE85" s="312"/>
      <c r="OUF85" s="312"/>
      <c r="OUG85" s="312"/>
      <c r="OUH85" s="312"/>
      <c r="OUI85" s="312"/>
      <c r="OUJ85" s="312"/>
      <c r="OUK85" s="312"/>
      <c r="OUL85" s="312"/>
      <c r="OUM85" s="312"/>
      <c r="OUN85" s="312"/>
      <c r="OUO85" s="312"/>
      <c r="OUP85" s="312"/>
      <c r="OUQ85" s="312"/>
      <c r="OUR85" s="312"/>
      <c r="OUS85" s="312"/>
      <c r="OUT85" s="312"/>
      <c r="OUU85" s="312"/>
      <c r="OUV85" s="312"/>
      <c r="OUW85" s="312"/>
      <c r="OUX85" s="312"/>
      <c r="OUY85" s="312"/>
      <c r="OUZ85" s="312"/>
      <c r="OVA85" s="312"/>
      <c r="OVB85" s="312"/>
      <c r="OVC85" s="312"/>
      <c r="OVD85" s="312"/>
      <c r="OVE85" s="312"/>
      <c r="OVF85" s="312"/>
      <c r="OVG85" s="312"/>
      <c r="OVH85" s="312"/>
      <c r="OVI85" s="312"/>
      <c r="OVJ85" s="312"/>
      <c r="OVK85" s="312"/>
      <c r="OVL85" s="312"/>
      <c r="OVM85" s="312"/>
      <c r="OVN85" s="312"/>
      <c r="OVO85" s="312"/>
      <c r="OVP85" s="312"/>
      <c r="OVQ85" s="312"/>
      <c r="OVR85" s="312"/>
      <c r="OVS85" s="312"/>
      <c r="OVT85" s="312"/>
      <c r="OVU85" s="312"/>
      <c r="OVV85" s="312"/>
      <c r="OVW85" s="312"/>
      <c r="OVX85" s="312"/>
      <c r="OVY85" s="312"/>
      <c r="OVZ85" s="312"/>
      <c r="OWA85" s="312"/>
      <c r="OWB85" s="312"/>
      <c r="OWC85" s="312"/>
      <c r="OWD85" s="312"/>
      <c r="OWE85" s="312"/>
      <c r="OWF85" s="312"/>
      <c r="OWG85" s="312"/>
      <c r="OWH85" s="312"/>
      <c r="OWI85" s="312"/>
      <c r="OWJ85" s="312"/>
      <c r="OWK85" s="318"/>
      <c r="OWL85" s="318"/>
      <c r="OWM85" s="318"/>
      <c r="OWN85" s="318"/>
      <c r="OWO85" s="318"/>
      <c r="OWP85" s="318"/>
      <c r="OWQ85" s="318"/>
      <c r="OWR85" s="318"/>
      <c r="OWS85" s="318"/>
      <c r="OWT85" s="318"/>
      <c r="OWU85" s="318"/>
      <c r="OWV85" s="318"/>
      <c r="OWW85" s="318"/>
      <c r="OWX85" s="318"/>
      <c r="OWY85" s="318"/>
      <c r="OWZ85" s="318"/>
      <c r="OXA85" s="322"/>
      <c r="OXB85" s="323"/>
      <c r="OXC85" s="323"/>
      <c r="OXD85" s="323"/>
      <c r="OXE85" s="323"/>
      <c r="OXF85" s="323"/>
      <c r="OXG85" s="323"/>
      <c r="OXH85" s="323"/>
      <c r="OXI85" s="323"/>
      <c r="OXJ85" s="323"/>
      <c r="OXK85" s="323"/>
      <c r="OXL85" s="323"/>
      <c r="OXM85" s="323"/>
      <c r="OXN85" s="323"/>
      <c r="OXO85" s="323"/>
      <c r="OXP85" s="350"/>
      <c r="OXQ85" s="312"/>
      <c r="OXR85" s="312"/>
      <c r="OXS85" s="312"/>
      <c r="OXT85" s="312"/>
      <c r="OXU85" s="312"/>
      <c r="OXV85" s="312"/>
      <c r="OXW85" s="312"/>
      <c r="OXX85" s="312"/>
      <c r="OXY85" s="312"/>
      <c r="OXZ85" s="312"/>
      <c r="OYA85" s="312"/>
      <c r="OYB85" s="312"/>
      <c r="OYC85" s="312"/>
      <c r="OYD85" s="312"/>
      <c r="OYE85" s="312"/>
      <c r="OYF85" s="312"/>
      <c r="OYG85" s="312"/>
      <c r="OYH85" s="312"/>
      <c r="OYI85" s="312"/>
      <c r="OYJ85" s="312"/>
      <c r="OYK85" s="312"/>
      <c r="OYL85" s="312"/>
      <c r="OYM85" s="312"/>
      <c r="OYN85" s="312"/>
      <c r="OYO85" s="312"/>
      <c r="OYP85" s="312"/>
      <c r="OYQ85" s="312"/>
      <c r="OYR85" s="312"/>
      <c r="OYS85" s="312"/>
      <c r="OYT85" s="312"/>
      <c r="OYU85" s="312"/>
      <c r="OYV85" s="312"/>
      <c r="OYW85" s="312"/>
      <c r="OYX85" s="312"/>
      <c r="OYY85" s="312"/>
      <c r="OYZ85" s="312"/>
      <c r="OZA85" s="312"/>
      <c r="OZB85" s="312"/>
      <c r="OZC85" s="312"/>
      <c r="OZD85" s="312"/>
      <c r="OZE85" s="312"/>
      <c r="OZF85" s="312"/>
      <c r="OZG85" s="312"/>
      <c r="OZH85" s="312"/>
      <c r="OZI85" s="312"/>
      <c r="OZJ85" s="312"/>
      <c r="OZK85" s="312"/>
      <c r="OZL85" s="312"/>
      <c r="OZM85" s="312"/>
      <c r="OZN85" s="312"/>
      <c r="OZO85" s="312"/>
      <c r="OZP85" s="312"/>
      <c r="OZQ85" s="312"/>
      <c r="OZR85" s="312"/>
      <c r="OZS85" s="312"/>
      <c r="OZT85" s="312"/>
      <c r="OZU85" s="312"/>
      <c r="OZV85" s="312"/>
      <c r="OZW85" s="312"/>
      <c r="OZX85" s="312"/>
      <c r="OZY85" s="318"/>
      <c r="OZZ85" s="318"/>
      <c r="PAA85" s="318"/>
      <c r="PAB85" s="318"/>
      <c r="PAC85" s="318"/>
      <c r="PAD85" s="318"/>
      <c r="PAE85" s="318"/>
      <c r="PAF85" s="318"/>
      <c r="PAG85" s="318"/>
      <c r="PAH85" s="318"/>
      <c r="PAI85" s="318"/>
      <c r="PAJ85" s="318"/>
      <c r="PAK85" s="318"/>
      <c r="PAL85" s="318"/>
      <c r="PAM85" s="318"/>
      <c r="PAN85" s="318"/>
      <c r="PAO85" s="322"/>
      <c r="PAP85" s="323"/>
      <c r="PAQ85" s="323"/>
      <c r="PAR85" s="323"/>
      <c r="PAS85" s="323"/>
      <c r="PAT85" s="323"/>
      <c r="PAU85" s="323"/>
      <c r="PAV85" s="323"/>
      <c r="PAW85" s="323"/>
      <c r="PAX85" s="323"/>
      <c r="PAY85" s="323"/>
      <c r="PAZ85" s="323"/>
      <c r="PBA85" s="323"/>
      <c r="PBB85" s="323"/>
      <c r="PBC85" s="323"/>
      <c r="PBD85" s="350"/>
      <c r="PBE85" s="312"/>
      <c r="PBF85" s="312"/>
      <c r="PBG85" s="312"/>
      <c r="PBH85" s="312"/>
      <c r="PBI85" s="312"/>
      <c r="PBJ85" s="312"/>
      <c r="PBK85" s="312"/>
      <c r="PBL85" s="312"/>
      <c r="PBM85" s="312"/>
      <c r="PBN85" s="312"/>
      <c r="PBO85" s="312"/>
      <c r="PBP85" s="312"/>
      <c r="PBQ85" s="312"/>
      <c r="PBR85" s="312"/>
      <c r="PBS85" s="312"/>
      <c r="PBT85" s="312"/>
      <c r="PBU85" s="312"/>
      <c r="PBV85" s="312"/>
      <c r="PBW85" s="312"/>
      <c r="PBX85" s="312"/>
      <c r="PBY85" s="312"/>
      <c r="PBZ85" s="312"/>
      <c r="PCA85" s="312"/>
      <c r="PCB85" s="312"/>
      <c r="PCC85" s="312"/>
      <c r="PCD85" s="312"/>
      <c r="PCE85" s="312"/>
      <c r="PCF85" s="312"/>
      <c r="PCG85" s="312"/>
      <c r="PCH85" s="312"/>
      <c r="PCI85" s="312"/>
      <c r="PCJ85" s="312"/>
      <c r="PCK85" s="312"/>
      <c r="PCL85" s="312"/>
      <c r="PCM85" s="312"/>
      <c r="PCN85" s="312"/>
      <c r="PCO85" s="312"/>
      <c r="PCP85" s="312"/>
      <c r="PCQ85" s="312"/>
      <c r="PCR85" s="312"/>
      <c r="PCS85" s="312"/>
      <c r="PCT85" s="312"/>
      <c r="PCU85" s="312"/>
      <c r="PCV85" s="312"/>
      <c r="PCW85" s="312"/>
      <c r="PCX85" s="312"/>
      <c r="PCY85" s="312"/>
      <c r="PCZ85" s="312"/>
      <c r="PDA85" s="312"/>
      <c r="PDB85" s="312"/>
      <c r="PDC85" s="312"/>
      <c r="PDD85" s="312"/>
      <c r="PDE85" s="312"/>
      <c r="PDF85" s="312"/>
      <c r="PDG85" s="312"/>
      <c r="PDH85" s="312"/>
      <c r="PDI85" s="312"/>
      <c r="PDJ85" s="312"/>
      <c r="PDK85" s="312"/>
      <c r="PDL85" s="312"/>
      <c r="PDM85" s="318"/>
      <c r="PDN85" s="318"/>
      <c r="PDO85" s="318"/>
      <c r="PDP85" s="318"/>
      <c r="PDQ85" s="318"/>
      <c r="PDR85" s="318"/>
      <c r="PDS85" s="318"/>
      <c r="PDT85" s="318"/>
      <c r="PDU85" s="318"/>
      <c r="PDV85" s="318"/>
      <c r="PDW85" s="318"/>
      <c r="PDX85" s="318"/>
      <c r="PDY85" s="318"/>
      <c r="PDZ85" s="318"/>
      <c r="PEA85" s="318"/>
      <c r="PEB85" s="318"/>
      <c r="PEC85" s="322"/>
      <c r="PED85" s="323"/>
      <c r="PEE85" s="323"/>
      <c r="PEF85" s="323"/>
      <c r="PEG85" s="323"/>
      <c r="PEH85" s="323"/>
      <c r="PEI85" s="323"/>
      <c r="PEJ85" s="323"/>
      <c r="PEK85" s="323"/>
      <c r="PEL85" s="323"/>
      <c r="PEM85" s="323"/>
      <c r="PEN85" s="323"/>
      <c r="PEO85" s="323"/>
      <c r="PEP85" s="323"/>
      <c r="PEQ85" s="323"/>
      <c r="PER85" s="350"/>
      <c r="PES85" s="312"/>
      <c r="PET85" s="312"/>
      <c r="PEU85" s="312"/>
      <c r="PEV85" s="312"/>
      <c r="PEW85" s="312"/>
      <c r="PEX85" s="312"/>
      <c r="PEY85" s="312"/>
      <c r="PEZ85" s="312"/>
      <c r="PFA85" s="312"/>
      <c r="PFB85" s="312"/>
      <c r="PFC85" s="312"/>
      <c r="PFD85" s="312"/>
      <c r="PFE85" s="312"/>
      <c r="PFF85" s="312"/>
      <c r="PFG85" s="312"/>
      <c r="PFH85" s="312"/>
      <c r="PFI85" s="312"/>
      <c r="PFJ85" s="312"/>
      <c r="PFK85" s="312"/>
      <c r="PFL85" s="312"/>
      <c r="PFM85" s="312"/>
      <c r="PFN85" s="312"/>
      <c r="PFO85" s="312"/>
      <c r="PFP85" s="312"/>
      <c r="PFQ85" s="312"/>
      <c r="PFR85" s="312"/>
      <c r="PFS85" s="312"/>
      <c r="PFT85" s="312"/>
      <c r="PFU85" s="312"/>
      <c r="PFV85" s="312"/>
      <c r="PFW85" s="312"/>
      <c r="PFX85" s="312"/>
      <c r="PFY85" s="312"/>
      <c r="PFZ85" s="312"/>
      <c r="PGA85" s="312"/>
      <c r="PGB85" s="312"/>
      <c r="PGC85" s="312"/>
      <c r="PGD85" s="312"/>
      <c r="PGE85" s="312"/>
      <c r="PGF85" s="312"/>
      <c r="PGG85" s="312"/>
      <c r="PGH85" s="312"/>
      <c r="PGI85" s="312"/>
      <c r="PGJ85" s="312"/>
      <c r="PGK85" s="312"/>
      <c r="PGL85" s="312"/>
      <c r="PGM85" s="312"/>
      <c r="PGN85" s="312"/>
      <c r="PGO85" s="312"/>
      <c r="PGP85" s="312"/>
      <c r="PGQ85" s="312"/>
      <c r="PGR85" s="312"/>
      <c r="PGS85" s="312"/>
      <c r="PGT85" s="312"/>
      <c r="PGU85" s="312"/>
      <c r="PGV85" s="312"/>
      <c r="PGW85" s="312"/>
      <c r="PGX85" s="312"/>
      <c r="PGY85" s="312"/>
      <c r="PGZ85" s="312"/>
      <c r="PHA85" s="318"/>
      <c r="PHB85" s="318"/>
      <c r="PHC85" s="318"/>
      <c r="PHD85" s="318"/>
      <c r="PHE85" s="318"/>
      <c r="PHF85" s="318"/>
      <c r="PHG85" s="318"/>
      <c r="PHH85" s="318"/>
      <c r="PHI85" s="318"/>
      <c r="PHJ85" s="318"/>
      <c r="PHK85" s="318"/>
      <c r="PHL85" s="318"/>
      <c r="PHM85" s="318"/>
      <c r="PHN85" s="318"/>
      <c r="PHO85" s="318"/>
      <c r="PHP85" s="318"/>
      <c r="PHQ85" s="322"/>
      <c r="PHR85" s="323"/>
      <c r="PHS85" s="323"/>
      <c r="PHT85" s="323"/>
      <c r="PHU85" s="323"/>
      <c r="PHV85" s="323"/>
      <c r="PHW85" s="323"/>
      <c r="PHX85" s="323"/>
      <c r="PHY85" s="323"/>
      <c r="PHZ85" s="323"/>
      <c r="PIA85" s="323"/>
      <c r="PIB85" s="323"/>
      <c r="PIC85" s="323"/>
      <c r="PID85" s="323"/>
      <c r="PIE85" s="323"/>
      <c r="PIF85" s="350"/>
      <c r="PIG85" s="312"/>
      <c r="PIH85" s="312"/>
      <c r="PII85" s="312"/>
      <c r="PIJ85" s="312"/>
      <c r="PIK85" s="312"/>
      <c r="PIL85" s="312"/>
      <c r="PIM85" s="312"/>
      <c r="PIN85" s="312"/>
      <c r="PIO85" s="312"/>
      <c r="PIP85" s="312"/>
      <c r="PIQ85" s="312"/>
      <c r="PIR85" s="312"/>
      <c r="PIS85" s="312"/>
      <c r="PIT85" s="312"/>
      <c r="PIU85" s="312"/>
      <c r="PIV85" s="312"/>
      <c r="PIW85" s="312"/>
      <c r="PIX85" s="312"/>
      <c r="PIY85" s="312"/>
      <c r="PIZ85" s="312"/>
      <c r="PJA85" s="312"/>
      <c r="PJB85" s="312"/>
      <c r="PJC85" s="312"/>
      <c r="PJD85" s="312"/>
      <c r="PJE85" s="312"/>
      <c r="PJF85" s="312"/>
      <c r="PJG85" s="312"/>
      <c r="PJH85" s="312"/>
      <c r="PJI85" s="312"/>
      <c r="PJJ85" s="312"/>
      <c r="PJK85" s="312"/>
      <c r="PJL85" s="312"/>
      <c r="PJM85" s="312"/>
      <c r="PJN85" s="312"/>
      <c r="PJO85" s="312"/>
      <c r="PJP85" s="312"/>
      <c r="PJQ85" s="312"/>
      <c r="PJR85" s="312"/>
      <c r="PJS85" s="312"/>
      <c r="PJT85" s="312"/>
      <c r="PJU85" s="312"/>
      <c r="PJV85" s="312"/>
      <c r="PJW85" s="312"/>
      <c r="PJX85" s="312"/>
      <c r="PJY85" s="312"/>
      <c r="PJZ85" s="312"/>
      <c r="PKA85" s="312"/>
      <c r="PKB85" s="312"/>
      <c r="PKC85" s="312"/>
      <c r="PKD85" s="312"/>
      <c r="PKE85" s="312"/>
      <c r="PKF85" s="312"/>
      <c r="PKG85" s="312"/>
      <c r="PKH85" s="312"/>
      <c r="PKI85" s="312"/>
      <c r="PKJ85" s="312"/>
      <c r="PKK85" s="312"/>
      <c r="PKL85" s="312"/>
      <c r="PKM85" s="312"/>
      <c r="PKN85" s="312"/>
      <c r="PKO85" s="318"/>
      <c r="PKP85" s="318"/>
      <c r="PKQ85" s="318"/>
      <c r="PKR85" s="318"/>
      <c r="PKS85" s="318"/>
      <c r="PKT85" s="318"/>
      <c r="PKU85" s="318"/>
      <c r="PKV85" s="318"/>
      <c r="PKW85" s="318"/>
      <c r="PKX85" s="318"/>
      <c r="PKY85" s="318"/>
      <c r="PKZ85" s="318"/>
      <c r="PLA85" s="318"/>
      <c r="PLB85" s="318"/>
      <c r="PLC85" s="318"/>
      <c r="PLD85" s="318"/>
      <c r="PLE85" s="322"/>
      <c r="PLF85" s="323"/>
      <c r="PLG85" s="323"/>
      <c r="PLH85" s="323"/>
      <c r="PLI85" s="323"/>
      <c r="PLJ85" s="323"/>
      <c r="PLK85" s="323"/>
      <c r="PLL85" s="323"/>
      <c r="PLM85" s="323"/>
      <c r="PLN85" s="323"/>
      <c r="PLO85" s="323"/>
      <c r="PLP85" s="323"/>
      <c r="PLQ85" s="323"/>
      <c r="PLR85" s="323"/>
      <c r="PLS85" s="323"/>
      <c r="PLT85" s="350"/>
      <c r="PLU85" s="312"/>
      <c r="PLV85" s="312"/>
      <c r="PLW85" s="312"/>
      <c r="PLX85" s="312"/>
      <c r="PLY85" s="312"/>
      <c r="PLZ85" s="312"/>
      <c r="PMA85" s="312"/>
      <c r="PMB85" s="312"/>
      <c r="PMC85" s="312"/>
      <c r="PMD85" s="312"/>
      <c r="PME85" s="312"/>
      <c r="PMF85" s="312"/>
      <c r="PMG85" s="312"/>
      <c r="PMH85" s="312"/>
      <c r="PMI85" s="312"/>
      <c r="PMJ85" s="312"/>
      <c r="PMK85" s="312"/>
      <c r="PML85" s="312"/>
      <c r="PMM85" s="312"/>
      <c r="PMN85" s="312"/>
      <c r="PMO85" s="312"/>
      <c r="PMP85" s="312"/>
      <c r="PMQ85" s="312"/>
      <c r="PMR85" s="312"/>
      <c r="PMS85" s="312"/>
      <c r="PMT85" s="312"/>
      <c r="PMU85" s="312"/>
      <c r="PMV85" s="312"/>
      <c r="PMW85" s="312"/>
      <c r="PMX85" s="312"/>
      <c r="PMY85" s="312"/>
      <c r="PMZ85" s="312"/>
      <c r="PNA85" s="312"/>
      <c r="PNB85" s="312"/>
      <c r="PNC85" s="312"/>
      <c r="PND85" s="312"/>
      <c r="PNE85" s="312"/>
      <c r="PNF85" s="312"/>
      <c r="PNG85" s="312"/>
      <c r="PNH85" s="312"/>
      <c r="PNI85" s="312"/>
      <c r="PNJ85" s="312"/>
      <c r="PNK85" s="312"/>
      <c r="PNL85" s="312"/>
      <c r="PNM85" s="312"/>
      <c r="PNN85" s="312"/>
      <c r="PNO85" s="312"/>
      <c r="PNP85" s="312"/>
      <c r="PNQ85" s="312"/>
      <c r="PNR85" s="312"/>
      <c r="PNS85" s="312"/>
      <c r="PNT85" s="312"/>
      <c r="PNU85" s="312"/>
      <c r="PNV85" s="312"/>
      <c r="PNW85" s="312"/>
      <c r="PNX85" s="312"/>
      <c r="PNY85" s="312"/>
      <c r="PNZ85" s="312"/>
      <c r="POA85" s="312"/>
      <c r="POB85" s="312"/>
      <c r="POC85" s="318"/>
      <c r="POD85" s="318"/>
      <c r="POE85" s="318"/>
      <c r="POF85" s="318"/>
      <c r="POG85" s="318"/>
      <c r="POH85" s="318"/>
      <c r="POI85" s="318"/>
      <c r="POJ85" s="318"/>
      <c r="POK85" s="318"/>
      <c r="POL85" s="318"/>
      <c r="POM85" s="318"/>
      <c r="PON85" s="318"/>
      <c r="POO85" s="318"/>
      <c r="POP85" s="318"/>
      <c r="POQ85" s="318"/>
      <c r="POR85" s="318"/>
      <c r="POS85" s="322"/>
      <c r="POT85" s="323"/>
      <c r="POU85" s="323"/>
      <c r="POV85" s="323"/>
      <c r="POW85" s="323"/>
      <c r="POX85" s="323"/>
      <c r="POY85" s="323"/>
      <c r="POZ85" s="323"/>
      <c r="PPA85" s="323"/>
      <c r="PPB85" s="323"/>
      <c r="PPC85" s="323"/>
      <c r="PPD85" s="323"/>
      <c r="PPE85" s="323"/>
      <c r="PPF85" s="323"/>
      <c r="PPG85" s="323"/>
      <c r="PPH85" s="350"/>
      <c r="PPI85" s="312"/>
      <c r="PPJ85" s="312"/>
      <c r="PPK85" s="312"/>
      <c r="PPL85" s="312"/>
      <c r="PPM85" s="312"/>
      <c r="PPN85" s="312"/>
      <c r="PPO85" s="312"/>
      <c r="PPP85" s="312"/>
      <c r="PPQ85" s="312"/>
      <c r="PPR85" s="312"/>
      <c r="PPS85" s="312"/>
      <c r="PPT85" s="312"/>
      <c r="PPU85" s="312"/>
      <c r="PPV85" s="312"/>
      <c r="PPW85" s="312"/>
      <c r="PPX85" s="312"/>
      <c r="PPY85" s="312"/>
      <c r="PPZ85" s="312"/>
      <c r="PQA85" s="312"/>
      <c r="PQB85" s="312"/>
      <c r="PQC85" s="312"/>
      <c r="PQD85" s="312"/>
      <c r="PQE85" s="312"/>
      <c r="PQF85" s="312"/>
      <c r="PQG85" s="312"/>
      <c r="PQH85" s="312"/>
      <c r="PQI85" s="312"/>
      <c r="PQJ85" s="312"/>
      <c r="PQK85" s="312"/>
      <c r="PQL85" s="312"/>
      <c r="PQM85" s="312"/>
      <c r="PQN85" s="312"/>
      <c r="PQO85" s="312"/>
      <c r="PQP85" s="312"/>
      <c r="PQQ85" s="312"/>
      <c r="PQR85" s="312"/>
      <c r="PQS85" s="312"/>
      <c r="PQT85" s="312"/>
      <c r="PQU85" s="312"/>
      <c r="PQV85" s="312"/>
      <c r="PQW85" s="312"/>
      <c r="PQX85" s="312"/>
      <c r="PQY85" s="312"/>
      <c r="PQZ85" s="312"/>
      <c r="PRA85" s="312"/>
      <c r="PRB85" s="312"/>
      <c r="PRC85" s="312"/>
      <c r="PRD85" s="312"/>
      <c r="PRE85" s="312"/>
      <c r="PRF85" s="312"/>
      <c r="PRG85" s="312"/>
      <c r="PRH85" s="312"/>
      <c r="PRI85" s="312"/>
      <c r="PRJ85" s="312"/>
      <c r="PRK85" s="312"/>
      <c r="PRL85" s="312"/>
      <c r="PRM85" s="312"/>
      <c r="PRN85" s="312"/>
      <c r="PRO85" s="312"/>
      <c r="PRP85" s="312"/>
      <c r="PRQ85" s="318"/>
      <c r="PRR85" s="318"/>
      <c r="PRS85" s="318"/>
      <c r="PRT85" s="318"/>
      <c r="PRU85" s="318"/>
      <c r="PRV85" s="318"/>
      <c r="PRW85" s="318"/>
      <c r="PRX85" s="318"/>
      <c r="PRY85" s="318"/>
      <c r="PRZ85" s="318"/>
      <c r="PSA85" s="318"/>
      <c r="PSB85" s="318"/>
      <c r="PSC85" s="318"/>
      <c r="PSD85" s="318"/>
      <c r="PSE85" s="318"/>
      <c r="PSF85" s="318"/>
      <c r="PSG85" s="322"/>
      <c r="PSH85" s="323"/>
      <c r="PSI85" s="323"/>
      <c r="PSJ85" s="323"/>
      <c r="PSK85" s="323"/>
      <c r="PSL85" s="323"/>
      <c r="PSM85" s="323"/>
      <c r="PSN85" s="323"/>
      <c r="PSO85" s="323"/>
      <c r="PSP85" s="323"/>
      <c r="PSQ85" s="323"/>
      <c r="PSR85" s="323"/>
      <c r="PSS85" s="323"/>
      <c r="PST85" s="323"/>
      <c r="PSU85" s="323"/>
      <c r="PSV85" s="350"/>
      <c r="PSW85" s="312"/>
      <c r="PSX85" s="312"/>
      <c r="PSY85" s="312"/>
      <c r="PSZ85" s="312"/>
      <c r="PTA85" s="312"/>
      <c r="PTB85" s="312"/>
      <c r="PTC85" s="312"/>
      <c r="PTD85" s="312"/>
      <c r="PTE85" s="312"/>
      <c r="PTF85" s="312"/>
      <c r="PTG85" s="312"/>
      <c r="PTH85" s="312"/>
      <c r="PTI85" s="312"/>
      <c r="PTJ85" s="312"/>
      <c r="PTK85" s="312"/>
      <c r="PTL85" s="312"/>
      <c r="PTM85" s="312"/>
      <c r="PTN85" s="312"/>
      <c r="PTO85" s="312"/>
      <c r="PTP85" s="312"/>
      <c r="PTQ85" s="312"/>
      <c r="PTR85" s="312"/>
      <c r="PTS85" s="312"/>
      <c r="PTT85" s="312"/>
      <c r="PTU85" s="312"/>
      <c r="PTV85" s="312"/>
      <c r="PTW85" s="312"/>
      <c r="PTX85" s="312"/>
      <c r="PTY85" s="312"/>
      <c r="PTZ85" s="312"/>
      <c r="PUA85" s="312"/>
      <c r="PUB85" s="312"/>
      <c r="PUC85" s="312"/>
      <c r="PUD85" s="312"/>
      <c r="PUE85" s="312"/>
      <c r="PUF85" s="312"/>
      <c r="PUG85" s="312"/>
      <c r="PUH85" s="312"/>
      <c r="PUI85" s="312"/>
      <c r="PUJ85" s="312"/>
      <c r="PUK85" s="312"/>
      <c r="PUL85" s="312"/>
      <c r="PUM85" s="312"/>
      <c r="PUN85" s="312"/>
      <c r="PUO85" s="312"/>
      <c r="PUP85" s="312"/>
      <c r="PUQ85" s="312"/>
      <c r="PUR85" s="312"/>
      <c r="PUS85" s="312"/>
      <c r="PUT85" s="312"/>
      <c r="PUU85" s="312"/>
      <c r="PUV85" s="312"/>
      <c r="PUW85" s="312"/>
      <c r="PUX85" s="312"/>
      <c r="PUY85" s="312"/>
      <c r="PUZ85" s="312"/>
      <c r="PVA85" s="312"/>
      <c r="PVB85" s="312"/>
      <c r="PVC85" s="312"/>
      <c r="PVD85" s="312"/>
      <c r="PVE85" s="318"/>
      <c r="PVF85" s="318"/>
      <c r="PVG85" s="318"/>
      <c r="PVH85" s="318"/>
      <c r="PVI85" s="318"/>
      <c r="PVJ85" s="318"/>
      <c r="PVK85" s="318"/>
      <c r="PVL85" s="318"/>
      <c r="PVM85" s="318"/>
      <c r="PVN85" s="318"/>
      <c r="PVO85" s="318"/>
      <c r="PVP85" s="318"/>
      <c r="PVQ85" s="318"/>
      <c r="PVR85" s="318"/>
      <c r="PVS85" s="318"/>
      <c r="PVT85" s="318"/>
      <c r="PVU85" s="322"/>
      <c r="PVV85" s="323"/>
      <c r="PVW85" s="323"/>
      <c r="PVX85" s="323"/>
      <c r="PVY85" s="323"/>
      <c r="PVZ85" s="323"/>
      <c r="PWA85" s="323"/>
      <c r="PWB85" s="323"/>
      <c r="PWC85" s="323"/>
      <c r="PWD85" s="323"/>
      <c r="PWE85" s="323"/>
      <c r="PWF85" s="323"/>
      <c r="PWG85" s="323"/>
      <c r="PWH85" s="323"/>
      <c r="PWI85" s="323"/>
      <c r="PWJ85" s="350"/>
      <c r="PWK85" s="312"/>
      <c r="PWL85" s="312"/>
      <c r="PWM85" s="312"/>
      <c r="PWN85" s="312"/>
      <c r="PWO85" s="312"/>
      <c r="PWP85" s="312"/>
      <c r="PWQ85" s="312"/>
      <c r="PWR85" s="312"/>
      <c r="PWS85" s="312"/>
      <c r="PWT85" s="312"/>
      <c r="PWU85" s="312"/>
      <c r="PWV85" s="312"/>
      <c r="PWW85" s="312"/>
      <c r="PWX85" s="312"/>
      <c r="PWY85" s="312"/>
      <c r="PWZ85" s="312"/>
      <c r="PXA85" s="312"/>
      <c r="PXB85" s="312"/>
      <c r="PXC85" s="312"/>
      <c r="PXD85" s="312"/>
      <c r="PXE85" s="312"/>
      <c r="PXF85" s="312"/>
      <c r="PXG85" s="312"/>
      <c r="PXH85" s="312"/>
      <c r="PXI85" s="312"/>
      <c r="PXJ85" s="312"/>
      <c r="PXK85" s="312"/>
      <c r="PXL85" s="312"/>
      <c r="PXM85" s="312"/>
      <c r="PXN85" s="312"/>
      <c r="PXO85" s="312"/>
      <c r="PXP85" s="312"/>
      <c r="PXQ85" s="312"/>
      <c r="PXR85" s="312"/>
      <c r="PXS85" s="312"/>
      <c r="PXT85" s="312"/>
      <c r="PXU85" s="312"/>
      <c r="PXV85" s="312"/>
      <c r="PXW85" s="312"/>
      <c r="PXX85" s="312"/>
      <c r="PXY85" s="312"/>
      <c r="PXZ85" s="312"/>
      <c r="PYA85" s="312"/>
      <c r="PYB85" s="312"/>
      <c r="PYC85" s="312"/>
      <c r="PYD85" s="312"/>
      <c r="PYE85" s="312"/>
      <c r="PYF85" s="312"/>
      <c r="PYG85" s="312"/>
      <c r="PYH85" s="312"/>
      <c r="PYI85" s="312"/>
      <c r="PYJ85" s="312"/>
      <c r="PYK85" s="312"/>
      <c r="PYL85" s="312"/>
      <c r="PYM85" s="312"/>
      <c r="PYN85" s="312"/>
      <c r="PYO85" s="312"/>
      <c r="PYP85" s="312"/>
      <c r="PYQ85" s="312"/>
      <c r="PYR85" s="312"/>
      <c r="PYS85" s="318"/>
      <c r="PYT85" s="318"/>
      <c r="PYU85" s="318"/>
      <c r="PYV85" s="318"/>
      <c r="PYW85" s="318"/>
      <c r="PYX85" s="318"/>
      <c r="PYY85" s="318"/>
      <c r="PYZ85" s="318"/>
      <c r="PZA85" s="318"/>
      <c r="PZB85" s="318"/>
      <c r="PZC85" s="318"/>
      <c r="PZD85" s="318"/>
      <c r="PZE85" s="318"/>
      <c r="PZF85" s="318"/>
      <c r="PZG85" s="318"/>
      <c r="PZH85" s="318"/>
      <c r="PZI85" s="322"/>
      <c r="PZJ85" s="323"/>
      <c r="PZK85" s="323"/>
      <c r="PZL85" s="323"/>
      <c r="PZM85" s="323"/>
      <c r="PZN85" s="323"/>
      <c r="PZO85" s="323"/>
      <c r="PZP85" s="323"/>
      <c r="PZQ85" s="323"/>
      <c r="PZR85" s="323"/>
      <c r="PZS85" s="323"/>
      <c r="PZT85" s="323"/>
      <c r="PZU85" s="323"/>
      <c r="PZV85" s="323"/>
      <c r="PZW85" s="323"/>
      <c r="PZX85" s="350"/>
      <c r="PZY85" s="312"/>
      <c r="PZZ85" s="312"/>
      <c r="QAA85" s="312"/>
      <c r="QAB85" s="312"/>
      <c r="QAC85" s="312"/>
      <c r="QAD85" s="312"/>
      <c r="QAE85" s="312"/>
      <c r="QAF85" s="312"/>
      <c r="QAG85" s="312"/>
      <c r="QAH85" s="312"/>
      <c r="QAI85" s="312"/>
      <c r="QAJ85" s="312"/>
      <c r="QAK85" s="312"/>
      <c r="QAL85" s="312"/>
      <c r="QAM85" s="312"/>
      <c r="QAN85" s="312"/>
      <c r="QAO85" s="312"/>
      <c r="QAP85" s="312"/>
      <c r="QAQ85" s="312"/>
      <c r="QAR85" s="312"/>
      <c r="QAS85" s="312"/>
      <c r="QAT85" s="312"/>
      <c r="QAU85" s="312"/>
      <c r="QAV85" s="312"/>
      <c r="QAW85" s="312"/>
      <c r="QAX85" s="312"/>
      <c r="QAY85" s="312"/>
      <c r="QAZ85" s="312"/>
      <c r="QBA85" s="312"/>
      <c r="QBB85" s="312"/>
      <c r="QBC85" s="312"/>
      <c r="QBD85" s="312"/>
      <c r="QBE85" s="312"/>
      <c r="QBF85" s="312"/>
      <c r="QBG85" s="312"/>
      <c r="QBH85" s="312"/>
      <c r="QBI85" s="312"/>
      <c r="QBJ85" s="312"/>
      <c r="QBK85" s="312"/>
      <c r="QBL85" s="312"/>
      <c r="QBM85" s="312"/>
      <c r="QBN85" s="312"/>
      <c r="QBO85" s="312"/>
      <c r="QBP85" s="312"/>
      <c r="QBQ85" s="312"/>
      <c r="QBR85" s="312"/>
      <c r="QBS85" s="312"/>
      <c r="QBT85" s="312"/>
      <c r="QBU85" s="312"/>
      <c r="QBV85" s="312"/>
      <c r="QBW85" s="312"/>
      <c r="QBX85" s="312"/>
      <c r="QBY85" s="312"/>
      <c r="QBZ85" s="312"/>
      <c r="QCA85" s="312"/>
      <c r="QCB85" s="312"/>
      <c r="QCC85" s="312"/>
      <c r="QCD85" s="312"/>
      <c r="QCE85" s="312"/>
      <c r="QCF85" s="312"/>
      <c r="QCG85" s="318"/>
      <c r="QCH85" s="318"/>
      <c r="QCI85" s="318"/>
      <c r="QCJ85" s="318"/>
      <c r="QCK85" s="318"/>
      <c r="QCL85" s="318"/>
      <c r="QCM85" s="318"/>
      <c r="QCN85" s="318"/>
      <c r="QCO85" s="318"/>
      <c r="QCP85" s="318"/>
      <c r="QCQ85" s="318"/>
      <c r="QCR85" s="318"/>
      <c r="QCS85" s="318"/>
      <c r="QCT85" s="318"/>
      <c r="QCU85" s="318"/>
      <c r="QCV85" s="318"/>
      <c r="QCW85" s="322"/>
      <c r="QCX85" s="323"/>
      <c r="QCY85" s="323"/>
      <c r="QCZ85" s="323"/>
      <c r="QDA85" s="323"/>
      <c r="QDB85" s="323"/>
      <c r="QDC85" s="323"/>
      <c r="QDD85" s="323"/>
      <c r="QDE85" s="323"/>
      <c r="QDF85" s="323"/>
      <c r="QDG85" s="323"/>
      <c r="QDH85" s="323"/>
      <c r="QDI85" s="323"/>
      <c r="QDJ85" s="323"/>
      <c r="QDK85" s="323"/>
      <c r="QDL85" s="350"/>
      <c r="QDM85" s="312"/>
      <c r="QDN85" s="312"/>
      <c r="QDO85" s="312"/>
      <c r="QDP85" s="312"/>
      <c r="QDQ85" s="312"/>
      <c r="QDR85" s="312"/>
      <c r="QDS85" s="312"/>
      <c r="QDT85" s="312"/>
      <c r="QDU85" s="312"/>
      <c r="QDV85" s="312"/>
      <c r="QDW85" s="312"/>
      <c r="QDX85" s="312"/>
      <c r="QDY85" s="312"/>
      <c r="QDZ85" s="312"/>
      <c r="QEA85" s="312"/>
      <c r="QEB85" s="312"/>
      <c r="QEC85" s="312"/>
      <c r="QED85" s="312"/>
      <c r="QEE85" s="312"/>
      <c r="QEF85" s="312"/>
      <c r="QEG85" s="312"/>
      <c r="QEH85" s="312"/>
      <c r="QEI85" s="312"/>
      <c r="QEJ85" s="312"/>
      <c r="QEK85" s="312"/>
      <c r="QEL85" s="312"/>
      <c r="QEM85" s="312"/>
      <c r="QEN85" s="312"/>
      <c r="QEO85" s="312"/>
      <c r="QEP85" s="312"/>
      <c r="QEQ85" s="312"/>
      <c r="QER85" s="312"/>
      <c r="QES85" s="312"/>
      <c r="QET85" s="312"/>
      <c r="QEU85" s="312"/>
      <c r="QEV85" s="312"/>
      <c r="QEW85" s="312"/>
      <c r="QEX85" s="312"/>
      <c r="QEY85" s="312"/>
      <c r="QEZ85" s="312"/>
      <c r="QFA85" s="312"/>
      <c r="QFB85" s="312"/>
      <c r="QFC85" s="312"/>
      <c r="QFD85" s="312"/>
      <c r="QFE85" s="312"/>
      <c r="QFF85" s="312"/>
      <c r="QFG85" s="312"/>
      <c r="QFH85" s="312"/>
      <c r="QFI85" s="312"/>
      <c r="QFJ85" s="312"/>
      <c r="QFK85" s="312"/>
      <c r="QFL85" s="312"/>
      <c r="QFM85" s="312"/>
      <c r="QFN85" s="312"/>
      <c r="QFO85" s="312"/>
      <c r="QFP85" s="312"/>
      <c r="QFQ85" s="312"/>
      <c r="QFR85" s="312"/>
      <c r="QFS85" s="312"/>
      <c r="QFT85" s="312"/>
      <c r="QFU85" s="318"/>
      <c r="QFV85" s="318"/>
      <c r="QFW85" s="318"/>
      <c r="QFX85" s="318"/>
      <c r="QFY85" s="318"/>
      <c r="QFZ85" s="318"/>
      <c r="QGA85" s="318"/>
      <c r="QGB85" s="318"/>
      <c r="QGC85" s="318"/>
      <c r="QGD85" s="318"/>
      <c r="QGE85" s="318"/>
      <c r="QGF85" s="318"/>
      <c r="QGG85" s="318"/>
      <c r="QGH85" s="318"/>
      <c r="QGI85" s="318"/>
      <c r="QGJ85" s="318"/>
      <c r="QGK85" s="322"/>
      <c r="QGL85" s="323"/>
      <c r="QGM85" s="323"/>
      <c r="QGN85" s="323"/>
      <c r="QGO85" s="323"/>
      <c r="QGP85" s="323"/>
      <c r="QGQ85" s="323"/>
      <c r="QGR85" s="323"/>
      <c r="QGS85" s="323"/>
      <c r="QGT85" s="323"/>
      <c r="QGU85" s="323"/>
      <c r="QGV85" s="323"/>
      <c r="QGW85" s="323"/>
      <c r="QGX85" s="323"/>
      <c r="QGY85" s="323"/>
      <c r="QGZ85" s="350"/>
      <c r="QHA85" s="312"/>
      <c r="QHB85" s="312"/>
      <c r="QHC85" s="312"/>
      <c r="QHD85" s="312"/>
      <c r="QHE85" s="312"/>
      <c r="QHF85" s="312"/>
      <c r="QHG85" s="312"/>
      <c r="QHH85" s="312"/>
      <c r="QHI85" s="312"/>
      <c r="QHJ85" s="312"/>
      <c r="QHK85" s="312"/>
      <c r="QHL85" s="312"/>
      <c r="QHM85" s="312"/>
      <c r="QHN85" s="312"/>
      <c r="QHO85" s="312"/>
      <c r="QHP85" s="312"/>
      <c r="QHQ85" s="312"/>
      <c r="QHR85" s="312"/>
      <c r="QHS85" s="312"/>
      <c r="QHT85" s="312"/>
      <c r="QHU85" s="312"/>
      <c r="QHV85" s="312"/>
      <c r="QHW85" s="312"/>
      <c r="QHX85" s="312"/>
      <c r="QHY85" s="312"/>
      <c r="QHZ85" s="312"/>
      <c r="QIA85" s="312"/>
      <c r="QIB85" s="312"/>
      <c r="QIC85" s="312"/>
      <c r="QID85" s="312"/>
      <c r="QIE85" s="312"/>
      <c r="QIF85" s="312"/>
      <c r="QIG85" s="312"/>
      <c r="QIH85" s="312"/>
      <c r="QII85" s="312"/>
      <c r="QIJ85" s="312"/>
      <c r="QIK85" s="312"/>
      <c r="QIL85" s="312"/>
      <c r="QIM85" s="312"/>
      <c r="QIN85" s="312"/>
      <c r="QIO85" s="312"/>
      <c r="QIP85" s="312"/>
      <c r="QIQ85" s="312"/>
      <c r="QIR85" s="312"/>
      <c r="QIS85" s="312"/>
      <c r="QIT85" s="312"/>
      <c r="QIU85" s="312"/>
      <c r="QIV85" s="312"/>
      <c r="QIW85" s="312"/>
      <c r="QIX85" s="312"/>
      <c r="QIY85" s="312"/>
      <c r="QIZ85" s="312"/>
      <c r="QJA85" s="312"/>
      <c r="QJB85" s="312"/>
      <c r="QJC85" s="312"/>
      <c r="QJD85" s="312"/>
      <c r="QJE85" s="312"/>
      <c r="QJF85" s="312"/>
      <c r="QJG85" s="312"/>
      <c r="QJH85" s="312"/>
      <c r="QJI85" s="318"/>
      <c r="QJJ85" s="318"/>
      <c r="QJK85" s="318"/>
      <c r="QJL85" s="318"/>
      <c r="QJM85" s="318"/>
      <c r="QJN85" s="318"/>
      <c r="QJO85" s="318"/>
      <c r="QJP85" s="318"/>
      <c r="QJQ85" s="318"/>
      <c r="QJR85" s="318"/>
      <c r="QJS85" s="318"/>
      <c r="QJT85" s="318"/>
      <c r="QJU85" s="318"/>
      <c r="QJV85" s="318"/>
      <c r="QJW85" s="318"/>
      <c r="QJX85" s="318"/>
      <c r="QJY85" s="322"/>
      <c r="QJZ85" s="323"/>
      <c r="QKA85" s="323"/>
      <c r="QKB85" s="323"/>
      <c r="QKC85" s="323"/>
      <c r="QKD85" s="323"/>
      <c r="QKE85" s="323"/>
      <c r="QKF85" s="323"/>
      <c r="QKG85" s="323"/>
      <c r="QKH85" s="323"/>
      <c r="QKI85" s="323"/>
      <c r="QKJ85" s="323"/>
      <c r="QKK85" s="323"/>
      <c r="QKL85" s="323"/>
      <c r="QKM85" s="323"/>
      <c r="QKN85" s="350"/>
      <c r="QKO85" s="312"/>
      <c r="QKP85" s="312"/>
      <c r="QKQ85" s="312"/>
      <c r="QKR85" s="312"/>
      <c r="QKS85" s="312"/>
      <c r="QKT85" s="312"/>
      <c r="QKU85" s="312"/>
      <c r="QKV85" s="312"/>
      <c r="QKW85" s="312"/>
      <c r="QKX85" s="312"/>
      <c r="QKY85" s="312"/>
      <c r="QKZ85" s="312"/>
      <c r="QLA85" s="312"/>
      <c r="QLB85" s="312"/>
      <c r="QLC85" s="312"/>
      <c r="QLD85" s="312"/>
      <c r="QLE85" s="312"/>
      <c r="QLF85" s="312"/>
      <c r="QLG85" s="312"/>
      <c r="QLH85" s="312"/>
      <c r="QLI85" s="312"/>
      <c r="QLJ85" s="312"/>
      <c r="QLK85" s="312"/>
      <c r="QLL85" s="312"/>
      <c r="QLM85" s="312"/>
      <c r="QLN85" s="312"/>
      <c r="QLO85" s="312"/>
      <c r="QLP85" s="312"/>
      <c r="QLQ85" s="312"/>
      <c r="QLR85" s="312"/>
      <c r="QLS85" s="312"/>
      <c r="QLT85" s="312"/>
      <c r="QLU85" s="312"/>
      <c r="QLV85" s="312"/>
      <c r="QLW85" s="312"/>
      <c r="QLX85" s="312"/>
      <c r="QLY85" s="312"/>
      <c r="QLZ85" s="312"/>
      <c r="QMA85" s="312"/>
      <c r="QMB85" s="312"/>
      <c r="QMC85" s="312"/>
      <c r="QMD85" s="312"/>
      <c r="QME85" s="312"/>
      <c r="QMF85" s="312"/>
      <c r="QMG85" s="312"/>
      <c r="QMH85" s="312"/>
      <c r="QMI85" s="312"/>
      <c r="QMJ85" s="312"/>
      <c r="QMK85" s="312"/>
      <c r="QML85" s="312"/>
      <c r="QMM85" s="312"/>
      <c r="QMN85" s="312"/>
      <c r="QMO85" s="312"/>
      <c r="QMP85" s="312"/>
      <c r="QMQ85" s="312"/>
      <c r="QMR85" s="312"/>
      <c r="QMS85" s="312"/>
      <c r="QMT85" s="312"/>
      <c r="QMU85" s="312"/>
      <c r="QMV85" s="312"/>
      <c r="QMW85" s="318"/>
      <c r="QMX85" s="318"/>
      <c r="QMY85" s="318"/>
      <c r="QMZ85" s="318"/>
      <c r="QNA85" s="318"/>
      <c r="QNB85" s="318"/>
      <c r="QNC85" s="318"/>
      <c r="QND85" s="318"/>
      <c r="QNE85" s="318"/>
      <c r="QNF85" s="318"/>
      <c r="QNG85" s="318"/>
      <c r="QNH85" s="318"/>
      <c r="QNI85" s="318"/>
      <c r="QNJ85" s="318"/>
      <c r="QNK85" s="318"/>
      <c r="QNL85" s="318"/>
      <c r="QNM85" s="322"/>
      <c r="QNN85" s="323"/>
      <c r="QNO85" s="323"/>
      <c r="QNP85" s="323"/>
      <c r="QNQ85" s="323"/>
      <c r="QNR85" s="323"/>
      <c r="QNS85" s="323"/>
      <c r="QNT85" s="323"/>
      <c r="QNU85" s="323"/>
      <c r="QNV85" s="323"/>
      <c r="QNW85" s="323"/>
      <c r="QNX85" s="323"/>
      <c r="QNY85" s="323"/>
      <c r="QNZ85" s="323"/>
      <c r="QOA85" s="323"/>
      <c r="QOB85" s="350"/>
      <c r="QOC85" s="312"/>
      <c r="QOD85" s="312"/>
      <c r="QOE85" s="312"/>
      <c r="QOF85" s="312"/>
      <c r="QOG85" s="312"/>
      <c r="QOH85" s="312"/>
      <c r="QOI85" s="312"/>
      <c r="QOJ85" s="312"/>
      <c r="QOK85" s="312"/>
      <c r="QOL85" s="312"/>
      <c r="QOM85" s="312"/>
      <c r="QON85" s="312"/>
      <c r="QOO85" s="312"/>
      <c r="QOP85" s="312"/>
      <c r="QOQ85" s="312"/>
      <c r="QOR85" s="312"/>
      <c r="QOS85" s="312"/>
      <c r="QOT85" s="312"/>
      <c r="QOU85" s="312"/>
      <c r="QOV85" s="312"/>
      <c r="QOW85" s="312"/>
      <c r="QOX85" s="312"/>
      <c r="QOY85" s="312"/>
      <c r="QOZ85" s="312"/>
      <c r="QPA85" s="312"/>
      <c r="QPB85" s="312"/>
      <c r="QPC85" s="312"/>
      <c r="QPD85" s="312"/>
      <c r="QPE85" s="312"/>
      <c r="QPF85" s="312"/>
      <c r="QPG85" s="312"/>
      <c r="QPH85" s="312"/>
      <c r="QPI85" s="312"/>
      <c r="QPJ85" s="312"/>
      <c r="QPK85" s="312"/>
      <c r="QPL85" s="312"/>
      <c r="QPM85" s="312"/>
      <c r="QPN85" s="312"/>
      <c r="QPO85" s="312"/>
      <c r="QPP85" s="312"/>
      <c r="QPQ85" s="312"/>
      <c r="QPR85" s="312"/>
      <c r="QPS85" s="312"/>
      <c r="QPT85" s="312"/>
      <c r="QPU85" s="312"/>
      <c r="QPV85" s="312"/>
      <c r="QPW85" s="312"/>
      <c r="QPX85" s="312"/>
      <c r="QPY85" s="312"/>
      <c r="QPZ85" s="312"/>
      <c r="QQA85" s="312"/>
      <c r="QQB85" s="312"/>
      <c r="QQC85" s="312"/>
      <c r="QQD85" s="312"/>
      <c r="QQE85" s="312"/>
      <c r="QQF85" s="312"/>
      <c r="QQG85" s="312"/>
      <c r="QQH85" s="312"/>
      <c r="QQI85" s="312"/>
      <c r="QQJ85" s="312"/>
      <c r="QQK85" s="318"/>
      <c r="QQL85" s="318"/>
      <c r="QQM85" s="318"/>
      <c r="QQN85" s="318"/>
      <c r="QQO85" s="318"/>
      <c r="QQP85" s="318"/>
      <c r="QQQ85" s="318"/>
      <c r="QQR85" s="318"/>
      <c r="QQS85" s="318"/>
      <c r="QQT85" s="318"/>
      <c r="QQU85" s="318"/>
      <c r="QQV85" s="318"/>
      <c r="QQW85" s="318"/>
      <c r="QQX85" s="318"/>
      <c r="QQY85" s="318"/>
      <c r="QQZ85" s="318"/>
      <c r="QRA85" s="322"/>
      <c r="QRB85" s="323"/>
      <c r="QRC85" s="323"/>
      <c r="QRD85" s="323"/>
      <c r="QRE85" s="323"/>
      <c r="QRF85" s="323"/>
      <c r="QRG85" s="323"/>
      <c r="QRH85" s="323"/>
      <c r="QRI85" s="323"/>
      <c r="QRJ85" s="323"/>
      <c r="QRK85" s="323"/>
      <c r="QRL85" s="323"/>
      <c r="QRM85" s="323"/>
      <c r="QRN85" s="323"/>
      <c r="QRO85" s="323"/>
      <c r="QRP85" s="350"/>
      <c r="QRQ85" s="312"/>
      <c r="QRR85" s="312"/>
      <c r="QRS85" s="312"/>
      <c r="QRT85" s="312"/>
      <c r="QRU85" s="312"/>
      <c r="QRV85" s="312"/>
      <c r="QRW85" s="312"/>
      <c r="QRX85" s="312"/>
      <c r="QRY85" s="312"/>
      <c r="QRZ85" s="312"/>
      <c r="QSA85" s="312"/>
      <c r="QSB85" s="312"/>
      <c r="QSC85" s="312"/>
      <c r="QSD85" s="312"/>
      <c r="QSE85" s="312"/>
      <c r="QSF85" s="312"/>
      <c r="QSG85" s="312"/>
      <c r="QSH85" s="312"/>
      <c r="QSI85" s="312"/>
      <c r="QSJ85" s="312"/>
      <c r="QSK85" s="312"/>
      <c r="QSL85" s="312"/>
      <c r="QSM85" s="312"/>
      <c r="QSN85" s="312"/>
      <c r="QSO85" s="312"/>
      <c r="QSP85" s="312"/>
      <c r="QSQ85" s="312"/>
      <c r="QSR85" s="312"/>
      <c r="QSS85" s="312"/>
      <c r="QST85" s="312"/>
      <c r="QSU85" s="312"/>
      <c r="QSV85" s="312"/>
      <c r="QSW85" s="312"/>
      <c r="QSX85" s="312"/>
      <c r="QSY85" s="312"/>
      <c r="QSZ85" s="312"/>
      <c r="QTA85" s="312"/>
      <c r="QTB85" s="312"/>
      <c r="QTC85" s="312"/>
      <c r="QTD85" s="312"/>
      <c r="QTE85" s="312"/>
      <c r="QTF85" s="312"/>
      <c r="QTG85" s="312"/>
      <c r="QTH85" s="312"/>
      <c r="QTI85" s="312"/>
      <c r="QTJ85" s="312"/>
      <c r="QTK85" s="312"/>
      <c r="QTL85" s="312"/>
      <c r="QTM85" s="312"/>
      <c r="QTN85" s="312"/>
      <c r="QTO85" s="312"/>
      <c r="QTP85" s="312"/>
      <c r="QTQ85" s="312"/>
      <c r="QTR85" s="312"/>
      <c r="QTS85" s="312"/>
      <c r="QTT85" s="312"/>
      <c r="QTU85" s="312"/>
      <c r="QTV85" s="312"/>
      <c r="QTW85" s="312"/>
      <c r="QTX85" s="312"/>
      <c r="QTY85" s="318"/>
      <c r="QTZ85" s="318"/>
      <c r="QUA85" s="318"/>
      <c r="QUB85" s="318"/>
      <c r="QUC85" s="318"/>
      <c r="QUD85" s="318"/>
      <c r="QUE85" s="318"/>
      <c r="QUF85" s="318"/>
      <c r="QUG85" s="318"/>
      <c r="QUH85" s="318"/>
      <c r="QUI85" s="318"/>
      <c r="QUJ85" s="318"/>
      <c r="QUK85" s="318"/>
      <c r="QUL85" s="318"/>
      <c r="QUM85" s="318"/>
      <c r="QUN85" s="318"/>
      <c r="QUO85" s="322"/>
      <c r="QUP85" s="323"/>
      <c r="QUQ85" s="323"/>
      <c r="QUR85" s="323"/>
      <c r="QUS85" s="323"/>
      <c r="QUT85" s="323"/>
      <c r="QUU85" s="323"/>
      <c r="QUV85" s="323"/>
      <c r="QUW85" s="323"/>
      <c r="QUX85" s="323"/>
      <c r="QUY85" s="323"/>
      <c r="QUZ85" s="323"/>
      <c r="QVA85" s="323"/>
      <c r="QVB85" s="323"/>
      <c r="QVC85" s="323"/>
      <c r="QVD85" s="350"/>
      <c r="QVE85" s="312"/>
      <c r="QVF85" s="312"/>
      <c r="QVG85" s="312"/>
      <c r="QVH85" s="312"/>
      <c r="QVI85" s="312"/>
      <c r="QVJ85" s="312"/>
      <c r="QVK85" s="312"/>
      <c r="QVL85" s="312"/>
      <c r="QVM85" s="312"/>
      <c r="QVN85" s="312"/>
      <c r="QVO85" s="312"/>
      <c r="QVP85" s="312"/>
      <c r="QVQ85" s="312"/>
      <c r="QVR85" s="312"/>
      <c r="QVS85" s="312"/>
      <c r="QVT85" s="312"/>
      <c r="QVU85" s="312"/>
      <c r="QVV85" s="312"/>
      <c r="QVW85" s="312"/>
      <c r="QVX85" s="312"/>
      <c r="QVY85" s="312"/>
      <c r="QVZ85" s="312"/>
      <c r="QWA85" s="312"/>
      <c r="QWB85" s="312"/>
      <c r="QWC85" s="312"/>
      <c r="QWD85" s="312"/>
      <c r="QWE85" s="312"/>
      <c r="QWF85" s="312"/>
      <c r="QWG85" s="312"/>
      <c r="QWH85" s="312"/>
      <c r="QWI85" s="312"/>
      <c r="QWJ85" s="312"/>
      <c r="QWK85" s="312"/>
      <c r="QWL85" s="312"/>
      <c r="QWM85" s="312"/>
      <c r="QWN85" s="312"/>
      <c r="QWO85" s="312"/>
      <c r="QWP85" s="312"/>
      <c r="QWQ85" s="312"/>
      <c r="QWR85" s="312"/>
      <c r="QWS85" s="312"/>
      <c r="QWT85" s="312"/>
      <c r="QWU85" s="312"/>
      <c r="QWV85" s="312"/>
      <c r="QWW85" s="312"/>
      <c r="QWX85" s="312"/>
      <c r="QWY85" s="312"/>
      <c r="QWZ85" s="312"/>
      <c r="QXA85" s="312"/>
      <c r="QXB85" s="312"/>
      <c r="QXC85" s="312"/>
      <c r="QXD85" s="312"/>
      <c r="QXE85" s="312"/>
      <c r="QXF85" s="312"/>
      <c r="QXG85" s="312"/>
      <c r="QXH85" s="312"/>
      <c r="QXI85" s="312"/>
      <c r="QXJ85" s="312"/>
      <c r="QXK85" s="312"/>
      <c r="QXL85" s="312"/>
      <c r="QXM85" s="318"/>
      <c r="QXN85" s="318"/>
      <c r="QXO85" s="318"/>
      <c r="QXP85" s="318"/>
      <c r="QXQ85" s="318"/>
      <c r="QXR85" s="318"/>
      <c r="QXS85" s="318"/>
      <c r="QXT85" s="318"/>
      <c r="QXU85" s="318"/>
      <c r="QXV85" s="318"/>
      <c r="QXW85" s="318"/>
      <c r="QXX85" s="318"/>
      <c r="QXY85" s="318"/>
      <c r="QXZ85" s="318"/>
      <c r="QYA85" s="318"/>
      <c r="QYB85" s="318"/>
      <c r="QYC85" s="322"/>
      <c r="QYD85" s="323"/>
      <c r="QYE85" s="323"/>
      <c r="QYF85" s="323"/>
      <c r="QYG85" s="323"/>
      <c r="QYH85" s="323"/>
      <c r="QYI85" s="323"/>
      <c r="QYJ85" s="323"/>
      <c r="QYK85" s="323"/>
      <c r="QYL85" s="323"/>
      <c r="QYM85" s="323"/>
      <c r="QYN85" s="323"/>
      <c r="QYO85" s="323"/>
      <c r="QYP85" s="323"/>
      <c r="QYQ85" s="323"/>
      <c r="QYR85" s="350"/>
      <c r="QYS85" s="312"/>
      <c r="QYT85" s="312"/>
      <c r="QYU85" s="312"/>
      <c r="QYV85" s="312"/>
      <c r="QYW85" s="312"/>
      <c r="QYX85" s="312"/>
      <c r="QYY85" s="312"/>
      <c r="QYZ85" s="312"/>
      <c r="QZA85" s="312"/>
      <c r="QZB85" s="312"/>
      <c r="QZC85" s="312"/>
      <c r="QZD85" s="312"/>
      <c r="QZE85" s="312"/>
      <c r="QZF85" s="312"/>
      <c r="QZG85" s="312"/>
      <c r="QZH85" s="312"/>
      <c r="QZI85" s="312"/>
      <c r="QZJ85" s="312"/>
      <c r="QZK85" s="312"/>
      <c r="QZL85" s="312"/>
      <c r="QZM85" s="312"/>
      <c r="QZN85" s="312"/>
      <c r="QZO85" s="312"/>
      <c r="QZP85" s="312"/>
      <c r="QZQ85" s="312"/>
      <c r="QZR85" s="312"/>
      <c r="QZS85" s="312"/>
      <c r="QZT85" s="312"/>
      <c r="QZU85" s="312"/>
      <c r="QZV85" s="312"/>
      <c r="QZW85" s="312"/>
      <c r="QZX85" s="312"/>
      <c r="QZY85" s="312"/>
      <c r="QZZ85" s="312"/>
      <c r="RAA85" s="312"/>
      <c r="RAB85" s="312"/>
      <c r="RAC85" s="312"/>
      <c r="RAD85" s="312"/>
      <c r="RAE85" s="312"/>
      <c r="RAF85" s="312"/>
      <c r="RAG85" s="312"/>
      <c r="RAH85" s="312"/>
      <c r="RAI85" s="312"/>
      <c r="RAJ85" s="312"/>
      <c r="RAK85" s="312"/>
      <c r="RAL85" s="312"/>
      <c r="RAM85" s="312"/>
      <c r="RAN85" s="312"/>
      <c r="RAO85" s="312"/>
      <c r="RAP85" s="312"/>
      <c r="RAQ85" s="312"/>
      <c r="RAR85" s="312"/>
      <c r="RAS85" s="312"/>
      <c r="RAT85" s="312"/>
      <c r="RAU85" s="312"/>
      <c r="RAV85" s="312"/>
      <c r="RAW85" s="312"/>
      <c r="RAX85" s="312"/>
      <c r="RAY85" s="312"/>
      <c r="RAZ85" s="312"/>
      <c r="RBA85" s="318"/>
      <c r="RBB85" s="318"/>
      <c r="RBC85" s="318"/>
      <c r="RBD85" s="318"/>
      <c r="RBE85" s="318"/>
      <c r="RBF85" s="318"/>
      <c r="RBG85" s="318"/>
      <c r="RBH85" s="318"/>
      <c r="RBI85" s="318"/>
      <c r="RBJ85" s="318"/>
      <c r="RBK85" s="318"/>
      <c r="RBL85" s="318"/>
      <c r="RBM85" s="318"/>
      <c r="RBN85" s="318"/>
      <c r="RBO85" s="318"/>
      <c r="RBP85" s="318"/>
      <c r="RBQ85" s="322"/>
      <c r="RBR85" s="323"/>
      <c r="RBS85" s="323"/>
      <c r="RBT85" s="323"/>
      <c r="RBU85" s="323"/>
      <c r="RBV85" s="323"/>
      <c r="RBW85" s="323"/>
      <c r="RBX85" s="323"/>
      <c r="RBY85" s="323"/>
      <c r="RBZ85" s="323"/>
      <c r="RCA85" s="323"/>
      <c r="RCB85" s="323"/>
      <c r="RCC85" s="323"/>
      <c r="RCD85" s="323"/>
      <c r="RCE85" s="323"/>
      <c r="RCF85" s="350"/>
      <c r="RCG85" s="312"/>
      <c r="RCH85" s="312"/>
      <c r="RCI85" s="312"/>
      <c r="RCJ85" s="312"/>
      <c r="RCK85" s="312"/>
      <c r="RCL85" s="312"/>
      <c r="RCM85" s="312"/>
      <c r="RCN85" s="312"/>
      <c r="RCO85" s="312"/>
      <c r="RCP85" s="312"/>
      <c r="RCQ85" s="312"/>
      <c r="RCR85" s="312"/>
      <c r="RCS85" s="312"/>
      <c r="RCT85" s="312"/>
      <c r="RCU85" s="312"/>
      <c r="RCV85" s="312"/>
      <c r="RCW85" s="312"/>
      <c r="RCX85" s="312"/>
      <c r="RCY85" s="312"/>
      <c r="RCZ85" s="312"/>
      <c r="RDA85" s="312"/>
      <c r="RDB85" s="312"/>
      <c r="RDC85" s="312"/>
      <c r="RDD85" s="312"/>
      <c r="RDE85" s="312"/>
      <c r="RDF85" s="312"/>
      <c r="RDG85" s="312"/>
      <c r="RDH85" s="312"/>
      <c r="RDI85" s="312"/>
      <c r="RDJ85" s="312"/>
      <c r="RDK85" s="312"/>
      <c r="RDL85" s="312"/>
      <c r="RDM85" s="312"/>
      <c r="RDN85" s="312"/>
      <c r="RDO85" s="312"/>
      <c r="RDP85" s="312"/>
      <c r="RDQ85" s="312"/>
      <c r="RDR85" s="312"/>
      <c r="RDS85" s="312"/>
      <c r="RDT85" s="312"/>
      <c r="RDU85" s="312"/>
      <c r="RDV85" s="312"/>
      <c r="RDW85" s="312"/>
      <c r="RDX85" s="312"/>
      <c r="RDY85" s="312"/>
      <c r="RDZ85" s="312"/>
      <c r="REA85" s="312"/>
      <c r="REB85" s="312"/>
      <c r="REC85" s="312"/>
      <c r="RED85" s="312"/>
      <c r="REE85" s="312"/>
      <c r="REF85" s="312"/>
      <c r="REG85" s="312"/>
      <c r="REH85" s="312"/>
      <c r="REI85" s="312"/>
      <c r="REJ85" s="312"/>
      <c r="REK85" s="312"/>
      <c r="REL85" s="312"/>
      <c r="REM85" s="312"/>
      <c r="REN85" s="312"/>
      <c r="REO85" s="318"/>
      <c r="REP85" s="318"/>
      <c r="REQ85" s="318"/>
      <c r="RER85" s="318"/>
      <c r="RES85" s="318"/>
      <c r="RET85" s="318"/>
      <c r="REU85" s="318"/>
      <c r="REV85" s="318"/>
      <c r="REW85" s="318"/>
      <c r="REX85" s="318"/>
      <c r="REY85" s="318"/>
      <c r="REZ85" s="318"/>
      <c r="RFA85" s="318"/>
      <c r="RFB85" s="318"/>
      <c r="RFC85" s="318"/>
      <c r="RFD85" s="318"/>
      <c r="RFE85" s="322"/>
      <c r="RFF85" s="323"/>
      <c r="RFG85" s="323"/>
      <c r="RFH85" s="323"/>
      <c r="RFI85" s="323"/>
      <c r="RFJ85" s="323"/>
      <c r="RFK85" s="323"/>
      <c r="RFL85" s="323"/>
      <c r="RFM85" s="323"/>
      <c r="RFN85" s="323"/>
      <c r="RFO85" s="323"/>
      <c r="RFP85" s="323"/>
      <c r="RFQ85" s="323"/>
      <c r="RFR85" s="323"/>
      <c r="RFS85" s="323"/>
      <c r="RFT85" s="350"/>
      <c r="RFU85" s="312"/>
      <c r="RFV85" s="312"/>
      <c r="RFW85" s="312"/>
      <c r="RFX85" s="312"/>
      <c r="RFY85" s="312"/>
      <c r="RFZ85" s="312"/>
      <c r="RGA85" s="312"/>
      <c r="RGB85" s="312"/>
      <c r="RGC85" s="312"/>
      <c r="RGD85" s="312"/>
      <c r="RGE85" s="312"/>
      <c r="RGF85" s="312"/>
      <c r="RGG85" s="312"/>
      <c r="RGH85" s="312"/>
      <c r="RGI85" s="312"/>
      <c r="RGJ85" s="312"/>
      <c r="RGK85" s="312"/>
      <c r="RGL85" s="312"/>
      <c r="RGM85" s="312"/>
      <c r="RGN85" s="312"/>
      <c r="RGO85" s="312"/>
      <c r="RGP85" s="312"/>
      <c r="RGQ85" s="312"/>
      <c r="RGR85" s="312"/>
      <c r="RGS85" s="312"/>
      <c r="RGT85" s="312"/>
      <c r="RGU85" s="312"/>
      <c r="RGV85" s="312"/>
      <c r="RGW85" s="312"/>
      <c r="RGX85" s="312"/>
      <c r="RGY85" s="312"/>
      <c r="RGZ85" s="312"/>
      <c r="RHA85" s="312"/>
      <c r="RHB85" s="312"/>
      <c r="RHC85" s="312"/>
      <c r="RHD85" s="312"/>
      <c r="RHE85" s="312"/>
      <c r="RHF85" s="312"/>
      <c r="RHG85" s="312"/>
      <c r="RHH85" s="312"/>
      <c r="RHI85" s="312"/>
      <c r="RHJ85" s="312"/>
      <c r="RHK85" s="312"/>
      <c r="RHL85" s="312"/>
      <c r="RHM85" s="312"/>
      <c r="RHN85" s="312"/>
      <c r="RHO85" s="312"/>
      <c r="RHP85" s="312"/>
      <c r="RHQ85" s="312"/>
      <c r="RHR85" s="312"/>
      <c r="RHS85" s="312"/>
      <c r="RHT85" s="312"/>
      <c r="RHU85" s="312"/>
      <c r="RHV85" s="312"/>
      <c r="RHW85" s="312"/>
      <c r="RHX85" s="312"/>
      <c r="RHY85" s="312"/>
      <c r="RHZ85" s="312"/>
      <c r="RIA85" s="312"/>
      <c r="RIB85" s="312"/>
      <c r="RIC85" s="318"/>
      <c r="RID85" s="318"/>
      <c r="RIE85" s="318"/>
      <c r="RIF85" s="318"/>
      <c r="RIG85" s="318"/>
      <c r="RIH85" s="318"/>
      <c r="RII85" s="318"/>
      <c r="RIJ85" s="318"/>
      <c r="RIK85" s="318"/>
      <c r="RIL85" s="318"/>
      <c r="RIM85" s="318"/>
      <c r="RIN85" s="318"/>
      <c r="RIO85" s="318"/>
      <c r="RIP85" s="318"/>
      <c r="RIQ85" s="318"/>
      <c r="RIR85" s="318"/>
      <c r="RIS85" s="322"/>
      <c r="RIT85" s="323"/>
      <c r="RIU85" s="323"/>
      <c r="RIV85" s="323"/>
      <c r="RIW85" s="323"/>
      <c r="RIX85" s="323"/>
      <c r="RIY85" s="323"/>
      <c r="RIZ85" s="323"/>
      <c r="RJA85" s="323"/>
      <c r="RJB85" s="323"/>
      <c r="RJC85" s="323"/>
      <c r="RJD85" s="323"/>
      <c r="RJE85" s="323"/>
      <c r="RJF85" s="323"/>
      <c r="RJG85" s="323"/>
      <c r="RJH85" s="350"/>
      <c r="RJI85" s="312"/>
      <c r="RJJ85" s="312"/>
      <c r="RJK85" s="312"/>
      <c r="RJL85" s="312"/>
      <c r="RJM85" s="312"/>
      <c r="RJN85" s="312"/>
      <c r="RJO85" s="312"/>
      <c r="RJP85" s="312"/>
      <c r="RJQ85" s="312"/>
      <c r="RJR85" s="312"/>
      <c r="RJS85" s="312"/>
      <c r="RJT85" s="312"/>
      <c r="RJU85" s="312"/>
      <c r="RJV85" s="312"/>
      <c r="RJW85" s="312"/>
      <c r="RJX85" s="312"/>
      <c r="RJY85" s="312"/>
      <c r="RJZ85" s="312"/>
      <c r="RKA85" s="312"/>
      <c r="RKB85" s="312"/>
      <c r="RKC85" s="312"/>
      <c r="RKD85" s="312"/>
      <c r="RKE85" s="312"/>
      <c r="RKF85" s="312"/>
      <c r="RKG85" s="312"/>
      <c r="RKH85" s="312"/>
      <c r="RKI85" s="312"/>
      <c r="RKJ85" s="312"/>
      <c r="RKK85" s="312"/>
      <c r="RKL85" s="312"/>
      <c r="RKM85" s="312"/>
      <c r="RKN85" s="312"/>
      <c r="RKO85" s="312"/>
      <c r="RKP85" s="312"/>
      <c r="RKQ85" s="312"/>
      <c r="RKR85" s="312"/>
      <c r="RKS85" s="312"/>
      <c r="RKT85" s="312"/>
      <c r="RKU85" s="312"/>
      <c r="RKV85" s="312"/>
      <c r="RKW85" s="312"/>
      <c r="RKX85" s="312"/>
      <c r="RKY85" s="312"/>
      <c r="RKZ85" s="312"/>
      <c r="RLA85" s="312"/>
      <c r="RLB85" s="312"/>
      <c r="RLC85" s="312"/>
      <c r="RLD85" s="312"/>
      <c r="RLE85" s="312"/>
      <c r="RLF85" s="312"/>
      <c r="RLG85" s="312"/>
      <c r="RLH85" s="312"/>
      <c r="RLI85" s="312"/>
      <c r="RLJ85" s="312"/>
      <c r="RLK85" s="312"/>
      <c r="RLL85" s="312"/>
      <c r="RLM85" s="312"/>
      <c r="RLN85" s="312"/>
      <c r="RLO85" s="312"/>
      <c r="RLP85" s="312"/>
      <c r="RLQ85" s="318"/>
      <c r="RLR85" s="318"/>
      <c r="RLS85" s="318"/>
      <c r="RLT85" s="318"/>
      <c r="RLU85" s="318"/>
      <c r="RLV85" s="318"/>
      <c r="RLW85" s="318"/>
      <c r="RLX85" s="318"/>
      <c r="RLY85" s="318"/>
      <c r="RLZ85" s="318"/>
      <c r="RMA85" s="318"/>
      <c r="RMB85" s="318"/>
      <c r="RMC85" s="318"/>
      <c r="RMD85" s="318"/>
      <c r="RME85" s="318"/>
      <c r="RMF85" s="318"/>
      <c r="RMG85" s="322"/>
      <c r="RMH85" s="323"/>
      <c r="RMI85" s="323"/>
      <c r="RMJ85" s="323"/>
      <c r="RMK85" s="323"/>
      <c r="RML85" s="323"/>
      <c r="RMM85" s="323"/>
      <c r="RMN85" s="323"/>
      <c r="RMO85" s="323"/>
      <c r="RMP85" s="323"/>
      <c r="RMQ85" s="323"/>
      <c r="RMR85" s="323"/>
      <c r="RMS85" s="323"/>
      <c r="RMT85" s="323"/>
      <c r="RMU85" s="323"/>
      <c r="RMV85" s="350"/>
      <c r="RMW85" s="312"/>
      <c r="RMX85" s="312"/>
      <c r="RMY85" s="312"/>
      <c r="RMZ85" s="312"/>
      <c r="RNA85" s="312"/>
      <c r="RNB85" s="312"/>
      <c r="RNC85" s="312"/>
      <c r="RND85" s="312"/>
      <c r="RNE85" s="312"/>
      <c r="RNF85" s="312"/>
      <c r="RNG85" s="312"/>
      <c r="RNH85" s="312"/>
      <c r="RNI85" s="312"/>
      <c r="RNJ85" s="312"/>
      <c r="RNK85" s="312"/>
      <c r="RNL85" s="312"/>
      <c r="RNM85" s="312"/>
      <c r="RNN85" s="312"/>
      <c r="RNO85" s="312"/>
      <c r="RNP85" s="312"/>
      <c r="RNQ85" s="312"/>
      <c r="RNR85" s="312"/>
      <c r="RNS85" s="312"/>
      <c r="RNT85" s="312"/>
      <c r="RNU85" s="312"/>
      <c r="RNV85" s="312"/>
      <c r="RNW85" s="312"/>
      <c r="RNX85" s="312"/>
      <c r="RNY85" s="312"/>
      <c r="RNZ85" s="312"/>
      <c r="ROA85" s="312"/>
      <c r="ROB85" s="312"/>
      <c r="ROC85" s="312"/>
      <c r="ROD85" s="312"/>
      <c r="ROE85" s="312"/>
      <c r="ROF85" s="312"/>
      <c r="ROG85" s="312"/>
      <c r="ROH85" s="312"/>
      <c r="ROI85" s="312"/>
      <c r="ROJ85" s="312"/>
      <c r="ROK85" s="312"/>
      <c r="ROL85" s="312"/>
      <c r="ROM85" s="312"/>
      <c r="RON85" s="312"/>
      <c r="ROO85" s="312"/>
      <c r="ROP85" s="312"/>
      <c r="ROQ85" s="312"/>
      <c r="ROR85" s="312"/>
      <c r="ROS85" s="312"/>
      <c r="ROT85" s="312"/>
      <c r="ROU85" s="312"/>
      <c r="ROV85" s="312"/>
      <c r="ROW85" s="312"/>
      <c r="ROX85" s="312"/>
      <c r="ROY85" s="312"/>
      <c r="ROZ85" s="312"/>
      <c r="RPA85" s="312"/>
      <c r="RPB85" s="312"/>
      <c r="RPC85" s="312"/>
      <c r="RPD85" s="312"/>
      <c r="RPE85" s="318"/>
      <c r="RPF85" s="318"/>
      <c r="RPG85" s="318"/>
      <c r="RPH85" s="318"/>
      <c r="RPI85" s="318"/>
      <c r="RPJ85" s="318"/>
      <c r="RPK85" s="318"/>
      <c r="RPL85" s="318"/>
      <c r="RPM85" s="318"/>
      <c r="RPN85" s="318"/>
      <c r="RPO85" s="318"/>
      <c r="RPP85" s="318"/>
      <c r="RPQ85" s="318"/>
      <c r="RPR85" s="318"/>
      <c r="RPS85" s="318"/>
      <c r="RPT85" s="318"/>
      <c r="RPU85" s="322"/>
      <c r="RPV85" s="323"/>
      <c r="RPW85" s="323"/>
      <c r="RPX85" s="323"/>
      <c r="RPY85" s="323"/>
      <c r="RPZ85" s="323"/>
      <c r="RQA85" s="323"/>
      <c r="RQB85" s="323"/>
      <c r="RQC85" s="323"/>
      <c r="RQD85" s="323"/>
      <c r="RQE85" s="323"/>
      <c r="RQF85" s="323"/>
      <c r="RQG85" s="323"/>
      <c r="RQH85" s="323"/>
      <c r="RQI85" s="323"/>
      <c r="RQJ85" s="350"/>
      <c r="RQK85" s="312"/>
      <c r="RQL85" s="312"/>
      <c r="RQM85" s="312"/>
      <c r="RQN85" s="312"/>
      <c r="RQO85" s="312"/>
      <c r="RQP85" s="312"/>
      <c r="RQQ85" s="312"/>
      <c r="RQR85" s="312"/>
      <c r="RQS85" s="312"/>
      <c r="RQT85" s="312"/>
      <c r="RQU85" s="312"/>
      <c r="RQV85" s="312"/>
      <c r="RQW85" s="312"/>
      <c r="RQX85" s="312"/>
      <c r="RQY85" s="312"/>
      <c r="RQZ85" s="312"/>
      <c r="RRA85" s="312"/>
      <c r="RRB85" s="312"/>
      <c r="RRC85" s="312"/>
      <c r="RRD85" s="312"/>
      <c r="RRE85" s="312"/>
      <c r="RRF85" s="312"/>
      <c r="RRG85" s="312"/>
      <c r="RRH85" s="312"/>
      <c r="RRI85" s="312"/>
      <c r="RRJ85" s="312"/>
      <c r="RRK85" s="312"/>
      <c r="RRL85" s="312"/>
      <c r="RRM85" s="312"/>
      <c r="RRN85" s="312"/>
      <c r="RRO85" s="312"/>
      <c r="RRP85" s="312"/>
      <c r="RRQ85" s="312"/>
      <c r="RRR85" s="312"/>
      <c r="RRS85" s="312"/>
      <c r="RRT85" s="312"/>
      <c r="RRU85" s="312"/>
      <c r="RRV85" s="312"/>
      <c r="RRW85" s="312"/>
      <c r="RRX85" s="312"/>
      <c r="RRY85" s="312"/>
      <c r="RRZ85" s="312"/>
      <c r="RSA85" s="312"/>
      <c r="RSB85" s="312"/>
      <c r="RSC85" s="312"/>
      <c r="RSD85" s="312"/>
      <c r="RSE85" s="312"/>
      <c r="RSF85" s="312"/>
      <c r="RSG85" s="312"/>
      <c r="RSH85" s="312"/>
      <c r="RSI85" s="312"/>
      <c r="RSJ85" s="312"/>
      <c r="RSK85" s="312"/>
      <c r="RSL85" s="312"/>
      <c r="RSM85" s="312"/>
      <c r="RSN85" s="312"/>
      <c r="RSO85" s="312"/>
      <c r="RSP85" s="312"/>
      <c r="RSQ85" s="312"/>
      <c r="RSR85" s="312"/>
      <c r="RSS85" s="318"/>
      <c r="RST85" s="318"/>
      <c r="RSU85" s="318"/>
      <c r="RSV85" s="318"/>
      <c r="RSW85" s="318"/>
      <c r="RSX85" s="318"/>
      <c r="RSY85" s="318"/>
      <c r="RSZ85" s="318"/>
      <c r="RTA85" s="318"/>
      <c r="RTB85" s="318"/>
      <c r="RTC85" s="318"/>
      <c r="RTD85" s="318"/>
      <c r="RTE85" s="318"/>
      <c r="RTF85" s="318"/>
      <c r="RTG85" s="318"/>
      <c r="RTH85" s="318"/>
      <c r="RTI85" s="322"/>
      <c r="RTJ85" s="323"/>
      <c r="RTK85" s="323"/>
      <c r="RTL85" s="323"/>
      <c r="RTM85" s="323"/>
      <c r="RTN85" s="323"/>
      <c r="RTO85" s="323"/>
      <c r="RTP85" s="323"/>
      <c r="RTQ85" s="323"/>
      <c r="RTR85" s="323"/>
      <c r="RTS85" s="323"/>
      <c r="RTT85" s="323"/>
      <c r="RTU85" s="323"/>
      <c r="RTV85" s="323"/>
      <c r="RTW85" s="323"/>
      <c r="RTX85" s="350"/>
      <c r="RTY85" s="312"/>
      <c r="RTZ85" s="312"/>
      <c r="RUA85" s="312"/>
      <c r="RUB85" s="312"/>
      <c r="RUC85" s="312"/>
      <c r="RUD85" s="312"/>
      <c r="RUE85" s="312"/>
      <c r="RUF85" s="312"/>
      <c r="RUG85" s="312"/>
      <c r="RUH85" s="312"/>
      <c r="RUI85" s="312"/>
      <c r="RUJ85" s="312"/>
      <c r="RUK85" s="312"/>
      <c r="RUL85" s="312"/>
      <c r="RUM85" s="312"/>
      <c r="RUN85" s="312"/>
      <c r="RUO85" s="312"/>
      <c r="RUP85" s="312"/>
      <c r="RUQ85" s="312"/>
      <c r="RUR85" s="312"/>
      <c r="RUS85" s="312"/>
      <c r="RUT85" s="312"/>
      <c r="RUU85" s="312"/>
      <c r="RUV85" s="312"/>
      <c r="RUW85" s="312"/>
      <c r="RUX85" s="312"/>
      <c r="RUY85" s="312"/>
      <c r="RUZ85" s="312"/>
      <c r="RVA85" s="312"/>
      <c r="RVB85" s="312"/>
      <c r="RVC85" s="312"/>
      <c r="RVD85" s="312"/>
      <c r="RVE85" s="312"/>
      <c r="RVF85" s="312"/>
      <c r="RVG85" s="312"/>
      <c r="RVH85" s="312"/>
      <c r="RVI85" s="312"/>
      <c r="RVJ85" s="312"/>
      <c r="RVK85" s="312"/>
      <c r="RVL85" s="312"/>
      <c r="RVM85" s="312"/>
      <c r="RVN85" s="312"/>
      <c r="RVO85" s="312"/>
      <c r="RVP85" s="312"/>
      <c r="RVQ85" s="312"/>
      <c r="RVR85" s="312"/>
      <c r="RVS85" s="312"/>
      <c r="RVT85" s="312"/>
      <c r="RVU85" s="312"/>
      <c r="RVV85" s="312"/>
      <c r="RVW85" s="312"/>
      <c r="RVX85" s="312"/>
      <c r="RVY85" s="312"/>
      <c r="RVZ85" s="312"/>
      <c r="RWA85" s="312"/>
      <c r="RWB85" s="312"/>
      <c r="RWC85" s="312"/>
      <c r="RWD85" s="312"/>
      <c r="RWE85" s="312"/>
      <c r="RWF85" s="312"/>
      <c r="RWG85" s="318"/>
      <c r="RWH85" s="318"/>
      <c r="RWI85" s="318"/>
      <c r="RWJ85" s="318"/>
      <c r="RWK85" s="318"/>
      <c r="RWL85" s="318"/>
      <c r="RWM85" s="318"/>
      <c r="RWN85" s="318"/>
      <c r="RWO85" s="318"/>
      <c r="RWP85" s="318"/>
      <c r="RWQ85" s="318"/>
      <c r="RWR85" s="318"/>
      <c r="RWS85" s="318"/>
      <c r="RWT85" s="318"/>
      <c r="RWU85" s="318"/>
      <c r="RWV85" s="318"/>
      <c r="RWW85" s="322"/>
      <c r="RWX85" s="323"/>
      <c r="RWY85" s="323"/>
      <c r="RWZ85" s="323"/>
      <c r="RXA85" s="323"/>
      <c r="RXB85" s="323"/>
      <c r="RXC85" s="323"/>
      <c r="RXD85" s="323"/>
      <c r="RXE85" s="323"/>
      <c r="RXF85" s="323"/>
      <c r="RXG85" s="323"/>
      <c r="RXH85" s="323"/>
      <c r="RXI85" s="323"/>
      <c r="RXJ85" s="323"/>
      <c r="RXK85" s="323"/>
      <c r="RXL85" s="350"/>
      <c r="RXM85" s="312"/>
      <c r="RXN85" s="312"/>
      <c r="RXO85" s="312"/>
      <c r="RXP85" s="312"/>
      <c r="RXQ85" s="312"/>
      <c r="RXR85" s="312"/>
      <c r="RXS85" s="312"/>
      <c r="RXT85" s="312"/>
      <c r="RXU85" s="312"/>
      <c r="RXV85" s="312"/>
      <c r="RXW85" s="312"/>
      <c r="RXX85" s="312"/>
      <c r="RXY85" s="312"/>
      <c r="RXZ85" s="312"/>
      <c r="RYA85" s="312"/>
      <c r="RYB85" s="312"/>
      <c r="RYC85" s="312"/>
      <c r="RYD85" s="312"/>
      <c r="RYE85" s="312"/>
      <c r="RYF85" s="312"/>
      <c r="RYG85" s="312"/>
      <c r="RYH85" s="312"/>
      <c r="RYI85" s="312"/>
      <c r="RYJ85" s="312"/>
      <c r="RYK85" s="312"/>
      <c r="RYL85" s="312"/>
      <c r="RYM85" s="312"/>
      <c r="RYN85" s="312"/>
      <c r="RYO85" s="312"/>
      <c r="RYP85" s="312"/>
      <c r="RYQ85" s="312"/>
      <c r="RYR85" s="312"/>
      <c r="RYS85" s="312"/>
      <c r="RYT85" s="312"/>
      <c r="RYU85" s="312"/>
      <c r="RYV85" s="312"/>
      <c r="RYW85" s="312"/>
      <c r="RYX85" s="312"/>
      <c r="RYY85" s="312"/>
      <c r="RYZ85" s="312"/>
      <c r="RZA85" s="312"/>
      <c r="RZB85" s="312"/>
      <c r="RZC85" s="312"/>
      <c r="RZD85" s="312"/>
      <c r="RZE85" s="312"/>
      <c r="RZF85" s="312"/>
      <c r="RZG85" s="312"/>
      <c r="RZH85" s="312"/>
      <c r="RZI85" s="312"/>
      <c r="RZJ85" s="312"/>
      <c r="RZK85" s="312"/>
      <c r="RZL85" s="312"/>
      <c r="RZM85" s="312"/>
      <c r="RZN85" s="312"/>
      <c r="RZO85" s="312"/>
      <c r="RZP85" s="312"/>
      <c r="RZQ85" s="312"/>
      <c r="RZR85" s="312"/>
      <c r="RZS85" s="312"/>
      <c r="RZT85" s="312"/>
      <c r="RZU85" s="318"/>
      <c r="RZV85" s="318"/>
      <c r="RZW85" s="318"/>
      <c r="RZX85" s="318"/>
      <c r="RZY85" s="318"/>
      <c r="RZZ85" s="318"/>
      <c r="SAA85" s="318"/>
      <c r="SAB85" s="318"/>
      <c r="SAC85" s="318"/>
      <c r="SAD85" s="318"/>
      <c r="SAE85" s="318"/>
      <c r="SAF85" s="318"/>
      <c r="SAG85" s="318"/>
      <c r="SAH85" s="318"/>
      <c r="SAI85" s="318"/>
      <c r="SAJ85" s="318"/>
      <c r="SAK85" s="322"/>
      <c r="SAL85" s="323"/>
      <c r="SAM85" s="323"/>
      <c r="SAN85" s="323"/>
      <c r="SAO85" s="323"/>
      <c r="SAP85" s="323"/>
      <c r="SAQ85" s="323"/>
      <c r="SAR85" s="323"/>
      <c r="SAS85" s="323"/>
      <c r="SAT85" s="323"/>
      <c r="SAU85" s="323"/>
      <c r="SAV85" s="323"/>
      <c r="SAW85" s="323"/>
      <c r="SAX85" s="323"/>
      <c r="SAY85" s="323"/>
      <c r="SAZ85" s="350"/>
      <c r="SBA85" s="312"/>
      <c r="SBB85" s="312"/>
      <c r="SBC85" s="312"/>
      <c r="SBD85" s="312"/>
      <c r="SBE85" s="312"/>
      <c r="SBF85" s="312"/>
      <c r="SBG85" s="312"/>
      <c r="SBH85" s="312"/>
      <c r="SBI85" s="312"/>
      <c r="SBJ85" s="312"/>
      <c r="SBK85" s="312"/>
      <c r="SBL85" s="312"/>
      <c r="SBM85" s="312"/>
      <c r="SBN85" s="312"/>
      <c r="SBO85" s="312"/>
      <c r="SBP85" s="312"/>
      <c r="SBQ85" s="312"/>
      <c r="SBR85" s="312"/>
      <c r="SBS85" s="312"/>
      <c r="SBT85" s="312"/>
      <c r="SBU85" s="312"/>
      <c r="SBV85" s="312"/>
      <c r="SBW85" s="312"/>
      <c r="SBX85" s="312"/>
      <c r="SBY85" s="312"/>
      <c r="SBZ85" s="312"/>
      <c r="SCA85" s="312"/>
      <c r="SCB85" s="312"/>
      <c r="SCC85" s="312"/>
      <c r="SCD85" s="312"/>
      <c r="SCE85" s="312"/>
      <c r="SCF85" s="312"/>
      <c r="SCG85" s="312"/>
      <c r="SCH85" s="312"/>
      <c r="SCI85" s="312"/>
      <c r="SCJ85" s="312"/>
      <c r="SCK85" s="312"/>
      <c r="SCL85" s="312"/>
      <c r="SCM85" s="312"/>
      <c r="SCN85" s="312"/>
      <c r="SCO85" s="312"/>
      <c r="SCP85" s="312"/>
      <c r="SCQ85" s="312"/>
      <c r="SCR85" s="312"/>
      <c r="SCS85" s="312"/>
      <c r="SCT85" s="312"/>
      <c r="SCU85" s="312"/>
      <c r="SCV85" s="312"/>
      <c r="SCW85" s="312"/>
      <c r="SCX85" s="312"/>
      <c r="SCY85" s="312"/>
      <c r="SCZ85" s="312"/>
      <c r="SDA85" s="312"/>
      <c r="SDB85" s="312"/>
      <c r="SDC85" s="312"/>
      <c r="SDD85" s="312"/>
      <c r="SDE85" s="312"/>
      <c r="SDF85" s="312"/>
      <c r="SDG85" s="312"/>
      <c r="SDH85" s="312"/>
      <c r="SDI85" s="318"/>
      <c r="SDJ85" s="318"/>
      <c r="SDK85" s="318"/>
      <c r="SDL85" s="318"/>
      <c r="SDM85" s="318"/>
      <c r="SDN85" s="318"/>
      <c r="SDO85" s="318"/>
      <c r="SDP85" s="318"/>
      <c r="SDQ85" s="318"/>
      <c r="SDR85" s="318"/>
      <c r="SDS85" s="318"/>
      <c r="SDT85" s="318"/>
      <c r="SDU85" s="318"/>
      <c r="SDV85" s="318"/>
      <c r="SDW85" s="318"/>
      <c r="SDX85" s="318"/>
      <c r="SDY85" s="322"/>
      <c r="SDZ85" s="323"/>
      <c r="SEA85" s="323"/>
      <c r="SEB85" s="323"/>
      <c r="SEC85" s="323"/>
      <c r="SED85" s="323"/>
      <c r="SEE85" s="323"/>
      <c r="SEF85" s="323"/>
      <c r="SEG85" s="323"/>
      <c r="SEH85" s="323"/>
      <c r="SEI85" s="323"/>
      <c r="SEJ85" s="323"/>
      <c r="SEK85" s="323"/>
      <c r="SEL85" s="323"/>
      <c r="SEM85" s="323"/>
      <c r="SEN85" s="350"/>
      <c r="SEO85" s="312"/>
      <c r="SEP85" s="312"/>
      <c r="SEQ85" s="312"/>
      <c r="SER85" s="312"/>
      <c r="SES85" s="312"/>
      <c r="SET85" s="312"/>
      <c r="SEU85" s="312"/>
      <c r="SEV85" s="312"/>
      <c r="SEW85" s="312"/>
      <c r="SEX85" s="312"/>
      <c r="SEY85" s="312"/>
      <c r="SEZ85" s="312"/>
      <c r="SFA85" s="312"/>
      <c r="SFB85" s="312"/>
      <c r="SFC85" s="312"/>
      <c r="SFD85" s="312"/>
      <c r="SFE85" s="312"/>
      <c r="SFF85" s="312"/>
      <c r="SFG85" s="312"/>
      <c r="SFH85" s="312"/>
      <c r="SFI85" s="312"/>
      <c r="SFJ85" s="312"/>
      <c r="SFK85" s="312"/>
      <c r="SFL85" s="312"/>
      <c r="SFM85" s="312"/>
      <c r="SFN85" s="312"/>
      <c r="SFO85" s="312"/>
      <c r="SFP85" s="312"/>
      <c r="SFQ85" s="312"/>
      <c r="SFR85" s="312"/>
      <c r="SFS85" s="312"/>
      <c r="SFT85" s="312"/>
      <c r="SFU85" s="312"/>
      <c r="SFV85" s="312"/>
      <c r="SFW85" s="312"/>
      <c r="SFX85" s="312"/>
      <c r="SFY85" s="312"/>
      <c r="SFZ85" s="312"/>
      <c r="SGA85" s="312"/>
      <c r="SGB85" s="312"/>
      <c r="SGC85" s="312"/>
      <c r="SGD85" s="312"/>
      <c r="SGE85" s="312"/>
      <c r="SGF85" s="312"/>
      <c r="SGG85" s="312"/>
      <c r="SGH85" s="312"/>
      <c r="SGI85" s="312"/>
      <c r="SGJ85" s="312"/>
      <c r="SGK85" s="312"/>
      <c r="SGL85" s="312"/>
      <c r="SGM85" s="312"/>
      <c r="SGN85" s="312"/>
      <c r="SGO85" s="312"/>
      <c r="SGP85" s="312"/>
      <c r="SGQ85" s="312"/>
      <c r="SGR85" s="312"/>
      <c r="SGS85" s="312"/>
      <c r="SGT85" s="312"/>
      <c r="SGU85" s="312"/>
      <c r="SGV85" s="312"/>
      <c r="SGW85" s="318"/>
      <c r="SGX85" s="318"/>
      <c r="SGY85" s="318"/>
      <c r="SGZ85" s="318"/>
      <c r="SHA85" s="318"/>
      <c r="SHB85" s="318"/>
      <c r="SHC85" s="318"/>
      <c r="SHD85" s="318"/>
      <c r="SHE85" s="318"/>
      <c r="SHF85" s="318"/>
      <c r="SHG85" s="318"/>
      <c r="SHH85" s="318"/>
      <c r="SHI85" s="318"/>
      <c r="SHJ85" s="318"/>
      <c r="SHK85" s="318"/>
      <c r="SHL85" s="318"/>
      <c r="SHM85" s="322"/>
      <c r="SHN85" s="323"/>
      <c r="SHO85" s="323"/>
      <c r="SHP85" s="323"/>
      <c r="SHQ85" s="323"/>
      <c r="SHR85" s="323"/>
      <c r="SHS85" s="323"/>
      <c r="SHT85" s="323"/>
      <c r="SHU85" s="323"/>
      <c r="SHV85" s="323"/>
      <c r="SHW85" s="323"/>
      <c r="SHX85" s="323"/>
      <c r="SHY85" s="323"/>
      <c r="SHZ85" s="323"/>
      <c r="SIA85" s="323"/>
      <c r="SIB85" s="350"/>
      <c r="SIC85" s="312"/>
      <c r="SID85" s="312"/>
      <c r="SIE85" s="312"/>
      <c r="SIF85" s="312"/>
      <c r="SIG85" s="312"/>
      <c r="SIH85" s="312"/>
      <c r="SII85" s="312"/>
      <c r="SIJ85" s="312"/>
      <c r="SIK85" s="312"/>
      <c r="SIL85" s="312"/>
      <c r="SIM85" s="312"/>
      <c r="SIN85" s="312"/>
      <c r="SIO85" s="312"/>
      <c r="SIP85" s="312"/>
      <c r="SIQ85" s="312"/>
      <c r="SIR85" s="312"/>
      <c r="SIS85" s="312"/>
      <c r="SIT85" s="312"/>
      <c r="SIU85" s="312"/>
      <c r="SIV85" s="312"/>
      <c r="SIW85" s="312"/>
      <c r="SIX85" s="312"/>
      <c r="SIY85" s="312"/>
      <c r="SIZ85" s="312"/>
      <c r="SJA85" s="312"/>
      <c r="SJB85" s="312"/>
      <c r="SJC85" s="312"/>
      <c r="SJD85" s="312"/>
      <c r="SJE85" s="312"/>
      <c r="SJF85" s="312"/>
      <c r="SJG85" s="312"/>
      <c r="SJH85" s="312"/>
      <c r="SJI85" s="312"/>
      <c r="SJJ85" s="312"/>
      <c r="SJK85" s="312"/>
      <c r="SJL85" s="312"/>
      <c r="SJM85" s="312"/>
      <c r="SJN85" s="312"/>
      <c r="SJO85" s="312"/>
      <c r="SJP85" s="312"/>
      <c r="SJQ85" s="312"/>
      <c r="SJR85" s="312"/>
      <c r="SJS85" s="312"/>
      <c r="SJT85" s="312"/>
      <c r="SJU85" s="312"/>
      <c r="SJV85" s="312"/>
      <c r="SJW85" s="312"/>
      <c r="SJX85" s="312"/>
      <c r="SJY85" s="312"/>
      <c r="SJZ85" s="312"/>
      <c r="SKA85" s="312"/>
      <c r="SKB85" s="312"/>
      <c r="SKC85" s="312"/>
      <c r="SKD85" s="312"/>
      <c r="SKE85" s="312"/>
      <c r="SKF85" s="312"/>
      <c r="SKG85" s="312"/>
      <c r="SKH85" s="312"/>
      <c r="SKI85" s="312"/>
      <c r="SKJ85" s="312"/>
      <c r="SKK85" s="318"/>
      <c r="SKL85" s="318"/>
      <c r="SKM85" s="318"/>
      <c r="SKN85" s="318"/>
      <c r="SKO85" s="318"/>
      <c r="SKP85" s="318"/>
      <c r="SKQ85" s="318"/>
      <c r="SKR85" s="318"/>
      <c r="SKS85" s="318"/>
      <c r="SKT85" s="318"/>
      <c r="SKU85" s="318"/>
      <c r="SKV85" s="318"/>
      <c r="SKW85" s="318"/>
      <c r="SKX85" s="318"/>
      <c r="SKY85" s="318"/>
      <c r="SKZ85" s="318"/>
      <c r="SLA85" s="322"/>
      <c r="SLB85" s="323"/>
      <c r="SLC85" s="323"/>
      <c r="SLD85" s="323"/>
      <c r="SLE85" s="323"/>
      <c r="SLF85" s="323"/>
      <c r="SLG85" s="323"/>
      <c r="SLH85" s="323"/>
      <c r="SLI85" s="323"/>
      <c r="SLJ85" s="323"/>
      <c r="SLK85" s="323"/>
      <c r="SLL85" s="323"/>
      <c r="SLM85" s="323"/>
      <c r="SLN85" s="323"/>
      <c r="SLO85" s="323"/>
      <c r="SLP85" s="350"/>
      <c r="SLQ85" s="312"/>
      <c r="SLR85" s="312"/>
      <c r="SLS85" s="312"/>
      <c r="SLT85" s="312"/>
      <c r="SLU85" s="312"/>
      <c r="SLV85" s="312"/>
      <c r="SLW85" s="312"/>
      <c r="SLX85" s="312"/>
      <c r="SLY85" s="312"/>
      <c r="SLZ85" s="312"/>
      <c r="SMA85" s="312"/>
      <c r="SMB85" s="312"/>
      <c r="SMC85" s="312"/>
      <c r="SMD85" s="312"/>
      <c r="SME85" s="312"/>
      <c r="SMF85" s="312"/>
      <c r="SMG85" s="312"/>
      <c r="SMH85" s="312"/>
      <c r="SMI85" s="312"/>
      <c r="SMJ85" s="312"/>
      <c r="SMK85" s="312"/>
      <c r="SML85" s="312"/>
      <c r="SMM85" s="312"/>
      <c r="SMN85" s="312"/>
      <c r="SMO85" s="312"/>
      <c r="SMP85" s="312"/>
      <c r="SMQ85" s="312"/>
      <c r="SMR85" s="312"/>
      <c r="SMS85" s="312"/>
      <c r="SMT85" s="312"/>
      <c r="SMU85" s="312"/>
      <c r="SMV85" s="312"/>
      <c r="SMW85" s="312"/>
      <c r="SMX85" s="312"/>
      <c r="SMY85" s="312"/>
      <c r="SMZ85" s="312"/>
      <c r="SNA85" s="312"/>
      <c r="SNB85" s="312"/>
      <c r="SNC85" s="312"/>
      <c r="SND85" s="312"/>
      <c r="SNE85" s="312"/>
      <c r="SNF85" s="312"/>
      <c r="SNG85" s="312"/>
      <c r="SNH85" s="312"/>
      <c r="SNI85" s="312"/>
      <c r="SNJ85" s="312"/>
      <c r="SNK85" s="312"/>
      <c r="SNL85" s="312"/>
      <c r="SNM85" s="312"/>
      <c r="SNN85" s="312"/>
      <c r="SNO85" s="312"/>
      <c r="SNP85" s="312"/>
      <c r="SNQ85" s="312"/>
      <c r="SNR85" s="312"/>
      <c r="SNS85" s="312"/>
      <c r="SNT85" s="312"/>
      <c r="SNU85" s="312"/>
      <c r="SNV85" s="312"/>
      <c r="SNW85" s="312"/>
      <c r="SNX85" s="312"/>
      <c r="SNY85" s="318"/>
      <c r="SNZ85" s="318"/>
      <c r="SOA85" s="318"/>
      <c r="SOB85" s="318"/>
      <c r="SOC85" s="318"/>
      <c r="SOD85" s="318"/>
      <c r="SOE85" s="318"/>
      <c r="SOF85" s="318"/>
      <c r="SOG85" s="318"/>
      <c r="SOH85" s="318"/>
      <c r="SOI85" s="318"/>
      <c r="SOJ85" s="318"/>
      <c r="SOK85" s="318"/>
      <c r="SOL85" s="318"/>
      <c r="SOM85" s="318"/>
      <c r="SON85" s="318"/>
      <c r="SOO85" s="322"/>
      <c r="SOP85" s="323"/>
      <c r="SOQ85" s="323"/>
      <c r="SOR85" s="323"/>
      <c r="SOS85" s="323"/>
      <c r="SOT85" s="323"/>
      <c r="SOU85" s="323"/>
      <c r="SOV85" s="323"/>
      <c r="SOW85" s="323"/>
      <c r="SOX85" s="323"/>
      <c r="SOY85" s="323"/>
      <c r="SOZ85" s="323"/>
      <c r="SPA85" s="323"/>
      <c r="SPB85" s="323"/>
      <c r="SPC85" s="323"/>
      <c r="SPD85" s="350"/>
      <c r="SPE85" s="312"/>
      <c r="SPF85" s="312"/>
      <c r="SPG85" s="312"/>
      <c r="SPH85" s="312"/>
      <c r="SPI85" s="312"/>
      <c r="SPJ85" s="312"/>
      <c r="SPK85" s="312"/>
      <c r="SPL85" s="312"/>
      <c r="SPM85" s="312"/>
      <c r="SPN85" s="312"/>
      <c r="SPO85" s="312"/>
      <c r="SPP85" s="312"/>
      <c r="SPQ85" s="312"/>
      <c r="SPR85" s="312"/>
      <c r="SPS85" s="312"/>
      <c r="SPT85" s="312"/>
      <c r="SPU85" s="312"/>
      <c r="SPV85" s="312"/>
      <c r="SPW85" s="312"/>
      <c r="SPX85" s="312"/>
      <c r="SPY85" s="312"/>
      <c r="SPZ85" s="312"/>
      <c r="SQA85" s="312"/>
      <c r="SQB85" s="312"/>
      <c r="SQC85" s="312"/>
      <c r="SQD85" s="312"/>
      <c r="SQE85" s="312"/>
      <c r="SQF85" s="312"/>
      <c r="SQG85" s="312"/>
      <c r="SQH85" s="312"/>
      <c r="SQI85" s="312"/>
      <c r="SQJ85" s="312"/>
      <c r="SQK85" s="312"/>
      <c r="SQL85" s="312"/>
      <c r="SQM85" s="312"/>
      <c r="SQN85" s="312"/>
      <c r="SQO85" s="312"/>
      <c r="SQP85" s="312"/>
      <c r="SQQ85" s="312"/>
      <c r="SQR85" s="312"/>
      <c r="SQS85" s="312"/>
      <c r="SQT85" s="312"/>
      <c r="SQU85" s="312"/>
      <c r="SQV85" s="312"/>
      <c r="SQW85" s="312"/>
      <c r="SQX85" s="312"/>
      <c r="SQY85" s="312"/>
      <c r="SQZ85" s="312"/>
      <c r="SRA85" s="312"/>
      <c r="SRB85" s="312"/>
      <c r="SRC85" s="312"/>
      <c r="SRD85" s="312"/>
      <c r="SRE85" s="312"/>
      <c r="SRF85" s="312"/>
      <c r="SRG85" s="312"/>
      <c r="SRH85" s="312"/>
      <c r="SRI85" s="312"/>
      <c r="SRJ85" s="312"/>
      <c r="SRK85" s="312"/>
      <c r="SRL85" s="312"/>
      <c r="SRM85" s="318"/>
      <c r="SRN85" s="318"/>
      <c r="SRO85" s="318"/>
      <c r="SRP85" s="318"/>
      <c r="SRQ85" s="318"/>
      <c r="SRR85" s="318"/>
      <c r="SRS85" s="318"/>
      <c r="SRT85" s="318"/>
      <c r="SRU85" s="318"/>
      <c r="SRV85" s="318"/>
      <c r="SRW85" s="318"/>
      <c r="SRX85" s="318"/>
      <c r="SRY85" s="318"/>
      <c r="SRZ85" s="318"/>
      <c r="SSA85" s="318"/>
      <c r="SSB85" s="318"/>
      <c r="SSC85" s="322"/>
      <c r="SSD85" s="323"/>
      <c r="SSE85" s="323"/>
      <c r="SSF85" s="323"/>
      <c r="SSG85" s="323"/>
      <c r="SSH85" s="323"/>
      <c r="SSI85" s="323"/>
      <c r="SSJ85" s="323"/>
      <c r="SSK85" s="323"/>
      <c r="SSL85" s="323"/>
      <c r="SSM85" s="323"/>
      <c r="SSN85" s="323"/>
      <c r="SSO85" s="323"/>
      <c r="SSP85" s="323"/>
      <c r="SSQ85" s="323"/>
      <c r="SSR85" s="350"/>
      <c r="SSS85" s="312"/>
      <c r="SST85" s="312"/>
      <c r="SSU85" s="312"/>
      <c r="SSV85" s="312"/>
      <c r="SSW85" s="312"/>
      <c r="SSX85" s="312"/>
      <c r="SSY85" s="312"/>
      <c r="SSZ85" s="312"/>
      <c r="STA85" s="312"/>
      <c r="STB85" s="312"/>
      <c r="STC85" s="312"/>
      <c r="STD85" s="312"/>
      <c r="STE85" s="312"/>
      <c r="STF85" s="312"/>
      <c r="STG85" s="312"/>
      <c r="STH85" s="312"/>
      <c r="STI85" s="312"/>
      <c r="STJ85" s="312"/>
      <c r="STK85" s="312"/>
      <c r="STL85" s="312"/>
      <c r="STM85" s="312"/>
      <c r="STN85" s="312"/>
      <c r="STO85" s="312"/>
      <c r="STP85" s="312"/>
      <c r="STQ85" s="312"/>
      <c r="STR85" s="312"/>
      <c r="STS85" s="312"/>
      <c r="STT85" s="312"/>
      <c r="STU85" s="312"/>
      <c r="STV85" s="312"/>
      <c r="STW85" s="312"/>
      <c r="STX85" s="312"/>
      <c r="STY85" s="312"/>
      <c r="STZ85" s="312"/>
      <c r="SUA85" s="312"/>
      <c r="SUB85" s="312"/>
      <c r="SUC85" s="312"/>
      <c r="SUD85" s="312"/>
      <c r="SUE85" s="312"/>
      <c r="SUF85" s="312"/>
      <c r="SUG85" s="312"/>
      <c r="SUH85" s="312"/>
      <c r="SUI85" s="312"/>
      <c r="SUJ85" s="312"/>
      <c r="SUK85" s="312"/>
      <c r="SUL85" s="312"/>
      <c r="SUM85" s="312"/>
      <c r="SUN85" s="312"/>
      <c r="SUO85" s="312"/>
      <c r="SUP85" s="312"/>
      <c r="SUQ85" s="312"/>
      <c r="SUR85" s="312"/>
      <c r="SUS85" s="312"/>
      <c r="SUT85" s="312"/>
      <c r="SUU85" s="312"/>
      <c r="SUV85" s="312"/>
      <c r="SUW85" s="312"/>
      <c r="SUX85" s="312"/>
      <c r="SUY85" s="312"/>
      <c r="SUZ85" s="312"/>
      <c r="SVA85" s="318"/>
      <c r="SVB85" s="318"/>
      <c r="SVC85" s="318"/>
      <c r="SVD85" s="318"/>
      <c r="SVE85" s="318"/>
      <c r="SVF85" s="318"/>
      <c r="SVG85" s="318"/>
      <c r="SVH85" s="318"/>
      <c r="SVI85" s="318"/>
      <c r="SVJ85" s="318"/>
      <c r="SVK85" s="318"/>
      <c r="SVL85" s="318"/>
      <c r="SVM85" s="318"/>
      <c r="SVN85" s="318"/>
      <c r="SVO85" s="318"/>
      <c r="SVP85" s="318"/>
      <c r="SVQ85" s="322"/>
      <c r="SVR85" s="323"/>
      <c r="SVS85" s="323"/>
      <c r="SVT85" s="323"/>
      <c r="SVU85" s="323"/>
      <c r="SVV85" s="323"/>
      <c r="SVW85" s="323"/>
      <c r="SVX85" s="323"/>
      <c r="SVY85" s="323"/>
      <c r="SVZ85" s="323"/>
      <c r="SWA85" s="323"/>
      <c r="SWB85" s="323"/>
      <c r="SWC85" s="323"/>
      <c r="SWD85" s="323"/>
      <c r="SWE85" s="323"/>
      <c r="SWF85" s="350"/>
      <c r="SWG85" s="312"/>
      <c r="SWH85" s="312"/>
      <c r="SWI85" s="312"/>
      <c r="SWJ85" s="312"/>
      <c r="SWK85" s="312"/>
      <c r="SWL85" s="312"/>
      <c r="SWM85" s="312"/>
      <c r="SWN85" s="312"/>
      <c r="SWO85" s="312"/>
      <c r="SWP85" s="312"/>
      <c r="SWQ85" s="312"/>
      <c r="SWR85" s="312"/>
      <c r="SWS85" s="312"/>
      <c r="SWT85" s="312"/>
      <c r="SWU85" s="312"/>
      <c r="SWV85" s="312"/>
      <c r="SWW85" s="312"/>
      <c r="SWX85" s="312"/>
      <c r="SWY85" s="312"/>
      <c r="SWZ85" s="312"/>
      <c r="SXA85" s="312"/>
      <c r="SXB85" s="312"/>
      <c r="SXC85" s="312"/>
      <c r="SXD85" s="312"/>
      <c r="SXE85" s="312"/>
      <c r="SXF85" s="312"/>
      <c r="SXG85" s="312"/>
      <c r="SXH85" s="312"/>
      <c r="SXI85" s="312"/>
      <c r="SXJ85" s="312"/>
      <c r="SXK85" s="312"/>
      <c r="SXL85" s="312"/>
      <c r="SXM85" s="312"/>
      <c r="SXN85" s="312"/>
      <c r="SXO85" s="312"/>
      <c r="SXP85" s="312"/>
      <c r="SXQ85" s="312"/>
      <c r="SXR85" s="312"/>
      <c r="SXS85" s="312"/>
      <c r="SXT85" s="312"/>
      <c r="SXU85" s="312"/>
      <c r="SXV85" s="312"/>
      <c r="SXW85" s="312"/>
      <c r="SXX85" s="312"/>
      <c r="SXY85" s="312"/>
      <c r="SXZ85" s="312"/>
      <c r="SYA85" s="312"/>
      <c r="SYB85" s="312"/>
      <c r="SYC85" s="312"/>
      <c r="SYD85" s="312"/>
      <c r="SYE85" s="312"/>
      <c r="SYF85" s="312"/>
      <c r="SYG85" s="312"/>
      <c r="SYH85" s="312"/>
      <c r="SYI85" s="312"/>
      <c r="SYJ85" s="312"/>
      <c r="SYK85" s="312"/>
      <c r="SYL85" s="312"/>
      <c r="SYM85" s="312"/>
      <c r="SYN85" s="312"/>
      <c r="SYO85" s="318"/>
      <c r="SYP85" s="318"/>
      <c r="SYQ85" s="318"/>
      <c r="SYR85" s="318"/>
      <c r="SYS85" s="318"/>
      <c r="SYT85" s="318"/>
      <c r="SYU85" s="318"/>
      <c r="SYV85" s="318"/>
      <c r="SYW85" s="318"/>
      <c r="SYX85" s="318"/>
      <c r="SYY85" s="318"/>
      <c r="SYZ85" s="318"/>
      <c r="SZA85" s="318"/>
      <c r="SZB85" s="318"/>
      <c r="SZC85" s="318"/>
      <c r="SZD85" s="318"/>
      <c r="SZE85" s="322"/>
      <c r="SZF85" s="323"/>
      <c r="SZG85" s="323"/>
      <c r="SZH85" s="323"/>
      <c r="SZI85" s="323"/>
      <c r="SZJ85" s="323"/>
      <c r="SZK85" s="323"/>
      <c r="SZL85" s="323"/>
      <c r="SZM85" s="323"/>
      <c r="SZN85" s="323"/>
      <c r="SZO85" s="323"/>
      <c r="SZP85" s="323"/>
      <c r="SZQ85" s="323"/>
      <c r="SZR85" s="323"/>
      <c r="SZS85" s="323"/>
      <c r="SZT85" s="350"/>
      <c r="SZU85" s="312"/>
      <c r="SZV85" s="312"/>
      <c r="SZW85" s="312"/>
      <c r="SZX85" s="312"/>
      <c r="SZY85" s="312"/>
      <c r="SZZ85" s="312"/>
      <c r="TAA85" s="312"/>
      <c r="TAB85" s="312"/>
      <c r="TAC85" s="312"/>
      <c r="TAD85" s="312"/>
      <c r="TAE85" s="312"/>
      <c r="TAF85" s="312"/>
      <c r="TAG85" s="312"/>
      <c r="TAH85" s="312"/>
      <c r="TAI85" s="312"/>
      <c r="TAJ85" s="312"/>
      <c r="TAK85" s="312"/>
      <c r="TAL85" s="312"/>
      <c r="TAM85" s="312"/>
      <c r="TAN85" s="312"/>
      <c r="TAO85" s="312"/>
      <c r="TAP85" s="312"/>
      <c r="TAQ85" s="312"/>
      <c r="TAR85" s="312"/>
      <c r="TAS85" s="312"/>
      <c r="TAT85" s="312"/>
      <c r="TAU85" s="312"/>
      <c r="TAV85" s="312"/>
      <c r="TAW85" s="312"/>
      <c r="TAX85" s="312"/>
      <c r="TAY85" s="312"/>
      <c r="TAZ85" s="312"/>
      <c r="TBA85" s="312"/>
      <c r="TBB85" s="312"/>
      <c r="TBC85" s="312"/>
      <c r="TBD85" s="312"/>
      <c r="TBE85" s="312"/>
      <c r="TBF85" s="312"/>
      <c r="TBG85" s="312"/>
      <c r="TBH85" s="312"/>
      <c r="TBI85" s="312"/>
      <c r="TBJ85" s="312"/>
      <c r="TBK85" s="312"/>
      <c r="TBL85" s="312"/>
      <c r="TBM85" s="312"/>
      <c r="TBN85" s="312"/>
      <c r="TBO85" s="312"/>
      <c r="TBP85" s="312"/>
      <c r="TBQ85" s="312"/>
      <c r="TBR85" s="312"/>
      <c r="TBS85" s="312"/>
      <c r="TBT85" s="312"/>
      <c r="TBU85" s="312"/>
      <c r="TBV85" s="312"/>
      <c r="TBW85" s="312"/>
      <c r="TBX85" s="312"/>
      <c r="TBY85" s="312"/>
      <c r="TBZ85" s="312"/>
      <c r="TCA85" s="312"/>
      <c r="TCB85" s="312"/>
      <c r="TCC85" s="318"/>
      <c r="TCD85" s="318"/>
      <c r="TCE85" s="318"/>
      <c r="TCF85" s="318"/>
      <c r="TCG85" s="318"/>
      <c r="TCH85" s="318"/>
      <c r="TCI85" s="318"/>
      <c r="TCJ85" s="318"/>
      <c r="TCK85" s="318"/>
      <c r="TCL85" s="318"/>
      <c r="TCM85" s="318"/>
      <c r="TCN85" s="318"/>
      <c r="TCO85" s="318"/>
      <c r="TCP85" s="318"/>
      <c r="TCQ85" s="318"/>
      <c r="TCR85" s="318"/>
      <c r="TCS85" s="322"/>
      <c r="TCT85" s="323"/>
      <c r="TCU85" s="323"/>
      <c r="TCV85" s="323"/>
      <c r="TCW85" s="323"/>
      <c r="TCX85" s="323"/>
      <c r="TCY85" s="323"/>
      <c r="TCZ85" s="323"/>
      <c r="TDA85" s="323"/>
      <c r="TDB85" s="323"/>
      <c r="TDC85" s="323"/>
      <c r="TDD85" s="323"/>
      <c r="TDE85" s="323"/>
      <c r="TDF85" s="323"/>
      <c r="TDG85" s="323"/>
      <c r="TDH85" s="350"/>
      <c r="TDI85" s="312"/>
      <c r="TDJ85" s="312"/>
      <c r="TDK85" s="312"/>
      <c r="TDL85" s="312"/>
      <c r="TDM85" s="312"/>
      <c r="TDN85" s="312"/>
      <c r="TDO85" s="312"/>
      <c r="TDP85" s="312"/>
      <c r="TDQ85" s="312"/>
      <c r="TDR85" s="312"/>
      <c r="TDS85" s="312"/>
      <c r="TDT85" s="312"/>
      <c r="TDU85" s="312"/>
      <c r="TDV85" s="312"/>
      <c r="TDW85" s="312"/>
      <c r="TDX85" s="312"/>
      <c r="TDY85" s="312"/>
      <c r="TDZ85" s="312"/>
      <c r="TEA85" s="312"/>
      <c r="TEB85" s="312"/>
      <c r="TEC85" s="312"/>
      <c r="TED85" s="312"/>
      <c r="TEE85" s="312"/>
      <c r="TEF85" s="312"/>
      <c r="TEG85" s="312"/>
      <c r="TEH85" s="312"/>
      <c r="TEI85" s="312"/>
      <c r="TEJ85" s="312"/>
      <c r="TEK85" s="312"/>
      <c r="TEL85" s="312"/>
      <c r="TEM85" s="312"/>
      <c r="TEN85" s="312"/>
      <c r="TEO85" s="312"/>
      <c r="TEP85" s="312"/>
      <c r="TEQ85" s="312"/>
      <c r="TER85" s="312"/>
      <c r="TES85" s="312"/>
      <c r="TET85" s="312"/>
      <c r="TEU85" s="312"/>
      <c r="TEV85" s="312"/>
      <c r="TEW85" s="312"/>
      <c r="TEX85" s="312"/>
      <c r="TEY85" s="312"/>
      <c r="TEZ85" s="312"/>
      <c r="TFA85" s="312"/>
      <c r="TFB85" s="312"/>
      <c r="TFC85" s="312"/>
      <c r="TFD85" s="312"/>
      <c r="TFE85" s="312"/>
      <c r="TFF85" s="312"/>
      <c r="TFG85" s="312"/>
      <c r="TFH85" s="312"/>
      <c r="TFI85" s="312"/>
      <c r="TFJ85" s="312"/>
      <c r="TFK85" s="312"/>
      <c r="TFL85" s="312"/>
      <c r="TFM85" s="312"/>
      <c r="TFN85" s="312"/>
      <c r="TFO85" s="312"/>
      <c r="TFP85" s="312"/>
      <c r="TFQ85" s="318"/>
      <c r="TFR85" s="318"/>
      <c r="TFS85" s="318"/>
      <c r="TFT85" s="318"/>
      <c r="TFU85" s="318"/>
      <c r="TFV85" s="318"/>
      <c r="TFW85" s="318"/>
      <c r="TFX85" s="318"/>
      <c r="TFY85" s="318"/>
      <c r="TFZ85" s="318"/>
      <c r="TGA85" s="318"/>
      <c r="TGB85" s="318"/>
      <c r="TGC85" s="318"/>
      <c r="TGD85" s="318"/>
      <c r="TGE85" s="318"/>
      <c r="TGF85" s="318"/>
      <c r="TGG85" s="322"/>
      <c r="TGH85" s="323"/>
      <c r="TGI85" s="323"/>
      <c r="TGJ85" s="323"/>
      <c r="TGK85" s="323"/>
      <c r="TGL85" s="323"/>
      <c r="TGM85" s="323"/>
      <c r="TGN85" s="323"/>
      <c r="TGO85" s="323"/>
      <c r="TGP85" s="323"/>
      <c r="TGQ85" s="323"/>
      <c r="TGR85" s="323"/>
      <c r="TGS85" s="323"/>
      <c r="TGT85" s="323"/>
      <c r="TGU85" s="323"/>
      <c r="TGV85" s="350"/>
      <c r="TGW85" s="312"/>
      <c r="TGX85" s="312"/>
      <c r="TGY85" s="312"/>
      <c r="TGZ85" s="312"/>
      <c r="THA85" s="312"/>
      <c r="THB85" s="312"/>
      <c r="THC85" s="312"/>
      <c r="THD85" s="312"/>
      <c r="THE85" s="312"/>
      <c r="THF85" s="312"/>
      <c r="THG85" s="312"/>
      <c r="THH85" s="312"/>
      <c r="THI85" s="312"/>
      <c r="THJ85" s="312"/>
      <c r="THK85" s="312"/>
      <c r="THL85" s="312"/>
      <c r="THM85" s="312"/>
      <c r="THN85" s="312"/>
      <c r="THO85" s="312"/>
      <c r="THP85" s="312"/>
      <c r="THQ85" s="312"/>
      <c r="THR85" s="312"/>
      <c r="THS85" s="312"/>
      <c r="THT85" s="312"/>
      <c r="THU85" s="312"/>
      <c r="THV85" s="312"/>
      <c r="THW85" s="312"/>
      <c r="THX85" s="312"/>
      <c r="THY85" s="312"/>
      <c r="THZ85" s="312"/>
      <c r="TIA85" s="312"/>
      <c r="TIB85" s="312"/>
      <c r="TIC85" s="312"/>
      <c r="TID85" s="312"/>
      <c r="TIE85" s="312"/>
      <c r="TIF85" s="312"/>
      <c r="TIG85" s="312"/>
      <c r="TIH85" s="312"/>
      <c r="TII85" s="312"/>
      <c r="TIJ85" s="312"/>
      <c r="TIK85" s="312"/>
      <c r="TIL85" s="312"/>
      <c r="TIM85" s="312"/>
      <c r="TIN85" s="312"/>
      <c r="TIO85" s="312"/>
      <c r="TIP85" s="312"/>
      <c r="TIQ85" s="312"/>
      <c r="TIR85" s="312"/>
      <c r="TIS85" s="312"/>
      <c r="TIT85" s="312"/>
      <c r="TIU85" s="312"/>
      <c r="TIV85" s="312"/>
      <c r="TIW85" s="312"/>
      <c r="TIX85" s="312"/>
      <c r="TIY85" s="312"/>
      <c r="TIZ85" s="312"/>
      <c r="TJA85" s="312"/>
      <c r="TJB85" s="312"/>
      <c r="TJC85" s="312"/>
      <c r="TJD85" s="312"/>
      <c r="TJE85" s="318"/>
      <c r="TJF85" s="318"/>
      <c r="TJG85" s="318"/>
      <c r="TJH85" s="318"/>
      <c r="TJI85" s="318"/>
      <c r="TJJ85" s="318"/>
      <c r="TJK85" s="318"/>
      <c r="TJL85" s="318"/>
      <c r="TJM85" s="318"/>
      <c r="TJN85" s="318"/>
      <c r="TJO85" s="318"/>
      <c r="TJP85" s="318"/>
      <c r="TJQ85" s="318"/>
      <c r="TJR85" s="318"/>
      <c r="TJS85" s="318"/>
      <c r="TJT85" s="318"/>
      <c r="TJU85" s="322"/>
      <c r="TJV85" s="323"/>
      <c r="TJW85" s="323"/>
      <c r="TJX85" s="323"/>
      <c r="TJY85" s="323"/>
      <c r="TJZ85" s="323"/>
      <c r="TKA85" s="323"/>
      <c r="TKB85" s="323"/>
      <c r="TKC85" s="323"/>
      <c r="TKD85" s="323"/>
      <c r="TKE85" s="323"/>
      <c r="TKF85" s="323"/>
      <c r="TKG85" s="323"/>
      <c r="TKH85" s="323"/>
      <c r="TKI85" s="323"/>
      <c r="TKJ85" s="350"/>
      <c r="TKK85" s="312"/>
      <c r="TKL85" s="312"/>
      <c r="TKM85" s="312"/>
      <c r="TKN85" s="312"/>
      <c r="TKO85" s="312"/>
      <c r="TKP85" s="312"/>
      <c r="TKQ85" s="312"/>
      <c r="TKR85" s="312"/>
      <c r="TKS85" s="312"/>
      <c r="TKT85" s="312"/>
      <c r="TKU85" s="312"/>
      <c r="TKV85" s="312"/>
      <c r="TKW85" s="312"/>
      <c r="TKX85" s="312"/>
      <c r="TKY85" s="312"/>
      <c r="TKZ85" s="312"/>
      <c r="TLA85" s="312"/>
      <c r="TLB85" s="312"/>
      <c r="TLC85" s="312"/>
      <c r="TLD85" s="312"/>
      <c r="TLE85" s="312"/>
      <c r="TLF85" s="312"/>
      <c r="TLG85" s="312"/>
      <c r="TLH85" s="312"/>
      <c r="TLI85" s="312"/>
      <c r="TLJ85" s="312"/>
      <c r="TLK85" s="312"/>
      <c r="TLL85" s="312"/>
      <c r="TLM85" s="312"/>
      <c r="TLN85" s="312"/>
      <c r="TLO85" s="312"/>
      <c r="TLP85" s="312"/>
      <c r="TLQ85" s="312"/>
      <c r="TLR85" s="312"/>
      <c r="TLS85" s="312"/>
      <c r="TLT85" s="312"/>
      <c r="TLU85" s="312"/>
      <c r="TLV85" s="312"/>
      <c r="TLW85" s="312"/>
      <c r="TLX85" s="312"/>
      <c r="TLY85" s="312"/>
      <c r="TLZ85" s="312"/>
      <c r="TMA85" s="312"/>
      <c r="TMB85" s="312"/>
      <c r="TMC85" s="312"/>
      <c r="TMD85" s="312"/>
      <c r="TME85" s="312"/>
      <c r="TMF85" s="312"/>
      <c r="TMG85" s="312"/>
      <c r="TMH85" s="312"/>
      <c r="TMI85" s="312"/>
      <c r="TMJ85" s="312"/>
      <c r="TMK85" s="312"/>
      <c r="TML85" s="312"/>
      <c r="TMM85" s="312"/>
      <c r="TMN85" s="312"/>
      <c r="TMO85" s="312"/>
      <c r="TMP85" s="312"/>
      <c r="TMQ85" s="312"/>
      <c r="TMR85" s="312"/>
      <c r="TMS85" s="318"/>
      <c r="TMT85" s="318"/>
      <c r="TMU85" s="318"/>
      <c r="TMV85" s="318"/>
      <c r="TMW85" s="318"/>
      <c r="TMX85" s="318"/>
      <c r="TMY85" s="318"/>
      <c r="TMZ85" s="318"/>
      <c r="TNA85" s="318"/>
      <c r="TNB85" s="318"/>
      <c r="TNC85" s="318"/>
      <c r="TND85" s="318"/>
      <c r="TNE85" s="318"/>
      <c r="TNF85" s="318"/>
      <c r="TNG85" s="318"/>
      <c r="TNH85" s="318"/>
      <c r="TNI85" s="322"/>
      <c r="TNJ85" s="323"/>
      <c r="TNK85" s="323"/>
      <c r="TNL85" s="323"/>
      <c r="TNM85" s="323"/>
      <c r="TNN85" s="323"/>
      <c r="TNO85" s="323"/>
      <c r="TNP85" s="323"/>
      <c r="TNQ85" s="323"/>
      <c r="TNR85" s="323"/>
      <c r="TNS85" s="323"/>
      <c r="TNT85" s="323"/>
      <c r="TNU85" s="323"/>
      <c r="TNV85" s="323"/>
      <c r="TNW85" s="323"/>
      <c r="TNX85" s="350"/>
      <c r="TNY85" s="312"/>
      <c r="TNZ85" s="312"/>
      <c r="TOA85" s="312"/>
      <c r="TOB85" s="312"/>
      <c r="TOC85" s="312"/>
      <c r="TOD85" s="312"/>
      <c r="TOE85" s="312"/>
      <c r="TOF85" s="312"/>
      <c r="TOG85" s="312"/>
      <c r="TOH85" s="312"/>
      <c r="TOI85" s="312"/>
      <c r="TOJ85" s="312"/>
      <c r="TOK85" s="312"/>
      <c r="TOL85" s="312"/>
      <c r="TOM85" s="312"/>
      <c r="TON85" s="312"/>
      <c r="TOO85" s="312"/>
      <c r="TOP85" s="312"/>
      <c r="TOQ85" s="312"/>
      <c r="TOR85" s="312"/>
      <c r="TOS85" s="312"/>
      <c r="TOT85" s="312"/>
      <c r="TOU85" s="312"/>
      <c r="TOV85" s="312"/>
      <c r="TOW85" s="312"/>
      <c r="TOX85" s="312"/>
      <c r="TOY85" s="312"/>
      <c r="TOZ85" s="312"/>
      <c r="TPA85" s="312"/>
      <c r="TPB85" s="312"/>
      <c r="TPC85" s="312"/>
      <c r="TPD85" s="312"/>
      <c r="TPE85" s="312"/>
      <c r="TPF85" s="312"/>
      <c r="TPG85" s="312"/>
      <c r="TPH85" s="312"/>
      <c r="TPI85" s="312"/>
      <c r="TPJ85" s="312"/>
      <c r="TPK85" s="312"/>
      <c r="TPL85" s="312"/>
      <c r="TPM85" s="312"/>
      <c r="TPN85" s="312"/>
      <c r="TPO85" s="312"/>
      <c r="TPP85" s="312"/>
      <c r="TPQ85" s="312"/>
      <c r="TPR85" s="312"/>
      <c r="TPS85" s="312"/>
      <c r="TPT85" s="312"/>
      <c r="TPU85" s="312"/>
      <c r="TPV85" s="312"/>
      <c r="TPW85" s="312"/>
      <c r="TPX85" s="312"/>
      <c r="TPY85" s="312"/>
      <c r="TPZ85" s="312"/>
      <c r="TQA85" s="312"/>
      <c r="TQB85" s="312"/>
      <c r="TQC85" s="312"/>
      <c r="TQD85" s="312"/>
      <c r="TQE85" s="312"/>
      <c r="TQF85" s="312"/>
      <c r="TQG85" s="318"/>
      <c r="TQH85" s="318"/>
      <c r="TQI85" s="318"/>
      <c r="TQJ85" s="318"/>
      <c r="TQK85" s="318"/>
      <c r="TQL85" s="318"/>
      <c r="TQM85" s="318"/>
      <c r="TQN85" s="318"/>
      <c r="TQO85" s="318"/>
      <c r="TQP85" s="318"/>
      <c r="TQQ85" s="318"/>
      <c r="TQR85" s="318"/>
      <c r="TQS85" s="318"/>
      <c r="TQT85" s="318"/>
      <c r="TQU85" s="318"/>
      <c r="TQV85" s="318"/>
      <c r="TQW85" s="322"/>
      <c r="TQX85" s="323"/>
      <c r="TQY85" s="323"/>
      <c r="TQZ85" s="323"/>
      <c r="TRA85" s="323"/>
      <c r="TRB85" s="323"/>
      <c r="TRC85" s="323"/>
      <c r="TRD85" s="323"/>
      <c r="TRE85" s="323"/>
      <c r="TRF85" s="323"/>
      <c r="TRG85" s="323"/>
      <c r="TRH85" s="323"/>
      <c r="TRI85" s="323"/>
      <c r="TRJ85" s="323"/>
      <c r="TRK85" s="323"/>
      <c r="TRL85" s="350"/>
      <c r="TRM85" s="312"/>
      <c r="TRN85" s="312"/>
      <c r="TRO85" s="312"/>
      <c r="TRP85" s="312"/>
      <c r="TRQ85" s="312"/>
      <c r="TRR85" s="312"/>
      <c r="TRS85" s="312"/>
      <c r="TRT85" s="312"/>
      <c r="TRU85" s="312"/>
      <c r="TRV85" s="312"/>
      <c r="TRW85" s="312"/>
      <c r="TRX85" s="312"/>
      <c r="TRY85" s="312"/>
      <c r="TRZ85" s="312"/>
      <c r="TSA85" s="312"/>
      <c r="TSB85" s="312"/>
      <c r="TSC85" s="312"/>
      <c r="TSD85" s="312"/>
      <c r="TSE85" s="312"/>
      <c r="TSF85" s="312"/>
      <c r="TSG85" s="312"/>
      <c r="TSH85" s="312"/>
      <c r="TSI85" s="312"/>
      <c r="TSJ85" s="312"/>
      <c r="TSK85" s="312"/>
      <c r="TSL85" s="312"/>
      <c r="TSM85" s="312"/>
      <c r="TSN85" s="312"/>
      <c r="TSO85" s="312"/>
      <c r="TSP85" s="312"/>
      <c r="TSQ85" s="312"/>
      <c r="TSR85" s="312"/>
      <c r="TSS85" s="312"/>
      <c r="TST85" s="312"/>
      <c r="TSU85" s="312"/>
      <c r="TSV85" s="312"/>
      <c r="TSW85" s="312"/>
      <c r="TSX85" s="312"/>
      <c r="TSY85" s="312"/>
      <c r="TSZ85" s="312"/>
      <c r="TTA85" s="312"/>
      <c r="TTB85" s="312"/>
      <c r="TTC85" s="312"/>
      <c r="TTD85" s="312"/>
      <c r="TTE85" s="312"/>
      <c r="TTF85" s="312"/>
      <c r="TTG85" s="312"/>
      <c r="TTH85" s="312"/>
      <c r="TTI85" s="312"/>
      <c r="TTJ85" s="312"/>
      <c r="TTK85" s="312"/>
      <c r="TTL85" s="312"/>
      <c r="TTM85" s="312"/>
      <c r="TTN85" s="312"/>
      <c r="TTO85" s="312"/>
      <c r="TTP85" s="312"/>
      <c r="TTQ85" s="312"/>
      <c r="TTR85" s="312"/>
      <c r="TTS85" s="312"/>
      <c r="TTT85" s="312"/>
      <c r="TTU85" s="318"/>
      <c r="TTV85" s="318"/>
      <c r="TTW85" s="318"/>
      <c r="TTX85" s="318"/>
      <c r="TTY85" s="318"/>
      <c r="TTZ85" s="318"/>
      <c r="TUA85" s="318"/>
      <c r="TUB85" s="318"/>
      <c r="TUC85" s="318"/>
      <c r="TUD85" s="318"/>
      <c r="TUE85" s="318"/>
      <c r="TUF85" s="318"/>
      <c r="TUG85" s="318"/>
      <c r="TUH85" s="318"/>
      <c r="TUI85" s="318"/>
      <c r="TUJ85" s="318"/>
      <c r="TUK85" s="322"/>
      <c r="TUL85" s="323"/>
      <c r="TUM85" s="323"/>
      <c r="TUN85" s="323"/>
      <c r="TUO85" s="323"/>
      <c r="TUP85" s="323"/>
      <c r="TUQ85" s="323"/>
      <c r="TUR85" s="323"/>
      <c r="TUS85" s="323"/>
      <c r="TUT85" s="323"/>
      <c r="TUU85" s="323"/>
      <c r="TUV85" s="323"/>
      <c r="TUW85" s="323"/>
      <c r="TUX85" s="323"/>
      <c r="TUY85" s="323"/>
      <c r="TUZ85" s="350"/>
      <c r="TVA85" s="312"/>
      <c r="TVB85" s="312"/>
      <c r="TVC85" s="312"/>
      <c r="TVD85" s="312"/>
      <c r="TVE85" s="312"/>
      <c r="TVF85" s="312"/>
      <c r="TVG85" s="312"/>
      <c r="TVH85" s="312"/>
      <c r="TVI85" s="312"/>
      <c r="TVJ85" s="312"/>
      <c r="TVK85" s="312"/>
      <c r="TVL85" s="312"/>
      <c r="TVM85" s="312"/>
      <c r="TVN85" s="312"/>
      <c r="TVO85" s="312"/>
      <c r="TVP85" s="312"/>
      <c r="TVQ85" s="312"/>
      <c r="TVR85" s="312"/>
      <c r="TVS85" s="312"/>
      <c r="TVT85" s="312"/>
      <c r="TVU85" s="312"/>
      <c r="TVV85" s="312"/>
      <c r="TVW85" s="312"/>
      <c r="TVX85" s="312"/>
      <c r="TVY85" s="312"/>
      <c r="TVZ85" s="312"/>
      <c r="TWA85" s="312"/>
      <c r="TWB85" s="312"/>
      <c r="TWC85" s="312"/>
      <c r="TWD85" s="312"/>
      <c r="TWE85" s="312"/>
      <c r="TWF85" s="312"/>
      <c r="TWG85" s="312"/>
      <c r="TWH85" s="312"/>
      <c r="TWI85" s="312"/>
      <c r="TWJ85" s="312"/>
      <c r="TWK85" s="312"/>
      <c r="TWL85" s="312"/>
      <c r="TWM85" s="312"/>
      <c r="TWN85" s="312"/>
      <c r="TWO85" s="312"/>
      <c r="TWP85" s="312"/>
      <c r="TWQ85" s="312"/>
      <c r="TWR85" s="312"/>
      <c r="TWS85" s="312"/>
      <c r="TWT85" s="312"/>
      <c r="TWU85" s="312"/>
      <c r="TWV85" s="312"/>
      <c r="TWW85" s="312"/>
      <c r="TWX85" s="312"/>
      <c r="TWY85" s="312"/>
      <c r="TWZ85" s="312"/>
      <c r="TXA85" s="312"/>
      <c r="TXB85" s="312"/>
      <c r="TXC85" s="312"/>
      <c r="TXD85" s="312"/>
      <c r="TXE85" s="312"/>
      <c r="TXF85" s="312"/>
      <c r="TXG85" s="312"/>
      <c r="TXH85" s="312"/>
      <c r="TXI85" s="318"/>
      <c r="TXJ85" s="318"/>
      <c r="TXK85" s="318"/>
      <c r="TXL85" s="318"/>
      <c r="TXM85" s="318"/>
      <c r="TXN85" s="318"/>
      <c r="TXO85" s="318"/>
      <c r="TXP85" s="318"/>
      <c r="TXQ85" s="318"/>
      <c r="TXR85" s="318"/>
      <c r="TXS85" s="318"/>
      <c r="TXT85" s="318"/>
      <c r="TXU85" s="318"/>
      <c r="TXV85" s="318"/>
      <c r="TXW85" s="318"/>
      <c r="TXX85" s="318"/>
      <c r="TXY85" s="322"/>
      <c r="TXZ85" s="323"/>
      <c r="TYA85" s="323"/>
      <c r="TYB85" s="323"/>
      <c r="TYC85" s="323"/>
      <c r="TYD85" s="323"/>
      <c r="TYE85" s="323"/>
      <c r="TYF85" s="323"/>
      <c r="TYG85" s="323"/>
      <c r="TYH85" s="323"/>
      <c r="TYI85" s="323"/>
      <c r="TYJ85" s="323"/>
      <c r="TYK85" s="323"/>
      <c r="TYL85" s="323"/>
      <c r="TYM85" s="323"/>
      <c r="TYN85" s="350"/>
      <c r="TYO85" s="312"/>
      <c r="TYP85" s="312"/>
      <c r="TYQ85" s="312"/>
      <c r="TYR85" s="312"/>
      <c r="TYS85" s="312"/>
      <c r="TYT85" s="312"/>
      <c r="TYU85" s="312"/>
      <c r="TYV85" s="312"/>
      <c r="TYW85" s="312"/>
      <c r="TYX85" s="312"/>
      <c r="TYY85" s="312"/>
      <c r="TYZ85" s="312"/>
      <c r="TZA85" s="312"/>
      <c r="TZB85" s="312"/>
      <c r="TZC85" s="312"/>
      <c r="TZD85" s="312"/>
      <c r="TZE85" s="312"/>
      <c r="TZF85" s="312"/>
      <c r="TZG85" s="312"/>
      <c r="TZH85" s="312"/>
      <c r="TZI85" s="312"/>
      <c r="TZJ85" s="312"/>
      <c r="TZK85" s="312"/>
      <c r="TZL85" s="312"/>
      <c r="TZM85" s="312"/>
      <c r="TZN85" s="312"/>
      <c r="TZO85" s="312"/>
      <c r="TZP85" s="312"/>
      <c r="TZQ85" s="312"/>
      <c r="TZR85" s="312"/>
      <c r="TZS85" s="312"/>
      <c r="TZT85" s="312"/>
      <c r="TZU85" s="312"/>
      <c r="TZV85" s="312"/>
      <c r="TZW85" s="312"/>
      <c r="TZX85" s="312"/>
      <c r="TZY85" s="312"/>
      <c r="TZZ85" s="312"/>
      <c r="UAA85" s="312"/>
      <c r="UAB85" s="312"/>
      <c r="UAC85" s="312"/>
      <c r="UAD85" s="312"/>
      <c r="UAE85" s="312"/>
      <c r="UAF85" s="312"/>
      <c r="UAG85" s="312"/>
      <c r="UAH85" s="312"/>
      <c r="UAI85" s="312"/>
      <c r="UAJ85" s="312"/>
      <c r="UAK85" s="312"/>
      <c r="UAL85" s="312"/>
      <c r="UAM85" s="312"/>
      <c r="UAN85" s="312"/>
      <c r="UAO85" s="312"/>
      <c r="UAP85" s="312"/>
      <c r="UAQ85" s="312"/>
      <c r="UAR85" s="312"/>
      <c r="UAS85" s="312"/>
      <c r="UAT85" s="312"/>
      <c r="UAU85" s="312"/>
      <c r="UAV85" s="312"/>
      <c r="UAW85" s="318"/>
      <c r="UAX85" s="318"/>
      <c r="UAY85" s="318"/>
      <c r="UAZ85" s="318"/>
      <c r="UBA85" s="318"/>
      <c r="UBB85" s="318"/>
      <c r="UBC85" s="318"/>
      <c r="UBD85" s="318"/>
      <c r="UBE85" s="318"/>
      <c r="UBF85" s="318"/>
      <c r="UBG85" s="318"/>
      <c r="UBH85" s="318"/>
      <c r="UBI85" s="318"/>
      <c r="UBJ85" s="318"/>
      <c r="UBK85" s="318"/>
      <c r="UBL85" s="318"/>
      <c r="UBM85" s="322"/>
      <c r="UBN85" s="323"/>
      <c r="UBO85" s="323"/>
      <c r="UBP85" s="323"/>
      <c r="UBQ85" s="323"/>
      <c r="UBR85" s="323"/>
      <c r="UBS85" s="323"/>
      <c r="UBT85" s="323"/>
      <c r="UBU85" s="323"/>
      <c r="UBV85" s="323"/>
      <c r="UBW85" s="323"/>
      <c r="UBX85" s="323"/>
      <c r="UBY85" s="323"/>
      <c r="UBZ85" s="323"/>
      <c r="UCA85" s="323"/>
      <c r="UCB85" s="350"/>
      <c r="UCC85" s="312"/>
      <c r="UCD85" s="312"/>
      <c r="UCE85" s="312"/>
      <c r="UCF85" s="312"/>
      <c r="UCG85" s="312"/>
      <c r="UCH85" s="312"/>
      <c r="UCI85" s="312"/>
      <c r="UCJ85" s="312"/>
      <c r="UCK85" s="312"/>
      <c r="UCL85" s="312"/>
      <c r="UCM85" s="312"/>
      <c r="UCN85" s="312"/>
      <c r="UCO85" s="312"/>
      <c r="UCP85" s="312"/>
      <c r="UCQ85" s="312"/>
      <c r="UCR85" s="312"/>
      <c r="UCS85" s="312"/>
      <c r="UCT85" s="312"/>
      <c r="UCU85" s="312"/>
      <c r="UCV85" s="312"/>
      <c r="UCW85" s="312"/>
      <c r="UCX85" s="312"/>
      <c r="UCY85" s="312"/>
      <c r="UCZ85" s="312"/>
      <c r="UDA85" s="312"/>
      <c r="UDB85" s="312"/>
      <c r="UDC85" s="312"/>
      <c r="UDD85" s="312"/>
      <c r="UDE85" s="312"/>
      <c r="UDF85" s="312"/>
      <c r="UDG85" s="312"/>
      <c r="UDH85" s="312"/>
      <c r="UDI85" s="312"/>
      <c r="UDJ85" s="312"/>
      <c r="UDK85" s="312"/>
      <c r="UDL85" s="312"/>
      <c r="UDM85" s="312"/>
      <c r="UDN85" s="312"/>
      <c r="UDO85" s="312"/>
      <c r="UDP85" s="312"/>
      <c r="UDQ85" s="312"/>
      <c r="UDR85" s="312"/>
      <c r="UDS85" s="312"/>
      <c r="UDT85" s="312"/>
      <c r="UDU85" s="312"/>
      <c r="UDV85" s="312"/>
      <c r="UDW85" s="312"/>
      <c r="UDX85" s="312"/>
      <c r="UDY85" s="312"/>
      <c r="UDZ85" s="312"/>
      <c r="UEA85" s="312"/>
      <c r="UEB85" s="312"/>
      <c r="UEC85" s="312"/>
      <c r="UED85" s="312"/>
      <c r="UEE85" s="312"/>
      <c r="UEF85" s="312"/>
      <c r="UEG85" s="312"/>
      <c r="UEH85" s="312"/>
      <c r="UEI85" s="312"/>
      <c r="UEJ85" s="312"/>
      <c r="UEK85" s="318"/>
      <c r="UEL85" s="318"/>
      <c r="UEM85" s="318"/>
      <c r="UEN85" s="318"/>
      <c r="UEO85" s="318"/>
      <c r="UEP85" s="318"/>
      <c r="UEQ85" s="318"/>
      <c r="UER85" s="318"/>
      <c r="UES85" s="318"/>
      <c r="UET85" s="318"/>
      <c r="UEU85" s="318"/>
      <c r="UEV85" s="318"/>
      <c r="UEW85" s="318"/>
      <c r="UEX85" s="318"/>
      <c r="UEY85" s="318"/>
      <c r="UEZ85" s="318"/>
      <c r="UFA85" s="322"/>
      <c r="UFB85" s="323"/>
      <c r="UFC85" s="323"/>
      <c r="UFD85" s="323"/>
      <c r="UFE85" s="323"/>
      <c r="UFF85" s="323"/>
      <c r="UFG85" s="323"/>
      <c r="UFH85" s="323"/>
      <c r="UFI85" s="323"/>
      <c r="UFJ85" s="323"/>
      <c r="UFK85" s="323"/>
      <c r="UFL85" s="323"/>
      <c r="UFM85" s="323"/>
      <c r="UFN85" s="323"/>
      <c r="UFO85" s="323"/>
      <c r="UFP85" s="350"/>
      <c r="UFQ85" s="312"/>
      <c r="UFR85" s="312"/>
      <c r="UFS85" s="312"/>
      <c r="UFT85" s="312"/>
      <c r="UFU85" s="312"/>
      <c r="UFV85" s="312"/>
      <c r="UFW85" s="312"/>
      <c r="UFX85" s="312"/>
      <c r="UFY85" s="312"/>
      <c r="UFZ85" s="312"/>
      <c r="UGA85" s="312"/>
      <c r="UGB85" s="312"/>
      <c r="UGC85" s="312"/>
      <c r="UGD85" s="312"/>
      <c r="UGE85" s="312"/>
      <c r="UGF85" s="312"/>
      <c r="UGG85" s="312"/>
      <c r="UGH85" s="312"/>
      <c r="UGI85" s="312"/>
      <c r="UGJ85" s="312"/>
      <c r="UGK85" s="312"/>
      <c r="UGL85" s="312"/>
      <c r="UGM85" s="312"/>
      <c r="UGN85" s="312"/>
      <c r="UGO85" s="312"/>
      <c r="UGP85" s="312"/>
      <c r="UGQ85" s="312"/>
      <c r="UGR85" s="312"/>
      <c r="UGS85" s="312"/>
      <c r="UGT85" s="312"/>
      <c r="UGU85" s="312"/>
      <c r="UGV85" s="312"/>
      <c r="UGW85" s="312"/>
      <c r="UGX85" s="312"/>
      <c r="UGY85" s="312"/>
      <c r="UGZ85" s="312"/>
      <c r="UHA85" s="312"/>
      <c r="UHB85" s="312"/>
      <c r="UHC85" s="312"/>
      <c r="UHD85" s="312"/>
      <c r="UHE85" s="312"/>
      <c r="UHF85" s="312"/>
      <c r="UHG85" s="312"/>
      <c r="UHH85" s="312"/>
      <c r="UHI85" s="312"/>
      <c r="UHJ85" s="312"/>
      <c r="UHK85" s="312"/>
      <c r="UHL85" s="312"/>
      <c r="UHM85" s="312"/>
      <c r="UHN85" s="312"/>
      <c r="UHO85" s="312"/>
      <c r="UHP85" s="312"/>
      <c r="UHQ85" s="312"/>
      <c r="UHR85" s="312"/>
      <c r="UHS85" s="312"/>
      <c r="UHT85" s="312"/>
      <c r="UHU85" s="312"/>
      <c r="UHV85" s="312"/>
      <c r="UHW85" s="312"/>
      <c r="UHX85" s="312"/>
      <c r="UHY85" s="318"/>
      <c r="UHZ85" s="318"/>
      <c r="UIA85" s="318"/>
      <c r="UIB85" s="318"/>
      <c r="UIC85" s="318"/>
      <c r="UID85" s="318"/>
      <c r="UIE85" s="318"/>
      <c r="UIF85" s="318"/>
      <c r="UIG85" s="318"/>
      <c r="UIH85" s="318"/>
      <c r="UII85" s="318"/>
      <c r="UIJ85" s="318"/>
      <c r="UIK85" s="318"/>
      <c r="UIL85" s="318"/>
      <c r="UIM85" s="318"/>
      <c r="UIN85" s="318"/>
      <c r="UIO85" s="322"/>
      <c r="UIP85" s="323"/>
      <c r="UIQ85" s="323"/>
      <c r="UIR85" s="323"/>
      <c r="UIS85" s="323"/>
      <c r="UIT85" s="323"/>
      <c r="UIU85" s="323"/>
      <c r="UIV85" s="323"/>
      <c r="UIW85" s="323"/>
      <c r="UIX85" s="323"/>
      <c r="UIY85" s="323"/>
      <c r="UIZ85" s="323"/>
      <c r="UJA85" s="323"/>
      <c r="UJB85" s="323"/>
      <c r="UJC85" s="323"/>
      <c r="UJD85" s="350"/>
      <c r="UJE85" s="312"/>
      <c r="UJF85" s="312"/>
      <c r="UJG85" s="312"/>
      <c r="UJH85" s="312"/>
      <c r="UJI85" s="312"/>
      <c r="UJJ85" s="312"/>
      <c r="UJK85" s="312"/>
      <c r="UJL85" s="312"/>
      <c r="UJM85" s="312"/>
      <c r="UJN85" s="312"/>
      <c r="UJO85" s="312"/>
      <c r="UJP85" s="312"/>
      <c r="UJQ85" s="312"/>
      <c r="UJR85" s="312"/>
      <c r="UJS85" s="312"/>
      <c r="UJT85" s="312"/>
      <c r="UJU85" s="312"/>
      <c r="UJV85" s="312"/>
      <c r="UJW85" s="312"/>
      <c r="UJX85" s="312"/>
      <c r="UJY85" s="312"/>
      <c r="UJZ85" s="312"/>
      <c r="UKA85" s="312"/>
      <c r="UKB85" s="312"/>
      <c r="UKC85" s="312"/>
      <c r="UKD85" s="312"/>
      <c r="UKE85" s="312"/>
      <c r="UKF85" s="312"/>
      <c r="UKG85" s="312"/>
      <c r="UKH85" s="312"/>
      <c r="UKI85" s="312"/>
      <c r="UKJ85" s="312"/>
      <c r="UKK85" s="312"/>
      <c r="UKL85" s="312"/>
      <c r="UKM85" s="312"/>
      <c r="UKN85" s="312"/>
      <c r="UKO85" s="312"/>
      <c r="UKP85" s="312"/>
      <c r="UKQ85" s="312"/>
      <c r="UKR85" s="312"/>
      <c r="UKS85" s="312"/>
      <c r="UKT85" s="312"/>
      <c r="UKU85" s="312"/>
      <c r="UKV85" s="312"/>
      <c r="UKW85" s="312"/>
      <c r="UKX85" s="312"/>
      <c r="UKY85" s="312"/>
      <c r="UKZ85" s="312"/>
      <c r="ULA85" s="312"/>
      <c r="ULB85" s="312"/>
      <c r="ULC85" s="312"/>
      <c r="ULD85" s="312"/>
      <c r="ULE85" s="312"/>
      <c r="ULF85" s="312"/>
      <c r="ULG85" s="312"/>
      <c r="ULH85" s="312"/>
      <c r="ULI85" s="312"/>
      <c r="ULJ85" s="312"/>
      <c r="ULK85" s="312"/>
      <c r="ULL85" s="312"/>
      <c r="ULM85" s="318"/>
      <c r="ULN85" s="318"/>
      <c r="ULO85" s="318"/>
      <c r="ULP85" s="318"/>
      <c r="ULQ85" s="318"/>
      <c r="ULR85" s="318"/>
      <c r="ULS85" s="318"/>
      <c r="ULT85" s="318"/>
      <c r="ULU85" s="318"/>
      <c r="ULV85" s="318"/>
      <c r="ULW85" s="318"/>
      <c r="ULX85" s="318"/>
      <c r="ULY85" s="318"/>
      <c r="ULZ85" s="318"/>
      <c r="UMA85" s="318"/>
      <c r="UMB85" s="318"/>
      <c r="UMC85" s="322"/>
      <c r="UMD85" s="323"/>
      <c r="UME85" s="323"/>
      <c r="UMF85" s="323"/>
      <c r="UMG85" s="323"/>
      <c r="UMH85" s="323"/>
      <c r="UMI85" s="323"/>
      <c r="UMJ85" s="323"/>
      <c r="UMK85" s="323"/>
      <c r="UML85" s="323"/>
      <c r="UMM85" s="323"/>
      <c r="UMN85" s="323"/>
      <c r="UMO85" s="323"/>
      <c r="UMP85" s="323"/>
      <c r="UMQ85" s="323"/>
      <c r="UMR85" s="350"/>
      <c r="UMS85" s="312"/>
      <c r="UMT85" s="312"/>
      <c r="UMU85" s="312"/>
      <c r="UMV85" s="312"/>
      <c r="UMW85" s="312"/>
      <c r="UMX85" s="312"/>
      <c r="UMY85" s="312"/>
      <c r="UMZ85" s="312"/>
      <c r="UNA85" s="312"/>
      <c r="UNB85" s="312"/>
      <c r="UNC85" s="312"/>
      <c r="UND85" s="312"/>
      <c r="UNE85" s="312"/>
      <c r="UNF85" s="312"/>
      <c r="UNG85" s="312"/>
      <c r="UNH85" s="312"/>
      <c r="UNI85" s="312"/>
      <c r="UNJ85" s="312"/>
      <c r="UNK85" s="312"/>
      <c r="UNL85" s="312"/>
      <c r="UNM85" s="312"/>
      <c r="UNN85" s="312"/>
      <c r="UNO85" s="312"/>
      <c r="UNP85" s="312"/>
      <c r="UNQ85" s="312"/>
      <c r="UNR85" s="312"/>
      <c r="UNS85" s="312"/>
      <c r="UNT85" s="312"/>
      <c r="UNU85" s="312"/>
      <c r="UNV85" s="312"/>
      <c r="UNW85" s="312"/>
      <c r="UNX85" s="312"/>
      <c r="UNY85" s="312"/>
      <c r="UNZ85" s="312"/>
      <c r="UOA85" s="312"/>
      <c r="UOB85" s="312"/>
      <c r="UOC85" s="312"/>
      <c r="UOD85" s="312"/>
      <c r="UOE85" s="312"/>
      <c r="UOF85" s="312"/>
      <c r="UOG85" s="312"/>
      <c r="UOH85" s="312"/>
      <c r="UOI85" s="312"/>
      <c r="UOJ85" s="312"/>
      <c r="UOK85" s="312"/>
      <c r="UOL85" s="312"/>
      <c r="UOM85" s="312"/>
      <c r="UON85" s="312"/>
      <c r="UOO85" s="312"/>
      <c r="UOP85" s="312"/>
      <c r="UOQ85" s="312"/>
      <c r="UOR85" s="312"/>
      <c r="UOS85" s="312"/>
      <c r="UOT85" s="312"/>
      <c r="UOU85" s="312"/>
      <c r="UOV85" s="312"/>
      <c r="UOW85" s="312"/>
      <c r="UOX85" s="312"/>
      <c r="UOY85" s="312"/>
      <c r="UOZ85" s="312"/>
      <c r="UPA85" s="318"/>
      <c r="UPB85" s="318"/>
      <c r="UPC85" s="318"/>
      <c r="UPD85" s="318"/>
      <c r="UPE85" s="318"/>
      <c r="UPF85" s="318"/>
      <c r="UPG85" s="318"/>
      <c r="UPH85" s="318"/>
      <c r="UPI85" s="318"/>
      <c r="UPJ85" s="318"/>
      <c r="UPK85" s="318"/>
      <c r="UPL85" s="318"/>
      <c r="UPM85" s="318"/>
      <c r="UPN85" s="318"/>
      <c r="UPO85" s="318"/>
      <c r="UPP85" s="318"/>
      <c r="UPQ85" s="322"/>
      <c r="UPR85" s="323"/>
      <c r="UPS85" s="323"/>
      <c r="UPT85" s="323"/>
      <c r="UPU85" s="323"/>
      <c r="UPV85" s="323"/>
      <c r="UPW85" s="323"/>
      <c r="UPX85" s="323"/>
      <c r="UPY85" s="323"/>
      <c r="UPZ85" s="323"/>
      <c r="UQA85" s="323"/>
      <c r="UQB85" s="323"/>
      <c r="UQC85" s="323"/>
      <c r="UQD85" s="323"/>
      <c r="UQE85" s="323"/>
      <c r="UQF85" s="350"/>
      <c r="UQG85" s="312"/>
      <c r="UQH85" s="312"/>
      <c r="UQI85" s="312"/>
      <c r="UQJ85" s="312"/>
      <c r="UQK85" s="312"/>
      <c r="UQL85" s="312"/>
      <c r="UQM85" s="312"/>
      <c r="UQN85" s="312"/>
      <c r="UQO85" s="312"/>
      <c r="UQP85" s="312"/>
      <c r="UQQ85" s="312"/>
      <c r="UQR85" s="312"/>
      <c r="UQS85" s="312"/>
      <c r="UQT85" s="312"/>
      <c r="UQU85" s="312"/>
      <c r="UQV85" s="312"/>
      <c r="UQW85" s="312"/>
      <c r="UQX85" s="312"/>
      <c r="UQY85" s="312"/>
      <c r="UQZ85" s="312"/>
      <c r="URA85" s="312"/>
      <c r="URB85" s="312"/>
      <c r="URC85" s="312"/>
      <c r="URD85" s="312"/>
      <c r="URE85" s="312"/>
      <c r="URF85" s="312"/>
      <c r="URG85" s="312"/>
      <c r="URH85" s="312"/>
      <c r="URI85" s="312"/>
      <c r="URJ85" s="312"/>
      <c r="URK85" s="312"/>
      <c r="URL85" s="312"/>
      <c r="URM85" s="312"/>
      <c r="URN85" s="312"/>
      <c r="URO85" s="312"/>
      <c r="URP85" s="312"/>
      <c r="URQ85" s="312"/>
      <c r="URR85" s="312"/>
      <c r="URS85" s="312"/>
      <c r="URT85" s="312"/>
      <c r="URU85" s="312"/>
      <c r="URV85" s="312"/>
      <c r="URW85" s="312"/>
      <c r="URX85" s="312"/>
      <c r="URY85" s="312"/>
      <c r="URZ85" s="312"/>
      <c r="USA85" s="312"/>
      <c r="USB85" s="312"/>
      <c r="USC85" s="312"/>
      <c r="USD85" s="312"/>
      <c r="USE85" s="312"/>
      <c r="USF85" s="312"/>
      <c r="USG85" s="312"/>
      <c r="USH85" s="312"/>
      <c r="USI85" s="312"/>
      <c r="USJ85" s="312"/>
      <c r="USK85" s="312"/>
      <c r="USL85" s="312"/>
      <c r="USM85" s="312"/>
      <c r="USN85" s="312"/>
      <c r="USO85" s="318"/>
      <c r="USP85" s="318"/>
      <c r="USQ85" s="318"/>
      <c r="USR85" s="318"/>
      <c r="USS85" s="318"/>
      <c r="UST85" s="318"/>
      <c r="USU85" s="318"/>
      <c r="USV85" s="318"/>
      <c r="USW85" s="318"/>
      <c r="USX85" s="318"/>
      <c r="USY85" s="318"/>
      <c r="USZ85" s="318"/>
      <c r="UTA85" s="318"/>
      <c r="UTB85" s="318"/>
      <c r="UTC85" s="318"/>
      <c r="UTD85" s="318"/>
      <c r="UTE85" s="322"/>
      <c r="UTF85" s="323"/>
      <c r="UTG85" s="323"/>
      <c r="UTH85" s="323"/>
      <c r="UTI85" s="323"/>
      <c r="UTJ85" s="323"/>
      <c r="UTK85" s="323"/>
      <c r="UTL85" s="323"/>
      <c r="UTM85" s="323"/>
      <c r="UTN85" s="323"/>
      <c r="UTO85" s="323"/>
      <c r="UTP85" s="323"/>
      <c r="UTQ85" s="323"/>
      <c r="UTR85" s="323"/>
      <c r="UTS85" s="323"/>
      <c r="UTT85" s="350"/>
      <c r="UTU85" s="312"/>
      <c r="UTV85" s="312"/>
      <c r="UTW85" s="312"/>
      <c r="UTX85" s="312"/>
      <c r="UTY85" s="312"/>
      <c r="UTZ85" s="312"/>
      <c r="UUA85" s="312"/>
      <c r="UUB85" s="312"/>
      <c r="UUC85" s="312"/>
      <c r="UUD85" s="312"/>
      <c r="UUE85" s="312"/>
      <c r="UUF85" s="312"/>
      <c r="UUG85" s="312"/>
      <c r="UUH85" s="312"/>
      <c r="UUI85" s="312"/>
      <c r="UUJ85" s="312"/>
      <c r="UUK85" s="312"/>
      <c r="UUL85" s="312"/>
      <c r="UUM85" s="312"/>
      <c r="UUN85" s="312"/>
      <c r="UUO85" s="312"/>
      <c r="UUP85" s="312"/>
      <c r="UUQ85" s="312"/>
      <c r="UUR85" s="312"/>
      <c r="UUS85" s="312"/>
      <c r="UUT85" s="312"/>
      <c r="UUU85" s="312"/>
      <c r="UUV85" s="312"/>
      <c r="UUW85" s="312"/>
      <c r="UUX85" s="312"/>
      <c r="UUY85" s="312"/>
      <c r="UUZ85" s="312"/>
      <c r="UVA85" s="312"/>
      <c r="UVB85" s="312"/>
      <c r="UVC85" s="312"/>
      <c r="UVD85" s="312"/>
      <c r="UVE85" s="312"/>
      <c r="UVF85" s="312"/>
      <c r="UVG85" s="312"/>
      <c r="UVH85" s="312"/>
      <c r="UVI85" s="312"/>
      <c r="UVJ85" s="312"/>
      <c r="UVK85" s="312"/>
      <c r="UVL85" s="312"/>
      <c r="UVM85" s="312"/>
      <c r="UVN85" s="312"/>
      <c r="UVO85" s="312"/>
      <c r="UVP85" s="312"/>
      <c r="UVQ85" s="312"/>
      <c r="UVR85" s="312"/>
      <c r="UVS85" s="312"/>
      <c r="UVT85" s="312"/>
      <c r="UVU85" s="312"/>
      <c r="UVV85" s="312"/>
      <c r="UVW85" s="312"/>
      <c r="UVX85" s="312"/>
      <c r="UVY85" s="312"/>
      <c r="UVZ85" s="312"/>
      <c r="UWA85" s="312"/>
      <c r="UWB85" s="312"/>
      <c r="UWC85" s="318"/>
      <c r="UWD85" s="318"/>
      <c r="UWE85" s="318"/>
      <c r="UWF85" s="318"/>
      <c r="UWG85" s="318"/>
      <c r="UWH85" s="318"/>
      <c r="UWI85" s="318"/>
      <c r="UWJ85" s="318"/>
      <c r="UWK85" s="318"/>
      <c r="UWL85" s="318"/>
      <c r="UWM85" s="318"/>
      <c r="UWN85" s="318"/>
      <c r="UWO85" s="318"/>
      <c r="UWP85" s="318"/>
      <c r="UWQ85" s="318"/>
      <c r="UWR85" s="318"/>
      <c r="UWS85" s="322"/>
      <c r="UWT85" s="323"/>
      <c r="UWU85" s="323"/>
      <c r="UWV85" s="323"/>
      <c r="UWW85" s="323"/>
      <c r="UWX85" s="323"/>
      <c r="UWY85" s="323"/>
      <c r="UWZ85" s="323"/>
      <c r="UXA85" s="323"/>
      <c r="UXB85" s="323"/>
      <c r="UXC85" s="323"/>
      <c r="UXD85" s="323"/>
      <c r="UXE85" s="323"/>
      <c r="UXF85" s="323"/>
      <c r="UXG85" s="323"/>
      <c r="UXH85" s="350"/>
      <c r="UXI85" s="312"/>
      <c r="UXJ85" s="312"/>
      <c r="UXK85" s="312"/>
      <c r="UXL85" s="312"/>
      <c r="UXM85" s="312"/>
      <c r="UXN85" s="312"/>
      <c r="UXO85" s="312"/>
      <c r="UXP85" s="312"/>
      <c r="UXQ85" s="312"/>
      <c r="UXR85" s="312"/>
      <c r="UXS85" s="312"/>
      <c r="UXT85" s="312"/>
      <c r="UXU85" s="312"/>
      <c r="UXV85" s="312"/>
      <c r="UXW85" s="312"/>
      <c r="UXX85" s="312"/>
      <c r="UXY85" s="312"/>
      <c r="UXZ85" s="312"/>
      <c r="UYA85" s="312"/>
      <c r="UYB85" s="312"/>
      <c r="UYC85" s="312"/>
      <c r="UYD85" s="312"/>
      <c r="UYE85" s="312"/>
      <c r="UYF85" s="312"/>
      <c r="UYG85" s="312"/>
      <c r="UYH85" s="312"/>
      <c r="UYI85" s="312"/>
      <c r="UYJ85" s="312"/>
      <c r="UYK85" s="312"/>
      <c r="UYL85" s="312"/>
      <c r="UYM85" s="312"/>
      <c r="UYN85" s="312"/>
      <c r="UYO85" s="312"/>
      <c r="UYP85" s="312"/>
      <c r="UYQ85" s="312"/>
      <c r="UYR85" s="312"/>
      <c r="UYS85" s="312"/>
      <c r="UYT85" s="312"/>
      <c r="UYU85" s="312"/>
      <c r="UYV85" s="312"/>
      <c r="UYW85" s="312"/>
      <c r="UYX85" s="312"/>
      <c r="UYY85" s="312"/>
      <c r="UYZ85" s="312"/>
      <c r="UZA85" s="312"/>
      <c r="UZB85" s="312"/>
      <c r="UZC85" s="312"/>
      <c r="UZD85" s="312"/>
      <c r="UZE85" s="312"/>
      <c r="UZF85" s="312"/>
      <c r="UZG85" s="312"/>
      <c r="UZH85" s="312"/>
      <c r="UZI85" s="312"/>
      <c r="UZJ85" s="312"/>
      <c r="UZK85" s="312"/>
      <c r="UZL85" s="312"/>
      <c r="UZM85" s="312"/>
      <c r="UZN85" s="312"/>
      <c r="UZO85" s="312"/>
      <c r="UZP85" s="312"/>
      <c r="UZQ85" s="318"/>
      <c r="UZR85" s="318"/>
      <c r="UZS85" s="318"/>
      <c r="UZT85" s="318"/>
      <c r="UZU85" s="318"/>
      <c r="UZV85" s="318"/>
      <c r="UZW85" s="318"/>
      <c r="UZX85" s="318"/>
      <c r="UZY85" s="318"/>
      <c r="UZZ85" s="318"/>
      <c r="VAA85" s="318"/>
      <c r="VAB85" s="318"/>
      <c r="VAC85" s="318"/>
      <c r="VAD85" s="318"/>
      <c r="VAE85" s="318"/>
      <c r="VAF85" s="318"/>
      <c r="VAG85" s="322"/>
      <c r="VAH85" s="323"/>
      <c r="VAI85" s="323"/>
      <c r="VAJ85" s="323"/>
      <c r="VAK85" s="323"/>
      <c r="VAL85" s="323"/>
      <c r="VAM85" s="323"/>
      <c r="VAN85" s="323"/>
      <c r="VAO85" s="323"/>
      <c r="VAP85" s="323"/>
      <c r="VAQ85" s="323"/>
      <c r="VAR85" s="323"/>
      <c r="VAS85" s="323"/>
      <c r="VAT85" s="323"/>
      <c r="VAU85" s="323"/>
      <c r="VAV85" s="350"/>
      <c r="VAW85" s="312"/>
      <c r="VAX85" s="312"/>
      <c r="VAY85" s="312"/>
      <c r="VAZ85" s="312"/>
      <c r="VBA85" s="312"/>
      <c r="VBB85" s="312"/>
      <c r="VBC85" s="312"/>
      <c r="VBD85" s="312"/>
      <c r="VBE85" s="312"/>
      <c r="VBF85" s="312"/>
      <c r="VBG85" s="312"/>
      <c r="VBH85" s="312"/>
      <c r="VBI85" s="312"/>
      <c r="VBJ85" s="312"/>
      <c r="VBK85" s="312"/>
      <c r="VBL85" s="312"/>
      <c r="VBM85" s="312"/>
      <c r="VBN85" s="312"/>
      <c r="VBO85" s="312"/>
      <c r="VBP85" s="312"/>
      <c r="VBQ85" s="312"/>
      <c r="VBR85" s="312"/>
      <c r="VBS85" s="312"/>
      <c r="VBT85" s="312"/>
      <c r="VBU85" s="312"/>
      <c r="VBV85" s="312"/>
      <c r="VBW85" s="312"/>
      <c r="VBX85" s="312"/>
      <c r="VBY85" s="312"/>
      <c r="VBZ85" s="312"/>
      <c r="VCA85" s="312"/>
      <c r="VCB85" s="312"/>
      <c r="VCC85" s="312"/>
      <c r="VCD85" s="312"/>
      <c r="VCE85" s="312"/>
      <c r="VCF85" s="312"/>
      <c r="VCG85" s="312"/>
      <c r="VCH85" s="312"/>
      <c r="VCI85" s="312"/>
      <c r="VCJ85" s="312"/>
      <c r="VCK85" s="312"/>
      <c r="VCL85" s="312"/>
      <c r="VCM85" s="312"/>
      <c r="VCN85" s="312"/>
      <c r="VCO85" s="312"/>
      <c r="VCP85" s="312"/>
      <c r="VCQ85" s="312"/>
      <c r="VCR85" s="312"/>
      <c r="VCS85" s="312"/>
      <c r="VCT85" s="312"/>
      <c r="VCU85" s="312"/>
      <c r="VCV85" s="312"/>
      <c r="VCW85" s="312"/>
      <c r="VCX85" s="312"/>
      <c r="VCY85" s="312"/>
      <c r="VCZ85" s="312"/>
      <c r="VDA85" s="312"/>
      <c r="VDB85" s="312"/>
      <c r="VDC85" s="312"/>
      <c r="VDD85" s="312"/>
      <c r="VDE85" s="318"/>
      <c r="VDF85" s="318"/>
      <c r="VDG85" s="318"/>
      <c r="VDH85" s="318"/>
      <c r="VDI85" s="318"/>
      <c r="VDJ85" s="318"/>
      <c r="VDK85" s="318"/>
      <c r="VDL85" s="318"/>
      <c r="VDM85" s="318"/>
      <c r="VDN85" s="318"/>
      <c r="VDO85" s="318"/>
      <c r="VDP85" s="318"/>
      <c r="VDQ85" s="318"/>
      <c r="VDR85" s="318"/>
      <c r="VDS85" s="318"/>
      <c r="VDT85" s="318"/>
      <c r="VDU85" s="322"/>
      <c r="VDV85" s="323"/>
      <c r="VDW85" s="323"/>
      <c r="VDX85" s="323"/>
      <c r="VDY85" s="323"/>
      <c r="VDZ85" s="323"/>
      <c r="VEA85" s="323"/>
      <c r="VEB85" s="323"/>
      <c r="VEC85" s="323"/>
      <c r="VED85" s="323"/>
      <c r="VEE85" s="323"/>
      <c r="VEF85" s="323"/>
      <c r="VEG85" s="323"/>
      <c r="VEH85" s="323"/>
      <c r="VEI85" s="323"/>
      <c r="VEJ85" s="350"/>
      <c r="VEK85" s="312"/>
      <c r="VEL85" s="312"/>
      <c r="VEM85" s="312"/>
      <c r="VEN85" s="312"/>
      <c r="VEO85" s="312"/>
      <c r="VEP85" s="312"/>
      <c r="VEQ85" s="312"/>
      <c r="VER85" s="312"/>
      <c r="VES85" s="312"/>
      <c r="VET85" s="312"/>
      <c r="VEU85" s="312"/>
      <c r="VEV85" s="312"/>
      <c r="VEW85" s="312"/>
      <c r="VEX85" s="312"/>
      <c r="VEY85" s="312"/>
      <c r="VEZ85" s="312"/>
      <c r="VFA85" s="312"/>
      <c r="VFB85" s="312"/>
      <c r="VFC85" s="312"/>
      <c r="VFD85" s="312"/>
      <c r="VFE85" s="312"/>
      <c r="VFF85" s="312"/>
      <c r="VFG85" s="312"/>
      <c r="VFH85" s="312"/>
      <c r="VFI85" s="312"/>
      <c r="VFJ85" s="312"/>
      <c r="VFK85" s="312"/>
      <c r="VFL85" s="312"/>
      <c r="VFM85" s="312"/>
      <c r="VFN85" s="312"/>
      <c r="VFO85" s="312"/>
      <c r="VFP85" s="312"/>
      <c r="VFQ85" s="312"/>
      <c r="VFR85" s="312"/>
      <c r="VFS85" s="312"/>
      <c r="VFT85" s="312"/>
      <c r="VFU85" s="312"/>
      <c r="VFV85" s="312"/>
      <c r="VFW85" s="312"/>
      <c r="VFX85" s="312"/>
      <c r="VFY85" s="312"/>
      <c r="VFZ85" s="312"/>
      <c r="VGA85" s="312"/>
      <c r="VGB85" s="312"/>
      <c r="VGC85" s="312"/>
      <c r="VGD85" s="312"/>
      <c r="VGE85" s="312"/>
      <c r="VGF85" s="312"/>
      <c r="VGG85" s="312"/>
      <c r="VGH85" s="312"/>
      <c r="VGI85" s="312"/>
      <c r="VGJ85" s="312"/>
      <c r="VGK85" s="312"/>
      <c r="VGL85" s="312"/>
      <c r="VGM85" s="312"/>
      <c r="VGN85" s="312"/>
      <c r="VGO85" s="312"/>
      <c r="VGP85" s="312"/>
      <c r="VGQ85" s="312"/>
      <c r="VGR85" s="312"/>
      <c r="VGS85" s="318"/>
      <c r="VGT85" s="318"/>
      <c r="VGU85" s="318"/>
      <c r="VGV85" s="318"/>
      <c r="VGW85" s="318"/>
      <c r="VGX85" s="318"/>
      <c r="VGY85" s="318"/>
      <c r="VGZ85" s="318"/>
      <c r="VHA85" s="318"/>
      <c r="VHB85" s="318"/>
      <c r="VHC85" s="318"/>
      <c r="VHD85" s="318"/>
      <c r="VHE85" s="318"/>
      <c r="VHF85" s="318"/>
      <c r="VHG85" s="318"/>
      <c r="VHH85" s="318"/>
      <c r="VHI85" s="322"/>
      <c r="VHJ85" s="323"/>
      <c r="VHK85" s="323"/>
      <c r="VHL85" s="323"/>
      <c r="VHM85" s="323"/>
      <c r="VHN85" s="323"/>
      <c r="VHO85" s="323"/>
      <c r="VHP85" s="323"/>
      <c r="VHQ85" s="323"/>
      <c r="VHR85" s="323"/>
      <c r="VHS85" s="323"/>
      <c r="VHT85" s="323"/>
      <c r="VHU85" s="323"/>
      <c r="VHV85" s="323"/>
      <c r="VHW85" s="323"/>
      <c r="VHX85" s="350"/>
      <c r="VHY85" s="312"/>
      <c r="VHZ85" s="312"/>
      <c r="VIA85" s="312"/>
      <c r="VIB85" s="312"/>
      <c r="VIC85" s="312"/>
      <c r="VID85" s="312"/>
      <c r="VIE85" s="312"/>
      <c r="VIF85" s="312"/>
      <c r="VIG85" s="312"/>
      <c r="VIH85" s="312"/>
      <c r="VII85" s="312"/>
      <c r="VIJ85" s="312"/>
      <c r="VIK85" s="312"/>
      <c r="VIL85" s="312"/>
      <c r="VIM85" s="312"/>
      <c r="VIN85" s="312"/>
      <c r="VIO85" s="312"/>
      <c r="VIP85" s="312"/>
      <c r="VIQ85" s="312"/>
      <c r="VIR85" s="312"/>
      <c r="VIS85" s="312"/>
      <c r="VIT85" s="312"/>
      <c r="VIU85" s="312"/>
      <c r="VIV85" s="312"/>
      <c r="VIW85" s="312"/>
      <c r="VIX85" s="312"/>
      <c r="VIY85" s="312"/>
      <c r="VIZ85" s="312"/>
      <c r="VJA85" s="312"/>
      <c r="VJB85" s="312"/>
      <c r="VJC85" s="312"/>
      <c r="VJD85" s="312"/>
      <c r="VJE85" s="312"/>
      <c r="VJF85" s="312"/>
      <c r="VJG85" s="312"/>
      <c r="VJH85" s="312"/>
      <c r="VJI85" s="312"/>
      <c r="VJJ85" s="312"/>
      <c r="VJK85" s="312"/>
      <c r="VJL85" s="312"/>
      <c r="VJM85" s="312"/>
      <c r="VJN85" s="312"/>
      <c r="VJO85" s="312"/>
      <c r="VJP85" s="312"/>
      <c r="VJQ85" s="312"/>
      <c r="VJR85" s="312"/>
      <c r="VJS85" s="312"/>
      <c r="VJT85" s="312"/>
      <c r="VJU85" s="312"/>
      <c r="VJV85" s="312"/>
      <c r="VJW85" s="312"/>
      <c r="VJX85" s="312"/>
      <c r="VJY85" s="312"/>
      <c r="VJZ85" s="312"/>
      <c r="VKA85" s="312"/>
      <c r="VKB85" s="312"/>
      <c r="VKC85" s="312"/>
      <c r="VKD85" s="312"/>
      <c r="VKE85" s="312"/>
      <c r="VKF85" s="312"/>
      <c r="VKG85" s="318"/>
      <c r="VKH85" s="318"/>
      <c r="VKI85" s="318"/>
      <c r="VKJ85" s="318"/>
      <c r="VKK85" s="318"/>
      <c r="VKL85" s="318"/>
      <c r="VKM85" s="318"/>
      <c r="VKN85" s="318"/>
      <c r="VKO85" s="318"/>
      <c r="VKP85" s="318"/>
      <c r="VKQ85" s="318"/>
      <c r="VKR85" s="318"/>
      <c r="VKS85" s="318"/>
      <c r="VKT85" s="318"/>
      <c r="VKU85" s="318"/>
      <c r="VKV85" s="318"/>
      <c r="VKW85" s="322"/>
      <c r="VKX85" s="323"/>
      <c r="VKY85" s="323"/>
      <c r="VKZ85" s="323"/>
      <c r="VLA85" s="323"/>
      <c r="VLB85" s="323"/>
      <c r="VLC85" s="323"/>
      <c r="VLD85" s="323"/>
      <c r="VLE85" s="323"/>
      <c r="VLF85" s="323"/>
      <c r="VLG85" s="323"/>
      <c r="VLH85" s="323"/>
      <c r="VLI85" s="323"/>
      <c r="VLJ85" s="323"/>
      <c r="VLK85" s="323"/>
      <c r="VLL85" s="350"/>
      <c r="VLM85" s="312"/>
      <c r="VLN85" s="312"/>
      <c r="VLO85" s="312"/>
      <c r="VLP85" s="312"/>
      <c r="VLQ85" s="312"/>
      <c r="VLR85" s="312"/>
      <c r="VLS85" s="312"/>
      <c r="VLT85" s="312"/>
      <c r="VLU85" s="312"/>
      <c r="VLV85" s="312"/>
      <c r="VLW85" s="312"/>
      <c r="VLX85" s="312"/>
      <c r="VLY85" s="312"/>
      <c r="VLZ85" s="312"/>
      <c r="VMA85" s="312"/>
      <c r="VMB85" s="312"/>
      <c r="VMC85" s="312"/>
      <c r="VMD85" s="312"/>
      <c r="VME85" s="312"/>
      <c r="VMF85" s="312"/>
      <c r="VMG85" s="312"/>
      <c r="VMH85" s="312"/>
      <c r="VMI85" s="312"/>
      <c r="VMJ85" s="312"/>
      <c r="VMK85" s="312"/>
      <c r="VML85" s="312"/>
      <c r="VMM85" s="312"/>
      <c r="VMN85" s="312"/>
      <c r="VMO85" s="312"/>
      <c r="VMP85" s="312"/>
      <c r="VMQ85" s="312"/>
      <c r="VMR85" s="312"/>
      <c r="VMS85" s="312"/>
      <c r="VMT85" s="312"/>
      <c r="VMU85" s="312"/>
      <c r="VMV85" s="312"/>
      <c r="VMW85" s="312"/>
      <c r="VMX85" s="312"/>
      <c r="VMY85" s="312"/>
      <c r="VMZ85" s="312"/>
      <c r="VNA85" s="312"/>
      <c r="VNB85" s="312"/>
      <c r="VNC85" s="312"/>
      <c r="VND85" s="312"/>
      <c r="VNE85" s="312"/>
      <c r="VNF85" s="312"/>
      <c r="VNG85" s="312"/>
      <c r="VNH85" s="312"/>
      <c r="VNI85" s="312"/>
      <c r="VNJ85" s="312"/>
      <c r="VNK85" s="312"/>
      <c r="VNL85" s="312"/>
      <c r="VNM85" s="312"/>
      <c r="VNN85" s="312"/>
      <c r="VNO85" s="312"/>
      <c r="VNP85" s="312"/>
      <c r="VNQ85" s="312"/>
      <c r="VNR85" s="312"/>
      <c r="VNS85" s="312"/>
      <c r="VNT85" s="312"/>
      <c r="VNU85" s="318"/>
      <c r="VNV85" s="318"/>
      <c r="VNW85" s="318"/>
      <c r="VNX85" s="318"/>
      <c r="VNY85" s="318"/>
      <c r="VNZ85" s="318"/>
      <c r="VOA85" s="318"/>
      <c r="VOB85" s="318"/>
      <c r="VOC85" s="318"/>
      <c r="VOD85" s="318"/>
      <c r="VOE85" s="318"/>
      <c r="VOF85" s="318"/>
      <c r="VOG85" s="318"/>
      <c r="VOH85" s="318"/>
      <c r="VOI85" s="318"/>
      <c r="VOJ85" s="318"/>
      <c r="VOK85" s="322"/>
      <c r="VOL85" s="323"/>
      <c r="VOM85" s="323"/>
      <c r="VON85" s="323"/>
      <c r="VOO85" s="323"/>
      <c r="VOP85" s="323"/>
      <c r="VOQ85" s="323"/>
      <c r="VOR85" s="323"/>
      <c r="VOS85" s="323"/>
      <c r="VOT85" s="323"/>
      <c r="VOU85" s="323"/>
      <c r="VOV85" s="323"/>
      <c r="VOW85" s="323"/>
      <c r="VOX85" s="323"/>
      <c r="VOY85" s="323"/>
      <c r="VOZ85" s="350"/>
      <c r="VPA85" s="312"/>
      <c r="VPB85" s="312"/>
      <c r="VPC85" s="312"/>
      <c r="VPD85" s="312"/>
      <c r="VPE85" s="312"/>
      <c r="VPF85" s="312"/>
      <c r="VPG85" s="312"/>
      <c r="VPH85" s="312"/>
      <c r="VPI85" s="312"/>
      <c r="VPJ85" s="312"/>
      <c r="VPK85" s="312"/>
      <c r="VPL85" s="312"/>
      <c r="VPM85" s="312"/>
      <c r="VPN85" s="312"/>
      <c r="VPO85" s="312"/>
      <c r="VPP85" s="312"/>
      <c r="VPQ85" s="312"/>
      <c r="VPR85" s="312"/>
      <c r="VPS85" s="312"/>
      <c r="VPT85" s="312"/>
      <c r="VPU85" s="312"/>
      <c r="VPV85" s="312"/>
      <c r="VPW85" s="312"/>
      <c r="VPX85" s="312"/>
      <c r="VPY85" s="312"/>
      <c r="VPZ85" s="312"/>
      <c r="VQA85" s="312"/>
      <c r="VQB85" s="312"/>
      <c r="VQC85" s="312"/>
      <c r="VQD85" s="312"/>
      <c r="VQE85" s="312"/>
      <c r="VQF85" s="312"/>
      <c r="VQG85" s="312"/>
      <c r="VQH85" s="312"/>
      <c r="VQI85" s="312"/>
      <c r="VQJ85" s="312"/>
      <c r="VQK85" s="312"/>
      <c r="VQL85" s="312"/>
      <c r="VQM85" s="312"/>
      <c r="VQN85" s="312"/>
      <c r="VQO85" s="312"/>
      <c r="VQP85" s="312"/>
      <c r="VQQ85" s="312"/>
      <c r="VQR85" s="312"/>
      <c r="VQS85" s="312"/>
      <c r="VQT85" s="312"/>
      <c r="VQU85" s="312"/>
      <c r="VQV85" s="312"/>
      <c r="VQW85" s="312"/>
      <c r="VQX85" s="312"/>
      <c r="VQY85" s="312"/>
      <c r="VQZ85" s="312"/>
      <c r="VRA85" s="312"/>
      <c r="VRB85" s="312"/>
      <c r="VRC85" s="312"/>
      <c r="VRD85" s="312"/>
      <c r="VRE85" s="312"/>
      <c r="VRF85" s="312"/>
      <c r="VRG85" s="312"/>
      <c r="VRH85" s="312"/>
      <c r="VRI85" s="318"/>
      <c r="VRJ85" s="318"/>
      <c r="VRK85" s="318"/>
      <c r="VRL85" s="318"/>
      <c r="VRM85" s="318"/>
      <c r="VRN85" s="318"/>
      <c r="VRO85" s="318"/>
      <c r="VRP85" s="318"/>
      <c r="VRQ85" s="318"/>
      <c r="VRR85" s="318"/>
      <c r="VRS85" s="318"/>
      <c r="VRT85" s="318"/>
      <c r="VRU85" s="318"/>
      <c r="VRV85" s="318"/>
      <c r="VRW85" s="318"/>
      <c r="VRX85" s="318"/>
      <c r="VRY85" s="322"/>
      <c r="VRZ85" s="323"/>
      <c r="VSA85" s="323"/>
      <c r="VSB85" s="323"/>
      <c r="VSC85" s="323"/>
      <c r="VSD85" s="323"/>
      <c r="VSE85" s="323"/>
      <c r="VSF85" s="323"/>
      <c r="VSG85" s="323"/>
      <c r="VSH85" s="323"/>
      <c r="VSI85" s="323"/>
      <c r="VSJ85" s="323"/>
      <c r="VSK85" s="323"/>
      <c r="VSL85" s="323"/>
      <c r="VSM85" s="323"/>
      <c r="VSN85" s="350"/>
      <c r="VSO85" s="312"/>
      <c r="VSP85" s="312"/>
      <c r="VSQ85" s="312"/>
      <c r="VSR85" s="312"/>
      <c r="VSS85" s="312"/>
      <c r="VST85" s="312"/>
      <c r="VSU85" s="312"/>
      <c r="VSV85" s="312"/>
      <c r="VSW85" s="312"/>
      <c r="VSX85" s="312"/>
      <c r="VSY85" s="312"/>
      <c r="VSZ85" s="312"/>
      <c r="VTA85" s="312"/>
      <c r="VTB85" s="312"/>
      <c r="VTC85" s="312"/>
      <c r="VTD85" s="312"/>
      <c r="VTE85" s="312"/>
      <c r="VTF85" s="312"/>
      <c r="VTG85" s="312"/>
      <c r="VTH85" s="312"/>
      <c r="VTI85" s="312"/>
      <c r="VTJ85" s="312"/>
      <c r="VTK85" s="312"/>
      <c r="VTL85" s="312"/>
      <c r="VTM85" s="312"/>
      <c r="VTN85" s="312"/>
      <c r="VTO85" s="312"/>
      <c r="VTP85" s="312"/>
      <c r="VTQ85" s="312"/>
      <c r="VTR85" s="312"/>
      <c r="VTS85" s="312"/>
      <c r="VTT85" s="312"/>
      <c r="VTU85" s="312"/>
      <c r="VTV85" s="312"/>
      <c r="VTW85" s="312"/>
      <c r="VTX85" s="312"/>
      <c r="VTY85" s="312"/>
      <c r="VTZ85" s="312"/>
      <c r="VUA85" s="312"/>
      <c r="VUB85" s="312"/>
      <c r="VUC85" s="312"/>
      <c r="VUD85" s="312"/>
      <c r="VUE85" s="312"/>
      <c r="VUF85" s="312"/>
      <c r="VUG85" s="312"/>
      <c r="VUH85" s="312"/>
      <c r="VUI85" s="312"/>
      <c r="VUJ85" s="312"/>
      <c r="VUK85" s="312"/>
      <c r="VUL85" s="312"/>
      <c r="VUM85" s="312"/>
      <c r="VUN85" s="312"/>
      <c r="VUO85" s="312"/>
      <c r="VUP85" s="312"/>
      <c r="VUQ85" s="312"/>
      <c r="VUR85" s="312"/>
      <c r="VUS85" s="312"/>
      <c r="VUT85" s="312"/>
      <c r="VUU85" s="312"/>
      <c r="VUV85" s="312"/>
      <c r="VUW85" s="318"/>
      <c r="VUX85" s="318"/>
      <c r="VUY85" s="318"/>
      <c r="VUZ85" s="318"/>
      <c r="VVA85" s="318"/>
      <c r="VVB85" s="318"/>
      <c r="VVC85" s="318"/>
      <c r="VVD85" s="318"/>
      <c r="VVE85" s="318"/>
      <c r="VVF85" s="318"/>
      <c r="VVG85" s="318"/>
      <c r="VVH85" s="318"/>
      <c r="VVI85" s="318"/>
      <c r="VVJ85" s="318"/>
      <c r="VVK85" s="318"/>
      <c r="VVL85" s="318"/>
      <c r="VVM85" s="322"/>
      <c r="VVN85" s="323"/>
      <c r="VVO85" s="323"/>
      <c r="VVP85" s="323"/>
      <c r="VVQ85" s="323"/>
      <c r="VVR85" s="323"/>
      <c r="VVS85" s="323"/>
      <c r="VVT85" s="323"/>
      <c r="VVU85" s="323"/>
      <c r="VVV85" s="323"/>
      <c r="VVW85" s="323"/>
      <c r="VVX85" s="323"/>
      <c r="VVY85" s="323"/>
      <c r="VVZ85" s="323"/>
      <c r="VWA85" s="323"/>
      <c r="VWB85" s="350"/>
      <c r="VWC85" s="312"/>
      <c r="VWD85" s="312"/>
      <c r="VWE85" s="312"/>
      <c r="VWF85" s="312"/>
      <c r="VWG85" s="312"/>
      <c r="VWH85" s="312"/>
      <c r="VWI85" s="312"/>
      <c r="VWJ85" s="312"/>
      <c r="VWK85" s="312"/>
      <c r="VWL85" s="312"/>
      <c r="VWM85" s="312"/>
      <c r="VWN85" s="312"/>
      <c r="VWO85" s="312"/>
      <c r="VWP85" s="312"/>
      <c r="VWQ85" s="312"/>
      <c r="VWR85" s="312"/>
      <c r="VWS85" s="312"/>
      <c r="VWT85" s="312"/>
      <c r="VWU85" s="312"/>
      <c r="VWV85" s="312"/>
      <c r="VWW85" s="312"/>
      <c r="VWX85" s="312"/>
      <c r="VWY85" s="312"/>
      <c r="VWZ85" s="312"/>
      <c r="VXA85" s="312"/>
      <c r="VXB85" s="312"/>
      <c r="VXC85" s="312"/>
      <c r="VXD85" s="312"/>
      <c r="VXE85" s="312"/>
      <c r="VXF85" s="312"/>
      <c r="VXG85" s="312"/>
      <c r="VXH85" s="312"/>
      <c r="VXI85" s="312"/>
      <c r="VXJ85" s="312"/>
      <c r="VXK85" s="312"/>
      <c r="VXL85" s="312"/>
      <c r="VXM85" s="312"/>
      <c r="VXN85" s="312"/>
      <c r="VXO85" s="312"/>
      <c r="VXP85" s="312"/>
      <c r="VXQ85" s="312"/>
      <c r="VXR85" s="312"/>
      <c r="VXS85" s="312"/>
      <c r="VXT85" s="312"/>
      <c r="VXU85" s="312"/>
      <c r="VXV85" s="312"/>
      <c r="VXW85" s="312"/>
      <c r="VXX85" s="312"/>
      <c r="VXY85" s="312"/>
      <c r="VXZ85" s="312"/>
      <c r="VYA85" s="312"/>
      <c r="VYB85" s="312"/>
      <c r="VYC85" s="312"/>
      <c r="VYD85" s="312"/>
      <c r="VYE85" s="312"/>
      <c r="VYF85" s="312"/>
      <c r="VYG85" s="312"/>
      <c r="VYH85" s="312"/>
      <c r="VYI85" s="312"/>
      <c r="VYJ85" s="312"/>
      <c r="VYK85" s="318"/>
      <c r="VYL85" s="318"/>
      <c r="VYM85" s="318"/>
      <c r="VYN85" s="318"/>
      <c r="VYO85" s="318"/>
      <c r="VYP85" s="318"/>
      <c r="VYQ85" s="318"/>
      <c r="VYR85" s="318"/>
      <c r="VYS85" s="318"/>
      <c r="VYT85" s="318"/>
      <c r="VYU85" s="318"/>
      <c r="VYV85" s="318"/>
      <c r="VYW85" s="318"/>
      <c r="VYX85" s="318"/>
      <c r="VYY85" s="318"/>
      <c r="VYZ85" s="318"/>
      <c r="VZA85" s="322"/>
      <c r="VZB85" s="323"/>
      <c r="VZC85" s="323"/>
      <c r="VZD85" s="323"/>
      <c r="VZE85" s="323"/>
      <c r="VZF85" s="323"/>
      <c r="VZG85" s="323"/>
      <c r="VZH85" s="323"/>
      <c r="VZI85" s="323"/>
      <c r="VZJ85" s="323"/>
      <c r="VZK85" s="323"/>
      <c r="VZL85" s="323"/>
      <c r="VZM85" s="323"/>
      <c r="VZN85" s="323"/>
      <c r="VZO85" s="323"/>
      <c r="VZP85" s="350"/>
      <c r="VZQ85" s="312"/>
      <c r="VZR85" s="312"/>
      <c r="VZS85" s="312"/>
      <c r="VZT85" s="312"/>
      <c r="VZU85" s="312"/>
      <c r="VZV85" s="312"/>
      <c r="VZW85" s="312"/>
      <c r="VZX85" s="312"/>
      <c r="VZY85" s="312"/>
      <c r="VZZ85" s="312"/>
      <c r="WAA85" s="312"/>
      <c r="WAB85" s="312"/>
      <c r="WAC85" s="312"/>
      <c r="WAD85" s="312"/>
      <c r="WAE85" s="312"/>
      <c r="WAF85" s="312"/>
      <c r="WAG85" s="312"/>
      <c r="WAH85" s="312"/>
      <c r="WAI85" s="312"/>
      <c r="WAJ85" s="312"/>
      <c r="WAK85" s="312"/>
      <c r="WAL85" s="312"/>
      <c r="WAM85" s="312"/>
      <c r="WAN85" s="312"/>
      <c r="WAO85" s="312"/>
      <c r="WAP85" s="312"/>
      <c r="WAQ85" s="312"/>
      <c r="WAR85" s="312"/>
      <c r="WAS85" s="312"/>
      <c r="WAT85" s="312"/>
      <c r="WAU85" s="312"/>
      <c r="WAV85" s="312"/>
      <c r="WAW85" s="312"/>
      <c r="WAX85" s="312"/>
      <c r="WAY85" s="312"/>
      <c r="WAZ85" s="312"/>
      <c r="WBA85" s="312"/>
      <c r="WBB85" s="312"/>
      <c r="WBC85" s="312"/>
      <c r="WBD85" s="312"/>
      <c r="WBE85" s="312"/>
      <c r="WBF85" s="312"/>
      <c r="WBG85" s="312"/>
      <c r="WBH85" s="312"/>
      <c r="WBI85" s="312"/>
      <c r="WBJ85" s="312"/>
      <c r="WBK85" s="312"/>
      <c r="WBL85" s="312"/>
      <c r="WBM85" s="312"/>
      <c r="WBN85" s="312"/>
      <c r="WBO85" s="312"/>
      <c r="WBP85" s="312"/>
      <c r="WBQ85" s="312"/>
      <c r="WBR85" s="312"/>
      <c r="WBS85" s="312"/>
      <c r="WBT85" s="312"/>
      <c r="WBU85" s="312"/>
      <c r="WBV85" s="312"/>
      <c r="WBW85" s="312"/>
      <c r="WBX85" s="312"/>
      <c r="WBY85" s="318"/>
      <c r="WBZ85" s="318"/>
      <c r="WCA85" s="318"/>
      <c r="WCB85" s="318"/>
      <c r="WCC85" s="318"/>
      <c r="WCD85" s="318"/>
      <c r="WCE85" s="318"/>
      <c r="WCF85" s="318"/>
      <c r="WCG85" s="318"/>
      <c r="WCH85" s="318"/>
      <c r="WCI85" s="318"/>
      <c r="WCJ85" s="318"/>
      <c r="WCK85" s="318"/>
      <c r="WCL85" s="318"/>
      <c r="WCM85" s="318"/>
      <c r="WCN85" s="318"/>
      <c r="WCO85" s="322"/>
      <c r="WCP85" s="323"/>
      <c r="WCQ85" s="323"/>
      <c r="WCR85" s="323"/>
      <c r="WCS85" s="323"/>
      <c r="WCT85" s="323"/>
      <c r="WCU85" s="323"/>
      <c r="WCV85" s="323"/>
      <c r="WCW85" s="323"/>
      <c r="WCX85" s="323"/>
      <c r="WCY85" s="323"/>
      <c r="WCZ85" s="323"/>
      <c r="WDA85" s="323"/>
      <c r="WDB85" s="323"/>
      <c r="WDC85" s="323"/>
      <c r="WDD85" s="350"/>
      <c r="WDE85" s="312"/>
      <c r="WDF85" s="312"/>
      <c r="WDG85" s="312"/>
      <c r="WDH85" s="312"/>
      <c r="WDI85" s="312"/>
      <c r="WDJ85" s="312"/>
      <c r="WDK85" s="312"/>
      <c r="WDL85" s="312"/>
      <c r="WDM85" s="312"/>
      <c r="WDN85" s="312"/>
      <c r="WDO85" s="312"/>
      <c r="WDP85" s="312"/>
      <c r="WDQ85" s="312"/>
      <c r="WDR85" s="312"/>
      <c r="WDS85" s="312"/>
      <c r="WDT85" s="312"/>
      <c r="WDU85" s="312"/>
      <c r="WDV85" s="312"/>
      <c r="WDW85" s="312"/>
      <c r="WDX85" s="312"/>
      <c r="WDY85" s="312"/>
      <c r="WDZ85" s="312"/>
      <c r="WEA85" s="312"/>
      <c r="WEB85" s="312"/>
      <c r="WEC85" s="312"/>
      <c r="WED85" s="312"/>
      <c r="WEE85" s="312"/>
      <c r="WEF85" s="312"/>
      <c r="WEG85" s="312"/>
      <c r="WEH85" s="312"/>
      <c r="WEI85" s="312"/>
      <c r="WEJ85" s="312"/>
      <c r="WEK85" s="312"/>
      <c r="WEL85" s="312"/>
      <c r="WEM85" s="312"/>
      <c r="WEN85" s="312"/>
      <c r="WEO85" s="312"/>
      <c r="WEP85" s="312"/>
      <c r="WEQ85" s="312"/>
      <c r="WER85" s="312"/>
      <c r="WES85" s="312"/>
      <c r="WET85" s="312"/>
      <c r="WEU85" s="312"/>
      <c r="WEV85" s="312"/>
      <c r="WEW85" s="312"/>
      <c r="WEX85" s="312"/>
      <c r="WEY85" s="312"/>
      <c r="WEZ85" s="312"/>
      <c r="WFA85" s="312"/>
      <c r="WFB85" s="312"/>
      <c r="WFC85" s="312"/>
      <c r="WFD85" s="312"/>
      <c r="WFE85" s="312"/>
      <c r="WFF85" s="312"/>
      <c r="WFG85" s="312"/>
      <c r="WFH85" s="312"/>
      <c r="WFI85" s="312"/>
      <c r="WFJ85" s="312"/>
      <c r="WFK85" s="312"/>
      <c r="WFL85" s="312"/>
      <c r="WFM85" s="318"/>
      <c r="WFN85" s="318"/>
      <c r="WFO85" s="318"/>
      <c r="WFP85" s="318"/>
      <c r="WFQ85" s="318"/>
      <c r="WFR85" s="318"/>
      <c r="WFS85" s="318"/>
      <c r="WFT85" s="318"/>
      <c r="WFU85" s="318"/>
      <c r="WFV85" s="318"/>
      <c r="WFW85" s="318"/>
      <c r="WFX85" s="318"/>
      <c r="WFY85" s="318"/>
      <c r="WFZ85" s="318"/>
      <c r="WGA85" s="318"/>
      <c r="WGB85" s="318"/>
      <c r="WGC85" s="322"/>
      <c r="WGD85" s="323"/>
      <c r="WGE85" s="323"/>
      <c r="WGF85" s="323"/>
      <c r="WGG85" s="323"/>
      <c r="WGH85" s="323"/>
      <c r="WGI85" s="323"/>
      <c r="WGJ85" s="323"/>
      <c r="WGK85" s="323"/>
      <c r="WGL85" s="323"/>
      <c r="WGM85" s="323"/>
      <c r="WGN85" s="323"/>
      <c r="WGO85" s="323"/>
      <c r="WGP85" s="323"/>
      <c r="WGQ85" s="323"/>
      <c r="WGR85" s="350"/>
      <c r="WGS85" s="312"/>
      <c r="WGT85" s="312"/>
      <c r="WGU85" s="312"/>
      <c r="WGV85" s="312"/>
      <c r="WGW85" s="312"/>
      <c r="WGX85" s="312"/>
      <c r="WGY85" s="312"/>
      <c r="WGZ85" s="312"/>
      <c r="WHA85" s="312"/>
      <c r="WHB85" s="312"/>
      <c r="WHC85" s="312"/>
      <c r="WHD85" s="312"/>
      <c r="WHE85" s="312"/>
      <c r="WHF85" s="312"/>
      <c r="WHG85" s="312"/>
      <c r="WHH85" s="312"/>
      <c r="WHI85" s="312"/>
      <c r="WHJ85" s="312"/>
      <c r="WHK85" s="312"/>
      <c r="WHL85" s="312"/>
      <c r="WHM85" s="312"/>
      <c r="WHN85" s="312"/>
      <c r="WHO85" s="312"/>
      <c r="WHP85" s="312"/>
      <c r="WHQ85" s="312"/>
      <c r="WHR85" s="312"/>
      <c r="WHS85" s="312"/>
      <c r="WHT85" s="312"/>
      <c r="WHU85" s="312"/>
      <c r="WHV85" s="312"/>
      <c r="WHW85" s="312"/>
      <c r="WHX85" s="312"/>
      <c r="WHY85" s="312"/>
      <c r="WHZ85" s="312"/>
      <c r="WIA85" s="312"/>
      <c r="WIB85" s="312"/>
      <c r="WIC85" s="312"/>
      <c r="WID85" s="312"/>
      <c r="WIE85" s="312"/>
      <c r="WIF85" s="312"/>
      <c r="WIG85" s="312"/>
      <c r="WIH85" s="312"/>
      <c r="WII85" s="312"/>
      <c r="WIJ85" s="312"/>
      <c r="WIK85" s="312"/>
      <c r="WIL85" s="312"/>
      <c r="WIM85" s="312"/>
      <c r="WIN85" s="312"/>
      <c r="WIO85" s="312"/>
      <c r="WIP85" s="312"/>
      <c r="WIQ85" s="312"/>
      <c r="WIR85" s="312"/>
      <c r="WIS85" s="312"/>
      <c r="WIT85" s="312"/>
      <c r="WIU85" s="312"/>
      <c r="WIV85" s="312"/>
      <c r="WIW85" s="312"/>
      <c r="WIX85" s="312"/>
      <c r="WIY85" s="312"/>
      <c r="WIZ85" s="312"/>
      <c r="WJA85" s="318"/>
      <c r="WJB85" s="318"/>
      <c r="WJC85" s="318"/>
      <c r="WJD85" s="318"/>
      <c r="WJE85" s="318"/>
      <c r="WJF85" s="318"/>
      <c r="WJG85" s="318"/>
      <c r="WJH85" s="318"/>
      <c r="WJI85" s="318"/>
      <c r="WJJ85" s="318"/>
      <c r="WJK85" s="318"/>
      <c r="WJL85" s="318"/>
      <c r="WJM85" s="318"/>
      <c r="WJN85" s="318"/>
      <c r="WJO85" s="318"/>
      <c r="WJP85" s="318"/>
      <c r="WJQ85" s="322"/>
      <c r="WJR85" s="323"/>
      <c r="WJS85" s="323"/>
      <c r="WJT85" s="323"/>
      <c r="WJU85" s="323"/>
      <c r="WJV85" s="323"/>
      <c r="WJW85" s="323"/>
      <c r="WJX85" s="323"/>
      <c r="WJY85" s="323"/>
      <c r="WJZ85" s="323"/>
      <c r="WKA85" s="323"/>
      <c r="WKB85" s="323"/>
      <c r="WKC85" s="323"/>
      <c r="WKD85" s="323"/>
      <c r="WKE85" s="323"/>
      <c r="WKF85" s="350"/>
      <c r="WKG85" s="312"/>
      <c r="WKH85" s="312"/>
      <c r="WKI85" s="312"/>
      <c r="WKJ85" s="312"/>
      <c r="WKK85" s="312"/>
      <c r="WKL85" s="312"/>
      <c r="WKM85" s="312"/>
      <c r="WKN85" s="312"/>
      <c r="WKO85" s="312"/>
      <c r="WKP85" s="312"/>
      <c r="WKQ85" s="312"/>
      <c r="WKR85" s="312"/>
      <c r="WKS85" s="312"/>
      <c r="WKT85" s="312"/>
      <c r="WKU85" s="312"/>
      <c r="WKV85" s="312"/>
      <c r="WKW85" s="312"/>
      <c r="WKX85" s="312"/>
      <c r="WKY85" s="312"/>
      <c r="WKZ85" s="312"/>
      <c r="WLA85" s="312"/>
      <c r="WLB85" s="312"/>
      <c r="WLC85" s="312"/>
      <c r="WLD85" s="312"/>
      <c r="WLE85" s="312"/>
      <c r="WLF85" s="312"/>
      <c r="WLG85" s="312"/>
      <c r="WLH85" s="312"/>
      <c r="WLI85" s="312"/>
      <c r="WLJ85" s="312"/>
      <c r="WLK85" s="312"/>
      <c r="WLL85" s="312"/>
      <c r="WLM85" s="312"/>
      <c r="WLN85" s="312"/>
      <c r="WLO85" s="312"/>
      <c r="WLP85" s="312"/>
      <c r="WLQ85" s="312"/>
      <c r="WLR85" s="312"/>
      <c r="WLS85" s="312"/>
      <c r="WLT85" s="312"/>
      <c r="WLU85" s="312"/>
      <c r="WLV85" s="312"/>
      <c r="WLW85" s="312"/>
      <c r="WLX85" s="312"/>
      <c r="WLY85" s="312"/>
      <c r="WLZ85" s="312"/>
      <c r="WMA85" s="312"/>
      <c r="WMB85" s="312"/>
      <c r="WMC85" s="312"/>
      <c r="WMD85" s="312"/>
      <c r="WME85" s="312"/>
      <c r="WMF85" s="312"/>
      <c r="WMG85" s="312"/>
      <c r="WMH85" s="312"/>
      <c r="WMI85" s="312"/>
      <c r="WMJ85" s="312"/>
      <c r="WMK85" s="312"/>
      <c r="WML85" s="312"/>
      <c r="WMM85" s="312"/>
      <c r="WMN85" s="312"/>
      <c r="WMO85" s="318"/>
      <c r="WMP85" s="318"/>
      <c r="WMQ85" s="318"/>
      <c r="WMR85" s="318"/>
      <c r="WMS85" s="318"/>
      <c r="WMT85" s="318"/>
      <c r="WMU85" s="318"/>
      <c r="WMV85" s="318"/>
      <c r="WMW85" s="318"/>
      <c r="WMX85" s="318"/>
      <c r="WMY85" s="318"/>
      <c r="WMZ85" s="318"/>
      <c r="WNA85" s="318"/>
      <c r="WNB85" s="318"/>
      <c r="WNC85" s="318"/>
      <c r="WND85" s="318"/>
      <c r="WNE85" s="322"/>
      <c r="WNF85" s="323"/>
      <c r="WNG85" s="323"/>
      <c r="WNH85" s="323"/>
      <c r="WNI85" s="323"/>
      <c r="WNJ85" s="323"/>
      <c r="WNK85" s="323"/>
      <c r="WNL85" s="323"/>
      <c r="WNM85" s="323"/>
      <c r="WNN85" s="323"/>
      <c r="WNO85" s="323"/>
      <c r="WNP85" s="323"/>
      <c r="WNQ85" s="323"/>
      <c r="WNR85" s="323"/>
      <c r="WNS85" s="323"/>
      <c r="WNT85" s="350"/>
      <c r="WNU85" s="312"/>
      <c r="WNV85" s="312"/>
      <c r="WNW85" s="312"/>
      <c r="WNX85" s="312"/>
      <c r="WNY85" s="312"/>
      <c r="WNZ85" s="312"/>
      <c r="WOA85" s="312"/>
      <c r="WOB85" s="312"/>
      <c r="WOC85" s="312"/>
      <c r="WOD85" s="312"/>
      <c r="WOE85" s="312"/>
      <c r="WOF85" s="312"/>
      <c r="WOG85" s="312"/>
      <c r="WOH85" s="312"/>
      <c r="WOI85" s="312"/>
      <c r="WOJ85" s="312"/>
      <c r="WOK85" s="312"/>
      <c r="WOL85" s="312"/>
      <c r="WOM85" s="312"/>
      <c r="WON85" s="312"/>
      <c r="WOO85" s="312"/>
      <c r="WOP85" s="312"/>
      <c r="WOQ85" s="312"/>
      <c r="WOR85" s="312"/>
      <c r="WOS85" s="312"/>
      <c r="WOT85" s="312"/>
      <c r="WOU85" s="312"/>
      <c r="WOV85" s="312"/>
      <c r="WOW85" s="312"/>
      <c r="WOX85" s="312"/>
      <c r="WOY85" s="312"/>
      <c r="WOZ85" s="312"/>
      <c r="WPA85" s="312"/>
      <c r="WPB85" s="312"/>
      <c r="WPC85" s="312"/>
      <c r="WPD85" s="312"/>
      <c r="WPE85" s="312"/>
      <c r="WPF85" s="312"/>
      <c r="WPG85" s="312"/>
      <c r="WPH85" s="312"/>
      <c r="WPI85" s="312"/>
      <c r="WPJ85" s="312"/>
      <c r="WPK85" s="312"/>
      <c r="WPL85" s="312"/>
      <c r="WPM85" s="312"/>
      <c r="WPN85" s="312"/>
      <c r="WPO85" s="312"/>
      <c r="WPP85" s="312"/>
      <c r="WPQ85" s="312"/>
      <c r="WPR85" s="312"/>
      <c r="WPS85" s="312"/>
      <c r="WPT85" s="312"/>
      <c r="WPU85" s="312"/>
      <c r="WPV85" s="312"/>
      <c r="WPW85" s="312"/>
      <c r="WPX85" s="312"/>
      <c r="WPY85" s="312"/>
      <c r="WPZ85" s="312"/>
      <c r="WQA85" s="312"/>
      <c r="WQB85" s="312"/>
      <c r="WQC85" s="318"/>
      <c r="WQD85" s="318"/>
      <c r="WQE85" s="318"/>
      <c r="WQF85" s="318"/>
      <c r="WQG85" s="318"/>
      <c r="WQH85" s="318"/>
      <c r="WQI85" s="318"/>
      <c r="WQJ85" s="318"/>
      <c r="WQK85" s="318"/>
      <c r="WQL85" s="318"/>
      <c r="WQM85" s="318"/>
      <c r="WQN85" s="318"/>
      <c r="WQO85" s="318"/>
      <c r="WQP85" s="318"/>
      <c r="WQQ85" s="318"/>
      <c r="WQR85" s="318"/>
      <c r="WQS85" s="322"/>
      <c r="WQT85" s="323"/>
      <c r="WQU85" s="323"/>
      <c r="WQV85" s="323"/>
      <c r="WQW85" s="323"/>
      <c r="WQX85" s="323"/>
      <c r="WQY85" s="323"/>
      <c r="WQZ85" s="323"/>
      <c r="WRA85" s="323"/>
      <c r="WRB85" s="323"/>
      <c r="WRC85" s="323"/>
      <c r="WRD85" s="323"/>
      <c r="WRE85" s="323"/>
      <c r="WRF85" s="323"/>
      <c r="WRG85" s="323"/>
      <c r="WRH85" s="350"/>
      <c r="WRI85" s="312"/>
      <c r="WRJ85" s="312"/>
      <c r="WRK85" s="312"/>
      <c r="WRL85" s="312"/>
      <c r="WRM85" s="312"/>
      <c r="WRN85" s="312"/>
      <c r="WRO85" s="312"/>
      <c r="WRP85" s="312"/>
      <c r="WRQ85" s="312"/>
      <c r="WRR85" s="312"/>
      <c r="WRS85" s="312"/>
      <c r="WRT85" s="312"/>
      <c r="WRU85" s="312"/>
      <c r="WRV85" s="312"/>
      <c r="WRW85" s="312"/>
      <c r="WRX85" s="312"/>
      <c r="WRY85" s="312"/>
      <c r="WRZ85" s="312"/>
      <c r="WSA85" s="312"/>
      <c r="WSB85" s="312"/>
      <c r="WSC85" s="312"/>
      <c r="WSD85" s="312"/>
      <c r="WSE85" s="312"/>
      <c r="WSF85" s="312"/>
      <c r="WSG85" s="312"/>
      <c r="WSH85" s="312"/>
      <c r="WSI85" s="312"/>
      <c r="WSJ85" s="312"/>
      <c r="WSK85" s="312"/>
      <c r="WSL85" s="312"/>
      <c r="WSM85" s="312"/>
      <c r="WSN85" s="312"/>
      <c r="WSO85" s="312"/>
      <c r="WSP85" s="312"/>
      <c r="WSQ85" s="312"/>
      <c r="WSR85" s="312"/>
      <c r="WSS85" s="312"/>
      <c r="WST85" s="312"/>
      <c r="WSU85" s="312"/>
      <c r="WSV85" s="312"/>
      <c r="WSW85" s="312"/>
      <c r="WSX85" s="312"/>
      <c r="WSY85" s="312"/>
      <c r="WSZ85" s="312"/>
      <c r="WTA85" s="312"/>
      <c r="WTB85" s="312"/>
      <c r="WTC85" s="312"/>
      <c r="WTD85" s="312"/>
      <c r="WTE85" s="312"/>
      <c r="WTF85" s="312"/>
      <c r="WTG85" s="312"/>
      <c r="WTH85" s="312"/>
      <c r="WTI85" s="312"/>
      <c r="WTJ85" s="312"/>
      <c r="WTK85" s="312"/>
      <c r="WTL85" s="312"/>
      <c r="WTM85" s="312"/>
      <c r="WTN85" s="312"/>
      <c r="WTO85" s="312"/>
      <c r="WTP85" s="312"/>
      <c r="WTQ85" s="318"/>
      <c r="WTR85" s="318"/>
      <c r="WTS85" s="318"/>
      <c r="WTT85" s="318"/>
      <c r="WTU85" s="318"/>
      <c r="WTV85" s="318"/>
      <c r="WTW85" s="318"/>
      <c r="WTX85" s="318"/>
      <c r="WTY85" s="318"/>
      <c r="WTZ85" s="318"/>
      <c r="WUA85" s="318"/>
      <c r="WUB85" s="318"/>
      <c r="WUC85" s="318"/>
      <c r="WUD85" s="318"/>
      <c r="WUE85" s="318"/>
      <c r="WUF85" s="318"/>
      <c r="WUG85" s="322"/>
      <c r="WUH85" s="323"/>
      <c r="WUI85" s="323"/>
      <c r="WUJ85" s="323"/>
      <c r="WUK85" s="323"/>
      <c r="WUL85" s="323"/>
      <c r="WUM85" s="323"/>
      <c r="WUN85" s="323"/>
      <c r="WUO85" s="323"/>
      <c r="WUP85" s="323"/>
      <c r="WUQ85" s="323"/>
      <c r="WUR85" s="323"/>
      <c r="WUS85" s="323"/>
      <c r="WUT85" s="323"/>
      <c r="WUU85" s="323"/>
      <c r="WUV85" s="350"/>
      <c r="WUW85" s="312"/>
      <c r="WUX85" s="312"/>
      <c r="WUY85" s="312"/>
      <c r="WUZ85" s="312"/>
      <c r="WVA85" s="312"/>
      <c r="WVB85" s="312"/>
      <c r="WVC85" s="312"/>
      <c r="WVD85" s="312"/>
      <c r="WVE85" s="312"/>
      <c r="WVF85" s="312"/>
      <c r="WVG85" s="312"/>
      <c r="WVH85" s="312"/>
      <c r="WVI85" s="312"/>
      <c r="WVJ85" s="312"/>
      <c r="WVK85" s="312"/>
      <c r="WVL85" s="312"/>
      <c r="WVM85" s="312"/>
      <c r="WVN85" s="312"/>
      <c r="WVO85" s="312"/>
      <c r="WVP85" s="312"/>
      <c r="WVQ85" s="312"/>
      <c r="WVR85" s="312"/>
      <c r="WVS85" s="312"/>
      <c r="WVT85" s="312"/>
      <c r="WVU85" s="312"/>
      <c r="WVV85" s="312"/>
      <c r="WVW85" s="312"/>
      <c r="WVX85" s="312"/>
      <c r="WVY85" s="312"/>
      <c r="WVZ85" s="312"/>
      <c r="WWA85" s="312"/>
      <c r="WWB85" s="312"/>
      <c r="WWC85" s="312"/>
      <c r="WWD85" s="312"/>
      <c r="WWE85" s="312"/>
      <c r="WWF85" s="312"/>
      <c r="WWG85" s="312"/>
      <c r="WWH85" s="312"/>
      <c r="WWI85" s="312"/>
      <c r="WWJ85" s="312"/>
      <c r="WWK85" s="312"/>
      <c r="WWL85" s="312"/>
      <c r="WWM85" s="312"/>
      <c r="WWN85" s="312"/>
      <c r="WWO85" s="312"/>
      <c r="WWP85" s="312"/>
      <c r="WWQ85" s="312"/>
      <c r="WWR85" s="312"/>
      <c r="WWS85" s="312"/>
      <c r="WWT85" s="312"/>
      <c r="WWU85" s="312"/>
      <c r="WWV85" s="312"/>
      <c r="WWW85" s="312"/>
      <c r="WWX85" s="312"/>
      <c r="WWY85" s="312"/>
      <c r="WWZ85" s="312"/>
      <c r="WXA85" s="312"/>
      <c r="WXB85" s="312"/>
      <c r="WXC85" s="312"/>
      <c r="WXD85" s="312"/>
      <c r="WXE85" s="318"/>
      <c r="WXF85" s="318"/>
      <c r="WXG85" s="318"/>
      <c r="WXH85" s="318"/>
      <c r="WXI85" s="318"/>
      <c r="WXJ85" s="318"/>
      <c r="WXK85" s="318"/>
      <c r="WXL85" s="318"/>
      <c r="WXM85" s="318"/>
      <c r="WXN85" s="318"/>
      <c r="WXO85" s="318"/>
      <c r="WXP85" s="318"/>
      <c r="WXQ85" s="318"/>
      <c r="WXR85" s="318"/>
      <c r="WXS85" s="318"/>
      <c r="WXT85" s="318"/>
      <c r="WXU85" s="322"/>
      <c r="WXV85" s="323"/>
      <c r="WXW85" s="323"/>
      <c r="WXX85" s="323"/>
      <c r="WXY85" s="323"/>
      <c r="WXZ85" s="323"/>
      <c r="WYA85" s="323"/>
      <c r="WYB85" s="323"/>
      <c r="WYC85" s="323"/>
      <c r="WYD85" s="323"/>
      <c r="WYE85" s="323"/>
      <c r="WYF85" s="323"/>
      <c r="WYG85" s="323"/>
      <c r="WYH85" s="323"/>
      <c r="WYI85" s="323"/>
      <c r="WYJ85" s="350"/>
      <c r="WYK85" s="312"/>
      <c r="WYL85" s="312"/>
      <c r="WYM85" s="312"/>
      <c r="WYN85" s="312"/>
      <c r="WYO85" s="312"/>
      <c r="WYP85" s="312"/>
      <c r="WYQ85" s="312"/>
      <c r="WYR85" s="312"/>
      <c r="WYS85" s="312"/>
      <c r="WYT85" s="312"/>
      <c r="WYU85" s="312"/>
      <c r="WYV85" s="312"/>
      <c r="WYW85" s="312"/>
      <c r="WYX85" s="312"/>
      <c r="WYY85" s="312"/>
      <c r="WYZ85" s="312"/>
      <c r="WZA85" s="312"/>
      <c r="WZB85" s="312"/>
      <c r="WZC85" s="312"/>
      <c r="WZD85" s="312"/>
      <c r="WZE85" s="312"/>
      <c r="WZF85" s="312"/>
      <c r="WZG85" s="312"/>
      <c r="WZH85" s="312"/>
      <c r="WZI85" s="312"/>
      <c r="WZJ85" s="312"/>
      <c r="WZK85" s="312"/>
      <c r="WZL85" s="312"/>
      <c r="WZM85" s="312"/>
      <c r="WZN85" s="312"/>
      <c r="WZO85" s="312"/>
      <c r="WZP85" s="312"/>
      <c r="WZQ85" s="312"/>
      <c r="WZR85" s="312"/>
      <c r="WZS85" s="312"/>
      <c r="WZT85" s="312"/>
      <c r="WZU85" s="312"/>
      <c r="WZV85" s="312"/>
      <c r="WZW85" s="312"/>
      <c r="WZX85" s="312"/>
      <c r="WZY85" s="312"/>
      <c r="WZZ85" s="312"/>
      <c r="XAA85" s="312"/>
      <c r="XAB85" s="312"/>
      <c r="XAC85" s="312"/>
      <c r="XAD85" s="312"/>
      <c r="XAE85" s="312"/>
      <c r="XAF85" s="312"/>
      <c r="XAG85" s="312"/>
      <c r="XAH85" s="312"/>
      <c r="XAI85" s="312"/>
      <c r="XAJ85" s="312"/>
      <c r="XAK85" s="312"/>
      <c r="XAL85" s="312"/>
      <c r="XAM85" s="312"/>
      <c r="XAN85" s="312"/>
      <c r="XAO85" s="312"/>
      <c r="XAP85" s="312"/>
      <c r="XAQ85" s="312"/>
      <c r="XAR85" s="312"/>
      <c r="XAS85" s="318"/>
      <c r="XAT85" s="318"/>
      <c r="XAU85" s="318"/>
      <c r="XAV85" s="318"/>
      <c r="XAW85" s="318"/>
      <c r="XAX85" s="318"/>
      <c r="XAY85" s="318"/>
      <c r="XAZ85" s="318"/>
      <c r="XBA85" s="318"/>
      <c r="XBB85" s="318"/>
      <c r="XBC85" s="318"/>
      <c r="XBD85" s="318"/>
      <c r="XBE85" s="318"/>
      <c r="XBF85" s="318"/>
      <c r="XBG85" s="318"/>
      <c r="XBH85" s="318"/>
      <c r="XBI85" s="322"/>
      <c r="XBJ85" s="323"/>
      <c r="XBK85" s="323"/>
      <c r="XBL85" s="323"/>
      <c r="XBM85" s="323"/>
      <c r="XBN85" s="323"/>
      <c r="XBO85" s="323"/>
      <c r="XBP85" s="323"/>
      <c r="XBQ85" s="323"/>
      <c r="XBR85" s="323"/>
      <c r="XBS85" s="323"/>
      <c r="XBT85" s="323"/>
      <c r="XBU85" s="323"/>
      <c r="XBV85" s="323"/>
      <c r="XBW85" s="323"/>
      <c r="XBX85" s="350"/>
      <c r="XBY85" s="312"/>
      <c r="XBZ85" s="312"/>
      <c r="XCA85" s="312"/>
      <c r="XCB85" s="312"/>
      <c r="XCC85" s="312"/>
      <c r="XCD85" s="312"/>
      <c r="XCE85" s="312"/>
      <c r="XCF85" s="312"/>
      <c r="XCG85" s="312"/>
      <c r="XCH85" s="312"/>
      <c r="XCI85" s="312"/>
      <c r="XCJ85" s="312"/>
      <c r="XCK85" s="312"/>
      <c r="XCL85" s="312"/>
      <c r="XCM85" s="312"/>
      <c r="XCN85" s="312"/>
      <c r="XCO85" s="312"/>
      <c r="XCP85" s="312"/>
      <c r="XCQ85" s="312"/>
      <c r="XCR85" s="312"/>
      <c r="XCS85" s="312"/>
      <c r="XCT85" s="312"/>
      <c r="XCU85" s="312"/>
      <c r="XCV85" s="312"/>
      <c r="XCW85" s="312"/>
      <c r="XCX85" s="312"/>
      <c r="XCY85" s="312"/>
      <c r="XCZ85" s="312"/>
      <c r="XDA85" s="312"/>
      <c r="XDB85" s="312"/>
      <c r="XDC85" s="312"/>
      <c r="XDD85" s="312"/>
      <c r="XDE85" s="312"/>
      <c r="XDF85" s="312"/>
      <c r="XDG85" s="312"/>
      <c r="XDH85" s="312"/>
      <c r="XDI85" s="312"/>
      <c r="XDJ85" s="312"/>
      <c r="XDK85" s="312"/>
      <c r="XDL85" s="312"/>
      <c r="XDM85" s="312"/>
      <c r="XDN85" s="312"/>
      <c r="XDO85" s="312"/>
      <c r="XDP85" s="312"/>
      <c r="XDQ85" s="312"/>
      <c r="XDR85" s="312"/>
      <c r="XDS85" s="312"/>
      <c r="XDT85" s="312"/>
      <c r="XDU85" s="312"/>
      <c r="XDV85" s="312"/>
      <c r="XDW85" s="312"/>
      <c r="XDX85" s="312"/>
      <c r="XDY85" s="312"/>
      <c r="XDZ85" s="312"/>
      <c r="XEA85" s="312"/>
      <c r="XEB85" s="312"/>
      <c r="XEC85" s="312"/>
      <c r="XED85" s="312"/>
      <c r="XEE85" s="312"/>
      <c r="XEF85" s="312"/>
      <c r="XEG85" s="318"/>
      <c r="XEH85" s="318"/>
      <c r="XEI85" s="318"/>
      <c r="XEJ85" s="318"/>
      <c r="XEK85" s="318"/>
      <c r="XEL85" s="318"/>
      <c r="XEM85" s="318"/>
      <c r="XEN85" s="318"/>
      <c r="XEO85" s="318"/>
      <c r="XEP85" s="318"/>
      <c r="XEQ85" s="318"/>
      <c r="XER85" s="318"/>
      <c r="XES85" s="318"/>
      <c r="XET85" s="318"/>
      <c r="XEU85" s="318"/>
      <c r="XEV85" s="318"/>
      <c r="XEW85" s="322"/>
      <c r="XEX85" s="323"/>
      <c r="XEY85" s="323"/>
      <c r="XEZ85" s="323"/>
      <c r="XFA85" s="323"/>
      <c r="XFB85" s="323"/>
      <c r="XFC85" s="323"/>
      <c r="XFD85" s="323"/>
    </row>
    <row r="86" spans="1:16384" ht="15.75" customHeight="1">
      <c r="A86" s="472" t="s">
        <v>870</v>
      </c>
      <c r="B86" s="473"/>
      <c r="C86" s="473"/>
      <c r="D86" s="473"/>
      <c r="E86" s="473"/>
      <c r="F86" s="473"/>
      <c r="G86" s="473"/>
      <c r="H86" s="473"/>
      <c r="I86" s="473"/>
      <c r="J86" s="473"/>
      <c r="K86" s="473"/>
      <c r="L86" s="473"/>
      <c r="M86" s="473"/>
      <c r="N86" s="473"/>
      <c r="O86" s="473"/>
      <c r="P86" s="474"/>
      <c r="Q86" s="475">
        <v>69121955809</v>
      </c>
      <c r="R86" s="476"/>
      <c r="S86" s="476"/>
      <c r="T86" s="476"/>
      <c r="U86" s="476"/>
      <c r="V86" s="476"/>
      <c r="W86" s="476"/>
      <c r="X86" s="476"/>
      <c r="Y86" s="476"/>
      <c r="Z86" s="476"/>
      <c r="AA86" s="476"/>
      <c r="AB86" s="476"/>
      <c r="AC86" s="476"/>
      <c r="AD86" s="476"/>
      <c r="AE86" s="476"/>
      <c r="AF86" s="476"/>
      <c r="AG86" s="476"/>
      <c r="AH86" s="477"/>
      <c r="AI86" s="475">
        <f>Q86-7772702985</f>
        <v>61349252824</v>
      </c>
      <c r="AJ86" s="476"/>
      <c r="AK86" s="476"/>
      <c r="AL86" s="476"/>
      <c r="AM86" s="476"/>
      <c r="AN86" s="476"/>
      <c r="AO86" s="476"/>
      <c r="AP86" s="476"/>
      <c r="AQ86" s="476"/>
      <c r="AR86" s="476"/>
      <c r="AS86" s="476"/>
      <c r="AT86" s="476"/>
      <c r="AU86" s="476"/>
      <c r="AV86" s="476"/>
      <c r="AW86" s="476"/>
      <c r="AX86" s="476"/>
      <c r="AY86" s="476"/>
      <c r="AZ86" s="476"/>
      <c r="BA86" s="476"/>
      <c r="BB86" s="476"/>
      <c r="BC86" s="477"/>
      <c r="BD86" s="475">
        <v>55390796725</v>
      </c>
      <c r="BE86" s="476"/>
      <c r="BF86" s="476"/>
      <c r="BG86" s="476"/>
      <c r="BH86" s="476"/>
      <c r="BI86" s="476"/>
      <c r="BJ86" s="476"/>
      <c r="BK86" s="476"/>
      <c r="BL86" s="476"/>
      <c r="BM86" s="476"/>
      <c r="BN86" s="476"/>
      <c r="BO86" s="476"/>
      <c r="BP86" s="476"/>
      <c r="BQ86" s="476"/>
      <c r="BR86" s="476"/>
      <c r="BS86" s="476"/>
      <c r="BT86" s="476"/>
      <c r="BU86" s="476"/>
      <c r="BV86" s="476"/>
      <c r="BW86" s="476"/>
      <c r="BX86" s="477"/>
      <c r="BY86" s="478">
        <f>BD86-7772702985</f>
        <v>47618093740</v>
      </c>
      <c r="BZ86" s="478"/>
      <c r="CA86" s="478"/>
      <c r="CB86" s="478"/>
      <c r="CC86" s="478"/>
      <c r="CD86" s="478"/>
      <c r="CE86" s="478"/>
      <c r="CF86" s="478"/>
      <c r="CG86" s="478"/>
      <c r="CH86" s="478"/>
      <c r="CI86" s="478"/>
      <c r="CJ86" s="478"/>
      <c r="CK86" s="478"/>
      <c r="CL86" s="478"/>
      <c r="CM86" s="478"/>
      <c r="CN86" s="478"/>
      <c r="CO86" s="479"/>
      <c r="CP86" s="323"/>
      <c r="CQ86" s="323"/>
      <c r="CR86" s="323"/>
      <c r="CS86" s="323"/>
      <c r="CT86" s="323"/>
      <c r="CU86" s="323"/>
      <c r="CV86" s="323"/>
      <c r="CW86" s="323"/>
      <c r="CX86" s="323"/>
      <c r="CY86" s="323"/>
      <c r="CZ86" s="323"/>
      <c r="DA86" s="323"/>
      <c r="DB86" s="323"/>
      <c r="DC86" s="323"/>
      <c r="DD86" s="350"/>
      <c r="DE86" s="312"/>
      <c r="DF86" s="312"/>
      <c r="DG86" s="312"/>
      <c r="DH86" s="312"/>
      <c r="DI86" s="312"/>
      <c r="DJ86" s="312"/>
      <c r="DK86" s="312"/>
      <c r="DL86" s="312"/>
      <c r="DM86" s="312"/>
      <c r="DN86" s="312"/>
      <c r="DO86" s="312"/>
      <c r="DP86" s="312"/>
      <c r="DQ86" s="312"/>
      <c r="DR86" s="312"/>
      <c r="DS86" s="312"/>
      <c r="DT86" s="312"/>
      <c r="DU86" s="312"/>
      <c r="DV86" s="312"/>
      <c r="DW86" s="312"/>
      <c r="DX86" s="312"/>
      <c r="DY86" s="312"/>
      <c r="DZ86" s="312"/>
      <c r="EA86" s="312"/>
      <c r="EB86" s="312"/>
      <c r="EC86" s="312"/>
      <c r="ED86" s="312"/>
      <c r="EE86" s="312"/>
      <c r="EF86" s="312"/>
      <c r="EG86" s="312"/>
      <c r="EH86" s="312"/>
      <c r="EI86" s="312"/>
      <c r="EJ86" s="312"/>
      <c r="EK86" s="312"/>
      <c r="EL86" s="312"/>
      <c r="EM86" s="312"/>
      <c r="EN86" s="312"/>
      <c r="EO86" s="312"/>
      <c r="EP86" s="312"/>
      <c r="EQ86" s="312"/>
      <c r="ER86" s="312"/>
      <c r="ES86" s="312"/>
      <c r="ET86" s="312"/>
      <c r="EU86" s="312"/>
      <c r="EV86" s="312"/>
      <c r="EW86" s="312"/>
      <c r="EX86" s="312"/>
      <c r="EY86" s="312"/>
      <c r="EZ86" s="312"/>
      <c r="FA86" s="312"/>
      <c r="FB86" s="312"/>
      <c r="FC86" s="312"/>
      <c r="FD86" s="312"/>
      <c r="FE86" s="312"/>
      <c r="FF86" s="312"/>
      <c r="FG86" s="312"/>
      <c r="FH86" s="312"/>
      <c r="FI86" s="312"/>
      <c r="FJ86" s="312"/>
      <c r="FK86" s="312"/>
      <c r="FL86" s="312"/>
      <c r="FM86" s="318"/>
      <c r="FN86" s="318"/>
      <c r="FO86" s="318"/>
      <c r="FP86" s="318"/>
      <c r="FQ86" s="318"/>
      <c r="FR86" s="318"/>
      <c r="FS86" s="318"/>
      <c r="FT86" s="318"/>
      <c r="FU86" s="318"/>
      <c r="FV86" s="318"/>
      <c r="FW86" s="318"/>
      <c r="FX86" s="318"/>
      <c r="FY86" s="318"/>
      <c r="FZ86" s="318"/>
      <c r="GA86" s="318"/>
      <c r="GB86" s="318"/>
      <c r="GC86" s="322"/>
      <c r="GD86" s="323"/>
      <c r="GE86" s="323"/>
      <c r="GF86" s="323"/>
      <c r="GG86" s="323"/>
      <c r="GH86" s="323"/>
      <c r="GI86" s="323"/>
      <c r="GJ86" s="323"/>
      <c r="GK86" s="323"/>
      <c r="GL86" s="323"/>
      <c r="GM86" s="323"/>
      <c r="GN86" s="323"/>
      <c r="GO86" s="323"/>
      <c r="GP86" s="323"/>
      <c r="GQ86" s="323"/>
      <c r="GR86" s="350"/>
      <c r="GS86" s="312"/>
      <c r="GT86" s="312"/>
      <c r="GU86" s="312"/>
      <c r="GV86" s="312"/>
      <c r="GW86" s="312"/>
      <c r="GX86" s="312"/>
      <c r="GY86" s="312"/>
      <c r="GZ86" s="312"/>
      <c r="HA86" s="312"/>
      <c r="HB86" s="312"/>
      <c r="HC86" s="312"/>
      <c r="HD86" s="312"/>
      <c r="HE86" s="312"/>
      <c r="HF86" s="312"/>
      <c r="HG86" s="312"/>
      <c r="HH86" s="312"/>
      <c r="HI86" s="312"/>
      <c r="HJ86" s="312"/>
      <c r="HK86" s="312"/>
      <c r="HL86" s="312"/>
      <c r="HM86" s="312"/>
      <c r="HN86" s="312"/>
      <c r="HO86" s="312"/>
      <c r="HP86" s="312"/>
      <c r="HQ86" s="312"/>
      <c r="HR86" s="312"/>
      <c r="HS86" s="312"/>
      <c r="HT86" s="312"/>
      <c r="HU86" s="312"/>
      <c r="HV86" s="312"/>
      <c r="HW86" s="312"/>
      <c r="HX86" s="312"/>
      <c r="HY86" s="312"/>
      <c r="HZ86" s="312"/>
      <c r="IA86" s="312"/>
      <c r="IB86" s="312"/>
      <c r="IC86" s="312"/>
      <c r="ID86" s="312"/>
      <c r="IE86" s="312"/>
      <c r="IF86" s="312"/>
      <c r="IG86" s="312"/>
      <c r="IH86" s="312"/>
      <c r="II86" s="312"/>
      <c r="IJ86" s="312"/>
      <c r="IK86" s="312"/>
      <c r="IL86" s="312"/>
      <c r="IM86" s="312"/>
      <c r="IN86" s="312"/>
      <c r="IO86" s="312"/>
      <c r="IP86" s="312"/>
      <c r="IQ86" s="312"/>
      <c r="IR86" s="312"/>
      <c r="IS86" s="312"/>
      <c r="IT86" s="312"/>
      <c r="IU86" s="312"/>
      <c r="IV86" s="312"/>
      <c r="IW86" s="312"/>
      <c r="IX86" s="312"/>
      <c r="IY86" s="312"/>
      <c r="IZ86" s="312"/>
      <c r="JA86" s="318"/>
      <c r="JB86" s="318"/>
      <c r="JC86" s="318"/>
      <c r="JD86" s="318"/>
      <c r="JE86" s="318"/>
      <c r="JF86" s="318"/>
      <c r="JG86" s="318"/>
      <c r="JH86" s="318"/>
      <c r="JI86" s="318"/>
      <c r="JJ86" s="318"/>
      <c r="JK86" s="318"/>
      <c r="JL86" s="318"/>
      <c r="JM86" s="318"/>
      <c r="JN86" s="318"/>
      <c r="JO86" s="318"/>
      <c r="JP86" s="318"/>
      <c r="JQ86" s="322"/>
      <c r="JR86" s="323"/>
      <c r="JS86" s="323"/>
      <c r="JT86" s="323"/>
      <c r="JU86" s="323"/>
      <c r="JV86" s="323"/>
      <c r="JW86" s="323"/>
      <c r="JX86" s="323"/>
      <c r="JY86" s="323"/>
      <c r="JZ86" s="323"/>
      <c r="KA86" s="323"/>
      <c r="KB86" s="323"/>
      <c r="KC86" s="323"/>
      <c r="KD86" s="323"/>
      <c r="KE86" s="323"/>
      <c r="KF86" s="350"/>
      <c r="KG86" s="312"/>
      <c r="KH86" s="312"/>
      <c r="KI86" s="312"/>
      <c r="KJ86" s="312"/>
      <c r="KK86" s="312"/>
      <c r="KL86" s="312"/>
      <c r="KM86" s="312"/>
      <c r="KN86" s="312"/>
      <c r="KO86" s="312"/>
      <c r="KP86" s="312"/>
      <c r="KQ86" s="312"/>
      <c r="KR86" s="312"/>
      <c r="KS86" s="312"/>
      <c r="KT86" s="312"/>
      <c r="KU86" s="312"/>
      <c r="KV86" s="312"/>
      <c r="KW86" s="312"/>
      <c r="KX86" s="312"/>
      <c r="KY86" s="312"/>
      <c r="KZ86" s="312"/>
      <c r="LA86" s="312"/>
      <c r="LB86" s="312"/>
      <c r="LC86" s="312"/>
      <c r="LD86" s="312"/>
      <c r="LE86" s="312"/>
      <c r="LF86" s="312"/>
      <c r="LG86" s="312"/>
      <c r="LH86" s="312"/>
      <c r="LI86" s="312"/>
      <c r="LJ86" s="312"/>
      <c r="LK86" s="312"/>
      <c r="LL86" s="312"/>
      <c r="LM86" s="312"/>
      <c r="LN86" s="312"/>
      <c r="LO86" s="312"/>
      <c r="LP86" s="312"/>
      <c r="LQ86" s="312"/>
      <c r="LR86" s="312"/>
      <c r="LS86" s="312"/>
      <c r="LT86" s="312"/>
      <c r="LU86" s="312"/>
      <c r="LV86" s="312"/>
      <c r="LW86" s="312"/>
      <c r="LX86" s="312"/>
      <c r="LY86" s="312"/>
      <c r="LZ86" s="312"/>
      <c r="MA86" s="312"/>
      <c r="MB86" s="312"/>
      <c r="MC86" s="312"/>
      <c r="MD86" s="312"/>
      <c r="ME86" s="312"/>
      <c r="MF86" s="312"/>
      <c r="MG86" s="312"/>
      <c r="MH86" s="312"/>
      <c r="MI86" s="312"/>
      <c r="MJ86" s="312"/>
      <c r="MK86" s="312"/>
      <c r="ML86" s="312"/>
      <c r="MM86" s="312"/>
      <c r="MN86" s="312"/>
      <c r="MO86" s="318"/>
      <c r="MP86" s="318"/>
      <c r="MQ86" s="318"/>
      <c r="MR86" s="318"/>
      <c r="MS86" s="318"/>
      <c r="MT86" s="318"/>
      <c r="MU86" s="318"/>
      <c r="MV86" s="318"/>
      <c r="MW86" s="318"/>
      <c r="MX86" s="318"/>
      <c r="MY86" s="318"/>
      <c r="MZ86" s="318"/>
      <c r="NA86" s="318"/>
      <c r="NB86" s="318"/>
      <c r="NC86" s="318"/>
      <c r="ND86" s="318"/>
      <c r="NE86" s="322"/>
      <c r="NF86" s="323"/>
      <c r="NG86" s="323"/>
      <c r="NH86" s="323"/>
      <c r="NI86" s="323"/>
      <c r="NJ86" s="323"/>
      <c r="NK86" s="323"/>
      <c r="NL86" s="323"/>
      <c r="NM86" s="323"/>
      <c r="NN86" s="323"/>
      <c r="NO86" s="323"/>
      <c r="NP86" s="323"/>
      <c r="NQ86" s="323"/>
      <c r="NR86" s="323"/>
      <c r="NS86" s="323"/>
      <c r="NT86" s="350"/>
      <c r="NU86" s="312"/>
      <c r="NV86" s="312"/>
      <c r="NW86" s="312"/>
      <c r="NX86" s="312"/>
      <c r="NY86" s="312"/>
      <c r="NZ86" s="312"/>
      <c r="OA86" s="312"/>
      <c r="OB86" s="312"/>
      <c r="OC86" s="312"/>
      <c r="OD86" s="312"/>
      <c r="OE86" s="312"/>
      <c r="OF86" s="312"/>
      <c r="OG86" s="312"/>
      <c r="OH86" s="312"/>
      <c r="OI86" s="312"/>
      <c r="OJ86" s="312"/>
      <c r="OK86" s="312"/>
      <c r="OL86" s="312"/>
      <c r="OM86" s="312"/>
      <c r="ON86" s="312"/>
      <c r="OO86" s="312"/>
      <c r="OP86" s="312"/>
      <c r="OQ86" s="312"/>
      <c r="OR86" s="312"/>
      <c r="OS86" s="312"/>
      <c r="OT86" s="312"/>
      <c r="OU86" s="312"/>
      <c r="OV86" s="312"/>
      <c r="OW86" s="312"/>
      <c r="OX86" s="312"/>
      <c r="OY86" s="312"/>
      <c r="OZ86" s="312"/>
      <c r="PA86" s="312"/>
      <c r="PB86" s="312"/>
      <c r="PC86" s="312"/>
      <c r="PD86" s="312"/>
      <c r="PE86" s="312"/>
      <c r="PF86" s="312"/>
      <c r="PG86" s="312"/>
      <c r="PH86" s="312"/>
      <c r="PI86" s="312"/>
      <c r="PJ86" s="312"/>
      <c r="PK86" s="312"/>
      <c r="PL86" s="312"/>
      <c r="PM86" s="312"/>
      <c r="PN86" s="312"/>
      <c r="PO86" s="312"/>
      <c r="PP86" s="312"/>
      <c r="PQ86" s="312"/>
      <c r="PR86" s="312"/>
      <c r="PS86" s="312"/>
      <c r="PT86" s="312"/>
      <c r="PU86" s="312"/>
      <c r="PV86" s="312"/>
      <c r="PW86" s="312"/>
      <c r="PX86" s="312"/>
      <c r="PY86" s="312"/>
      <c r="PZ86" s="312"/>
      <c r="QA86" s="312"/>
      <c r="QB86" s="312"/>
      <c r="QC86" s="318"/>
      <c r="QD86" s="318"/>
      <c r="QE86" s="318"/>
      <c r="QF86" s="318"/>
      <c r="QG86" s="318"/>
      <c r="QH86" s="318"/>
      <c r="QI86" s="318"/>
      <c r="QJ86" s="318"/>
      <c r="QK86" s="318"/>
      <c r="QL86" s="318"/>
      <c r="QM86" s="318"/>
      <c r="QN86" s="318"/>
      <c r="QO86" s="318"/>
      <c r="QP86" s="318"/>
      <c r="QQ86" s="318"/>
      <c r="QR86" s="318"/>
      <c r="QS86" s="322"/>
      <c r="QT86" s="323"/>
      <c r="QU86" s="323"/>
      <c r="QV86" s="323"/>
      <c r="QW86" s="323"/>
      <c r="QX86" s="323"/>
      <c r="QY86" s="323"/>
      <c r="QZ86" s="323"/>
      <c r="RA86" s="323"/>
      <c r="RB86" s="323"/>
      <c r="RC86" s="323"/>
      <c r="RD86" s="323"/>
      <c r="RE86" s="323"/>
      <c r="RF86" s="323"/>
      <c r="RG86" s="323"/>
      <c r="RH86" s="350"/>
      <c r="RI86" s="312"/>
      <c r="RJ86" s="312"/>
      <c r="RK86" s="312"/>
      <c r="RL86" s="312"/>
      <c r="RM86" s="312"/>
      <c r="RN86" s="312"/>
      <c r="RO86" s="312"/>
      <c r="RP86" s="312"/>
      <c r="RQ86" s="312"/>
      <c r="RR86" s="312"/>
      <c r="RS86" s="312"/>
      <c r="RT86" s="312"/>
      <c r="RU86" s="312"/>
      <c r="RV86" s="312"/>
      <c r="RW86" s="312"/>
      <c r="RX86" s="312"/>
      <c r="RY86" s="312"/>
      <c r="RZ86" s="312"/>
      <c r="SA86" s="312"/>
      <c r="SB86" s="312"/>
      <c r="SC86" s="312"/>
      <c r="SD86" s="312"/>
      <c r="SE86" s="312"/>
      <c r="SF86" s="312"/>
      <c r="SG86" s="312"/>
      <c r="SH86" s="312"/>
      <c r="SI86" s="312"/>
      <c r="SJ86" s="312"/>
      <c r="SK86" s="312"/>
      <c r="SL86" s="312"/>
      <c r="SM86" s="312"/>
      <c r="SN86" s="312"/>
      <c r="SO86" s="312"/>
      <c r="SP86" s="312"/>
      <c r="SQ86" s="312"/>
      <c r="SR86" s="312"/>
      <c r="SS86" s="312"/>
      <c r="ST86" s="312"/>
      <c r="SU86" s="312"/>
      <c r="SV86" s="312"/>
      <c r="SW86" s="312"/>
      <c r="SX86" s="312"/>
      <c r="SY86" s="312"/>
      <c r="SZ86" s="312"/>
      <c r="TA86" s="312"/>
      <c r="TB86" s="312"/>
      <c r="TC86" s="312"/>
      <c r="TD86" s="312"/>
      <c r="TE86" s="312"/>
      <c r="TF86" s="312"/>
      <c r="TG86" s="312"/>
      <c r="TH86" s="312"/>
      <c r="TI86" s="312"/>
      <c r="TJ86" s="312"/>
      <c r="TK86" s="312"/>
      <c r="TL86" s="312"/>
      <c r="TM86" s="312"/>
      <c r="TN86" s="312"/>
      <c r="TO86" s="312"/>
      <c r="TP86" s="312"/>
      <c r="TQ86" s="318"/>
      <c r="TR86" s="318"/>
      <c r="TS86" s="318"/>
      <c r="TT86" s="318"/>
      <c r="TU86" s="318"/>
      <c r="TV86" s="318"/>
      <c r="TW86" s="318"/>
      <c r="TX86" s="318"/>
      <c r="TY86" s="318"/>
      <c r="TZ86" s="318"/>
      <c r="UA86" s="318"/>
      <c r="UB86" s="318"/>
      <c r="UC86" s="318"/>
      <c r="UD86" s="318"/>
      <c r="UE86" s="318"/>
      <c r="UF86" s="318"/>
      <c r="UG86" s="322"/>
      <c r="UH86" s="323"/>
      <c r="UI86" s="323"/>
      <c r="UJ86" s="323"/>
      <c r="UK86" s="323"/>
      <c r="UL86" s="323"/>
      <c r="UM86" s="323"/>
      <c r="UN86" s="323"/>
      <c r="UO86" s="323"/>
      <c r="UP86" s="323"/>
      <c r="UQ86" s="323"/>
      <c r="UR86" s="323"/>
      <c r="US86" s="323"/>
      <c r="UT86" s="323"/>
      <c r="UU86" s="323"/>
      <c r="UV86" s="350"/>
      <c r="UW86" s="312"/>
      <c r="UX86" s="312"/>
      <c r="UY86" s="312"/>
      <c r="UZ86" s="312"/>
      <c r="VA86" s="312"/>
      <c r="VB86" s="312"/>
      <c r="VC86" s="312"/>
      <c r="VD86" s="312"/>
      <c r="VE86" s="312"/>
      <c r="VF86" s="312"/>
      <c r="VG86" s="312"/>
      <c r="VH86" s="312"/>
      <c r="VI86" s="312"/>
      <c r="VJ86" s="312"/>
      <c r="VK86" s="312"/>
      <c r="VL86" s="312"/>
      <c r="VM86" s="312"/>
      <c r="VN86" s="312"/>
      <c r="VO86" s="312"/>
      <c r="VP86" s="312"/>
      <c r="VQ86" s="312"/>
      <c r="VR86" s="312"/>
      <c r="VS86" s="312"/>
      <c r="VT86" s="312"/>
      <c r="VU86" s="312"/>
      <c r="VV86" s="312"/>
      <c r="VW86" s="312"/>
      <c r="VX86" s="312"/>
      <c r="VY86" s="312"/>
      <c r="VZ86" s="312"/>
      <c r="WA86" s="312"/>
      <c r="WB86" s="312"/>
      <c r="WC86" s="312"/>
      <c r="WD86" s="312"/>
      <c r="WE86" s="312"/>
      <c r="WF86" s="312"/>
      <c r="WG86" s="312"/>
      <c r="WH86" s="312"/>
      <c r="WI86" s="312"/>
      <c r="WJ86" s="312"/>
      <c r="WK86" s="312"/>
      <c r="WL86" s="312"/>
      <c r="WM86" s="312"/>
      <c r="WN86" s="312"/>
      <c r="WO86" s="312"/>
      <c r="WP86" s="312"/>
      <c r="WQ86" s="312"/>
      <c r="WR86" s="312"/>
      <c r="WS86" s="312"/>
      <c r="WT86" s="312"/>
      <c r="WU86" s="312"/>
      <c r="WV86" s="312"/>
      <c r="WW86" s="312"/>
      <c r="WX86" s="312"/>
      <c r="WY86" s="312"/>
      <c r="WZ86" s="312"/>
      <c r="XA86" s="312"/>
      <c r="XB86" s="312"/>
      <c r="XC86" s="312"/>
      <c r="XD86" s="312"/>
      <c r="XE86" s="318"/>
      <c r="XF86" s="318"/>
      <c r="XG86" s="318"/>
      <c r="XH86" s="318"/>
      <c r="XI86" s="318"/>
      <c r="XJ86" s="318"/>
      <c r="XK86" s="318"/>
      <c r="XL86" s="318"/>
      <c r="XM86" s="318"/>
      <c r="XN86" s="318"/>
      <c r="XO86" s="318"/>
      <c r="XP86" s="318"/>
      <c r="XQ86" s="318"/>
      <c r="XR86" s="318"/>
      <c r="XS86" s="318"/>
      <c r="XT86" s="318"/>
      <c r="XU86" s="322"/>
      <c r="XV86" s="323"/>
      <c r="XW86" s="323"/>
      <c r="XX86" s="323"/>
      <c r="XY86" s="323"/>
      <c r="XZ86" s="323"/>
      <c r="YA86" s="323"/>
      <c r="YB86" s="323"/>
      <c r="YC86" s="323"/>
      <c r="YD86" s="323"/>
      <c r="YE86" s="323"/>
      <c r="YF86" s="323"/>
      <c r="YG86" s="323"/>
      <c r="YH86" s="323"/>
      <c r="YI86" s="323"/>
      <c r="YJ86" s="350"/>
      <c r="YK86" s="312"/>
      <c r="YL86" s="312"/>
      <c r="YM86" s="312"/>
      <c r="YN86" s="312"/>
      <c r="YO86" s="312"/>
      <c r="YP86" s="312"/>
      <c r="YQ86" s="312"/>
      <c r="YR86" s="312"/>
      <c r="YS86" s="312"/>
      <c r="YT86" s="312"/>
      <c r="YU86" s="312"/>
      <c r="YV86" s="312"/>
      <c r="YW86" s="312"/>
      <c r="YX86" s="312"/>
      <c r="YY86" s="312"/>
      <c r="YZ86" s="312"/>
      <c r="ZA86" s="312"/>
      <c r="ZB86" s="312"/>
      <c r="ZC86" s="312"/>
      <c r="ZD86" s="312"/>
      <c r="ZE86" s="312"/>
      <c r="ZF86" s="312"/>
      <c r="ZG86" s="312"/>
      <c r="ZH86" s="312"/>
      <c r="ZI86" s="312"/>
      <c r="ZJ86" s="312"/>
      <c r="ZK86" s="312"/>
      <c r="ZL86" s="312"/>
      <c r="ZM86" s="312"/>
      <c r="ZN86" s="312"/>
      <c r="ZO86" s="312"/>
      <c r="ZP86" s="312"/>
      <c r="ZQ86" s="312"/>
      <c r="ZR86" s="312"/>
      <c r="ZS86" s="312"/>
      <c r="ZT86" s="312"/>
      <c r="ZU86" s="312"/>
      <c r="ZV86" s="312"/>
      <c r="ZW86" s="312"/>
      <c r="ZX86" s="312"/>
      <c r="ZY86" s="312"/>
      <c r="ZZ86" s="312"/>
      <c r="AAA86" s="312"/>
      <c r="AAB86" s="312"/>
      <c r="AAC86" s="312"/>
      <c r="AAD86" s="312"/>
      <c r="AAE86" s="312"/>
      <c r="AAF86" s="312"/>
      <c r="AAG86" s="312"/>
      <c r="AAH86" s="312"/>
      <c r="AAI86" s="312"/>
      <c r="AAJ86" s="312"/>
      <c r="AAK86" s="312"/>
      <c r="AAL86" s="312"/>
      <c r="AAM86" s="312"/>
      <c r="AAN86" s="312"/>
      <c r="AAO86" s="312"/>
      <c r="AAP86" s="312"/>
      <c r="AAQ86" s="312"/>
      <c r="AAR86" s="312"/>
      <c r="AAS86" s="318"/>
      <c r="AAT86" s="318"/>
      <c r="AAU86" s="318"/>
      <c r="AAV86" s="318"/>
      <c r="AAW86" s="318"/>
      <c r="AAX86" s="318"/>
      <c r="AAY86" s="318"/>
      <c r="AAZ86" s="318"/>
      <c r="ABA86" s="318"/>
      <c r="ABB86" s="318"/>
      <c r="ABC86" s="318"/>
      <c r="ABD86" s="318"/>
      <c r="ABE86" s="318"/>
      <c r="ABF86" s="318"/>
      <c r="ABG86" s="318"/>
      <c r="ABH86" s="318"/>
      <c r="ABI86" s="322"/>
      <c r="ABJ86" s="323"/>
      <c r="ABK86" s="323"/>
      <c r="ABL86" s="323"/>
      <c r="ABM86" s="323"/>
      <c r="ABN86" s="323"/>
      <c r="ABO86" s="323"/>
      <c r="ABP86" s="323"/>
      <c r="ABQ86" s="323"/>
      <c r="ABR86" s="323"/>
      <c r="ABS86" s="323"/>
      <c r="ABT86" s="323"/>
      <c r="ABU86" s="323"/>
      <c r="ABV86" s="323"/>
      <c r="ABW86" s="323"/>
      <c r="ABX86" s="350"/>
      <c r="ABY86" s="312"/>
      <c r="ABZ86" s="312"/>
      <c r="ACA86" s="312"/>
      <c r="ACB86" s="312"/>
      <c r="ACC86" s="312"/>
      <c r="ACD86" s="312"/>
      <c r="ACE86" s="312"/>
      <c r="ACF86" s="312"/>
      <c r="ACG86" s="312"/>
      <c r="ACH86" s="312"/>
      <c r="ACI86" s="312"/>
      <c r="ACJ86" s="312"/>
      <c r="ACK86" s="312"/>
      <c r="ACL86" s="312"/>
      <c r="ACM86" s="312"/>
      <c r="ACN86" s="312"/>
      <c r="ACO86" s="312"/>
      <c r="ACP86" s="312"/>
      <c r="ACQ86" s="312"/>
      <c r="ACR86" s="312"/>
      <c r="ACS86" s="312"/>
      <c r="ACT86" s="312"/>
      <c r="ACU86" s="312"/>
      <c r="ACV86" s="312"/>
      <c r="ACW86" s="312"/>
      <c r="ACX86" s="312"/>
      <c r="ACY86" s="312"/>
      <c r="ACZ86" s="312"/>
      <c r="ADA86" s="312"/>
      <c r="ADB86" s="312"/>
      <c r="ADC86" s="312"/>
      <c r="ADD86" s="312"/>
      <c r="ADE86" s="312"/>
      <c r="ADF86" s="312"/>
      <c r="ADG86" s="312"/>
      <c r="ADH86" s="312"/>
      <c r="ADI86" s="312"/>
      <c r="ADJ86" s="312"/>
      <c r="ADK86" s="312"/>
      <c r="ADL86" s="312"/>
      <c r="ADM86" s="312"/>
      <c r="ADN86" s="312"/>
      <c r="ADO86" s="312"/>
      <c r="ADP86" s="312"/>
      <c r="ADQ86" s="312"/>
      <c r="ADR86" s="312"/>
      <c r="ADS86" s="312"/>
      <c r="ADT86" s="312"/>
      <c r="ADU86" s="312"/>
      <c r="ADV86" s="312"/>
      <c r="ADW86" s="312"/>
      <c r="ADX86" s="312"/>
      <c r="ADY86" s="312"/>
      <c r="ADZ86" s="312"/>
      <c r="AEA86" s="312"/>
      <c r="AEB86" s="312"/>
      <c r="AEC86" s="312"/>
      <c r="AED86" s="312"/>
      <c r="AEE86" s="312"/>
      <c r="AEF86" s="312"/>
      <c r="AEG86" s="318"/>
      <c r="AEH86" s="318"/>
      <c r="AEI86" s="318"/>
      <c r="AEJ86" s="318"/>
      <c r="AEK86" s="318"/>
      <c r="AEL86" s="318"/>
      <c r="AEM86" s="318"/>
      <c r="AEN86" s="318"/>
      <c r="AEO86" s="318"/>
      <c r="AEP86" s="318"/>
      <c r="AEQ86" s="318"/>
      <c r="AER86" s="318"/>
      <c r="AES86" s="318"/>
      <c r="AET86" s="318"/>
      <c r="AEU86" s="318"/>
      <c r="AEV86" s="318"/>
      <c r="AEW86" s="322"/>
      <c r="AEX86" s="323"/>
      <c r="AEY86" s="323"/>
      <c r="AEZ86" s="323"/>
      <c r="AFA86" s="323"/>
      <c r="AFB86" s="323"/>
      <c r="AFC86" s="323"/>
      <c r="AFD86" s="323"/>
      <c r="AFE86" s="323"/>
      <c r="AFF86" s="323"/>
      <c r="AFG86" s="323"/>
      <c r="AFH86" s="323"/>
      <c r="AFI86" s="323"/>
      <c r="AFJ86" s="323"/>
      <c r="AFK86" s="323"/>
      <c r="AFL86" s="350"/>
      <c r="AFM86" s="312"/>
      <c r="AFN86" s="312"/>
      <c r="AFO86" s="312"/>
      <c r="AFP86" s="312"/>
      <c r="AFQ86" s="312"/>
      <c r="AFR86" s="312"/>
      <c r="AFS86" s="312"/>
      <c r="AFT86" s="312"/>
      <c r="AFU86" s="312"/>
      <c r="AFV86" s="312"/>
      <c r="AFW86" s="312"/>
      <c r="AFX86" s="312"/>
      <c r="AFY86" s="312"/>
      <c r="AFZ86" s="312"/>
      <c r="AGA86" s="312"/>
      <c r="AGB86" s="312"/>
      <c r="AGC86" s="312"/>
      <c r="AGD86" s="312"/>
      <c r="AGE86" s="312"/>
      <c r="AGF86" s="312"/>
      <c r="AGG86" s="312"/>
      <c r="AGH86" s="312"/>
      <c r="AGI86" s="312"/>
      <c r="AGJ86" s="312"/>
      <c r="AGK86" s="312"/>
      <c r="AGL86" s="312"/>
      <c r="AGM86" s="312"/>
      <c r="AGN86" s="312"/>
      <c r="AGO86" s="312"/>
      <c r="AGP86" s="312"/>
      <c r="AGQ86" s="312"/>
      <c r="AGR86" s="312"/>
      <c r="AGS86" s="312"/>
      <c r="AGT86" s="312"/>
      <c r="AGU86" s="312"/>
      <c r="AGV86" s="312"/>
      <c r="AGW86" s="312"/>
      <c r="AGX86" s="312"/>
      <c r="AGY86" s="312"/>
      <c r="AGZ86" s="312"/>
      <c r="AHA86" s="312"/>
      <c r="AHB86" s="312"/>
      <c r="AHC86" s="312"/>
      <c r="AHD86" s="312"/>
      <c r="AHE86" s="312"/>
      <c r="AHF86" s="312"/>
      <c r="AHG86" s="312"/>
      <c r="AHH86" s="312"/>
      <c r="AHI86" s="312"/>
      <c r="AHJ86" s="312"/>
      <c r="AHK86" s="312"/>
      <c r="AHL86" s="312"/>
      <c r="AHM86" s="312"/>
      <c r="AHN86" s="312"/>
      <c r="AHO86" s="312"/>
      <c r="AHP86" s="312"/>
      <c r="AHQ86" s="312"/>
      <c r="AHR86" s="312"/>
      <c r="AHS86" s="312"/>
      <c r="AHT86" s="312"/>
      <c r="AHU86" s="318"/>
      <c r="AHV86" s="318"/>
      <c r="AHW86" s="318"/>
      <c r="AHX86" s="318"/>
      <c r="AHY86" s="318"/>
      <c r="AHZ86" s="318"/>
      <c r="AIA86" s="318"/>
      <c r="AIB86" s="318"/>
      <c r="AIC86" s="318"/>
      <c r="AID86" s="318"/>
      <c r="AIE86" s="318"/>
      <c r="AIF86" s="318"/>
      <c r="AIG86" s="318"/>
      <c r="AIH86" s="318"/>
      <c r="AII86" s="318"/>
      <c r="AIJ86" s="318"/>
      <c r="AIK86" s="322"/>
      <c r="AIL86" s="323"/>
      <c r="AIM86" s="323"/>
      <c r="AIN86" s="323"/>
      <c r="AIO86" s="323"/>
      <c r="AIP86" s="323"/>
      <c r="AIQ86" s="323"/>
      <c r="AIR86" s="323"/>
      <c r="AIS86" s="323"/>
      <c r="AIT86" s="323"/>
      <c r="AIU86" s="323"/>
      <c r="AIV86" s="323"/>
      <c r="AIW86" s="323"/>
      <c r="AIX86" s="323"/>
      <c r="AIY86" s="323"/>
      <c r="AIZ86" s="350"/>
      <c r="AJA86" s="312"/>
      <c r="AJB86" s="312"/>
      <c r="AJC86" s="312"/>
      <c r="AJD86" s="312"/>
      <c r="AJE86" s="312"/>
      <c r="AJF86" s="312"/>
      <c r="AJG86" s="312"/>
      <c r="AJH86" s="312"/>
      <c r="AJI86" s="312"/>
      <c r="AJJ86" s="312"/>
      <c r="AJK86" s="312"/>
      <c r="AJL86" s="312"/>
      <c r="AJM86" s="312"/>
      <c r="AJN86" s="312"/>
      <c r="AJO86" s="312"/>
      <c r="AJP86" s="312"/>
      <c r="AJQ86" s="312"/>
      <c r="AJR86" s="312"/>
      <c r="AJS86" s="312"/>
      <c r="AJT86" s="312"/>
      <c r="AJU86" s="312"/>
      <c r="AJV86" s="312"/>
      <c r="AJW86" s="312"/>
      <c r="AJX86" s="312"/>
      <c r="AJY86" s="312"/>
      <c r="AJZ86" s="312"/>
      <c r="AKA86" s="312"/>
      <c r="AKB86" s="312"/>
      <c r="AKC86" s="312"/>
      <c r="AKD86" s="312"/>
      <c r="AKE86" s="312"/>
      <c r="AKF86" s="312"/>
      <c r="AKG86" s="312"/>
      <c r="AKH86" s="312"/>
      <c r="AKI86" s="312"/>
      <c r="AKJ86" s="312"/>
      <c r="AKK86" s="312"/>
      <c r="AKL86" s="312"/>
      <c r="AKM86" s="312"/>
      <c r="AKN86" s="312"/>
      <c r="AKO86" s="312"/>
      <c r="AKP86" s="312"/>
      <c r="AKQ86" s="312"/>
      <c r="AKR86" s="312"/>
      <c r="AKS86" s="312"/>
      <c r="AKT86" s="312"/>
      <c r="AKU86" s="312"/>
      <c r="AKV86" s="312"/>
      <c r="AKW86" s="312"/>
      <c r="AKX86" s="312"/>
      <c r="AKY86" s="312"/>
      <c r="AKZ86" s="312"/>
      <c r="ALA86" s="312"/>
      <c r="ALB86" s="312"/>
      <c r="ALC86" s="312"/>
      <c r="ALD86" s="312"/>
      <c r="ALE86" s="312"/>
      <c r="ALF86" s="312"/>
      <c r="ALG86" s="312"/>
      <c r="ALH86" s="312"/>
      <c r="ALI86" s="318"/>
      <c r="ALJ86" s="318"/>
      <c r="ALK86" s="318"/>
      <c r="ALL86" s="318"/>
      <c r="ALM86" s="318"/>
      <c r="ALN86" s="318"/>
      <c r="ALO86" s="318"/>
      <c r="ALP86" s="318"/>
      <c r="ALQ86" s="318"/>
      <c r="ALR86" s="318"/>
      <c r="ALS86" s="318"/>
      <c r="ALT86" s="318"/>
      <c r="ALU86" s="318"/>
      <c r="ALV86" s="318"/>
      <c r="ALW86" s="318"/>
      <c r="ALX86" s="318"/>
      <c r="ALY86" s="322"/>
      <c r="ALZ86" s="323"/>
      <c r="AMA86" s="323"/>
      <c r="AMB86" s="323"/>
      <c r="AMC86" s="323"/>
      <c r="AMD86" s="323"/>
      <c r="AME86" s="323"/>
      <c r="AMF86" s="323"/>
      <c r="AMG86" s="323"/>
      <c r="AMH86" s="323"/>
      <c r="AMI86" s="323"/>
      <c r="AMJ86" s="323"/>
      <c r="AMK86" s="323"/>
      <c r="AML86" s="323"/>
      <c r="AMM86" s="323"/>
      <c r="AMN86" s="350"/>
      <c r="AMO86" s="312"/>
      <c r="AMP86" s="312"/>
      <c r="AMQ86" s="312"/>
      <c r="AMR86" s="312"/>
      <c r="AMS86" s="312"/>
      <c r="AMT86" s="312"/>
      <c r="AMU86" s="312"/>
      <c r="AMV86" s="312"/>
      <c r="AMW86" s="312"/>
      <c r="AMX86" s="312"/>
      <c r="AMY86" s="312"/>
      <c r="AMZ86" s="312"/>
      <c r="ANA86" s="312"/>
      <c r="ANB86" s="312"/>
      <c r="ANC86" s="312"/>
      <c r="AND86" s="312"/>
      <c r="ANE86" s="312"/>
      <c r="ANF86" s="312"/>
      <c r="ANG86" s="312"/>
      <c r="ANH86" s="312"/>
      <c r="ANI86" s="312"/>
      <c r="ANJ86" s="312"/>
      <c r="ANK86" s="312"/>
      <c r="ANL86" s="312"/>
      <c r="ANM86" s="312"/>
      <c r="ANN86" s="312"/>
      <c r="ANO86" s="312"/>
      <c r="ANP86" s="312"/>
      <c r="ANQ86" s="312"/>
      <c r="ANR86" s="312"/>
      <c r="ANS86" s="312"/>
      <c r="ANT86" s="312"/>
      <c r="ANU86" s="312"/>
      <c r="ANV86" s="312"/>
      <c r="ANW86" s="312"/>
      <c r="ANX86" s="312"/>
      <c r="ANY86" s="312"/>
      <c r="ANZ86" s="312"/>
      <c r="AOA86" s="312"/>
      <c r="AOB86" s="312"/>
      <c r="AOC86" s="312"/>
      <c r="AOD86" s="312"/>
      <c r="AOE86" s="312"/>
      <c r="AOF86" s="312"/>
      <c r="AOG86" s="312"/>
      <c r="AOH86" s="312"/>
      <c r="AOI86" s="312"/>
      <c r="AOJ86" s="312"/>
      <c r="AOK86" s="312"/>
      <c r="AOL86" s="312"/>
      <c r="AOM86" s="312"/>
      <c r="AON86" s="312"/>
      <c r="AOO86" s="312"/>
      <c r="AOP86" s="312"/>
      <c r="AOQ86" s="312"/>
      <c r="AOR86" s="312"/>
      <c r="AOS86" s="312"/>
      <c r="AOT86" s="312"/>
      <c r="AOU86" s="312"/>
      <c r="AOV86" s="312"/>
      <c r="AOW86" s="318"/>
      <c r="AOX86" s="318"/>
      <c r="AOY86" s="318"/>
      <c r="AOZ86" s="318"/>
      <c r="APA86" s="318"/>
      <c r="APB86" s="318"/>
      <c r="APC86" s="318"/>
      <c r="APD86" s="318"/>
      <c r="APE86" s="318"/>
      <c r="APF86" s="318"/>
      <c r="APG86" s="318"/>
      <c r="APH86" s="318"/>
      <c r="API86" s="318"/>
      <c r="APJ86" s="318"/>
      <c r="APK86" s="318"/>
      <c r="APL86" s="318"/>
      <c r="APM86" s="322"/>
      <c r="APN86" s="323"/>
      <c r="APO86" s="323"/>
      <c r="APP86" s="323"/>
      <c r="APQ86" s="323"/>
      <c r="APR86" s="323"/>
      <c r="APS86" s="323"/>
      <c r="APT86" s="323"/>
      <c r="APU86" s="323"/>
      <c r="APV86" s="323"/>
      <c r="APW86" s="323"/>
      <c r="APX86" s="323"/>
      <c r="APY86" s="323"/>
      <c r="APZ86" s="323"/>
      <c r="AQA86" s="323"/>
      <c r="AQB86" s="350"/>
      <c r="AQC86" s="312"/>
      <c r="AQD86" s="312"/>
      <c r="AQE86" s="312"/>
      <c r="AQF86" s="312"/>
      <c r="AQG86" s="312"/>
      <c r="AQH86" s="312"/>
      <c r="AQI86" s="312"/>
      <c r="AQJ86" s="312"/>
      <c r="AQK86" s="312"/>
      <c r="AQL86" s="312"/>
      <c r="AQM86" s="312"/>
      <c r="AQN86" s="312"/>
      <c r="AQO86" s="312"/>
      <c r="AQP86" s="312"/>
      <c r="AQQ86" s="312"/>
      <c r="AQR86" s="312"/>
      <c r="AQS86" s="312"/>
      <c r="AQT86" s="312"/>
      <c r="AQU86" s="312"/>
      <c r="AQV86" s="312"/>
      <c r="AQW86" s="312"/>
      <c r="AQX86" s="312"/>
      <c r="AQY86" s="312"/>
      <c r="AQZ86" s="312"/>
      <c r="ARA86" s="312"/>
      <c r="ARB86" s="312"/>
      <c r="ARC86" s="312"/>
      <c r="ARD86" s="312"/>
      <c r="ARE86" s="312"/>
      <c r="ARF86" s="312"/>
      <c r="ARG86" s="312"/>
      <c r="ARH86" s="312"/>
      <c r="ARI86" s="312"/>
      <c r="ARJ86" s="312"/>
      <c r="ARK86" s="312"/>
      <c r="ARL86" s="312"/>
      <c r="ARM86" s="312"/>
      <c r="ARN86" s="312"/>
      <c r="ARO86" s="312"/>
      <c r="ARP86" s="312"/>
      <c r="ARQ86" s="312"/>
      <c r="ARR86" s="312"/>
      <c r="ARS86" s="312"/>
      <c r="ART86" s="312"/>
      <c r="ARU86" s="312"/>
      <c r="ARV86" s="312"/>
      <c r="ARW86" s="312"/>
      <c r="ARX86" s="312"/>
      <c r="ARY86" s="312"/>
      <c r="ARZ86" s="312"/>
      <c r="ASA86" s="312"/>
      <c r="ASB86" s="312"/>
      <c r="ASC86" s="312"/>
      <c r="ASD86" s="312"/>
      <c r="ASE86" s="312"/>
      <c r="ASF86" s="312"/>
      <c r="ASG86" s="312"/>
      <c r="ASH86" s="312"/>
      <c r="ASI86" s="312"/>
      <c r="ASJ86" s="312"/>
      <c r="ASK86" s="318"/>
      <c r="ASL86" s="318"/>
      <c r="ASM86" s="318"/>
      <c r="ASN86" s="318"/>
      <c r="ASO86" s="318"/>
      <c r="ASP86" s="318"/>
      <c r="ASQ86" s="318"/>
      <c r="ASR86" s="318"/>
      <c r="ASS86" s="318"/>
      <c r="AST86" s="318"/>
      <c r="ASU86" s="318"/>
      <c r="ASV86" s="318"/>
      <c r="ASW86" s="318"/>
      <c r="ASX86" s="318"/>
      <c r="ASY86" s="318"/>
      <c r="ASZ86" s="318"/>
      <c r="ATA86" s="322"/>
      <c r="ATB86" s="323"/>
      <c r="ATC86" s="323"/>
      <c r="ATD86" s="323"/>
      <c r="ATE86" s="323"/>
      <c r="ATF86" s="323"/>
      <c r="ATG86" s="323"/>
      <c r="ATH86" s="323"/>
      <c r="ATI86" s="323"/>
      <c r="ATJ86" s="323"/>
      <c r="ATK86" s="323"/>
      <c r="ATL86" s="323"/>
      <c r="ATM86" s="323"/>
      <c r="ATN86" s="323"/>
      <c r="ATO86" s="323"/>
      <c r="ATP86" s="350"/>
      <c r="ATQ86" s="312"/>
      <c r="ATR86" s="312"/>
      <c r="ATS86" s="312"/>
      <c r="ATT86" s="312"/>
      <c r="ATU86" s="312"/>
      <c r="ATV86" s="312"/>
      <c r="ATW86" s="312"/>
      <c r="ATX86" s="312"/>
      <c r="ATY86" s="312"/>
      <c r="ATZ86" s="312"/>
      <c r="AUA86" s="312"/>
      <c r="AUB86" s="312"/>
      <c r="AUC86" s="312"/>
      <c r="AUD86" s="312"/>
      <c r="AUE86" s="312"/>
      <c r="AUF86" s="312"/>
      <c r="AUG86" s="312"/>
      <c r="AUH86" s="312"/>
      <c r="AUI86" s="312"/>
      <c r="AUJ86" s="312"/>
      <c r="AUK86" s="312"/>
      <c r="AUL86" s="312"/>
      <c r="AUM86" s="312"/>
      <c r="AUN86" s="312"/>
      <c r="AUO86" s="312"/>
      <c r="AUP86" s="312"/>
      <c r="AUQ86" s="312"/>
      <c r="AUR86" s="312"/>
      <c r="AUS86" s="312"/>
      <c r="AUT86" s="312"/>
      <c r="AUU86" s="312"/>
      <c r="AUV86" s="312"/>
      <c r="AUW86" s="312"/>
      <c r="AUX86" s="312"/>
      <c r="AUY86" s="312"/>
      <c r="AUZ86" s="312"/>
      <c r="AVA86" s="312"/>
      <c r="AVB86" s="312"/>
      <c r="AVC86" s="312"/>
      <c r="AVD86" s="312"/>
      <c r="AVE86" s="312"/>
      <c r="AVF86" s="312"/>
      <c r="AVG86" s="312"/>
      <c r="AVH86" s="312"/>
      <c r="AVI86" s="312"/>
      <c r="AVJ86" s="312"/>
      <c r="AVK86" s="312"/>
      <c r="AVL86" s="312"/>
      <c r="AVM86" s="312"/>
      <c r="AVN86" s="312"/>
      <c r="AVO86" s="312"/>
      <c r="AVP86" s="312"/>
      <c r="AVQ86" s="312"/>
      <c r="AVR86" s="312"/>
      <c r="AVS86" s="312"/>
      <c r="AVT86" s="312"/>
      <c r="AVU86" s="312"/>
      <c r="AVV86" s="312"/>
      <c r="AVW86" s="312"/>
      <c r="AVX86" s="312"/>
      <c r="AVY86" s="318"/>
      <c r="AVZ86" s="318"/>
      <c r="AWA86" s="318"/>
      <c r="AWB86" s="318"/>
      <c r="AWC86" s="318"/>
      <c r="AWD86" s="318"/>
      <c r="AWE86" s="318"/>
      <c r="AWF86" s="318"/>
      <c r="AWG86" s="318"/>
      <c r="AWH86" s="318"/>
      <c r="AWI86" s="318"/>
      <c r="AWJ86" s="318"/>
      <c r="AWK86" s="318"/>
      <c r="AWL86" s="318"/>
      <c r="AWM86" s="318"/>
      <c r="AWN86" s="318"/>
      <c r="AWO86" s="322"/>
      <c r="AWP86" s="323"/>
      <c r="AWQ86" s="323"/>
      <c r="AWR86" s="323"/>
      <c r="AWS86" s="323"/>
      <c r="AWT86" s="323"/>
      <c r="AWU86" s="323"/>
      <c r="AWV86" s="323"/>
      <c r="AWW86" s="323"/>
      <c r="AWX86" s="323"/>
      <c r="AWY86" s="323"/>
      <c r="AWZ86" s="323"/>
      <c r="AXA86" s="323"/>
      <c r="AXB86" s="323"/>
      <c r="AXC86" s="323"/>
      <c r="AXD86" s="350"/>
      <c r="AXE86" s="312"/>
      <c r="AXF86" s="312"/>
      <c r="AXG86" s="312"/>
      <c r="AXH86" s="312"/>
      <c r="AXI86" s="312"/>
      <c r="AXJ86" s="312"/>
      <c r="AXK86" s="312"/>
      <c r="AXL86" s="312"/>
      <c r="AXM86" s="312"/>
      <c r="AXN86" s="312"/>
      <c r="AXO86" s="312"/>
      <c r="AXP86" s="312"/>
      <c r="AXQ86" s="312"/>
      <c r="AXR86" s="312"/>
      <c r="AXS86" s="312"/>
      <c r="AXT86" s="312"/>
      <c r="AXU86" s="312"/>
      <c r="AXV86" s="312"/>
      <c r="AXW86" s="312"/>
      <c r="AXX86" s="312"/>
      <c r="AXY86" s="312"/>
      <c r="AXZ86" s="312"/>
      <c r="AYA86" s="312"/>
      <c r="AYB86" s="312"/>
      <c r="AYC86" s="312"/>
      <c r="AYD86" s="312"/>
      <c r="AYE86" s="312"/>
      <c r="AYF86" s="312"/>
      <c r="AYG86" s="312"/>
      <c r="AYH86" s="312"/>
      <c r="AYI86" s="312"/>
      <c r="AYJ86" s="312"/>
      <c r="AYK86" s="312"/>
      <c r="AYL86" s="312"/>
      <c r="AYM86" s="312"/>
      <c r="AYN86" s="312"/>
      <c r="AYO86" s="312"/>
      <c r="AYP86" s="312"/>
      <c r="AYQ86" s="312"/>
      <c r="AYR86" s="312"/>
      <c r="AYS86" s="312"/>
      <c r="AYT86" s="312"/>
      <c r="AYU86" s="312"/>
      <c r="AYV86" s="312"/>
      <c r="AYW86" s="312"/>
      <c r="AYX86" s="312"/>
      <c r="AYY86" s="312"/>
      <c r="AYZ86" s="312"/>
      <c r="AZA86" s="312"/>
      <c r="AZB86" s="312"/>
      <c r="AZC86" s="312"/>
      <c r="AZD86" s="312"/>
      <c r="AZE86" s="312"/>
      <c r="AZF86" s="312"/>
      <c r="AZG86" s="312"/>
      <c r="AZH86" s="312"/>
      <c r="AZI86" s="312"/>
      <c r="AZJ86" s="312"/>
      <c r="AZK86" s="312"/>
      <c r="AZL86" s="312"/>
      <c r="AZM86" s="318"/>
      <c r="AZN86" s="318"/>
      <c r="AZO86" s="318"/>
      <c r="AZP86" s="318"/>
      <c r="AZQ86" s="318"/>
      <c r="AZR86" s="318"/>
      <c r="AZS86" s="318"/>
      <c r="AZT86" s="318"/>
      <c r="AZU86" s="318"/>
      <c r="AZV86" s="318"/>
      <c r="AZW86" s="318"/>
      <c r="AZX86" s="318"/>
      <c r="AZY86" s="318"/>
      <c r="AZZ86" s="318"/>
      <c r="BAA86" s="318"/>
      <c r="BAB86" s="318"/>
      <c r="BAC86" s="322"/>
      <c r="BAD86" s="323"/>
      <c r="BAE86" s="323"/>
      <c r="BAF86" s="323"/>
      <c r="BAG86" s="323"/>
      <c r="BAH86" s="323"/>
      <c r="BAI86" s="323"/>
      <c r="BAJ86" s="323"/>
      <c r="BAK86" s="323"/>
      <c r="BAL86" s="323"/>
      <c r="BAM86" s="323"/>
      <c r="BAN86" s="323"/>
      <c r="BAO86" s="323"/>
      <c r="BAP86" s="323"/>
      <c r="BAQ86" s="323"/>
      <c r="BAR86" s="350"/>
      <c r="BAS86" s="312"/>
      <c r="BAT86" s="312"/>
      <c r="BAU86" s="312"/>
      <c r="BAV86" s="312"/>
      <c r="BAW86" s="312"/>
      <c r="BAX86" s="312"/>
      <c r="BAY86" s="312"/>
      <c r="BAZ86" s="312"/>
      <c r="BBA86" s="312"/>
      <c r="BBB86" s="312"/>
      <c r="BBC86" s="312"/>
      <c r="BBD86" s="312"/>
      <c r="BBE86" s="312"/>
      <c r="BBF86" s="312"/>
      <c r="BBG86" s="312"/>
      <c r="BBH86" s="312"/>
      <c r="BBI86" s="312"/>
      <c r="BBJ86" s="312"/>
      <c r="BBK86" s="312"/>
      <c r="BBL86" s="312"/>
      <c r="BBM86" s="312"/>
      <c r="BBN86" s="312"/>
      <c r="BBO86" s="312"/>
      <c r="BBP86" s="312"/>
      <c r="BBQ86" s="312"/>
      <c r="BBR86" s="312"/>
      <c r="BBS86" s="312"/>
      <c r="BBT86" s="312"/>
      <c r="BBU86" s="312"/>
      <c r="BBV86" s="312"/>
      <c r="BBW86" s="312"/>
      <c r="BBX86" s="312"/>
      <c r="BBY86" s="312"/>
      <c r="BBZ86" s="312"/>
      <c r="BCA86" s="312"/>
      <c r="BCB86" s="312"/>
      <c r="BCC86" s="312"/>
      <c r="BCD86" s="312"/>
      <c r="BCE86" s="312"/>
      <c r="BCF86" s="312"/>
      <c r="BCG86" s="312"/>
      <c r="BCH86" s="312"/>
      <c r="BCI86" s="312"/>
      <c r="BCJ86" s="312"/>
      <c r="BCK86" s="312"/>
      <c r="BCL86" s="312"/>
      <c r="BCM86" s="312"/>
      <c r="BCN86" s="312"/>
      <c r="BCO86" s="312"/>
      <c r="BCP86" s="312"/>
      <c r="BCQ86" s="312"/>
      <c r="BCR86" s="312"/>
      <c r="BCS86" s="312"/>
      <c r="BCT86" s="312"/>
      <c r="BCU86" s="312"/>
      <c r="BCV86" s="312"/>
      <c r="BCW86" s="312"/>
      <c r="BCX86" s="312"/>
      <c r="BCY86" s="312"/>
      <c r="BCZ86" s="312"/>
      <c r="BDA86" s="318"/>
      <c r="BDB86" s="318"/>
      <c r="BDC86" s="318"/>
      <c r="BDD86" s="318"/>
      <c r="BDE86" s="318"/>
      <c r="BDF86" s="318"/>
      <c r="BDG86" s="318"/>
      <c r="BDH86" s="318"/>
      <c r="BDI86" s="318"/>
      <c r="BDJ86" s="318"/>
      <c r="BDK86" s="318"/>
      <c r="BDL86" s="318"/>
      <c r="BDM86" s="318"/>
      <c r="BDN86" s="318"/>
      <c r="BDO86" s="318"/>
      <c r="BDP86" s="318"/>
      <c r="BDQ86" s="322"/>
      <c r="BDR86" s="323"/>
      <c r="BDS86" s="323"/>
      <c r="BDT86" s="323"/>
      <c r="BDU86" s="323"/>
      <c r="BDV86" s="323"/>
      <c r="BDW86" s="323"/>
      <c r="BDX86" s="323"/>
      <c r="BDY86" s="323"/>
      <c r="BDZ86" s="323"/>
      <c r="BEA86" s="323"/>
      <c r="BEB86" s="323"/>
      <c r="BEC86" s="323"/>
      <c r="BED86" s="323"/>
      <c r="BEE86" s="323"/>
      <c r="BEF86" s="350"/>
      <c r="BEG86" s="312"/>
      <c r="BEH86" s="312"/>
      <c r="BEI86" s="312"/>
      <c r="BEJ86" s="312"/>
      <c r="BEK86" s="312"/>
      <c r="BEL86" s="312"/>
      <c r="BEM86" s="312"/>
      <c r="BEN86" s="312"/>
      <c r="BEO86" s="312"/>
      <c r="BEP86" s="312"/>
      <c r="BEQ86" s="312"/>
      <c r="BER86" s="312"/>
      <c r="BES86" s="312"/>
      <c r="BET86" s="312"/>
      <c r="BEU86" s="312"/>
      <c r="BEV86" s="312"/>
      <c r="BEW86" s="312"/>
      <c r="BEX86" s="312"/>
      <c r="BEY86" s="312"/>
      <c r="BEZ86" s="312"/>
      <c r="BFA86" s="312"/>
      <c r="BFB86" s="312"/>
      <c r="BFC86" s="312"/>
      <c r="BFD86" s="312"/>
      <c r="BFE86" s="312"/>
      <c r="BFF86" s="312"/>
      <c r="BFG86" s="312"/>
      <c r="BFH86" s="312"/>
      <c r="BFI86" s="312"/>
      <c r="BFJ86" s="312"/>
      <c r="BFK86" s="312"/>
      <c r="BFL86" s="312"/>
      <c r="BFM86" s="312"/>
      <c r="BFN86" s="312"/>
      <c r="BFO86" s="312"/>
      <c r="BFP86" s="312"/>
      <c r="BFQ86" s="312"/>
      <c r="BFR86" s="312"/>
      <c r="BFS86" s="312"/>
      <c r="BFT86" s="312"/>
      <c r="BFU86" s="312"/>
      <c r="BFV86" s="312"/>
      <c r="BFW86" s="312"/>
      <c r="BFX86" s="312"/>
      <c r="BFY86" s="312"/>
      <c r="BFZ86" s="312"/>
      <c r="BGA86" s="312"/>
      <c r="BGB86" s="312"/>
      <c r="BGC86" s="312"/>
      <c r="BGD86" s="312"/>
      <c r="BGE86" s="312"/>
      <c r="BGF86" s="312"/>
      <c r="BGG86" s="312"/>
      <c r="BGH86" s="312"/>
      <c r="BGI86" s="312"/>
      <c r="BGJ86" s="312"/>
      <c r="BGK86" s="312"/>
      <c r="BGL86" s="312"/>
      <c r="BGM86" s="312"/>
      <c r="BGN86" s="312"/>
      <c r="BGO86" s="318"/>
      <c r="BGP86" s="318"/>
      <c r="BGQ86" s="318"/>
      <c r="BGR86" s="318"/>
      <c r="BGS86" s="318"/>
      <c r="BGT86" s="318"/>
      <c r="BGU86" s="318"/>
      <c r="BGV86" s="318"/>
      <c r="BGW86" s="318"/>
      <c r="BGX86" s="318"/>
      <c r="BGY86" s="318"/>
      <c r="BGZ86" s="318"/>
      <c r="BHA86" s="318"/>
      <c r="BHB86" s="318"/>
      <c r="BHC86" s="318"/>
      <c r="BHD86" s="318"/>
      <c r="BHE86" s="322"/>
      <c r="BHF86" s="323"/>
      <c r="BHG86" s="323"/>
      <c r="BHH86" s="323"/>
      <c r="BHI86" s="323"/>
      <c r="BHJ86" s="323"/>
      <c r="BHK86" s="323"/>
      <c r="BHL86" s="323"/>
      <c r="BHM86" s="323"/>
      <c r="BHN86" s="323"/>
      <c r="BHO86" s="323"/>
      <c r="BHP86" s="323"/>
      <c r="BHQ86" s="323"/>
      <c r="BHR86" s="323"/>
      <c r="BHS86" s="323"/>
      <c r="BHT86" s="350"/>
      <c r="BHU86" s="312"/>
      <c r="BHV86" s="312"/>
      <c r="BHW86" s="312"/>
      <c r="BHX86" s="312"/>
      <c r="BHY86" s="312"/>
      <c r="BHZ86" s="312"/>
      <c r="BIA86" s="312"/>
      <c r="BIB86" s="312"/>
      <c r="BIC86" s="312"/>
      <c r="BID86" s="312"/>
      <c r="BIE86" s="312"/>
      <c r="BIF86" s="312"/>
      <c r="BIG86" s="312"/>
      <c r="BIH86" s="312"/>
      <c r="BII86" s="312"/>
      <c r="BIJ86" s="312"/>
      <c r="BIK86" s="312"/>
      <c r="BIL86" s="312"/>
      <c r="BIM86" s="312"/>
      <c r="BIN86" s="312"/>
      <c r="BIO86" s="312"/>
      <c r="BIP86" s="312"/>
      <c r="BIQ86" s="312"/>
      <c r="BIR86" s="312"/>
      <c r="BIS86" s="312"/>
      <c r="BIT86" s="312"/>
      <c r="BIU86" s="312"/>
      <c r="BIV86" s="312"/>
      <c r="BIW86" s="312"/>
      <c r="BIX86" s="312"/>
      <c r="BIY86" s="312"/>
      <c r="BIZ86" s="312"/>
      <c r="BJA86" s="312"/>
      <c r="BJB86" s="312"/>
      <c r="BJC86" s="312"/>
      <c r="BJD86" s="312"/>
      <c r="BJE86" s="312"/>
      <c r="BJF86" s="312"/>
      <c r="BJG86" s="312"/>
      <c r="BJH86" s="312"/>
      <c r="BJI86" s="312"/>
      <c r="BJJ86" s="312"/>
      <c r="BJK86" s="312"/>
      <c r="BJL86" s="312"/>
      <c r="BJM86" s="312"/>
      <c r="BJN86" s="312"/>
      <c r="BJO86" s="312"/>
      <c r="BJP86" s="312"/>
      <c r="BJQ86" s="312"/>
      <c r="BJR86" s="312"/>
      <c r="BJS86" s="312"/>
      <c r="BJT86" s="312"/>
      <c r="BJU86" s="312"/>
      <c r="BJV86" s="312"/>
      <c r="BJW86" s="312"/>
      <c r="BJX86" s="312"/>
      <c r="BJY86" s="312"/>
      <c r="BJZ86" s="312"/>
      <c r="BKA86" s="312"/>
      <c r="BKB86" s="312"/>
      <c r="BKC86" s="318"/>
      <c r="BKD86" s="318"/>
      <c r="BKE86" s="318"/>
      <c r="BKF86" s="318"/>
      <c r="BKG86" s="318"/>
      <c r="BKH86" s="318"/>
      <c r="BKI86" s="318"/>
      <c r="BKJ86" s="318"/>
      <c r="BKK86" s="318"/>
      <c r="BKL86" s="318"/>
      <c r="BKM86" s="318"/>
      <c r="BKN86" s="318"/>
      <c r="BKO86" s="318"/>
      <c r="BKP86" s="318"/>
      <c r="BKQ86" s="318"/>
      <c r="BKR86" s="318"/>
      <c r="BKS86" s="322"/>
      <c r="BKT86" s="323"/>
      <c r="BKU86" s="323"/>
      <c r="BKV86" s="323"/>
      <c r="BKW86" s="323"/>
      <c r="BKX86" s="323"/>
      <c r="BKY86" s="323"/>
      <c r="BKZ86" s="323"/>
      <c r="BLA86" s="323"/>
      <c r="BLB86" s="323"/>
      <c r="BLC86" s="323"/>
      <c r="BLD86" s="323"/>
      <c r="BLE86" s="323"/>
      <c r="BLF86" s="323"/>
      <c r="BLG86" s="323"/>
      <c r="BLH86" s="350"/>
      <c r="BLI86" s="312"/>
      <c r="BLJ86" s="312"/>
      <c r="BLK86" s="312"/>
      <c r="BLL86" s="312"/>
      <c r="BLM86" s="312"/>
      <c r="BLN86" s="312"/>
      <c r="BLO86" s="312"/>
      <c r="BLP86" s="312"/>
      <c r="BLQ86" s="312"/>
      <c r="BLR86" s="312"/>
      <c r="BLS86" s="312"/>
      <c r="BLT86" s="312"/>
      <c r="BLU86" s="312"/>
      <c r="BLV86" s="312"/>
      <c r="BLW86" s="312"/>
      <c r="BLX86" s="312"/>
      <c r="BLY86" s="312"/>
      <c r="BLZ86" s="312"/>
      <c r="BMA86" s="312"/>
      <c r="BMB86" s="312"/>
      <c r="BMC86" s="312"/>
      <c r="BMD86" s="312"/>
      <c r="BME86" s="312"/>
      <c r="BMF86" s="312"/>
      <c r="BMG86" s="312"/>
      <c r="BMH86" s="312"/>
      <c r="BMI86" s="312"/>
      <c r="BMJ86" s="312"/>
      <c r="BMK86" s="312"/>
      <c r="BML86" s="312"/>
      <c r="BMM86" s="312"/>
      <c r="BMN86" s="312"/>
      <c r="BMO86" s="312"/>
      <c r="BMP86" s="312"/>
      <c r="BMQ86" s="312"/>
      <c r="BMR86" s="312"/>
      <c r="BMS86" s="312"/>
      <c r="BMT86" s="312"/>
      <c r="BMU86" s="312"/>
      <c r="BMV86" s="312"/>
      <c r="BMW86" s="312"/>
      <c r="BMX86" s="312"/>
      <c r="BMY86" s="312"/>
      <c r="BMZ86" s="312"/>
      <c r="BNA86" s="312"/>
      <c r="BNB86" s="312"/>
      <c r="BNC86" s="312"/>
      <c r="BND86" s="312"/>
      <c r="BNE86" s="312"/>
      <c r="BNF86" s="312"/>
      <c r="BNG86" s="312"/>
      <c r="BNH86" s="312"/>
      <c r="BNI86" s="312"/>
      <c r="BNJ86" s="312"/>
      <c r="BNK86" s="312"/>
      <c r="BNL86" s="312"/>
      <c r="BNM86" s="312"/>
      <c r="BNN86" s="312"/>
      <c r="BNO86" s="312"/>
      <c r="BNP86" s="312"/>
      <c r="BNQ86" s="318"/>
      <c r="BNR86" s="318"/>
      <c r="BNS86" s="318"/>
      <c r="BNT86" s="318"/>
      <c r="BNU86" s="318"/>
      <c r="BNV86" s="318"/>
      <c r="BNW86" s="318"/>
      <c r="BNX86" s="318"/>
      <c r="BNY86" s="318"/>
      <c r="BNZ86" s="318"/>
      <c r="BOA86" s="318"/>
      <c r="BOB86" s="318"/>
      <c r="BOC86" s="318"/>
      <c r="BOD86" s="318"/>
      <c r="BOE86" s="318"/>
      <c r="BOF86" s="318"/>
      <c r="BOG86" s="322"/>
      <c r="BOH86" s="323"/>
      <c r="BOI86" s="323"/>
      <c r="BOJ86" s="323"/>
      <c r="BOK86" s="323"/>
      <c r="BOL86" s="323"/>
      <c r="BOM86" s="323"/>
      <c r="BON86" s="323"/>
      <c r="BOO86" s="323"/>
      <c r="BOP86" s="323"/>
      <c r="BOQ86" s="323"/>
      <c r="BOR86" s="323"/>
      <c r="BOS86" s="323"/>
      <c r="BOT86" s="323"/>
      <c r="BOU86" s="323"/>
      <c r="BOV86" s="350"/>
      <c r="BOW86" s="312"/>
      <c r="BOX86" s="312"/>
      <c r="BOY86" s="312"/>
      <c r="BOZ86" s="312"/>
      <c r="BPA86" s="312"/>
      <c r="BPB86" s="312"/>
      <c r="BPC86" s="312"/>
      <c r="BPD86" s="312"/>
      <c r="BPE86" s="312"/>
      <c r="BPF86" s="312"/>
      <c r="BPG86" s="312"/>
      <c r="BPH86" s="312"/>
      <c r="BPI86" s="312"/>
      <c r="BPJ86" s="312"/>
      <c r="BPK86" s="312"/>
      <c r="BPL86" s="312"/>
      <c r="BPM86" s="312"/>
      <c r="BPN86" s="312"/>
      <c r="BPO86" s="312"/>
      <c r="BPP86" s="312"/>
      <c r="BPQ86" s="312"/>
      <c r="BPR86" s="312"/>
      <c r="BPS86" s="312"/>
      <c r="BPT86" s="312"/>
      <c r="BPU86" s="312"/>
      <c r="BPV86" s="312"/>
      <c r="BPW86" s="312"/>
      <c r="BPX86" s="312"/>
      <c r="BPY86" s="312"/>
      <c r="BPZ86" s="312"/>
      <c r="BQA86" s="312"/>
      <c r="BQB86" s="312"/>
      <c r="BQC86" s="312"/>
      <c r="BQD86" s="312"/>
      <c r="BQE86" s="312"/>
      <c r="BQF86" s="312"/>
      <c r="BQG86" s="312"/>
      <c r="BQH86" s="312"/>
      <c r="BQI86" s="312"/>
      <c r="BQJ86" s="312"/>
      <c r="BQK86" s="312"/>
      <c r="BQL86" s="312"/>
      <c r="BQM86" s="312"/>
      <c r="BQN86" s="312"/>
      <c r="BQO86" s="312"/>
      <c r="BQP86" s="312"/>
      <c r="BQQ86" s="312"/>
      <c r="BQR86" s="312"/>
      <c r="BQS86" s="312"/>
      <c r="BQT86" s="312"/>
      <c r="BQU86" s="312"/>
      <c r="BQV86" s="312"/>
      <c r="BQW86" s="312"/>
      <c r="BQX86" s="312"/>
      <c r="BQY86" s="312"/>
      <c r="BQZ86" s="312"/>
      <c r="BRA86" s="312"/>
      <c r="BRB86" s="312"/>
      <c r="BRC86" s="312"/>
      <c r="BRD86" s="312"/>
      <c r="BRE86" s="318"/>
      <c r="BRF86" s="318"/>
      <c r="BRG86" s="318"/>
      <c r="BRH86" s="318"/>
      <c r="BRI86" s="318"/>
      <c r="BRJ86" s="318"/>
      <c r="BRK86" s="318"/>
      <c r="BRL86" s="318"/>
      <c r="BRM86" s="318"/>
      <c r="BRN86" s="318"/>
      <c r="BRO86" s="318"/>
      <c r="BRP86" s="318"/>
      <c r="BRQ86" s="318"/>
      <c r="BRR86" s="318"/>
      <c r="BRS86" s="318"/>
      <c r="BRT86" s="318"/>
      <c r="BRU86" s="322"/>
      <c r="BRV86" s="323"/>
      <c r="BRW86" s="323"/>
      <c r="BRX86" s="323"/>
      <c r="BRY86" s="323"/>
      <c r="BRZ86" s="323"/>
      <c r="BSA86" s="323"/>
      <c r="BSB86" s="323"/>
      <c r="BSC86" s="323"/>
      <c r="BSD86" s="323"/>
      <c r="BSE86" s="323"/>
      <c r="BSF86" s="323"/>
      <c r="BSG86" s="323"/>
      <c r="BSH86" s="323"/>
      <c r="BSI86" s="323"/>
      <c r="BSJ86" s="350"/>
      <c r="BSK86" s="312"/>
      <c r="BSL86" s="312"/>
      <c r="BSM86" s="312"/>
      <c r="BSN86" s="312"/>
      <c r="BSO86" s="312"/>
      <c r="BSP86" s="312"/>
      <c r="BSQ86" s="312"/>
      <c r="BSR86" s="312"/>
      <c r="BSS86" s="312"/>
      <c r="BST86" s="312"/>
      <c r="BSU86" s="312"/>
      <c r="BSV86" s="312"/>
      <c r="BSW86" s="312"/>
      <c r="BSX86" s="312"/>
      <c r="BSY86" s="312"/>
      <c r="BSZ86" s="312"/>
      <c r="BTA86" s="312"/>
      <c r="BTB86" s="312"/>
      <c r="BTC86" s="312"/>
      <c r="BTD86" s="312"/>
      <c r="BTE86" s="312"/>
      <c r="BTF86" s="312"/>
      <c r="BTG86" s="312"/>
      <c r="BTH86" s="312"/>
      <c r="BTI86" s="312"/>
      <c r="BTJ86" s="312"/>
      <c r="BTK86" s="312"/>
      <c r="BTL86" s="312"/>
      <c r="BTM86" s="312"/>
      <c r="BTN86" s="312"/>
      <c r="BTO86" s="312"/>
      <c r="BTP86" s="312"/>
      <c r="BTQ86" s="312"/>
      <c r="BTR86" s="312"/>
      <c r="BTS86" s="312"/>
      <c r="BTT86" s="312"/>
      <c r="BTU86" s="312"/>
      <c r="BTV86" s="312"/>
      <c r="BTW86" s="312"/>
      <c r="BTX86" s="312"/>
      <c r="BTY86" s="312"/>
      <c r="BTZ86" s="312"/>
      <c r="BUA86" s="312"/>
      <c r="BUB86" s="312"/>
      <c r="BUC86" s="312"/>
      <c r="BUD86" s="312"/>
      <c r="BUE86" s="312"/>
      <c r="BUF86" s="312"/>
      <c r="BUG86" s="312"/>
      <c r="BUH86" s="312"/>
      <c r="BUI86" s="312"/>
      <c r="BUJ86" s="312"/>
      <c r="BUK86" s="312"/>
      <c r="BUL86" s="312"/>
      <c r="BUM86" s="312"/>
      <c r="BUN86" s="312"/>
      <c r="BUO86" s="312"/>
      <c r="BUP86" s="312"/>
      <c r="BUQ86" s="312"/>
      <c r="BUR86" s="312"/>
      <c r="BUS86" s="318"/>
      <c r="BUT86" s="318"/>
      <c r="BUU86" s="318"/>
      <c r="BUV86" s="318"/>
      <c r="BUW86" s="318"/>
      <c r="BUX86" s="318"/>
      <c r="BUY86" s="318"/>
      <c r="BUZ86" s="318"/>
      <c r="BVA86" s="318"/>
      <c r="BVB86" s="318"/>
      <c r="BVC86" s="318"/>
      <c r="BVD86" s="318"/>
      <c r="BVE86" s="318"/>
      <c r="BVF86" s="318"/>
      <c r="BVG86" s="318"/>
      <c r="BVH86" s="318"/>
      <c r="BVI86" s="322"/>
      <c r="BVJ86" s="323"/>
      <c r="BVK86" s="323"/>
      <c r="BVL86" s="323"/>
      <c r="BVM86" s="323"/>
      <c r="BVN86" s="323"/>
      <c r="BVO86" s="323"/>
      <c r="BVP86" s="323"/>
      <c r="BVQ86" s="323"/>
      <c r="BVR86" s="323"/>
      <c r="BVS86" s="323"/>
      <c r="BVT86" s="323"/>
      <c r="BVU86" s="323"/>
      <c r="BVV86" s="323"/>
      <c r="BVW86" s="323"/>
      <c r="BVX86" s="350"/>
      <c r="BVY86" s="312"/>
      <c r="BVZ86" s="312"/>
      <c r="BWA86" s="312"/>
      <c r="BWB86" s="312"/>
      <c r="BWC86" s="312"/>
      <c r="BWD86" s="312"/>
      <c r="BWE86" s="312"/>
      <c r="BWF86" s="312"/>
      <c r="BWG86" s="312"/>
      <c r="BWH86" s="312"/>
      <c r="BWI86" s="312"/>
      <c r="BWJ86" s="312"/>
      <c r="BWK86" s="312"/>
      <c r="BWL86" s="312"/>
      <c r="BWM86" s="312"/>
      <c r="BWN86" s="312"/>
      <c r="BWO86" s="312"/>
      <c r="BWP86" s="312"/>
      <c r="BWQ86" s="312"/>
      <c r="BWR86" s="312"/>
      <c r="BWS86" s="312"/>
      <c r="BWT86" s="312"/>
      <c r="BWU86" s="312"/>
      <c r="BWV86" s="312"/>
      <c r="BWW86" s="312"/>
      <c r="BWX86" s="312"/>
      <c r="BWY86" s="312"/>
      <c r="BWZ86" s="312"/>
      <c r="BXA86" s="312"/>
      <c r="BXB86" s="312"/>
      <c r="BXC86" s="312"/>
      <c r="BXD86" s="312"/>
      <c r="BXE86" s="312"/>
      <c r="BXF86" s="312"/>
      <c r="BXG86" s="312"/>
      <c r="BXH86" s="312"/>
      <c r="BXI86" s="312"/>
      <c r="BXJ86" s="312"/>
      <c r="BXK86" s="312"/>
      <c r="BXL86" s="312"/>
      <c r="BXM86" s="312"/>
      <c r="BXN86" s="312"/>
      <c r="BXO86" s="312"/>
      <c r="BXP86" s="312"/>
      <c r="BXQ86" s="312"/>
      <c r="BXR86" s="312"/>
      <c r="BXS86" s="312"/>
      <c r="BXT86" s="312"/>
      <c r="BXU86" s="312"/>
      <c r="BXV86" s="312"/>
      <c r="BXW86" s="312"/>
      <c r="BXX86" s="312"/>
      <c r="BXY86" s="312"/>
      <c r="BXZ86" s="312"/>
      <c r="BYA86" s="312"/>
      <c r="BYB86" s="312"/>
      <c r="BYC86" s="312"/>
      <c r="BYD86" s="312"/>
      <c r="BYE86" s="312"/>
      <c r="BYF86" s="312"/>
      <c r="BYG86" s="318"/>
      <c r="BYH86" s="318"/>
      <c r="BYI86" s="318"/>
      <c r="BYJ86" s="318"/>
      <c r="BYK86" s="318"/>
      <c r="BYL86" s="318"/>
      <c r="BYM86" s="318"/>
      <c r="BYN86" s="318"/>
      <c r="BYO86" s="318"/>
      <c r="BYP86" s="318"/>
      <c r="BYQ86" s="318"/>
      <c r="BYR86" s="318"/>
      <c r="BYS86" s="318"/>
      <c r="BYT86" s="318"/>
      <c r="BYU86" s="318"/>
      <c r="BYV86" s="318"/>
      <c r="BYW86" s="322"/>
      <c r="BYX86" s="323"/>
      <c r="BYY86" s="323"/>
      <c r="BYZ86" s="323"/>
      <c r="BZA86" s="323"/>
      <c r="BZB86" s="323"/>
      <c r="BZC86" s="323"/>
      <c r="BZD86" s="323"/>
      <c r="BZE86" s="323"/>
      <c r="BZF86" s="323"/>
      <c r="BZG86" s="323"/>
      <c r="BZH86" s="323"/>
      <c r="BZI86" s="323"/>
      <c r="BZJ86" s="323"/>
      <c r="BZK86" s="323"/>
      <c r="BZL86" s="350"/>
      <c r="BZM86" s="312"/>
      <c r="BZN86" s="312"/>
      <c r="BZO86" s="312"/>
      <c r="BZP86" s="312"/>
      <c r="BZQ86" s="312"/>
      <c r="BZR86" s="312"/>
      <c r="BZS86" s="312"/>
      <c r="BZT86" s="312"/>
      <c r="BZU86" s="312"/>
      <c r="BZV86" s="312"/>
      <c r="BZW86" s="312"/>
      <c r="BZX86" s="312"/>
      <c r="BZY86" s="312"/>
      <c r="BZZ86" s="312"/>
      <c r="CAA86" s="312"/>
      <c r="CAB86" s="312"/>
      <c r="CAC86" s="312"/>
      <c r="CAD86" s="312"/>
      <c r="CAE86" s="312"/>
      <c r="CAF86" s="312"/>
      <c r="CAG86" s="312"/>
      <c r="CAH86" s="312"/>
      <c r="CAI86" s="312"/>
      <c r="CAJ86" s="312"/>
      <c r="CAK86" s="312"/>
      <c r="CAL86" s="312"/>
      <c r="CAM86" s="312"/>
      <c r="CAN86" s="312"/>
      <c r="CAO86" s="312"/>
      <c r="CAP86" s="312"/>
      <c r="CAQ86" s="312"/>
      <c r="CAR86" s="312"/>
      <c r="CAS86" s="312"/>
      <c r="CAT86" s="312"/>
      <c r="CAU86" s="312"/>
      <c r="CAV86" s="312"/>
      <c r="CAW86" s="312"/>
      <c r="CAX86" s="312"/>
      <c r="CAY86" s="312"/>
      <c r="CAZ86" s="312"/>
      <c r="CBA86" s="312"/>
      <c r="CBB86" s="312"/>
      <c r="CBC86" s="312"/>
      <c r="CBD86" s="312"/>
      <c r="CBE86" s="312"/>
      <c r="CBF86" s="312"/>
      <c r="CBG86" s="312"/>
      <c r="CBH86" s="312"/>
      <c r="CBI86" s="312"/>
      <c r="CBJ86" s="312"/>
      <c r="CBK86" s="312"/>
      <c r="CBL86" s="312"/>
      <c r="CBM86" s="312"/>
      <c r="CBN86" s="312"/>
      <c r="CBO86" s="312"/>
      <c r="CBP86" s="312"/>
      <c r="CBQ86" s="312"/>
      <c r="CBR86" s="312"/>
      <c r="CBS86" s="312"/>
      <c r="CBT86" s="312"/>
      <c r="CBU86" s="318"/>
      <c r="CBV86" s="318"/>
      <c r="CBW86" s="318"/>
      <c r="CBX86" s="318"/>
      <c r="CBY86" s="318"/>
      <c r="CBZ86" s="318"/>
      <c r="CCA86" s="318"/>
      <c r="CCB86" s="318"/>
      <c r="CCC86" s="318"/>
      <c r="CCD86" s="318"/>
      <c r="CCE86" s="318"/>
      <c r="CCF86" s="318"/>
      <c r="CCG86" s="318"/>
      <c r="CCH86" s="318"/>
      <c r="CCI86" s="318"/>
      <c r="CCJ86" s="318"/>
      <c r="CCK86" s="322"/>
      <c r="CCL86" s="323"/>
      <c r="CCM86" s="323"/>
      <c r="CCN86" s="323"/>
      <c r="CCO86" s="323"/>
      <c r="CCP86" s="323"/>
      <c r="CCQ86" s="323"/>
      <c r="CCR86" s="323"/>
      <c r="CCS86" s="323"/>
      <c r="CCT86" s="323"/>
      <c r="CCU86" s="323"/>
      <c r="CCV86" s="323"/>
      <c r="CCW86" s="323"/>
      <c r="CCX86" s="323"/>
      <c r="CCY86" s="323"/>
      <c r="CCZ86" s="350"/>
      <c r="CDA86" s="312"/>
      <c r="CDB86" s="312"/>
      <c r="CDC86" s="312"/>
      <c r="CDD86" s="312"/>
      <c r="CDE86" s="312"/>
      <c r="CDF86" s="312"/>
      <c r="CDG86" s="312"/>
      <c r="CDH86" s="312"/>
      <c r="CDI86" s="312"/>
      <c r="CDJ86" s="312"/>
      <c r="CDK86" s="312"/>
      <c r="CDL86" s="312"/>
      <c r="CDM86" s="312"/>
      <c r="CDN86" s="312"/>
      <c r="CDO86" s="312"/>
      <c r="CDP86" s="312"/>
      <c r="CDQ86" s="312"/>
      <c r="CDR86" s="312"/>
      <c r="CDS86" s="312"/>
      <c r="CDT86" s="312"/>
      <c r="CDU86" s="312"/>
      <c r="CDV86" s="312"/>
      <c r="CDW86" s="312"/>
      <c r="CDX86" s="312"/>
      <c r="CDY86" s="312"/>
      <c r="CDZ86" s="312"/>
      <c r="CEA86" s="312"/>
      <c r="CEB86" s="312"/>
      <c r="CEC86" s="312"/>
      <c r="CED86" s="312"/>
      <c r="CEE86" s="312"/>
      <c r="CEF86" s="312"/>
      <c r="CEG86" s="312"/>
      <c r="CEH86" s="312"/>
      <c r="CEI86" s="312"/>
      <c r="CEJ86" s="312"/>
      <c r="CEK86" s="312"/>
      <c r="CEL86" s="312"/>
      <c r="CEM86" s="312"/>
      <c r="CEN86" s="312"/>
      <c r="CEO86" s="312"/>
      <c r="CEP86" s="312"/>
      <c r="CEQ86" s="312"/>
      <c r="CER86" s="312"/>
      <c r="CES86" s="312"/>
      <c r="CET86" s="312"/>
      <c r="CEU86" s="312"/>
      <c r="CEV86" s="312"/>
      <c r="CEW86" s="312"/>
      <c r="CEX86" s="312"/>
      <c r="CEY86" s="312"/>
      <c r="CEZ86" s="312"/>
      <c r="CFA86" s="312"/>
      <c r="CFB86" s="312"/>
      <c r="CFC86" s="312"/>
      <c r="CFD86" s="312"/>
      <c r="CFE86" s="312"/>
      <c r="CFF86" s="312"/>
      <c r="CFG86" s="312"/>
      <c r="CFH86" s="312"/>
      <c r="CFI86" s="318"/>
      <c r="CFJ86" s="318"/>
      <c r="CFK86" s="318"/>
      <c r="CFL86" s="318"/>
      <c r="CFM86" s="318"/>
      <c r="CFN86" s="318"/>
      <c r="CFO86" s="318"/>
      <c r="CFP86" s="318"/>
      <c r="CFQ86" s="318"/>
      <c r="CFR86" s="318"/>
      <c r="CFS86" s="318"/>
      <c r="CFT86" s="318"/>
      <c r="CFU86" s="318"/>
      <c r="CFV86" s="318"/>
      <c r="CFW86" s="318"/>
      <c r="CFX86" s="318"/>
      <c r="CFY86" s="322"/>
      <c r="CFZ86" s="323"/>
      <c r="CGA86" s="323"/>
      <c r="CGB86" s="323"/>
      <c r="CGC86" s="323"/>
      <c r="CGD86" s="323"/>
      <c r="CGE86" s="323"/>
      <c r="CGF86" s="323"/>
      <c r="CGG86" s="323"/>
      <c r="CGH86" s="323"/>
      <c r="CGI86" s="323"/>
      <c r="CGJ86" s="323"/>
      <c r="CGK86" s="323"/>
      <c r="CGL86" s="323"/>
      <c r="CGM86" s="323"/>
      <c r="CGN86" s="350"/>
      <c r="CGO86" s="312"/>
      <c r="CGP86" s="312"/>
      <c r="CGQ86" s="312"/>
      <c r="CGR86" s="312"/>
      <c r="CGS86" s="312"/>
      <c r="CGT86" s="312"/>
      <c r="CGU86" s="312"/>
      <c r="CGV86" s="312"/>
      <c r="CGW86" s="312"/>
      <c r="CGX86" s="312"/>
      <c r="CGY86" s="312"/>
      <c r="CGZ86" s="312"/>
      <c r="CHA86" s="312"/>
      <c r="CHB86" s="312"/>
      <c r="CHC86" s="312"/>
      <c r="CHD86" s="312"/>
      <c r="CHE86" s="312"/>
      <c r="CHF86" s="312"/>
      <c r="CHG86" s="312"/>
      <c r="CHH86" s="312"/>
      <c r="CHI86" s="312"/>
      <c r="CHJ86" s="312"/>
      <c r="CHK86" s="312"/>
      <c r="CHL86" s="312"/>
      <c r="CHM86" s="312"/>
      <c r="CHN86" s="312"/>
      <c r="CHO86" s="312"/>
      <c r="CHP86" s="312"/>
      <c r="CHQ86" s="312"/>
      <c r="CHR86" s="312"/>
      <c r="CHS86" s="312"/>
      <c r="CHT86" s="312"/>
      <c r="CHU86" s="312"/>
      <c r="CHV86" s="312"/>
      <c r="CHW86" s="312"/>
      <c r="CHX86" s="312"/>
      <c r="CHY86" s="312"/>
      <c r="CHZ86" s="312"/>
      <c r="CIA86" s="312"/>
      <c r="CIB86" s="312"/>
      <c r="CIC86" s="312"/>
      <c r="CID86" s="312"/>
      <c r="CIE86" s="312"/>
      <c r="CIF86" s="312"/>
      <c r="CIG86" s="312"/>
      <c r="CIH86" s="312"/>
      <c r="CII86" s="312"/>
      <c r="CIJ86" s="312"/>
      <c r="CIK86" s="312"/>
      <c r="CIL86" s="312"/>
      <c r="CIM86" s="312"/>
      <c r="CIN86" s="312"/>
      <c r="CIO86" s="312"/>
      <c r="CIP86" s="312"/>
      <c r="CIQ86" s="312"/>
      <c r="CIR86" s="312"/>
      <c r="CIS86" s="312"/>
      <c r="CIT86" s="312"/>
      <c r="CIU86" s="312"/>
      <c r="CIV86" s="312"/>
      <c r="CIW86" s="318"/>
      <c r="CIX86" s="318"/>
      <c r="CIY86" s="318"/>
      <c r="CIZ86" s="318"/>
      <c r="CJA86" s="318"/>
      <c r="CJB86" s="318"/>
      <c r="CJC86" s="318"/>
      <c r="CJD86" s="318"/>
      <c r="CJE86" s="318"/>
      <c r="CJF86" s="318"/>
      <c r="CJG86" s="318"/>
      <c r="CJH86" s="318"/>
      <c r="CJI86" s="318"/>
      <c r="CJJ86" s="318"/>
      <c r="CJK86" s="318"/>
      <c r="CJL86" s="318"/>
      <c r="CJM86" s="322"/>
      <c r="CJN86" s="323"/>
      <c r="CJO86" s="323"/>
      <c r="CJP86" s="323"/>
      <c r="CJQ86" s="323"/>
      <c r="CJR86" s="323"/>
      <c r="CJS86" s="323"/>
      <c r="CJT86" s="323"/>
      <c r="CJU86" s="323"/>
      <c r="CJV86" s="323"/>
      <c r="CJW86" s="323"/>
      <c r="CJX86" s="323"/>
      <c r="CJY86" s="323"/>
      <c r="CJZ86" s="323"/>
      <c r="CKA86" s="323"/>
      <c r="CKB86" s="350"/>
      <c r="CKC86" s="312"/>
      <c r="CKD86" s="312"/>
      <c r="CKE86" s="312"/>
      <c r="CKF86" s="312"/>
      <c r="CKG86" s="312"/>
      <c r="CKH86" s="312"/>
      <c r="CKI86" s="312"/>
      <c r="CKJ86" s="312"/>
      <c r="CKK86" s="312"/>
      <c r="CKL86" s="312"/>
      <c r="CKM86" s="312"/>
      <c r="CKN86" s="312"/>
      <c r="CKO86" s="312"/>
      <c r="CKP86" s="312"/>
      <c r="CKQ86" s="312"/>
      <c r="CKR86" s="312"/>
      <c r="CKS86" s="312"/>
      <c r="CKT86" s="312"/>
      <c r="CKU86" s="312"/>
      <c r="CKV86" s="312"/>
      <c r="CKW86" s="312"/>
      <c r="CKX86" s="312"/>
      <c r="CKY86" s="312"/>
      <c r="CKZ86" s="312"/>
      <c r="CLA86" s="312"/>
      <c r="CLB86" s="312"/>
      <c r="CLC86" s="312"/>
      <c r="CLD86" s="312"/>
      <c r="CLE86" s="312"/>
      <c r="CLF86" s="312"/>
      <c r="CLG86" s="312"/>
      <c r="CLH86" s="312"/>
      <c r="CLI86" s="312"/>
      <c r="CLJ86" s="312"/>
      <c r="CLK86" s="312"/>
      <c r="CLL86" s="312"/>
      <c r="CLM86" s="312"/>
      <c r="CLN86" s="312"/>
      <c r="CLO86" s="312"/>
      <c r="CLP86" s="312"/>
      <c r="CLQ86" s="312"/>
      <c r="CLR86" s="312"/>
      <c r="CLS86" s="312"/>
      <c r="CLT86" s="312"/>
      <c r="CLU86" s="312"/>
      <c r="CLV86" s="312"/>
      <c r="CLW86" s="312"/>
      <c r="CLX86" s="312"/>
      <c r="CLY86" s="312"/>
      <c r="CLZ86" s="312"/>
      <c r="CMA86" s="312"/>
      <c r="CMB86" s="312"/>
      <c r="CMC86" s="312"/>
      <c r="CMD86" s="312"/>
      <c r="CME86" s="312"/>
      <c r="CMF86" s="312"/>
      <c r="CMG86" s="312"/>
      <c r="CMH86" s="312"/>
      <c r="CMI86" s="312"/>
      <c r="CMJ86" s="312"/>
      <c r="CMK86" s="318"/>
      <c r="CML86" s="318"/>
      <c r="CMM86" s="318"/>
      <c r="CMN86" s="318"/>
      <c r="CMO86" s="318"/>
      <c r="CMP86" s="318"/>
      <c r="CMQ86" s="318"/>
      <c r="CMR86" s="318"/>
      <c r="CMS86" s="318"/>
      <c r="CMT86" s="318"/>
      <c r="CMU86" s="318"/>
      <c r="CMV86" s="318"/>
      <c r="CMW86" s="318"/>
      <c r="CMX86" s="318"/>
      <c r="CMY86" s="318"/>
      <c r="CMZ86" s="318"/>
      <c r="CNA86" s="322"/>
      <c r="CNB86" s="323"/>
      <c r="CNC86" s="323"/>
      <c r="CND86" s="323"/>
      <c r="CNE86" s="323"/>
      <c r="CNF86" s="323"/>
      <c r="CNG86" s="323"/>
      <c r="CNH86" s="323"/>
      <c r="CNI86" s="323"/>
      <c r="CNJ86" s="323"/>
      <c r="CNK86" s="323"/>
      <c r="CNL86" s="323"/>
      <c r="CNM86" s="323"/>
      <c r="CNN86" s="323"/>
      <c r="CNO86" s="323"/>
      <c r="CNP86" s="350"/>
      <c r="CNQ86" s="312"/>
      <c r="CNR86" s="312"/>
      <c r="CNS86" s="312"/>
      <c r="CNT86" s="312"/>
      <c r="CNU86" s="312"/>
      <c r="CNV86" s="312"/>
      <c r="CNW86" s="312"/>
      <c r="CNX86" s="312"/>
      <c r="CNY86" s="312"/>
      <c r="CNZ86" s="312"/>
      <c r="COA86" s="312"/>
      <c r="COB86" s="312"/>
      <c r="COC86" s="312"/>
      <c r="COD86" s="312"/>
      <c r="COE86" s="312"/>
      <c r="COF86" s="312"/>
      <c r="COG86" s="312"/>
      <c r="COH86" s="312"/>
      <c r="COI86" s="312"/>
      <c r="COJ86" s="312"/>
      <c r="COK86" s="312"/>
      <c r="COL86" s="312"/>
      <c r="COM86" s="312"/>
      <c r="CON86" s="312"/>
      <c r="COO86" s="312"/>
      <c r="COP86" s="312"/>
      <c r="COQ86" s="312"/>
      <c r="COR86" s="312"/>
      <c r="COS86" s="312"/>
      <c r="COT86" s="312"/>
      <c r="COU86" s="312"/>
      <c r="COV86" s="312"/>
      <c r="COW86" s="312"/>
      <c r="COX86" s="312"/>
      <c r="COY86" s="312"/>
      <c r="COZ86" s="312"/>
      <c r="CPA86" s="312"/>
      <c r="CPB86" s="312"/>
      <c r="CPC86" s="312"/>
      <c r="CPD86" s="312"/>
      <c r="CPE86" s="312"/>
      <c r="CPF86" s="312"/>
      <c r="CPG86" s="312"/>
      <c r="CPH86" s="312"/>
      <c r="CPI86" s="312"/>
      <c r="CPJ86" s="312"/>
      <c r="CPK86" s="312"/>
      <c r="CPL86" s="312"/>
      <c r="CPM86" s="312"/>
      <c r="CPN86" s="312"/>
      <c r="CPO86" s="312"/>
      <c r="CPP86" s="312"/>
      <c r="CPQ86" s="312"/>
      <c r="CPR86" s="312"/>
      <c r="CPS86" s="312"/>
      <c r="CPT86" s="312"/>
      <c r="CPU86" s="312"/>
      <c r="CPV86" s="312"/>
      <c r="CPW86" s="312"/>
      <c r="CPX86" s="312"/>
      <c r="CPY86" s="318"/>
      <c r="CPZ86" s="318"/>
      <c r="CQA86" s="318"/>
      <c r="CQB86" s="318"/>
      <c r="CQC86" s="318"/>
      <c r="CQD86" s="318"/>
      <c r="CQE86" s="318"/>
      <c r="CQF86" s="318"/>
      <c r="CQG86" s="318"/>
      <c r="CQH86" s="318"/>
      <c r="CQI86" s="318"/>
      <c r="CQJ86" s="318"/>
      <c r="CQK86" s="318"/>
      <c r="CQL86" s="318"/>
      <c r="CQM86" s="318"/>
      <c r="CQN86" s="318"/>
      <c r="CQO86" s="322"/>
      <c r="CQP86" s="323"/>
      <c r="CQQ86" s="323"/>
      <c r="CQR86" s="323"/>
      <c r="CQS86" s="323"/>
      <c r="CQT86" s="323"/>
      <c r="CQU86" s="323"/>
      <c r="CQV86" s="323"/>
      <c r="CQW86" s="323"/>
      <c r="CQX86" s="323"/>
      <c r="CQY86" s="323"/>
      <c r="CQZ86" s="323"/>
      <c r="CRA86" s="323"/>
      <c r="CRB86" s="323"/>
      <c r="CRC86" s="323"/>
      <c r="CRD86" s="350"/>
      <c r="CRE86" s="312"/>
      <c r="CRF86" s="312"/>
      <c r="CRG86" s="312"/>
      <c r="CRH86" s="312"/>
      <c r="CRI86" s="312"/>
      <c r="CRJ86" s="312"/>
      <c r="CRK86" s="312"/>
      <c r="CRL86" s="312"/>
      <c r="CRM86" s="312"/>
      <c r="CRN86" s="312"/>
      <c r="CRO86" s="312"/>
      <c r="CRP86" s="312"/>
      <c r="CRQ86" s="312"/>
      <c r="CRR86" s="312"/>
      <c r="CRS86" s="312"/>
      <c r="CRT86" s="312"/>
      <c r="CRU86" s="312"/>
      <c r="CRV86" s="312"/>
      <c r="CRW86" s="312"/>
      <c r="CRX86" s="312"/>
      <c r="CRY86" s="312"/>
      <c r="CRZ86" s="312"/>
      <c r="CSA86" s="312"/>
      <c r="CSB86" s="312"/>
      <c r="CSC86" s="312"/>
      <c r="CSD86" s="312"/>
      <c r="CSE86" s="312"/>
      <c r="CSF86" s="312"/>
      <c r="CSG86" s="312"/>
      <c r="CSH86" s="312"/>
      <c r="CSI86" s="312"/>
      <c r="CSJ86" s="312"/>
      <c r="CSK86" s="312"/>
      <c r="CSL86" s="312"/>
      <c r="CSM86" s="312"/>
      <c r="CSN86" s="312"/>
      <c r="CSO86" s="312"/>
      <c r="CSP86" s="312"/>
      <c r="CSQ86" s="312"/>
      <c r="CSR86" s="312"/>
      <c r="CSS86" s="312"/>
      <c r="CST86" s="312"/>
      <c r="CSU86" s="312"/>
      <c r="CSV86" s="312"/>
      <c r="CSW86" s="312"/>
      <c r="CSX86" s="312"/>
      <c r="CSY86" s="312"/>
      <c r="CSZ86" s="312"/>
      <c r="CTA86" s="312"/>
      <c r="CTB86" s="312"/>
      <c r="CTC86" s="312"/>
      <c r="CTD86" s="312"/>
      <c r="CTE86" s="312"/>
      <c r="CTF86" s="312"/>
      <c r="CTG86" s="312"/>
      <c r="CTH86" s="312"/>
      <c r="CTI86" s="312"/>
      <c r="CTJ86" s="312"/>
      <c r="CTK86" s="312"/>
      <c r="CTL86" s="312"/>
      <c r="CTM86" s="318"/>
      <c r="CTN86" s="318"/>
      <c r="CTO86" s="318"/>
      <c r="CTP86" s="318"/>
      <c r="CTQ86" s="318"/>
      <c r="CTR86" s="318"/>
      <c r="CTS86" s="318"/>
      <c r="CTT86" s="318"/>
      <c r="CTU86" s="318"/>
      <c r="CTV86" s="318"/>
      <c r="CTW86" s="318"/>
      <c r="CTX86" s="318"/>
      <c r="CTY86" s="318"/>
      <c r="CTZ86" s="318"/>
      <c r="CUA86" s="318"/>
      <c r="CUB86" s="318"/>
      <c r="CUC86" s="322"/>
      <c r="CUD86" s="323"/>
      <c r="CUE86" s="323"/>
      <c r="CUF86" s="323"/>
      <c r="CUG86" s="323"/>
      <c r="CUH86" s="323"/>
      <c r="CUI86" s="323"/>
      <c r="CUJ86" s="323"/>
      <c r="CUK86" s="323"/>
      <c r="CUL86" s="323"/>
      <c r="CUM86" s="323"/>
      <c r="CUN86" s="323"/>
      <c r="CUO86" s="323"/>
      <c r="CUP86" s="323"/>
      <c r="CUQ86" s="323"/>
      <c r="CUR86" s="350"/>
      <c r="CUS86" s="312"/>
      <c r="CUT86" s="312"/>
      <c r="CUU86" s="312"/>
      <c r="CUV86" s="312"/>
      <c r="CUW86" s="312"/>
      <c r="CUX86" s="312"/>
      <c r="CUY86" s="312"/>
      <c r="CUZ86" s="312"/>
      <c r="CVA86" s="312"/>
      <c r="CVB86" s="312"/>
      <c r="CVC86" s="312"/>
      <c r="CVD86" s="312"/>
      <c r="CVE86" s="312"/>
      <c r="CVF86" s="312"/>
      <c r="CVG86" s="312"/>
      <c r="CVH86" s="312"/>
      <c r="CVI86" s="312"/>
      <c r="CVJ86" s="312"/>
      <c r="CVK86" s="312"/>
      <c r="CVL86" s="312"/>
      <c r="CVM86" s="312"/>
      <c r="CVN86" s="312"/>
      <c r="CVO86" s="312"/>
      <c r="CVP86" s="312"/>
      <c r="CVQ86" s="312"/>
      <c r="CVR86" s="312"/>
      <c r="CVS86" s="312"/>
      <c r="CVT86" s="312"/>
      <c r="CVU86" s="312"/>
      <c r="CVV86" s="312"/>
      <c r="CVW86" s="312"/>
      <c r="CVX86" s="312"/>
      <c r="CVY86" s="312"/>
      <c r="CVZ86" s="312"/>
      <c r="CWA86" s="312"/>
      <c r="CWB86" s="312"/>
      <c r="CWC86" s="312"/>
      <c r="CWD86" s="312"/>
      <c r="CWE86" s="312"/>
      <c r="CWF86" s="312"/>
      <c r="CWG86" s="312"/>
      <c r="CWH86" s="312"/>
      <c r="CWI86" s="312"/>
      <c r="CWJ86" s="312"/>
      <c r="CWK86" s="312"/>
      <c r="CWL86" s="312"/>
      <c r="CWM86" s="312"/>
      <c r="CWN86" s="312"/>
      <c r="CWO86" s="312"/>
      <c r="CWP86" s="312"/>
      <c r="CWQ86" s="312"/>
      <c r="CWR86" s="312"/>
      <c r="CWS86" s="312"/>
      <c r="CWT86" s="312"/>
      <c r="CWU86" s="312"/>
      <c r="CWV86" s="312"/>
      <c r="CWW86" s="312"/>
      <c r="CWX86" s="312"/>
      <c r="CWY86" s="312"/>
      <c r="CWZ86" s="312"/>
      <c r="CXA86" s="318"/>
      <c r="CXB86" s="318"/>
      <c r="CXC86" s="318"/>
      <c r="CXD86" s="318"/>
      <c r="CXE86" s="318"/>
      <c r="CXF86" s="318"/>
      <c r="CXG86" s="318"/>
      <c r="CXH86" s="318"/>
      <c r="CXI86" s="318"/>
      <c r="CXJ86" s="318"/>
      <c r="CXK86" s="318"/>
      <c r="CXL86" s="318"/>
      <c r="CXM86" s="318"/>
      <c r="CXN86" s="318"/>
      <c r="CXO86" s="318"/>
      <c r="CXP86" s="318"/>
      <c r="CXQ86" s="322"/>
      <c r="CXR86" s="323"/>
      <c r="CXS86" s="323"/>
      <c r="CXT86" s="323"/>
      <c r="CXU86" s="323"/>
      <c r="CXV86" s="323"/>
      <c r="CXW86" s="323"/>
      <c r="CXX86" s="323"/>
      <c r="CXY86" s="323"/>
      <c r="CXZ86" s="323"/>
      <c r="CYA86" s="323"/>
      <c r="CYB86" s="323"/>
      <c r="CYC86" s="323"/>
      <c r="CYD86" s="323"/>
      <c r="CYE86" s="323"/>
      <c r="CYF86" s="350"/>
      <c r="CYG86" s="312"/>
      <c r="CYH86" s="312"/>
      <c r="CYI86" s="312"/>
      <c r="CYJ86" s="312"/>
      <c r="CYK86" s="312"/>
      <c r="CYL86" s="312"/>
      <c r="CYM86" s="312"/>
      <c r="CYN86" s="312"/>
      <c r="CYO86" s="312"/>
      <c r="CYP86" s="312"/>
      <c r="CYQ86" s="312"/>
      <c r="CYR86" s="312"/>
      <c r="CYS86" s="312"/>
      <c r="CYT86" s="312"/>
      <c r="CYU86" s="312"/>
      <c r="CYV86" s="312"/>
      <c r="CYW86" s="312"/>
      <c r="CYX86" s="312"/>
      <c r="CYY86" s="312"/>
      <c r="CYZ86" s="312"/>
      <c r="CZA86" s="312"/>
      <c r="CZB86" s="312"/>
      <c r="CZC86" s="312"/>
      <c r="CZD86" s="312"/>
      <c r="CZE86" s="312"/>
      <c r="CZF86" s="312"/>
      <c r="CZG86" s="312"/>
      <c r="CZH86" s="312"/>
      <c r="CZI86" s="312"/>
      <c r="CZJ86" s="312"/>
      <c r="CZK86" s="312"/>
      <c r="CZL86" s="312"/>
      <c r="CZM86" s="312"/>
      <c r="CZN86" s="312"/>
      <c r="CZO86" s="312"/>
      <c r="CZP86" s="312"/>
      <c r="CZQ86" s="312"/>
      <c r="CZR86" s="312"/>
      <c r="CZS86" s="312"/>
      <c r="CZT86" s="312"/>
      <c r="CZU86" s="312"/>
      <c r="CZV86" s="312"/>
      <c r="CZW86" s="312"/>
      <c r="CZX86" s="312"/>
      <c r="CZY86" s="312"/>
      <c r="CZZ86" s="312"/>
      <c r="DAA86" s="312"/>
      <c r="DAB86" s="312"/>
      <c r="DAC86" s="312"/>
      <c r="DAD86" s="312"/>
      <c r="DAE86" s="312"/>
      <c r="DAF86" s="312"/>
      <c r="DAG86" s="312"/>
      <c r="DAH86" s="312"/>
      <c r="DAI86" s="312"/>
      <c r="DAJ86" s="312"/>
      <c r="DAK86" s="312"/>
      <c r="DAL86" s="312"/>
      <c r="DAM86" s="312"/>
      <c r="DAN86" s="312"/>
      <c r="DAO86" s="318"/>
      <c r="DAP86" s="318"/>
      <c r="DAQ86" s="318"/>
      <c r="DAR86" s="318"/>
      <c r="DAS86" s="318"/>
      <c r="DAT86" s="318"/>
      <c r="DAU86" s="318"/>
      <c r="DAV86" s="318"/>
      <c r="DAW86" s="318"/>
      <c r="DAX86" s="318"/>
      <c r="DAY86" s="318"/>
      <c r="DAZ86" s="318"/>
      <c r="DBA86" s="318"/>
      <c r="DBB86" s="318"/>
      <c r="DBC86" s="318"/>
      <c r="DBD86" s="318"/>
      <c r="DBE86" s="322"/>
      <c r="DBF86" s="323"/>
      <c r="DBG86" s="323"/>
      <c r="DBH86" s="323"/>
      <c r="DBI86" s="323"/>
      <c r="DBJ86" s="323"/>
      <c r="DBK86" s="323"/>
      <c r="DBL86" s="323"/>
      <c r="DBM86" s="323"/>
      <c r="DBN86" s="323"/>
      <c r="DBO86" s="323"/>
      <c r="DBP86" s="323"/>
      <c r="DBQ86" s="323"/>
      <c r="DBR86" s="323"/>
      <c r="DBS86" s="323"/>
      <c r="DBT86" s="350"/>
      <c r="DBU86" s="312"/>
      <c r="DBV86" s="312"/>
      <c r="DBW86" s="312"/>
      <c r="DBX86" s="312"/>
      <c r="DBY86" s="312"/>
      <c r="DBZ86" s="312"/>
      <c r="DCA86" s="312"/>
      <c r="DCB86" s="312"/>
      <c r="DCC86" s="312"/>
      <c r="DCD86" s="312"/>
      <c r="DCE86" s="312"/>
      <c r="DCF86" s="312"/>
      <c r="DCG86" s="312"/>
      <c r="DCH86" s="312"/>
      <c r="DCI86" s="312"/>
      <c r="DCJ86" s="312"/>
      <c r="DCK86" s="312"/>
      <c r="DCL86" s="312"/>
      <c r="DCM86" s="312"/>
      <c r="DCN86" s="312"/>
      <c r="DCO86" s="312"/>
      <c r="DCP86" s="312"/>
      <c r="DCQ86" s="312"/>
      <c r="DCR86" s="312"/>
      <c r="DCS86" s="312"/>
      <c r="DCT86" s="312"/>
      <c r="DCU86" s="312"/>
      <c r="DCV86" s="312"/>
      <c r="DCW86" s="312"/>
      <c r="DCX86" s="312"/>
      <c r="DCY86" s="312"/>
      <c r="DCZ86" s="312"/>
      <c r="DDA86" s="312"/>
      <c r="DDB86" s="312"/>
      <c r="DDC86" s="312"/>
      <c r="DDD86" s="312"/>
      <c r="DDE86" s="312"/>
      <c r="DDF86" s="312"/>
      <c r="DDG86" s="312"/>
      <c r="DDH86" s="312"/>
      <c r="DDI86" s="312"/>
      <c r="DDJ86" s="312"/>
      <c r="DDK86" s="312"/>
      <c r="DDL86" s="312"/>
      <c r="DDM86" s="312"/>
      <c r="DDN86" s="312"/>
      <c r="DDO86" s="312"/>
      <c r="DDP86" s="312"/>
      <c r="DDQ86" s="312"/>
      <c r="DDR86" s="312"/>
      <c r="DDS86" s="312"/>
      <c r="DDT86" s="312"/>
      <c r="DDU86" s="312"/>
      <c r="DDV86" s="312"/>
      <c r="DDW86" s="312"/>
      <c r="DDX86" s="312"/>
      <c r="DDY86" s="312"/>
      <c r="DDZ86" s="312"/>
      <c r="DEA86" s="312"/>
      <c r="DEB86" s="312"/>
      <c r="DEC86" s="318"/>
      <c r="DED86" s="318"/>
      <c r="DEE86" s="318"/>
      <c r="DEF86" s="318"/>
      <c r="DEG86" s="318"/>
      <c r="DEH86" s="318"/>
      <c r="DEI86" s="318"/>
      <c r="DEJ86" s="318"/>
      <c r="DEK86" s="318"/>
      <c r="DEL86" s="318"/>
      <c r="DEM86" s="318"/>
      <c r="DEN86" s="318"/>
      <c r="DEO86" s="318"/>
      <c r="DEP86" s="318"/>
      <c r="DEQ86" s="318"/>
      <c r="DER86" s="318"/>
      <c r="DES86" s="322"/>
      <c r="DET86" s="323"/>
      <c r="DEU86" s="323"/>
      <c r="DEV86" s="323"/>
      <c r="DEW86" s="323"/>
      <c r="DEX86" s="323"/>
      <c r="DEY86" s="323"/>
      <c r="DEZ86" s="323"/>
      <c r="DFA86" s="323"/>
      <c r="DFB86" s="323"/>
      <c r="DFC86" s="323"/>
      <c r="DFD86" s="323"/>
      <c r="DFE86" s="323"/>
      <c r="DFF86" s="323"/>
      <c r="DFG86" s="323"/>
      <c r="DFH86" s="350"/>
      <c r="DFI86" s="312"/>
      <c r="DFJ86" s="312"/>
      <c r="DFK86" s="312"/>
      <c r="DFL86" s="312"/>
      <c r="DFM86" s="312"/>
      <c r="DFN86" s="312"/>
      <c r="DFO86" s="312"/>
      <c r="DFP86" s="312"/>
      <c r="DFQ86" s="312"/>
      <c r="DFR86" s="312"/>
      <c r="DFS86" s="312"/>
      <c r="DFT86" s="312"/>
      <c r="DFU86" s="312"/>
      <c r="DFV86" s="312"/>
      <c r="DFW86" s="312"/>
      <c r="DFX86" s="312"/>
      <c r="DFY86" s="312"/>
      <c r="DFZ86" s="312"/>
      <c r="DGA86" s="312"/>
      <c r="DGB86" s="312"/>
      <c r="DGC86" s="312"/>
      <c r="DGD86" s="312"/>
      <c r="DGE86" s="312"/>
      <c r="DGF86" s="312"/>
      <c r="DGG86" s="312"/>
      <c r="DGH86" s="312"/>
      <c r="DGI86" s="312"/>
      <c r="DGJ86" s="312"/>
      <c r="DGK86" s="312"/>
      <c r="DGL86" s="312"/>
      <c r="DGM86" s="312"/>
      <c r="DGN86" s="312"/>
      <c r="DGO86" s="312"/>
      <c r="DGP86" s="312"/>
      <c r="DGQ86" s="312"/>
      <c r="DGR86" s="312"/>
      <c r="DGS86" s="312"/>
      <c r="DGT86" s="312"/>
      <c r="DGU86" s="312"/>
      <c r="DGV86" s="312"/>
      <c r="DGW86" s="312"/>
      <c r="DGX86" s="312"/>
      <c r="DGY86" s="312"/>
      <c r="DGZ86" s="312"/>
      <c r="DHA86" s="312"/>
      <c r="DHB86" s="312"/>
      <c r="DHC86" s="312"/>
      <c r="DHD86" s="312"/>
      <c r="DHE86" s="312"/>
      <c r="DHF86" s="312"/>
      <c r="DHG86" s="312"/>
      <c r="DHH86" s="312"/>
      <c r="DHI86" s="312"/>
      <c r="DHJ86" s="312"/>
      <c r="DHK86" s="312"/>
      <c r="DHL86" s="312"/>
      <c r="DHM86" s="312"/>
      <c r="DHN86" s="312"/>
      <c r="DHO86" s="312"/>
      <c r="DHP86" s="312"/>
      <c r="DHQ86" s="318"/>
      <c r="DHR86" s="318"/>
      <c r="DHS86" s="318"/>
      <c r="DHT86" s="318"/>
      <c r="DHU86" s="318"/>
      <c r="DHV86" s="318"/>
      <c r="DHW86" s="318"/>
      <c r="DHX86" s="318"/>
      <c r="DHY86" s="318"/>
      <c r="DHZ86" s="318"/>
      <c r="DIA86" s="318"/>
      <c r="DIB86" s="318"/>
      <c r="DIC86" s="318"/>
      <c r="DID86" s="318"/>
      <c r="DIE86" s="318"/>
      <c r="DIF86" s="318"/>
      <c r="DIG86" s="322"/>
      <c r="DIH86" s="323"/>
      <c r="DII86" s="323"/>
      <c r="DIJ86" s="323"/>
      <c r="DIK86" s="323"/>
      <c r="DIL86" s="323"/>
      <c r="DIM86" s="323"/>
      <c r="DIN86" s="323"/>
      <c r="DIO86" s="323"/>
      <c r="DIP86" s="323"/>
      <c r="DIQ86" s="323"/>
      <c r="DIR86" s="323"/>
      <c r="DIS86" s="323"/>
      <c r="DIT86" s="323"/>
      <c r="DIU86" s="323"/>
      <c r="DIV86" s="350"/>
      <c r="DIW86" s="312"/>
      <c r="DIX86" s="312"/>
      <c r="DIY86" s="312"/>
      <c r="DIZ86" s="312"/>
      <c r="DJA86" s="312"/>
      <c r="DJB86" s="312"/>
      <c r="DJC86" s="312"/>
      <c r="DJD86" s="312"/>
      <c r="DJE86" s="312"/>
      <c r="DJF86" s="312"/>
      <c r="DJG86" s="312"/>
      <c r="DJH86" s="312"/>
      <c r="DJI86" s="312"/>
      <c r="DJJ86" s="312"/>
      <c r="DJK86" s="312"/>
      <c r="DJL86" s="312"/>
      <c r="DJM86" s="312"/>
      <c r="DJN86" s="312"/>
      <c r="DJO86" s="312"/>
      <c r="DJP86" s="312"/>
      <c r="DJQ86" s="312"/>
      <c r="DJR86" s="312"/>
      <c r="DJS86" s="312"/>
      <c r="DJT86" s="312"/>
      <c r="DJU86" s="312"/>
      <c r="DJV86" s="312"/>
      <c r="DJW86" s="312"/>
      <c r="DJX86" s="312"/>
      <c r="DJY86" s="312"/>
      <c r="DJZ86" s="312"/>
      <c r="DKA86" s="312"/>
      <c r="DKB86" s="312"/>
      <c r="DKC86" s="312"/>
      <c r="DKD86" s="312"/>
      <c r="DKE86" s="312"/>
      <c r="DKF86" s="312"/>
      <c r="DKG86" s="312"/>
      <c r="DKH86" s="312"/>
      <c r="DKI86" s="312"/>
      <c r="DKJ86" s="312"/>
      <c r="DKK86" s="312"/>
      <c r="DKL86" s="312"/>
      <c r="DKM86" s="312"/>
      <c r="DKN86" s="312"/>
      <c r="DKO86" s="312"/>
      <c r="DKP86" s="312"/>
      <c r="DKQ86" s="312"/>
      <c r="DKR86" s="312"/>
      <c r="DKS86" s="312"/>
      <c r="DKT86" s="312"/>
      <c r="DKU86" s="312"/>
      <c r="DKV86" s="312"/>
      <c r="DKW86" s="312"/>
      <c r="DKX86" s="312"/>
      <c r="DKY86" s="312"/>
      <c r="DKZ86" s="312"/>
      <c r="DLA86" s="312"/>
      <c r="DLB86" s="312"/>
      <c r="DLC86" s="312"/>
      <c r="DLD86" s="312"/>
      <c r="DLE86" s="318"/>
      <c r="DLF86" s="318"/>
      <c r="DLG86" s="318"/>
      <c r="DLH86" s="318"/>
      <c r="DLI86" s="318"/>
      <c r="DLJ86" s="318"/>
      <c r="DLK86" s="318"/>
      <c r="DLL86" s="318"/>
      <c r="DLM86" s="318"/>
      <c r="DLN86" s="318"/>
      <c r="DLO86" s="318"/>
      <c r="DLP86" s="318"/>
      <c r="DLQ86" s="318"/>
      <c r="DLR86" s="318"/>
      <c r="DLS86" s="318"/>
      <c r="DLT86" s="318"/>
      <c r="DLU86" s="322"/>
      <c r="DLV86" s="323"/>
      <c r="DLW86" s="323"/>
      <c r="DLX86" s="323"/>
      <c r="DLY86" s="323"/>
      <c r="DLZ86" s="323"/>
      <c r="DMA86" s="323"/>
      <c r="DMB86" s="323"/>
      <c r="DMC86" s="323"/>
      <c r="DMD86" s="323"/>
      <c r="DME86" s="323"/>
      <c r="DMF86" s="323"/>
      <c r="DMG86" s="323"/>
      <c r="DMH86" s="323"/>
      <c r="DMI86" s="323"/>
      <c r="DMJ86" s="350"/>
      <c r="DMK86" s="312"/>
      <c r="DML86" s="312"/>
      <c r="DMM86" s="312"/>
      <c r="DMN86" s="312"/>
      <c r="DMO86" s="312"/>
      <c r="DMP86" s="312"/>
      <c r="DMQ86" s="312"/>
      <c r="DMR86" s="312"/>
      <c r="DMS86" s="312"/>
      <c r="DMT86" s="312"/>
      <c r="DMU86" s="312"/>
      <c r="DMV86" s="312"/>
      <c r="DMW86" s="312"/>
      <c r="DMX86" s="312"/>
      <c r="DMY86" s="312"/>
      <c r="DMZ86" s="312"/>
      <c r="DNA86" s="312"/>
      <c r="DNB86" s="312"/>
      <c r="DNC86" s="312"/>
      <c r="DND86" s="312"/>
      <c r="DNE86" s="312"/>
      <c r="DNF86" s="312"/>
      <c r="DNG86" s="312"/>
      <c r="DNH86" s="312"/>
      <c r="DNI86" s="312"/>
      <c r="DNJ86" s="312"/>
      <c r="DNK86" s="312"/>
      <c r="DNL86" s="312"/>
      <c r="DNM86" s="312"/>
      <c r="DNN86" s="312"/>
      <c r="DNO86" s="312"/>
      <c r="DNP86" s="312"/>
      <c r="DNQ86" s="312"/>
      <c r="DNR86" s="312"/>
      <c r="DNS86" s="312"/>
      <c r="DNT86" s="312"/>
      <c r="DNU86" s="312"/>
      <c r="DNV86" s="312"/>
      <c r="DNW86" s="312"/>
      <c r="DNX86" s="312"/>
      <c r="DNY86" s="312"/>
      <c r="DNZ86" s="312"/>
      <c r="DOA86" s="312"/>
      <c r="DOB86" s="312"/>
      <c r="DOC86" s="312"/>
      <c r="DOD86" s="312"/>
      <c r="DOE86" s="312"/>
      <c r="DOF86" s="312"/>
      <c r="DOG86" s="312"/>
      <c r="DOH86" s="312"/>
      <c r="DOI86" s="312"/>
      <c r="DOJ86" s="312"/>
      <c r="DOK86" s="312"/>
      <c r="DOL86" s="312"/>
      <c r="DOM86" s="312"/>
      <c r="DON86" s="312"/>
      <c r="DOO86" s="312"/>
      <c r="DOP86" s="312"/>
      <c r="DOQ86" s="312"/>
      <c r="DOR86" s="312"/>
      <c r="DOS86" s="318"/>
      <c r="DOT86" s="318"/>
      <c r="DOU86" s="318"/>
      <c r="DOV86" s="318"/>
      <c r="DOW86" s="318"/>
      <c r="DOX86" s="318"/>
      <c r="DOY86" s="318"/>
      <c r="DOZ86" s="318"/>
      <c r="DPA86" s="318"/>
      <c r="DPB86" s="318"/>
      <c r="DPC86" s="318"/>
      <c r="DPD86" s="318"/>
      <c r="DPE86" s="318"/>
      <c r="DPF86" s="318"/>
      <c r="DPG86" s="318"/>
      <c r="DPH86" s="318"/>
      <c r="DPI86" s="322"/>
      <c r="DPJ86" s="323"/>
      <c r="DPK86" s="323"/>
      <c r="DPL86" s="323"/>
      <c r="DPM86" s="323"/>
      <c r="DPN86" s="323"/>
      <c r="DPO86" s="323"/>
      <c r="DPP86" s="323"/>
      <c r="DPQ86" s="323"/>
      <c r="DPR86" s="323"/>
      <c r="DPS86" s="323"/>
      <c r="DPT86" s="323"/>
      <c r="DPU86" s="323"/>
      <c r="DPV86" s="323"/>
      <c r="DPW86" s="323"/>
      <c r="DPX86" s="350"/>
      <c r="DPY86" s="312"/>
      <c r="DPZ86" s="312"/>
      <c r="DQA86" s="312"/>
      <c r="DQB86" s="312"/>
      <c r="DQC86" s="312"/>
      <c r="DQD86" s="312"/>
      <c r="DQE86" s="312"/>
      <c r="DQF86" s="312"/>
      <c r="DQG86" s="312"/>
      <c r="DQH86" s="312"/>
      <c r="DQI86" s="312"/>
      <c r="DQJ86" s="312"/>
      <c r="DQK86" s="312"/>
      <c r="DQL86" s="312"/>
      <c r="DQM86" s="312"/>
      <c r="DQN86" s="312"/>
      <c r="DQO86" s="312"/>
      <c r="DQP86" s="312"/>
      <c r="DQQ86" s="312"/>
      <c r="DQR86" s="312"/>
      <c r="DQS86" s="312"/>
      <c r="DQT86" s="312"/>
      <c r="DQU86" s="312"/>
      <c r="DQV86" s="312"/>
      <c r="DQW86" s="312"/>
      <c r="DQX86" s="312"/>
      <c r="DQY86" s="312"/>
      <c r="DQZ86" s="312"/>
      <c r="DRA86" s="312"/>
      <c r="DRB86" s="312"/>
      <c r="DRC86" s="312"/>
      <c r="DRD86" s="312"/>
      <c r="DRE86" s="312"/>
      <c r="DRF86" s="312"/>
      <c r="DRG86" s="312"/>
      <c r="DRH86" s="312"/>
      <c r="DRI86" s="312"/>
      <c r="DRJ86" s="312"/>
      <c r="DRK86" s="312"/>
      <c r="DRL86" s="312"/>
      <c r="DRM86" s="312"/>
      <c r="DRN86" s="312"/>
      <c r="DRO86" s="312"/>
      <c r="DRP86" s="312"/>
      <c r="DRQ86" s="312"/>
      <c r="DRR86" s="312"/>
      <c r="DRS86" s="312"/>
      <c r="DRT86" s="312"/>
      <c r="DRU86" s="312"/>
      <c r="DRV86" s="312"/>
      <c r="DRW86" s="312"/>
      <c r="DRX86" s="312"/>
      <c r="DRY86" s="312"/>
      <c r="DRZ86" s="312"/>
      <c r="DSA86" s="312"/>
      <c r="DSB86" s="312"/>
      <c r="DSC86" s="312"/>
      <c r="DSD86" s="312"/>
      <c r="DSE86" s="312"/>
      <c r="DSF86" s="312"/>
      <c r="DSG86" s="318"/>
      <c r="DSH86" s="318"/>
      <c r="DSI86" s="318"/>
      <c r="DSJ86" s="318"/>
      <c r="DSK86" s="318"/>
      <c r="DSL86" s="318"/>
      <c r="DSM86" s="318"/>
      <c r="DSN86" s="318"/>
      <c r="DSO86" s="318"/>
      <c r="DSP86" s="318"/>
      <c r="DSQ86" s="318"/>
      <c r="DSR86" s="318"/>
      <c r="DSS86" s="318"/>
      <c r="DST86" s="318"/>
      <c r="DSU86" s="318"/>
      <c r="DSV86" s="318"/>
      <c r="DSW86" s="322"/>
      <c r="DSX86" s="323"/>
      <c r="DSY86" s="323"/>
      <c r="DSZ86" s="323"/>
      <c r="DTA86" s="323"/>
      <c r="DTB86" s="323"/>
      <c r="DTC86" s="323"/>
      <c r="DTD86" s="323"/>
      <c r="DTE86" s="323"/>
      <c r="DTF86" s="323"/>
      <c r="DTG86" s="323"/>
      <c r="DTH86" s="323"/>
      <c r="DTI86" s="323"/>
      <c r="DTJ86" s="323"/>
      <c r="DTK86" s="323"/>
      <c r="DTL86" s="350"/>
      <c r="DTM86" s="312"/>
      <c r="DTN86" s="312"/>
      <c r="DTO86" s="312"/>
      <c r="DTP86" s="312"/>
      <c r="DTQ86" s="312"/>
      <c r="DTR86" s="312"/>
      <c r="DTS86" s="312"/>
      <c r="DTT86" s="312"/>
      <c r="DTU86" s="312"/>
      <c r="DTV86" s="312"/>
      <c r="DTW86" s="312"/>
      <c r="DTX86" s="312"/>
      <c r="DTY86" s="312"/>
      <c r="DTZ86" s="312"/>
      <c r="DUA86" s="312"/>
      <c r="DUB86" s="312"/>
      <c r="DUC86" s="312"/>
      <c r="DUD86" s="312"/>
      <c r="DUE86" s="312"/>
      <c r="DUF86" s="312"/>
      <c r="DUG86" s="312"/>
      <c r="DUH86" s="312"/>
      <c r="DUI86" s="312"/>
      <c r="DUJ86" s="312"/>
      <c r="DUK86" s="312"/>
      <c r="DUL86" s="312"/>
      <c r="DUM86" s="312"/>
      <c r="DUN86" s="312"/>
      <c r="DUO86" s="312"/>
      <c r="DUP86" s="312"/>
      <c r="DUQ86" s="312"/>
      <c r="DUR86" s="312"/>
      <c r="DUS86" s="312"/>
      <c r="DUT86" s="312"/>
      <c r="DUU86" s="312"/>
      <c r="DUV86" s="312"/>
      <c r="DUW86" s="312"/>
      <c r="DUX86" s="312"/>
      <c r="DUY86" s="312"/>
      <c r="DUZ86" s="312"/>
      <c r="DVA86" s="312"/>
      <c r="DVB86" s="312"/>
      <c r="DVC86" s="312"/>
      <c r="DVD86" s="312"/>
      <c r="DVE86" s="312"/>
      <c r="DVF86" s="312"/>
      <c r="DVG86" s="312"/>
      <c r="DVH86" s="312"/>
      <c r="DVI86" s="312"/>
      <c r="DVJ86" s="312"/>
      <c r="DVK86" s="312"/>
      <c r="DVL86" s="312"/>
      <c r="DVM86" s="312"/>
      <c r="DVN86" s="312"/>
      <c r="DVO86" s="312"/>
      <c r="DVP86" s="312"/>
      <c r="DVQ86" s="312"/>
      <c r="DVR86" s="312"/>
      <c r="DVS86" s="312"/>
      <c r="DVT86" s="312"/>
      <c r="DVU86" s="318"/>
      <c r="DVV86" s="318"/>
      <c r="DVW86" s="318"/>
      <c r="DVX86" s="318"/>
      <c r="DVY86" s="318"/>
      <c r="DVZ86" s="318"/>
      <c r="DWA86" s="318"/>
      <c r="DWB86" s="318"/>
      <c r="DWC86" s="318"/>
      <c r="DWD86" s="318"/>
      <c r="DWE86" s="318"/>
      <c r="DWF86" s="318"/>
      <c r="DWG86" s="318"/>
      <c r="DWH86" s="318"/>
      <c r="DWI86" s="318"/>
      <c r="DWJ86" s="318"/>
      <c r="DWK86" s="322"/>
      <c r="DWL86" s="323"/>
      <c r="DWM86" s="323"/>
      <c r="DWN86" s="323"/>
      <c r="DWO86" s="323"/>
      <c r="DWP86" s="323"/>
      <c r="DWQ86" s="323"/>
      <c r="DWR86" s="323"/>
      <c r="DWS86" s="323"/>
      <c r="DWT86" s="323"/>
      <c r="DWU86" s="323"/>
      <c r="DWV86" s="323"/>
      <c r="DWW86" s="323"/>
      <c r="DWX86" s="323"/>
      <c r="DWY86" s="323"/>
      <c r="DWZ86" s="350"/>
      <c r="DXA86" s="312"/>
      <c r="DXB86" s="312"/>
      <c r="DXC86" s="312"/>
      <c r="DXD86" s="312"/>
      <c r="DXE86" s="312"/>
      <c r="DXF86" s="312"/>
      <c r="DXG86" s="312"/>
      <c r="DXH86" s="312"/>
      <c r="DXI86" s="312"/>
      <c r="DXJ86" s="312"/>
      <c r="DXK86" s="312"/>
      <c r="DXL86" s="312"/>
      <c r="DXM86" s="312"/>
      <c r="DXN86" s="312"/>
      <c r="DXO86" s="312"/>
      <c r="DXP86" s="312"/>
      <c r="DXQ86" s="312"/>
      <c r="DXR86" s="312"/>
      <c r="DXS86" s="312"/>
      <c r="DXT86" s="312"/>
      <c r="DXU86" s="312"/>
      <c r="DXV86" s="312"/>
      <c r="DXW86" s="312"/>
      <c r="DXX86" s="312"/>
      <c r="DXY86" s="312"/>
      <c r="DXZ86" s="312"/>
      <c r="DYA86" s="312"/>
      <c r="DYB86" s="312"/>
      <c r="DYC86" s="312"/>
      <c r="DYD86" s="312"/>
      <c r="DYE86" s="312"/>
      <c r="DYF86" s="312"/>
      <c r="DYG86" s="312"/>
      <c r="DYH86" s="312"/>
      <c r="DYI86" s="312"/>
      <c r="DYJ86" s="312"/>
      <c r="DYK86" s="312"/>
      <c r="DYL86" s="312"/>
      <c r="DYM86" s="312"/>
      <c r="DYN86" s="312"/>
      <c r="DYO86" s="312"/>
      <c r="DYP86" s="312"/>
      <c r="DYQ86" s="312"/>
      <c r="DYR86" s="312"/>
      <c r="DYS86" s="312"/>
      <c r="DYT86" s="312"/>
      <c r="DYU86" s="312"/>
      <c r="DYV86" s="312"/>
      <c r="DYW86" s="312"/>
      <c r="DYX86" s="312"/>
      <c r="DYY86" s="312"/>
      <c r="DYZ86" s="312"/>
      <c r="DZA86" s="312"/>
      <c r="DZB86" s="312"/>
      <c r="DZC86" s="312"/>
      <c r="DZD86" s="312"/>
      <c r="DZE86" s="312"/>
      <c r="DZF86" s="312"/>
      <c r="DZG86" s="312"/>
      <c r="DZH86" s="312"/>
      <c r="DZI86" s="318"/>
      <c r="DZJ86" s="318"/>
      <c r="DZK86" s="318"/>
      <c r="DZL86" s="318"/>
      <c r="DZM86" s="318"/>
      <c r="DZN86" s="318"/>
      <c r="DZO86" s="318"/>
      <c r="DZP86" s="318"/>
      <c r="DZQ86" s="318"/>
      <c r="DZR86" s="318"/>
      <c r="DZS86" s="318"/>
      <c r="DZT86" s="318"/>
      <c r="DZU86" s="318"/>
      <c r="DZV86" s="318"/>
      <c r="DZW86" s="318"/>
      <c r="DZX86" s="318"/>
      <c r="DZY86" s="322"/>
      <c r="DZZ86" s="323"/>
      <c r="EAA86" s="323"/>
      <c r="EAB86" s="323"/>
      <c r="EAC86" s="323"/>
      <c r="EAD86" s="323"/>
      <c r="EAE86" s="323"/>
      <c r="EAF86" s="323"/>
      <c r="EAG86" s="323"/>
      <c r="EAH86" s="323"/>
      <c r="EAI86" s="323"/>
      <c r="EAJ86" s="323"/>
      <c r="EAK86" s="323"/>
      <c r="EAL86" s="323"/>
      <c r="EAM86" s="323"/>
      <c r="EAN86" s="350"/>
      <c r="EAO86" s="312"/>
      <c r="EAP86" s="312"/>
      <c r="EAQ86" s="312"/>
      <c r="EAR86" s="312"/>
      <c r="EAS86" s="312"/>
      <c r="EAT86" s="312"/>
      <c r="EAU86" s="312"/>
      <c r="EAV86" s="312"/>
      <c r="EAW86" s="312"/>
      <c r="EAX86" s="312"/>
      <c r="EAY86" s="312"/>
      <c r="EAZ86" s="312"/>
      <c r="EBA86" s="312"/>
      <c r="EBB86" s="312"/>
      <c r="EBC86" s="312"/>
      <c r="EBD86" s="312"/>
      <c r="EBE86" s="312"/>
      <c r="EBF86" s="312"/>
      <c r="EBG86" s="312"/>
      <c r="EBH86" s="312"/>
      <c r="EBI86" s="312"/>
      <c r="EBJ86" s="312"/>
      <c r="EBK86" s="312"/>
      <c r="EBL86" s="312"/>
      <c r="EBM86" s="312"/>
      <c r="EBN86" s="312"/>
      <c r="EBO86" s="312"/>
      <c r="EBP86" s="312"/>
      <c r="EBQ86" s="312"/>
      <c r="EBR86" s="312"/>
      <c r="EBS86" s="312"/>
      <c r="EBT86" s="312"/>
      <c r="EBU86" s="312"/>
      <c r="EBV86" s="312"/>
      <c r="EBW86" s="312"/>
      <c r="EBX86" s="312"/>
      <c r="EBY86" s="312"/>
      <c r="EBZ86" s="312"/>
      <c r="ECA86" s="312"/>
      <c r="ECB86" s="312"/>
      <c r="ECC86" s="312"/>
      <c r="ECD86" s="312"/>
      <c r="ECE86" s="312"/>
      <c r="ECF86" s="312"/>
      <c r="ECG86" s="312"/>
      <c r="ECH86" s="312"/>
      <c r="ECI86" s="312"/>
      <c r="ECJ86" s="312"/>
      <c r="ECK86" s="312"/>
      <c r="ECL86" s="312"/>
      <c r="ECM86" s="312"/>
      <c r="ECN86" s="312"/>
      <c r="ECO86" s="312"/>
      <c r="ECP86" s="312"/>
      <c r="ECQ86" s="312"/>
      <c r="ECR86" s="312"/>
      <c r="ECS86" s="312"/>
      <c r="ECT86" s="312"/>
      <c r="ECU86" s="312"/>
      <c r="ECV86" s="312"/>
      <c r="ECW86" s="318"/>
      <c r="ECX86" s="318"/>
      <c r="ECY86" s="318"/>
      <c r="ECZ86" s="318"/>
      <c r="EDA86" s="318"/>
      <c r="EDB86" s="318"/>
      <c r="EDC86" s="318"/>
      <c r="EDD86" s="318"/>
      <c r="EDE86" s="318"/>
      <c r="EDF86" s="318"/>
      <c r="EDG86" s="318"/>
      <c r="EDH86" s="318"/>
      <c r="EDI86" s="318"/>
      <c r="EDJ86" s="318"/>
      <c r="EDK86" s="318"/>
      <c r="EDL86" s="318"/>
      <c r="EDM86" s="322"/>
      <c r="EDN86" s="323"/>
      <c r="EDO86" s="323"/>
      <c r="EDP86" s="323"/>
      <c r="EDQ86" s="323"/>
      <c r="EDR86" s="323"/>
      <c r="EDS86" s="323"/>
      <c r="EDT86" s="323"/>
      <c r="EDU86" s="323"/>
      <c r="EDV86" s="323"/>
      <c r="EDW86" s="323"/>
      <c r="EDX86" s="323"/>
      <c r="EDY86" s="323"/>
      <c r="EDZ86" s="323"/>
      <c r="EEA86" s="323"/>
      <c r="EEB86" s="350"/>
      <c r="EEC86" s="312"/>
      <c r="EED86" s="312"/>
      <c r="EEE86" s="312"/>
      <c r="EEF86" s="312"/>
      <c r="EEG86" s="312"/>
      <c r="EEH86" s="312"/>
      <c r="EEI86" s="312"/>
      <c r="EEJ86" s="312"/>
      <c r="EEK86" s="312"/>
      <c r="EEL86" s="312"/>
      <c r="EEM86" s="312"/>
      <c r="EEN86" s="312"/>
      <c r="EEO86" s="312"/>
      <c r="EEP86" s="312"/>
      <c r="EEQ86" s="312"/>
      <c r="EER86" s="312"/>
      <c r="EES86" s="312"/>
      <c r="EET86" s="312"/>
      <c r="EEU86" s="312"/>
      <c r="EEV86" s="312"/>
      <c r="EEW86" s="312"/>
      <c r="EEX86" s="312"/>
      <c r="EEY86" s="312"/>
      <c r="EEZ86" s="312"/>
      <c r="EFA86" s="312"/>
      <c r="EFB86" s="312"/>
      <c r="EFC86" s="312"/>
      <c r="EFD86" s="312"/>
      <c r="EFE86" s="312"/>
      <c r="EFF86" s="312"/>
      <c r="EFG86" s="312"/>
      <c r="EFH86" s="312"/>
      <c r="EFI86" s="312"/>
      <c r="EFJ86" s="312"/>
      <c r="EFK86" s="312"/>
      <c r="EFL86" s="312"/>
      <c r="EFM86" s="312"/>
      <c r="EFN86" s="312"/>
      <c r="EFO86" s="312"/>
      <c r="EFP86" s="312"/>
      <c r="EFQ86" s="312"/>
      <c r="EFR86" s="312"/>
      <c r="EFS86" s="312"/>
      <c r="EFT86" s="312"/>
      <c r="EFU86" s="312"/>
      <c r="EFV86" s="312"/>
      <c r="EFW86" s="312"/>
      <c r="EFX86" s="312"/>
      <c r="EFY86" s="312"/>
      <c r="EFZ86" s="312"/>
      <c r="EGA86" s="312"/>
      <c r="EGB86" s="312"/>
      <c r="EGC86" s="312"/>
      <c r="EGD86" s="312"/>
      <c r="EGE86" s="312"/>
      <c r="EGF86" s="312"/>
      <c r="EGG86" s="312"/>
      <c r="EGH86" s="312"/>
      <c r="EGI86" s="312"/>
      <c r="EGJ86" s="312"/>
      <c r="EGK86" s="318"/>
      <c r="EGL86" s="318"/>
      <c r="EGM86" s="318"/>
      <c r="EGN86" s="318"/>
      <c r="EGO86" s="318"/>
      <c r="EGP86" s="318"/>
      <c r="EGQ86" s="318"/>
      <c r="EGR86" s="318"/>
      <c r="EGS86" s="318"/>
      <c r="EGT86" s="318"/>
      <c r="EGU86" s="318"/>
      <c r="EGV86" s="318"/>
      <c r="EGW86" s="318"/>
      <c r="EGX86" s="318"/>
      <c r="EGY86" s="318"/>
      <c r="EGZ86" s="318"/>
      <c r="EHA86" s="322"/>
      <c r="EHB86" s="323"/>
      <c r="EHC86" s="323"/>
      <c r="EHD86" s="323"/>
      <c r="EHE86" s="323"/>
      <c r="EHF86" s="323"/>
      <c r="EHG86" s="323"/>
      <c r="EHH86" s="323"/>
      <c r="EHI86" s="323"/>
      <c r="EHJ86" s="323"/>
      <c r="EHK86" s="323"/>
      <c r="EHL86" s="323"/>
      <c r="EHM86" s="323"/>
      <c r="EHN86" s="323"/>
      <c r="EHO86" s="323"/>
      <c r="EHP86" s="350"/>
      <c r="EHQ86" s="312"/>
      <c r="EHR86" s="312"/>
      <c r="EHS86" s="312"/>
      <c r="EHT86" s="312"/>
      <c r="EHU86" s="312"/>
      <c r="EHV86" s="312"/>
      <c r="EHW86" s="312"/>
      <c r="EHX86" s="312"/>
      <c r="EHY86" s="312"/>
      <c r="EHZ86" s="312"/>
      <c r="EIA86" s="312"/>
      <c r="EIB86" s="312"/>
      <c r="EIC86" s="312"/>
      <c r="EID86" s="312"/>
      <c r="EIE86" s="312"/>
      <c r="EIF86" s="312"/>
      <c r="EIG86" s="312"/>
      <c r="EIH86" s="312"/>
      <c r="EII86" s="312"/>
      <c r="EIJ86" s="312"/>
      <c r="EIK86" s="312"/>
      <c r="EIL86" s="312"/>
      <c r="EIM86" s="312"/>
      <c r="EIN86" s="312"/>
      <c r="EIO86" s="312"/>
      <c r="EIP86" s="312"/>
      <c r="EIQ86" s="312"/>
      <c r="EIR86" s="312"/>
      <c r="EIS86" s="312"/>
      <c r="EIT86" s="312"/>
      <c r="EIU86" s="312"/>
      <c r="EIV86" s="312"/>
      <c r="EIW86" s="312"/>
      <c r="EIX86" s="312"/>
      <c r="EIY86" s="312"/>
      <c r="EIZ86" s="312"/>
      <c r="EJA86" s="312"/>
      <c r="EJB86" s="312"/>
      <c r="EJC86" s="312"/>
      <c r="EJD86" s="312"/>
      <c r="EJE86" s="312"/>
      <c r="EJF86" s="312"/>
      <c r="EJG86" s="312"/>
      <c r="EJH86" s="312"/>
      <c r="EJI86" s="312"/>
      <c r="EJJ86" s="312"/>
      <c r="EJK86" s="312"/>
      <c r="EJL86" s="312"/>
      <c r="EJM86" s="312"/>
      <c r="EJN86" s="312"/>
      <c r="EJO86" s="312"/>
      <c r="EJP86" s="312"/>
      <c r="EJQ86" s="312"/>
      <c r="EJR86" s="312"/>
      <c r="EJS86" s="312"/>
      <c r="EJT86" s="312"/>
      <c r="EJU86" s="312"/>
      <c r="EJV86" s="312"/>
      <c r="EJW86" s="312"/>
      <c r="EJX86" s="312"/>
      <c r="EJY86" s="318"/>
      <c r="EJZ86" s="318"/>
      <c r="EKA86" s="318"/>
      <c r="EKB86" s="318"/>
      <c r="EKC86" s="318"/>
      <c r="EKD86" s="318"/>
      <c r="EKE86" s="318"/>
      <c r="EKF86" s="318"/>
      <c r="EKG86" s="318"/>
      <c r="EKH86" s="318"/>
      <c r="EKI86" s="318"/>
      <c r="EKJ86" s="318"/>
      <c r="EKK86" s="318"/>
      <c r="EKL86" s="318"/>
      <c r="EKM86" s="318"/>
      <c r="EKN86" s="318"/>
      <c r="EKO86" s="322"/>
      <c r="EKP86" s="323"/>
      <c r="EKQ86" s="323"/>
      <c r="EKR86" s="323"/>
      <c r="EKS86" s="323"/>
      <c r="EKT86" s="323"/>
      <c r="EKU86" s="323"/>
      <c r="EKV86" s="323"/>
      <c r="EKW86" s="323"/>
      <c r="EKX86" s="323"/>
      <c r="EKY86" s="323"/>
      <c r="EKZ86" s="323"/>
      <c r="ELA86" s="323"/>
      <c r="ELB86" s="323"/>
      <c r="ELC86" s="323"/>
      <c r="ELD86" s="350"/>
      <c r="ELE86" s="312"/>
      <c r="ELF86" s="312"/>
      <c r="ELG86" s="312"/>
      <c r="ELH86" s="312"/>
      <c r="ELI86" s="312"/>
      <c r="ELJ86" s="312"/>
      <c r="ELK86" s="312"/>
      <c r="ELL86" s="312"/>
      <c r="ELM86" s="312"/>
      <c r="ELN86" s="312"/>
      <c r="ELO86" s="312"/>
      <c r="ELP86" s="312"/>
      <c r="ELQ86" s="312"/>
      <c r="ELR86" s="312"/>
      <c r="ELS86" s="312"/>
      <c r="ELT86" s="312"/>
      <c r="ELU86" s="312"/>
      <c r="ELV86" s="312"/>
      <c r="ELW86" s="312"/>
      <c r="ELX86" s="312"/>
      <c r="ELY86" s="312"/>
      <c r="ELZ86" s="312"/>
      <c r="EMA86" s="312"/>
      <c r="EMB86" s="312"/>
      <c r="EMC86" s="312"/>
      <c r="EMD86" s="312"/>
      <c r="EME86" s="312"/>
      <c r="EMF86" s="312"/>
      <c r="EMG86" s="312"/>
      <c r="EMH86" s="312"/>
      <c r="EMI86" s="312"/>
      <c r="EMJ86" s="312"/>
      <c r="EMK86" s="312"/>
      <c r="EML86" s="312"/>
      <c r="EMM86" s="312"/>
      <c r="EMN86" s="312"/>
      <c r="EMO86" s="312"/>
      <c r="EMP86" s="312"/>
      <c r="EMQ86" s="312"/>
      <c r="EMR86" s="312"/>
      <c r="EMS86" s="312"/>
      <c r="EMT86" s="312"/>
      <c r="EMU86" s="312"/>
      <c r="EMV86" s="312"/>
      <c r="EMW86" s="312"/>
      <c r="EMX86" s="312"/>
      <c r="EMY86" s="312"/>
      <c r="EMZ86" s="312"/>
      <c r="ENA86" s="312"/>
      <c r="ENB86" s="312"/>
      <c r="ENC86" s="312"/>
      <c r="END86" s="312"/>
      <c r="ENE86" s="312"/>
      <c r="ENF86" s="312"/>
      <c r="ENG86" s="312"/>
      <c r="ENH86" s="312"/>
      <c r="ENI86" s="312"/>
      <c r="ENJ86" s="312"/>
      <c r="ENK86" s="312"/>
      <c r="ENL86" s="312"/>
      <c r="ENM86" s="318"/>
      <c r="ENN86" s="318"/>
      <c r="ENO86" s="318"/>
      <c r="ENP86" s="318"/>
      <c r="ENQ86" s="318"/>
      <c r="ENR86" s="318"/>
      <c r="ENS86" s="318"/>
      <c r="ENT86" s="318"/>
      <c r="ENU86" s="318"/>
      <c r="ENV86" s="318"/>
      <c r="ENW86" s="318"/>
      <c r="ENX86" s="318"/>
      <c r="ENY86" s="318"/>
      <c r="ENZ86" s="318"/>
      <c r="EOA86" s="318"/>
      <c r="EOB86" s="318"/>
      <c r="EOC86" s="322"/>
      <c r="EOD86" s="323"/>
      <c r="EOE86" s="323"/>
      <c r="EOF86" s="323"/>
      <c r="EOG86" s="323"/>
      <c r="EOH86" s="323"/>
      <c r="EOI86" s="323"/>
      <c r="EOJ86" s="323"/>
      <c r="EOK86" s="323"/>
      <c r="EOL86" s="323"/>
      <c r="EOM86" s="323"/>
      <c r="EON86" s="323"/>
      <c r="EOO86" s="323"/>
      <c r="EOP86" s="323"/>
      <c r="EOQ86" s="323"/>
      <c r="EOR86" s="350"/>
      <c r="EOS86" s="312"/>
      <c r="EOT86" s="312"/>
      <c r="EOU86" s="312"/>
      <c r="EOV86" s="312"/>
      <c r="EOW86" s="312"/>
      <c r="EOX86" s="312"/>
      <c r="EOY86" s="312"/>
      <c r="EOZ86" s="312"/>
      <c r="EPA86" s="312"/>
      <c r="EPB86" s="312"/>
      <c r="EPC86" s="312"/>
      <c r="EPD86" s="312"/>
      <c r="EPE86" s="312"/>
      <c r="EPF86" s="312"/>
      <c r="EPG86" s="312"/>
      <c r="EPH86" s="312"/>
      <c r="EPI86" s="312"/>
      <c r="EPJ86" s="312"/>
      <c r="EPK86" s="312"/>
      <c r="EPL86" s="312"/>
      <c r="EPM86" s="312"/>
      <c r="EPN86" s="312"/>
      <c r="EPO86" s="312"/>
      <c r="EPP86" s="312"/>
      <c r="EPQ86" s="312"/>
      <c r="EPR86" s="312"/>
      <c r="EPS86" s="312"/>
      <c r="EPT86" s="312"/>
      <c r="EPU86" s="312"/>
      <c r="EPV86" s="312"/>
      <c r="EPW86" s="312"/>
      <c r="EPX86" s="312"/>
      <c r="EPY86" s="312"/>
      <c r="EPZ86" s="312"/>
      <c r="EQA86" s="312"/>
      <c r="EQB86" s="312"/>
      <c r="EQC86" s="312"/>
      <c r="EQD86" s="312"/>
      <c r="EQE86" s="312"/>
      <c r="EQF86" s="312"/>
      <c r="EQG86" s="312"/>
      <c r="EQH86" s="312"/>
      <c r="EQI86" s="312"/>
      <c r="EQJ86" s="312"/>
      <c r="EQK86" s="312"/>
      <c r="EQL86" s="312"/>
      <c r="EQM86" s="312"/>
      <c r="EQN86" s="312"/>
      <c r="EQO86" s="312"/>
      <c r="EQP86" s="312"/>
      <c r="EQQ86" s="312"/>
      <c r="EQR86" s="312"/>
      <c r="EQS86" s="312"/>
      <c r="EQT86" s="312"/>
      <c r="EQU86" s="312"/>
      <c r="EQV86" s="312"/>
      <c r="EQW86" s="312"/>
      <c r="EQX86" s="312"/>
      <c r="EQY86" s="312"/>
      <c r="EQZ86" s="312"/>
      <c r="ERA86" s="318"/>
      <c r="ERB86" s="318"/>
      <c r="ERC86" s="318"/>
      <c r="ERD86" s="318"/>
      <c r="ERE86" s="318"/>
      <c r="ERF86" s="318"/>
      <c r="ERG86" s="318"/>
      <c r="ERH86" s="318"/>
      <c r="ERI86" s="318"/>
      <c r="ERJ86" s="318"/>
      <c r="ERK86" s="318"/>
      <c r="ERL86" s="318"/>
      <c r="ERM86" s="318"/>
      <c r="ERN86" s="318"/>
      <c r="ERO86" s="318"/>
      <c r="ERP86" s="318"/>
      <c r="ERQ86" s="322"/>
      <c r="ERR86" s="323"/>
      <c r="ERS86" s="323"/>
      <c r="ERT86" s="323"/>
      <c r="ERU86" s="323"/>
      <c r="ERV86" s="323"/>
      <c r="ERW86" s="323"/>
      <c r="ERX86" s="323"/>
      <c r="ERY86" s="323"/>
      <c r="ERZ86" s="323"/>
      <c r="ESA86" s="323"/>
      <c r="ESB86" s="323"/>
      <c r="ESC86" s="323"/>
      <c r="ESD86" s="323"/>
      <c r="ESE86" s="323"/>
      <c r="ESF86" s="350"/>
      <c r="ESG86" s="312"/>
      <c r="ESH86" s="312"/>
      <c r="ESI86" s="312"/>
      <c r="ESJ86" s="312"/>
      <c r="ESK86" s="312"/>
      <c r="ESL86" s="312"/>
      <c r="ESM86" s="312"/>
      <c r="ESN86" s="312"/>
      <c r="ESO86" s="312"/>
      <c r="ESP86" s="312"/>
      <c r="ESQ86" s="312"/>
      <c r="ESR86" s="312"/>
      <c r="ESS86" s="312"/>
      <c r="EST86" s="312"/>
      <c r="ESU86" s="312"/>
      <c r="ESV86" s="312"/>
      <c r="ESW86" s="312"/>
      <c r="ESX86" s="312"/>
      <c r="ESY86" s="312"/>
      <c r="ESZ86" s="312"/>
      <c r="ETA86" s="312"/>
      <c r="ETB86" s="312"/>
      <c r="ETC86" s="312"/>
      <c r="ETD86" s="312"/>
      <c r="ETE86" s="312"/>
      <c r="ETF86" s="312"/>
      <c r="ETG86" s="312"/>
      <c r="ETH86" s="312"/>
      <c r="ETI86" s="312"/>
      <c r="ETJ86" s="312"/>
      <c r="ETK86" s="312"/>
      <c r="ETL86" s="312"/>
      <c r="ETM86" s="312"/>
      <c r="ETN86" s="312"/>
      <c r="ETO86" s="312"/>
      <c r="ETP86" s="312"/>
      <c r="ETQ86" s="312"/>
      <c r="ETR86" s="312"/>
      <c r="ETS86" s="312"/>
      <c r="ETT86" s="312"/>
      <c r="ETU86" s="312"/>
      <c r="ETV86" s="312"/>
      <c r="ETW86" s="312"/>
      <c r="ETX86" s="312"/>
      <c r="ETY86" s="312"/>
      <c r="ETZ86" s="312"/>
      <c r="EUA86" s="312"/>
      <c r="EUB86" s="312"/>
      <c r="EUC86" s="312"/>
      <c r="EUD86" s="312"/>
      <c r="EUE86" s="312"/>
      <c r="EUF86" s="312"/>
      <c r="EUG86" s="312"/>
      <c r="EUH86" s="312"/>
      <c r="EUI86" s="312"/>
      <c r="EUJ86" s="312"/>
      <c r="EUK86" s="312"/>
      <c r="EUL86" s="312"/>
      <c r="EUM86" s="312"/>
      <c r="EUN86" s="312"/>
      <c r="EUO86" s="318"/>
      <c r="EUP86" s="318"/>
      <c r="EUQ86" s="318"/>
      <c r="EUR86" s="318"/>
      <c r="EUS86" s="318"/>
      <c r="EUT86" s="318"/>
      <c r="EUU86" s="318"/>
      <c r="EUV86" s="318"/>
      <c r="EUW86" s="318"/>
      <c r="EUX86" s="318"/>
      <c r="EUY86" s="318"/>
      <c r="EUZ86" s="318"/>
      <c r="EVA86" s="318"/>
      <c r="EVB86" s="318"/>
      <c r="EVC86" s="318"/>
      <c r="EVD86" s="318"/>
      <c r="EVE86" s="322"/>
      <c r="EVF86" s="323"/>
      <c r="EVG86" s="323"/>
      <c r="EVH86" s="323"/>
      <c r="EVI86" s="323"/>
      <c r="EVJ86" s="323"/>
      <c r="EVK86" s="323"/>
      <c r="EVL86" s="323"/>
      <c r="EVM86" s="323"/>
      <c r="EVN86" s="323"/>
      <c r="EVO86" s="323"/>
      <c r="EVP86" s="323"/>
      <c r="EVQ86" s="323"/>
      <c r="EVR86" s="323"/>
      <c r="EVS86" s="323"/>
      <c r="EVT86" s="350"/>
      <c r="EVU86" s="312"/>
      <c r="EVV86" s="312"/>
      <c r="EVW86" s="312"/>
      <c r="EVX86" s="312"/>
      <c r="EVY86" s="312"/>
      <c r="EVZ86" s="312"/>
      <c r="EWA86" s="312"/>
      <c r="EWB86" s="312"/>
      <c r="EWC86" s="312"/>
      <c r="EWD86" s="312"/>
      <c r="EWE86" s="312"/>
      <c r="EWF86" s="312"/>
      <c r="EWG86" s="312"/>
      <c r="EWH86" s="312"/>
      <c r="EWI86" s="312"/>
      <c r="EWJ86" s="312"/>
      <c r="EWK86" s="312"/>
      <c r="EWL86" s="312"/>
      <c r="EWM86" s="312"/>
      <c r="EWN86" s="312"/>
      <c r="EWO86" s="312"/>
      <c r="EWP86" s="312"/>
      <c r="EWQ86" s="312"/>
      <c r="EWR86" s="312"/>
      <c r="EWS86" s="312"/>
      <c r="EWT86" s="312"/>
      <c r="EWU86" s="312"/>
      <c r="EWV86" s="312"/>
      <c r="EWW86" s="312"/>
      <c r="EWX86" s="312"/>
      <c r="EWY86" s="312"/>
      <c r="EWZ86" s="312"/>
      <c r="EXA86" s="312"/>
      <c r="EXB86" s="312"/>
      <c r="EXC86" s="312"/>
      <c r="EXD86" s="312"/>
      <c r="EXE86" s="312"/>
      <c r="EXF86" s="312"/>
      <c r="EXG86" s="312"/>
      <c r="EXH86" s="312"/>
      <c r="EXI86" s="312"/>
      <c r="EXJ86" s="312"/>
      <c r="EXK86" s="312"/>
      <c r="EXL86" s="312"/>
      <c r="EXM86" s="312"/>
      <c r="EXN86" s="312"/>
      <c r="EXO86" s="312"/>
      <c r="EXP86" s="312"/>
      <c r="EXQ86" s="312"/>
      <c r="EXR86" s="312"/>
      <c r="EXS86" s="312"/>
      <c r="EXT86" s="312"/>
      <c r="EXU86" s="312"/>
      <c r="EXV86" s="312"/>
      <c r="EXW86" s="312"/>
      <c r="EXX86" s="312"/>
      <c r="EXY86" s="312"/>
      <c r="EXZ86" s="312"/>
      <c r="EYA86" s="312"/>
      <c r="EYB86" s="312"/>
      <c r="EYC86" s="318"/>
      <c r="EYD86" s="318"/>
      <c r="EYE86" s="318"/>
      <c r="EYF86" s="318"/>
      <c r="EYG86" s="318"/>
      <c r="EYH86" s="318"/>
      <c r="EYI86" s="318"/>
      <c r="EYJ86" s="318"/>
      <c r="EYK86" s="318"/>
      <c r="EYL86" s="318"/>
      <c r="EYM86" s="318"/>
      <c r="EYN86" s="318"/>
      <c r="EYO86" s="318"/>
      <c r="EYP86" s="318"/>
      <c r="EYQ86" s="318"/>
      <c r="EYR86" s="318"/>
      <c r="EYS86" s="322"/>
      <c r="EYT86" s="323"/>
      <c r="EYU86" s="323"/>
      <c r="EYV86" s="323"/>
      <c r="EYW86" s="323"/>
      <c r="EYX86" s="323"/>
      <c r="EYY86" s="323"/>
      <c r="EYZ86" s="323"/>
      <c r="EZA86" s="323"/>
      <c r="EZB86" s="323"/>
      <c r="EZC86" s="323"/>
      <c r="EZD86" s="323"/>
      <c r="EZE86" s="323"/>
      <c r="EZF86" s="323"/>
      <c r="EZG86" s="323"/>
      <c r="EZH86" s="350"/>
      <c r="EZI86" s="312"/>
      <c r="EZJ86" s="312"/>
      <c r="EZK86" s="312"/>
      <c r="EZL86" s="312"/>
      <c r="EZM86" s="312"/>
      <c r="EZN86" s="312"/>
      <c r="EZO86" s="312"/>
      <c r="EZP86" s="312"/>
      <c r="EZQ86" s="312"/>
      <c r="EZR86" s="312"/>
      <c r="EZS86" s="312"/>
      <c r="EZT86" s="312"/>
      <c r="EZU86" s="312"/>
      <c r="EZV86" s="312"/>
      <c r="EZW86" s="312"/>
      <c r="EZX86" s="312"/>
      <c r="EZY86" s="312"/>
      <c r="EZZ86" s="312"/>
      <c r="FAA86" s="312"/>
      <c r="FAB86" s="312"/>
      <c r="FAC86" s="312"/>
      <c r="FAD86" s="312"/>
      <c r="FAE86" s="312"/>
      <c r="FAF86" s="312"/>
      <c r="FAG86" s="312"/>
      <c r="FAH86" s="312"/>
      <c r="FAI86" s="312"/>
      <c r="FAJ86" s="312"/>
      <c r="FAK86" s="312"/>
      <c r="FAL86" s="312"/>
      <c r="FAM86" s="312"/>
      <c r="FAN86" s="312"/>
      <c r="FAO86" s="312"/>
      <c r="FAP86" s="312"/>
      <c r="FAQ86" s="312"/>
      <c r="FAR86" s="312"/>
      <c r="FAS86" s="312"/>
      <c r="FAT86" s="312"/>
      <c r="FAU86" s="312"/>
      <c r="FAV86" s="312"/>
      <c r="FAW86" s="312"/>
      <c r="FAX86" s="312"/>
      <c r="FAY86" s="312"/>
      <c r="FAZ86" s="312"/>
      <c r="FBA86" s="312"/>
      <c r="FBB86" s="312"/>
      <c r="FBC86" s="312"/>
      <c r="FBD86" s="312"/>
      <c r="FBE86" s="312"/>
      <c r="FBF86" s="312"/>
      <c r="FBG86" s="312"/>
      <c r="FBH86" s="312"/>
      <c r="FBI86" s="312"/>
      <c r="FBJ86" s="312"/>
      <c r="FBK86" s="312"/>
      <c r="FBL86" s="312"/>
      <c r="FBM86" s="312"/>
      <c r="FBN86" s="312"/>
      <c r="FBO86" s="312"/>
      <c r="FBP86" s="312"/>
      <c r="FBQ86" s="318"/>
      <c r="FBR86" s="318"/>
      <c r="FBS86" s="318"/>
      <c r="FBT86" s="318"/>
      <c r="FBU86" s="318"/>
      <c r="FBV86" s="318"/>
      <c r="FBW86" s="318"/>
      <c r="FBX86" s="318"/>
      <c r="FBY86" s="318"/>
      <c r="FBZ86" s="318"/>
      <c r="FCA86" s="318"/>
      <c r="FCB86" s="318"/>
      <c r="FCC86" s="318"/>
      <c r="FCD86" s="318"/>
      <c r="FCE86" s="318"/>
      <c r="FCF86" s="318"/>
      <c r="FCG86" s="322"/>
      <c r="FCH86" s="323"/>
      <c r="FCI86" s="323"/>
      <c r="FCJ86" s="323"/>
      <c r="FCK86" s="323"/>
      <c r="FCL86" s="323"/>
      <c r="FCM86" s="323"/>
      <c r="FCN86" s="323"/>
      <c r="FCO86" s="323"/>
      <c r="FCP86" s="323"/>
      <c r="FCQ86" s="323"/>
      <c r="FCR86" s="323"/>
      <c r="FCS86" s="323"/>
      <c r="FCT86" s="323"/>
      <c r="FCU86" s="323"/>
      <c r="FCV86" s="350"/>
      <c r="FCW86" s="312"/>
      <c r="FCX86" s="312"/>
      <c r="FCY86" s="312"/>
      <c r="FCZ86" s="312"/>
      <c r="FDA86" s="312"/>
      <c r="FDB86" s="312"/>
      <c r="FDC86" s="312"/>
      <c r="FDD86" s="312"/>
      <c r="FDE86" s="312"/>
      <c r="FDF86" s="312"/>
      <c r="FDG86" s="312"/>
      <c r="FDH86" s="312"/>
      <c r="FDI86" s="312"/>
      <c r="FDJ86" s="312"/>
      <c r="FDK86" s="312"/>
      <c r="FDL86" s="312"/>
      <c r="FDM86" s="312"/>
      <c r="FDN86" s="312"/>
      <c r="FDO86" s="312"/>
      <c r="FDP86" s="312"/>
      <c r="FDQ86" s="312"/>
      <c r="FDR86" s="312"/>
      <c r="FDS86" s="312"/>
      <c r="FDT86" s="312"/>
      <c r="FDU86" s="312"/>
      <c r="FDV86" s="312"/>
      <c r="FDW86" s="312"/>
      <c r="FDX86" s="312"/>
      <c r="FDY86" s="312"/>
      <c r="FDZ86" s="312"/>
      <c r="FEA86" s="312"/>
      <c r="FEB86" s="312"/>
      <c r="FEC86" s="312"/>
      <c r="FED86" s="312"/>
      <c r="FEE86" s="312"/>
      <c r="FEF86" s="312"/>
      <c r="FEG86" s="312"/>
      <c r="FEH86" s="312"/>
      <c r="FEI86" s="312"/>
      <c r="FEJ86" s="312"/>
      <c r="FEK86" s="312"/>
      <c r="FEL86" s="312"/>
      <c r="FEM86" s="312"/>
      <c r="FEN86" s="312"/>
      <c r="FEO86" s="312"/>
      <c r="FEP86" s="312"/>
      <c r="FEQ86" s="312"/>
      <c r="FER86" s="312"/>
      <c r="FES86" s="312"/>
      <c r="FET86" s="312"/>
      <c r="FEU86" s="312"/>
      <c r="FEV86" s="312"/>
      <c r="FEW86" s="312"/>
      <c r="FEX86" s="312"/>
      <c r="FEY86" s="312"/>
      <c r="FEZ86" s="312"/>
      <c r="FFA86" s="312"/>
      <c r="FFB86" s="312"/>
      <c r="FFC86" s="312"/>
      <c r="FFD86" s="312"/>
      <c r="FFE86" s="318"/>
      <c r="FFF86" s="318"/>
      <c r="FFG86" s="318"/>
      <c r="FFH86" s="318"/>
      <c r="FFI86" s="318"/>
      <c r="FFJ86" s="318"/>
      <c r="FFK86" s="318"/>
      <c r="FFL86" s="318"/>
      <c r="FFM86" s="318"/>
      <c r="FFN86" s="318"/>
      <c r="FFO86" s="318"/>
      <c r="FFP86" s="318"/>
      <c r="FFQ86" s="318"/>
      <c r="FFR86" s="318"/>
      <c r="FFS86" s="318"/>
      <c r="FFT86" s="318"/>
      <c r="FFU86" s="322"/>
      <c r="FFV86" s="323"/>
      <c r="FFW86" s="323"/>
      <c r="FFX86" s="323"/>
      <c r="FFY86" s="323"/>
      <c r="FFZ86" s="323"/>
      <c r="FGA86" s="323"/>
      <c r="FGB86" s="323"/>
      <c r="FGC86" s="323"/>
      <c r="FGD86" s="323"/>
      <c r="FGE86" s="323"/>
      <c r="FGF86" s="323"/>
      <c r="FGG86" s="323"/>
      <c r="FGH86" s="323"/>
      <c r="FGI86" s="323"/>
      <c r="FGJ86" s="350"/>
      <c r="FGK86" s="312"/>
      <c r="FGL86" s="312"/>
      <c r="FGM86" s="312"/>
      <c r="FGN86" s="312"/>
      <c r="FGO86" s="312"/>
      <c r="FGP86" s="312"/>
      <c r="FGQ86" s="312"/>
      <c r="FGR86" s="312"/>
      <c r="FGS86" s="312"/>
      <c r="FGT86" s="312"/>
      <c r="FGU86" s="312"/>
      <c r="FGV86" s="312"/>
      <c r="FGW86" s="312"/>
      <c r="FGX86" s="312"/>
      <c r="FGY86" s="312"/>
      <c r="FGZ86" s="312"/>
      <c r="FHA86" s="312"/>
      <c r="FHB86" s="312"/>
      <c r="FHC86" s="312"/>
      <c r="FHD86" s="312"/>
      <c r="FHE86" s="312"/>
      <c r="FHF86" s="312"/>
      <c r="FHG86" s="312"/>
      <c r="FHH86" s="312"/>
      <c r="FHI86" s="312"/>
      <c r="FHJ86" s="312"/>
      <c r="FHK86" s="312"/>
      <c r="FHL86" s="312"/>
      <c r="FHM86" s="312"/>
      <c r="FHN86" s="312"/>
      <c r="FHO86" s="312"/>
      <c r="FHP86" s="312"/>
      <c r="FHQ86" s="312"/>
      <c r="FHR86" s="312"/>
      <c r="FHS86" s="312"/>
      <c r="FHT86" s="312"/>
      <c r="FHU86" s="312"/>
      <c r="FHV86" s="312"/>
      <c r="FHW86" s="312"/>
      <c r="FHX86" s="312"/>
      <c r="FHY86" s="312"/>
      <c r="FHZ86" s="312"/>
      <c r="FIA86" s="312"/>
      <c r="FIB86" s="312"/>
      <c r="FIC86" s="312"/>
      <c r="FID86" s="312"/>
      <c r="FIE86" s="312"/>
      <c r="FIF86" s="312"/>
      <c r="FIG86" s="312"/>
      <c r="FIH86" s="312"/>
      <c r="FII86" s="312"/>
      <c r="FIJ86" s="312"/>
      <c r="FIK86" s="312"/>
      <c r="FIL86" s="312"/>
      <c r="FIM86" s="312"/>
      <c r="FIN86" s="312"/>
      <c r="FIO86" s="312"/>
      <c r="FIP86" s="312"/>
      <c r="FIQ86" s="312"/>
      <c r="FIR86" s="312"/>
      <c r="FIS86" s="318"/>
      <c r="FIT86" s="318"/>
      <c r="FIU86" s="318"/>
      <c r="FIV86" s="318"/>
      <c r="FIW86" s="318"/>
      <c r="FIX86" s="318"/>
      <c r="FIY86" s="318"/>
      <c r="FIZ86" s="318"/>
      <c r="FJA86" s="318"/>
      <c r="FJB86" s="318"/>
      <c r="FJC86" s="318"/>
      <c r="FJD86" s="318"/>
      <c r="FJE86" s="318"/>
      <c r="FJF86" s="318"/>
      <c r="FJG86" s="318"/>
      <c r="FJH86" s="318"/>
      <c r="FJI86" s="322"/>
      <c r="FJJ86" s="323"/>
      <c r="FJK86" s="323"/>
      <c r="FJL86" s="323"/>
      <c r="FJM86" s="323"/>
      <c r="FJN86" s="323"/>
      <c r="FJO86" s="323"/>
      <c r="FJP86" s="323"/>
      <c r="FJQ86" s="323"/>
      <c r="FJR86" s="323"/>
      <c r="FJS86" s="323"/>
      <c r="FJT86" s="323"/>
      <c r="FJU86" s="323"/>
      <c r="FJV86" s="323"/>
      <c r="FJW86" s="323"/>
      <c r="FJX86" s="350"/>
      <c r="FJY86" s="312"/>
      <c r="FJZ86" s="312"/>
      <c r="FKA86" s="312"/>
      <c r="FKB86" s="312"/>
      <c r="FKC86" s="312"/>
      <c r="FKD86" s="312"/>
      <c r="FKE86" s="312"/>
      <c r="FKF86" s="312"/>
      <c r="FKG86" s="312"/>
      <c r="FKH86" s="312"/>
      <c r="FKI86" s="312"/>
      <c r="FKJ86" s="312"/>
      <c r="FKK86" s="312"/>
      <c r="FKL86" s="312"/>
      <c r="FKM86" s="312"/>
      <c r="FKN86" s="312"/>
      <c r="FKO86" s="312"/>
      <c r="FKP86" s="312"/>
      <c r="FKQ86" s="312"/>
      <c r="FKR86" s="312"/>
      <c r="FKS86" s="312"/>
      <c r="FKT86" s="312"/>
      <c r="FKU86" s="312"/>
      <c r="FKV86" s="312"/>
      <c r="FKW86" s="312"/>
      <c r="FKX86" s="312"/>
      <c r="FKY86" s="312"/>
      <c r="FKZ86" s="312"/>
      <c r="FLA86" s="312"/>
      <c r="FLB86" s="312"/>
      <c r="FLC86" s="312"/>
      <c r="FLD86" s="312"/>
      <c r="FLE86" s="312"/>
      <c r="FLF86" s="312"/>
      <c r="FLG86" s="312"/>
      <c r="FLH86" s="312"/>
      <c r="FLI86" s="312"/>
      <c r="FLJ86" s="312"/>
      <c r="FLK86" s="312"/>
      <c r="FLL86" s="312"/>
      <c r="FLM86" s="312"/>
      <c r="FLN86" s="312"/>
      <c r="FLO86" s="312"/>
      <c r="FLP86" s="312"/>
      <c r="FLQ86" s="312"/>
      <c r="FLR86" s="312"/>
      <c r="FLS86" s="312"/>
      <c r="FLT86" s="312"/>
      <c r="FLU86" s="312"/>
      <c r="FLV86" s="312"/>
      <c r="FLW86" s="312"/>
      <c r="FLX86" s="312"/>
      <c r="FLY86" s="312"/>
      <c r="FLZ86" s="312"/>
      <c r="FMA86" s="312"/>
      <c r="FMB86" s="312"/>
      <c r="FMC86" s="312"/>
      <c r="FMD86" s="312"/>
      <c r="FME86" s="312"/>
      <c r="FMF86" s="312"/>
      <c r="FMG86" s="318"/>
      <c r="FMH86" s="318"/>
      <c r="FMI86" s="318"/>
      <c r="FMJ86" s="318"/>
      <c r="FMK86" s="318"/>
      <c r="FML86" s="318"/>
      <c r="FMM86" s="318"/>
      <c r="FMN86" s="318"/>
      <c r="FMO86" s="318"/>
      <c r="FMP86" s="318"/>
      <c r="FMQ86" s="318"/>
      <c r="FMR86" s="318"/>
      <c r="FMS86" s="318"/>
      <c r="FMT86" s="318"/>
      <c r="FMU86" s="318"/>
      <c r="FMV86" s="318"/>
      <c r="FMW86" s="322"/>
      <c r="FMX86" s="323"/>
      <c r="FMY86" s="323"/>
      <c r="FMZ86" s="323"/>
      <c r="FNA86" s="323"/>
      <c r="FNB86" s="323"/>
      <c r="FNC86" s="323"/>
      <c r="FND86" s="323"/>
      <c r="FNE86" s="323"/>
      <c r="FNF86" s="323"/>
      <c r="FNG86" s="323"/>
      <c r="FNH86" s="323"/>
      <c r="FNI86" s="323"/>
      <c r="FNJ86" s="323"/>
      <c r="FNK86" s="323"/>
      <c r="FNL86" s="350"/>
      <c r="FNM86" s="312"/>
      <c r="FNN86" s="312"/>
      <c r="FNO86" s="312"/>
      <c r="FNP86" s="312"/>
      <c r="FNQ86" s="312"/>
      <c r="FNR86" s="312"/>
      <c r="FNS86" s="312"/>
      <c r="FNT86" s="312"/>
      <c r="FNU86" s="312"/>
      <c r="FNV86" s="312"/>
      <c r="FNW86" s="312"/>
      <c r="FNX86" s="312"/>
      <c r="FNY86" s="312"/>
      <c r="FNZ86" s="312"/>
      <c r="FOA86" s="312"/>
      <c r="FOB86" s="312"/>
      <c r="FOC86" s="312"/>
      <c r="FOD86" s="312"/>
      <c r="FOE86" s="312"/>
      <c r="FOF86" s="312"/>
      <c r="FOG86" s="312"/>
      <c r="FOH86" s="312"/>
      <c r="FOI86" s="312"/>
      <c r="FOJ86" s="312"/>
      <c r="FOK86" s="312"/>
      <c r="FOL86" s="312"/>
      <c r="FOM86" s="312"/>
      <c r="FON86" s="312"/>
      <c r="FOO86" s="312"/>
      <c r="FOP86" s="312"/>
      <c r="FOQ86" s="312"/>
      <c r="FOR86" s="312"/>
      <c r="FOS86" s="312"/>
      <c r="FOT86" s="312"/>
      <c r="FOU86" s="312"/>
      <c r="FOV86" s="312"/>
      <c r="FOW86" s="312"/>
      <c r="FOX86" s="312"/>
      <c r="FOY86" s="312"/>
      <c r="FOZ86" s="312"/>
      <c r="FPA86" s="312"/>
      <c r="FPB86" s="312"/>
      <c r="FPC86" s="312"/>
      <c r="FPD86" s="312"/>
      <c r="FPE86" s="312"/>
      <c r="FPF86" s="312"/>
      <c r="FPG86" s="312"/>
      <c r="FPH86" s="312"/>
      <c r="FPI86" s="312"/>
      <c r="FPJ86" s="312"/>
      <c r="FPK86" s="312"/>
      <c r="FPL86" s="312"/>
      <c r="FPM86" s="312"/>
      <c r="FPN86" s="312"/>
      <c r="FPO86" s="312"/>
      <c r="FPP86" s="312"/>
      <c r="FPQ86" s="312"/>
      <c r="FPR86" s="312"/>
      <c r="FPS86" s="312"/>
      <c r="FPT86" s="312"/>
      <c r="FPU86" s="318"/>
      <c r="FPV86" s="318"/>
      <c r="FPW86" s="318"/>
      <c r="FPX86" s="318"/>
      <c r="FPY86" s="318"/>
      <c r="FPZ86" s="318"/>
      <c r="FQA86" s="318"/>
      <c r="FQB86" s="318"/>
      <c r="FQC86" s="318"/>
      <c r="FQD86" s="318"/>
      <c r="FQE86" s="318"/>
      <c r="FQF86" s="318"/>
      <c r="FQG86" s="318"/>
      <c r="FQH86" s="318"/>
      <c r="FQI86" s="318"/>
      <c r="FQJ86" s="318"/>
      <c r="FQK86" s="322"/>
      <c r="FQL86" s="323"/>
      <c r="FQM86" s="323"/>
      <c r="FQN86" s="323"/>
      <c r="FQO86" s="323"/>
      <c r="FQP86" s="323"/>
      <c r="FQQ86" s="323"/>
      <c r="FQR86" s="323"/>
      <c r="FQS86" s="323"/>
      <c r="FQT86" s="323"/>
      <c r="FQU86" s="323"/>
      <c r="FQV86" s="323"/>
      <c r="FQW86" s="323"/>
      <c r="FQX86" s="323"/>
      <c r="FQY86" s="323"/>
      <c r="FQZ86" s="350"/>
      <c r="FRA86" s="312"/>
      <c r="FRB86" s="312"/>
      <c r="FRC86" s="312"/>
      <c r="FRD86" s="312"/>
      <c r="FRE86" s="312"/>
      <c r="FRF86" s="312"/>
      <c r="FRG86" s="312"/>
      <c r="FRH86" s="312"/>
      <c r="FRI86" s="312"/>
      <c r="FRJ86" s="312"/>
      <c r="FRK86" s="312"/>
      <c r="FRL86" s="312"/>
      <c r="FRM86" s="312"/>
      <c r="FRN86" s="312"/>
      <c r="FRO86" s="312"/>
      <c r="FRP86" s="312"/>
      <c r="FRQ86" s="312"/>
      <c r="FRR86" s="312"/>
      <c r="FRS86" s="312"/>
      <c r="FRT86" s="312"/>
      <c r="FRU86" s="312"/>
      <c r="FRV86" s="312"/>
      <c r="FRW86" s="312"/>
      <c r="FRX86" s="312"/>
      <c r="FRY86" s="312"/>
      <c r="FRZ86" s="312"/>
      <c r="FSA86" s="312"/>
      <c r="FSB86" s="312"/>
      <c r="FSC86" s="312"/>
      <c r="FSD86" s="312"/>
      <c r="FSE86" s="312"/>
      <c r="FSF86" s="312"/>
      <c r="FSG86" s="312"/>
      <c r="FSH86" s="312"/>
      <c r="FSI86" s="312"/>
      <c r="FSJ86" s="312"/>
      <c r="FSK86" s="312"/>
      <c r="FSL86" s="312"/>
      <c r="FSM86" s="312"/>
      <c r="FSN86" s="312"/>
      <c r="FSO86" s="312"/>
      <c r="FSP86" s="312"/>
      <c r="FSQ86" s="312"/>
      <c r="FSR86" s="312"/>
      <c r="FSS86" s="312"/>
      <c r="FST86" s="312"/>
      <c r="FSU86" s="312"/>
      <c r="FSV86" s="312"/>
      <c r="FSW86" s="312"/>
      <c r="FSX86" s="312"/>
      <c r="FSY86" s="312"/>
      <c r="FSZ86" s="312"/>
      <c r="FTA86" s="312"/>
      <c r="FTB86" s="312"/>
      <c r="FTC86" s="312"/>
      <c r="FTD86" s="312"/>
      <c r="FTE86" s="312"/>
      <c r="FTF86" s="312"/>
      <c r="FTG86" s="312"/>
      <c r="FTH86" s="312"/>
      <c r="FTI86" s="318"/>
      <c r="FTJ86" s="318"/>
      <c r="FTK86" s="318"/>
      <c r="FTL86" s="318"/>
      <c r="FTM86" s="318"/>
      <c r="FTN86" s="318"/>
      <c r="FTO86" s="318"/>
      <c r="FTP86" s="318"/>
      <c r="FTQ86" s="318"/>
      <c r="FTR86" s="318"/>
      <c r="FTS86" s="318"/>
      <c r="FTT86" s="318"/>
      <c r="FTU86" s="318"/>
      <c r="FTV86" s="318"/>
      <c r="FTW86" s="318"/>
      <c r="FTX86" s="318"/>
      <c r="FTY86" s="322"/>
      <c r="FTZ86" s="323"/>
      <c r="FUA86" s="323"/>
      <c r="FUB86" s="323"/>
      <c r="FUC86" s="323"/>
      <c r="FUD86" s="323"/>
      <c r="FUE86" s="323"/>
      <c r="FUF86" s="323"/>
      <c r="FUG86" s="323"/>
      <c r="FUH86" s="323"/>
      <c r="FUI86" s="323"/>
      <c r="FUJ86" s="323"/>
      <c r="FUK86" s="323"/>
      <c r="FUL86" s="323"/>
      <c r="FUM86" s="323"/>
      <c r="FUN86" s="350"/>
      <c r="FUO86" s="312"/>
      <c r="FUP86" s="312"/>
      <c r="FUQ86" s="312"/>
      <c r="FUR86" s="312"/>
      <c r="FUS86" s="312"/>
      <c r="FUT86" s="312"/>
      <c r="FUU86" s="312"/>
      <c r="FUV86" s="312"/>
      <c r="FUW86" s="312"/>
      <c r="FUX86" s="312"/>
      <c r="FUY86" s="312"/>
      <c r="FUZ86" s="312"/>
      <c r="FVA86" s="312"/>
      <c r="FVB86" s="312"/>
      <c r="FVC86" s="312"/>
      <c r="FVD86" s="312"/>
      <c r="FVE86" s="312"/>
      <c r="FVF86" s="312"/>
      <c r="FVG86" s="312"/>
      <c r="FVH86" s="312"/>
      <c r="FVI86" s="312"/>
      <c r="FVJ86" s="312"/>
      <c r="FVK86" s="312"/>
      <c r="FVL86" s="312"/>
      <c r="FVM86" s="312"/>
      <c r="FVN86" s="312"/>
      <c r="FVO86" s="312"/>
      <c r="FVP86" s="312"/>
      <c r="FVQ86" s="312"/>
      <c r="FVR86" s="312"/>
      <c r="FVS86" s="312"/>
      <c r="FVT86" s="312"/>
      <c r="FVU86" s="312"/>
      <c r="FVV86" s="312"/>
      <c r="FVW86" s="312"/>
      <c r="FVX86" s="312"/>
      <c r="FVY86" s="312"/>
      <c r="FVZ86" s="312"/>
      <c r="FWA86" s="312"/>
      <c r="FWB86" s="312"/>
      <c r="FWC86" s="312"/>
      <c r="FWD86" s="312"/>
      <c r="FWE86" s="312"/>
      <c r="FWF86" s="312"/>
      <c r="FWG86" s="312"/>
      <c r="FWH86" s="312"/>
      <c r="FWI86" s="312"/>
      <c r="FWJ86" s="312"/>
      <c r="FWK86" s="312"/>
      <c r="FWL86" s="312"/>
      <c r="FWM86" s="312"/>
      <c r="FWN86" s="312"/>
      <c r="FWO86" s="312"/>
      <c r="FWP86" s="312"/>
      <c r="FWQ86" s="312"/>
      <c r="FWR86" s="312"/>
      <c r="FWS86" s="312"/>
      <c r="FWT86" s="312"/>
      <c r="FWU86" s="312"/>
      <c r="FWV86" s="312"/>
      <c r="FWW86" s="318"/>
      <c r="FWX86" s="318"/>
      <c r="FWY86" s="318"/>
      <c r="FWZ86" s="318"/>
      <c r="FXA86" s="318"/>
      <c r="FXB86" s="318"/>
      <c r="FXC86" s="318"/>
      <c r="FXD86" s="318"/>
      <c r="FXE86" s="318"/>
      <c r="FXF86" s="318"/>
      <c r="FXG86" s="318"/>
      <c r="FXH86" s="318"/>
      <c r="FXI86" s="318"/>
      <c r="FXJ86" s="318"/>
      <c r="FXK86" s="318"/>
      <c r="FXL86" s="318"/>
      <c r="FXM86" s="322"/>
      <c r="FXN86" s="323"/>
      <c r="FXO86" s="323"/>
      <c r="FXP86" s="323"/>
      <c r="FXQ86" s="323"/>
      <c r="FXR86" s="323"/>
      <c r="FXS86" s="323"/>
      <c r="FXT86" s="323"/>
      <c r="FXU86" s="323"/>
      <c r="FXV86" s="323"/>
      <c r="FXW86" s="323"/>
      <c r="FXX86" s="323"/>
      <c r="FXY86" s="323"/>
      <c r="FXZ86" s="323"/>
      <c r="FYA86" s="323"/>
      <c r="FYB86" s="350"/>
      <c r="FYC86" s="312"/>
      <c r="FYD86" s="312"/>
      <c r="FYE86" s="312"/>
      <c r="FYF86" s="312"/>
      <c r="FYG86" s="312"/>
      <c r="FYH86" s="312"/>
      <c r="FYI86" s="312"/>
      <c r="FYJ86" s="312"/>
      <c r="FYK86" s="312"/>
      <c r="FYL86" s="312"/>
      <c r="FYM86" s="312"/>
      <c r="FYN86" s="312"/>
      <c r="FYO86" s="312"/>
      <c r="FYP86" s="312"/>
      <c r="FYQ86" s="312"/>
      <c r="FYR86" s="312"/>
      <c r="FYS86" s="312"/>
      <c r="FYT86" s="312"/>
      <c r="FYU86" s="312"/>
      <c r="FYV86" s="312"/>
      <c r="FYW86" s="312"/>
      <c r="FYX86" s="312"/>
      <c r="FYY86" s="312"/>
      <c r="FYZ86" s="312"/>
      <c r="FZA86" s="312"/>
      <c r="FZB86" s="312"/>
      <c r="FZC86" s="312"/>
      <c r="FZD86" s="312"/>
      <c r="FZE86" s="312"/>
      <c r="FZF86" s="312"/>
      <c r="FZG86" s="312"/>
      <c r="FZH86" s="312"/>
      <c r="FZI86" s="312"/>
      <c r="FZJ86" s="312"/>
      <c r="FZK86" s="312"/>
      <c r="FZL86" s="312"/>
      <c r="FZM86" s="312"/>
      <c r="FZN86" s="312"/>
      <c r="FZO86" s="312"/>
      <c r="FZP86" s="312"/>
      <c r="FZQ86" s="312"/>
      <c r="FZR86" s="312"/>
      <c r="FZS86" s="312"/>
      <c r="FZT86" s="312"/>
      <c r="FZU86" s="312"/>
      <c r="FZV86" s="312"/>
      <c r="FZW86" s="312"/>
      <c r="FZX86" s="312"/>
      <c r="FZY86" s="312"/>
      <c r="FZZ86" s="312"/>
      <c r="GAA86" s="312"/>
      <c r="GAB86" s="312"/>
      <c r="GAC86" s="312"/>
      <c r="GAD86" s="312"/>
      <c r="GAE86" s="312"/>
      <c r="GAF86" s="312"/>
      <c r="GAG86" s="312"/>
      <c r="GAH86" s="312"/>
      <c r="GAI86" s="312"/>
      <c r="GAJ86" s="312"/>
      <c r="GAK86" s="318"/>
      <c r="GAL86" s="318"/>
      <c r="GAM86" s="318"/>
      <c r="GAN86" s="318"/>
      <c r="GAO86" s="318"/>
      <c r="GAP86" s="318"/>
      <c r="GAQ86" s="318"/>
      <c r="GAR86" s="318"/>
      <c r="GAS86" s="318"/>
      <c r="GAT86" s="318"/>
      <c r="GAU86" s="318"/>
      <c r="GAV86" s="318"/>
      <c r="GAW86" s="318"/>
      <c r="GAX86" s="318"/>
      <c r="GAY86" s="318"/>
      <c r="GAZ86" s="318"/>
      <c r="GBA86" s="322"/>
      <c r="GBB86" s="323"/>
      <c r="GBC86" s="323"/>
      <c r="GBD86" s="323"/>
      <c r="GBE86" s="323"/>
      <c r="GBF86" s="323"/>
      <c r="GBG86" s="323"/>
      <c r="GBH86" s="323"/>
      <c r="GBI86" s="323"/>
      <c r="GBJ86" s="323"/>
      <c r="GBK86" s="323"/>
      <c r="GBL86" s="323"/>
      <c r="GBM86" s="323"/>
      <c r="GBN86" s="323"/>
      <c r="GBO86" s="323"/>
      <c r="GBP86" s="350"/>
      <c r="GBQ86" s="312"/>
      <c r="GBR86" s="312"/>
      <c r="GBS86" s="312"/>
      <c r="GBT86" s="312"/>
      <c r="GBU86" s="312"/>
      <c r="GBV86" s="312"/>
      <c r="GBW86" s="312"/>
      <c r="GBX86" s="312"/>
      <c r="GBY86" s="312"/>
      <c r="GBZ86" s="312"/>
      <c r="GCA86" s="312"/>
      <c r="GCB86" s="312"/>
      <c r="GCC86" s="312"/>
      <c r="GCD86" s="312"/>
      <c r="GCE86" s="312"/>
      <c r="GCF86" s="312"/>
      <c r="GCG86" s="312"/>
      <c r="GCH86" s="312"/>
      <c r="GCI86" s="312"/>
      <c r="GCJ86" s="312"/>
      <c r="GCK86" s="312"/>
      <c r="GCL86" s="312"/>
      <c r="GCM86" s="312"/>
      <c r="GCN86" s="312"/>
      <c r="GCO86" s="312"/>
      <c r="GCP86" s="312"/>
      <c r="GCQ86" s="312"/>
      <c r="GCR86" s="312"/>
      <c r="GCS86" s="312"/>
      <c r="GCT86" s="312"/>
      <c r="GCU86" s="312"/>
      <c r="GCV86" s="312"/>
      <c r="GCW86" s="312"/>
      <c r="GCX86" s="312"/>
      <c r="GCY86" s="312"/>
      <c r="GCZ86" s="312"/>
      <c r="GDA86" s="312"/>
      <c r="GDB86" s="312"/>
      <c r="GDC86" s="312"/>
      <c r="GDD86" s="312"/>
      <c r="GDE86" s="312"/>
      <c r="GDF86" s="312"/>
      <c r="GDG86" s="312"/>
      <c r="GDH86" s="312"/>
      <c r="GDI86" s="312"/>
      <c r="GDJ86" s="312"/>
      <c r="GDK86" s="312"/>
      <c r="GDL86" s="312"/>
      <c r="GDM86" s="312"/>
      <c r="GDN86" s="312"/>
      <c r="GDO86" s="312"/>
      <c r="GDP86" s="312"/>
      <c r="GDQ86" s="312"/>
      <c r="GDR86" s="312"/>
      <c r="GDS86" s="312"/>
      <c r="GDT86" s="312"/>
      <c r="GDU86" s="312"/>
      <c r="GDV86" s="312"/>
      <c r="GDW86" s="312"/>
      <c r="GDX86" s="312"/>
      <c r="GDY86" s="318"/>
      <c r="GDZ86" s="318"/>
      <c r="GEA86" s="318"/>
      <c r="GEB86" s="318"/>
      <c r="GEC86" s="318"/>
      <c r="GED86" s="318"/>
      <c r="GEE86" s="318"/>
      <c r="GEF86" s="318"/>
      <c r="GEG86" s="318"/>
      <c r="GEH86" s="318"/>
      <c r="GEI86" s="318"/>
      <c r="GEJ86" s="318"/>
      <c r="GEK86" s="318"/>
      <c r="GEL86" s="318"/>
      <c r="GEM86" s="318"/>
      <c r="GEN86" s="318"/>
      <c r="GEO86" s="322"/>
      <c r="GEP86" s="323"/>
      <c r="GEQ86" s="323"/>
      <c r="GER86" s="323"/>
      <c r="GES86" s="323"/>
      <c r="GET86" s="323"/>
      <c r="GEU86" s="323"/>
      <c r="GEV86" s="323"/>
      <c r="GEW86" s="323"/>
      <c r="GEX86" s="323"/>
      <c r="GEY86" s="323"/>
      <c r="GEZ86" s="323"/>
      <c r="GFA86" s="323"/>
      <c r="GFB86" s="323"/>
      <c r="GFC86" s="323"/>
      <c r="GFD86" s="350"/>
      <c r="GFE86" s="312"/>
      <c r="GFF86" s="312"/>
      <c r="GFG86" s="312"/>
      <c r="GFH86" s="312"/>
      <c r="GFI86" s="312"/>
      <c r="GFJ86" s="312"/>
      <c r="GFK86" s="312"/>
      <c r="GFL86" s="312"/>
      <c r="GFM86" s="312"/>
      <c r="GFN86" s="312"/>
      <c r="GFO86" s="312"/>
      <c r="GFP86" s="312"/>
      <c r="GFQ86" s="312"/>
      <c r="GFR86" s="312"/>
      <c r="GFS86" s="312"/>
      <c r="GFT86" s="312"/>
      <c r="GFU86" s="312"/>
      <c r="GFV86" s="312"/>
      <c r="GFW86" s="312"/>
      <c r="GFX86" s="312"/>
      <c r="GFY86" s="312"/>
      <c r="GFZ86" s="312"/>
      <c r="GGA86" s="312"/>
      <c r="GGB86" s="312"/>
      <c r="GGC86" s="312"/>
      <c r="GGD86" s="312"/>
      <c r="GGE86" s="312"/>
      <c r="GGF86" s="312"/>
      <c r="GGG86" s="312"/>
      <c r="GGH86" s="312"/>
      <c r="GGI86" s="312"/>
      <c r="GGJ86" s="312"/>
      <c r="GGK86" s="312"/>
      <c r="GGL86" s="312"/>
      <c r="GGM86" s="312"/>
      <c r="GGN86" s="312"/>
      <c r="GGO86" s="312"/>
      <c r="GGP86" s="312"/>
      <c r="GGQ86" s="312"/>
      <c r="GGR86" s="312"/>
      <c r="GGS86" s="312"/>
      <c r="GGT86" s="312"/>
      <c r="GGU86" s="312"/>
      <c r="GGV86" s="312"/>
      <c r="GGW86" s="312"/>
      <c r="GGX86" s="312"/>
      <c r="GGY86" s="312"/>
      <c r="GGZ86" s="312"/>
      <c r="GHA86" s="312"/>
      <c r="GHB86" s="312"/>
      <c r="GHC86" s="312"/>
      <c r="GHD86" s="312"/>
      <c r="GHE86" s="312"/>
      <c r="GHF86" s="312"/>
      <c r="GHG86" s="312"/>
      <c r="GHH86" s="312"/>
      <c r="GHI86" s="312"/>
      <c r="GHJ86" s="312"/>
      <c r="GHK86" s="312"/>
      <c r="GHL86" s="312"/>
      <c r="GHM86" s="318"/>
      <c r="GHN86" s="318"/>
      <c r="GHO86" s="318"/>
      <c r="GHP86" s="318"/>
      <c r="GHQ86" s="318"/>
      <c r="GHR86" s="318"/>
      <c r="GHS86" s="318"/>
      <c r="GHT86" s="318"/>
      <c r="GHU86" s="318"/>
      <c r="GHV86" s="318"/>
      <c r="GHW86" s="318"/>
      <c r="GHX86" s="318"/>
      <c r="GHY86" s="318"/>
      <c r="GHZ86" s="318"/>
      <c r="GIA86" s="318"/>
      <c r="GIB86" s="318"/>
      <c r="GIC86" s="322"/>
      <c r="GID86" s="323"/>
      <c r="GIE86" s="323"/>
      <c r="GIF86" s="323"/>
      <c r="GIG86" s="323"/>
      <c r="GIH86" s="323"/>
      <c r="GII86" s="323"/>
      <c r="GIJ86" s="323"/>
      <c r="GIK86" s="323"/>
      <c r="GIL86" s="323"/>
      <c r="GIM86" s="323"/>
      <c r="GIN86" s="323"/>
      <c r="GIO86" s="323"/>
      <c r="GIP86" s="323"/>
      <c r="GIQ86" s="323"/>
      <c r="GIR86" s="350"/>
      <c r="GIS86" s="312"/>
      <c r="GIT86" s="312"/>
      <c r="GIU86" s="312"/>
      <c r="GIV86" s="312"/>
      <c r="GIW86" s="312"/>
      <c r="GIX86" s="312"/>
      <c r="GIY86" s="312"/>
      <c r="GIZ86" s="312"/>
      <c r="GJA86" s="312"/>
      <c r="GJB86" s="312"/>
      <c r="GJC86" s="312"/>
      <c r="GJD86" s="312"/>
      <c r="GJE86" s="312"/>
      <c r="GJF86" s="312"/>
      <c r="GJG86" s="312"/>
      <c r="GJH86" s="312"/>
      <c r="GJI86" s="312"/>
      <c r="GJJ86" s="312"/>
      <c r="GJK86" s="312"/>
      <c r="GJL86" s="312"/>
      <c r="GJM86" s="312"/>
      <c r="GJN86" s="312"/>
      <c r="GJO86" s="312"/>
      <c r="GJP86" s="312"/>
      <c r="GJQ86" s="312"/>
      <c r="GJR86" s="312"/>
      <c r="GJS86" s="312"/>
      <c r="GJT86" s="312"/>
      <c r="GJU86" s="312"/>
      <c r="GJV86" s="312"/>
      <c r="GJW86" s="312"/>
      <c r="GJX86" s="312"/>
      <c r="GJY86" s="312"/>
      <c r="GJZ86" s="312"/>
      <c r="GKA86" s="312"/>
      <c r="GKB86" s="312"/>
      <c r="GKC86" s="312"/>
      <c r="GKD86" s="312"/>
      <c r="GKE86" s="312"/>
      <c r="GKF86" s="312"/>
      <c r="GKG86" s="312"/>
      <c r="GKH86" s="312"/>
      <c r="GKI86" s="312"/>
      <c r="GKJ86" s="312"/>
      <c r="GKK86" s="312"/>
      <c r="GKL86" s="312"/>
      <c r="GKM86" s="312"/>
      <c r="GKN86" s="312"/>
      <c r="GKO86" s="312"/>
      <c r="GKP86" s="312"/>
      <c r="GKQ86" s="312"/>
      <c r="GKR86" s="312"/>
      <c r="GKS86" s="312"/>
      <c r="GKT86" s="312"/>
      <c r="GKU86" s="312"/>
      <c r="GKV86" s="312"/>
      <c r="GKW86" s="312"/>
      <c r="GKX86" s="312"/>
      <c r="GKY86" s="312"/>
      <c r="GKZ86" s="312"/>
      <c r="GLA86" s="318"/>
      <c r="GLB86" s="318"/>
      <c r="GLC86" s="318"/>
      <c r="GLD86" s="318"/>
      <c r="GLE86" s="318"/>
      <c r="GLF86" s="318"/>
      <c r="GLG86" s="318"/>
      <c r="GLH86" s="318"/>
      <c r="GLI86" s="318"/>
      <c r="GLJ86" s="318"/>
      <c r="GLK86" s="318"/>
      <c r="GLL86" s="318"/>
      <c r="GLM86" s="318"/>
      <c r="GLN86" s="318"/>
      <c r="GLO86" s="318"/>
      <c r="GLP86" s="318"/>
      <c r="GLQ86" s="322"/>
      <c r="GLR86" s="323"/>
      <c r="GLS86" s="323"/>
      <c r="GLT86" s="323"/>
      <c r="GLU86" s="323"/>
      <c r="GLV86" s="323"/>
      <c r="GLW86" s="323"/>
      <c r="GLX86" s="323"/>
      <c r="GLY86" s="323"/>
      <c r="GLZ86" s="323"/>
      <c r="GMA86" s="323"/>
      <c r="GMB86" s="323"/>
      <c r="GMC86" s="323"/>
      <c r="GMD86" s="323"/>
      <c r="GME86" s="323"/>
      <c r="GMF86" s="350"/>
      <c r="GMG86" s="312"/>
      <c r="GMH86" s="312"/>
      <c r="GMI86" s="312"/>
      <c r="GMJ86" s="312"/>
      <c r="GMK86" s="312"/>
      <c r="GML86" s="312"/>
      <c r="GMM86" s="312"/>
      <c r="GMN86" s="312"/>
      <c r="GMO86" s="312"/>
      <c r="GMP86" s="312"/>
      <c r="GMQ86" s="312"/>
      <c r="GMR86" s="312"/>
      <c r="GMS86" s="312"/>
      <c r="GMT86" s="312"/>
      <c r="GMU86" s="312"/>
      <c r="GMV86" s="312"/>
      <c r="GMW86" s="312"/>
      <c r="GMX86" s="312"/>
      <c r="GMY86" s="312"/>
      <c r="GMZ86" s="312"/>
      <c r="GNA86" s="312"/>
      <c r="GNB86" s="312"/>
      <c r="GNC86" s="312"/>
      <c r="GND86" s="312"/>
      <c r="GNE86" s="312"/>
      <c r="GNF86" s="312"/>
      <c r="GNG86" s="312"/>
      <c r="GNH86" s="312"/>
      <c r="GNI86" s="312"/>
      <c r="GNJ86" s="312"/>
      <c r="GNK86" s="312"/>
      <c r="GNL86" s="312"/>
      <c r="GNM86" s="312"/>
      <c r="GNN86" s="312"/>
      <c r="GNO86" s="312"/>
      <c r="GNP86" s="312"/>
      <c r="GNQ86" s="312"/>
      <c r="GNR86" s="312"/>
      <c r="GNS86" s="312"/>
      <c r="GNT86" s="312"/>
      <c r="GNU86" s="312"/>
      <c r="GNV86" s="312"/>
      <c r="GNW86" s="312"/>
      <c r="GNX86" s="312"/>
      <c r="GNY86" s="312"/>
      <c r="GNZ86" s="312"/>
      <c r="GOA86" s="312"/>
      <c r="GOB86" s="312"/>
      <c r="GOC86" s="312"/>
      <c r="GOD86" s="312"/>
      <c r="GOE86" s="312"/>
      <c r="GOF86" s="312"/>
      <c r="GOG86" s="312"/>
      <c r="GOH86" s="312"/>
      <c r="GOI86" s="312"/>
      <c r="GOJ86" s="312"/>
      <c r="GOK86" s="312"/>
      <c r="GOL86" s="312"/>
      <c r="GOM86" s="312"/>
      <c r="GON86" s="312"/>
      <c r="GOO86" s="318"/>
      <c r="GOP86" s="318"/>
      <c r="GOQ86" s="318"/>
      <c r="GOR86" s="318"/>
      <c r="GOS86" s="318"/>
      <c r="GOT86" s="318"/>
      <c r="GOU86" s="318"/>
      <c r="GOV86" s="318"/>
      <c r="GOW86" s="318"/>
      <c r="GOX86" s="318"/>
      <c r="GOY86" s="318"/>
      <c r="GOZ86" s="318"/>
      <c r="GPA86" s="318"/>
      <c r="GPB86" s="318"/>
      <c r="GPC86" s="318"/>
      <c r="GPD86" s="318"/>
      <c r="GPE86" s="322"/>
      <c r="GPF86" s="323"/>
      <c r="GPG86" s="323"/>
      <c r="GPH86" s="323"/>
      <c r="GPI86" s="323"/>
      <c r="GPJ86" s="323"/>
      <c r="GPK86" s="323"/>
      <c r="GPL86" s="323"/>
      <c r="GPM86" s="323"/>
      <c r="GPN86" s="323"/>
      <c r="GPO86" s="323"/>
      <c r="GPP86" s="323"/>
      <c r="GPQ86" s="323"/>
      <c r="GPR86" s="323"/>
      <c r="GPS86" s="323"/>
      <c r="GPT86" s="350"/>
      <c r="GPU86" s="312"/>
      <c r="GPV86" s="312"/>
      <c r="GPW86" s="312"/>
      <c r="GPX86" s="312"/>
      <c r="GPY86" s="312"/>
      <c r="GPZ86" s="312"/>
      <c r="GQA86" s="312"/>
      <c r="GQB86" s="312"/>
      <c r="GQC86" s="312"/>
      <c r="GQD86" s="312"/>
      <c r="GQE86" s="312"/>
      <c r="GQF86" s="312"/>
      <c r="GQG86" s="312"/>
      <c r="GQH86" s="312"/>
      <c r="GQI86" s="312"/>
      <c r="GQJ86" s="312"/>
      <c r="GQK86" s="312"/>
      <c r="GQL86" s="312"/>
      <c r="GQM86" s="312"/>
      <c r="GQN86" s="312"/>
      <c r="GQO86" s="312"/>
      <c r="GQP86" s="312"/>
      <c r="GQQ86" s="312"/>
      <c r="GQR86" s="312"/>
      <c r="GQS86" s="312"/>
      <c r="GQT86" s="312"/>
      <c r="GQU86" s="312"/>
      <c r="GQV86" s="312"/>
      <c r="GQW86" s="312"/>
      <c r="GQX86" s="312"/>
      <c r="GQY86" s="312"/>
      <c r="GQZ86" s="312"/>
      <c r="GRA86" s="312"/>
      <c r="GRB86" s="312"/>
      <c r="GRC86" s="312"/>
      <c r="GRD86" s="312"/>
      <c r="GRE86" s="312"/>
      <c r="GRF86" s="312"/>
      <c r="GRG86" s="312"/>
      <c r="GRH86" s="312"/>
      <c r="GRI86" s="312"/>
      <c r="GRJ86" s="312"/>
      <c r="GRK86" s="312"/>
      <c r="GRL86" s="312"/>
      <c r="GRM86" s="312"/>
      <c r="GRN86" s="312"/>
      <c r="GRO86" s="312"/>
      <c r="GRP86" s="312"/>
      <c r="GRQ86" s="312"/>
      <c r="GRR86" s="312"/>
      <c r="GRS86" s="312"/>
      <c r="GRT86" s="312"/>
      <c r="GRU86" s="312"/>
      <c r="GRV86" s="312"/>
      <c r="GRW86" s="312"/>
      <c r="GRX86" s="312"/>
      <c r="GRY86" s="312"/>
      <c r="GRZ86" s="312"/>
      <c r="GSA86" s="312"/>
      <c r="GSB86" s="312"/>
      <c r="GSC86" s="318"/>
      <c r="GSD86" s="318"/>
      <c r="GSE86" s="318"/>
      <c r="GSF86" s="318"/>
      <c r="GSG86" s="318"/>
      <c r="GSH86" s="318"/>
      <c r="GSI86" s="318"/>
      <c r="GSJ86" s="318"/>
      <c r="GSK86" s="318"/>
      <c r="GSL86" s="318"/>
      <c r="GSM86" s="318"/>
      <c r="GSN86" s="318"/>
      <c r="GSO86" s="318"/>
      <c r="GSP86" s="318"/>
      <c r="GSQ86" s="318"/>
      <c r="GSR86" s="318"/>
      <c r="GSS86" s="322"/>
      <c r="GST86" s="323"/>
      <c r="GSU86" s="323"/>
      <c r="GSV86" s="323"/>
      <c r="GSW86" s="323"/>
      <c r="GSX86" s="323"/>
      <c r="GSY86" s="323"/>
      <c r="GSZ86" s="323"/>
      <c r="GTA86" s="323"/>
      <c r="GTB86" s="323"/>
      <c r="GTC86" s="323"/>
      <c r="GTD86" s="323"/>
      <c r="GTE86" s="323"/>
      <c r="GTF86" s="323"/>
      <c r="GTG86" s="323"/>
      <c r="GTH86" s="350"/>
      <c r="GTI86" s="312"/>
      <c r="GTJ86" s="312"/>
      <c r="GTK86" s="312"/>
      <c r="GTL86" s="312"/>
      <c r="GTM86" s="312"/>
      <c r="GTN86" s="312"/>
      <c r="GTO86" s="312"/>
      <c r="GTP86" s="312"/>
      <c r="GTQ86" s="312"/>
      <c r="GTR86" s="312"/>
      <c r="GTS86" s="312"/>
      <c r="GTT86" s="312"/>
      <c r="GTU86" s="312"/>
      <c r="GTV86" s="312"/>
      <c r="GTW86" s="312"/>
      <c r="GTX86" s="312"/>
      <c r="GTY86" s="312"/>
      <c r="GTZ86" s="312"/>
      <c r="GUA86" s="312"/>
      <c r="GUB86" s="312"/>
      <c r="GUC86" s="312"/>
      <c r="GUD86" s="312"/>
      <c r="GUE86" s="312"/>
      <c r="GUF86" s="312"/>
      <c r="GUG86" s="312"/>
      <c r="GUH86" s="312"/>
      <c r="GUI86" s="312"/>
      <c r="GUJ86" s="312"/>
      <c r="GUK86" s="312"/>
      <c r="GUL86" s="312"/>
      <c r="GUM86" s="312"/>
      <c r="GUN86" s="312"/>
      <c r="GUO86" s="312"/>
      <c r="GUP86" s="312"/>
      <c r="GUQ86" s="312"/>
      <c r="GUR86" s="312"/>
      <c r="GUS86" s="312"/>
      <c r="GUT86" s="312"/>
      <c r="GUU86" s="312"/>
      <c r="GUV86" s="312"/>
      <c r="GUW86" s="312"/>
      <c r="GUX86" s="312"/>
      <c r="GUY86" s="312"/>
      <c r="GUZ86" s="312"/>
      <c r="GVA86" s="312"/>
      <c r="GVB86" s="312"/>
      <c r="GVC86" s="312"/>
      <c r="GVD86" s="312"/>
      <c r="GVE86" s="312"/>
      <c r="GVF86" s="312"/>
      <c r="GVG86" s="312"/>
      <c r="GVH86" s="312"/>
      <c r="GVI86" s="312"/>
      <c r="GVJ86" s="312"/>
      <c r="GVK86" s="312"/>
      <c r="GVL86" s="312"/>
      <c r="GVM86" s="312"/>
      <c r="GVN86" s="312"/>
      <c r="GVO86" s="312"/>
      <c r="GVP86" s="312"/>
      <c r="GVQ86" s="318"/>
      <c r="GVR86" s="318"/>
      <c r="GVS86" s="318"/>
      <c r="GVT86" s="318"/>
      <c r="GVU86" s="318"/>
      <c r="GVV86" s="318"/>
      <c r="GVW86" s="318"/>
      <c r="GVX86" s="318"/>
      <c r="GVY86" s="318"/>
      <c r="GVZ86" s="318"/>
      <c r="GWA86" s="318"/>
      <c r="GWB86" s="318"/>
      <c r="GWC86" s="318"/>
      <c r="GWD86" s="318"/>
      <c r="GWE86" s="318"/>
      <c r="GWF86" s="318"/>
      <c r="GWG86" s="322"/>
      <c r="GWH86" s="323"/>
      <c r="GWI86" s="323"/>
      <c r="GWJ86" s="323"/>
      <c r="GWK86" s="323"/>
      <c r="GWL86" s="323"/>
      <c r="GWM86" s="323"/>
      <c r="GWN86" s="323"/>
      <c r="GWO86" s="323"/>
      <c r="GWP86" s="323"/>
      <c r="GWQ86" s="323"/>
      <c r="GWR86" s="323"/>
      <c r="GWS86" s="323"/>
      <c r="GWT86" s="323"/>
      <c r="GWU86" s="323"/>
      <c r="GWV86" s="350"/>
      <c r="GWW86" s="312"/>
      <c r="GWX86" s="312"/>
      <c r="GWY86" s="312"/>
      <c r="GWZ86" s="312"/>
      <c r="GXA86" s="312"/>
      <c r="GXB86" s="312"/>
      <c r="GXC86" s="312"/>
      <c r="GXD86" s="312"/>
      <c r="GXE86" s="312"/>
      <c r="GXF86" s="312"/>
      <c r="GXG86" s="312"/>
      <c r="GXH86" s="312"/>
      <c r="GXI86" s="312"/>
      <c r="GXJ86" s="312"/>
      <c r="GXK86" s="312"/>
      <c r="GXL86" s="312"/>
      <c r="GXM86" s="312"/>
      <c r="GXN86" s="312"/>
      <c r="GXO86" s="312"/>
      <c r="GXP86" s="312"/>
      <c r="GXQ86" s="312"/>
      <c r="GXR86" s="312"/>
      <c r="GXS86" s="312"/>
      <c r="GXT86" s="312"/>
      <c r="GXU86" s="312"/>
      <c r="GXV86" s="312"/>
      <c r="GXW86" s="312"/>
      <c r="GXX86" s="312"/>
      <c r="GXY86" s="312"/>
      <c r="GXZ86" s="312"/>
      <c r="GYA86" s="312"/>
      <c r="GYB86" s="312"/>
      <c r="GYC86" s="312"/>
      <c r="GYD86" s="312"/>
      <c r="GYE86" s="312"/>
      <c r="GYF86" s="312"/>
      <c r="GYG86" s="312"/>
      <c r="GYH86" s="312"/>
      <c r="GYI86" s="312"/>
      <c r="GYJ86" s="312"/>
      <c r="GYK86" s="312"/>
      <c r="GYL86" s="312"/>
      <c r="GYM86" s="312"/>
      <c r="GYN86" s="312"/>
      <c r="GYO86" s="312"/>
      <c r="GYP86" s="312"/>
      <c r="GYQ86" s="312"/>
      <c r="GYR86" s="312"/>
      <c r="GYS86" s="312"/>
      <c r="GYT86" s="312"/>
      <c r="GYU86" s="312"/>
      <c r="GYV86" s="312"/>
      <c r="GYW86" s="312"/>
      <c r="GYX86" s="312"/>
      <c r="GYY86" s="312"/>
      <c r="GYZ86" s="312"/>
      <c r="GZA86" s="312"/>
      <c r="GZB86" s="312"/>
      <c r="GZC86" s="312"/>
      <c r="GZD86" s="312"/>
      <c r="GZE86" s="318"/>
      <c r="GZF86" s="318"/>
      <c r="GZG86" s="318"/>
      <c r="GZH86" s="318"/>
      <c r="GZI86" s="318"/>
      <c r="GZJ86" s="318"/>
      <c r="GZK86" s="318"/>
      <c r="GZL86" s="318"/>
      <c r="GZM86" s="318"/>
      <c r="GZN86" s="318"/>
      <c r="GZO86" s="318"/>
      <c r="GZP86" s="318"/>
      <c r="GZQ86" s="318"/>
      <c r="GZR86" s="318"/>
      <c r="GZS86" s="318"/>
      <c r="GZT86" s="318"/>
      <c r="GZU86" s="322"/>
      <c r="GZV86" s="323"/>
      <c r="GZW86" s="323"/>
      <c r="GZX86" s="323"/>
      <c r="GZY86" s="323"/>
      <c r="GZZ86" s="323"/>
      <c r="HAA86" s="323"/>
      <c r="HAB86" s="323"/>
      <c r="HAC86" s="323"/>
      <c r="HAD86" s="323"/>
      <c r="HAE86" s="323"/>
      <c r="HAF86" s="323"/>
      <c r="HAG86" s="323"/>
      <c r="HAH86" s="323"/>
      <c r="HAI86" s="323"/>
      <c r="HAJ86" s="350"/>
      <c r="HAK86" s="312"/>
      <c r="HAL86" s="312"/>
      <c r="HAM86" s="312"/>
      <c r="HAN86" s="312"/>
      <c r="HAO86" s="312"/>
      <c r="HAP86" s="312"/>
      <c r="HAQ86" s="312"/>
      <c r="HAR86" s="312"/>
      <c r="HAS86" s="312"/>
      <c r="HAT86" s="312"/>
      <c r="HAU86" s="312"/>
      <c r="HAV86" s="312"/>
      <c r="HAW86" s="312"/>
      <c r="HAX86" s="312"/>
      <c r="HAY86" s="312"/>
      <c r="HAZ86" s="312"/>
      <c r="HBA86" s="312"/>
      <c r="HBB86" s="312"/>
      <c r="HBC86" s="312"/>
      <c r="HBD86" s="312"/>
      <c r="HBE86" s="312"/>
      <c r="HBF86" s="312"/>
      <c r="HBG86" s="312"/>
      <c r="HBH86" s="312"/>
      <c r="HBI86" s="312"/>
      <c r="HBJ86" s="312"/>
      <c r="HBK86" s="312"/>
      <c r="HBL86" s="312"/>
      <c r="HBM86" s="312"/>
      <c r="HBN86" s="312"/>
      <c r="HBO86" s="312"/>
      <c r="HBP86" s="312"/>
      <c r="HBQ86" s="312"/>
      <c r="HBR86" s="312"/>
      <c r="HBS86" s="312"/>
      <c r="HBT86" s="312"/>
      <c r="HBU86" s="312"/>
      <c r="HBV86" s="312"/>
      <c r="HBW86" s="312"/>
      <c r="HBX86" s="312"/>
      <c r="HBY86" s="312"/>
      <c r="HBZ86" s="312"/>
      <c r="HCA86" s="312"/>
      <c r="HCB86" s="312"/>
      <c r="HCC86" s="312"/>
      <c r="HCD86" s="312"/>
      <c r="HCE86" s="312"/>
      <c r="HCF86" s="312"/>
      <c r="HCG86" s="312"/>
      <c r="HCH86" s="312"/>
      <c r="HCI86" s="312"/>
      <c r="HCJ86" s="312"/>
      <c r="HCK86" s="312"/>
      <c r="HCL86" s="312"/>
      <c r="HCM86" s="312"/>
      <c r="HCN86" s="312"/>
      <c r="HCO86" s="312"/>
      <c r="HCP86" s="312"/>
      <c r="HCQ86" s="312"/>
      <c r="HCR86" s="312"/>
      <c r="HCS86" s="318"/>
      <c r="HCT86" s="318"/>
      <c r="HCU86" s="318"/>
      <c r="HCV86" s="318"/>
      <c r="HCW86" s="318"/>
      <c r="HCX86" s="318"/>
      <c r="HCY86" s="318"/>
      <c r="HCZ86" s="318"/>
      <c r="HDA86" s="318"/>
      <c r="HDB86" s="318"/>
      <c r="HDC86" s="318"/>
      <c r="HDD86" s="318"/>
      <c r="HDE86" s="318"/>
      <c r="HDF86" s="318"/>
      <c r="HDG86" s="318"/>
      <c r="HDH86" s="318"/>
      <c r="HDI86" s="322"/>
      <c r="HDJ86" s="323"/>
      <c r="HDK86" s="323"/>
      <c r="HDL86" s="323"/>
      <c r="HDM86" s="323"/>
      <c r="HDN86" s="323"/>
      <c r="HDO86" s="323"/>
      <c r="HDP86" s="323"/>
      <c r="HDQ86" s="323"/>
      <c r="HDR86" s="323"/>
      <c r="HDS86" s="323"/>
      <c r="HDT86" s="323"/>
      <c r="HDU86" s="323"/>
      <c r="HDV86" s="323"/>
      <c r="HDW86" s="323"/>
      <c r="HDX86" s="350"/>
      <c r="HDY86" s="312"/>
      <c r="HDZ86" s="312"/>
      <c r="HEA86" s="312"/>
      <c r="HEB86" s="312"/>
      <c r="HEC86" s="312"/>
      <c r="HED86" s="312"/>
      <c r="HEE86" s="312"/>
      <c r="HEF86" s="312"/>
      <c r="HEG86" s="312"/>
      <c r="HEH86" s="312"/>
      <c r="HEI86" s="312"/>
      <c r="HEJ86" s="312"/>
      <c r="HEK86" s="312"/>
      <c r="HEL86" s="312"/>
      <c r="HEM86" s="312"/>
      <c r="HEN86" s="312"/>
      <c r="HEO86" s="312"/>
      <c r="HEP86" s="312"/>
      <c r="HEQ86" s="312"/>
      <c r="HER86" s="312"/>
      <c r="HES86" s="312"/>
      <c r="HET86" s="312"/>
      <c r="HEU86" s="312"/>
      <c r="HEV86" s="312"/>
      <c r="HEW86" s="312"/>
      <c r="HEX86" s="312"/>
      <c r="HEY86" s="312"/>
      <c r="HEZ86" s="312"/>
      <c r="HFA86" s="312"/>
      <c r="HFB86" s="312"/>
      <c r="HFC86" s="312"/>
      <c r="HFD86" s="312"/>
      <c r="HFE86" s="312"/>
      <c r="HFF86" s="312"/>
      <c r="HFG86" s="312"/>
      <c r="HFH86" s="312"/>
      <c r="HFI86" s="312"/>
      <c r="HFJ86" s="312"/>
      <c r="HFK86" s="312"/>
      <c r="HFL86" s="312"/>
      <c r="HFM86" s="312"/>
      <c r="HFN86" s="312"/>
      <c r="HFO86" s="312"/>
      <c r="HFP86" s="312"/>
      <c r="HFQ86" s="312"/>
      <c r="HFR86" s="312"/>
      <c r="HFS86" s="312"/>
      <c r="HFT86" s="312"/>
      <c r="HFU86" s="312"/>
      <c r="HFV86" s="312"/>
      <c r="HFW86" s="312"/>
      <c r="HFX86" s="312"/>
      <c r="HFY86" s="312"/>
      <c r="HFZ86" s="312"/>
      <c r="HGA86" s="312"/>
      <c r="HGB86" s="312"/>
      <c r="HGC86" s="312"/>
      <c r="HGD86" s="312"/>
      <c r="HGE86" s="312"/>
      <c r="HGF86" s="312"/>
      <c r="HGG86" s="318"/>
      <c r="HGH86" s="318"/>
      <c r="HGI86" s="318"/>
      <c r="HGJ86" s="318"/>
      <c r="HGK86" s="318"/>
      <c r="HGL86" s="318"/>
      <c r="HGM86" s="318"/>
      <c r="HGN86" s="318"/>
      <c r="HGO86" s="318"/>
      <c r="HGP86" s="318"/>
      <c r="HGQ86" s="318"/>
      <c r="HGR86" s="318"/>
      <c r="HGS86" s="318"/>
      <c r="HGT86" s="318"/>
      <c r="HGU86" s="318"/>
      <c r="HGV86" s="318"/>
      <c r="HGW86" s="322"/>
      <c r="HGX86" s="323"/>
      <c r="HGY86" s="323"/>
      <c r="HGZ86" s="323"/>
      <c r="HHA86" s="323"/>
      <c r="HHB86" s="323"/>
      <c r="HHC86" s="323"/>
      <c r="HHD86" s="323"/>
      <c r="HHE86" s="323"/>
      <c r="HHF86" s="323"/>
      <c r="HHG86" s="323"/>
      <c r="HHH86" s="323"/>
      <c r="HHI86" s="323"/>
      <c r="HHJ86" s="323"/>
      <c r="HHK86" s="323"/>
      <c r="HHL86" s="350"/>
      <c r="HHM86" s="312"/>
      <c r="HHN86" s="312"/>
      <c r="HHO86" s="312"/>
      <c r="HHP86" s="312"/>
      <c r="HHQ86" s="312"/>
      <c r="HHR86" s="312"/>
      <c r="HHS86" s="312"/>
      <c r="HHT86" s="312"/>
      <c r="HHU86" s="312"/>
      <c r="HHV86" s="312"/>
      <c r="HHW86" s="312"/>
      <c r="HHX86" s="312"/>
      <c r="HHY86" s="312"/>
      <c r="HHZ86" s="312"/>
      <c r="HIA86" s="312"/>
      <c r="HIB86" s="312"/>
      <c r="HIC86" s="312"/>
      <c r="HID86" s="312"/>
      <c r="HIE86" s="312"/>
      <c r="HIF86" s="312"/>
      <c r="HIG86" s="312"/>
      <c r="HIH86" s="312"/>
      <c r="HII86" s="312"/>
      <c r="HIJ86" s="312"/>
      <c r="HIK86" s="312"/>
      <c r="HIL86" s="312"/>
      <c r="HIM86" s="312"/>
      <c r="HIN86" s="312"/>
      <c r="HIO86" s="312"/>
      <c r="HIP86" s="312"/>
      <c r="HIQ86" s="312"/>
      <c r="HIR86" s="312"/>
      <c r="HIS86" s="312"/>
      <c r="HIT86" s="312"/>
      <c r="HIU86" s="312"/>
      <c r="HIV86" s="312"/>
      <c r="HIW86" s="312"/>
      <c r="HIX86" s="312"/>
      <c r="HIY86" s="312"/>
      <c r="HIZ86" s="312"/>
      <c r="HJA86" s="312"/>
      <c r="HJB86" s="312"/>
      <c r="HJC86" s="312"/>
      <c r="HJD86" s="312"/>
      <c r="HJE86" s="312"/>
      <c r="HJF86" s="312"/>
      <c r="HJG86" s="312"/>
      <c r="HJH86" s="312"/>
      <c r="HJI86" s="312"/>
      <c r="HJJ86" s="312"/>
      <c r="HJK86" s="312"/>
      <c r="HJL86" s="312"/>
      <c r="HJM86" s="312"/>
      <c r="HJN86" s="312"/>
      <c r="HJO86" s="312"/>
      <c r="HJP86" s="312"/>
      <c r="HJQ86" s="312"/>
      <c r="HJR86" s="312"/>
      <c r="HJS86" s="312"/>
      <c r="HJT86" s="312"/>
      <c r="HJU86" s="318"/>
      <c r="HJV86" s="318"/>
      <c r="HJW86" s="318"/>
      <c r="HJX86" s="318"/>
      <c r="HJY86" s="318"/>
      <c r="HJZ86" s="318"/>
      <c r="HKA86" s="318"/>
      <c r="HKB86" s="318"/>
      <c r="HKC86" s="318"/>
      <c r="HKD86" s="318"/>
      <c r="HKE86" s="318"/>
      <c r="HKF86" s="318"/>
      <c r="HKG86" s="318"/>
      <c r="HKH86" s="318"/>
      <c r="HKI86" s="318"/>
      <c r="HKJ86" s="318"/>
      <c r="HKK86" s="322"/>
      <c r="HKL86" s="323"/>
      <c r="HKM86" s="323"/>
      <c r="HKN86" s="323"/>
      <c r="HKO86" s="323"/>
      <c r="HKP86" s="323"/>
      <c r="HKQ86" s="323"/>
      <c r="HKR86" s="323"/>
      <c r="HKS86" s="323"/>
      <c r="HKT86" s="323"/>
      <c r="HKU86" s="323"/>
      <c r="HKV86" s="323"/>
      <c r="HKW86" s="323"/>
      <c r="HKX86" s="323"/>
      <c r="HKY86" s="323"/>
      <c r="HKZ86" s="350"/>
      <c r="HLA86" s="312"/>
      <c r="HLB86" s="312"/>
      <c r="HLC86" s="312"/>
      <c r="HLD86" s="312"/>
      <c r="HLE86" s="312"/>
      <c r="HLF86" s="312"/>
      <c r="HLG86" s="312"/>
      <c r="HLH86" s="312"/>
      <c r="HLI86" s="312"/>
      <c r="HLJ86" s="312"/>
      <c r="HLK86" s="312"/>
      <c r="HLL86" s="312"/>
      <c r="HLM86" s="312"/>
      <c r="HLN86" s="312"/>
      <c r="HLO86" s="312"/>
      <c r="HLP86" s="312"/>
      <c r="HLQ86" s="312"/>
      <c r="HLR86" s="312"/>
      <c r="HLS86" s="312"/>
      <c r="HLT86" s="312"/>
      <c r="HLU86" s="312"/>
      <c r="HLV86" s="312"/>
      <c r="HLW86" s="312"/>
      <c r="HLX86" s="312"/>
      <c r="HLY86" s="312"/>
      <c r="HLZ86" s="312"/>
      <c r="HMA86" s="312"/>
      <c r="HMB86" s="312"/>
      <c r="HMC86" s="312"/>
      <c r="HMD86" s="312"/>
      <c r="HME86" s="312"/>
      <c r="HMF86" s="312"/>
      <c r="HMG86" s="312"/>
      <c r="HMH86" s="312"/>
      <c r="HMI86" s="312"/>
      <c r="HMJ86" s="312"/>
      <c r="HMK86" s="312"/>
      <c r="HML86" s="312"/>
      <c r="HMM86" s="312"/>
      <c r="HMN86" s="312"/>
      <c r="HMO86" s="312"/>
      <c r="HMP86" s="312"/>
      <c r="HMQ86" s="312"/>
      <c r="HMR86" s="312"/>
      <c r="HMS86" s="312"/>
      <c r="HMT86" s="312"/>
      <c r="HMU86" s="312"/>
      <c r="HMV86" s="312"/>
      <c r="HMW86" s="312"/>
      <c r="HMX86" s="312"/>
      <c r="HMY86" s="312"/>
      <c r="HMZ86" s="312"/>
      <c r="HNA86" s="312"/>
      <c r="HNB86" s="312"/>
      <c r="HNC86" s="312"/>
      <c r="HND86" s="312"/>
      <c r="HNE86" s="312"/>
      <c r="HNF86" s="312"/>
      <c r="HNG86" s="312"/>
      <c r="HNH86" s="312"/>
      <c r="HNI86" s="318"/>
      <c r="HNJ86" s="318"/>
      <c r="HNK86" s="318"/>
      <c r="HNL86" s="318"/>
      <c r="HNM86" s="318"/>
      <c r="HNN86" s="318"/>
      <c r="HNO86" s="318"/>
      <c r="HNP86" s="318"/>
      <c r="HNQ86" s="318"/>
      <c r="HNR86" s="318"/>
      <c r="HNS86" s="318"/>
      <c r="HNT86" s="318"/>
      <c r="HNU86" s="318"/>
      <c r="HNV86" s="318"/>
      <c r="HNW86" s="318"/>
      <c r="HNX86" s="318"/>
      <c r="HNY86" s="322"/>
      <c r="HNZ86" s="323"/>
      <c r="HOA86" s="323"/>
      <c r="HOB86" s="323"/>
      <c r="HOC86" s="323"/>
      <c r="HOD86" s="323"/>
      <c r="HOE86" s="323"/>
      <c r="HOF86" s="323"/>
      <c r="HOG86" s="323"/>
      <c r="HOH86" s="323"/>
      <c r="HOI86" s="323"/>
      <c r="HOJ86" s="323"/>
      <c r="HOK86" s="323"/>
      <c r="HOL86" s="323"/>
      <c r="HOM86" s="323"/>
      <c r="HON86" s="350"/>
      <c r="HOO86" s="312"/>
      <c r="HOP86" s="312"/>
      <c r="HOQ86" s="312"/>
      <c r="HOR86" s="312"/>
      <c r="HOS86" s="312"/>
      <c r="HOT86" s="312"/>
      <c r="HOU86" s="312"/>
      <c r="HOV86" s="312"/>
      <c r="HOW86" s="312"/>
      <c r="HOX86" s="312"/>
      <c r="HOY86" s="312"/>
      <c r="HOZ86" s="312"/>
      <c r="HPA86" s="312"/>
      <c r="HPB86" s="312"/>
      <c r="HPC86" s="312"/>
      <c r="HPD86" s="312"/>
      <c r="HPE86" s="312"/>
      <c r="HPF86" s="312"/>
      <c r="HPG86" s="312"/>
      <c r="HPH86" s="312"/>
      <c r="HPI86" s="312"/>
      <c r="HPJ86" s="312"/>
      <c r="HPK86" s="312"/>
      <c r="HPL86" s="312"/>
      <c r="HPM86" s="312"/>
      <c r="HPN86" s="312"/>
      <c r="HPO86" s="312"/>
      <c r="HPP86" s="312"/>
      <c r="HPQ86" s="312"/>
      <c r="HPR86" s="312"/>
      <c r="HPS86" s="312"/>
      <c r="HPT86" s="312"/>
      <c r="HPU86" s="312"/>
      <c r="HPV86" s="312"/>
      <c r="HPW86" s="312"/>
      <c r="HPX86" s="312"/>
      <c r="HPY86" s="312"/>
      <c r="HPZ86" s="312"/>
      <c r="HQA86" s="312"/>
      <c r="HQB86" s="312"/>
      <c r="HQC86" s="312"/>
      <c r="HQD86" s="312"/>
      <c r="HQE86" s="312"/>
      <c r="HQF86" s="312"/>
      <c r="HQG86" s="312"/>
      <c r="HQH86" s="312"/>
      <c r="HQI86" s="312"/>
      <c r="HQJ86" s="312"/>
      <c r="HQK86" s="312"/>
      <c r="HQL86" s="312"/>
      <c r="HQM86" s="312"/>
      <c r="HQN86" s="312"/>
      <c r="HQO86" s="312"/>
      <c r="HQP86" s="312"/>
      <c r="HQQ86" s="312"/>
      <c r="HQR86" s="312"/>
      <c r="HQS86" s="312"/>
      <c r="HQT86" s="312"/>
      <c r="HQU86" s="312"/>
      <c r="HQV86" s="312"/>
      <c r="HQW86" s="318"/>
      <c r="HQX86" s="318"/>
      <c r="HQY86" s="318"/>
      <c r="HQZ86" s="318"/>
      <c r="HRA86" s="318"/>
      <c r="HRB86" s="318"/>
      <c r="HRC86" s="318"/>
      <c r="HRD86" s="318"/>
      <c r="HRE86" s="318"/>
      <c r="HRF86" s="318"/>
      <c r="HRG86" s="318"/>
      <c r="HRH86" s="318"/>
      <c r="HRI86" s="318"/>
      <c r="HRJ86" s="318"/>
      <c r="HRK86" s="318"/>
      <c r="HRL86" s="318"/>
      <c r="HRM86" s="322"/>
      <c r="HRN86" s="323"/>
      <c r="HRO86" s="323"/>
      <c r="HRP86" s="323"/>
      <c r="HRQ86" s="323"/>
      <c r="HRR86" s="323"/>
      <c r="HRS86" s="323"/>
      <c r="HRT86" s="323"/>
      <c r="HRU86" s="323"/>
      <c r="HRV86" s="323"/>
      <c r="HRW86" s="323"/>
      <c r="HRX86" s="323"/>
      <c r="HRY86" s="323"/>
      <c r="HRZ86" s="323"/>
      <c r="HSA86" s="323"/>
      <c r="HSB86" s="350"/>
      <c r="HSC86" s="312"/>
      <c r="HSD86" s="312"/>
      <c r="HSE86" s="312"/>
      <c r="HSF86" s="312"/>
      <c r="HSG86" s="312"/>
      <c r="HSH86" s="312"/>
      <c r="HSI86" s="312"/>
      <c r="HSJ86" s="312"/>
      <c r="HSK86" s="312"/>
      <c r="HSL86" s="312"/>
      <c r="HSM86" s="312"/>
      <c r="HSN86" s="312"/>
      <c r="HSO86" s="312"/>
      <c r="HSP86" s="312"/>
      <c r="HSQ86" s="312"/>
      <c r="HSR86" s="312"/>
      <c r="HSS86" s="312"/>
      <c r="HST86" s="312"/>
      <c r="HSU86" s="312"/>
      <c r="HSV86" s="312"/>
      <c r="HSW86" s="312"/>
      <c r="HSX86" s="312"/>
      <c r="HSY86" s="312"/>
      <c r="HSZ86" s="312"/>
      <c r="HTA86" s="312"/>
      <c r="HTB86" s="312"/>
      <c r="HTC86" s="312"/>
      <c r="HTD86" s="312"/>
      <c r="HTE86" s="312"/>
      <c r="HTF86" s="312"/>
      <c r="HTG86" s="312"/>
      <c r="HTH86" s="312"/>
      <c r="HTI86" s="312"/>
      <c r="HTJ86" s="312"/>
      <c r="HTK86" s="312"/>
      <c r="HTL86" s="312"/>
      <c r="HTM86" s="312"/>
      <c r="HTN86" s="312"/>
      <c r="HTO86" s="312"/>
      <c r="HTP86" s="312"/>
      <c r="HTQ86" s="312"/>
      <c r="HTR86" s="312"/>
      <c r="HTS86" s="312"/>
      <c r="HTT86" s="312"/>
      <c r="HTU86" s="312"/>
      <c r="HTV86" s="312"/>
      <c r="HTW86" s="312"/>
      <c r="HTX86" s="312"/>
      <c r="HTY86" s="312"/>
      <c r="HTZ86" s="312"/>
      <c r="HUA86" s="312"/>
      <c r="HUB86" s="312"/>
      <c r="HUC86" s="312"/>
      <c r="HUD86" s="312"/>
      <c r="HUE86" s="312"/>
      <c r="HUF86" s="312"/>
      <c r="HUG86" s="312"/>
      <c r="HUH86" s="312"/>
      <c r="HUI86" s="312"/>
      <c r="HUJ86" s="312"/>
      <c r="HUK86" s="318"/>
      <c r="HUL86" s="318"/>
      <c r="HUM86" s="318"/>
      <c r="HUN86" s="318"/>
      <c r="HUO86" s="318"/>
      <c r="HUP86" s="318"/>
      <c r="HUQ86" s="318"/>
      <c r="HUR86" s="318"/>
      <c r="HUS86" s="318"/>
      <c r="HUT86" s="318"/>
      <c r="HUU86" s="318"/>
      <c r="HUV86" s="318"/>
      <c r="HUW86" s="318"/>
      <c r="HUX86" s="318"/>
      <c r="HUY86" s="318"/>
      <c r="HUZ86" s="318"/>
      <c r="HVA86" s="322"/>
      <c r="HVB86" s="323"/>
      <c r="HVC86" s="323"/>
      <c r="HVD86" s="323"/>
      <c r="HVE86" s="323"/>
      <c r="HVF86" s="323"/>
      <c r="HVG86" s="323"/>
      <c r="HVH86" s="323"/>
      <c r="HVI86" s="323"/>
      <c r="HVJ86" s="323"/>
      <c r="HVK86" s="323"/>
      <c r="HVL86" s="323"/>
      <c r="HVM86" s="323"/>
      <c r="HVN86" s="323"/>
      <c r="HVO86" s="323"/>
      <c r="HVP86" s="350"/>
      <c r="HVQ86" s="312"/>
      <c r="HVR86" s="312"/>
      <c r="HVS86" s="312"/>
      <c r="HVT86" s="312"/>
      <c r="HVU86" s="312"/>
      <c r="HVV86" s="312"/>
      <c r="HVW86" s="312"/>
      <c r="HVX86" s="312"/>
      <c r="HVY86" s="312"/>
      <c r="HVZ86" s="312"/>
      <c r="HWA86" s="312"/>
      <c r="HWB86" s="312"/>
      <c r="HWC86" s="312"/>
      <c r="HWD86" s="312"/>
      <c r="HWE86" s="312"/>
      <c r="HWF86" s="312"/>
      <c r="HWG86" s="312"/>
      <c r="HWH86" s="312"/>
      <c r="HWI86" s="312"/>
      <c r="HWJ86" s="312"/>
      <c r="HWK86" s="312"/>
      <c r="HWL86" s="312"/>
      <c r="HWM86" s="312"/>
      <c r="HWN86" s="312"/>
      <c r="HWO86" s="312"/>
      <c r="HWP86" s="312"/>
      <c r="HWQ86" s="312"/>
      <c r="HWR86" s="312"/>
      <c r="HWS86" s="312"/>
      <c r="HWT86" s="312"/>
      <c r="HWU86" s="312"/>
      <c r="HWV86" s="312"/>
      <c r="HWW86" s="312"/>
      <c r="HWX86" s="312"/>
      <c r="HWY86" s="312"/>
      <c r="HWZ86" s="312"/>
      <c r="HXA86" s="312"/>
      <c r="HXB86" s="312"/>
      <c r="HXC86" s="312"/>
      <c r="HXD86" s="312"/>
      <c r="HXE86" s="312"/>
      <c r="HXF86" s="312"/>
      <c r="HXG86" s="312"/>
      <c r="HXH86" s="312"/>
      <c r="HXI86" s="312"/>
      <c r="HXJ86" s="312"/>
      <c r="HXK86" s="312"/>
      <c r="HXL86" s="312"/>
      <c r="HXM86" s="312"/>
      <c r="HXN86" s="312"/>
      <c r="HXO86" s="312"/>
      <c r="HXP86" s="312"/>
      <c r="HXQ86" s="312"/>
      <c r="HXR86" s="312"/>
      <c r="HXS86" s="312"/>
      <c r="HXT86" s="312"/>
      <c r="HXU86" s="312"/>
      <c r="HXV86" s="312"/>
      <c r="HXW86" s="312"/>
      <c r="HXX86" s="312"/>
      <c r="HXY86" s="318"/>
      <c r="HXZ86" s="318"/>
      <c r="HYA86" s="318"/>
      <c r="HYB86" s="318"/>
      <c r="HYC86" s="318"/>
      <c r="HYD86" s="318"/>
      <c r="HYE86" s="318"/>
      <c r="HYF86" s="318"/>
      <c r="HYG86" s="318"/>
      <c r="HYH86" s="318"/>
      <c r="HYI86" s="318"/>
      <c r="HYJ86" s="318"/>
      <c r="HYK86" s="318"/>
      <c r="HYL86" s="318"/>
      <c r="HYM86" s="318"/>
      <c r="HYN86" s="318"/>
      <c r="HYO86" s="322"/>
      <c r="HYP86" s="323"/>
      <c r="HYQ86" s="323"/>
      <c r="HYR86" s="323"/>
      <c r="HYS86" s="323"/>
      <c r="HYT86" s="323"/>
      <c r="HYU86" s="323"/>
      <c r="HYV86" s="323"/>
      <c r="HYW86" s="323"/>
      <c r="HYX86" s="323"/>
      <c r="HYY86" s="323"/>
      <c r="HYZ86" s="323"/>
      <c r="HZA86" s="323"/>
      <c r="HZB86" s="323"/>
      <c r="HZC86" s="323"/>
      <c r="HZD86" s="350"/>
      <c r="HZE86" s="312"/>
      <c r="HZF86" s="312"/>
      <c r="HZG86" s="312"/>
      <c r="HZH86" s="312"/>
      <c r="HZI86" s="312"/>
      <c r="HZJ86" s="312"/>
      <c r="HZK86" s="312"/>
      <c r="HZL86" s="312"/>
      <c r="HZM86" s="312"/>
      <c r="HZN86" s="312"/>
      <c r="HZO86" s="312"/>
      <c r="HZP86" s="312"/>
      <c r="HZQ86" s="312"/>
      <c r="HZR86" s="312"/>
      <c r="HZS86" s="312"/>
      <c r="HZT86" s="312"/>
      <c r="HZU86" s="312"/>
      <c r="HZV86" s="312"/>
      <c r="HZW86" s="312"/>
      <c r="HZX86" s="312"/>
      <c r="HZY86" s="312"/>
      <c r="HZZ86" s="312"/>
      <c r="IAA86" s="312"/>
      <c r="IAB86" s="312"/>
      <c r="IAC86" s="312"/>
      <c r="IAD86" s="312"/>
      <c r="IAE86" s="312"/>
      <c r="IAF86" s="312"/>
      <c r="IAG86" s="312"/>
      <c r="IAH86" s="312"/>
      <c r="IAI86" s="312"/>
      <c r="IAJ86" s="312"/>
      <c r="IAK86" s="312"/>
      <c r="IAL86" s="312"/>
      <c r="IAM86" s="312"/>
      <c r="IAN86" s="312"/>
      <c r="IAO86" s="312"/>
      <c r="IAP86" s="312"/>
      <c r="IAQ86" s="312"/>
      <c r="IAR86" s="312"/>
      <c r="IAS86" s="312"/>
      <c r="IAT86" s="312"/>
      <c r="IAU86" s="312"/>
      <c r="IAV86" s="312"/>
      <c r="IAW86" s="312"/>
      <c r="IAX86" s="312"/>
      <c r="IAY86" s="312"/>
      <c r="IAZ86" s="312"/>
      <c r="IBA86" s="312"/>
      <c r="IBB86" s="312"/>
      <c r="IBC86" s="312"/>
      <c r="IBD86" s="312"/>
      <c r="IBE86" s="312"/>
      <c r="IBF86" s="312"/>
      <c r="IBG86" s="312"/>
      <c r="IBH86" s="312"/>
      <c r="IBI86" s="312"/>
      <c r="IBJ86" s="312"/>
      <c r="IBK86" s="312"/>
      <c r="IBL86" s="312"/>
      <c r="IBM86" s="318"/>
      <c r="IBN86" s="318"/>
      <c r="IBO86" s="318"/>
      <c r="IBP86" s="318"/>
      <c r="IBQ86" s="318"/>
      <c r="IBR86" s="318"/>
      <c r="IBS86" s="318"/>
      <c r="IBT86" s="318"/>
      <c r="IBU86" s="318"/>
      <c r="IBV86" s="318"/>
      <c r="IBW86" s="318"/>
      <c r="IBX86" s="318"/>
      <c r="IBY86" s="318"/>
      <c r="IBZ86" s="318"/>
      <c r="ICA86" s="318"/>
      <c r="ICB86" s="318"/>
      <c r="ICC86" s="322"/>
      <c r="ICD86" s="323"/>
      <c r="ICE86" s="323"/>
      <c r="ICF86" s="323"/>
      <c r="ICG86" s="323"/>
      <c r="ICH86" s="323"/>
      <c r="ICI86" s="323"/>
      <c r="ICJ86" s="323"/>
      <c r="ICK86" s="323"/>
      <c r="ICL86" s="323"/>
      <c r="ICM86" s="323"/>
      <c r="ICN86" s="323"/>
      <c r="ICO86" s="323"/>
      <c r="ICP86" s="323"/>
      <c r="ICQ86" s="323"/>
      <c r="ICR86" s="350"/>
      <c r="ICS86" s="312"/>
      <c r="ICT86" s="312"/>
      <c r="ICU86" s="312"/>
      <c r="ICV86" s="312"/>
      <c r="ICW86" s="312"/>
      <c r="ICX86" s="312"/>
      <c r="ICY86" s="312"/>
      <c r="ICZ86" s="312"/>
      <c r="IDA86" s="312"/>
      <c r="IDB86" s="312"/>
      <c r="IDC86" s="312"/>
      <c r="IDD86" s="312"/>
      <c r="IDE86" s="312"/>
      <c r="IDF86" s="312"/>
      <c r="IDG86" s="312"/>
      <c r="IDH86" s="312"/>
      <c r="IDI86" s="312"/>
      <c r="IDJ86" s="312"/>
      <c r="IDK86" s="312"/>
      <c r="IDL86" s="312"/>
      <c r="IDM86" s="312"/>
      <c r="IDN86" s="312"/>
      <c r="IDO86" s="312"/>
      <c r="IDP86" s="312"/>
      <c r="IDQ86" s="312"/>
      <c r="IDR86" s="312"/>
      <c r="IDS86" s="312"/>
      <c r="IDT86" s="312"/>
      <c r="IDU86" s="312"/>
      <c r="IDV86" s="312"/>
      <c r="IDW86" s="312"/>
      <c r="IDX86" s="312"/>
      <c r="IDY86" s="312"/>
      <c r="IDZ86" s="312"/>
      <c r="IEA86" s="312"/>
      <c r="IEB86" s="312"/>
      <c r="IEC86" s="312"/>
      <c r="IED86" s="312"/>
      <c r="IEE86" s="312"/>
      <c r="IEF86" s="312"/>
      <c r="IEG86" s="312"/>
      <c r="IEH86" s="312"/>
      <c r="IEI86" s="312"/>
      <c r="IEJ86" s="312"/>
      <c r="IEK86" s="312"/>
      <c r="IEL86" s="312"/>
      <c r="IEM86" s="312"/>
      <c r="IEN86" s="312"/>
      <c r="IEO86" s="312"/>
      <c r="IEP86" s="312"/>
      <c r="IEQ86" s="312"/>
      <c r="IER86" s="312"/>
      <c r="IES86" s="312"/>
      <c r="IET86" s="312"/>
      <c r="IEU86" s="312"/>
      <c r="IEV86" s="312"/>
      <c r="IEW86" s="312"/>
      <c r="IEX86" s="312"/>
      <c r="IEY86" s="312"/>
      <c r="IEZ86" s="312"/>
      <c r="IFA86" s="318"/>
      <c r="IFB86" s="318"/>
      <c r="IFC86" s="318"/>
      <c r="IFD86" s="318"/>
      <c r="IFE86" s="318"/>
      <c r="IFF86" s="318"/>
      <c r="IFG86" s="318"/>
      <c r="IFH86" s="318"/>
      <c r="IFI86" s="318"/>
      <c r="IFJ86" s="318"/>
      <c r="IFK86" s="318"/>
      <c r="IFL86" s="318"/>
      <c r="IFM86" s="318"/>
      <c r="IFN86" s="318"/>
      <c r="IFO86" s="318"/>
      <c r="IFP86" s="318"/>
      <c r="IFQ86" s="322"/>
      <c r="IFR86" s="323"/>
      <c r="IFS86" s="323"/>
      <c r="IFT86" s="323"/>
      <c r="IFU86" s="323"/>
      <c r="IFV86" s="323"/>
      <c r="IFW86" s="323"/>
      <c r="IFX86" s="323"/>
      <c r="IFY86" s="323"/>
      <c r="IFZ86" s="323"/>
      <c r="IGA86" s="323"/>
      <c r="IGB86" s="323"/>
      <c r="IGC86" s="323"/>
      <c r="IGD86" s="323"/>
      <c r="IGE86" s="323"/>
      <c r="IGF86" s="350"/>
      <c r="IGG86" s="312"/>
      <c r="IGH86" s="312"/>
      <c r="IGI86" s="312"/>
      <c r="IGJ86" s="312"/>
      <c r="IGK86" s="312"/>
      <c r="IGL86" s="312"/>
      <c r="IGM86" s="312"/>
      <c r="IGN86" s="312"/>
      <c r="IGO86" s="312"/>
      <c r="IGP86" s="312"/>
      <c r="IGQ86" s="312"/>
      <c r="IGR86" s="312"/>
      <c r="IGS86" s="312"/>
      <c r="IGT86" s="312"/>
      <c r="IGU86" s="312"/>
      <c r="IGV86" s="312"/>
      <c r="IGW86" s="312"/>
      <c r="IGX86" s="312"/>
      <c r="IGY86" s="312"/>
      <c r="IGZ86" s="312"/>
      <c r="IHA86" s="312"/>
      <c r="IHB86" s="312"/>
      <c r="IHC86" s="312"/>
      <c r="IHD86" s="312"/>
      <c r="IHE86" s="312"/>
      <c r="IHF86" s="312"/>
      <c r="IHG86" s="312"/>
      <c r="IHH86" s="312"/>
      <c r="IHI86" s="312"/>
      <c r="IHJ86" s="312"/>
      <c r="IHK86" s="312"/>
      <c r="IHL86" s="312"/>
      <c r="IHM86" s="312"/>
      <c r="IHN86" s="312"/>
      <c r="IHO86" s="312"/>
      <c r="IHP86" s="312"/>
      <c r="IHQ86" s="312"/>
      <c r="IHR86" s="312"/>
      <c r="IHS86" s="312"/>
      <c r="IHT86" s="312"/>
      <c r="IHU86" s="312"/>
      <c r="IHV86" s="312"/>
      <c r="IHW86" s="312"/>
      <c r="IHX86" s="312"/>
      <c r="IHY86" s="312"/>
      <c r="IHZ86" s="312"/>
      <c r="IIA86" s="312"/>
      <c r="IIB86" s="312"/>
      <c r="IIC86" s="312"/>
      <c r="IID86" s="312"/>
      <c r="IIE86" s="312"/>
      <c r="IIF86" s="312"/>
      <c r="IIG86" s="312"/>
      <c r="IIH86" s="312"/>
      <c r="III86" s="312"/>
      <c r="IIJ86" s="312"/>
      <c r="IIK86" s="312"/>
      <c r="IIL86" s="312"/>
      <c r="IIM86" s="312"/>
      <c r="IIN86" s="312"/>
      <c r="IIO86" s="318"/>
      <c r="IIP86" s="318"/>
      <c r="IIQ86" s="318"/>
      <c r="IIR86" s="318"/>
      <c r="IIS86" s="318"/>
      <c r="IIT86" s="318"/>
      <c r="IIU86" s="318"/>
      <c r="IIV86" s="318"/>
      <c r="IIW86" s="318"/>
      <c r="IIX86" s="318"/>
      <c r="IIY86" s="318"/>
      <c r="IIZ86" s="318"/>
      <c r="IJA86" s="318"/>
      <c r="IJB86" s="318"/>
      <c r="IJC86" s="318"/>
      <c r="IJD86" s="318"/>
      <c r="IJE86" s="322"/>
      <c r="IJF86" s="323"/>
      <c r="IJG86" s="323"/>
      <c r="IJH86" s="323"/>
      <c r="IJI86" s="323"/>
      <c r="IJJ86" s="323"/>
      <c r="IJK86" s="323"/>
      <c r="IJL86" s="323"/>
      <c r="IJM86" s="323"/>
      <c r="IJN86" s="323"/>
      <c r="IJO86" s="323"/>
      <c r="IJP86" s="323"/>
      <c r="IJQ86" s="323"/>
      <c r="IJR86" s="323"/>
      <c r="IJS86" s="323"/>
      <c r="IJT86" s="350"/>
      <c r="IJU86" s="312"/>
      <c r="IJV86" s="312"/>
      <c r="IJW86" s="312"/>
      <c r="IJX86" s="312"/>
      <c r="IJY86" s="312"/>
      <c r="IJZ86" s="312"/>
      <c r="IKA86" s="312"/>
      <c r="IKB86" s="312"/>
      <c r="IKC86" s="312"/>
      <c r="IKD86" s="312"/>
      <c r="IKE86" s="312"/>
      <c r="IKF86" s="312"/>
      <c r="IKG86" s="312"/>
      <c r="IKH86" s="312"/>
      <c r="IKI86" s="312"/>
      <c r="IKJ86" s="312"/>
      <c r="IKK86" s="312"/>
      <c r="IKL86" s="312"/>
      <c r="IKM86" s="312"/>
      <c r="IKN86" s="312"/>
      <c r="IKO86" s="312"/>
      <c r="IKP86" s="312"/>
      <c r="IKQ86" s="312"/>
      <c r="IKR86" s="312"/>
      <c r="IKS86" s="312"/>
      <c r="IKT86" s="312"/>
      <c r="IKU86" s="312"/>
      <c r="IKV86" s="312"/>
      <c r="IKW86" s="312"/>
      <c r="IKX86" s="312"/>
      <c r="IKY86" s="312"/>
      <c r="IKZ86" s="312"/>
      <c r="ILA86" s="312"/>
      <c r="ILB86" s="312"/>
      <c r="ILC86" s="312"/>
      <c r="ILD86" s="312"/>
      <c r="ILE86" s="312"/>
      <c r="ILF86" s="312"/>
      <c r="ILG86" s="312"/>
      <c r="ILH86" s="312"/>
      <c r="ILI86" s="312"/>
      <c r="ILJ86" s="312"/>
      <c r="ILK86" s="312"/>
      <c r="ILL86" s="312"/>
      <c r="ILM86" s="312"/>
      <c r="ILN86" s="312"/>
      <c r="ILO86" s="312"/>
      <c r="ILP86" s="312"/>
      <c r="ILQ86" s="312"/>
      <c r="ILR86" s="312"/>
      <c r="ILS86" s="312"/>
      <c r="ILT86" s="312"/>
      <c r="ILU86" s="312"/>
      <c r="ILV86" s="312"/>
      <c r="ILW86" s="312"/>
      <c r="ILX86" s="312"/>
      <c r="ILY86" s="312"/>
      <c r="ILZ86" s="312"/>
      <c r="IMA86" s="312"/>
      <c r="IMB86" s="312"/>
      <c r="IMC86" s="318"/>
      <c r="IMD86" s="318"/>
      <c r="IME86" s="318"/>
      <c r="IMF86" s="318"/>
      <c r="IMG86" s="318"/>
      <c r="IMH86" s="318"/>
      <c r="IMI86" s="318"/>
      <c r="IMJ86" s="318"/>
      <c r="IMK86" s="318"/>
      <c r="IML86" s="318"/>
      <c r="IMM86" s="318"/>
      <c r="IMN86" s="318"/>
      <c r="IMO86" s="318"/>
      <c r="IMP86" s="318"/>
      <c r="IMQ86" s="318"/>
      <c r="IMR86" s="318"/>
      <c r="IMS86" s="322"/>
      <c r="IMT86" s="323"/>
      <c r="IMU86" s="323"/>
      <c r="IMV86" s="323"/>
      <c r="IMW86" s="323"/>
      <c r="IMX86" s="323"/>
      <c r="IMY86" s="323"/>
      <c r="IMZ86" s="323"/>
      <c r="INA86" s="323"/>
      <c r="INB86" s="323"/>
      <c r="INC86" s="323"/>
      <c r="IND86" s="323"/>
      <c r="INE86" s="323"/>
      <c r="INF86" s="323"/>
      <c r="ING86" s="323"/>
      <c r="INH86" s="350"/>
      <c r="INI86" s="312"/>
      <c r="INJ86" s="312"/>
      <c r="INK86" s="312"/>
      <c r="INL86" s="312"/>
      <c r="INM86" s="312"/>
      <c r="INN86" s="312"/>
      <c r="INO86" s="312"/>
      <c r="INP86" s="312"/>
      <c r="INQ86" s="312"/>
      <c r="INR86" s="312"/>
      <c r="INS86" s="312"/>
      <c r="INT86" s="312"/>
      <c r="INU86" s="312"/>
      <c r="INV86" s="312"/>
      <c r="INW86" s="312"/>
      <c r="INX86" s="312"/>
      <c r="INY86" s="312"/>
      <c r="INZ86" s="312"/>
      <c r="IOA86" s="312"/>
      <c r="IOB86" s="312"/>
      <c r="IOC86" s="312"/>
      <c r="IOD86" s="312"/>
      <c r="IOE86" s="312"/>
      <c r="IOF86" s="312"/>
      <c r="IOG86" s="312"/>
      <c r="IOH86" s="312"/>
      <c r="IOI86" s="312"/>
      <c r="IOJ86" s="312"/>
      <c r="IOK86" s="312"/>
      <c r="IOL86" s="312"/>
      <c r="IOM86" s="312"/>
      <c r="ION86" s="312"/>
      <c r="IOO86" s="312"/>
      <c r="IOP86" s="312"/>
      <c r="IOQ86" s="312"/>
      <c r="IOR86" s="312"/>
      <c r="IOS86" s="312"/>
      <c r="IOT86" s="312"/>
      <c r="IOU86" s="312"/>
      <c r="IOV86" s="312"/>
      <c r="IOW86" s="312"/>
      <c r="IOX86" s="312"/>
      <c r="IOY86" s="312"/>
      <c r="IOZ86" s="312"/>
      <c r="IPA86" s="312"/>
      <c r="IPB86" s="312"/>
      <c r="IPC86" s="312"/>
      <c r="IPD86" s="312"/>
      <c r="IPE86" s="312"/>
      <c r="IPF86" s="312"/>
      <c r="IPG86" s="312"/>
      <c r="IPH86" s="312"/>
      <c r="IPI86" s="312"/>
      <c r="IPJ86" s="312"/>
      <c r="IPK86" s="312"/>
      <c r="IPL86" s="312"/>
      <c r="IPM86" s="312"/>
      <c r="IPN86" s="312"/>
      <c r="IPO86" s="312"/>
      <c r="IPP86" s="312"/>
      <c r="IPQ86" s="318"/>
      <c r="IPR86" s="318"/>
      <c r="IPS86" s="318"/>
      <c r="IPT86" s="318"/>
      <c r="IPU86" s="318"/>
      <c r="IPV86" s="318"/>
      <c r="IPW86" s="318"/>
      <c r="IPX86" s="318"/>
      <c r="IPY86" s="318"/>
      <c r="IPZ86" s="318"/>
      <c r="IQA86" s="318"/>
      <c r="IQB86" s="318"/>
      <c r="IQC86" s="318"/>
      <c r="IQD86" s="318"/>
      <c r="IQE86" s="318"/>
      <c r="IQF86" s="318"/>
      <c r="IQG86" s="322"/>
      <c r="IQH86" s="323"/>
      <c r="IQI86" s="323"/>
      <c r="IQJ86" s="323"/>
      <c r="IQK86" s="323"/>
      <c r="IQL86" s="323"/>
      <c r="IQM86" s="323"/>
      <c r="IQN86" s="323"/>
      <c r="IQO86" s="323"/>
      <c r="IQP86" s="323"/>
      <c r="IQQ86" s="323"/>
      <c r="IQR86" s="323"/>
      <c r="IQS86" s="323"/>
      <c r="IQT86" s="323"/>
      <c r="IQU86" s="323"/>
      <c r="IQV86" s="350"/>
      <c r="IQW86" s="312"/>
      <c r="IQX86" s="312"/>
      <c r="IQY86" s="312"/>
      <c r="IQZ86" s="312"/>
      <c r="IRA86" s="312"/>
      <c r="IRB86" s="312"/>
      <c r="IRC86" s="312"/>
      <c r="IRD86" s="312"/>
      <c r="IRE86" s="312"/>
      <c r="IRF86" s="312"/>
      <c r="IRG86" s="312"/>
      <c r="IRH86" s="312"/>
      <c r="IRI86" s="312"/>
      <c r="IRJ86" s="312"/>
      <c r="IRK86" s="312"/>
      <c r="IRL86" s="312"/>
      <c r="IRM86" s="312"/>
      <c r="IRN86" s="312"/>
      <c r="IRO86" s="312"/>
      <c r="IRP86" s="312"/>
      <c r="IRQ86" s="312"/>
      <c r="IRR86" s="312"/>
      <c r="IRS86" s="312"/>
      <c r="IRT86" s="312"/>
      <c r="IRU86" s="312"/>
      <c r="IRV86" s="312"/>
      <c r="IRW86" s="312"/>
      <c r="IRX86" s="312"/>
      <c r="IRY86" s="312"/>
      <c r="IRZ86" s="312"/>
      <c r="ISA86" s="312"/>
      <c r="ISB86" s="312"/>
      <c r="ISC86" s="312"/>
      <c r="ISD86" s="312"/>
      <c r="ISE86" s="312"/>
      <c r="ISF86" s="312"/>
      <c r="ISG86" s="312"/>
      <c r="ISH86" s="312"/>
      <c r="ISI86" s="312"/>
      <c r="ISJ86" s="312"/>
      <c r="ISK86" s="312"/>
      <c r="ISL86" s="312"/>
      <c r="ISM86" s="312"/>
      <c r="ISN86" s="312"/>
      <c r="ISO86" s="312"/>
      <c r="ISP86" s="312"/>
      <c r="ISQ86" s="312"/>
      <c r="ISR86" s="312"/>
      <c r="ISS86" s="312"/>
      <c r="IST86" s="312"/>
      <c r="ISU86" s="312"/>
      <c r="ISV86" s="312"/>
      <c r="ISW86" s="312"/>
      <c r="ISX86" s="312"/>
      <c r="ISY86" s="312"/>
      <c r="ISZ86" s="312"/>
      <c r="ITA86" s="312"/>
      <c r="ITB86" s="312"/>
      <c r="ITC86" s="312"/>
      <c r="ITD86" s="312"/>
      <c r="ITE86" s="318"/>
      <c r="ITF86" s="318"/>
      <c r="ITG86" s="318"/>
      <c r="ITH86" s="318"/>
      <c r="ITI86" s="318"/>
      <c r="ITJ86" s="318"/>
      <c r="ITK86" s="318"/>
      <c r="ITL86" s="318"/>
      <c r="ITM86" s="318"/>
      <c r="ITN86" s="318"/>
      <c r="ITO86" s="318"/>
      <c r="ITP86" s="318"/>
      <c r="ITQ86" s="318"/>
      <c r="ITR86" s="318"/>
      <c r="ITS86" s="318"/>
      <c r="ITT86" s="318"/>
      <c r="ITU86" s="322"/>
      <c r="ITV86" s="323"/>
      <c r="ITW86" s="323"/>
      <c r="ITX86" s="323"/>
      <c r="ITY86" s="323"/>
      <c r="ITZ86" s="323"/>
      <c r="IUA86" s="323"/>
      <c r="IUB86" s="323"/>
      <c r="IUC86" s="323"/>
      <c r="IUD86" s="323"/>
      <c r="IUE86" s="323"/>
      <c r="IUF86" s="323"/>
      <c r="IUG86" s="323"/>
      <c r="IUH86" s="323"/>
      <c r="IUI86" s="323"/>
      <c r="IUJ86" s="350"/>
      <c r="IUK86" s="312"/>
      <c r="IUL86" s="312"/>
      <c r="IUM86" s="312"/>
      <c r="IUN86" s="312"/>
      <c r="IUO86" s="312"/>
      <c r="IUP86" s="312"/>
      <c r="IUQ86" s="312"/>
      <c r="IUR86" s="312"/>
      <c r="IUS86" s="312"/>
      <c r="IUT86" s="312"/>
      <c r="IUU86" s="312"/>
      <c r="IUV86" s="312"/>
      <c r="IUW86" s="312"/>
      <c r="IUX86" s="312"/>
      <c r="IUY86" s="312"/>
      <c r="IUZ86" s="312"/>
      <c r="IVA86" s="312"/>
      <c r="IVB86" s="312"/>
      <c r="IVC86" s="312"/>
      <c r="IVD86" s="312"/>
      <c r="IVE86" s="312"/>
      <c r="IVF86" s="312"/>
      <c r="IVG86" s="312"/>
      <c r="IVH86" s="312"/>
      <c r="IVI86" s="312"/>
      <c r="IVJ86" s="312"/>
      <c r="IVK86" s="312"/>
      <c r="IVL86" s="312"/>
      <c r="IVM86" s="312"/>
      <c r="IVN86" s="312"/>
      <c r="IVO86" s="312"/>
      <c r="IVP86" s="312"/>
      <c r="IVQ86" s="312"/>
      <c r="IVR86" s="312"/>
      <c r="IVS86" s="312"/>
      <c r="IVT86" s="312"/>
      <c r="IVU86" s="312"/>
      <c r="IVV86" s="312"/>
      <c r="IVW86" s="312"/>
      <c r="IVX86" s="312"/>
      <c r="IVY86" s="312"/>
      <c r="IVZ86" s="312"/>
      <c r="IWA86" s="312"/>
      <c r="IWB86" s="312"/>
      <c r="IWC86" s="312"/>
      <c r="IWD86" s="312"/>
      <c r="IWE86" s="312"/>
      <c r="IWF86" s="312"/>
      <c r="IWG86" s="312"/>
      <c r="IWH86" s="312"/>
      <c r="IWI86" s="312"/>
      <c r="IWJ86" s="312"/>
      <c r="IWK86" s="312"/>
      <c r="IWL86" s="312"/>
      <c r="IWM86" s="312"/>
      <c r="IWN86" s="312"/>
      <c r="IWO86" s="312"/>
      <c r="IWP86" s="312"/>
      <c r="IWQ86" s="312"/>
      <c r="IWR86" s="312"/>
      <c r="IWS86" s="318"/>
      <c r="IWT86" s="318"/>
      <c r="IWU86" s="318"/>
      <c r="IWV86" s="318"/>
      <c r="IWW86" s="318"/>
      <c r="IWX86" s="318"/>
      <c r="IWY86" s="318"/>
      <c r="IWZ86" s="318"/>
      <c r="IXA86" s="318"/>
      <c r="IXB86" s="318"/>
      <c r="IXC86" s="318"/>
      <c r="IXD86" s="318"/>
      <c r="IXE86" s="318"/>
      <c r="IXF86" s="318"/>
      <c r="IXG86" s="318"/>
      <c r="IXH86" s="318"/>
      <c r="IXI86" s="322"/>
      <c r="IXJ86" s="323"/>
      <c r="IXK86" s="323"/>
      <c r="IXL86" s="323"/>
      <c r="IXM86" s="323"/>
      <c r="IXN86" s="323"/>
      <c r="IXO86" s="323"/>
      <c r="IXP86" s="323"/>
      <c r="IXQ86" s="323"/>
      <c r="IXR86" s="323"/>
      <c r="IXS86" s="323"/>
      <c r="IXT86" s="323"/>
      <c r="IXU86" s="323"/>
      <c r="IXV86" s="323"/>
      <c r="IXW86" s="323"/>
      <c r="IXX86" s="350"/>
      <c r="IXY86" s="312"/>
      <c r="IXZ86" s="312"/>
      <c r="IYA86" s="312"/>
      <c r="IYB86" s="312"/>
      <c r="IYC86" s="312"/>
      <c r="IYD86" s="312"/>
      <c r="IYE86" s="312"/>
      <c r="IYF86" s="312"/>
      <c r="IYG86" s="312"/>
      <c r="IYH86" s="312"/>
      <c r="IYI86" s="312"/>
      <c r="IYJ86" s="312"/>
      <c r="IYK86" s="312"/>
      <c r="IYL86" s="312"/>
      <c r="IYM86" s="312"/>
      <c r="IYN86" s="312"/>
      <c r="IYO86" s="312"/>
      <c r="IYP86" s="312"/>
      <c r="IYQ86" s="312"/>
      <c r="IYR86" s="312"/>
      <c r="IYS86" s="312"/>
      <c r="IYT86" s="312"/>
      <c r="IYU86" s="312"/>
      <c r="IYV86" s="312"/>
      <c r="IYW86" s="312"/>
      <c r="IYX86" s="312"/>
      <c r="IYY86" s="312"/>
      <c r="IYZ86" s="312"/>
      <c r="IZA86" s="312"/>
      <c r="IZB86" s="312"/>
      <c r="IZC86" s="312"/>
      <c r="IZD86" s="312"/>
      <c r="IZE86" s="312"/>
      <c r="IZF86" s="312"/>
      <c r="IZG86" s="312"/>
      <c r="IZH86" s="312"/>
      <c r="IZI86" s="312"/>
      <c r="IZJ86" s="312"/>
      <c r="IZK86" s="312"/>
      <c r="IZL86" s="312"/>
      <c r="IZM86" s="312"/>
      <c r="IZN86" s="312"/>
      <c r="IZO86" s="312"/>
      <c r="IZP86" s="312"/>
      <c r="IZQ86" s="312"/>
      <c r="IZR86" s="312"/>
      <c r="IZS86" s="312"/>
      <c r="IZT86" s="312"/>
      <c r="IZU86" s="312"/>
      <c r="IZV86" s="312"/>
      <c r="IZW86" s="312"/>
      <c r="IZX86" s="312"/>
      <c r="IZY86" s="312"/>
      <c r="IZZ86" s="312"/>
      <c r="JAA86" s="312"/>
      <c r="JAB86" s="312"/>
      <c r="JAC86" s="312"/>
      <c r="JAD86" s="312"/>
      <c r="JAE86" s="312"/>
      <c r="JAF86" s="312"/>
      <c r="JAG86" s="318"/>
      <c r="JAH86" s="318"/>
      <c r="JAI86" s="318"/>
      <c r="JAJ86" s="318"/>
      <c r="JAK86" s="318"/>
      <c r="JAL86" s="318"/>
      <c r="JAM86" s="318"/>
      <c r="JAN86" s="318"/>
      <c r="JAO86" s="318"/>
      <c r="JAP86" s="318"/>
      <c r="JAQ86" s="318"/>
      <c r="JAR86" s="318"/>
      <c r="JAS86" s="318"/>
      <c r="JAT86" s="318"/>
      <c r="JAU86" s="318"/>
      <c r="JAV86" s="318"/>
      <c r="JAW86" s="322"/>
      <c r="JAX86" s="323"/>
      <c r="JAY86" s="323"/>
      <c r="JAZ86" s="323"/>
      <c r="JBA86" s="323"/>
      <c r="JBB86" s="323"/>
      <c r="JBC86" s="323"/>
      <c r="JBD86" s="323"/>
      <c r="JBE86" s="323"/>
      <c r="JBF86" s="323"/>
      <c r="JBG86" s="323"/>
      <c r="JBH86" s="323"/>
      <c r="JBI86" s="323"/>
      <c r="JBJ86" s="323"/>
      <c r="JBK86" s="323"/>
      <c r="JBL86" s="350"/>
      <c r="JBM86" s="312"/>
      <c r="JBN86" s="312"/>
      <c r="JBO86" s="312"/>
      <c r="JBP86" s="312"/>
      <c r="JBQ86" s="312"/>
      <c r="JBR86" s="312"/>
      <c r="JBS86" s="312"/>
      <c r="JBT86" s="312"/>
      <c r="JBU86" s="312"/>
      <c r="JBV86" s="312"/>
      <c r="JBW86" s="312"/>
      <c r="JBX86" s="312"/>
      <c r="JBY86" s="312"/>
      <c r="JBZ86" s="312"/>
      <c r="JCA86" s="312"/>
      <c r="JCB86" s="312"/>
      <c r="JCC86" s="312"/>
      <c r="JCD86" s="312"/>
      <c r="JCE86" s="312"/>
      <c r="JCF86" s="312"/>
      <c r="JCG86" s="312"/>
      <c r="JCH86" s="312"/>
      <c r="JCI86" s="312"/>
      <c r="JCJ86" s="312"/>
      <c r="JCK86" s="312"/>
      <c r="JCL86" s="312"/>
      <c r="JCM86" s="312"/>
      <c r="JCN86" s="312"/>
      <c r="JCO86" s="312"/>
      <c r="JCP86" s="312"/>
      <c r="JCQ86" s="312"/>
      <c r="JCR86" s="312"/>
      <c r="JCS86" s="312"/>
      <c r="JCT86" s="312"/>
      <c r="JCU86" s="312"/>
      <c r="JCV86" s="312"/>
      <c r="JCW86" s="312"/>
      <c r="JCX86" s="312"/>
      <c r="JCY86" s="312"/>
      <c r="JCZ86" s="312"/>
      <c r="JDA86" s="312"/>
      <c r="JDB86" s="312"/>
      <c r="JDC86" s="312"/>
      <c r="JDD86" s="312"/>
      <c r="JDE86" s="312"/>
      <c r="JDF86" s="312"/>
      <c r="JDG86" s="312"/>
      <c r="JDH86" s="312"/>
      <c r="JDI86" s="312"/>
      <c r="JDJ86" s="312"/>
      <c r="JDK86" s="312"/>
      <c r="JDL86" s="312"/>
      <c r="JDM86" s="312"/>
      <c r="JDN86" s="312"/>
      <c r="JDO86" s="312"/>
      <c r="JDP86" s="312"/>
      <c r="JDQ86" s="312"/>
      <c r="JDR86" s="312"/>
      <c r="JDS86" s="312"/>
      <c r="JDT86" s="312"/>
      <c r="JDU86" s="318"/>
      <c r="JDV86" s="318"/>
      <c r="JDW86" s="318"/>
      <c r="JDX86" s="318"/>
      <c r="JDY86" s="318"/>
      <c r="JDZ86" s="318"/>
      <c r="JEA86" s="318"/>
      <c r="JEB86" s="318"/>
      <c r="JEC86" s="318"/>
      <c r="JED86" s="318"/>
      <c r="JEE86" s="318"/>
      <c r="JEF86" s="318"/>
      <c r="JEG86" s="318"/>
      <c r="JEH86" s="318"/>
      <c r="JEI86" s="318"/>
      <c r="JEJ86" s="318"/>
      <c r="JEK86" s="322"/>
      <c r="JEL86" s="323"/>
      <c r="JEM86" s="323"/>
      <c r="JEN86" s="323"/>
      <c r="JEO86" s="323"/>
      <c r="JEP86" s="323"/>
      <c r="JEQ86" s="323"/>
      <c r="JER86" s="323"/>
      <c r="JES86" s="323"/>
      <c r="JET86" s="323"/>
      <c r="JEU86" s="323"/>
      <c r="JEV86" s="323"/>
      <c r="JEW86" s="323"/>
      <c r="JEX86" s="323"/>
      <c r="JEY86" s="323"/>
      <c r="JEZ86" s="350"/>
      <c r="JFA86" s="312"/>
      <c r="JFB86" s="312"/>
      <c r="JFC86" s="312"/>
      <c r="JFD86" s="312"/>
      <c r="JFE86" s="312"/>
      <c r="JFF86" s="312"/>
      <c r="JFG86" s="312"/>
      <c r="JFH86" s="312"/>
      <c r="JFI86" s="312"/>
      <c r="JFJ86" s="312"/>
      <c r="JFK86" s="312"/>
      <c r="JFL86" s="312"/>
      <c r="JFM86" s="312"/>
      <c r="JFN86" s="312"/>
      <c r="JFO86" s="312"/>
      <c r="JFP86" s="312"/>
      <c r="JFQ86" s="312"/>
      <c r="JFR86" s="312"/>
      <c r="JFS86" s="312"/>
      <c r="JFT86" s="312"/>
      <c r="JFU86" s="312"/>
      <c r="JFV86" s="312"/>
      <c r="JFW86" s="312"/>
      <c r="JFX86" s="312"/>
      <c r="JFY86" s="312"/>
      <c r="JFZ86" s="312"/>
      <c r="JGA86" s="312"/>
      <c r="JGB86" s="312"/>
      <c r="JGC86" s="312"/>
      <c r="JGD86" s="312"/>
      <c r="JGE86" s="312"/>
      <c r="JGF86" s="312"/>
      <c r="JGG86" s="312"/>
      <c r="JGH86" s="312"/>
      <c r="JGI86" s="312"/>
      <c r="JGJ86" s="312"/>
      <c r="JGK86" s="312"/>
      <c r="JGL86" s="312"/>
      <c r="JGM86" s="312"/>
      <c r="JGN86" s="312"/>
      <c r="JGO86" s="312"/>
      <c r="JGP86" s="312"/>
      <c r="JGQ86" s="312"/>
      <c r="JGR86" s="312"/>
      <c r="JGS86" s="312"/>
      <c r="JGT86" s="312"/>
      <c r="JGU86" s="312"/>
      <c r="JGV86" s="312"/>
      <c r="JGW86" s="312"/>
      <c r="JGX86" s="312"/>
      <c r="JGY86" s="312"/>
      <c r="JGZ86" s="312"/>
      <c r="JHA86" s="312"/>
      <c r="JHB86" s="312"/>
      <c r="JHC86" s="312"/>
      <c r="JHD86" s="312"/>
      <c r="JHE86" s="312"/>
      <c r="JHF86" s="312"/>
      <c r="JHG86" s="312"/>
      <c r="JHH86" s="312"/>
      <c r="JHI86" s="318"/>
      <c r="JHJ86" s="318"/>
      <c r="JHK86" s="318"/>
      <c r="JHL86" s="318"/>
      <c r="JHM86" s="318"/>
      <c r="JHN86" s="318"/>
      <c r="JHO86" s="318"/>
      <c r="JHP86" s="318"/>
      <c r="JHQ86" s="318"/>
      <c r="JHR86" s="318"/>
      <c r="JHS86" s="318"/>
      <c r="JHT86" s="318"/>
      <c r="JHU86" s="318"/>
      <c r="JHV86" s="318"/>
      <c r="JHW86" s="318"/>
      <c r="JHX86" s="318"/>
      <c r="JHY86" s="322"/>
      <c r="JHZ86" s="323"/>
      <c r="JIA86" s="323"/>
      <c r="JIB86" s="323"/>
      <c r="JIC86" s="323"/>
      <c r="JID86" s="323"/>
      <c r="JIE86" s="323"/>
      <c r="JIF86" s="323"/>
      <c r="JIG86" s="323"/>
      <c r="JIH86" s="323"/>
      <c r="JII86" s="323"/>
      <c r="JIJ86" s="323"/>
      <c r="JIK86" s="323"/>
      <c r="JIL86" s="323"/>
      <c r="JIM86" s="323"/>
      <c r="JIN86" s="350"/>
      <c r="JIO86" s="312"/>
      <c r="JIP86" s="312"/>
      <c r="JIQ86" s="312"/>
      <c r="JIR86" s="312"/>
      <c r="JIS86" s="312"/>
      <c r="JIT86" s="312"/>
      <c r="JIU86" s="312"/>
      <c r="JIV86" s="312"/>
      <c r="JIW86" s="312"/>
      <c r="JIX86" s="312"/>
      <c r="JIY86" s="312"/>
      <c r="JIZ86" s="312"/>
      <c r="JJA86" s="312"/>
      <c r="JJB86" s="312"/>
      <c r="JJC86" s="312"/>
      <c r="JJD86" s="312"/>
      <c r="JJE86" s="312"/>
      <c r="JJF86" s="312"/>
      <c r="JJG86" s="312"/>
      <c r="JJH86" s="312"/>
      <c r="JJI86" s="312"/>
      <c r="JJJ86" s="312"/>
      <c r="JJK86" s="312"/>
      <c r="JJL86" s="312"/>
      <c r="JJM86" s="312"/>
      <c r="JJN86" s="312"/>
      <c r="JJO86" s="312"/>
      <c r="JJP86" s="312"/>
      <c r="JJQ86" s="312"/>
      <c r="JJR86" s="312"/>
      <c r="JJS86" s="312"/>
      <c r="JJT86" s="312"/>
      <c r="JJU86" s="312"/>
      <c r="JJV86" s="312"/>
      <c r="JJW86" s="312"/>
      <c r="JJX86" s="312"/>
      <c r="JJY86" s="312"/>
      <c r="JJZ86" s="312"/>
      <c r="JKA86" s="312"/>
      <c r="JKB86" s="312"/>
      <c r="JKC86" s="312"/>
      <c r="JKD86" s="312"/>
      <c r="JKE86" s="312"/>
      <c r="JKF86" s="312"/>
      <c r="JKG86" s="312"/>
      <c r="JKH86" s="312"/>
      <c r="JKI86" s="312"/>
      <c r="JKJ86" s="312"/>
      <c r="JKK86" s="312"/>
      <c r="JKL86" s="312"/>
      <c r="JKM86" s="312"/>
      <c r="JKN86" s="312"/>
      <c r="JKO86" s="312"/>
      <c r="JKP86" s="312"/>
      <c r="JKQ86" s="312"/>
      <c r="JKR86" s="312"/>
      <c r="JKS86" s="312"/>
      <c r="JKT86" s="312"/>
      <c r="JKU86" s="312"/>
      <c r="JKV86" s="312"/>
      <c r="JKW86" s="318"/>
      <c r="JKX86" s="318"/>
      <c r="JKY86" s="318"/>
      <c r="JKZ86" s="318"/>
      <c r="JLA86" s="318"/>
      <c r="JLB86" s="318"/>
      <c r="JLC86" s="318"/>
      <c r="JLD86" s="318"/>
      <c r="JLE86" s="318"/>
      <c r="JLF86" s="318"/>
      <c r="JLG86" s="318"/>
      <c r="JLH86" s="318"/>
      <c r="JLI86" s="318"/>
      <c r="JLJ86" s="318"/>
      <c r="JLK86" s="318"/>
      <c r="JLL86" s="318"/>
      <c r="JLM86" s="322"/>
      <c r="JLN86" s="323"/>
      <c r="JLO86" s="323"/>
      <c r="JLP86" s="323"/>
      <c r="JLQ86" s="323"/>
      <c r="JLR86" s="323"/>
      <c r="JLS86" s="323"/>
      <c r="JLT86" s="323"/>
      <c r="JLU86" s="323"/>
      <c r="JLV86" s="323"/>
      <c r="JLW86" s="323"/>
      <c r="JLX86" s="323"/>
      <c r="JLY86" s="323"/>
      <c r="JLZ86" s="323"/>
      <c r="JMA86" s="323"/>
      <c r="JMB86" s="350"/>
      <c r="JMC86" s="312"/>
      <c r="JMD86" s="312"/>
      <c r="JME86" s="312"/>
      <c r="JMF86" s="312"/>
      <c r="JMG86" s="312"/>
      <c r="JMH86" s="312"/>
      <c r="JMI86" s="312"/>
      <c r="JMJ86" s="312"/>
      <c r="JMK86" s="312"/>
      <c r="JML86" s="312"/>
      <c r="JMM86" s="312"/>
      <c r="JMN86" s="312"/>
      <c r="JMO86" s="312"/>
      <c r="JMP86" s="312"/>
      <c r="JMQ86" s="312"/>
      <c r="JMR86" s="312"/>
      <c r="JMS86" s="312"/>
      <c r="JMT86" s="312"/>
      <c r="JMU86" s="312"/>
      <c r="JMV86" s="312"/>
      <c r="JMW86" s="312"/>
      <c r="JMX86" s="312"/>
      <c r="JMY86" s="312"/>
      <c r="JMZ86" s="312"/>
      <c r="JNA86" s="312"/>
      <c r="JNB86" s="312"/>
      <c r="JNC86" s="312"/>
      <c r="JND86" s="312"/>
      <c r="JNE86" s="312"/>
      <c r="JNF86" s="312"/>
      <c r="JNG86" s="312"/>
      <c r="JNH86" s="312"/>
      <c r="JNI86" s="312"/>
      <c r="JNJ86" s="312"/>
      <c r="JNK86" s="312"/>
      <c r="JNL86" s="312"/>
      <c r="JNM86" s="312"/>
      <c r="JNN86" s="312"/>
      <c r="JNO86" s="312"/>
      <c r="JNP86" s="312"/>
      <c r="JNQ86" s="312"/>
      <c r="JNR86" s="312"/>
      <c r="JNS86" s="312"/>
      <c r="JNT86" s="312"/>
      <c r="JNU86" s="312"/>
      <c r="JNV86" s="312"/>
      <c r="JNW86" s="312"/>
      <c r="JNX86" s="312"/>
      <c r="JNY86" s="312"/>
      <c r="JNZ86" s="312"/>
      <c r="JOA86" s="312"/>
      <c r="JOB86" s="312"/>
      <c r="JOC86" s="312"/>
      <c r="JOD86" s="312"/>
      <c r="JOE86" s="312"/>
      <c r="JOF86" s="312"/>
      <c r="JOG86" s="312"/>
      <c r="JOH86" s="312"/>
      <c r="JOI86" s="312"/>
      <c r="JOJ86" s="312"/>
      <c r="JOK86" s="318"/>
      <c r="JOL86" s="318"/>
      <c r="JOM86" s="318"/>
      <c r="JON86" s="318"/>
      <c r="JOO86" s="318"/>
      <c r="JOP86" s="318"/>
      <c r="JOQ86" s="318"/>
      <c r="JOR86" s="318"/>
      <c r="JOS86" s="318"/>
      <c r="JOT86" s="318"/>
      <c r="JOU86" s="318"/>
      <c r="JOV86" s="318"/>
      <c r="JOW86" s="318"/>
      <c r="JOX86" s="318"/>
      <c r="JOY86" s="318"/>
      <c r="JOZ86" s="318"/>
      <c r="JPA86" s="322"/>
      <c r="JPB86" s="323"/>
      <c r="JPC86" s="323"/>
      <c r="JPD86" s="323"/>
      <c r="JPE86" s="323"/>
      <c r="JPF86" s="323"/>
      <c r="JPG86" s="323"/>
      <c r="JPH86" s="323"/>
      <c r="JPI86" s="323"/>
      <c r="JPJ86" s="323"/>
      <c r="JPK86" s="323"/>
      <c r="JPL86" s="323"/>
      <c r="JPM86" s="323"/>
      <c r="JPN86" s="323"/>
      <c r="JPO86" s="323"/>
      <c r="JPP86" s="350"/>
      <c r="JPQ86" s="312"/>
      <c r="JPR86" s="312"/>
      <c r="JPS86" s="312"/>
      <c r="JPT86" s="312"/>
      <c r="JPU86" s="312"/>
      <c r="JPV86" s="312"/>
      <c r="JPW86" s="312"/>
      <c r="JPX86" s="312"/>
      <c r="JPY86" s="312"/>
      <c r="JPZ86" s="312"/>
      <c r="JQA86" s="312"/>
      <c r="JQB86" s="312"/>
      <c r="JQC86" s="312"/>
      <c r="JQD86" s="312"/>
      <c r="JQE86" s="312"/>
      <c r="JQF86" s="312"/>
      <c r="JQG86" s="312"/>
      <c r="JQH86" s="312"/>
      <c r="JQI86" s="312"/>
      <c r="JQJ86" s="312"/>
      <c r="JQK86" s="312"/>
      <c r="JQL86" s="312"/>
      <c r="JQM86" s="312"/>
      <c r="JQN86" s="312"/>
      <c r="JQO86" s="312"/>
      <c r="JQP86" s="312"/>
      <c r="JQQ86" s="312"/>
      <c r="JQR86" s="312"/>
      <c r="JQS86" s="312"/>
      <c r="JQT86" s="312"/>
      <c r="JQU86" s="312"/>
      <c r="JQV86" s="312"/>
      <c r="JQW86" s="312"/>
      <c r="JQX86" s="312"/>
      <c r="JQY86" s="312"/>
      <c r="JQZ86" s="312"/>
      <c r="JRA86" s="312"/>
      <c r="JRB86" s="312"/>
      <c r="JRC86" s="312"/>
      <c r="JRD86" s="312"/>
      <c r="JRE86" s="312"/>
      <c r="JRF86" s="312"/>
      <c r="JRG86" s="312"/>
      <c r="JRH86" s="312"/>
      <c r="JRI86" s="312"/>
      <c r="JRJ86" s="312"/>
      <c r="JRK86" s="312"/>
      <c r="JRL86" s="312"/>
      <c r="JRM86" s="312"/>
      <c r="JRN86" s="312"/>
      <c r="JRO86" s="312"/>
      <c r="JRP86" s="312"/>
      <c r="JRQ86" s="312"/>
      <c r="JRR86" s="312"/>
      <c r="JRS86" s="312"/>
      <c r="JRT86" s="312"/>
      <c r="JRU86" s="312"/>
      <c r="JRV86" s="312"/>
      <c r="JRW86" s="312"/>
      <c r="JRX86" s="312"/>
      <c r="JRY86" s="318"/>
      <c r="JRZ86" s="318"/>
      <c r="JSA86" s="318"/>
      <c r="JSB86" s="318"/>
      <c r="JSC86" s="318"/>
      <c r="JSD86" s="318"/>
      <c r="JSE86" s="318"/>
      <c r="JSF86" s="318"/>
      <c r="JSG86" s="318"/>
      <c r="JSH86" s="318"/>
      <c r="JSI86" s="318"/>
      <c r="JSJ86" s="318"/>
      <c r="JSK86" s="318"/>
      <c r="JSL86" s="318"/>
      <c r="JSM86" s="318"/>
      <c r="JSN86" s="318"/>
      <c r="JSO86" s="322"/>
      <c r="JSP86" s="323"/>
      <c r="JSQ86" s="323"/>
      <c r="JSR86" s="323"/>
      <c r="JSS86" s="323"/>
      <c r="JST86" s="323"/>
      <c r="JSU86" s="323"/>
      <c r="JSV86" s="323"/>
      <c r="JSW86" s="323"/>
      <c r="JSX86" s="323"/>
      <c r="JSY86" s="323"/>
      <c r="JSZ86" s="323"/>
      <c r="JTA86" s="323"/>
      <c r="JTB86" s="323"/>
      <c r="JTC86" s="323"/>
      <c r="JTD86" s="350"/>
      <c r="JTE86" s="312"/>
      <c r="JTF86" s="312"/>
      <c r="JTG86" s="312"/>
      <c r="JTH86" s="312"/>
      <c r="JTI86" s="312"/>
      <c r="JTJ86" s="312"/>
      <c r="JTK86" s="312"/>
      <c r="JTL86" s="312"/>
      <c r="JTM86" s="312"/>
      <c r="JTN86" s="312"/>
      <c r="JTO86" s="312"/>
      <c r="JTP86" s="312"/>
      <c r="JTQ86" s="312"/>
      <c r="JTR86" s="312"/>
      <c r="JTS86" s="312"/>
      <c r="JTT86" s="312"/>
      <c r="JTU86" s="312"/>
      <c r="JTV86" s="312"/>
      <c r="JTW86" s="312"/>
      <c r="JTX86" s="312"/>
      <c r="JTY86" s="312"/>
      <c r="JTZ86" s="312"/>
      <c r="JUA86" s="312"/>
      <c r="JUB86" s="312"/>
      <c r="JUC86" s="312"/>
      <c r="JUD86" s="312"/>
      <c r="JUE86" s="312"/>
      <c r="JUF86" s="312"/>
      <c r="JUG86" s="312"/>
      <c r="JUH86" s="312"/>
      <c r="JUI86" s="312"/>
      <c r="JUJ86" s="312"/>
      <c r="JUK86" s="312"/>
      <c r="JUL86" s="312"/>
      <c r="JUM86" s="312"/>
      <c r="JUN86" s="312"/>
      <c r="JUO86" s="312"/>
      <c r="JUP86" s="312"/>
      <c r="JUQ86" s="312"/>
      <c r="JUR86" s="312"/>
      <c r="JUS86" s="312"/>
      <c r="JUT86" s="312"/>
      <c r="JUU86" s="312"/>
      <c r="JUV86" s="312"/>
      <c r="JUW86" s="312"/>
      <c r="JUX86" s="312"/>
      <c r="JUY86" s="312"/>
      <c r="JUZ86" s="312"/>
      <c r="JVA86" s="312"/>
      <c r="JVB86" s="312"/>
      <c r="JVC86" s="312"/>
      <c r="JVD86" s="312"/>
      <c r="JVE86" s="312"/>
      <c r="JVF86" s="312"/>
      <c r="JVG86" s="312"/>
      <c r="JVH86" s="312"/>
      <c r="JVI86" s="312"/>
      <c r="JVJ86" s="312"/>
      <c r="JVK86" s="312"/>
      <c r="JVL86" s="312"/>
      <c r="JVM86" s="318"/>
      <c r="JVN86" s="318"/>
      <c r="JVO86" s="318"/>
      <c r="JVP86" s="318"/>
      <c r="JVQ86" s="318"/>
      <c r="JVR86" s="318"/>
      <c r="JVS86" s="318"/>
      <c r="JVT86" s="318"/>
      <c r="JVU86" s="318"/>
      <c r="JVV86" s="318"/>
      <c r="JVW86" s="318"/>
      <c r="JVX86" s="318"/>
      <c r="JVY86" s="318"/>
      <c r="JVZ86" s="318"/>
      <c r="JWA86" s="318"/>
      <c r="JWB86" s="318"/>
      <c r="JWC86" s="322"/>
      <c r="JWD86" s="323"/>
      <c r="JWE86" s="323"/>
      <c r="JWF86" s="323"/>
      <c r="JWG86" s="323"/>
      <c r="JWH86" s="323"/>
      <c r="JWI86" s="323"/>
      <c r="JWJ86" s="323"/>
      <c r="JWK86" s="323"/>
      <c r="JWL86" s="323"/>
      <c r="JWM86" s="323"/>
      <c r="JWN86" s="323"/>
      <c r="JWO86" s="323"/>
      <c r="JWP86" s="323"/>
      <c r="JWQ86" s="323"/>
      <c r="JWR86" s="350"/>
      <c r="JWS86" s="312"/>
      <c r="JWT86" s="312"/>
      <c r="JWU86" s="312"/>
      <c r="JWV86" s="312"/>
      <c r="JWW86" s="312"/>
      <c r="JWX86" s="312"/>
      <c r="JWY86" s="312"/>
      <c r="JWZ86" s="312"/>
      <c r="JXA86" s="312"/>
      <c r="JXB86" s="312"/>
      <c r="JXC86" s="312"/>
      <c r="JXD86" s="312"/>
      <c r="JXE86" s="312"/>
      <c r="JXF86" s="312"/>
      <c r="JXG86" s="312"/>
      <c r="JXH86" s="312"/>
      <c r="JXI86" s="312"/>
      <c r="JXJ86" s="312"/>
      <c r="JXK86" s="312"/>
      <c r="JXL86" s="312"/>
      <c r="JXM86" s="312"/>
      <c r="JXN86" s="312"/>
      <c r="JXO86" s="312"/>
      <c r="JXP86" s="312"/>
      <c r="JXQ86" s="312"/>
      <c r="JXR86" s="312"/>
      <c r="JXS86" s="312"/>
      <c r="JXT86" s="312"/>
      <c r="JXU86" s="312"/>
      <c r="JXV86" s="312"/>
      <c r="JXW86" s="312"/>
      <c r="JXX86" s="312"/>
      <c r="JXY86" s="312"/>
      <c r="JXZ86" s="312"/>
      <c r="JYA86" s="312"/>
      <c r="JYB86" s="312"/>
      <c r="JYC86" s="312"/>
      <c r="JYD86" s="312"/>
      <c r="JYE86" s="312"/>
      <c r="JYF86" s="312"/>
      <c r="JYG86" s="312"/>
      <c r="JYH86" s="312"/>
      <c r="JYI86" s="312"/>
      <c r="JYJ86" s="312"/>
      <c r="JYK86" s="312"/>
      <c r="JYL86" s="312"/>
      <c r="JYM86" s="312"/>
      <c r="JYN86" s="312"/>
      <c r="JYO86" s="312"/>
      <c r="JYP86" s="312"/>
      <c r="JYQ86" s="312"/>
      <c r="JYR86" s="312"/>
      <c r="JYS86" s="312"/>
      <c r="JYT86" s="312"/>
      <c r="JYU86" s="312"/>
      <c r="JYV86" s="312"/>
      <c r="JYW86" s="312"/>
      <c r="JYX86" s="312"/>
      <c r="JYY86" s="312"/>
      <c r="JYZ86" s="312"/>
      <c r="JZA86" s="318"/>
      <c r="JZB86" s="318"/>
      <c r="JZC86" s="318"/>
      <c r="JZD86" s="318"/>
      <c r="JZE86" s="318"/>
      <c r="JZF86" s="318"/>
      <c r="JZG86" s="318"/>
      <c r="JZH86" s="318"/>
      <c r="JZI86" s="318"/>
      <c r="JZJ86" s="318"/>
      <c r="JZK86" s="318"/>
      <c r="JZL86" s="318"/>
      <c r="JZM86" s="318"/>
      <c r="JZN86" s="318"/>
      <c r="JZO86" s="318"/>
      <c r="JZP86" s="318"/>
      <c r="JZQ86" s="322"/>
      <c r="JZR86" s="323"/>
      <c r="JZS86" s="323"/>
      <c r="JZT86" s="323"/>
      <c r="JZU86" s="323"/>
      <c r="JZV86" s="323"/>
      <c r="JZW86" s="323"/>
      <c r="JZX86" s="323"/>
      <c r="JZY86" s="323"/>
      <c r="JZZ86" s="323"/>
      <c r="KAA86" s="323"/>
      <c r="KAB86" s="323"/>
      <c r="KAC86" s="323"/>
      <c r="KAD86" s="323"/>
      <c r="KAE86" s="323"/>
      <c r="KAF86" s="350"/>
      <c r="KAG86" s="312"/>
      <c r="KAH86" s="312"/>
      <c r="KAI86" s="312"/>
      <c r="KAJ86" s="312"/>
      <c r="KAK86" s="312"/>
      <c r="KAL86" s="312"/>
      <c r="KAM86" s="312"/>
      <c r="KAN86" s="312"/>
      <c r="KAO86" s="312"/>
      <c r="KAP86" s="312"/>
      <c r="KAQ86" s="312"/>
      <c r="KAR86" s="312"/>
      <c r="KAS86" s="312"/>
      <c r="KAT86" s="312"/>
      <c r="KAU86" s="312"/>
      <c r="KAV86" s="312"/>
      <c r="KAW86" s="312"/>
      <c r="KAX86" s="312"/>
      <c r="KAY86" s="312"/>
      <c r="KAZ86" s="312"/>
      <c r="KBA86" s="312"/>
      <c r="KBB86" s="312"/>
      <c r="KBC86" s="312"/>
      <c r="KBD86" s="312"/>
      <c r="KBE86" s="312"/>
      <c r="KBF86" s="312"/>
      <c r="KBG86" s="312"/>
      <c r="KBH86" s="312"/>
      <c r="KBI86" s="312"/>
      <c r="KBJ86" s="312"/>
      <c r="KBK86" s="312"/>
      <c r="KBL86" s="312"/>
      <c r="KBM86" s="312"/>
      <c r="KBN86" s="312"/>
      <c r="KBO86" s="312"/>
      <c r="KBP86" s="312"/>
      <c r="KBQ86" s="312"/>
      <c r="KBR86" s="312"/>
      <c r="KBS86" s="312"/>
      <c r="KBT86" s="312"/>
      <c r="KBU86" s="312"/>
      <c r="KBV86" s="312"/>
      <c r="KBW86" s="312"/>
      <c r="KBX86" s="312"/>
      <c r="KBY86" s="312"/>
      <c r="KBZ86" s="312"/>
      <c r="KCA86" s="312"/>
      <c r="KCB86" s="312"/>
      <c r="KCC86" s="312"/>
      <c r="KCD86" s="312"/>
      <c r="KCE86" s="312"/>
      <c r="KCF86" s="312"/>
      <c r="KCG86" s="312"/>
      <c r="KCH86" s="312"/>
      <c r="KCI86" s="312"/>
      <c r="KCJ86" s="312"/>
      <c r="KCK86" s="312"/>
      <c r="KCL86" s="312"/>
      <c r="KCM86" s="312"/>
      <c r="KCN86" s="312"/>
      <c r="KCO86" s="318"/>
      <c r="KCP86" s="318"/>
      <c r="KCQ86" s="318"/>
      <c r="KCR86" s="318"/>
      <c r="KCS86" s="318"/>
      <c r="KCT86" s="318"/>
      <c r="KCU86" s="318"/>
      <c r="KCV86" s="318"/>
      <c r="KCW86" s="318"/>
      <c r="KCX86" s="318"/>
      <c r="KCY86" s="318"/>
      <c r="KCZ86" s="318"/>
      <c r="KDA86" s="318"/>
      <c r="KDB86" s="318"/>
      <c r="KDC86" s="318"/>
      <c r="KDD86" s="318"/>
      <c r="KDE86" s="322"/>
      <c r="KDF86" s="323"/>
      <c r="KDG86" s="323"/>
      <c r="KDH86" s="323"/>
      <c r="KDI86" s="323"/>
      <c r="KDJ86" s="323"/>
      <c r="KDK86" s="323"/>
      <c r="KDL86" s="323"/>
      <c r="KDM86" s="323"/>
      <c r="KDN86" s="323"/>
      <c r="KDO86" s="323"/>
      <c r="KDP86" s="323"/>
      <c r="KDQ86" s="323"/>
      <c r="KDR86" s="323"/>
      <c r="KDS86" s="323"/>
      <c r="KDT86" s="350"/>
      <c r="KDU86" s="312"/>
      <c r="KDV86" s="312"/>
      <c r="KDW86" s="312"/>
      <c r="KDX86" s="312"/>
      <c r="KDY86" s="312"/>
      <c r="KDZ86" s="312"/>
      <c r="KEA86" s="312"/>
      <c r="KEB86" s="312"/>
      <c r="KEC86" s="312"/>
      <c r="KED86" s="312"/>
      <c r="KEE86" s="312"/>
      <c r="KEF86" s="312"/>
      <c r="KEG86" s="312"/>
      <c r="KEH86" s="312"/>
      <c r="KEI86" s="312"/>
      <c r="KEJ86" s="312"/>
      <c r="KEK86" s="312"/>
      <c r="KEL86" s="312"/>
      <c r="KEM86" s="312"/>
      <c r="KEN86" s="312"/>
      <c r="KEO86" s="312"/>
      <c r="KEP86" s="312"/>
      <c r="KEQ86" s="312"/>
      <c r="KER86" s="312"/>
      <c r="KES86" s="312"/>
      <c r="KET86" s="312"/>
      <c r="KEU86" s="312"/>
      <c r="KEV86" s="312"/>
      <c r="KEW86" s="312"/>
      <c r="KEX86" s="312"/>
      <c r="KEY86" s="312"/>
      <c r="KEZ86" s="312"/>
      <c r="KFA86" s="312"/>
      <c r="KFB86" s="312"/>
      <c r="KFC86" s="312"/>
      <c r="KFD86" s="312"/>
      <c r="KFE86" s="312"/>
      <c r="KFF86" s="312"/>
      <c r="KFG86" s="312"/>
      <c r="KFH86" s="312"/>
      <c r="KFI86" s="312"/>
      <c r="KFJ86" s="312"/>
      <c r="KFK86" s="312"/>
      <c r="KFL86" s="312"/>
      <c r="KFM86" s="312"/>
      <c r="KFN86" s="312"/>
      <c r="KFO86" s="312"/>
      <c r="KFP86" s="312"/>
      <c r="KFQ86" s="312"/>
      <c r="KFR86" s="312"/>
      <c r="KFS86" s="312"/>
      <c r="KFT86" s="312"/>
      <c r="KFU86" s="312"/>
      <c r="KFV86" s="312"/>
      <c r="KFW86" s="312"/>
      <c r="KFX86" s="312"/>
      <c r="KFY86" s="312"/>
      <c r="KFZ86" s="312"/>
      <c r="KGA86" s="312"/>
      <c r="KGB86" s="312"/>
      <c r="KGC86" s="318"/>
      <c r="KGD86" s="318"/>
      <c r="KGE86" s="318"/>
      <c r="KGF86" s="318"/>
      <c r="KGG86" s="318"/>
      <c r="KGH86" s="318"/>
      <c r="KGI86" s="318"/>
      <c r="KGJ86" s="318"/>
      <c r="KGK86" s="318"/>
      <c r="KGL86" s="318"/>
      <c r="KGM86" s="318"/>
      <c r="KGN86" s="318"/>
      <c r="KGO86" s="318"/>
      <c r="KGP86" s="318"/>
      <c r="KGQ86" s="318"/>
      <c r="KGR86" s="318"/>
      <c r="KGS86" s="322"/>
      <c r="KGT86" s="323"/>
      <c r="KGU86" s="323"/>
      <c r="KGV86" s="323"/>
      <c r="KGW86" s="323"/>
      <c r="KGX86" s="323"/>
      <c r="KGY86" s="323"/>
      <c r="KGZ86" s="323"/>
      <c r="KHA86" s="323"/>
      <c r="KHB86" s="323"/>
      <c r="KHC86" s="323"/>
      <c r="KHD86" s="323"/>
      <c r="KHE86" s="323"/>
      <c r="KHF86" s="323"/>
      <c r="KHG86" s="323"/>
      <c r="KHH86" s="350"/>
      <c r="KHI86" s="312"/>
      <c r="KHJ86" s="312"/>
      <c r="KHK86" s="312"/>
      <c r="KHL86" s="312"/>
      <c r="KHM86" s="312"/>
      <c r="KHN86" s="312"/>
      <c r="KHO86" s="312"/>
      <c r="KHP86" s="312"/>
      <c r="KHQ86" s="312"/>
      <c r="KHR86" s="312"/>
      <c r="KHS86" s="312"/>
      <c r="KHT86" s="312"/>
      <c r="KHU86" s="312"/>
      <c r="KHV86" s="312"/>
      <c r="KHW86" s="312"/>
      <c r="KHX86" s="312"/>
      <c r="KHY86" s="312"/>
      <c r="KHZ86" s="312"/>
      <c r="KIA86" s="312"/>
      <c r="KIB86" s="312"/>
      <c r="KIC86" s="312"/>
      <c r="KID86" s="312"/>
      <c r="KIE86" s="312"/>
      <c r="KIF86" s="312"/>
      <c r="KIG86" s="312"/>
      <c r="KIH86" s="312"/>
      <c r="KII86" s="312"/>
      <c r="KIJ86" s="312"/>
      <c r="KIK86" s="312"/>
      <c r="KIL86" s="312"/>
      <c r="KIM86" s="312"/>
      <c r="KIN86" s="312"/>
      <c r="KIO86" s="312"/>
      <c r="KIP86" s="312"/>
      <c r="KIQ86" s="312"/>
      <c r="KIR86" s="312"/>
      <c r="KIS86" s="312"/>
      <c r="KIT86" s="312"/>
      <c r="KIU86" s="312"/>
      <c r="KIV86" s="312"/>
      <c r="KIW86" s="312"/>
      <c r="KIX86" s="312"/>
      <c r="KIY86" s="312"/>
      <c r="KIZ86" s="312"/>
      <c r="KJA86" s="312"/>
      <c r="KJB86" s="312"/>
      <c r="KJC86" s="312"/>
      <c r="KJD86" s="312"/>
      <c r="KJE86" s="312"/>
      <c r="KJF86" s="312"/>
      <c r="KJG86" s="312"/>
      <c r="KJH86" s="312"/>
      <c r="KJI86" s="312"/>
      <c r="KJJ86" s="312"/>
      <c r="KJK86" s="312"/>
      <c r="KJL86" s="312"/>
      <c r="KJM86" s="312"/>
      <c r="KJN86" s="312"/>
      <c r="KJO86" s="312"/>
      <c r="KJP86" s="312"/>
      <c r="KJQ86" s="318"/>
      <c r="KJR86" s="318"/>
      <c r="KJS86" s="318"/>
      <c r="KJT86" s="318"/>
      <c r="KJU86" s="318"/>
      <c r="KJV86" s="318"/>
      <c r="KJW86" s="318"/>
      <c r="KJX86" s="318"/>
      <c r="KJY86" s="318"/>
      <c r="KJZ86" s="318"/>
      <c r="KKA86" s="318"/>
      <c r="KKB86" s="318"/>
      <c r="KKC86" s="318"/>
      <c r="KKD86" s="318"/>
      <c r="KKE86" s="318"/>
      <c r="KKF86" s="318"/>
      <c r="KKG86" s="322"/>
      <c r="KKH86" s="323"/>
      <c r="KKI86" s="323"/>
      <c r="KKJ86" s="323"/>
      <c r="KKK86" s="323"/>
      <c r="KKL86" s="323"/>
      <c r="KKM86" s="323"/>
      <c r="KKN86" s="323"/>
      <c r="KKO86" s="323"/>
      <c r="KKP86" s="323"/>
      <c r="KKQ86" s="323"/>
      <c r="KKR86" s="323"/>
      <c r="KKS86" s="323"/>
      <c r="KKT86" s="323"/>
      <c r="KKU86" s="323"/>
      <c r="KKV86" s="350"/>
      <c r="KKW86" s="312"/>
      <c r="KKX86" s="312"/>
      <c r="KKY86" s="312"/>
      <c r="KKZ86" s="312"/>
      <c r="KLA86" s="312"/>
      <c r="KLB86" s="312"/>
      <c r="KLC86" s="312"/>
      <c r="KLD86" s="312"/>
      <c r="KLE86" s="312"/>
      <c r="KLF86" s="312"/>
      <c r="KLG86" s="312"/>
      <c r="KLH86" s="312"/>
      <c r="KLI86" s="312"/>
      <c r="KLJ86" s="312"/>
      <c r="KLK86" s="312"/>
      <c r="KLL86" s="312"/>
      <c r="KLM86" s="312"/>
      <c r="KLN86" s="312"/>
      <c r="KLO86" s="312"/>
      <c r="KLP86" s="312"/>
      <c r="KLQ86" s="312"/>
      <c r="KLR86" s="312"/>
      <c r="KLS86" s="312"/>
      <c r="KLT86" s="312"/>
      <c r="KLU86" s="312"/>
      <c r="KLV86" s="312"/>
      <c r="KLW86" s="312"/>
      <c r="KLX86" s="312"/>
      <c r="KLY86" s="312"/>
      <c r="KLZ86" s="312"/>
      <c r="KMA86" s="312"/>
      <c r="KMB86" s="312"/>
      <c r="KMC86" s="312"/>
      <c r="KMD86" s="312"/>
      <c r="KME86" s="312"/>
      <c r="KMF86" s="312"/>
      <c r="KMG86" s="312"/>
      <c r="KMH86" s="312"/>
      <c r="KMI86" s="312"/>
      <c r="KMJ86" s="312"/>
      <c r="KMK86" s="312"/>
      <c r="KML86" s="312"/>
      <c r="KMM86" s="312"/>
      <c r="KMN86" s="312"/>
      <c r="KMO86" s="312"/>
      <c r="KMP86" s="312"/>
      <c r="KMQ86" s="312"/>
      <c r="KMR86" s="312"/>
      <c r="KMS86" s="312"/>
      <c r="KMT86" s="312"/>
      <c r="KMU86" s="312"/>
      <c r="KMV86" s="312"/>
      <c r="KMW86" s="312"/>
      <c r="KMX86" s="312"/>
      <c r="KMY86" s="312"/>
      <c r="KMZ86" s="312"/>
      <c r="KNA86" s="312"/>
      <c r="KNB86" s="312"/>
      <c r="KNC86" s="312"/>
      <c r="KND86" s="312"/>
      <c r="KNE86" s="318"/>
      <c r="KNF86" s="318"/>
      <c r="KNG86" s="318"/>
      <c r="KNH86" s="318"/>
      <c r="KNI86" s="318"/>
      <c r="KNJ86" s="318"/>
      <c r="KNK86" s="318"/>
      <c r="KNL86" s="318"/>
      <c r="KNM86" s="318"/>
      <c r="KNN86" s="318"/>
      <c r="KNO86" s="318"/>
      <c r="KNP86" s="318"/>
      <c r="KNQ86" s="318"/>
      <c r="KNR86" s="318"/>
      <c r="KNS86" s="318"/>
      <c r="KNT86" s="318"/>
      <c r="KNU86" s="322"/>
      <c r="KNV86" s="323"/>
      <c r="KNW86" s="323"/>
      <c r="KNX86" s="323"/>
      <c r="KNY86" s="323"/>
      <c r="KNZ86" s="323"/>
      <c r="KOA86" s="323"/>
      <c r="KOB86" s="323"/>
      <c r="KOC86" s="323"/>
      <c r="KOD86" s="323"/>
      <c r="KOE86" s="323"/>
      <c r="KOF86" s="323"/>
      <c r="KOG86" s="323"/>
      <c r="KOH86" s="323"/>
      <c r="KOI86" s="323"/>
      <c r="KOJ86" s="350"/>
      <c r="KOK86" s="312"/>
      <c r="KOL86" s="312"/>
      <c r="KOM86" s="312"/>
      <c r="KON86" s="312"/>
      <c r="KOO86" s="312"/>
      <c r="KOP86" s="312"/>
      <c r="KOQ86" s="312"/>
      <c r="KOR86" s="312"/>
      <c r="KOS86" s="312"/>
      <c r="KOT86" s="312"/>
      <c r="KOU86" s="312"/>
      <c r="KOV86" s="312"/>
      <c r="KOW86" s="312"/>
      <c r="KOX86" s="312"/>
      <c r="KOY86" s="312"/>
      <c r="KOZ86" s="312"/>
      <c r="KPA86" s="312"/>
      <c r="KPB86" s="312"/>
      <c r="KPC86" s="312"/>
      <c r="KPD86" s="312"/>
      <c r="KPE86" s="312"/>
      <c r="KPF86" s="312"/>
      <c r="KPG86" s="312"/>
      <c r="KPH86" s="312"/>
      <c r="KPI86" s="312"/>
      <c r="KPJ86" s="312"/>
      <c r="KPK86" s="312"/>
      <c r="KPL86" s="312"/>
      <c r="KPM86" s="312"/>
      <c r="KPN86" s="312"/>
      <c r="KPO86" s="312"/>
      <c r="KPP86" s="312"/>
      <c r="KPQ86" s="312"/>
      <c r="KPR86" s="312"/>
      <c r="KPS86" s="312"/>
      <c r="KPT86" s="312"/>
      <c r="KPU86" s="312"/>
      <c r="KPV86" s="312"/>
      <c r="KPW86" s="312"/>
      <c r="KPX86" s="312"/>
      <c r="KPY86" s="312"/>
      <c r="KPZ86" s="312"/>
      <c r="KQA86" s="312"/>
      <c r="KQB86" s="312"/>
      <c r="KQC86" s="312"/>
      <c r="KQD86" s="312"/>
      <c r="KQE86" s="312"/>
      <c r="KQF86" s="312"/>
      <c r="KQG86" s="312"/>
      <c r="KQH86" s="312"/>
      <c r="KQI86" s="312"/>
      <c r="KQJ86" s="312"/>
      <c r="KQK86" s="312"/>
      <c r="KQL86" s="312"/>
      <c r="KQM86" s="312"/>
      <c r="KQN86" s="312"/>
      <c r="KQO86" s="312"/>
      <c r="KQP86" s="312"/>
      <c r="KQQ86" s="312"/>
      <c r="KQR86" s="312"/>
      <c r="KQS86" s="318"/>
      <c r="KQT86" s="318"/>
      <c r="KQU86" s="318"/>
      <c r="KQV86" s="318"/>
      <c r="KQW86" s="318"/>
      <c r="KQX86" s="318"/>
      <c r="KQY86" s="318"/>
      <c r="KQZ86" s="318"/>
      <c r="KRA86" s="318"/>
      <c r="KRB86" s="318"/>
      <c r="KRC86" s="318"/>
      <c r="KRD86" s="318"/>
      <c r="KRE86" s="318"/>
      <c r="KRF86" s="318"/>
      <c r="KRG86" s="318"/>
      <c r="KRH86" s="318"/>
      <c r="KRI86" s="322"/>
      <c r="KRJ86" s="323"/>
      <c r="KRK86" s="323"/>
      <c r="KRL86" s="323"/>
      <c r="KRM86" s="323"/>
      <c r="KRN86" s="323"/>
      <c r="KRO86" s="323"/>
      <c r="KRP86" s="323"/>
      <c r="KRQ86" s="323"/>
      <c r="KRR86" s="323"/>
      <c r="KRS86" s="323"/>
      <c r="KRT86" s="323"/>
      <c r="KRU86" s="323"/>
      <c r="KRV86" s="323"/>
      <c r="KRW86" s="323"/>
      <c r="KRX86" s="350"/>
      <c r="KRY86" s="312"/>
      <c r="KRZ86" s="312"/>
      <c r="KSA86" s="312"/>
      <c r="KSB86" s="312"/>
      <c r="KSC86" s="312"/>
      <c r="KSD86" s="312"/>
      <c r="KSE86" s="312"/>
      <c r="KSF86" s="312"/>
      <c r="KSG86" s="312"/>
      <c r="KSH86" s="312"/>
      <c r="KSI86" s="312"/>
      <c r="KSJ86" s="312"/>
      <c r="KSK86" s="312"/>
      <c r="KSL86" s="312"/>
      <c r="KSM86" s="312"/>
      <c r="KSN86" s="312"/>
      <c r="KSO86" s="312"/>
      <c r="KSP86" s="312"/>
      <c r="KSQ86" s="312"/>
      <c r="KSR86" s="312"/>
      <c r="KSS86" s="312"/>
      <c r="KST86" s="312"/>
      <c r="KSU86" s="312"/>
      <c r="KSV86" s="312"/>
      <c r="KSW86" s="312"/>
      <c r="KSX86" s="312"/>
      <c r="KSY86" s="312"/>
      <c r="KSZ86" s="312"/>
      <c r="KTA86" s="312"/>
      <c r="KTB86" s="312"/>
      <c r="KTC86" s="312"/>
      <c r="KTD86" s="312"/>
      <c r="KTE86" s="312"/>
      <c r="KTF86" s="312"/>
      <c r="KTG86" s="312"/>
      <c r="KTH86" s="312"/>
      <c r="KTI86" s="312"/>
      <c r="KTJ86" s="312"/>
      <c r="KTK86" s="312"/>
      <c r="KTL86" s="312"/>
      <c r="KTM86" s="312"/>
      <c r="KTN86" s="312"/>
      <c r="KTO86" s="312"/>
      <c r="KTP86" s="312"/>
      <c r="KTQ86" s="312"/>
      <c r="KTR86" s="312"/>
      <c r="KTS86" s="312"/>
      <c r="KTT86" s="312"/>
      <c r="KTU86" s="312"/>
      <c r="KTV86" s="312"/>
      <c r="KTW86" s="312"/>
      <c r="KTX86" s="312"/>
      <c r="KTY86" s="312"/>
      <c r="KTZ86" s="312"/>
      <c r="KUA86" s="312"/>
      <c r="KUB86" s="312"/>
      <c r="KUC86" s="312"/>
      <c r="KUD86" s="312"/>
      <c r="KUE86" s="312"/>
      <c r="KUF86" s="312"/>
      <c r="KUG86" s="318"/>
      <c r="KUH86" s="318"/>
      <c r="KUI86" s="318"/>
      <c r="KUJ86" s="318"/>
      <c r="KUK86" s="318"/>
      <c r="KUL86" s="318"/>
      <c r="KUM86" s="318"/>
      <c r="KUN86" s="318"/>
      <c r="KUO86" s="318"/>
      <c r="KUP86" s="318"/>
      <c r="KUQ86" s="318"/>
      <c r="KUR86" s="318"/>
      <c r="KUS86" s="318"/>
      <c r="KUT86" s="318"/>
      <c r="KUU86" s="318"/>
      <c r="KUV86" s="318"/>
      <c r="KUW86" s="322"/>
      <c r="KUX86" s="323"/>
      <c r="KUY86" s="323"/>
      <c r="KUZ86" s="323"/>
      <c r="KVA86" s="323"/>
      <c r="KVB86" s="323"/>
      <c r="KVC86" s="323"/>
      <c r="KVD86" s="323"/>
      <c r="KVE86" s="323"/>
      <c r="KVF86" s="323"/>
      <c r="KVG86" s="323"/>
      <c r="KVH86" s="323"/>
      <c r="KVI86" s="323"/>
      <c r="KVJ86" s="323"/>
      <c r="KVK86" s="323"/>
      <c r="KVL86" s="350"/>
      <c r="KVM86" s="312"/>
      <c r="KVN86" s="312"/>
      <c r="KVO86" s="312"/>
      <c r="KVP86" s="312"/>
      <c r="KVQ86" s="312"/>
      <c r="KVR86" s="312"/>
      <c r="KVS86" s="312"/>
      <c r="KVT86" s="312"/>
      <c r="KVU86" s="312"/>
      <c r="KVV86" s="312"/>
      <c r="KVW86" s="312"/>
      <c r="KVX86" s="312"/>
      <c r="KVY86" s="312"/>
      <c r="KVZ86" s="312"/>
      <c r="KWA86" s="312"/>
      <c r="KWB86" s="312"/>
      <c r="KWC86" s="312"/>
      <c r="KWD86" s="312"/>
      <c r="KWE86" s="312"/>
      <c r="KWF86" s="312"/>
      <c r="KWG86" s="312"/>
      <c r="KWH86" s="312"/>
      <c r="KWI86" s="312"/>
      <c r="KWJ86" s="312"/>
      <c r="KWK86" s="312"/>
      <c r="KWL86" s="312"/>
      <c r="KWM86" s="312"/>
      <c r="KWN86" s="312"/>
      <c r="KWO86" s="312"/>
      <c r="KWP86" s="312"/>
      <c r="KWQ86" s="312"/>
      <c r="KWR86" s="312"/>
      <c r="KWS86" s="312"/>
      <c r="KWT86" s="312"/>
      <c r="KWU86" s="312"/>
      <c r="KWV86" s="312"/>
      <c r="KWW86" s="312"/>
      <c r="KWX86" s="312"/>
      <c r="KWY86" s="312"/>
      <c r="KWZ86" s="312"/>
      <c r="KXA86" s="312"/>
      <c r="KXB86" s="312"/>
      <c r="KXC86" s="312"/>
      <c r="KXD86" s="312"/>
      <c r="KXE86" s="312"/>
      <c r="KXF86" s="312"/>
      <c r="KXG86" s="312"/>
      <c r="KXH86" s="312"/>
      <c r="KXI86" s="312"/>
      <c r="KXJ86" s="312"/>
      <c r="KXK86" s="312"/>
      <c r="KXL86" s="312"/>
      <c r="KXM86" s="312"/>
      <c r="KXN86" s="312"/>
      <c r="KXO86" s="312"/>
      <c r="KXP86" s="312"/>
      <c r="KXQ86" s="312"/>
      <c r="KXR86" s="312"/>
      <c r="KXS86" s="312"/>
      <c r="KXT86" s="312"/>
      <c r="KXU86" s="318"/>
      <c r="KXV86" s="318"/>
      <c r="KXW86" s="318"/>
      <c r="KXX86" s="318"/>
      <c r="KXY86" s="318"/>
      <c r="KXZ86" s="318"/>
      <c r="KYA86" s="318"/>
      <c r="KYB86" s="318"/>
      <c r="KYC86" s="318"/>
      <c r="KYD86" s="318"/>
      <c r="KYE86" s="318"/>
      <c r="KYF86" s="318"/>
      <c r="KYG86" s="318"/>
      <c r="KYH86" s="318"/>
      <c r="KYI86" s="318"/>
      <c r="KYJ86" s="318"/>
      <c r="KYK86" s="322"/>
      <c r="KYL86" s="323"/>
      <c r="KYM86" s="323"/>
      <c r="KYN86" s="323"/>
      <c r="KYO86" s="323"/>
      <c r="KYP86" s="323"/>
      <c r="KYQ86" s="323"/>
      <c r="KYR86" s="323"/>
      <c r="KYS86" s="323"/>
      <c r="KYT86" s="323"/>
      <c r="KYU86" s="323"/>
      <c r="KYV86" s="323"/>
      <c r="KYW86" s="323"/>
      <c r="KYX86" s="323"/>
      <c r="KYY86" s="323"/>
      <c r="KYZ86" s="350"/>
      <c r="KZA86" s="312"/>
      <c r="KZB86" s="312"/>
      <c r="KZC86" s="312"/>
      <c r="KZD86" s="312"/>
      <c r="KZE86" s="312"/>
      <c r="KZF86" s="312"/>
      <c r="KZG86" s="312"/>
      <c r="KZH86" s="312"/>
      <c r="KZI86" s="312"/>
      <c r="KZJ86" s="312"/>
      <c r="KZK86" s="312"/>
      <c r="KZL86" s="312"/>
      <c r="KZM86" s="312"/>
      <c r="KZN86" s="312"/>
      <c r="KZO86" s="312"/>
      <c r="KZP86" s="312"/>
      <c r="KZQ86" s="312"/>
      <c r="KZR86" s="312"/>
      <c r="KZS86" s="312"/>
      <c r="KZT86" s="312"/>
      <c r="KZU86" s="312"/>
      <c r="KZV86" s="312"/>
      <c r="KZW86" s="312"/>
      <c r="KZX86" s="312"/>
      <c r="KZY86" s="312"/>
      <c r="KZZ86" s="312"/>
      <c r="LAA86" s="312"/>
      <c r="LAB86" s="312"/>
      <c r="LAC86" s="312"/>
      <c r="LAD86" s="312"/>
      <c r="LAE86" s="312"/>
      <c r="LAF86" s="312"/>
      <c r="LAG86" s="312"/>
      <c r="LAH86" s="312"/>
      <c r="LAI86" s="312"/>
      <c r="LAJ86" s="312"/>
      <c r="LAK86" s="312"/>
      <c r="LAL86" s="312"/>
      <c r="LAM86" s="312"/>
      <c r="LAN86" s="312"/>
      <c r="LAO86" s="312"/>
      <c r="LAP86" s="312"/>
      <c r="LAQ86" s="312"/>
      <c r="LAR86" s="312"/>
      <c r="LAS86" s="312"/>
      <c r="LAT86" s="312"/>
      <c r="LAU86" s="312"/>
      <c r="LAV86" s="312"/>
      <c r="LAW86" s="312"/>
      <c r="LAX86" s="312"/>
      <c r="LAY86" s="312"/>
      <c r="LAZ86" s="312"/>
      <c r="LBA86" s="312"/>
      <c r="LBB86" s="312"/>
      <c r="LBC86" s="312"/>
      <c r="LBD86" s="312"/>
      <c r="LBE86" s="312"/>
      <c r="LBF86" s="312"/>
      <c r="LBG86" s="312"/>
      <c r="LBH86" s="312"/>
      <c r="LBI86" s="318"/>
      <c r="LBJ86" s="318"/>
      <c r="LBK86" s="318"/>
      <c r="LBL86" s="318"/>
      <c r="LBM86" s="318"/>
      <c r="LBN86" s="318"/>
      <c r="LBO86" s="318"/>
      <c r="LBP86" s="318"/>
      <c r="LBQ86" s="318"/>
      <c r="LBR86" s="318"/>
      <c r="LBS86" s="318"/>
      <c r="LBT86" s="318"/>
      <c r="LBU86" s="318"/>
      <c r="LBV86" s="318"/>
      <c r="LBW86" s="318"/>
      <c r="LBX86" s="318"/>
      <c r="LBY86" s="322"/>
      <c r="LBZ86" s="323"/>
      <c r="LCA86" s="323"/>
      <c r="LCB86" s="323"/>
      <c r="LCC86" s="323"/>
      <c r="LCD86" s="323"/>
      <c r="LCE86" s="323"/>
      <c r="LCF86" s="323"/>
      <c r="LCG86" s="323"/>
      <c r="LCH86" s="323"/>
      <c r="LCI86" s="323"/>
      <c r="LCJ86" s="323"/>
      <c r="LCK86" s="323"/>
      <c r="LCL86" s="323"/>
      <c r="LCM86" s="323"/>
      <c r="LCN86" s="350"/>
      <c r="LCO86" s="312"/>
      <c r="LCP86" s="312"/>
      <c r="LCQ86" s="312"/>
      <c r="LCR86" s="312"/>
      <c r="LCS86" s="312"/>
      <c r="LCT86" s="312"/>
      <c r="LCU86" s="312"/>
      <c r="LCV86" s="312"/>
      <c r="LCW86" s="312"/>
      <c r="LCX86" s="312"/>
      <c r="LCY86" s="312"/>
      <c r="LCZ86" s="312"/>
      <c r="LDA86" s="312"/>
      <c r="LDB86" s="312"/>
      <c r="LDC86" s="312"/>
      <c r="LDD86" s="312"/>
      <c r="LDE86" s="312"/>
      <c r="LDF86" s="312"/>
      <c r="LDG86" s="312"/>
      <c r="LDH86" s="312"/>
      <c r="LDI86" s="312"/>
      <c r="LDJ86" s="312"/>
      <c r="LDK86" s="312"/>
      <c r="LDL86" s="312"/>
      <c r="LDM86" s="312"/>
      <c r="LDN86" s="312"/>
      <c r="LDO86" s="312"/>
      <c r="LDP86" s="312"/>
      <c r="LDQ86" s="312"/>
      <c r="LDR86" s="312"/>
      <c r="LDS86" s="312"/>
      <c r="LDT86" s="312"/>
      <c r="LDU86" s="312"/>
      <c r="LDV86" s="312"/>
      <c r="LDW86" s="312"/>
      <c r="LDX86" s="312"/>
      <c r="LDY86" s="312"/>
      <c r="LDZ86" s="312"/>
      <c r="LEA86" s="312"/>
      <c r="LEB86" s="312"/>
      <c r="LEC86" s="312"/>
      <c r="LED86" s="312"/>
      <c r="LEE86" s="312"/>
      <c r="LEF86" s="312"/>
      <c r="LEG86" s="312"/>
      <c r="LEH86" s="312"/>
      <c r="LEI86" s="312"/>
      <c r="LEJ86" s="312"/>
      <c r="LEK86" s="312"/>
      <c r="LEL86" s="312"/>
      <c r="LEM86" s="312"/>
      <c r="LEN86" s="312"/>
      <c r="LEO86" s="312"/>
      <c r="LEP86" s="312"/>
      <c r="LEQ86" s="312"/>
      <c r="LER86" s="312"/>
      <c r="LES86" s="312"/>
      <c r="LET86" s="312"/>
      <c r="LEU86" s="312"/>
      <c r="LEV86" s="312"/>
      <c r="LEW86" s="318"/>
      <c r="LEX86" s="318"/>
      <c r="LEY86" s="318"/>
      <c r="LEZ86" s="318"/>
      <c r="LFA86" s="318"/>
      <c r="LFB86" s="318"/>
      <c r="LFC86" s="318"/>
      <c r="LFD86" s="318"/>
      <c r="LFE86" s="318"/>
      <c r="LFF86" s="318"/>
      <c r="LFG86" s="318"/>
      <c r="LFH86" s="318"/>
      <c r="LFI86" s="318"/>
      <c r="LFJ86" s="318"/>
      <c r="LFK86" s="318"/>
      <c r="LFL86" s="318"/>
      <c r="LFM86" s="322"/>
      <c r="LFN86" s="323"/>
      <c r="LFO86" s="323"/>
      <c r="LFP86" s="323"/>
      <c r="LFQ86" s="323"/>
      <c r="LFR86" s="323"/>
      <c r="LFS86" s="323"/>
      <c r="LFT86" s="323"/>
      <c r="LFU86" s="323"/>
      <c r="LFV86" s="323"/>
      <c r="LFW86" s="323"/>
      <c r="LFX86" s="323"/>
      <c r="LFY86" s="323"/>
      <c r="LFZ86" s="323"/>
      <c r="LGA86" s="323"/>
      <c r="LGB86" s="350"/>
      <c r="LGC86" s="312"/>
      <c r="LGD86" s="312"/>
      <c r="LGE86" s="312"/>
      <c r="LGF86" s="312"/>
      <c r="LGG86" s="312"/>
      <c r="LGH86" s="312"/>
      <c r="LGI86" s="312"/>
      <c r="LGJ86" s="312"/>
      <c r="LGK86" s="312"/>
      <c r="LGL86" s="312"/>
      <c r="LGM86" s="312"/>
      <c r="LGN86" s="312"/>
      <c r="LGO86" s="312"/>
      <c r="LGP86" s="312"/>
      <c r="LGQ86" s="312"/>
      <c r="LGR86" s="312"/>
      <c r="LGS86" s="312"/>
      <c r="LGT86" s="312"/>
      <c r="LGU86" s="312"/>
      <c r="LGV86" s="312"/>
      <c r="LGW86" s="312"/>
      <c r="LGX86" s="312"/>
      <c r="LGY86" s="312"/>
      <c r="LGZ86" s="312"/>
      <c r="LHA86" s="312"/>
      <c r="LHB86" s="312"/>
      <c r="LHC86" s="312"/>
      <c r="LHD86" s="312"/>
      <c r="LHE86" s="312"/>
      <c r="LHF86" s="312"/>
      <c r="LHG86" s="312"/>
      <c r="LHH86" s="312"/>
      <c r="LHI86" s="312"/>
      <c r="LHJ86" s="312"/>
      <c r="LHK86" s="312"/>
      <c r="LHL86" s="312"/>
      <c r="LHM86" s="312"/>
      <c r="LHN86" s="312"/>
      <c r="LHO86" s="312"/>
      <c r="LHP86" s="312"/>
      <c r="LHQ86" s="312"/>
      <c r="LHR86" s="312"/>
      <c r="LHS86" s="312"/>
      <c r="LHT86" s="312"/>
      <c r="LHU86" s="312"/>
      <c r="LHV86" s="312"/>
      <c r="LHW86" s="312"/>
      <c r="LHX86" s="312"/>
      <c r="LHY86" s="312"/>
      <c r="LHZ86" s="312"/>
      <c r="LIA86" s="312"/>
      <c r="LIB86" s="312"/>
      <c r="LIC86" s="312"/>
      <c r="LID86" s="312"/>
      <c r="LIE86" s="312"/>
      <c r="LIF86" s="312"/>
      <c r="LIG86" s="312"/>
      <c r="LIH86" s="312"/>
      <c r="LII86" s="312"/>
      <c r="LIJ86" s="312"/>
      <c r="LIK86" s="318"/>
      <c r="LIL86" s="318"/>
      <c r="LIM86" s="318"/>
      <c r="LIN86" s="318"/>
      <c r="LIO86" s="318"/>
      <c r="LIP86" s="318"/>
      <c r="LIQ86" s="318"/>
      <c r="LIR86" s="318"/>
      <c r="LIS86" s="318"/>
      <c r="LIT86" s="318"/>
      <c r="LIU86" s="318"/>
      <c r="LIV86" s="318"/>
      <c r="LIW86" s="318"/>
      <c r="LIX86" s="318"/>
      <c r="LIY86" s="318"/>
      <c r="LIZ86" s="318"/>
      <c r="LJA86" s="322"/>
      <c r="LJB86" s="323"/>
      <c r="LJC86" s="323"/>
      <c r="LJD86" s="323"/>
      <c r="LJE86" s="323"/>
      <c r="LJF86" s="323"/>
      <c r="LJG86" s="323"/>
      <c r="LJH86" s="323"/>
      <c r="LJI86" s="323"/>
      <c r="LJJ86" s="323"/>
      <c r="LJK86" s="323"/>
      <c r="LJL86" s="323"/>
      <c r="LJM86" s="323"/>
      <c r="LJN86" s="323"/>
      <c r="LJO86" s="323"/>
      <c r="LJP86" s="350"/>
      <c r="LJQ86" s="312"/>
      <c r="LJR86" s="312"/>
      <c r="LJS86" s="312"/>
      <c r="LJT86" s="312"/>
      <c r="LJU86" s="312"/>
      <c r="LJV86" s="312"/>
      <c r="LJW86" s="312"/>
      <c r="LJX86" s="312"/>
      <c r="LJY86" s="312"/>
      <c r="LJZ86" s="312"/>
      <c r="LKA86" s="312"/>
      <c r="LKB86" s="312"/>
      <c r="LKC86" s="312"/>
      <c r="LKD86" s="312"/>
      <c r="LKE86" s="312"/>
      <c r="LKF86" s="312"/>
      <c r="LKG86" s="312"/>
      <c r="LKH86" s="312"/>
      <c r="LKI86" s="312"/>
      <c r="LKJ86" s="312"/>
      <c r="LKK86" s="312"/>
      <c r="LKL86" s="312"/>
      <c r="LKM86" s="312"/>
      <c r="LKN86" s="312"/>
      <c r="LKO86" s="312"/>
      <c r="LKP86" s="312"/>
      <c r="LKQ86" s="312"/>
      <c r="LKR86" s="312"/>
      <c r="LKS86" s="312"/>
      <c r="LKT86" s="312"/>
      <c r="LKU86" s="312"/>
      <c r="LKV86" s="312"/>
      <c r="LKW86" s="312"/>
      <c r="LKX86" s="312"/>
      <c r="LKY86" s="312"/>
      <c r="LKZ86" s="312"/>
      <c r="LLA86" s="312"/>
      <c r="LLB86" s="312"/>
      <c r="LLC86" s="312"/>
      <c r="LLD86" s="312"/>
      <c r="LLE86" s="312"/>
      <c r="LLF86" s="312"/>
      <c r="LLG86" s="312"/>
      <c r="LLH86" s="312"/>
      <c r="LLI86" s="312"/>
      <c r="LLJ86" s="312"/>
      <c r="LLK86" s="312"/>
      <c r="LLL86" s="312"/>
      <c r="LLM86" s="312"/>
      <c r="LLN86" s="312"/>
      <c r="LLO86" s="312"/>
      <c r="LLP86" s="312"/>
      <c r="LLQ86" s="312"/>
      <c r="LLR86" s="312"/>
      <c r="LLS86" s="312"/>
      <c r="LLT86" s="312"/>
      <c r="LLU86" s="312"/>
      <c r="LLV86" s="312"/>
      <c r="LLW86" s="312"/>
      <c r="LLX86" s="312"/>
      <c r="LLY86" s="318"/>
      <c r="LLZ86" s="318"/>
      <c r="LMA86" s="318"/>
      <c r="LMB86" s="318"/>
      <c r="LMC86" s="318"/>
      <c r="LMD86" s="318"/>
      <c r="LME86" s="318"/>
      <c r="LMF86" s="318"/>
      <c r="LMG86" s="318"/>
      <c r="LMH86" s="318"/>
      <c r="LMI86" s="318"/>
      <c r="LMJ86" s="318"/>
      <c r="LMK86" s="318"/>
      <c r="LML86" s="318"/>
      <c r="LMM86" s="318"/>
      <c r="LMN86" s="318"/>
      <c r="LMO86" s="322"/>
      <c r="LMP86" s="323"/>
      <c r="LMQ86" s="323"/>
      <c r="LMR86" s="323"/>
      <c r="LMS86" s="323"/>
      <c r="LMT86" s="323"/>
      <c r="LMU86" s="323"/>
      <c r="LMV86" s="323"/>
      <c r="LMW86" s="323"/>
      <c r="LMX86" s="323"/>
      <c r="LMY86" s="323"/>
      <c r="LMZ86" s="323"/>
      <c r="LNA86" s="323"/>
      <c r="LNB86" s="323"/>
      <c r="LNC86" s="323"/>
      <c r="LND86" s="350"/>
      <c r="LNE86" s="312"/>
      <c r="LNF86" s="312"/>
      <c r="LNG86" s="312"/>
      <c r="LNH86" s="312"/>
      <c r="LNI86" s="312"/>
      <c r="LNJ86" s="312"/>
      <c r="LNK86" s="312"/>
      <c r="LNL86" s="312"/>
      <c r="LNM86" s="312"/>
      <c r="LNN86" s="312"/>
      <c r="LNO86" s="312"/>
      <c r="LNP86" s="312"/>
      <c r="LNQ86" s="312"/>
      <c r="LNR86" s="312"/>
      <c r="LNS86" s="312"/>
      <c r="LNT86" s="312"/>
      <c r="LNU86" s="312"/>
      <c r="LNV86" s="312"/>
      <c r="LNW86" s="312"/>
      <c r="LNX86" s="312"/>
      <c r="LNY86" s="312"/>
      <c r="LNZ86" s="312"/>
      <c r="LOA86" s="312"/>
      <c r="LOB86" s="312"/>
      <c r="LOC86" s="312"/>
      <c r="LOD86" s="312"/>
      <c r="LOE86" s="312"/>
      <c r="LOF86" s="312"/>
      <c r="LOG86" s="312"/>
      <c r="LOH86" s="312"/>
      <c r="LOI86" s="312"/>
      <c r="LOJ86" s="312"/>
      <c r="LOK86" s="312"/>
      <c r="LOL86" s="312"/>
      <c r="LOM86" s="312"/>
      <c r="LON86" s="312"/>
      <c r="LOO86" s="312"/>
      <c r="LOP86" s="312"/>
      <c r="LOQ86" s="312"/>
      <c r="LOR86" s="312"/>
      <c r="LOS86" s="312"/>
      <c r="LOT86" s="312"/>
      <c r="LOU86" s="312"/>
      <c r="LOV86" s="312"/>
      <c r="LOW86" s="312"/>
      <c r="LOX86" s="312"/>
      <c r="LOY86" s="312"/>
      <c r="LOZ86" s="312"/>
      <c r="LPA86" s="312"/>
      <c r="LPB86" s="312"/>
      <c r="LPC86" s="312"/>
      <c r="LPD86" s="312"/>
      <c r="LPE86" s="312"/>
      <c r="LPF86" s="312"/>
      <c r="LPG86" s="312"/>
      <c r="LPH86" s="312"/>
      <c r="LPI86" s="312"/>
      <c r="LPJ86" s="312"/>
      <c r="LPK86" s="312"/>
      <c r="LPL86" s="312"/>
      <c r="LPM86" s="318"/>
      <c r="LPN86" s="318"/>
      <c r="LPO86" s="318"/>
      <c r="LPP86" s="318"/>
      <c r="LPQ86" s="318"/>
      <c r="LPR86" s="318"/>
      <c r="LPS86" s="318"/>
      <c r="LPT86" s="318"/>
      <c r="LPU86" s="318"/>
      <c r="LPV86" s="318"/>
      <c r="LPW86" s="318"/>
      <c r="LPX86" s="318"/>
      <c r="LPY86" s="318"/>
      <c r="LPZ86" s="318"/>
      <c r="LQA86" s="318"/>
      <c r="LQB86" s="318"/>
      <c r="LQC86" s="322"/>
      <c r="LQD86" s="323"/>
      <c r="LQE86" s="323"/>
      <c r="LQF86" s="323"/>
      <c r="LQG86" s="323"/>
      <c r="LQH86" s="323"/>
      <c r="LQI86" s="323"/>
      <c r="LQJ86" s="323"/>
      <c r="LQK86" s="323"/>
      <c r="LQL86" s="323"/>
      <c r="LQM86" s="323"/>
      <c r="LQN86" s="323"/>
      <c r="LQO86" s="323"/>
      <c r="LQP86" s="323"/>
      <c r="LQQ86" s="323"/>
      <c r="LQR86" s="350"/>
      <c r="LQS86" s="312"/>
      <c r="LQT86" s="312"/>
      <c r="LQU86" s="312"/>
      <c r="LQV86" s="312"/>
      <c r="LQW86" s="312"/>
      <c r="LQX86" s="312"/>
      <c r="LQY86" s="312"/>
      <c r="LQZ86" s="312"/>
      <c r="LRA86" s="312"/>
      <c r="LRB86" s="312"/>
      <c r="LRC86" s="312"/>
      <c r="LRD86" s="312"/>
      <c r="LRE86" s="312"/>
      <c r="LRF86" s="312"/>
      <c r="LRG86" s="312"/>
      <c r="LRH86" s="312"/>
      <c r="LRI86" s="312"/>
      <c r="LRJ86" s="312"/>
      <c r="LRK86" s="312"/>
      <c r="LRL86" s="312"/>
      <c r="LRM86" s="312"/>
      <c r="LRN86" s="312"/>
      <c r="LRO86" s="312"/>
      <c r="LRP86" s="312"/>
      <c r="LRQ86" s="312"/>
      <c r="LRR86" s="312"/>
      <c r="LRS86" s="312"/>
      <c r="LRT86" s="312"/>
      <c r="LRU86" s="312"/>
      <c r="LRV86" s="312"/>
      <c r="LRW86" s="312"/>
      <c r="LRX86" s="312"/>
      <c r="LRY86" s="312"/>
      <c r="LRZ86" s="312"/>
      <c r="LSA86" s="312"/>
      <c r="LSB86" s="312"/>
      <c r="LSC86" s="312"/>
      <c r="LSD86" s="312"/>
      <c r="LSE86" s="312"/>
      <c r="LSF86" s="312"/>
      <c r="LSG86" s="312"/>
      <c r="LSH86" s="312"/>
      <c r="LSI86" s="312"/>
      <c r="LSJ86" s="312"/>
      <c r="LSK86" s="312"/>
      <c r="LSL86" s="312"/>
      <c r="LSM86" s="312"/>
      <c r="LSN86" s="312"/>
      <c r="LSO86" s="312"/>
      <c r="LSP86" s="312"/>
      <c r="LSQ86" s="312"/>
      <c r="LSR86" s="312"/>
      <c r="LSS86" s="312"/>
      <c r="LST86" s="312"/>
      <c r="LSU86" s="312"/>
      <c r="LSV86" s="312"/>
      <c r="LSW86" s="312"/>
      <c r="LSX86" s="312"/>
      <c r="LSY86" s="312"/>
      <c r="LSZ86" s="312"/>
      <c r="LTA86" s="318"/>
      <c r="LTB86" s="318"/>
      <c r="LTC86" s="318"/>
      <c r="LTD86" s="318"/>
      <c r="LTE86" s="318"/>
      <c r="LTF86" s="318"/>
      <c r="LTG86" s="318"/>
      <c r="LTH86" s="318"/>
      <c r="LTI86" s="318"/>
      <c r="LTJ86" s="318"/>
      <c r="LTK86" s="318"/>
      <c r="LTL86" s="318"/>
      <c r="LTM86" s="318"/>
      <c r="LTN86" s="318"/>
      <c r="LTO86" s="318"/>
      <c r="LTP86" s="318"/>
      <c r="LTQ86" s="322"/>
      <c r="LTR86" s="323"/>
      <c r="LTS86" s="323"/>
      <c r="LTT86" s="323"/>
      <c r="LTU86" s="323"/>
      <c r="LTV86" s="323"/>
      <c r="LTW86" s="323"/>
      <c r="LTX86" s="323"/>
      <c r="LTY86" s="323"/>
      <c r="LTZ86" s="323"/>
      <c r="LUA86" s="323"/>
      <c r="LUB86" s="323"/>
      <c r="LUC86" s="323"/>
      <c r="LUD86" s="323"/>
      <c r="LUE86" s="323"/>
      <c r="LUF86" s="350"/>
      <c r="LUG86" s="312"/>
      <c r="LUH86" s="312"/>
      <c r="LUI86" s="312"/>
      <c r="LUJ86" s="312"/>
      <c r="LUK86" s="312"/>
      <c r="LUL86" s="312"/>
      <c r="LUM86" s="312"/>
      <c r="LUN86" s="312"/>
      <c r="LUO86" s="312"/>
      <c r="LUP86" s="312"/>
      <c r="LUQ86" s="312"/>
      <c r="LUR86" s="312"/>
      <c r="LUS86" s="312"/>
      <c r="LUT86" s="312"/>
      <c r="LUU86" s="312"/>
      <c r="LUV86" s="312"/>
      <c r="LUW86" s="312"/>
      <c r="LUX86" s="312"/>
      <c r="LUY86" s="312"/>
      <c r="LUZ86" s="312"/>
      <c r="LVA86" s="312"/>
      <c r="LVB86" s="312"/>
      <c r="LVC86" s="312"/>
      <c r="LVD86" s="312"/>
      <c r="LVE86" s="312"/>
      <c r="LVF86" s="312"/>
      <c r="LVG86" s="312"/>
      <c r="LVH86" s="312"/>
      <c r="LVI86" s="312"/>
      <c r="LVJ86" s="312"/>
      <c r="LVK86" s="312"/>
      <c r="LVL86" s="312"/>
      <c r="LVM86" s="312"/>
      <c r="LVN86" s="312"/>
      <c r="LVO86" s="312"/>
      <c r="LVP86" s="312"/>
      <c r="LVQ86" s="312"/>
      <c r="LVR86" s="312"/>
      <c r="LVS86" s="312"/>
      <c r="LVT86" s="312"/>
      <c r="LVU86" s="312"/>
      <c r="LVV86" s="312"/>
      <c r="LVW86" s="312"/>
      <c r="LVX86" s="312"/>
      <c r="LVY86" s="312"/>
      <c r="LVZ86" s="312"/>
      <c r="LWA86" s="312"/>
      <c r="LWB86" s="312"/>
      <c r="LWC86" s="312"/>
      <c r="LWD86" s="312"/>
      <c r="LWE86" s="312"/>
      <c r="LWF86" s="312"/>
      <c r="LWG86" s="312"/>
      <c r="LWH86" s="312"/>
      <c r="LWI86" s="312"/>
      <c r="LWJ86" s="312"/>
      <c r="LWK86" s="312"/>
      <c r="LWL86" s="312"/>
      <c r="LWM86" s="312"/>
      <c r="LWN86" s="312"/>
      <c r="LWO86" s="318"/>
      <c r="LWP86" s="318"/>
      <c r="LWQ86" s="318"/>
      <c r="LWR86" s="318"/>
      <c r="LWS86" s="318"/>
      <c r="LWT86" s="318"/>
      <c r="LWU86" s="318"/>
      <c r="LWV86" s="318"/>
      <c r="LWW86" s="318"/>
      <c r="LWX86" s="318"/>
      <c r="LWY86" s="318"/>
      <c r="LWZ86" s="318"/>
      <c r="LXA86" s="318"/>
      <c r="LXB86" s="318"/>
      <c r="LXC86" s="318"/>
      <c r="LXD86" s="318"/>
      <c r="LXE86" s="322"/>
      <c r="LXF86" s="323"/>
      <c r="LXG86" s="323"/>
      <c r="LXH86" s="323"/>
      <c r="LXI86" s="323"/>
      <c r="LXJ86" s="323"/>
      <c r="LXK86" s="323"/>
      <c r="LXL86" s="323"/>
      <c r="LXM86" s="323"/>
      <c r="LXN86" s="323"/>
      <c r="LXO86" s="323"/>
      <c r="LXP86" s="323"/>
      <c r="LXQ86" s="323"/>
      <c r="LXR86" s="323"/>
      <c r="LXS86" s="323"/>
      <c r="LXT86" s="350"/>
      <c r="LXU86" s="312"/>
      <c r="LXV86" s="312"/>
      <c r="LXW86" s="312"/>
      <c r="LXX86" s="312"/>
      <c r="LXY86" s="312"/>
      <c r="LXZ86" s="312"/>
      <c r="LYA86" s="312"/>
      <c r="LYB86" s="312"/>
      <c r="LYC86" s="312"/>
      <c r="LYD86" s="312"/>
      <c r="LYE86" s="312"/>
      <c r="LYF86" s="312"/>
      <c r="LYG86" s="312"/>
      <c r="LYH86" s="312"/>
      <c r="LYI86" s="312"/>
      <c r="LYJ86" s="312"/>
      <c r="LYK86" s="312"/>
      <c r="LYL86" s="312"/>
      <c r="LYM86" s="312"/>
      <c r="LYN86" s="312"/>
      <c r="LYO86" s="312"/>
      <c r="LYP86" s="312"/>
      <c r="LYQ86" s="312"/>
      <c r="LYR86" s="312"/>
      <c r="LYS86" s="312"/>
      <c r="LYT86" s="312"/>
      <c r="LYU86" s="312"/>
      <c r="LYV86" s="312"/>
      <c r="LYW86" s="312"/>
      <c r="LYX86" s="312"/>
      <c r="LYY86" s="312"/>
      <c r="LYZ86" s="312"/>
      <c r="LZA86" s="312"/>
      <c r="LZB86" s="312"/>
      <c r="LZC86" s="312"/>
      <c r="LZD86" s="312"/>
      <c r="LZE86" s="312"/>
      <c r="LZF86" s="312"/>
      <c r="LZG86" s="312"/>
      <c r="LZH86" s="312"/>
      <c r="LZI86" s="312"/>
      <c r="LZJ86" s="312"/>
      <c r="LZK86" s="312"/>
      <c r="LZL86" s="312"/>
      <c r="LZM86" s="312"/>
      <c r="LZN86" s="312"/>
      <c r="LZO86" s="312"/>
      <c r="LZP86" s="312"/>
      <c r="LZQ86" s="312"/>
      <c r="LZR86" s="312"/>
      <c r="LZS86" s="312"/>
      <c r="LZT86" s="312"/>
      <c r="LZU86" s="312"/>
      <c r="LZV86" s="312"/>
      <c r="LZW86" s="312"/>
      <c r="LZX86" s="312"/>
      <c r="LZY86" s="312"/>
      <c r="LZZ86" s="312"/>
      <c r="MAA86" s="312"/>
      <c r="MAB86" s="312"/>
      <c r="MAC86" s="318"/>
      <c r="MAD86" s="318"/>
      <c r="MAE86" s="318"/>
      <c r="MAF86" s="318"/>
      <c r="MAG86" s="318"/>
      <c r="MAH86" s="318"/>
      <c r="MAI86" s="318"/>
      <c r="MAJ86" s="318"/>
      <c r="MAK86" s="318"/>
      <c r="MAL86" s="318"/>
      <c r="MAM86" s="318"/>
      <c r="MAN86" s="318"/>
      <c r="MAO86" s="318"/>
      <c r="MAP86" s="318"/>
      <c r="MAQ86" s="318"/>
      <c r="MAR86" s="318"/>
      <c r="MAS86" s="322"/>
      <c r="MAT86" s="323"/>
      <c r="MAU86" s="323"/>
      <c r="MAV86" s="323"/>
      <c r="MAW86" s="323"/>
      <c r="MAX86" s="323"/>
      <c r="MAY86" s="323"/>
      <c r="MAZ86" s="323"/>
      <c r="MBA86" s="323"/>
      <c r="MBB86" s="323"/>
      <c r="MBC86" s="323"/>
      <c r="MBD86" s="323"/>
      <c r="MBE86" s="323"/>
      <c r="MBF86" s="323"/>
      <c r="MBG86" s="323"/>
      <c r="MBH86" s="350"/>
      <c r="MBI86" s="312"/>
      <c r="MBJ86" s="312"/>
      <c r="MBK86" s="312"/>
      <c r="MBL86" s="312"/>
      <c r="MBM86" s="312"/>
      <c r="MBN86" s="312"/>
      <c r="MBO86" s="312"/>
      <c r="MBP86" s="312"/>
      <c r="MBQ86" s="312"/>
      <c r="MBR86" s="312"/>
      <c r="MBS86" s="312"/>
      <c r="MBT86" s="312"/>
      <c r="MBU86" s="312"/>
      <c r="MBV86" s="312"/>
      <c r="MBW86" s="312"/>
      <c r="MBX86" s="312"/>
      <c r="MBY86" s="312"/>
      <c r="MBZ86" s="312"/>
      <c r="MCA86" s="312"/>
      <c r="MCB86" s="312"/>
      <c r="MCC86" s="312"/>
      <c r="MCD86" s="312"/>
      <c r="MCE86" s="312"/>
      <c r="MCF86" s="312"/>
      <c r="MCG86" s="312"/>
      <c r="MCH86" s="312"/>
      <c r="MCI86" s="312"/>
      <c r="MCJ86" s="312"/>
      <c r="MCK86" s="312"/>
      <c r="MCL86" s="312"/>
      <c r="MCM86" s="312"/>
      <c r="MCN86" s="312"/>
      <c r="MCO86" s="312"/>
      <c r="MCP86" s="312"/>
      <c r="MCQ86" s="312"/>
      <c r="MCR86" s="312"/>
      <c r="MCS86" s="312"/>
      <c r="MCT86" s="312"/>
      <c r="MCU86" s="312"/>
      <c r="MCV86" s="312"/>
      <c r="MCW86" s="312"/>
      <c r="MCX86" s="312"/>
      <c r="MCY86" s="312"/>
      <c r="MCZ86" s="312"/>
      <c r="MDA86" s="312"/>
      <c r="MDB86" s="312"/>
      <c r="MDC86" s="312"/>
      <c r="MDD86" s="312"/>
      <c r="MDE86" s="312"/>
      <c r="MDF86" s="312"/>
      <c r="MDG86" s="312"/>
      <c r="MDH86" s="312"/>
      <c r="MDI86" s="312"/>
      <c r="MDJ86" s="312"/>
      <c r="MDK86" s="312"/>
      <c r="MDL86" s="312"/>
      <c r="MDM86" s="312"/>
      <c r="MDN86" s="312"/>
      <c r="MDO86" s="312"/>
      <c r="MDP86" s="312"/>
      <c r="MDQ86" s="318"/>
      <c r="MDR86" s="318"/>
      <c r="MDS86" s="318"/>
      <c r="MDT86" s="318"/>
      <c r="MDU86" s="318"/>
      <c r="MDV86" s="318"/>
      <c r="MDW86" s="318"/>
      <c r="MDX86" s="318"/>
      <c r="MDY86" s="318"/>
      <c r="MDZ86" s="318"/>
      <c r="MEA86" s="318"/>
      <c r="MEB86" s="318"/>
      <c r="MEC86" s="318"/>
      <c r="MED86" s="318"/>
      <c r="MEE86" s="318"/>
      <c r="MEF86" s="318"/>
      <c r="MEG86" s="322"/>
      <c r="MEH86" s="323"/>
      <c r="MEI86" s="323"/>
      <c r="MEJ86" s="323"/>
      <c r="MEK86" s="323"/>
      <c r="MEL86" s="323"/>
      <c r="MEM86" s="323"/>
      <c r="MEN86" s="323"/>
      <c r="MEO86" s="323"/>
      <c r="MEP86" s="323"/>
      <c r="MEQ86" s="323"/>
      <c r="MER86" s="323"/>
      <c r="MES86" s="323"/>
      <c r="MET86" s="323"/>
      <c r="MEU86" s="323"/>
      <c r="MEV86" s="350"/>
      <c r="MEW86" s="312"/>
      <c r="MEX86" s="312"/>
      <c r="MEY86" s="312"/>
      <c r="MEZ86" s="312"/>
      <c r="MFA86" s="312"/>
      <c r="MFB86" s="312"/>
      <c r="MFC86" s="312"/>
      <c r="MFD86" s="312"/>
      <c r="MFE86" s="312"/>
      <c r="MFF86" s="312"/>
      <c r="MFG86" s="312"/>
      <c r="MFH86" s="312"/>
      <c r="MFI86" s="312"/>
      <c r="MFJ86" s="312"/>
      <c r="MFK86" s="312"/>
      <c r="MFL86" s="312"/>
      <c r="MFM86" s="312"/>
      <c r="MFN86" s="312"/>
      <c r="MFO86" s="312"/>
      <c r="MFP86" s="312"/>
      <c r="MFQ86" s="312"/>
      <c r="MFR86" s="312"/>
      <c r="MFS86" s="312"/>
      <c r="MFT86" s="312"/>
      <c r="MFU86" s="312"/>
      <c r="MFV86" s="312"/>
      <c r="MFW86" s="312"/>
      <c r="MFX86" s="312"/>
      <c r="MFY86" s="312"/>
      <c r="MFZ86" s="312"/>
      <c r="MGA86" s="312"/>
      <c r="MGB86" s="312"/>
      <c r="MGC86" s="312"/>
      <c r="MGD86" s="312"/>
      <c r="MGE86" s="312"/>
      <c r="MGF86" s="312"/>
      <c r="MGG86" s="312"/>
      <c r="MGH86" s="312"/>
      <c r="MGI86" s="312"/>
      <c r="MGJ86" s="312"/>
      <c r="MGK86" s="312"/>
      <c r="MGL86" s="312"/>
      <c r="MGM86" s="312"/>
      <c r="MGN86" s="312"/>
      <c r="MGO86" s="312"/>
      <c r="MGP86" s="312"/>
      <c r="MGQ86" s="312"/>
      <c r="MGR86" s="312"/>
      <c r="MGS86" s="312"/>
      <c r="MGT86" s="312"/>
      <c r="MGU86" s="312"/>
      <c r="MGV86" s="312"/>
      <c r="MGW86" s="312"/>
      <c r="MGX86" s="312"/>
      <c r="MGY86" s="312"/>
      <c r="MGZ86" s="312"/>
      <c r="MHA86" s="312"/>
      <c r="MHB86" s="312"/>
      <c r="MHC86" s="312"/>
      <c r="MHD86" s="312"/>
      <c r="MHE86" s="318"/>
      <c r="MHF86" s="318"/>
      <c r="MHG86" s="318"/>
      <c r="MHH86" s="318"/>
      <c r="MHI86" s="318"/>
      <c r="MHJ86" s="318"/>
      <c r="MHK86" s="318"/>
      <c r="MHL86" s="318"/>
      <c r="MHM86" s="318"/>
      <c r="MHN86" s="318"/>
      <c r="MHO86" s="318"/>
      <c r="MHP86" s="318"/>
      <c r="MHQ86" s="318"/>
      <c r="MHR86" s="318"/>
      <c r="MHS86" s="318"/>
      <c r="MHT86" s="318"/>
      <c r="MHU86" s="322"/>
      <c r="MHV86" s="323"/>
      <c r="MHW86" s="323"/>
      <c r="MHX86" s="323"/>
      <c r="MHY86" s="323"/>
      <c r="MHZ86" s="323"/>
      <c r="MIA86" s="323"/>
      <c r="MIB86" s="323"/>
      <c r="MIC86" s="323"/>
      <c r="MID86" s="323"/>
      <c r="MIE86" s="323"/>
      <c r="MIF86" s="323"/>
      <c r="MIG86" s="323"/>
      <c r="MIH86" s="323"/>
      <c r="MII86" s="323"/>
      <c r="MIJ86" s="350"/>
      <c r="MIK86" s="312"/>
      <c r="MIL86" s="312"/>
      <c r="MIM86" s="312"/>
      <c r="MIN86" s="312"/>
      <c r="MIO86" s="312"/>
      <c r="MIP86" s="312"/>
      <c r="MIQ86" s="312"/>
      <c r="MIR86" s="312"/>
      <c r="MIS86" s="312"/>
      <c r="MIT86" s="312"/>
      <c r="MIU86" s="312"/>
      <c r="MIV86" s="312"/>
      <c r="MIW86" s="312"/>
      <c r="MIX86" s="312"/>
      <c r="MIY86" s="312"/>
      <c r="MIZ86" s="312"/>
      <c r="MJA86" s="312"/>
      <c r="MJB86" s="312"/>
      <c r="MJC86" s="312"/>
      <c r="MJD86" s="312"/>
      <c r="MJE86" s="312"/>
      <c r="MJF86" s="312"/>
      <c r="MJG86" s="312"/>
      <c r="MJH86" s="312"/>
      <c r="MJI86" s="312"/>
      <c r="MJJ86" s="312"/>
      <c r="MJK86" s="312"/>
      <c r="MJL86" s="312"/>
      <c r="MJM86" s="312"/>
      <c r="MJN86" s="312"/>
      <c r="MJO86" s="312"/>
      <c r="MJP86" s="312"/>
      <c r="MJQ86" s="312"/>
      <c r="MJR86" s="312"/>
      <c r="MJS86" s="312"/>
      <c r="MJT86" s="312"/>
      <c r="MJU86" s="312"/>
      <c r="MJV86" s="312"/>
      <c r="MJW86" s="312"/>
      <c r="MJX86" s="312"/>
      <c r="MJY86" s="312"/>
      <c r="MJZ86" s="312"/>
      <c r="MKA86" s="312"/>
      <c r="MKB86" s="312"/>
      <c r="MKC86" s="312"/>
      <c r="MKD86" s="312"/>
      <c r="MKE86" s="312"/>
      <c r="MKF86" s="312"/>
      <c r="MKG86" s="312"/>
      <c r="MKH86" s="312"/>
      <c r="MKI86" s="312"/>
      <c r="MKJ86" s="312"/>
      <c r="MKK86" s="312"/>
      <c r="MKL86" s="312"/>
      <c r="MKM86" s="312"/>
      <c r="MKN86" s="312"/>
      <c r="MKO86" s="312"/>
      <c r="MKP86" s="312"/>
      <c r="MKQ86" s="312"/>
      <c r="MKR86" s="312"/>
      <c r="MKS86" s="318"/>
      <c r="MKT86" s="318"/>
      <c r="MKU86" s="318"/>
      <c r="MKV86" s="318"/>
      <c r="MKW86" s="318"/>
      <c r="MKX86" s="318"/>
      <c r="MKY86" s="318"/>
      <c r="MKZ86" s="318"/>
      <c r="MLA86" s="318"/>
      <c r="MLB86" s="318"/>
      <c r="MLC86" s="318"/>
      <c r="MLD86" s="318"/>
      <c r="MLE86" s="318"/>
      <c r="MLF86" s="318"/>
      <c r="MLG86" s="318"/>
      <c r="MLH86" s="318"/>
      <c r="MLI86" s="322"/>
      <c r="MLJ86" s="323"/>
      <c r="MLK86" s="323"/>
      <c r="MLL86" s="323"/>
      <c r="MLM86" s="323"/>
      <c r="MLN86" s="323"/>
      <c r="MLO86" s="323"/>
      <c r="MLP86" s="323"/>
      <c r="MLQ86" s="323"/>
      <c r="MLR86" s="323"/>
      <c r="MLS86" s="323"/>
      <c r="MLT86" s="323"/>
      <c r="MLU86" s="323"/>
      <c r="MLV86" s="323"/>
      <c r="MLW86" s="323"/>
      <c r="MLX86" s="350"/>
      <c r="MLY86" s="312"/>
      <c r="MLZ86" s="312"/>
      <c r="MMA86" s="312"/>
      <c r="MMB86" s="312"/>
      <c r="MMC86" s="312"/>
      <c r="MMD86" s="312"/>
      <c r="MME86" s="312"/>
      <c r="MMF86" s="312"/>
      <c r="MMG86" s="312"/>
      <c r="MMH86" s="312"/>
      <c r="MMI86" s="312"/>
      <c r="MMJ86" s="312"/>
      <c r="MMK86" s="312"/>
      <c r="MML86" s="312"/>
      <c r="MMM86" s="312"/>
      <c r="MMN86" s="312"/>
      <c r="MMO86" s="312"/>
      <c r="MMP86" s="312"/>
      <c r="MMQ86" s="312"/>
      <c r="MMR86" s="312"/>
      <c r="MMS86" s="312"/>
      <c r="MMT86" s="312"/>
      <c r="MMU86" s="312"/>
      <c r="MMV86" s="312"/>
      <c r="MMW86" s="312"/>
      <c r="MMX86" s="312"/>
      <c r="MMY86" s="312"/>
      <c r="MMZ86" s="312"/>
      <c r="MNA86" s="312"/>
      <c r="MNB86" s="312"/>
      <c r="MNC86" s="312"/>
      <c r="MND86" s="312"/>
      <c r="MNE86" s="312"/>
      <c r="MNF86" s="312"/>
      <c r="MNG86" s="312"/>
      <c r="MNH86" s="312"/>
      <c r="MNI86" s="312"/>
      <c r="MNJ86" s="312"/>
      <c r="MNK86" s="312"/>
      <c r="MNL86" s="312"/>
      <c r="MNM86" s="312"/>
      <c r="MNN86" s="312"/>
      <c r="MNO86" s="312"/>
      <c r="MNP86" s="312"/>
      <c r="MNQ86" s="312"/>
      <c r="MNR86" s="312"/>
      <c r="MNS86" s="312"/>
      <c r="MNT86" s="312"/>
      <c r="MNU86" s="312"/>
      <c r="MNV86" s="312"/>
      <c r="MNW86" s="312"/>
      <c r="MNX86" s="312"/>
      <c r="MNY86" s="312"/>
      <c r="MNZ86" s="312"/>
      <c r="MOA86" s="312"/>
      <c r="MOB86" s="312"/>
      <c r="MOC86" s="312"/>
      <c r="MOD86" s="312"/>
      <c r="MOE86" s="312"/>
      <c r="MOF86" s="312"/>
      <c r="MOG86" s="318"/>
      <c r="MOH86" s="318"/>
      <c r="MOI86" s="318"/>
      <c r="MOJ86" s="318"/>
      <c r="MOK86" s="318"/>
      <c r="MOL86" s="318"/>
      <c r="MOM86" s="318"/>
      <c r="MON86" s="318"/>
      <c r="MOO86" s="318"/>
      <c r="MOP86" s="318"/>
      <c r="MOQ86" s="318"/>
      <c r="MOR86" s="318"/>
      <c r="MOS86" s="318"/>
      <c r="MOT86" s="318"/>
      <c r="MOU86" s="318"/>
      <c r="MOV86" s="318"/>
      <c r="MOW86" s="322"/>
      <c r="MOX86" s="323"/>
      <c r="MOY86" s="323"/>
      <c r="MOZ86" s="323"/>
      <c r="MPA86" s="323"/>
      <c r="MPB86" s="323"/>
      <c r="MPC86" s="323"/>
      <c r="MPD86" s="323"/>
      <c r="MPE86" s="323"/>
      <c r="MPF86" s="323"/>
      <c r="MPG86" s="323"/>
      <c r="MPH86" s="323"/>
      <c r="MPI86" s="323"/>
      <c r="MPJ86" s="323"/>
      <c r="MPK86" s="323"/>
      <c r="MPL86" s="350"/>
      <c r="MPM86" s="312"/>
      <c r="MPN86" s="312"/>
      <c r="MPO86" s="312"/>
      <c r="MPP86" s="312"/>
      <c r="MPQ86" s="312"/>
      <c r="MPR86" s="312"/>
      <c r="MPS86" s="312"/>
      <c r="MPT86" s="312"/>
      <c r="MPU86" s="312"/>
      <c r="MPV86" s="312"/>
      <c r="MPW86" s="312"/>
      <c r="MPX86" s="312"/>
      <c r="MPY86" s="312"/>
      <c r="MPZ86" s="312"/>
      <c r="MQA86" s="312"/>
      <c r="MQB86" s="312"/>
      <c r="MQC86" s="312"/>
      <c r="MQD86" s="312"/>
      <c r="MQE86" s="312"/>
      <c r="MQF86" s="312"/>
      <c r="MQG86" s="312"/>
      <c r="MQH86" s="312"/>
      <c r="MQI86" s="312"/>
      <c r="MQJ86" s="312"/>
      <c r="MQK86" s="312"/>
      <c r="MQL86" s="312"/>
      <c r="MQM86" s="312"/>
      <c r="MQN86" s="312"/>
      <c r="MQO86" s="312"/>
      <c r="MQP86" s="312"/>
      <c r="MQQ86" s="312"/>
      <c r="MQR86" s="312"/>
      <c r="MQS86" s="312"/>
      <c r="MQT86" s="312"/>
      <c r="MQU86" s="312"/>
      <c r="MQV86" s="312"/>
      <c r="MQW86" s="312"/>
      <c r="MQX86" s="312"/>
      <c r="MQY86" s="312"/>
      <c r="MQZ86" s="312"/>
      <c r="MRA86" s="312"/>
      <c r="MRB86" s="312"/>
      <c r="MRC86" s="312"/>
      <c r="MRD86" s="312"/>
      <c r="MRE86" s="312"/>
      <c r="MRF86" s="312"/>
      <c r="MRG86" s="312"/>
      <c r="MRH86" s="312"/>
      <c r="MRI86" s="312"/>
      <c r="MRJ86" s="312"/>
      <c r="MRK86" s="312"/>
      <c r="MRL86" s="312"/>
      <c r="MRM86" s="312"/>
      <c r="MRN86" s="312"/>
      <c r="MRO86" s="312"/>
      <c r="MRP86" s="312"/>
      <c r="MRQ86" s="312"/>
      <c r="MRR86" s="312"/>
      <c r="MRS86" s="312"/>
      <c r="MRT86" s="312"/>
      <c r="MRU86" s="318"/>
      <c r="MRV86" s="318"/>
      <c r="MRW86" s="318"/>
      <c r="MRX86" s="318"/>
      <c r="MRY86" s="318"/>
      <c r="MRZ86" s="318"/>
      <c r="MSA86" s="318"/>
      <c r="MSB86" s="318"/>
      <c r="MSC86" s="318"/>
      <c r="MSD86" s="318"/>
      <c r="MSE86" s="318"/>
      <c r="MSF86" s="318"/>
      <c r="MSG86" s="318"/>
      <c r="MSH86" s="318"/>
      <c r="MSI86" s="318"/>
      <c r="MSJ86" s="318"/>
      <c r="MSK86" s="322"/>
      <c r="MSL86" s="323"/>
      <c r="MSM86" s="323"/>
      <c r="MSN86" s="323"/>
      <c r="MSO86" s="323"/>
      <c r="MSP86" s="323"/>
      <c r="MSQ86" s="323"/>
      <c r="MSR86" s="323"/>
      <c r="MSS86" s="323"/>
      <c r="MST86" s="323"/>
      <c r="MSU86" s="323"/>
      <c r="MSV86" s="323"/>
      <c r="MSW86" s="323"/>
      <c r="MSX86" s="323"/>
      <c r="MSY86" s="323"/>
      <c r="MSZ86" s="350"/>
      <c r="MTA86" s="312"/>
      <c r="MTB86" s="312"/>
      <c r="MTC86" s="312"/>
      <c r="MTD86" s="312"/>
      <c r="MTE86" s="312"/>
      <c r="MTF86" s="312"/>
      <c r="MTG86" s="312"/>
      <c r="MTH86" s="312"/>
      <c r="MTI86" s="312"/>
      <c r="MTJ86" s="312"/>
      <c r="MTK86" s="312"/>
      <c r="MTL86" s="312"/>
      <c r="MTM86" s="312"/>
      <c r="MTN86" s="312"/>
      <c r="MTO86" s="312"/>
      <c r="MTP86" s="312"/>
      <c r="MTQ86" s="312"/>
      <c r="MTR86" s="312"/>
      <c r="MTS86" s="312"/>
      <c r="MTT86" s="312"/>
      <c r="MTU86" s="312"/>
      <c r="MTV86" s="312"/>
      <c r="MTW86" s="312"/>
      <c r="MTX86" s="312"/>
      <c r="MTY86" s="312"/>
      <c r="MTZ86" s="312"/>
      <c r="MUA86" s="312"/>
      <c r="MUB86" s="312"/>
      <c r="MUC86" s="312"/>
      <c r="MUD86" s="312"/>
      <c r="MUE86" s="312"/>
      <c r="MUF86" s="312"/>
      <c r="MUG86" s="312"/>
      <c r="MUH86" s="312"/>
      <c r="MUI86" s="312"/>
      <c r="MUJ86" s="312"/>
      <c r="MUK86" s="312"/>
      <c r="MUL86" s="312"/>
      <c r="MUM86" s="312"/>
      <c r="MUN86" s="312"/>
      <c r="MUO86" s="312"/>
      <c r="MUP86" s="312"/>
      <c r="MUQ86" s="312"/>
      <c r="MUR86" s="312"/>
      <c r="MUS86" s="312"/>
      <c r="MUT86" s="312"/>
      <c r="MUU86" s="312"/>
      <c r="MUV86" s="312"/>
      <c r="MUW86" s="312"/>
      <c r="MUX86" s="312"/>
      <c r="MUY86" s="312"/>
      <c r="MUZ86" s="312"/>
      <c r="MVA86" s="312"/>
      <c r="MVB86" s="312"/>
      <c r="MVC86" s="312"/>
      <c r="MVD86" s="312"/>
      <c r="MVE86" s="312"/>
      <c r="MVF86" s="312"/>
      <c r="MVG86" s="312"/>
      <c r="MVH86" s="312"/>
      <c r="MVI86" s="318"/>
      <c r="MVJ86" s="318"/>
      <c r="MVK86" s="318"/>
      <c r="MVL86" s="318"/>
      <c r="MVM86" s="318"/>
      <c r="MVN86" s="318"/>
      <c r="MVO86" s="318"/>
      <c r="MVP86" s="318"/>
      <c r="MVQ86" s="318"/>
      <c r="MVR86" s="318"/>
      <c r="MVS86" s="318"/>
      <c r="MVT86" s="318"/>
      <c r="MVU86" s="318"/>
      <c r="MVV86" s="318"/>
      <c r="MVW86" s="318"/>
      <c r="MVX86" s="318"/>
      <c r="MVY86" s="322"/>
      <c r="MVZ86" s="323"/>
      <c r="MWA86" s="323"/>
      <c r="MWB86" s="323"/>
      <c r="MWC86" s="323"/>
      <c r="MWD86" s="323"/>
      <c r="MWE86" s="323"/>
      <c r="MWF86" s="323"/>
      <c r="MWG86" s="323"/>
      <c r="MWH86" s="323"/>
      <c r="MWI86" s="323"/>
      <c r="MWJ86" s="323"/>
      <c r="MWK86" s="323"/>
      <c r="MWL86" s="323"/>
      <c r="MWM86" s="323"/>
      <c r="MWN86" s="350"/>
      <c r="MWO86" s="312"/>
      <c r="MWP86" s="312"/>
      <c r="MWQ86" s="312"/>
      <c r="MWR86" s="312"/>
      <c r="MWS86" s="312"/>
      <c r="MWT86" s="312"/>
      <c r="MWU86" s="312"/>
      <c r="MWV86" s="312"/>
      <c r="MWW86" s="312"/>
      <c r="MWX86" s="312"/>
      <c r="MWY86" s="312"/>
      <c r="MWZ86" s="312"/>
      <c r="MXA86" s="312"/>
      <c r="MXB86" s="312"/>
      <c r="MXC86" s="312"/>
      <c r="MXD86" s="312"/>
      <c r="MXE86" s="312"/>
      <c r="MXF86" s="312"/>
      <c r="MXG86" s="312"/>
      <c r="MXH86" s="312"/>
      <c r="MXI86" s="312"/>
      <c r="MXJ86" s="312"/>
      <c r="MXK86" s="312"/>
      <c r="MXL86" s="312"/>
      <c r="MXM86" s="312"/>
      <c r="MXN86" s="312"/>
      <c r="MXO86" s="312"/>
      <c r="MXP86" s="312"/>
      <c r="MXQ86" s="312"/>
      <c r="MXR86" s="312"/>
      <c r="MXS86" s="312"/>
      <c r="MXT86" s="312"/>
      <c r="MXU86" s="312"/>
      <c r="MXV86" s="312"/>
      <c r="MXW86" s="312"/>
      <c r="MXX86" s="312"/>
      <c r="MXY86" s="312"/>
      <c r="MXZ86" s="312"/>
      <c r="MYA86" s="312"/>
      <c r="MYB86" s="312"/>
      <c r="MYC86" s="312"/>
      <c r="MYD86" s="312"/>
      <c r="MYE86" s="312"/>
      <c r="MYF86" s="312"/>
      <c r="MYG86" s="312"/>
      <c r="MYH86" s="312"/>
      <c r="MYI86" s="312"/>
      <c r="MYJ86" s="312"/>
      <c r="MYK86" s="312"/>
      <c r="MYL86" s="312"/>
      <c r="MYM86" s="312"/>
      <c r="MYN86" s="312"/>
      <c r="MYO86" s="312"/>
      <c r="MYP86" s="312"/>
      <c r="MYQ86" s="312"/>
      <c r="MYR86" s="312"/>
      <c r="MYS86" s="312"/>
      <c r="MYT86" s="312"/>
      <c r="MYU86" s="312"/>
      <c r="MYV86" s="312"/>
      <c r="MYW86" s="318"/>
      <c r="MYX86" s="318"/>
      <c r="MYY86" s="318"/>
      <c r="MYZ86" s="318"/>
      <c r="MZA86" s="318"/>
      <c r="MZB86" s="318"/>
      <c r="MZC86" s="318"/>
      <c r="MZD86" s="318"/>
      <c r="MZE86" s="318"/>
      <c r="MZF86" s="318"/>
      <c r="MZG86" s="318"/>
      <c r="MZH86" s="318"/>
      <c r="MZI86" s="318"/>
      <c r="MZJ86" s="318"/>
      <c r="MZK86" s="318"/>
      <c r="MZL86" s="318"/>
      <c r="MZM86" s="322"/>
      <c r="MZN86" s="323"/>
      <c r="MZO86" s="323"/>
      <c r="MZP86" s="323"/>
      <c r="MZQ86" s="323"/>
      <c r="MZR86" s="323"/>
      <c r="MZS86" s="323"/>
      <c r="MZT86" s="323"/>
      <c r="MZU86" s="323"/>
      <c r="MZV86" s="323"/>
      <c r="MZW86" s="323"/>
      <c r="MZX86" s="323"/>
      <c r="MZY86" s="323"/>
      <c r="MZZ86" s="323"/>
      <c r="NAA86" s="323"/>
      <c r="NAB86" s="350"/>
      <c r="NAC86" s="312"/>
      <c r="NAD86" s="312"/>
      <c r="NAE86" s="312"/>
      <c r="NAF86" s="312"/>
      <c r="NAG86" s="312"/>
      <c r="NAH86" s="312"/>
      <c r="NAI86" s="312"/>
      <c r="NAJ86" s="312"/>
      <c r="NAK86" s="312"/>
      <c r="NAL86" s="312"/>
      <c r="NAM86" s="312"/>
      <c r="NAN86" s="312"/>
      <c r="NAO86" s="312"/>
      <c r="NAP86" s="312"/>
      <c r="NAQ86" s="312"/>
      <c r="NAR86" s="312"/>
      <c r="NAS86" s="312"/>
      <c r="NAT86" s="312"/>
      <c r="NAU86" s="312"/>
      <c r="NAV86" s="312"/>
      <c r="NAW86" s="312"/>
      <c r="NAX86" s="312"/>
      <c r="NAY86" s="312"/>
      <c r="NAZ86" s="312"/>
      <c r="NBA86" s="312"/>
      <c r="NBB86" s="312"/>
      <c r="NBC86" s="312"/>
      <c r="NBD86" s="312"/>
      <c r="NBE86" s="312"/>
      <c r="NBF86" s="312"/>
      <c r="NBG86" s="312"/>
      <c r="NBH86" s="312"/>
      <c r="NBI86" s="312"/>
      <c r="NBJ86" s="312"/>
      <c r="NBK86" s="312"/>
      <c r="NBL86" s="312"/>
      <c r="NBM86" s="312"/>
      <c r="NBN86" s="312"/>
      <c r="NBO86" s="312"/>
      <c r="NBP86" s="312"/>
      <c r="NBQ86" s="312"/>
      <c r="NBR86" s="312"/>
      <c r="NBS86" s="312"/>
      <c r="NBT86" s="312"/>
      <c r="NBU86" s="312"/>
      <c r="NBV86" s="312"/>
      <c r="NBW86" s="312"/>
      <c r="NBX86" s="312"/>
      <c r="NBY86" s="312"/>
      <c r="NBZ86" s="312"/>
      <c r="NCA86" s="312"/>
      <c r="NCB86" s="312"/>
      <c r="NCC86" s="312"/>
      <c r="NCD86" s="312"/>
      <c r="NCE86" s="312"/>
      <c r="NCF86" s="312"/>
      <c r="NCG86" s="312"/>
      <c r="NCH86" s="312"/>
      <c r="NCI86" s="312"/>
      <c r="NCJ86" s="312"/>
      <c r="NCK86" s="318"/>
      <c r="NCL86" s="318"/>
      <c r="NCM86" s="318"/>
      <c r="NCN86" s="318"/>
      <c r="NCO86" s="318"/>
      <c r="NCP86" s="318"/>
      <c r="NCQ86" s="318"/>
      <c r="NCR86" s="318"/>
      <c r="NCS86" s="318"/>
      <c r="NCT86" s="318"/>
      <c r="NCU86" s="318"/>
      <c r="NCV86" s="318"/>
      <c r="NCW86" s="318"/>
      <c r="NCX86" s="318"/>
      <c r="NCY86" s="318"/>
      <c r="NCZ86" s="318"/>
      <c r="NDA86" s="322"/>
      <c r="NDB86" s="323"/>
      <c r="NDC86" s="323"/>
      <c r="NDD86" s="323"/>
      <c r="NDE86" s="323"/>
      <c r="NDF86" s="323"/>
      <c r="NDG86" s="323"/>
      <c r="NDH86" s="323"/>
      <c r="NDI86" s="323"/>
      <c r="NDJ86" s="323"/>
      <c r="NDK86" s="323"/>
      <c r="NDL86" s="323"/>
      <c r="NDM86" s="323"/>
      <c r="NDN86" s="323"/>
      <c r="NDO86" s="323"/>
      <c r="NDP86" s="350"/>
      <c r="NDQ86" s="312"/>
      <c r="NDR86" s="312"/>
      <c r="NDS86" s="312"/>
      <c r="NDT86" s="312"/>
      <c r="NDU86" s="312"/>
      <c r="NDV86" s="312"/>
      <c r="NDW86" s="312"/>
      <c r="NDX86" s="312"/>
      <c r="NDY86" s="312"/>
      <c r="NDZ86" s="312"/>
      <c r="NEA86" s="312"/>
      <c r="NEB86" s="312"/>
      <c r="NEC86" s="312"/>
      <c r="NED86" s="312"/>
      <c r="NEE86" s="312"/>
      <c r="NEF86" s="312"/>
      <c r="NEG86" s="312"/>
      <c r="NEH86" s="312"/>
      <c r="NEI86" s="312"/>
      <c r="NEJ86" s="312"/>
      <c r="NEK86" s="312"/>
      <c r="NEL86" s="312"/>
      <c r="NEM86" s="312"/>
      <c r="NEN86" s="312"/>
      <c r="NEO86" s="312"/>
      <c r="NEP86" s="312"/>
      <c r="NEQ86" s="312"/>
      <c r="NER86" s="312"/>
      <c r="NES86" s="312"/>
      <c r="NET86" s="312"/>
      <c r="NEU86" s="312"/>
      <c r="NEV86" s="312"/>
      <c r="NEW86" s="312"/>
      <c r="NEX86" s="312"/>
      <c r="NEY86" s="312"/>
      <c r="NEZ86" s="312"/>
      <c r="NFA86" s="312"/>
      <c r="NFB86" s="312"/>
      <c r="NFC86" s="312"/>
      <c r="NFD86" s="312"/>
      <c r="NFE86" s="312"/>
      <c r="NFF86" s="312"/>
      <c r="NFG86" s="312"/>
      <c r="NFH86" s="312"/>
      <c r="NFI86" s="312"/>
      <c r="NFJ86" s="312"/>
      <c r="NFK86" s="312"/>
      <c r="NFL86" s="312"/>
      <c r="NFM86" s="312"/>
      <c r="NFN86" s="312"/>
      <c r="NFO86" s="312"/>
      <c r="NFP86" s="312"/>
      <c r="NFQ86" s="312"/>
      <c r="NFR86" s="312"/>
      <c r="NFS86" s="312"/>
      <c r="NFT86" s="312"/>
      <c r="NFU86" s="312"/>
      <c r="NFV86" s="312"/>
      <c r="NFW86" s="312"/>
      <c r="NFX86" s="312"/>
      <c r="NFY86" s="318"/>
      <c r="NFZ86" s="318"/>
      <c r="NGA86" s="318"/>
      <c r="NGB86" s="318"/>
      <c r="NGC86" s="318"/>
      <c r="NGD86" s="318"/>
      <c r="NGE86" s="318"/>
      <c r="NGF86" s="318"/>
      <c r="NGG86" s="318"/>
      <c r="NGH86" s="318"/>
      <c r="NGI86" s="318"/>
      <c r="NGJ86" s="318"/>
      <c r="NGK86" s="318"/>
      <c r="NGL86" s="318"/>
      <c r="NGM86" s="318"/>
      <c r="NGN86" s="318"/>
      <c r="NGO86" s="322"/>
      <c r="NGP86" s="323"/>
      <c r="NGQ86" s="323"/>
      <c r="NGR86" s="323"/>
      <c r="NGS86" s="323"/>
      <c r="NGT86" s="323"/>
      <c r="NGU86" s="323"/>
      <c r="NGV86" s="323"/>
      <c r="NGW86" s="323"/>
      <c r="NGX86" s="323"/>
      <c r="NGY86" s="323"/>
      <c r="NGZ86" s="323"/>
      <c r="NHA86" s="323"/>
      <c r="NHB86" s="323"/>
      <c r="NHC86" s="323"/>
      <c r="NHD86" s="350"/>
      <c r="NHE86" s="312"/>
      <c r="NHF86" s="312"/>
      <c r="NHG86" s="312"/>
      <c r="NHH86" s="312"/>
      <c r="NHI86" s="312"/>
      <c r="NHJ86" s="312"/>
      <c r="NHK86" s="312"/>
      <c r="NHL86" s="312"/>
      <c r="NHM86" s="312"/>
      <c r="NHN86" s="312"/>
      <c r="NHO86" s="312"/>
      <c r="NHP86" s="312"/>
      <c r="NHQ86" s="312"/>
      <c r="NHR86" s="312"/>
      <c r="NHS86" s="312"/>
      <c r="NHT86" s="312"/>
      <c r="NHU86" s="312"/>
      <c r="NHV86" s="312"/>
      <c r="NHW86" s="312"/>
      <c r="NHX86" s="312"/>
      <c r="NHY86" s="312"/>
      <c r="NHZ86" s="312"/>
      <c r="NIA86" s="312"/>
      <c r="NIB86" s="312"/>
      <c r="NIC86" s="312"/>
      <c r="NID86" s="312"/>
      <c r="NIE86" s="312"/>
      <c r="NIF86" s="312"/>
      <c r="NIG86" s="312"/>
      <c r="NIH86" s="312"/>
      <c r="NII86" s="312"/>
      <c r="NIJ86" s="312"/>
      <c r="NIK86" s="312"/>
      <c r="NIL86" s="312"/>
      <c r="NIM86" s="312"/>
      <c r="NIN86" s="312"/>
      <c r="NIO86" s="312"/>
      <c r="NIP86" s="312"/>
      <c r="NIQ86" s="312"/>
      <c r="NIR86" s="312"/>
      <c r="NIS86" s="312"/>
      <c r="NIT86" s="312"/>
      <c r="NIU86" s="312"/>
      <c r="NIV86" s="312"/>
      <c r="NIW86" s="312"/>
      <c r="NIX86" s="312"/>
      <c r="NIY86" s="312"/>
      <c r="NIZ86" s="312"/>
      <c r="NJA86" s="312"/>
      <c r="NJB86" s="312"/>
      <c r="NJC86" s="312"/>
      <c r="NJD86" s="312"/>
      <c r="NJE86" s="312"/>
      <c r="NJF86" s="312"/>
      <c r="NJG86" s="312"/>
      <c r="NJH86" s="312"/>
      <c r="NJI86" s="312"/>
      <c r="NJJ86" s="312"/>
      <c r="NJK86" s="312"/>
      <c r="NJL86" s="312"/>
      <c r="NJM86" s="318"/>
      <c r="NJN86" s="318"/>
      <c r="NJO86" s="318"/>
      <c r="NJP86" s="318"/>
      <c r="NJQ86" s="318"/>
      <c r="NJR86" s="318"/>
      <c r="NJS86" s="318"/>
      <c r="NJT86" s="318"/>
      <c r="NJU86" s="318"/>
      <c r="NJV86" s="318"/>
      <c r="NJW86" s="318"/>
      <c r="NJX86" s="318"/>
      <c r="NJY86" s="318"/>
      <c r="NJZ86" s="318"/>
      <c r="NKA86" s="318"/>
      <c r="NKB86" s="318"/>
      <c r="NKC86" s="322"/>
      <c r="NKD86" s="323"/>
      <c r="NKE86" s="323"/>
      <c r="NKF86" s="323"/>
      <c r="NKG86" s="323"/>
      <c r="NKH86" s="323"/>
      <c r="NKI86" s="323"/>
      <c r="NKJ86" s="323"/>
      <c r="NKK86" s="323"/>
      <c r="NKL86" s="323"/>
      <c r="NKM86" s="323"/>
      <c r="NKN86" s="323"/>
      <c r="NKO86" s="323"/>
      <c r="NKP86" s="323"/>
      <c r="NKQ86" s="323"/>
      <c r="NKR86" s="350"/>
      <c r="NKS86" s="312"/>
      <c r="NKT86" s="312"/>
      <c r="NKU86" s="312"/>
      <c r="NKV86" s="312"/>
      <c r="NKW86" s="312"/>
      <c r="NKX86" s="312"/>
      <c r="NKY86" s="312"/>
      <c r="NKZ86" s="312"/>
      <c r="NLA86" s="312"/>
      <c r="NLB86" s="312"/>
      <c r="NLC86" s="312"/>
      <c r="NLD86" s="312"/>
      <c r="NLE86" s="312"/>
      <c r="NLF86" s="312"/>
      <c r="NLG86" s="312"/>
      <c r="NLH86" s="312"/>
      <c r="NLI86" s="312"/>
      <c r="NLJ86" s="312"/>
      <c r="NLK86" s="312"/>
      <c r="NLL86" s="312"/>
      <c r="NLM86" s="312"/>
      <c r="NLN86" s="312"/>
      <c r="NLO86" s="312"/>
      <c r="NLP86" s="312"/>
      <c r="NLQ86" s="312"/>
      <c r="NLR86" s="312"/>
      <c r="NLS86" s="312"/>
      <c r="NLT86" s="312"/>
      <c r="NLU86" s="312"/>
      <c r="NLV86" s="312"/>
      <c r="NLW86" s="312"/>
      <c r="NLX86" s="312"/>
      <c r="NLY86" s="312"/>
      <c r="NLZ86" s="312"/>
      <c r="NMA86" s="312"/>
      <c r="NMB86" s="312"/>
      <c r="NMC86" s="312"/>
      <c r="NMD86" s="312"/>
      <c r="NME86" s="312"/>
      <c r="NMF86" s="312"/>
      <c r="NMG86" s="312"/>
      <c r="NMH86" s="312"/>
      <c r="NMI86" s="312"/>
      <c r="NMJ86" s="312"/>
      <c r="NMK86" s="312"/>
      <c r="NML86" s="312"/>
      <c r="NMM86" s="312"/>
      <c r="NMN86" s="312"/>
      <c r="NMO86" s="312"/>
      <c r="NMP86" s="312"/>
      <c r="NMQ86" s="312"/>
      <c r="NMR86" s="312"/>
      <c r="NMS86" s="312"/>
      <c r="NMT86" s="312"/>
      <c r="NMU86" s="312"/>
      <c r="NMV86" s="312"/>
      <c r="NMW86" s="312"/>
      <c r="NMX86" s="312"/>
      <c r="NMY86" s="312"/>
      <c r="NMZ86" s="312"/>
      <c r="NNA86" s="318"/>
      <c r="NNB86" s="318"/>
      <c r="NNC86" s="318"/>
      <c r="NND86" s="318"/>
      <c r="NNE86" s="318"/>
      <c r="NNF86" s="318"/>
      <c r="NNG86" s="318"/>
      <c r="NNH86" s="318"/>
      <c r="NNI86" s="318"/>
      <c r="NNJ86" s="318"/>
      <c r="NNK86" s="318"/>
      <c r="NNL86" s="318"/>
      <c r="NNM86" s="318"/>
      <c r="NNN86" s="318"/>
      <c r="NNO86" s="318"/>
      <c r="NNP86" s="318"/>
      <c r="NNQ86" s="322"/>
      <c r="NNR86" s="323"/>
      <c r="NNS86" s="323"/>
      <c r="NNT86" s="323"/>
      <c r="NNU86" s="323"/>
      <c r="NNV86" s="323"/>
      <c r="NNW86" s="323"/>
      <c r="NNX86" s="323"/>
      <c r="NNY86" s="323"/>
      <c r="NNZ86" s="323"/>
      <c r="NOA86" s="323"/>
      <c r="NOB86" s="323"/>
      <c r="NOC86" s="323"/>
      <c r="NOD86" s="323"/>
      <c r="NOE86" s="323"/>
      <c r="NOF86" s="350"/>
      <c r="NOG86" s="312"/>
      <c r="NOH86" s="312"/>
      <c r="NOI86" s="312"/>
      <c r="NOJ86" s="312"/>
      <c r="NOK86" s="312"/>
      <c r="NOL86" s="312"/>
      <c r="NOM86" s="312"/>
      <c r="NON86" s="312"/>
      <c r="NOO86" s="312"/>
      <c r="NOP86" s="312"/>
      <c r="NOQ86" s="312"/>
      <c r="NOR86" s="312"/>
      <c r="NOS86" s="312"/>
      <c r="NOT86" s="312"/>
      <c r="NOU86" s="312"/>
      <c r="NOV86" s="312"/>
      <c r="NOW86" s="312"/>
      <c r="NOX86" s="312"/>
      <c r="NOY86" s="312"/>
      <c r="NOZ86" s="312"/>
      <c r="NPA86" s="312"/>
      <c r="NPB86" s="312"/>
      <c r="NPC86" s="312"/>
      <c r="NPD86" s="312"/>
      <c r="NPE86" s="312"/>
      <c r="NPF86" s="312"/>
      <c r="NPG86" s="312"/>
      <c r="NPH86" s="312"/>
      <c r="NPI86" s="312"/>
      <c r="NPJ86" s="312"/>
      <c r="NPK86" s="312"/>
      <c r="NPL86" s="312"/>
      <c r="NPM86" s="312"/>
      <c r="NPN86" s="312"/>
      <c r="NPO86" s="312"/>
      <c r="NPP86" s="312"/>
      <c r="NPQ86" s="312"/>
      <c r="NPR86" s="312"/>
      <c r="NPS86" s="312"/>
      <c r="NPT86" s="312"/>
      <c r="NPU86" s="312"/>
      <c r="NPV86" s="312"/>
      <c r="NPW86" s="312"/>
      <c r="NPX86" s="312"/>
      <c r="NPY86" s="312"/>
      <c r="NPZ86" s="312"/>
      <c r="NQA86" s="312"/>
      <c r="NQB86" s="312"/>
      <c r="NQC86" s="312"/>
      <c r="NQD86" s="312"/>
      <c r="NQE86" s="312"/>
      <c r="NQF86" s="312"/>
      <c r="NQG86" s="312"/>
      <c r="NQH86" s="312"/>
      <c r="NQI86" s="312"/>
      <c r="NQJ86" s="312"/>
      <c r="NQK86" s="312"/>
      <c r="NQL86" s="312"/>
      <c r="NQM86" s="312"/>
      <c r="NQN86" s="312"/>
      <c r="NQO86" s="318"/>
      <c r="NQP86" s="318"/>
      <c r="NQQ86" s="318"/>
      <c r="NQR86" s="318"/>
      <c r="NQS86" s="318"/>
      <c r="NQT86" s="318"/>
      <c r="NQU86" s="318"/>
      <c r="NQV86" s="318"/>
      <c r="NQW86" s="318"/>
      <c r="NQX86" s="318"/>
      <c r="NQY86" s="318"/>
      <c r="NQZ86" s="318"/>
      <c r="NRA86" s="318"/>
      <c r="NRB86" s="318"/>
      <c r="NRC86" s="318"/>
      <c r="NRD86" s="318"/>
      <c r="NRE86" s="322"/>
      <c r="NRF86" s="323"/>
      <c r="NRG86" s="323"/>
      <c r="NRH86" s="323"/>
      <c r="NRI86" s="323"/>
      <c r="NRJ86" s="323"/>
      <c r="NRK86" s="323"/>
      <c r="NRL86" s="323"/>
      <c r="NRM86" s="323"/>
      <c r="NRN86" s="323"/>
      <c r="NRO86" s="323"/>
      <c r="NRP86" s="323"/>
      <c r="NRQ86" s="323"/>
      <c r="NRR86" s="323"/>
      <c r="NRS86" s="323"/>
      <c r="NRT86" s="350"/>
      <c r="NRU86" s="312"/>
      <c r="NRV86" s="312"/>
      <c r="NRW86" s="312"/>
      <c r="NRX86" s="312"/>
      <c r="NRY86" s="312"/>
      <c r="NRZ86" s="312"/>
      <c r="NSA86" s="312"/>
      <c r="NSB86" s="312"/>
      <c r="NSC86" s="312"/>
      <c r="NSD86" s="312"/>
      <c r="NSE86" s="312"/>
      <c r="NSF86" s="312"/>
      <c r="NSG86" s="312"/>
      <c r="NSH86" s="312"/>
      <c r="NSI86" s="312"/>
      <c r="NSJ86" s="312"/>
      <c r="NSK86" s="312"/>
      <c r="NSL86" s="312"/>
      <c r="NSM86" s="312"/>
      <c r="NSN86" s="312"/>
      <c r="NSO86" s="312"/>
      <c r="NSP86" s="312"/>
      <c r="NSQ86" s="312"/>
      <c r="NSR86" s="312"/>
      <c r="NSS86" s="312"/>
      <c r="NST86" s="312"/>
      <c r="NSU86" s="312"/>
      <c r="NSV86" s="312"/>
      <c r="NSW86" s="312"/>
      <c r="NSX86" s="312"/>
      <c r="NSY86" s="312"/>
      <c r="NSZ86" s="312"/>
      <c r="NTA86" s="312"/>
      <c r="NTB86" s="312"/>
      <c r="NTC86" s="312"/>
      <c r="NTD86" s="312"/>
      <c r="NTE86" s="312"/>
      <c r="NTF86" s="312"/>
      <c r="NTG86" s="312"/>
      <c r="NTH86" s="312"/>
      <c r="NTI86" s="312"/>
      <c r="NTJ86" s="312"/>
      <c r="NTK86" s="312"/>
      <c r="NTL86" s="312"/>
      <c r="NTM86" s="312"/>
      <c r="NTN86" s="312"/>
      <c r="NTO86" s="312"/>
      <c r="NTP86" s="312"/>
      <c r="NTQ86" s="312"/>
      <c r="NTR86" s="312"/>
      <c r="NTS86" s="312"/>
      <c r="NTT86" s="312"/>
      <c r="NTU86" s="312"/>
      <c r="NTV86" s="312"/>
      <c r="NTW86" s="312"/>
      <c r="NTX86" s="312"/>
      <c r="NTY86" s="312"/>
      <c r="NTZ86" s="312"/>
      <c r="NUA86" s="312"/>
      <c r="NUB86" s="312"/>
      <c r="NUC86" s="318"/>
      <c r="NUD86" s="318"/>
      <c r="NUE86" s="318"/>
      <c r="NUF86" s="318"/>
      <c r="NUG86" s="318"/>
      <c r="NUH86" s="318"/>
      <c r="NUI86" s="318"/>
      <c r="NUJ86" s="318"/>
      <c r="NUK86" s="318"/>
      <c r="NUL86" s="318"/>
      <c r="NUM86" s="318"/>
      <c r="NUN86" s="318"/>
      <c r="NUO86" s="318"/>
      <c r="NUP86" s="318"/>
      <c r="NUQ86" s="318"/>
      <c r="NUR86" s="318"/>
      <c r="NUS86" s="322"/>
      <c r="NUT86" s="323"/>
      <c r="NUU86" s="323"/>
      <c r="NUV86" s="323"/>
      <c r="NUW86" s="323"/>
      <c r="NUX86" s="323"/>
      <c r="NUY86" s="323"/>
      <c r="NUZ86" s="323"/>
      <c r="NVA86" s="323"/>
      <c r="NVB86" s="323"/>
      <c r="NVC86" s="323"/>
      <c r="NVD86" s="323"/>
      <c r="NVE86" s="323"/>
      <c r="NVF86" s="323"/>
      <c r="NVG86" s="323"/>
      <c r="NVH86" s="350"/>
      <c r="NVI86" s="312"/>
      <c r="NVJ86" s="312"/>
      <c r="NVK86" s="312"/>
      <c r="NVL86" s="312"/>
      <c r="NVM86" s="312"/>
      <c r="NVN86" s="312"/>
      <c r="NVO86" s="312"/>
      <c r="NVP86" s="312"/>
      <c r="NVQ86" s="312"/>
      <c r="NVR86" s="312"/>
      <c r="NVS86" s="312"/>
      <c r="NVT86" s="312"/>
      <c r="NVU86" s="312"/>
      <c r="NVV86" s="312"/>
      <c r="NVW86" s="312"/>
      <c r="NVX86" s="312"/>
      <c r="NVY86" s="312"/>
      <c r="NVZ86" s="312"/>
      <c r="NWA86" s="312"/>
      <c r="NWB86" s="312"/>
      <c r="NWC86" s="312"/>
      <c r="NWD86" s="312"/>
      <c r="NWE86" s="312"/>
      <c r="NWF86" s="312"/>
      <c r="NWG86" s="312"/>
      <c r="NWH86" s="312"/>
      <c r="NWI86" s="312"/>
      <c r="NWJ86" s="312"/>
      <c r="NWK86" s="312"/>
      <c r="NWL86" s="312"/>
      <c r="NWM86" s="312"/>
      <c r="NWN86" s="312"/>
      <c r="NWO86" s="312"/>
      <c r="NWP86" s="312"/>
      <c r="NWQ86" s="312"/>
      <c r="NWR86" s="312"/>
      <c r="NWS86" s="312"/>
      <c r="NWT86" s="312"/>
      <c r="NWU86" s="312"/>
      <c r="NWV86" s="312"/>
      <c r="NWW86" s="312"/>
      <c r="NWX86" s="312"/>
      <c r="NWY86" s="312"/>
      <c r="NWZ86" s="312"/>
      <c r="NXA86" s="312"/>
      <c r="NXB86" s="312"/>
      <c r="NXC86" s="312"/>
      <c r="NXD86" s="312"/>
      <c r="NXE86" s="312"/>
      <c r="NXF86" s="312"/>
      <c r="NXG86" s="312"/>
      <c r="NXH86" s="312"/>
      <c r="NXI86" s="312"/>
      <c r="NXJ86" s="312"/>
      <c r="NXK86" s="312"/>
      <c r="NXL86" s="312"/>
      <c r="NXM86" s="312"/>
      <c r="NXN86" s="312"/>
      <c r="NXO86" s="312"/>
      <c r="NXP86" s="312"/>
      <c r="NXQ86" s="318"/>
      <c r="NXR86" s="318"/>
      <c r="NXS86" s="318"/>
      <c r="NXT86" s="318"/>
      <c r="NXU86" s="318"/>
      <c r="NXV86" s="318"/>
      <c r="NXW86" s="318"/>
      <c r="NXX86" s="318"/>
      <c r="NXY86" s="318"/>
      <c r="NXZ86" s="318"/>
      <c r="NYA86" s="318"/>
      <c r="NYB86" s="318"/>
      <c r="NYC86" s="318"/>
      <c r="NYD86" s="318"/>
      <c r="NYE86" s="318"/>
      <c r="NYF86" s="318"/>
      <c r="NYG86" s="322"/>
      <c r="NYH86" s="323"/>
      <c r="NYI86" s="323"/>
      <c r="NYJ86" s="323"/>
      <c r="NYK86" s="323"/>
      <c r="NYL86" s="323"/>
      <c r="NYM86" s="323"/>
      <c r="NYN86" s="323"/>
      <c r="NYO86" s="323"/>
      <c r="NYP86" s="323"/>
      <c r="NYQ86" s="323"/>
      <c r="NYR86" s="323"/>
      <c r="NYS86" s="323"/>
      <c r="NYT86" s="323"/>
      <c r="NYU86" s="323"/>
      <c r="NYV86" s="350"/>
      <c r="NYW86" s="312"/>
      <c r="NYX86" s="312"/>
      <c r="NYY86" s="312"/>
      <c r="NYZ86" s="312"/>
      <c r="NZA86" s="312"/>
      <c r="NZB86" s="312"/>
      <c r="NZC86" s="312"/>
      <c r="NZD86" s="312"/>
      <c r="NZE86" s="312"/>
      <c r="NZF86" s="312"/>
      <c r="NZG86" s="312"/>
      <c r="NZH86" s="312"/>
      <c r="NZI86" s="312"/>
      <c r="NZJ86" s="312"/>
      <c r="NZK86" s="312"/>
      <c r="NZL86" s="312"/>
      <c r="NZM86" s="312"/>
      <c r="NZN86" s="312"/>
      <c r="NZO86" s="312"/>
      <c r="NZP86" s="312"/>
      <c r="NZQ86" s="312"/>
      <c r="NZR86" s="312"/>
      <c r="NZS86" s="312"/>
      <c r="NZT86" s="312"/>
      <c r="NZU86" s="312"/>
      <c r="NZV86" s="312"/>
      <c r="NZW86" s="312"/>
      <c r="NZX86" s="312"/>
      <c r="NZY86" s="312"/>
      <c r="NZZ86" s="312"/>
      <c r="OAA86" s="312"/>
      <c r="OAB86" s="312"/>
      <c r="OAC86" s="312"/>
      <c r="OAD86" s="312"/>
      <c r="OAE86" s="312"/>
      <c r="OAF86" s="312"/>
      <c r="OAG86" s="312"/>
      <c r="OAH86" s="312"/>
      <c r="OAI86" s="312"/>
      <c r="OAJ86" s="312"/>
      <c r="OAK86" s="312"/>
      <c r="OAL86" s="312"/>
      <c r="OAM86" s="312"/>
      <c r="OAN86" s="312"/>
      <c r="OAO86" s="312"/>
      <c r="OAP86" s="312"/>
      <c r="OAQ86" s="312"/>
      <c r="OAR86" s="312"/>
      <c r="OAS86" s="312"/>
      <c r="OAT86" s="312"/>
      <c r="OAU86" s="312"/>
      <c r="OAV86" s="312"/>
      <c r="OAW86" s="312"/>
      <c r="OAX86" s="312"/>
      <c r="OAY86" s="312"/>
      <c r="OAZ86" s="312"/>
      <c r="OBA86" s="312"/>
      <c r="OBB86" s="312"/>
      <c r="OBC86" s="312"/>
      <c r="OBD86" s="312"/>
      <c r="OBE86" s="318"/>
      <c r="OBF86" s="318"/>
      <c r="OBG86" s="318"/>
      <c r="OBH86" s="318"/>
      <c r="OBI86" s="318"/>
      <c r="OBJ86" s="318"/>
      <c r="OBK86" s="318"/>
      <c r="OBL86" s="318"/>
      <c r="OBM86" s="318"/>
      <c r="OBN86" s="318"/>
      <c r="OBO86" s="318"/>
      <c r="OBP86" s="318"/>
      <c r="OBQ86" s="318"/>
      <c r="OBR86" s="318"/>
      <c r="OBS86" s="318"/>
      <c r="OBT86" s="318"/>
      <c r="OBU86" s="322"/>
      <c r="OBV86" s="323"/>
      <c r="OBW86" s="323"/>
      <c r="OBX86" s="323"/>
      <c r="OBY86" s="323"/>
      <c r="OBZ86" s="323"/>
      <c r="OCA86" s="323"/>
      <c r="OCB86" s="323"/>
      <c r="OCC86" s="323"/>
      <c r="OCD86" s="323"/>
      <c r="OCE86" s="323"/>
      <c r="OCF86" s="323"/>
      <c r="OCG86" s="323"/>
      <c r="OCH86" s="323"/>
      <c r="OCI86" s="323"/>
      <c r="OCJ86" s="350"/>
      <c r="OCK86" s="312"/>
      <c r="OCL86" s="312"/>
      <c r="OCM86" s="312"/>
      <c r="OCN86" s="312"/>
      <c r="OCO86" s="312"/>
      <c r="OCP86" s="312"/>
      <c r="OCQ86" s="312"/>
      <c r="OCR86" s="312"/>
      <c r="OCS86" s="312"/>
      <c r="OCT86" s="312"/>
      <c r="OCU86" s="312"/>
      <c r="OCV86" s="312"/>
      <c r="OCW86" s="312"/>
      <c r="OCX86" s="312"/>
      <c r="OCY86" s="312"/>
      <c r="OCZ86" s="312"/>
      <c r="ODA86" s="312"/>
      <c r="ODB86" s="312"/>
      <c r="ODC86" s="312"/>
      <c r="ODD86" s="312"/>
      <c r="ODE86" s="312"/>
      <c r="ODF86" s="312"/>
      <c r="ODG86" s="312"/>
      <c r="ODH86" s="312"/>
      <c r="ODI86" s="312"/>
      <c r="ODJ86" s="312"/>
      <c r="ODK86" s="312"/>
      <c r="ODL86" s="312"/>
      <c r="ODM86" s="312"/>
      <c r="ODN86" s="312"/>
      <c r="ODO86" s="312"/>
      <c r="ODP86" s="312"/>
      <c r="ODQ86" s="312"/>
      <c r="ODR86" s="312"/>
      <c r="ODS86" s="312"/>
      <c r="ODT86" s="312"/>
      <c r="ODU86" s="312"/>
      <c r="ODV86" s="312"/>
      <c r="ODW86" s="312"/>
      <c r="ODX86" s="312"/>
      <c r="ODY86" s="312"/>
      <c r="ODZ86" s="312"/>
      <c r="OEA86" s="312"/>
      <c r="OEB86" s="312"/>
      <c r="OEC86" s="312"/>
      <c r="OED86" s="312"/>
      <c r="OEE86" s="312"/>
      <c r="OEF86" s="312"/>
      <c r="OEG86" s="312"/>
      <c r="OEH86" s="312"/>
      <c r="OEI86" s="312"/>
      <c r="OEJ86" s="312"/>
      <c r="OEK86" s="312"/>
      <c r="OEL86" s="312"/>
      <c r="OEM86" s="312"/>
      <c r="OEN86" s="312"/>
      <c r="OEO86" s="312"/>
      <c r="OEP86" s="312"/>
      <c r="OEQ86" s="312"/>
      <c r="OER86" s="312"/>
      <c r="OES86" s="318"/>
      <c r="OET86" s="318"/>
      <c r="OEU86" s="318"/>
      <c r="OEV86" s="318"/>
      <c r="OEW86" s="318"/>
      <c r="OEX86" s="318"/>
      <c r="OEY86" s="318"/>
      <c r="OEZ86" s="318"/>
      <c r="OFA86" s="318"/>
      <c r="OFB86" s="318"/>
      <c r="OFC86" s="318"/>
      <c r="OFD86" s="318"/>
      <c r="OFE86" s="318"/>
      <c r="OFF86" s="318"/>
      <c r="OFG86" s="318"/>
      <c r="OFH86" s="318"/>
      <c r="OFI86" s="322"/>
      <c r="OFJ86" s="323"/>
      <c r="OFK86" s="323"/>
      <c r="OFL86" s="323"/>
      <c r="OFM86" s="323"/>
      <c r="OFN86" s="323"/>
      <c r="OFO86" s="323"/>
      <c r="OFP86" s="323"/>
      <c r="OFQ86" s="323"/>
      <c r="OFR86" s="323"/>
      <c r="OFS86" s="323"/>
      <c r="OFT86" s="323"/>
      <c r="OFU86" s="323"/>
      <c r="OFV86" s="323"/>
      <c r="OFW86" s="323"/>
      <c r="OFX86" s="350"/>
      <c r="OFY86" s="312"/>
      <c r="OFZ86" s="312"/>
      <c r="OGA86" s="312"/>
      <c r="OGB86" s="312"/>
      <c r="OGC86" s="312"/>
      <c r="OGD86" s="312"/>
      <c r="OGE86" s="312"/>
      <c r="OGF86" s="312"/>
      <c r="OGG86" s="312"/>
      <c r="OGH86" s="312"/>
      <c r="OGI86" s="312"/>
      <c r="OGJ86" s="312"/>
      <c r="OGK86" s="312"/>
      <c r="OGL86" s="312"/>
      <c r="OGM86" s="312"/>
      <c r="OGN86" s="312"/>
      <c r="OGO86" s="312"/>
      <c r="OGP86" s="312"/>
      <c r="OGQ86" s="312"/>
      <c r="OGR86" s="312"/>
      <c r="OGS86" s="312"/>
      <c r="OGT86" s="312"/>
      <c r="OGU86" s="312"/>
      <c r="OGV86" s="312"/>
      <c r="OGW86" s="312"/>
      <c r="OGX86" s="312"/>
      <c r="OGY86" s="312"/>
      <c r="OGZ86" s="312"/>
      <c r="OHA86" s="312"/>
      <c r="OHB86" s="312"/>
      <c r="OHC86" s="312"/>
      <c r="OHD86" s="312"/>
      <c r="OHE86" s="312"/>
      <c r="OHF86" s="312"/>
      <c r="OHG86" s="312"/>
      <c r="OHH86" s="312"/>
      <c r="OHI86" s="312"/>
      <c r="OHJ86" s="312"/>
      <c r="OHK86" s="312"/>
      <c r="OHL86" s="312"/>
      <c r="OHM86" s="312"/>
      <c r="OHN86" s="312"/>
      <c r="OHO86" s="312"/>
      <c r="OHP86" s="312"/>
      <c r="OHQ86" s="312"/>
      <c r="OHR86" s="312"/>
      <c r="OHS86" s="312"/>
      <c r="OHT86" s="312"/>
      <c r="OHU86" s="312"/>
      <c r="OHV86" s="312"/>
      <c r="OHW86" s="312"/>
      <c r="OHX86" s="312"/>
      <c r="OHY86" s="312"/>
      <c r="OHZ86" s="312"/>
      <c r="OIA86" s="312"/>
      <c r="OIB86" s="312"/>
      <c r="OIC86" s="312"/>
      <c r="OID86" s="312"/>
      <c r="OIE86" s="312"/>
      <c r="OIF86" s="312"/>
      <c r="OIG86" s="318"/>
      <c r="OIH86" s="318"/>
      <c r="OII86" s="318"/>
      <c r="OIJ86" s="318"/>
      <c r="OIK86" s="318"/>
      <c r="OIL86" s="318"/>
      <c r="OIM86" s="318"/>
      <c r="OIN86" s="318"/>
      <c r="OIO86" s="318"/>
      <c r="OIP86" s="318"/>
      <c r="OIQ86" s="318"/>
      <c r="OIR86" s="318"/>
      <c r="OIS86" s="318"/>
      <c r="OIT86" s="318"/>
      <c r="OIU86" s="318"/>
      <c r="OIV86" s="318"/>
      <c r="OIW86" s="322"/>
      <c r="OIX86" s="323"/>
      <c r="OIY86" s="323"/>
      <c r="OIZ86" s="323"/>
      <c r="OJA86" s="323"/>
      <c r="OJB86" s="323"/>
      <c r="OJC86" s="323"/>
      <c r="OJD86" s="323"/>
      <c r="OJE86" s="323"/>
      <c r="OJF86" s="323"/>
      <c r="OJG86" s="323"/>
      <c r="OJH86" s="323"/>
      <c r="OJI86" s="323"/>
      <c r="OJJ86" s="323"/>
      <c r="OJK86" s="323"/>
      <c r="OJL86" s="350"/>
      <c r="OJM86" s="312"/>
      <c r="OJN86" s="312"/>
      <c r="OJO86" s="312"/>
      <c r="OJP86" s="312"/>
      <c r="OJQ86" s="312"/>
      <c r="OJR86" s="312"/>
      <c r="OJS86" s="312"/>
      <c r="OJT86" s="312"/>
      <c r="OJU86" s="312"/>
      <c r="OJV86" s="312"/>
      <c r="OJW86" s="312"/>
      <c r="OJX86" s="312"/>
      <c r="OJY86" s="312"/>
      <c r="OJZ86" s="312"/>
      <c r="OKA86" s="312"/>
      <c r="OKB86" s="312"/>
      <c r="OKC86" s="312"/>
      <c r="OKD86" s="312"/>
      <c r="OKE86" s="312"/>
      <c r="OKF86" s="312"/>
      <c r="OKG86" s="312"/>
      <c r="OKH86" s="312"/>
      <c r="OKI86" s="312"/>
      <c r="OKJ86" s="312"/>
      <c r="OKK86" s="312"/>
      <c r="OKL86" s="312"/>
      <c r="OKM86" s="312"/>
      <c r="OKN86" s="312"/>
      <c r="OKO86" s="312"/>
      <c r="OKP86" s="312"/>
      <c r="OKQ86" s="312"/>
      <c r="OKR86" s="312"/>
      <c r="OKS86" s="312"/>
      <c r="OKT86" s="312"/>
      <c r="OKU86" s="312"/>
      <c r="OKV86" s="312"/>
      <c r="OKW86" s="312"/>
      <c r="OKX86" s="312"/>
      <c r="OKY86" s="312"/>
      <c r="OKZ86" s="312"/>
      <c r="OLA86" s="312"/>
      <c r="OLB86" s="312"/>
      <c r="OLC86" s="312"/>
      <c r="OLD86" s="312"/>
      <c r="OLE86" s="312"/>
      <c r="OLF86" s="312"/>
      <c r="OLG86" s="312"/>
      <c r="OLH86" s="312"/>
      <c r="OLI86" s="312"/>
      <c r="OLJ86" s="312"/>
      <c r="OLK86" s="312"/>
      <c r="OLL86" s="312"/>
      <c r="OLM86" s="312"/>
      <c r="OLN86" s="312"/>
      <c r="OLO86" s="312"/>
      <c r="OLP86" s="312"/>
      <c r="OLQ86" s="312"/>
      <c r="OLR86" s="312"/>
      <c r="OLS86" s="312"/>
      <c r="OLT86" s="312"/>
      <c r="OLU86" s="318"/>
      <c r="OLV86" s="318"/>
      <c r="OLW86" s="318"/>
      <c r="OLX86" s="318"/>
      <c r="OLY86" s="318"/>
      <c r="OLZ86" s="318"/>
      <c r="OMA86" s="318"/>
      <c r="OMB86" s="318"/>
      <c r="OMC86" s="318"/>
      <c r="OMD86" s="318"/>
      <c r="OME86" s="318"/>
      <c r="OMF86" s="318"/>
      <c r="OMG86" s="318"/>
      <c r="OMH86" s="318"/>
      <c r="OMI86" s="318"/>
      <c r="OMJ86" s="318"/>
      <c r="OMK86" s="322"/>
      <c r="OML86" s="323"/>
      <c r="OMM86" s="323"/>
      <c r="OMN86" s="323"/>
      <c r="OMO86" s="323"/>
      <c r="OMP86" s="323"/>
      <c r="OMQ86" s="323"/>
      <c r="OMR86" s="323"/>
      <c r="OMS86" s="323"/>
      <c r="OMT86" s="323"/>
      <c r="OMU86" s="323"/>
      <c r="OMV86" s="323"/>
      <c r="OMW86" s="323"/>
      <c r="OMX86" s="323"/>
      <c r="OMY86" s="323"/>
      <c r="OMZ86" s="350"/>
      <c r="ONA86" s="312"/>
      <c r="ONB86" s="312"/>
      <c r="ONC86" s="312"/>
      <c r="OND86" s="312"/>
      <c r="ONE86" s="312"/>
      <c r="ONF86" s="312"/>
      <c r="ONG86" s="312"/>
      <c r="ONH86" s="312"/>
      <c r="ONI86" s="312"/>
      <c r="ONJ86" s="312"/>
      <c r="ONK86" s="312"/>
      <c r="ONL86" s="312"/>
      <c r="ONM86" s="312"/>
      <c r="ONN86" s="312"/>
      <c r="ONO86" s="312"/>
      <c r="ONP86" s="312"/>
      <c r="ONQ86" s="312"/>
      <c r="ONR86" s="312"/>
      <c r="ONS86" s="312"/>
      <c r="ONT86" s="312"/>
      <c r="ONU86" s="312"/>
      <c r="ONV86" s="312"/>
      <c r="ONW86" s="312"/>
      <c r="ONX86" s="312"/>
      <c r="ONY86" s="312"/>
      <c r="ONZ86" s="312"/>
      <c r="OOA86" s="312"/>
      <c r="OOB86" s="312"/>
      <c r="OOC86" s="312"/>
      <c r="OOD86" s="312"/>
      <c r="OOE86" s="312"/>
      <c r="OOF86" s="312"/>
      <c r="OOG86" s="312"/>
      <c r="OOH86" s="312"/>
      <c r="OOI86" s="312"/>
      <c r="OOJ86" s="312"/>
      <c r="OOK86" s="312"/>
      <c r="OOL86" s="312"/>
      <c r="OOM86" s="312"/>
      <c r="OON86" s="312"/>
      <c r="OOO86" s="312"/>
      <c r="OOP86" s="312"/>
      <c r="OOQ86" s="312"/>
      <c r="OOR86" s="312"/>
      <c r="OOS86" s="312"/>
      <c r="OOT86" s="312"/>
      <c r="OOU86" s="312"/>
      <c r="OOV86" s="312"/>
      <c r="OOW86" s="312"/>
      <c r="OOX86" s="312"/>
      <c r="OOY86" s="312"/>
      <c r="OOZ86" s="312"/>
      <c r="OPA86" s="312"/>
      <c r="OPB86" s="312"/>
      <c r="OPC86" s="312"/>
      <c r="OPD86" s="312"/>
      <c r="OPE86" s="312"/>
      <c r="OPF86" s="312"/>
      <c r="OPG86" s="312"/>
      <c r="OPH86" s="312"/>
      <c r="OPI86" s="318"/>
      <c r="OPJ86" s="318"/>
      <c r="OPK86" s="318"/>
      <c r="OPL86" s="318"/>
      <c r="OPM86" s="318"/>
      <c r="OPN86" s="318"/>
      <c r="OPO86" s="318"/>
      <c r="OPP86" s="318"/>
      <c r="OPQ86" s="318"/>
      <c r="OPR86" s="318"/>
      <c r="OPS86" s="318"/>
      <c r="OPT86" s="318"/>
      <c r="OPU86" s="318"/>
      <c r="OPV86" s="318"/>
      <c r="OPW86" s="318"/>
      <c r="OPX86" s="318"/>
      <c r="OPY86" s="322"/>
      <c r="OPZ86" s="323"/>
      <c r="OQA86" s="323"/>
      <c r="OQB86" s="323"/>
      <c r="OQC86" s="323"/>
      <c r="OQD86" s="323"/>
      <c r="OQE86" s="323"/>
      <c r="OQF86" s="323"/>
      <c r="OQG86" s="323"/>
      <c r="OQH86" s="323"/>
      <c r="OQI86" s="323"/>
      <c r="OQJ86" s="323"/>
      <c r="OQK86" s="323"/>
      <c r="OQL86" s="323"/>
      <c r="OQM86" s="323"/>
      <c r="OQN86" s="350"/>
      <c r="OQO86" s="312"/>
      <c r="OQP86" s="312"/>
      <c r="OQQ86" s="312"/>
      <c r="OQR86" s="312"/>
      <c r="OQS86" s="312"/>
      <c r="OQT86" s="312"/>
      <c r="OQU86" s="312"/>
      <c r="OQV86" s="312"/>
      <c r="OQW86" s="312"/>
      <c r="OQX86" s="312"/>
      <c r="OQY86" s="312"/>
      <c r="OQZ86" s="312"/>
      <c r="ORA86" s="312"/>
      <c r="ORB86" s="312"/>
      <c r="ORC86" s="312"/>
      <c r="ORD86" s="312"/>
      <c r="ORE86" s="312"/>
      <c r="ORF86" s="312"/>
      <c r="ORG86" s="312"/>
      <c r="ORH86" s="312"/>
      <c r="ORI86" s="312"/>
      <c r="ORJ86" s="312"/>
      <c r="ORK86" s="312"/>
      <c r="ORL86" s="312"/>
      <c r="ORM86" s="312"/>
      <c r="ORN86" s="312"/>
      <c r="ORO86" s="312"/>
      <c r="ORP86" s="312"/>
      <c r="ORQ86" s="312"/>
      <c r="ORR86" s="312"/>
      <c r="ORS86" s="312"/>
      <c r="ORT86" s="312"/>
      <c r="ORU86" s="312"/>
      <c r="ORV86" s="312"/>
      <c r="ORW86" s="312"/>
      <c r="ORX86" s="312"/>
      <c r="ORY86" s="312"/>
      <c r="ORZ86" s="312"/>
      <c r="OSA86" s="312"/>
      <c r="OSB86" s="312"/>
      <c r="OSC86" s="312"/>
      <c r="OSD86" s="312"/>
      <c r="OSE86" s="312"/>
      <c r="OSF86" s="312"/>
      <c r="OSG86" s="312"/>
      <c r="OSH86" s="312"/>
      <c r="OSI86" s="312"/>
      <c r="OSJ86" s="312"/>
      <c r="OSK86" s="312"/>
      <c r="OSL86" s="312"/>
      <c r="OSM86" s="312"/>
      <c r="OSN86" s="312"/>
      <c r="OSO86" s="312"/>
      <c r="OSP86" s="312"/>
      <c r="OSQ86" s="312"/>
      <c r="OSR86" s="312"/>
      <c r="OSS86" s="312"/>
      <c r="OST86" s="312"/>
      <c r="OSU86" s="312"/>
      <c r="OSV86" s="312"/>
      <c r="OSW86" s="318"/>
      <c r="OSX86" s="318"/>
      <c r="OSY86" s="318"/>
      <c r="OSZ86" s="318"/>
      <c r="OTA86" s="318"/>
      <c r="OTB86" s="318"/>
      <c r="OTC86" s="318"/>
      <c r="OTD86" s="318"/>
      <c r="OTE86" s="318"/>
      <c r="OTF86" s="318"/>
      <c r="OTG86" s="318"/>
      <c r="OTH86" s="318"/>
      <c r="OTI86" s="318"/>
      <c r="OTJ86" s="318"/>
      <c r="OTK86" s="318"/>
      <c r="OTL86" s="318"/>
      <c r="OTM86" s="322"/>
      <c r="OTN86" s="323"/>
      <c r="OTO86" s="323"/>
      <c r="OTP86" s="323"/>
      <c r="OTQ86" s="323"/>
      <c r="OTR86" s="323"/>
      <c r="OTS86" s="323"/>
      <c r="OTT86" s="323"/>
      <c r="OTU86" s="323"/>
      <c r="OTV86" s="323"/>
      <c r="OTW86" s="323"/>
      <c r="OTX86" s="323"/>
      <c r="OTY86" s="323"/>
      <c r="OTZ86" s="323"/>
      <c r="OUA86" s="323"/>
      <c r="OUB86" s="350"/>
      <c r="OUC86" s="312"/>
      <c r="OUD86" s="312"/>
      <c r="OUE86" s="312"/>
      <c r="OUF86" s="312"/>
      <c r="OUG86" s="312"/>
      <c r="OUH86" s="312"/>
      <c r="OUI86" s="312"/>
      <c r="OUJ86" s="312"/>
      <c r="OUK86" s="312"/>
      <c r="OUL86" s="312"/>
      <c r="OUM86" s="312"/>
      <c r="OUN86" s="312"/>
      <c r="OUO86" s="312"/>
      <c r="OUP86" s="312"/>
      <c r="OUQ86" s="312"/>
      <c r="OUR86" s="312"/>
      <c r="OUS86" s="312"/>
      <c r="OUT86" s="312"/>
      <c r="OUU86" s="312"/>
      <c r="OUV86" s="312"/>
      <c r="OUW86" s="312"/>
      <c r="OUX86" s="312"/>
      <c r="OUY86" s="312"/>
      <c r="OUZ86" s="312"/>
      <c r="OVA86" s="312"/>
      <c r="OVB86" s="312"/>
      <c r="OVC86" s="312"/>
      <c r="OVD86" s="312"/>
      <c r="OVE86" s="312"/>
      <c r="OVF86" s="312"/>
      <c r="OVG86" s="312"/>
      <c r="OVH86" s="312"/>
      <c r="OVI86" s="312"/>
      <c r="OVJ86" s="312"/>
      <c r="OVK86" s="312"/>
      <c r="OVL86" s="312"/>
      <c r="OVM86" s="312"/>
      <c r="OVN86" s="312"/>
      <c r="OVO86" s="312"/>
      <c r="OVP86" s="312"/>
      <c r="OVQ86" s="312"/>
      <c r="OVR86" s="312"/>
      <c r="OVS86" s="312"/>
      <c r="OVT86" s="312"/>
      <c r="OVU86" s="312"/>
      <c r="OVV86" s="312"/>
      <c r="OVW86" s="312"/>
      <c r="OVX86" s="312"/>
      <c r="OVY86" s="312"/>
      <c r="OVZ86" s="312"/>
      <c r="OWA86" s="312"/>
      <c r="OWB86" s="312"/>
      <c r="OWC86" s="312"/>
      <c r="OWD86" s="312"/>
      <c r="OWE86" s="312"/>
      <c r="OWF86" s="312"/>
      <c r="OWG86" s="312"/>
      <c r="OWH86" s="312"/>
      <c r="OWI86" s="312"/>
      <c r="OWJ86" s="312"/>
      <c r="OWK86" s="318"/>
      <c r="OWL86" s="318"/>
      <c r="OWM86" s="318"/>
      <c r="OWN86" s="318"/>
      <c r="OWO86" s="318"/>
      <c r="OWP86" s="318"/>
      <c r="OWQ86" s="318"/>
      <c r="OWR86" s="318"/>
      <c r="OWS86" s="318"/>
      <c r="OWT86" s="318"/>
      <c r="OWU86" s="318"/>
      <c r="OWV86" s="318"/>
      <c r="OWW86" s="318"/>
      <c r="OWX86" s="318"/>
      <c r="OWY86" s="318"/>
      <c r="OWZ86" s="318"/>
      <c r="OXA86" s="322"/>
      <c r="OXB86" s="323"/>
      <c r="OXC86" s="323"/>
      <c r="OXD86" s="323"/>
      <c r="OXE86" s="323"/>
      <c r="OXF86" s="323"/>
      <c r="OXG86" s="323"/>
      <c r="OXH86" s="323"/>
      <c r="OXI86" s="323"/>
      <c r="OXJ86" s="323"/>
      <c r="OXK86" s="323"/>
      <c r="OXL86" s="323"/>
      <c r="OXM86" s="323"/>
      <c r="OXN86" s="323"/>
      <c r="OXO86" s="323"/>
      <c r="OXP86" s="350"/>
      <c r="OXQ86" s="312"/>
      <c r="OXR86" s="312"/>
      <c r="OXS86" s="312"/>
      <c r="OXT86" s="312"/>
      <c r="OXU86" s="312"/>
      <c r="OXV86" s="312"/>
      <c r="OXW86" s="312"/>
      <c r="OXX86" s="312"/>
      <c r="OXY86" s="312"/>
      <c r="OXZ86" s="312"/>
      <c r="OYA86" s="312"/>
      <c r="OYB86" s="312"/>
      <c r="OYC86" s="312"/>
      <c r="OYD86" s="312"/>
      <c r="OYE86" s="312"/>
      <c r="OYF86" s="312"/>
      <c r="OYG86" s="312"/>
      <c r="OYH86" s="312"/>
      <c r="OYI86" s="312"/>
      <c r="OYJ86" s="312"/>
      <c r="OYK86" s="312"/>
      <c r="OYL86" s="312"/>
      <c r="OYM86" s="312"/>
      <c r="OYN86" s="312"/>
      <c r="OYO86" s="312"/>
      <c r="OYP86" s="312"/>
      <c r="OYQ86" s="312"/>
      <c r="OYR86" s="312"/>
      <c r="OYS86" s="312"/>
      <c r="OYT86" s="312"/>
      <c r="OYU86" s="312"/>
      <c r="OYV86" s="312"/>
      <c r="OYW86" s="312"/>
      <c r="OYX86" s="312"/>
      <c r="OYY86" s="312"/>
      <c r="OYZ86" s="312"/>
      <c r="OZA86" s="312"/>
      <c r="OZB86" s="312"/>
      <c r="OZC86" s="312"/>
      <c r="OZD86" s="312"/>
      <c r="OZE86" s="312"/>
      <c r="OZF86" s="312"/>
      <c r="OZG86" s="312"/>
      <c r="OZH86" s="312"/>
      <c r="OZI86" s="312"/>
      <c r="OZJ86" s="312"/>
      <c r="OZK86" s="312"/>
      <c r="OZL86" s="312"/>
      <c r="OZM86" s="312"/>
      <c r="OZN86" s="312"/>
      <c r="OZO86" s="312"/>
      <c r="OZP86" s="312"/>
      <c r="OZQ86" s="312"/>
      <c r="OZR86" s="312"/>
      <c r="OZS86" s="312"/>
      <c r="OZT86" s="312"/>
      <c r="OZU86" s="312"/>
      <c r="OZV86" s="312"/>
      <c r="OZW86" s="312"/>
      <c r="OZX86" s="312"/>
      <c r="OZY86" s="318"/>
      <c r="OZZ86" s="318"/>
      <c r="PAA86" s="318"/>
      <c r="PAB86" s="318"/>
      <c r="PAC86" s="318"/>
      <c r="PAD86" s="318"/>
      <c r="PAE86" s="318"/>
      <c r="PAF86" s="318"/>
      <c r="PAG86" s="318"/>
      <c r="PAH86" s="318"/>
      <c r="PAI86" s="318"/>
      <c r="PAJ86" s="318"/>
      <c r="PAK86" s="318"/>
      <c r="PAL86" s="318"/>
      <c r="PAM86" s="318"/>
      <c r="PAN86" s="318"/>
      <c r="PAO86" s="322"/>
      <c r="PAP86" s="323"/>
      <c r="PAQ86" s="323"/>
      <c r="PAR86" s="323"/>
      <c r="PAS86" s="323"/>
      <c r="PAT86" s="323"/>
      <c r="PAU86" s="323"/>
      <c r="PAV86" s="323"/>
      <c r="PAW86" s="323"/>
      <c r="PAX86" s="323"/>
      <c r="PAY86" s="323"/>
      <c r="PAZ86" s="323"/>
      <c r="PBA86" s="323"/>
      <c r="PBB86" s="323"/>
      <c r="PBC86" s="323"/>
      <c r="PBD86" s="350"/>
      <c r="PBE86" s="312"/>
      <c r="PBF86" s="312"/>
      <c r="PBG86" s="312"/>
      <c r="PBH86" s="312"/>
      <c r="PBI86" s="312"/>
      <c r="PBJ86" s="312"/>
      <c r="PBK86" s="312"/>
      <c r="PBL86" s="312"/>
      <c r="PBM86" s="312"/>
      <c r="PBN86" s="312"/>
      <c r="PBO86" s="312"/>
      <c r="PBP86" s="312"/>
      <c r="PBQ86" s="312"/>
      <c r="PBR86" s="312"/>
      <c r="PBS86" s="312"/>
      <c r="PBT86" s="312"/>
      <c r="PBU86" s="312"/>
      <c r="PBV86" s="312"/>
      <c r="PBW86" s="312"/>
      <c r="PBX86" s="312"/>
      <c r="PBY86" s="312"/>
      <c r="PBZ86" s="312"/>
      <c r="PCA86" s="312"/>
      <c r="PCB86" s="312"/>
      <c r="PCC86" s="312"/>
      <c r="PCD86" s="312"/>
      <c r="PCE86" s="312"/>
      <c r="PCF86" s="312"/>
      <c r="PCG86" s="312"/>
      <c r="PCH86" s="312"/>
      <c r="PCI86" s="312"/>
      <c r="PCJ86" s="312"/>
      <c r="PCK86" s="312"/>
      <c r="PCL86" s="312"/>
      <c r="PCM86" s="312"/>
      <c r="PCN86" s="312"/>
      <c r="PCO86" s="312"/>
      <c r="PCP86" s="312"/>
      <c r="PCQ86" s="312"/>
      <c r="PCR86" s="312"/>
      <c r="PCS86" s="312"/>
      <c r="PCT86" s="312"/>
      <c r="PCU86" s="312"/>
      <c r="PCV86" s="312"/>
      <c r="PCW86" s="312"/>
      <c r="PCX86" s="312"/>
      <c r="PCY86" s="312"/>
      <c r="PCZ86" s="312"/>
      <c r="PDA86" s="312"/>
      <c r="PDB86" s="312"/>
      <c r="PDC86" s="312"/>
      <c r="PDD86" s="312"/>
      <c r="PDE86" s="312"/>
      <c r="PDF86" s="312"/>
      <c r="PDG86" s="312"/>
      <c r="PDH86" s="312"/>
      <c r="PDI86" s="312"/>
      <c r="PDJ86" s="312"/>
      <c r="PDK86" s="312"/>
      <c r="PDL86" s="312"/>
      <c r="PDM86" s="318"/>
      <c r="PDN86" s="318"/>
      <c r="PDO86" s="318"/>
      <c r="PDP86" s="318"/>
      <c r="PDQ86" s="318"/>
      <c r="PDR86" s="318"/>
      <c r="PDS86" s="318"/>
      <c r="PDT86" s="318"/>
      <c r="PDU86" s="318"/>
      <c r="PDV86" s="318"/>
      <c r="PDW86" s="318"/>
      <c r="PDX86" s="318"/>
      <c r="PDY86" s="318"/>
      <c r="PDZ86" s="318"/>
      <c r="PEA86" s="318"/>
      <c r="PEB86" s="318"/>
      <c r="PEC86" s="322"/>
      <c r="PED86" s="323"/>
      <c r="PEE86" s="323"/>
      <c r="PEF86" s="323"/>
      <c r="PEG86" s="323"/>
      <c r="PEH86" s="323"/>
      <c r="PEI86" s="323"/>
      <c r="PEJ86" s="323"/>
      <c r="PEK86" s="323"/>
      <c r="PEL86" s="323"/>
      <c r="PEM86" s="323"/>
      <c r="PEN86" s="323"/>
      <c r="PEO86" s="323"/>
      <c r="PEP86" s="323"/>
      <c r="PEQ86" s="323"/>
      <c r="PER86" s="350"/>
      <c r="PES86" s="312"/>
      <c r="PET86" s="312"/>
      <c r="PEU86" s="312"/>
      <c r="PEV86" s="312"/>
      <c r="PEW86" s="312"/>
      <c r="PEX86" s="312"/>
      <c r="PEY86" s="312"/>
      <c r="PEZ86" s="312"/>
      <c r="PFA86" s="312"/>
      <c r="PFB86" s="312"/>
      <c r="PFC86" s="312"/>
      <c r="PFD86" s="312"/>
      <c r="PFE86" s="312"/>
      <c r="PFF86" s="312"/>
      <c r="PFG86" s="312"/>
      <c r="PFH86" s="312"/>
      <c r="PFI86" s="312"/>
      <c r="PFJ86" s="312"/>
      <c r="PFK86" s="312"/>
      <c r="PFL86" s="312"/>
      <c r="PFM86" s="312"/>
      <c r="PFN86" s="312"/>
      <c r="PFO86" s="312"/>
      <c r="PFP86" s="312"/>
      <c r="PFQ86" s="312"/>
      <c r="PFR86" s="312"/>
      <c r="PFS86" s="312"/>
      <c r="PFT86" s="312"/>
      <c r="PFU86" s="312"/>
      <c r="PFV86" s="312"/>
      <c r="PFW86" s="312"/>
      <c r="PFX86" s="312"/>
      <c r="PFY86" s="312"/>
      <c r="PFZ86" s="312"/>
      <c r="PGA86" s="312"/>
      <c r="PGB86" s="312"/>
      <c r="PGC86" s="312"/>
      <c r="PGD86" s="312"/>
      <c r="PGE86" s="312"/>
      <c r="PGF86" s="312"/>
      <c r="PGG86" s="312"/>
      <c r="PGH86" s="312"/>
      <c r="PGI86" s="312"/>
      <c r="PGJ86" s="312"/>
      <c r="PGK86" s="312"/>
      <c r="PGL86" s="312"/>
      <c r="PGM86" s="312"/>
      <c r="PGN86" s="312"/>
      <c r="PGO86" s="312"/>
      <c r="PGP86" s="312"/>
      <c r="PGQ86" s="312"/>
      <c r="PGR86" s="312"/>
      <c r="PGS86" s="312"/>
      <c r="PGT86" s="312"/>
      <c r="PGU86" s="312"/>
      <c r="PGV86" s="312"/>
      <c r="PGW86" s="312"/>
      <c r="PGX86" s="312"/>
      <c r="PGY86" s="312"/>
      <c r="PGZ86" s="312"/>
      <c r="PHA86" s="318"/>
      <c r="PHB86" s="318"/>
      <c r="PHC86" s="318"/>
      <c r="PHD86" s="318"/>
      <c r="PHE86" s="318"/>
      <c r="PHF86" s="318"/>
      <c r="PHG86" s="318"/>
      <c r="PHH86" s="318"/>
      <c r="PHI86" s="318"/>
      <c r="PHJ86" s="318"/>
      <c r="PHK86" s="318"/>
      <c r="PHL86" s="318"/>
      <c r="PHM86" s="318"/>
      <c r="PHN86" s="318"/>
      <c r="PHO86" s="318"/>
      <c r="PHP86" s="318"/>
      <c r="PHQ86" s="322"/>
      <c r="PHR86" s="323"/>
      <c r="PHS86" s="323"/>
      <c r="PHT86" s="323"/>
      <c r="PHU86" s="323"/>
      <c r="PHV86" s="323"/>
      <c r="PHW86" s="323"/>
      <c r="PHX86" s="323"/>
      <c r="PHY86" s="323"/>
      <c r="PHZ86" s="323"/>
      <c r="PIA86" s="323"/>
      <c r="PIB86" s="323"/>
      <c r="PIC86" s="323"/>
      <c r="PID86" s="323"/>
      <c r="PIE86" s="323"/>
      <c r="PIF86" s="350"/>
      <c r="PIG86" s="312"/>
      <c r="PIH86" s="312"/>
      <c r="PII86" s="312"/>
      <c r="PIJ86" s="312"/>
      <c r="PIK86" s="312"/>
      <c r="PIL86" s="312"/>
      <c r="PIM86" s="312"/>
      <c r="PIN86" s="312"/>
      <c r="PIO86" s="312"/>
      <c r="PIP86" s="312"/>
      <c r="PIQ86" s="312"/>
      <c r="PIR86" s="312"/>
      <c r="PIS86" s="312"/>
      <c r="PIT86" s="312"/>
      <c r="PIU86" s="312"/>
      <c r="PIV86" s="312"/>
      <c r="PIW86" s="312"/>
      <c r="PIX86" s="312"/>
      <c r="PIY86" s="312"/>
      <c r="PIZ86" s="312"/>
      <c r="PJA86" s="312"/>
      <c r="PJB86" s="312"/>
      <c r="PJC86" s="312"/>
      <c r="PJD86" s="312"/>
      <c r="PJE86" s="312"/>
      <c r="PJF86" s="312"/>
      <c r="PJG86" s="312"/>
      <c r="PJH86" s="312"/>
      <c r="PJI86" s="312"/>
      <c r="PJJ86" s="312"/>
      <c r="PJK86" s="312"/>
      <c r="PJL86" s="312"/>
      <c r="PJM86" s="312"/>
      <c r="PJN86" s="312"/>
      <c r="PJO86" s="312"/>
      <c r="PJP86" s="312"/>
      <c r="PJQ86" s="312"/>
      <c r="PJR86" s="312"/>
      <c r="PJS86" s="312"/>
      <c r="PJT86" s="312"/>
      <c r="PJU86" s="312"/>
      <c r="PJV86" s="312"/>
      <c r="PJW86" s="312"/>
      <c r="PJX86" s="312"/>
      <c r="PJY86" s="312"/>
      <c r="PJZ86" s="312"/>
      <c r="PKA86" s="312"/>
      <c r="PKB86" s="312"/>
      <c r="PKC86" s="312"/>
      <c r="PKD86" s="312"/>
      <c r="PKE86" s="312"/>
      <c r="PKF86" s="312"/>
      <c r="PKG86" s="312"/>
      <c r="PKH86" s="312"/>
      <c r="PKI86" s="312"/>
      <c r="PKJ86" s="312"/>
      <c r="PKK86" s="312"/>
      <c r="PKL86" s="312"/>
      <c r="PKM86" s="312"/>
      <c r="PKN86" s="312"/>
      <c r="PKO86" s="318"/>
      <c r="PKP86" s="318"/>
      <c r="PKQ86" s="318"/>
      <c r="PKR86" s="318"/>
      <c r="PKS86" s="318"/>
      <c r="PKT86" s="318"/>
      <c r="PKU86" s="318"/>
      <c r="PKV86" s="318"/>
      <c r="PKW86" s="318"/>
      <c r="PKX86" s="318"/>
      <c r="PKY86" s="318"/>
      <c r="PKZ86" s="318"/>
      <c r="PLA86" s="318"/>
      <c r="PLB86" s="318"/>
      <c r="PLC86" s="318"/>
      <c r="PLD86" s="318"/>
      <c r="PLE86" s="322"/>
      <c r="PLF86" s="323"/>
      <c r="PLG86" s="323"/>
      <c r="PLH86" s="323"/>
      <c r="PLI86" s="323"/>
      <c r="PLJ86" s="323"/>
      <c r="PLK86" s="323"/>
      <c r="PLL86" s="323"/>
      <c r="PLM86" s="323"/>
      <c r="PLN86" s="323"/>
      <c r="PLO86" s="323"/>
      <c r="PLP86" s="323"/>
      <c r="PLQ86" s="323"/>
      <c r="PLR86" s="323"/>
      <c r="PLS86" s="323"/>
      <c r="PLT86" s="350"/>
      <c r="PLU86" s="312"/>
      <c r="PLV86" s="312"/>
      <c r="PLW86" s="312"/>
      <c r="PLX86" s="312"/>
      <c r="PLY86" s="312"/>
      <c r="PLZ86" s="312"/>
      <c r="PMA86" s="312"/>
      <c r="PMB86" s="312"/>
      <c r="PMC86" s="312"/>
      <c r="PMD86" s="312"/>
      <c r="PME86" s="312"/>
      <c r="PMF86" s="312"/>
      <c r="PMG86" s="312"/>
      <c r="PMH86" s="312"/>
      <c r="PMI86" s="312"/>
      <c r="PMJ86" s="312"/>
      <c r="PMK86" s="312"/>
      <c r="PML86" s="312"/>
      <c r="PMM86" s="312"/>
      <c r="PMN86" s="312"/>
      <c r="PMO86" s="312"/>
      <c r="PMP86" s="312"/>
      <c r="PMQ86" s="312"/>
      <c r="PMR86" s="312"/>
      <c r="PMS86" s="312"/>
      <c r="PMT86" s="312"/>
      <c r="PMU86" s="312"/>
      <c r="PMV86" s="312"/>
      <c r="PMW86" s="312"/>
      <c r="PMX86" s="312"/>
      <c r="PMY86" s="312"/>
      <c r="PMZ86" s="312"/>
      <c r="PNA86" s="312"/>
      <c r="PNB86" s="312"/>
      <c r="PNC86" s="312"/>
      <c r="PND86" s="312"/>
      <c r="PNE86" s="312"/>
      <c r="PNF86" s="312"/>
      <c r="PNG86" s="312"/>
      <c r="PNH86" s="312"/>
      <c r="PNI86" s="312"/>
      <c r="PNJ86" s="312"/>
      <c r="PNK86" s="312"/>
      <c r="PNL86" s="312"/>
      <c r="PNM86" s="312"/>
      <c r="PNN86" s="312"/>
      <c r="PNO86" s="312"/>
      <c r="PNP86" s="312"/>
      <c r="PNQ86" s="312"/>
      <c r="PNR86" s="312"/>
      <c r="PNS86" s="312"/>
      <c r="PNT86" s="312"/>
      <c r="PNU86" s="312"/>
      <c r="PNV86" s="312"/>
      <c r="PNW86" s="312"/>
      <c r="PNX86" s="312"/>
      <c r="PNY86" s="312"/>
      <c r="PNZ86" s="312"/>
      <c r="POA86" s="312"/>
      <c r="POB86" s="312"/>
      <c r="POC86" s="318"/>
      <c r="POD86" s="318"/>
      <c r="POE86" s="318"/>
      <c r="POF86" s="318"/>
      <c r="POG86" s="318"/>
      <c r="POH86" s="318"/>
      <c r="POI86" s="318"/>
      <c r="POJ86" s="318"/>
      <c r="POK86" s="318"/>
      <c r="POL86" s="318"/>
      <c r="POM86" s="318"/>
      <c r="PON86" s="318"/>
      <c r="POO86" s="318"/>
      <c r="POP86" s="318"/>
      <c r="POQ86" s="318"/>
      <c r="POR86" s="318"/>
      <c r="POS86" s="322"/>
      <c r="POT86" s="323"/>
      <c r="POU86" s="323"/>
      <c r="POV86" s="323"/>
      <c r="POW86" s="323"/>
      <c r="POX86" s="323"/>
      <c r="POY86" s="323"/>
      <c r="POZ86" s="323"/>
      <c r="PPA86" s="323"/>
      <c r="PPB86" s="323"/>
      <c r="PPC86" s="323"/>
      <c r="PPD86" s="323"/>
      <c r="PPE86" s="323"/>
      <c r="PPF86" s="323"/>
      <c r="PPG86" s="323"/>
      <c r="PPH86" s="350"/>
      <c r="PPI86" s="312"/>
      <c r="PPJ86" s="312"/>
      <c r="PPK86" s="312"/>
      <c r="PPL86" s="312"/>
      <c r="PPM86" s="312"/>
      <c r="PPN86" s="312"/>
      <c r="PPO86" s="312"/>
      <c r="PPP86" s="312"/>
      <c r="PPQ86" s="312"/>
      <c r="PPR86" s="312"/>
      <c r="PPS86" s="312"/>
      <c r="PPT86" s="312"/>
      <c r="PPU86" s="312"/>
      <c r="PPV86" s="312"/>
      <c r="PPW86" s="312"/>
      <c r="PPX86" s="312"/>
      <c r="PPY86" s="312"/>
      <c r="PPZ86" s="312"/>
      <c r="PQA86" s="312"/>
      <c r="PQB86" s="312"/>
      <c r="PQC86" s="312"/>
      <c r="PQD86" s="312"/>
      <c r="PQE86" s="312"/>
      <c r="PQF86" s="312"/>
      <c r="PQG86" s="312"/>
      <c r="PQH86" s="312"/>
      <c r="PQI86" s="312"/>
      <c r="PQJ86" s="312"/>
      <c r="PQK86" s="312"/>
      <c r="PQL86" s="312"/>
      <c r="PQM86" s="312"/>
      <c r="PQN86" s="312"/>
      <c r="PQO86" s="312"/>
      <c r="PQP86" s="312"/>
      <c r="PQQ86" s="312"/>
      <c r="PQR86" s="312"/>
      <c r="PQS86" s="312"/>
      <c r="PQT86" s="312"/>
      <c r="PQU86" s="312"/>
      <c r="PQV86" s="312"/>
      <c r="PQW86" s="312"/>
      <c r="PQX86" s="312"/>
      <c r="PQY86" s="312"/>
      <c r="PQZ86" s="312"/>
      <c r="PRA86" s="312"/>
      <c r="PRB86" s="312"/>
      <c r="PRC86" s="312"/>
      <c r="PRD86" s="312"/>
      <c r="PRE86" s="312"/>
      <c r="PRF86" s="312"/>
      <c r="PRG86" s="312"/>
      <c r="PRH86" s="312"/>
      <c r="PRI86" s="312"/>
      <c r="PRJ86" s="312"/>
      <c r="PRK86" s="312"/>
      <c r="PRL86" s="312"/>
      <c r="PRM86" s="312"/>
      <c r="PRN86" s="312"/>
      <c r="PRO86" s="312"/>
      <c r="PRP86" s="312"/>
      <c r="PRQ86" s="318"/>
      <c r="PRR86" s="318"/>
      <c r="PRS86" s="318"/>
      <c r="PRT86" s="318"/>
      <c r="PRU86" s="318"/>
      <c r="PRV86" s="318"/>
      <c r="PRW86" s="318"/>
      <c r="PRX86" s="318"/>
      <c r="PRY86" s="318"/>
      <c r="PRZ86" s="318"/>
      <c r="PSA86" s="318"/>
      <c r="PSB86" s="318"/>
      <c r="PSC86" s="318"/>
      <c r="PSD86" s="318"/>
      <c r="PSE86" s="318"/>
      <c r="PSF86" s="318"/>
      <c r="PSG86" s="322"/>
      <c r="PSH86" s="323"/>
      <c r="PSI86" s="323"/>
      <c r="PSJ86" s="323"/>
      <c r="PSK86" s="323"/>
      <c r="PSL86" s="323"/>
      <c r="PSM86" s="323"/>
      <c r="PSN86" s="323"/>
      <c r="PSO86" s="323"/>
      <c r="PSP86" s="323"/>
      <c r="PSQ86" s="323"/>
      <c r="PSR86" s="323"/>
      <c r="PSS86" s="323"/>
      <c r="PST86" s="323"/>
      <c r="PSU86" s="323"/>
      <c r="PSV86" s="350"/>
      <c r="PSW86" s="312"/>
      <c r="PSX86" s="312"/>
      <c r="PSY86" s="312"/>
      <c r="PSZ86" s="312"/>
      <c r="PTA86" s="312"/>
      <c r="PTB86" s="312"/>
      <c r="PTC86" s="312"/>
      <c r="PTD86" s="312"/>
      <c r="PTE86" s="312"/>
      <c r="PTF86" s="312"/>
      <c r="PTG86" s="312"/>
      <c r="PTH86" s="312"/>
      <c r="PTI86" s="312"/>
      <c r="PTJ86" s="312"/>
      <c r="PTK86" s="312"/>
      <c r="PTL86" s="312"/>
      <c r="PTM86" s="312"/>
      <c r="PTN86" s="312"/>
      <c r="PTO86" s="312"/>
      <c r="PTP86" s="312"/>
      <c r="PTQ86" s="312"/>
      <c r="PTR86" s="312"/>
      <c r="PTS86" s="312"/>
      <c r="PTT86" s="312"/>
      <c r="PTU86" s="312"/>
      <c r="PTV86" s="312"/>
      <c r="PTW86" s="312"/>
      <c r="PTX86" s="312"/>
      <c r="PTY86" s="312"/>
      <c r="PTZ86" s="312"/>
      <c r="PUA86" s="312"/>
      <c r="PUB86" s="312"/>
      <c r="PUC86" s="312"/>
      <c r="PUD86" s="312"/>
      <c r="PUE86" s="312"/>
      <c r="PUF86" s="312"/>
      <c r="PUG86" s="312"/>
      <c r="PUH86" s="312"/>
      <c r="PUI86" s="312"/>
      <c r="PUJ86" s="312"/>
      <c r="PUK86" s="312"/>
      <c r="PUL86" s="312"/>
      <c r="PUM86" s="312"/>
      <c r="PUN86" s="312"/>
      <c r="PUO86" s="312"/>
      <c r="PUP86" s="312"/>
      <c r="PUQ86" s="312"/>
      <c r="PUR86" s="312"/>
      <c r="PUS86" s="312"/>
      <c r="PUT86" s="312"/>
      <c r="PUU86" s="312"/>
      <c r="PUV86" s="312"/>
      <c r="PUW86" s="312"/>
      <c r="PUX86" s="312"/>
      <c r="PUY86" s="312"/>
      <c r="PUZ86" s="312"/>
      <c r="PVA86" s="312"/>
      <c r="PVB86" s="312"/>
      <c r="PVC86" s="312"/>
      <c r="PVD86" s="312"/>
      <c r="PVE86" s="318"/>
      <c r="PVF86" s="318"/>
      <c r="PVG86" s="318"/>
      <c r="PVH86" s="318"/>
      <c r="PVI86" s="318"/>
      <c r="PVJ86" s="318"/>
      <c r="PVK86" s="318"/>
      <c r="PVL86" s="318"/>
      <c r="PVM86" s="318"/>
      <c r="PVN86" s="318"/>
      <c r="PVO86" s="318"/>
      <c r="PVP86" s="318"/>
      <c r="PVQ86" s="318"/>
      <c r="PVR86" s="318"/>
      <c r="PVS86" s="318"/>
      <c r="PVT86" s="318"/>
      <c r="PVU86" s="322"/>
      <c r="PVV86" s="323"/>
      <c r="PVW86" s="323"/>
      <c r="PVX86" s="323"/>
      <c r="PVY86" s="323"/>
      <c r="PVZ86" s="323"/>
      <c r="PWA86" s="323"/>
      <c r="PWB86" s="323"/>
      <c r="PWC86" s="323"/>
      <c r="PWD86" s="323"/>
      <c r="PWE86" s="323"/>
      <c r="PWF86" s="323"/>
      <c r="PWG86" s="323"/>
      <c r="PWH86" s="323"/>
      <c r="PWI86" s="323"/>
      <c r="PWJ86" s="350"/>
      <c r="PWK86" s="312"/>
      <c r="PWL86" s="312"/>
      <c r="PWM86" s="312"/>
      <c r="PWN86" s="312"/>
      <c r="PWO86" s="312"/>
      <c r="PWP86" s="312"/>
      <c r="PWQ86" s="312"/>
      <c r="PWR86" s="312"/>
      <c r="PWS86" s="312"/>
      <c r="PWT86" s="312"/>
      <c r="PWU86" s="312"/>
      <c r="PWV86" s="312"/>
      <c r="PWW86" s="312"/>
      <c r="PWX86" s="312"/>
      <c r="PWY86" s="312"/>
      <c r="PWZ86" s="312"/>
      <c r="PXA86" s="312"/>
      <c r="PXB86" s="312"/>
      <c r="PXC86" s="312"/>
      <c r="PXD86" s="312"/>
      <c r="PXE86" s="312"/>
      <c r="PXF86" s="312"/>
      <c r="PXG86" s="312"/>
      <c r="PXH86" s="312"/>
      <c r="PXI86" s="312"/>
      <c r="PXJ86" s="312"/>
      <c r="PXK86" s="312"/>
      <c r="PXL86" s="312"/>
      <c r="PXM86" s="312"/>
      <c r="PXN86" s="312"/>
      <c r="PXO86" s="312"/>
      <c r="PXP86" s="312"/>
      <c r="PXQ86" s="312"/>
      <c r="PXR86" s="312"/>
      <c r="PXS86" s="312"/>
      <c r="PXT86" s="312"/>
      <c r="PXU86" s="312"/>
      <c r="PXV86" s="312"/>
      <c r="PXW86" s="312"/>
      <c r="PXX86" s="312"/>
      <c r="PXY86" s="312"/>
      <c r="PXZ86" s="312"/>
      <c r="PYA86" s="312"/>
      <c r="PYB86" s="312"/>
      <c r="PYC86" s="312"/>
      <c r="PYD86" s="312"/>
      <c r="PYE86" s="312"/>
      <c r="PYF86" s="312"/>
      <c r="PYG86" s="312"/>
      <c r="PYH86" s="312"/>
      <c r="PYI86" s="312"/>
      <c r="PYJ86" s="312"/>
      <c r="PYK86" s="312"/>
      <c r="PYL86" s="312"/>
      <c r="PYM86" s="312"/>
      <c r="PYN86" s="312"/>
      <c r="PYO86" s="312"/>
      <c r="PYP86" s="312"/>
      <c r="PYQ86" s="312"/>
      <c r="PYR86" s="312"/>
      <c r="PYS86" s="318"/>
      <c r="PYT86" s="318"/>
      <c r="PYU86" s="318"/>
      <c r="PYV86" s="318"/>
      <c r="PYW86" s="318"/>
      <c r="PYX86" s="318"/>
      <c r="PYY86" s="318"/>
      <c r="PYZ86" s="318"/>
      <c r="PZA86" s="318"/>
      <c r="PZB86" s="318"/>
      <c r="PZC86" s="318"/>
      <c r="PZD86" s="318"/>
      <c r="PZE86" s="318"/>
      <c r="PZF86" s="318"/>
      <c r="PZG86" s="318"/>
      <c r="PZH86" s="318"/>
      <c r="PZI86" s="322"/>
      <c r="PZJ86" s="323"/>
      <c r="PZK86" s="323"/>
      <c r="PZL86" s="323"/>
      <c r="PZM86" s="323"/>
      <c r="PZN86" s="323"/>
      <c r="PZO86" s="323"/>
      <c r="PZP86" s="323"/>
      <c r="PZQ86" s="323"/>
      <c r="PZR86" s="323"/>
      <c r="PZS86" s="323"/>
      <c r="PZT86" s="323"/>
      <c r="PZU86" s="323"/>
      <c r="PZV86" s="323"/>
      <c r="PZW86" s="323"/>
      <c r="PZX86" s="350"/>
      <c r="PZY86" s="312"/>
      <c r="PZZ86" s="312"/>
      <c r="QAA86" s="312"/>
      <c r="QAB86" s="312"/>
      <c r="QAC86" s="312"/>
      <c r="QAD86" s="312"/>
      <c r="QAE86" s="312"/>
      <c r="QAF86" s="312"/>
      <c r="QAG86" s="312"/>
      <c r="QAH86" s="312"/>
      <c r="QAI86" s="312"/>
      <c r="QAJ86" s="312"/>
      <c r="QAK86" s="312"/>
      <c r="QAL86" s="312"/>
      <c r="QAM86" s="312"/>
      <c r="QAN86" s="312"/>
      <c r="QAO86" s="312"/>
      <c r="QAP86" s="312"/>
      <c r="QAQ86" s="312"/>
      <c r="QAR86" s="312"/>
      <c r="QAS86" s="312"/>
      <c r="QAT86" s="312"/>
      <c r="QAU86" s="312"/>
      <c r="QAV86" s="312"/>
      <c r="QAW86" s="312"/>
      <c r="QAX86" s="312"/>
      <c r="QAY86" s="312"/>
      <c r="QAZ86" s="312"/>
      <c r="QBA86" s="312"/>
      <c r="QBB86" s="312"/>
      <c r="QBC86" s="312"/>
      <c r="QBD86" s="312"/>
      <c r="QBE86" s="312"/>
      <c r="QBF86" s="312"/>
      <c r="QBG86" s="312"/>
      <c r="QBH86" s="312"/>
      <c r="QBI86" s="312"/>
      <c r="QBJ86" s="312"/>
      <c r="QBK86" s="312"/>
      <c r="QBL86" s="312"/>
      <c r="QBM86" s="312"/>
      <c r="QBN86" s="312"/>
      <c r="QBO86" s="312"/>
      <c r="QBP86" s="312"/>
      <c r="QBQ86" s="312"/>
      <c r="QBR86" s="312"/>
      <c r="QBS86" s="312"/>
      <c r="QBT86" s="312"/>
      <c r="QBU86" s="312"/>
      <c r="QBV86" s="312"/>
      <c r="QBW86" s="312"/>
      <c r="QBX86" s="312"/>
      <c r="QBY86" s="312"/>
      <c r="QBZ86" s="312"/>
      <c r="QCA86" s="312"/>
      <c r="QCB86" s="312"/>
      <c r="QCC86" s="312"/>
      <c r="QCD86" s="312"/>
      <c r="QCE86" s="312"/>
      <c r="QCF86" s="312"/>
      <c r="QCG86" s="318"/>
      <c r="QCH86" s="318"/>
      <c r="QCI86" s="318"/>
      <c r="QCJ86" s="318"/>
      <c r="QCK86" s="318"/>
      <c r="QCL86" s="318"/>
      <c r="QCM86" s="318"/>
      <c r="QCN86" s="318"/>
      <c r="QCO86" s="318"/>
      <c r="QCP86" s="318"/>
      <c r="QCQ86" s="318"/>
      <c r="QCR86" s="318"/>
      <c r="QCS86" s="318"/>
      <c r="QCT86" s="318"/>
      <c r="QCU86" s="318"/>
      <c r="QCV86" s="318"/>
      <c r="QCW86" s="322"/>
      <c r="QCX86" s="323"/>
      <c r="QCY86" s="323"/>
      <c r="QCZ86" s="323"/>
      <c r="QDA86" s="323"/>
      <c r="QDB86" s="323"/>
      <c r="QDC86" s="323"/>
      <c r="QDD86" s="323"/>
      <c r="QDE86" s="323"/>
      <c r="QDF86" s="323"/>
      <c r="QDG86" s="323"/>
      <c r="QDH86" s="323"/>
      <c r="QDI86" s="323"/>
      <c r="QDJ86" s="323"/>
      <c r="QDK86" s="323"/>
      <c r="QDL86" s="350"/>
      <c r="QDM86" s="312"/>
      <c r="QDN86" s="312"/>
      <c r="QDO86" s="312"/>
      <c r="QDP86" s="312"/>
      <c r="QDQ86" s="312"/>
      <c r="QDR86" s="312"/>
      <c r="QDS86" s="312"/>
      <c r="QDT86" s="312"/>
      <c r="QDU86" s="312"/>
      <c r="QDV86" s="312"/>
      <c r="QDW86" s="312"/>
      <c r="QDX86" s="312"/>
      <c r="QDY86" s="312"/>
      <c r="QDZ86" s="312"/>
      <c r="QEA86" s="312"/>
      <c r="QEB86" s="312"/>
      <c r="QEC86" s="312"/>
      <c r="QED86" s="312"/>
      <c r="QEE86" s="312"/>
      <c r="QEF86" s="312"/>
      <c r="QEG86" s="312"/>
      <c r="QEH86" s="312"/>
      <c r="QEI86" s="312"/>
      <c r="QEJ86" s="312"/>
      <c r="QEK86" s="312"/>
      <c r="QEL86" s="312"/>
      <c r="QEM86" s="312"/>
      <c r="QEN86" s="312"/>
      <c r="QEO86" s="312"/>
      <c r="QEP86" s="312"/>
      <c r="QEQ86" s="312"/>
      <c r="QER86" s="312"/>
      <c r="QES86" s="312"/>
      <c r="QET86" s="312"/>
      <c r="QEU86" s="312"/>
      <c r="QEV86" s="312"/>
      <c r="QEW86" s="312"/>
      <c r="QEX86" s="312"/>
      <c r="QEY86" s="312"/>
      <c r="QEZ86" s="312"/>
      <c r="QFA86" s="312"/>
      <c r="QFB86" s="312"/>
      <c r="QFC86" s="312"/>
      <c r="QFD86" s="312"/>
      <c r="QFE86" s="312"/>
      <c r="QFF86" s="312"/>
      <c r="QFG86" s="312"/>
      <c r="QFH86" s="312"/>
      <c r="QFI86" s="312"/>
      <c r="QFJ86" s="312"/>
      <c r="QFK86" s="312"/>
      <c r="QFL86" s="312"/>
      <c r="QFM86" s="312"/>
      <c r="QFN86" s="312"/>
      <c r="QFO86" s="312"/>
      <c r="QFP86" s="312"/>
      <c r="QFQ86" s="312"/>
      <c r="QFR86" s="312"/>
      <c r="QFS86" s="312"/>
      <c r="QFT86" s="312"/>
      <c r="QFU86" s="318"/>
      <c r="QFV86" s="318"/>
      <c r="QFW86" s="318"/>
      <c r="QFX86" s="318"/>
      <c r="QFY86" s="318"/>
      <c r="QFZ86" s="318"/>
      <c r="QGA86" s="318"/>
      <c r="QGB86" s="318"/>
      <c r="QGC86" s="318"/>
      <c r="QGD86" s="318"/>
      <c r="QGE86" s="318"/>
      <c r="QGF86" s="318"/>
      <c r="QGG86" s="318"/>
      <c r="QGH86" s="318"/>
      <c r="QGI86" s="318"/>
      <c r="QGJ86" s="318"/>
      <c r="QGK86" s="322"/>
      <c r="QGL86" s="323"/>
      <c r="QGM86" s="323"/>
      <c r="QGN86" s="323"/>
      <c r="QGO86" s="323"/>
      <c r="QGP86" s="323"/>
      <c r="QGQ86" s="323"/>
      <c r="QGR86" s="323"/>
      <c r="QGS86" s="323"/>
      <c r="QGT86" s="323"/>
      <c r="QGU86" s="323"/>
      <c r="QGV86" s="323"/>
      <c r="QGW86" s="323"/>
      <c r="QGX86" s="323"/>
      <c r="QGY86" s="323"/>
      <c r="QGZ86" s="350"/>
      <c r="QHA86" s="312"/>
      <c r="QHB86" s="312"/>
      <c r="QHC86" s="312"/>
      <c r="QHD86" s="312"/>
      <c r="QHE86" s="312"/>
      <c r="QHF86" s="312"/>
      <c r="QHG86" s="312"/>
      <c r="QHH86" s="312"/>
      <c r="QHI86" s="312"/>
      <c r="QHJ86" s="312"/>
      <c r="QHK86" s="312"/>
      <c r="QHL86" s="312"/>
      <c r="QHM86" s="312"/>
      <c r="QHN86" s="312"/>
      <c r="QHO86" s="312"/>
      <c r="QHP86" s="312"/>
      <c r="QHQ86" s="312"/>
      <c r="QHR86" s="312"/>
      <c r="QHS86" s="312"/>
      <c r="QHT86" s="312"/>
      <c r="QHU86" s="312"/>
      <c r="QHV86" s="312"/>
      <c r="QHW86" s="312"/>
      <c r="QHX86" s="312"/>
      <c r="QHY86" s="312"/>
      <c r="QHZ86" s="312"/>
      <c r="QIA86" s="312"/>
      <c r="QIB86" s="312"/>
      <c r="QIC86" s="312"/>
      <c r="QID86" s="312"/>
      <c r="QIE86" s="312"/>
      <c r="QIF86" s="312"/>
      <c r="QIG86" s="312"/>
      <c r="QIH86" s="312"/>
      <c r="QII86" s="312"/>
      <c r="QIJ86" s="312"/>
      <c r="QIK86" s="312"/>
      <c r="QIL86" s="312"/>
      <c r="QIM86" s="312"/>
      <c r="QIN86" s="312"/>
      <c r="QIO86" s="312"/>
      <c r="QIP86" s="312"/>
      <c r="QIQ86" s="312"/>
      <c r="QIR86" s="312"/>
      <c r="QIS86" s="312"/>
      <c r="QIT86" s="312"/>
      <c r="QIU86" s="312"/>
      <c r="QIV86" s="312"/>
      <c r="QIW86" s="312"/>
      <c r="QIX86" s="312"/>
      <c r="QIY86" s="312"/>
      <c r="QIZ86" s="312"/>
      <c r="QJA86" s="312"/>
      <c r="QJB86" s="312"/>
      <c r="QJC86" s="312"/>
      <c r="QJD86" s="312"/>
      <c r="QJE86" s="312"/>
      <c r="QJF86" s="312"/>
      <c r="QJG86" s="312"/>
      <c r="QJH86" s="312"/>
      <c r="QJI86" s="318"/>
      <c r="QJJ86" s="318"/>
      <c r="QJK86" s="318"/>
      <c r="QJL86" s="318"/>
      <c r="QJM86" s="318"/>
      <c r="QJN86" s="318"/>
      <c r="QJO86" s="318"/>
      <c r="QJP86" s="318"/>
      <c r="QJQ86" s="318"/>
      <c r="QJR86" s="318"/>
      <c r="QJS86" s="318"/>
      <c r="QJT86" s="318"/>
      <c r="QJU86" s="318"/>
      <c r="QJV86" s="318"/>
      <c r="QJW86" s="318"/>
      <c r="QJX86" s="318"/>
      <c r="QJY86" s="322"/>
      <c r="QJZ86" s="323"/>
      <c r="QKA86" s="323"/>
      <c r="QKB86" s="323"/>
      <c r="QKC86" s="323"/>
      <c r="QKD86" s="323"/>
      <c r="QKE86" s="323"/>
      <c r="QKF86" s="323"/>
      <c r="QKG86" s="323"/>
      <c r="QKH86" s="323"/>
      <c r="QKI86" s="323"/>
      <c r="QKJ86" s="323"/>
      <c r="QKK86" s="323"/>
      <c r="QKL86" s="323"/>
      <c r="QKM86" s="323"/>
      <c r="QKN86" s="350"/>
      <c r="QKO86" s="312"/>
      <c r="QKP86" s="312"/>
      <c r="QKQ86" s="312"/>
      <c r="QKR86" s="312"/>
      <c r="QKS86" s="312"/>
      <c r="QKT86" s="312"/>
      <c r="QKU86" s="312"/>
      <c r="QKV86" s="312"/>
      <c r="QKW86" s="312"/>
      <c r="QKX86" s="312"/>
      <c r="QKY86" s="312"/>
      <c r="QKZ86" s="312"/>
      <c r="QLA86" s="312"/>
      <c r="QLB86" s="312"/>
      <c r="QLC86" s="312"/>
      <c r="QLD86" s="312"/>
      <c r="QLE86" s="312"/>
      <c r="QLF86" s="312"/>
      <c r="QLG86" s="312"/>
      <c r="QLH86" s="312"/>
      <c r="QLI86" s="312"/>
      <c r="QLJ86" s="312"/>
      <c r="QLK86" s="312"/>
      <c r="QLL86" s="312"/>
      <c r="QLM86" s="312"/>
      <c r="QLN86" s="312"/>
      <c r="QLO86" s="312"/>
      <c r="QLP86" s="312"/>
      <c r="QLQ86" s="312"/>
      <c r="QLR86" s="312"/>
      <c r="QLS86" s="312"/>
      <c r="QLT86" s="312"/>
      <c r="QLU86" s="312"/>
      <c r="QLV86" s="312"/>
      <c r="QLW86" s="312"/>
      <c r="QLX86" s="312"/>
      <c r="QLY86" s="312"/>
      <c r="QLZ86" s="312"/>
      <c r="QMA86" s="312"/>
      <c r="QMB86" s="312"/>
      <c r="QMC86" s="312"/>
      <c r="QMD86" s="312"/>
      <c r="QME86" s="312"/>
      <c r="QMF86" s="312"/>
      <c r="QMG86" s="312"/>
      <c r="QMH86" s="312"/>
      <c r="QMI86" s="312"/>
      <c r="QMJ86" s="312"/>
      <c r="QMK86" s="312"/>
      <c r="QML86" s="312"/>
      <c r="QMM86" s="312"/>
      <c r="QMN86" s="312"/>
      <c r="QMO86" s="312"/>
      <c r="QMP86" s="312"/>
      <c r="QMQ86" s="312"/>
      <c r="QMR86" s="312"/>
      <c r="QMS86" s="312"/>
      <c r="QMT86" s="312"/>
      <c r="QMU86" s="312"/>
      <c r="QMV86" s="312"/>
      <c r="QMW86" s="318"/>
      <c r="QMX86" s="318"/>
      <c r="QMY86" s="318"/>
      <c r="QMZ86" s="318"/>
      <c r="QNA86" s="318"/>
      <c r="QNB86" s="318"/>
      <c r="QNC86" s="318"/>
      <c r="QND86" s="318"/>
      <c r="QNE86" s="318"/>
      <c r="QNF86" s="318"/>
      <c r="QNG86" s="318"/>
      <c r="QNH86" s="318"/>
      <c r="QNI86" s="318"/>
      <c r="QNJ86" s="318"/>
      <c r="QNK86" s="318"/>
      <c r="QNL86" s="318"/>
      <c r="QNM86" s="322"/>
      <c r="QNN86" s="323"/>
      <c r="QNO86" s="323"/>
      <c r="QNP86" s="323"/>
      <c r="QNQ86" s="323"/>
      <c r="QNR86" s="323"/>
      <c r="QNS86" s="323"/>
      <c r="QNT86" s="323"/>
      <c r="QNU86" s="323"/>
      <c r="QNV86" s="323"/>
      <c r="QNW86" s="323"/>
      <c r="QNX86" s="323"/>
      <c r="QNY86" s="323"/>
      <c r="QNZ86" s="323"/>
      <c r="QOA86" s="323"/>
      <c r="QOB86" s="350"/>
      <c r="QOC86" s="312"/>
      <c r="QOD86" s="312"/>
      <c r="QOE86" s="312"/>
      <c r="QOF86" s="312"/>
      <c r="QOG86" s="312"/>
      <c r="QOH86" s="312"/>
      <c r="QOI86" s="312"/>
      <c r="QOJ86" s="312"/>
      <c r="QOK86" s="312"/>
      <c r="QOL86" s="312"/>
      <c r="QOM86" s="312"/>
      <c r="QON86" s="312"/>
      <c r="QOO86" s="312"/>
      <c r="QOP86" s="312"/>
      <c r="QOQ86" s="312"/>
      <c r="QOR86" s="312"/>
      <c r="QOS86" s="312"/>
      <c r="QOT86" s="312"/>
      <c r="QOU86" s="312"/>
      <c r="QOV86" s="312"/>
      <c r="QOW86" s="312"/>
      <c r="QOX86" s="312"/>
      <c r="QOY86" s="312"/>
      <c r="QOZ86" s="312"/>
      <c r="QPA86" s="312"/>
      <c r="QPB86" s="312"/>
      <c r="QPC86" s="312"/>
      <c r="QPD86" s="312"/>
      <c r="QPE86" s="312"/>
      <c r="QPF86" s="312"/>
      <c r="QPG86" s="312"/>
      <c r="QPH86" s="312"/>
      <c r="QPI86" s="312"/>
      <c r="QPJ86" s="312"/>
      <c r="QPK86" s="312"/>
      <c r="QPL86" s="312"/>
      <c r="QPM86" s="312"/>
      <c r="QPN86" s="312"/>
      <c r="QPO86" s="312"/>
      <c r="QPP86" s="312"/>
      <c r="QPQ86" s="312"/>
      <c r="QPR86" s="312"/>
      <c r="QPS86" s="312"/>
      <c r="QPT86" s="312"/>
      <c r="QPU86" s="312"/>
      <c r="QPV86" s="312"/>
      <c r="QPW86" s="312"/>
      <c r="QPX86" s="312"/>
      <c r="QPY86" s="312"/>
      <c r="QPZ86" s="312"/>
      <c r="QQA86" s="312"/>
      <c r="QQB86" s="312"/>
      <c r="QQC86" s="312"/>
      <c r="QQD86" s="312"/>
      <c r="QQE86" s="312"/>
      <c r="QQF86" s="312"/>
      <c r="QQG86" s="312"/>
      <c r="QQH86" s="312"/>
      <c r="QQI86" s="312"/>
      <c r="QQJ86" s="312"/>
      <c r="QQK86" s="318"/>
      <c r="QQL86" s="318"/>
      <c r="QQM86" s="318"/>
      <c r="QQN86" s="318"/>
      <c r="QQO86" s="318"/>
      <c r="QQP86" s="318"/>
      <c r="QQQ86" s="318"/>
      <c r="QQR86" s="318"/>
      <c r="QQS86" s="318"/>
      <c r="QQT86" s="318"/>
      <c r="QQU86" s="318"/>
      <c r="QQV86" s="318"/>
      <c r="QQW86" s="318"/>
      <c r="QQX86" s="318"/>
      <c r="QQY86" s="318"/>
      <c r="QQZ86" s="318"/>
      <c r="QRA86" s="322"/>
      <c r="QRB86" s="323"/>
      <c r="QRC86" s="323"/>
      <c r="QRD86" s="323"/>
      <c r="QRE86" s="323"/>
      <c r="QRF86" s="323"/>
      <c r="QRG86" s="323"/>
      <c r="QRH86" s="323"/>
      <c r="QRI86" s="323"/>
      <c r="QRJ86" s="323"/>
      <c r="QRK86" s="323"/>
      <c r="QRL86" s="323"/>
      <c r="QRM86" s="323"/>
      <c r="QRN86" s="323"/>
      <c r="QRO86" s="323"/>
      <c r="QRP86" s="350"/>
      <c r="QRQ86" s="312"/>
      <c r="QRR86" s="312"/>
      <c r="QRS86" s="312"/>
      <c r="QRT86" s="312"/>
      <c r="QRU86" s="312"/>
      <c r="QRV86" s="312"/>
      <c r="QRW86" s="312"/>
      <c r="QRX86" s="312"/>
      <c r="QRY86" s="312"/>
      <c r="QRZ86" s="312"/>
      <c r="QSA86" s="312"/>
      <c r="QSB86" s="312"/>
      <c r="QSC86" s="312"/>
      <c r="QSD86" s="312"/>
      <c r="QSE86" s="312"/>
      <c r="QSF86" s="312"/>
      <c r="QSG86" s="312"/>
      <c r="QSH86" s="312"/>
      <c r="QSI86" s="312"/>
      <c r="QSJ86" s="312"/>
      <c r="QSK86" s="312"/>
      <c r="QSL86" s="312"/>
      <c r="QSM86" s="312"/>
      <c r="QSN86" s="312"/>
      <c r="QSO86" s="312"/>
      <c r="QSP86" s="312"/>
      <c r="QSQ86" s="312"/>
      <c r="QSR86" s="312"/>
      <c r="QSS86" s="312"/>
      <c r="QST86" s="312"/>
      <c r="QSU86" s="312"/>
      <c r="QSV86" s="312"/>
      <c r="QSW86" s="312"/>
      <c r="QSX86" s="312"/>
      <c r="QSY86" s="312"/>
      <c r="QSZ86" s="312"/>
      <c r="QTA86" s="312"/>
      <c r="QTB86" s="312"/>
      <c r="QTC86" s="312"/>
      <c r="QTD86" s="312"/>
      <c r="QTE86" s="312"/>
      <c r="QTF86" s="312"/>
      <c r="QTG86" s="312"/>
      <c r="QTH86" s="312"/>
      <c r="QTI86" s="312"/>
      <c r="QTJ86" s="312"/>
      <c r="QTK86" s="312"/>
      <c r="QTL86" s="312"/>
      <c r="QTM86" s="312"/>
      <c r="QTN86" s="312"/>
      <c r="QTO86" s="312"/>
      <c r="QTP86" s="312"/>
      <c r="QTQ86" s="312"/>
      <c r="QTR86" s="312"/>
      <c r="QTS86" s="312"/>
      <c r="QTT86" s="312"/>
      <c r="QTU86" s="312"/>
      <c r="QTV86" s="312"/>
      <c r="QTW86" s="312"/>
      <c r="QTX86" s="312"/>
      <c r="QTY86" s="318"/>
      <c r="QTZ86" s="318"/>
      <c r="QUA86" s="318"/>
      <c r="QUB86" s="318"/>
      <c r="QUC86" s="318"/>
      <c r="QUD86" s="318"/>
      <c r="QUE86" s="318"/>
      <c r="QUF86" s="318"/>
      <c r="QUG86" s="318"/>
      <c r="QUH86" s="318"/>
      <c r="QUI86" s="318"/>
      <c r="QUJ86" s="318"/>
      <c r="QUK86" s="318"/>
      <c r="QUL86" s="318"/>
      <c r="QUM86" s="318"/>
      <c r="QUN86" s="318"/>
      <c r="QUO86" s="322"/>
      <c r="QUP86" s="323"/>
      <c r="QUQ86" s="323"/>
      <c r="QUR86" s="323"/>
      <c r="QUS86" s="323"/>
      <c r="QUT86" s="323"/>
      <c r="QUU86" s="323"/>
      <c r="QUV86" s="323"/>
      <c r="QUW86" s="323"/>
      <c r="QUX86" s="323"/>
      <c r="QUY86" s="323"/>
      <c r="QUZ86" s="323"/>
      <c r="QVA86" s="323"/>
      <c r="QVB86" s="323"/>
      <c r="QVC86" s="323"/>
      <c r="QVD86" s="350"/>
      <c r="QVE86" s="312"/>
      <c r="QVF86" s="312"/>
      <c r="QVG86" s="312"/>
      <c r="QVH86" s="312"/>
      <c r="QVI86" s="312"/>
      <c r="QVJ86" s="312"/>
      <c r="QVK86" s="312"/>
      <c r="QVL86" s="312"/>
      <c r="QVM86" s="312"/>
      <c r="QVN86" s="312"/>
      <c r="QVO86" s="312"/>
      <c r="QVP86" s="312"/>
      <c r="QVQ86" s="312"/>
      <c r="QVR86" s="312"/>
      <c r="QVS86" s="312"/>
      <c r="QVT86" s="312"/>
      <c r="QVU86" s="312"/>
      <c r="QVV86" s="312"/>
      <c r="QVW86" s="312"/>
      <c r="QVX86" s="312"/>
      <c r="QVY86" s="312"/>
      <c r="QVZ86" s="312"/>
      <c r="QWA86" s="312"/>
      <c r="QWB86" s="312"/>
      <c r="QWC86" s="312"/>
      <c r="QWD86" s="312"/>
      <c r="QWE86" s="312"/>
      <c r="QWF86" s="312"/>
      <c r="QWG86" s="312"/>
      <c r="QWH86" s="312"/>
      <c r="QWI86" s="312"/>
      <c r="QWJ86" s="312"/>
      <c r="QWK86" s="312"/>
      <c r="QWL86" s="312"/>
      <c r="QWM86" s="312"/>
      <c r="QWN86" s="312"/>
      <c r="QWO86" s="312"/>
      <c r="QWP86" s="312"/>
      <c r="QWQ86" s="312"/>
      <c r="QWR86" s="312"/>
      <c r="QWS86" s="312"/>
      <c r="QWT86" s="312"/>
      <c r="QWU86" s="312"/>
      <c r="QWV86" s="312"/>
      <c r="QWW86" s="312"/>
      <c r="QWX86" s="312"/>
      <c r="QWY86" s="312"/>
      <c r="QWZ86" s="312"/>
      <c r="QXA86" s="312"/>
      <c r="QXB86" s="312"/>
      <c r="QXC86" s="312"/>
      <c r="QXD86" s="312"/>
      <c r="QXE86" s="312"/>
      <c r="QXF86" s="312"/>
      <c r="QXG86" s="312"/>
      <c r="QXH86" s="312"/>
      <c r="QXI86" s="312"/>
      <c r="QXJ86" s="312"/>
      <c r="QXK86" s="312"/>
      <c r="QXL86" s="312"/>
      <c r="QXM86" s="318"/>
      <c r="QXN86" s="318"/>
      <c r="QXO86" s="318"/>
      <c r="QXP86" s="318"/>
      <c r="QXQ86" s="318"/>
      <c r="QXR86" s="318"/>
      <c r="QXS86" s="318"/>
      <c r="QXT86" s="318"/>
      <c r="QXU86" s="318"/>
      <c r="QXV86" s="318"/>
      <c r="QXW86" s="318"/>
      <c r="QXX86" s="318"/>
      <c r="QXY86" s="318"/>
      <c r="QXZ86" s="318"/>
      <c r="QYA86" s="318"/>
      <c r="QYB86" s="318"/>
      <c r="QYC86" s="322"/>
      <c r="QYD86" s="323"/>
      <c r="QYE86" s="323"/>
      <c r="QYF86" s="323"/>
      <c r="QYG86" s="323"/>
      <c r="QYH86" s="323"/>
      <c r="QYI86" s="323"/>
      <c r="QYJ86" s="323"/>
      <c r="QYK86" s="323"/>
      <c r="QYL86" s="323"/>
      <c r="QYM86" s="323"/>
      <c r="QYN86" s="323"/>
      <c r="QYO86" s="323"/>
      <c r="QYP86" s="323"/>
      <c r="QYQ86" s="323"/>
      <c r="QYR86" s="350"/>
      <c r="QYS86" s="312"/>
      <c r="QYT86" s="312"/>
      <c r="QYU86" s="312"/>
      <c r="QYV86" s="312"/>
      <c r="QYW86" s="312"/>
      <c r="QYX86" s="312"/>
      <c r="QYY86" s="312"/>
      <c r="QYZ86" s="312"/>
      <c r="QZA86" s="312"/>
      <c r="QZB86" s="312"/>
      <c r="QZC86" s="312"/>
      <c r="QZD86" s="312"/>
      <c r="QZE86" s="312"/>
      <c r="QZF86" s="312"/>
      <c r="QZG86" s="312"/>
      <c r="QZH86" s="312"/>
      <c r="QZI86" s="312"/>
      <c r="QZJ86" s="312"/>
      <c r="QZK86" s="312"/>
      <c r="QZL86" s="312"/>
      <c r="QZM86" s="312"/>
      <c r="QZN86" s="312"/>
      <c r="QZO86" s="312"/>
      <c r="QZP86" s="312"/>
      <c r="QZQ86" s="312"/>
      <c r="QZR86" s="312"/>
      <c r="QZS86" s="312"/>
      <c r="QZT86" s="312"/>
      <c r="QZU86" s="312"/>
      <c r="QZV86" s="312"/>
      <c r="QZW86" s="312"/>
      <c r="QZX86" s="312"/>
      <c r="QZY86" s="312"/>
      <c r="QZZ86" s="312"/>
      <c r="RAA86" s="312"/>
      <c r="RAB86" s="312"/>
      <c r="RAC86" s="312"/>
      <c r="RAD86" s="312"/>
      <c r="RAE86" s="312"/>
      <c r="RAF86" s="312"/>
      <c r="RAG86" s="312"/>
      <c r="RAH86" s="312"/>
      <c r="RAI86" s="312"/>
      <c r="RAJ86" s="312"/>
      <c r="RAK86" s="312"/>
      <c r="RAL86" s="312"/>
      <c r="RAM86" s="312"/>
      <c r="RAN86" s="312"/>
      <c r="RAO86" s="312"/>
      <c r="RAP86" s="312"/>
      <c r="RAQ86" s="312"/>
      <c r="RAR86" s="312"/>
      <c r="RAS86" s="312"/>
      <c r="RAT86" s="312"/>
      <c r="RAU86" s="312"/>
      <c r="RAV86" s="312"/>
      <c r="RAW86" s="312"/>
      <c r="RAX86" s="312"/>
      <c r="RAY86" s="312"/>
      <c r="RAZ86" s="312"/>
      <c r="RBA86" s="318"/>
      <c r="RBB86" s="318"/>
      <c r="RBC86" s="318"/>
      <c r="RBD86" s="318"/>
      <c r="RBE86" s="318"/>
      <c r="RBF86" s="318"/>
      <c r="RBG86" s="318"/>
      <c r="RBH86" s="318"/>
      <c r="RBI86" s="318"/>
      <c r="RBJ86" s="318"/>
      <c r="RBK86" s="318"/>
      <c r="RBL86" s="318"/>
      <c r="RBM86" s="318"/>
      <c r="RBN86" s="318"/>
      <c r="RBO86" s="318"/>
      <c r="RBP86" s="318"/>
      <c r="RBQ86" s="322"/>
      <c r="RBR86" s="323"/>
      <c r="RBS86" s="323"/>
      <c r="RBT86" s="323"/>
      <c r="RBU86" s="323"/>
      <c r="RBV86" s="323"/>
      <c r="RBW86" s="323"/>
      <c r="RBX86" s="323"/>
      <c r="RBY86" s="323"/>
      <c r="RBZ86" s="323"/>
      <c r="RCA86" s="323"/>
      <c r="RCB86" s="323"/>
      <c r="RCC86" s="323"/>
      <c r="RCD86" s="323"/>
      <c r="RCE86" s="323"/>
      <c r="RCF86" s="350"/>
      <c r="RCG86" s="312"/>
      <c r="RCH86" s="312"/>
      <c r="RCI86" s="312"/>
      <c r="RCJ86" s="312"/>
      <c r="RCK86" s="312"/>
      <c r="RCL86" s="312"/>
      <c r="RCM86" s="312"/>
      <c r="RCN86" s="312"/>
      <c r="RCO86" s="312"/>
      <c r="RCP86" s="312"/>
      <c r="RCQ86" s="312"/>
      <c r="RCR86" s="312"/>
      <c r="RCS86" s="312"/>
      <c r="RCT86" s="312"/>
      <c r="RCU86" s="312"/>
      <c r="RCV86" s="312"/>
      <c r="RCW86" s="312"/>
      <c r="RCX86" s="312"/>
      <c r="RCY86" s="312"/>
      <c r="RCZ86" s="312"/>
      <c r="RDA86" s="312"/>
      <c r="RDB86" s="312"/>
      <c r="RDC86" s="312"/>
      <c r="RDD86" s="312"/>
      <c r="RDE86" s="312"/>
      <c r="RDF86" s="312"/>
      <c r="RDG86" s="312"/>
      <c r="RDH86" s="312"/>
      <c r="RDI86" s="312"/>
      <c r="RDJ86" s="312"/>
      <c r="RDK86" s="312"/>
      <c r="RDL86" s="312"/>
      <c r="RDM86" s="312"/>
      <c r="RDN86" s="312"/>
      <c r="RDO86" s="312"/>
      <c r="RDP86" s="312"/>
      <c r="RDQ86" s="312"/>
      <c r="RDR86" s="312"/>
      <c r="RDS86" s="312"/>
      <c r="RDT86" s="312"/>
      <c r="RDU86" s="312"/>
      <c r="RDV86" s="312"/>
      <c r="RDW86" s="312"/>
      <c r="RDX86" s="312"/>
      <c r="RDY86" s="312"/>
      <c r="RDZ86" s="312"/>
      <c r="REA86" s="312"/>
      <c r="REB86" s="312"/>
      <c r="REC86" s="312"/>
      <c r="RED86" s="312"/>
      <c r="REE86" s="312"/>
      <c r="REF86" s="312"/>
      <c r="REG86" s="312"/>
      <c r="REH86" s="312"/>
      <c r="REI86" s="312"/>
      <c r="REJ86" s="312"/>
      <c r="REK86" s="312"/>
      <c r="REL86" s="312"/>
      <c r="REM86" s="312"/>
      <c r="REN86" s="312"/>
      <c r="REO86" s="318"/>
      <c r="REP86" s="318"/>
      <c r="REQ86" s="318"/>
      <c r="RER86" s="318"/>
      <c r="RES86" s="318"/>
      <c r="RET86" s="318"/>
      <c r="REU86" s="318"/>
      <c r="REV86" s="318"/>
      <c r="REW86" s="318"/>
      <c r="REX86" s="318"/>
      <c r="REY86" s="318"/>
      <c r="REZ86" s="318"/>
      <c r="RFA86" s="318"/>
      <c r="RFB86" s="318"/>
      <c r="RFC86" s="318"/>
      <c r="RFD86" s="318"/>
      <c r="RFE86" s="322"/>
      <c r="RFF86" s="323"/>
      <c r="RFG86" s="323"/>
      <c r="RFH86" s="323"/>
      <c r="RFI86" s="323"/>
      <c r="RFJ86" s="323"/>
      <c r="RFK86" s="323"/>
      <c r="RFL86" s="323"/>
      <c r="RFM86" s="323"/>
      <c r="RFN86" s="323"/>
      <c r="RFO86" s="323"/>
      <c r="RFP86" s="323"/>
      <c r="RFQ86" s="323"/>
      <c r="RFR86" s="323"/>
      <c r="RFS86" s="323"/>
      <c r="RFT86" s="350"/>
      <c r="RFU86" s="312"/>
      <c r="RFV86" s="312"/>
      <c r="RFW86" s="312"/>
      <c r="RFX86" s="312"/>
      <c r="RFY86" s="312"/>
      <c r="RFZ86" s="312"/>
      <c r="RGA86" s="312"/>
      <c r="RGB86" s="312"/>
      <c r="RGC86" s="312"/>
      <c r="RGD86" s="312"/>
      <c r="RGE86" s="312"/>
      <c r="RGF86" s="312"/>
      <c r="RGG86" s="312"/>
      <c r="RGH86" s="312"/>
      <c r="RGI86" s="312"/>
      <c r="RGJ86" s="312"/>
      <c r="RGK86" s="312"/>
      <c r="RGL86" s="312"/>
      <c r="RGM86" s="312"/>
      <c r="RGN86" s="312"/>
      <c r="RGO86" s="312"/>
      <c r="RGP86" s="312"/>
      <c r="RGQ86" s="312"/>
      <c r="RGR86" s="312"/>
      <c r="RGS86" s="312"/>
      <c r="RGT86" s="312"/>
      <c r="RGU86" s="312"/>
      <c r="RGV86" s="312"/>
      <c r="RGW86" s="312"/>
      <c r="RGX86" s="312"/>
      <c r="RGY86" s="312"/>
      <c r="RGZ86" s="312"/>
      <c r="RHA86" s="312"/>
      <c r="RHB86" s="312"/>
      <c r="RHC86" s="312"/>
      <c r="RHD86" s="312"/>
      <c r="RHE86" s="312"/>
      <c r="RHF86" s="312"/>
      <c r="RHG86" s="312"/>
      <c r="RHH86" s="312"/>
      <c r="RHI86" s="312"/>
      <c r="RHJ86" s="312"/>
      <c r="RHK86" s="312"/>
      <c r="RHL86" s="312"/>
      <c r="RHM86" s="312"/>
      <c r="RHN86" s="312"/>
      <c r="RHO86" s="312"/>
      <c r="RHP86" s="312"/>
      <c r="RHQ86" s="312"/>
      <c r="RHR86" s="312"/>
      <c r="RHS86" s="312"/>
      <c r="RHT86" s="312"/>
      <c r="RHU86" s="312"/>
      <c r="RHV86" s="312"/>
      <c r="RHW86" s="312"/>
      <c r="RHX86" s="312"/>
      <c r="RHY86" s="312"/>
      <c r="RHZ86" s="312"/>
      <c r="RIA86" s="312"/>
      <c r="RIB86" s="312"/>
      <c r="RIC86" s="318"/>
      <c r="RID86" s="318"/>
      <c r="RIE86" s="318"/>
      <c r="RIF86" s="318"/>
      <c r="RIG86" s="318"/>
      <c r="RIH86" s="318"/>
      <c r="RII86" s="318"/>
      <c r="RIJ86" s="318"/>
      <c r="RIK86" s="318"/>
      <c r="RIL86" s="318"/>
      <c r="RIM86" s="318"/>
      <c r="RIN86" s="318"/>
      <c r="RIO86" s="318"/>
      <c r="RIP86" s="318"/>
      <c r="RIQ86" s="318"/>
      <c r="RIR86" s="318"/>
      <c r="RIS86" s="322"/>
      <c r="RIT86" s="323"/>
      <c r="RIU86" s="323"/>
      <c r="RIV86" s="323"/>
      <c r="RIW86" s="323"/>
      <c r="RIX86" s="323"/>
      <c r="RIY86" s="323"/>
      <c r="RIZ86" s="323"/>
      <c r="RJA86" s="323"/>
      <c r="RJB86" s="323"/>
      <c r="RJC86" s="323"/>
      <c r="RJD86" s="323"/>
      <c r="RJE86" s="323"/>
      <c r="RJF86" s="323"/>
      <c r="RJG86" s="323"/>
      <c r="RJH86" s="350"/>
      <c r="RJI86" s="312"/>
      <c r="RJJ86" s="312"/>
      <c r="RJK86" s="312"/>
      <c r="RJL86" s="312"/>
      <c r="RJM86" s="312"/>
      <c r="RJN86" s="312"/>
      <c r="RJO86" s="312"/>
      <c r="RJP86" s="312"/>
      <c r="RJQ86" s="312"/>
      <c r="RJR86" s="312"/>
      <c r="RJS86" s="312"/>
      <c r="RJT86" s="312"/>
      <c r="RJU86" s="312"/>
      <c r="RJV86" s="312"/>
      <c r="RJW86" s="312"/>
      <c r="RJX86" s="312"/>
      <c r="RJY86" s="312"/>
      <c r="RJZ86" s="312"/>
      <c r="RKA86" s="312"/>
      <c r="RKB86" s="312"/>
      <c r="RKC86" s="312"/>
      <c r="RKD86" s="312"/>
      <c r="RKE86" s="312"/>
      <c r="RKF86" s="312"/>
      <c r="RKG86" s="312"/>
      <c r="RKH86" s="312"/>
      <c r="RKI86" s="312"/>
      <c r="RKJ86" s="312"/>
      <c r="RKK86" s="312"/>
      <c r="RKL86" s="312"/>
      <c r="RKM86" s="312"/>
      <c r="RKN86" s="312"/>
      <c r="RKO86" s="312"/>
      <c r="RKP86" s="312"/>
      <c r="RKQ86" s="312"/>
      <c r="RKR86" s="312"/>
      <c r="RKS86" s="312"/>
      <c r="RKT86" s="312"/>
      <c r="RKU86" s="312"/>
      <c r="RKV86" s="312"/>
      <c r="RKW86" s="312"/>
      <c r="RKX86" s="312"/>
      <c r="RKY86" s="312"/>
      <c r="RKZ86" s="312"/>
      <c r="RLA86" s="312"/>
      <c r="RLB86" s="312"/>
      <c r="RLC86" s="312"/>
      <c r="RLD86" s="312"/>
      <c r="RLE86" s="312"/>
      <c r="RLF86" s="312"/>
      <c r="RLG86" s="312"/>
      <c r="RLH86" s="312"/>
      <c r="RLI86" s="312"/>
      <c r="RLJ86" s="312"/>
      <c r="RLK86" s="312"/>
      <c r="RLL86" s="312"/>
      <c r="RLM86" s="312"/>
      <c r="RLN86" s="312"/>
      <c r="RLO86" s="312"/>
      <c r="RLP86" s="312"/>
      <c r="RLQ86" s="318"/>
      <c r="RLR86" s="318"/>
      <c r="RLS86" s="318"/>
      <c r="RLT86" s="318"/>
      <c r="RLU86" s="318"/>
      <c r="RLV86" s="318"/>
      <c r="RLW86" s="318"/>
      <c r="RLX86" s="318"/>
      <c r="RLY86" s="318"/>
      <c r="RLZ86" s="318"/>
      <c r="RMA86" s="318"/>
      <c r="RMB86" s="318"/>
      <c r="RMC86" s="318"/>
      <c r="RMD86" s="318"/>
      <c r="RME86" s="318"/>
      <c r="RMF86" s="318"/>
      <c r="RMG86" s="322"/>
      <c r="RMH86" s="323"/>
      <c r="RMI86" s="323"/>
      <c r="RMJ86" s="323"/>
      <c r="RMK86" s="323"/>
      <c r="RML86" s="323"/>
      <c r="RMM86" s="323"/>
      <c r="RMN86" s="323"/>
      <c r="RMO86" s="323"/>
      <c r="RMP86" s="323"/>
      <c r="RMQ86" s="323"/>
      <c r="RMR86" s="323"/>
      <c r="RMS86" s="323"/>
      <c r="RMT86" s="323"/>
      <c r="RMU86" s="323"/>
      <c r="RMV86" s="350"/>
      <c r="RMW86" s="312"/>
      <c r="RMX86" s="312"/>
      <c r="RMY86" s="312"/>
      <c r="RMZ86" s="312"/>
      <c r="RNA86" s="312"/>
      <c r="RNB86" s="312"/>
      <c r="RNC86" s="312"/>
      <c r="RND86" s="312"/>
      <c r="RNE86" s="312"/>
      <c r="RNF86" s="312"/>
      <c r="RNG86" s="312"/>
      <c r="RNH86" s="312"/>
      <c r="RNI86" s="312"/>
      <c r="RNJ86" s="312"/>
      <c r="RNK86" s="312"/>
      <c r="RNL86" s="312"/>
      <c r="RNM86" s="312"/>
      <c r="RNN86" s="312"/>
      <c r="RNO86" s="312"/>
      <c r="RNP86" s="312"/>
      <c r="RNQ86" s="312"/>
      <c r="RNR86" s="312"/>
      <c r="RNS86" s="312"/>
      <c r="RNT86" s="312"/>
      <c r="RNU86" s="312"/>
      <c r="RNV86" s="312"/>
      <c r="RNW86" s="312"/>
      <c r="RNX86" s="312"/>
      <c r="RNY86" s="312"/>
      <c r="RNZ86" s="312"/>
      <c r="ROA86" s="312"/>
      <c r="ROB86" s="312"/>
      <c r="ROC86" s="312"/>
      <c r="ROD86" s="312"/>
      <c r="ROE86" s="312"/>
      <c r="ROF86" s="312"/>
      <c r="ROG86" s="312"/>
      <c r="ROH86" s="312"/>
      <c r="ROI86" s="312"/>
      <c r="ROJ86" s="312"/>
      <c r="ROK86" s="312"/>
      <c r="ROL86" s="312"/>
      <c r="ROM86" s="312"/>
      <c r="RON86" s="312"/>
      <c r="ROO86" s="312"/>
      <c r="ROP86" s="312"/>
      <c r="ROQ86" s="312"/>
      <c r="ROR86" s="312"/>
      <c r="ROS86" s="312"/>
      <c r="ROT86" s="312"/>
      <c r="ROU86" s="312"/>
      <c r="ROV86" s="312"/>
      <c r="ROW86" s="312"/>
      <c r="ROX86" s="312"/>
      <c r="ROY86" s="312"/>
      <c r="ROZ86" s="312"/>
      <c r="RPA86" s="312"/>
      <c r="RPB86" s="312"/>
      <c r="RPC86" s="312"/>
      <c r="RPD86" s="312"/>
      <c r="RPE86" s="318"/>
      <c r="RPF86" s="318"/>
      <c r="RPG86" s="318"/>
      <c r="RPH86" s="318"/>
      <c r="RPI86" s="318"/>
      <c r="RPJ86" s="318"/>
      <c r="RPK86" s="318"/>
      <c r="RPL86" s="318"/>
      <c r="RPM86" s="318"/>
      <c r="RPN86" s="318"/>
      <c r="RPO86" s="318"/>
      <c r="RPP86" s="318"/>
      <c r="RPQ86" s="318"/>
      <c r="RPR86" s="318"/>
      <c r="RPS86" s="318"/>
      <c r="RPT86" s="318"/>
      <c r="RPU86" s="322"/>
      <c r="RPV86" s="323"/>
      <c r="RPW86" s="323"/>
      <c r="RPX86" s="323"/>
      <c r="RPY86" s="323"/>
      <c r="RPZ86" s="323"/>
      <c r="RQA86" s="323"/>
      <c r="RQB86" s="323"/>
      <c r="RQC86" s="323"/>
      <c r="RQD86" s="323"/>
      <c r="RQE86" s="323"/>
      <c r="RQF86" s="323"/>
      <c r="RQG86" s="323"/>
      <c r="RQH86" s="323"/>
      <c r="RQI86" s="323"/>
      <c r="RQJ86" s="350"/>
      <c r="RQK86" s="312"/>
      <c r="RQL86" s="312"/>
      <c r="RQM86" s="312"/>
      <c r="RQN86" s="312"/>
      <c r="RQO86" s="312"/>
      <c r="RQP86" s="312"/>
      <c r="RQQ86" s="312"/>
      <c r="RQR86" s="312"/>
      <c r="RQS86" s="312"/>
      <c r="RQT86" s="312"/>
      <c r="RQU86" s="312"/>
      <c r="RQV86" s="312"/>
      <c r="RQW86" s="312"/>
      <c r="RQX86" s="312"/>
      <c r="RQY86" s="312"/>
      <c r="RQZ86" s="312"/>
      <c r="RRA86" s="312"/>
      <c r="RRB86" s="312"/>
      <c r="RRC86" s="312"/>
      <c r="RRD86" s="312"/>
      <c r="RRE86" s="312"/>
      <c r="RRF86" s="312"/>
      <c r="RRG86" s="312"/>
      <c r="RRH86" s="312"/>
      <c r="RRI86" s="312"/>
      <c r="RRJ86" s="312"/>
      <c r="RRK86" s="312"/>
      <c r="RRL86" s="312"/>
      <c r="RRM86" s="312"/>
      <c r="RRN86" s="312"/>
      <c r="RRO86" s="312"/>
      <c r="RRP86" s="312"/>
      <c r="RRQ86" s="312"/>
      <c r="RRR86" s="312"/>
      <c r="RRS86" s="312"/>
      <c r="RRT86" s="312"/>
      <c r="RRU86" s="312"/>
      <c r="RRV86" s="312"/>
      <c r="RRW86" s="312"/>
      <c r="RRX86" s="312"/>
      <c r="RRY86" s="312"/>
      <c r="RRZ86" s="312"/>
      <c r="RSA86" s="312"/>
      <c r="RSB86" s="312"/>
      <c r="RSC86" s="312"/>
      <c r="RSD86" s="312"/>
      <c r="RSE86" s="312"/>
      <c r="RSF86" s="312"/>
      <c r="RSG86" s="312"/>
      <c r="RSH86" s="312"/>
      <c r="RSI86" s="312"/>
      <c r="RSJ86" s="312"/>
      <c r="RSK86" s="312"/>
      <c r="RSL86" s="312"/>
      <c r="RSM86" s="312"/>
      <c r="RSN86" s="312"/>
      <c r="RSO86" s="312"/>
      <c r="RSP86" s="312"/>
      <c r="RSQ86" s="312"/>
      <c r="RSR86" s="312"/>
      <c r="RSS86" s="318"/>
      <c r="RST86" s="318"/>
      <c r="RSU86" s="318"/>
      <c r="RSV86" s="318"/>
      <c r="RSW86" s="318"/>
      <c r="RSX86" s="318"/>
      <c r="RSY86" s="318"/>
      <c r="RSZ86" s="318"/>
      <c r="RTA86" s="318"/>
      <c r="RTB86" s="318"/>
      <c r="RTC86" s="318"/>
      <c r="RTD86" s="318"/>
      <c r="RTE86" s="318"/>
      <c r="RTF86" s="318"/>
      <c r="RTG86" s="318"/>
      <c r="RTH86" s="318"/>
      <c r="RTI86" s="322"/>
      <c r="RTJ86" s="323"/>
      <c r="RTK86" s="323"/>
      <c r="RTL86" s="323"/>
      <c r="RTM86" s="323"/>
      <c r="RTN86" s="323"/>
      <c r="RTO86" s="323"/>
      <c r="RTP86" s="323"/>
      <c r="RTQ86" s="323"/>
      <c r="RTR86" s="323"/>
      <c r="RTS86" s="323"/>
      <c r="RTT86" s="323"/>
      <c r="RTU86" s="323"/>
      <c r="RTV86" s="323"/>
      <c r="RTW86" s="323"/>
      <c r="RTX86" s="350"/>
      <c r="RTY86" s="312"/>
      <c r="RTZ86" s="312"/>
      <c r="RUA86" s="312"/>
      <c r="RUB86" s="312"/>
      <c r="RUC86" s="312"/>
      <c r="RUD86" s="312"/>
      <c r="RUE86" s="312"/>
      <c r="RUF86" s="312"/>
      <c r="RUG86" s="312"/>
      <c r="RUH86" s="312"/>
      <c r="RUI86" s="312"/>
      <c r="RUJ86" s="312"/>
      <c r="RUK86" s="312"/>
      <c r="RUL86" s="312"/>
      <c r="RUM86" s="312"/>
      <c r="RUN86" s="312"/>
      <c r="RUO86" s="312"/>
      <c r="RUP86" s="312"/>
      <c r="RUQ86" s="312"/>
      <c r="RUR86" s="312"/>
      <c r="RUS86" s="312"/>
      <c r="RUT86" s="312"/>
      <c r="RUU86" s="312"/>
      <c r="RUV86" s="312"/>
      <c r="RUW86" s="312"/>
      <c r="RUX86" s="312"/>
      <c r="RUY86" s="312"/>
      <c r="RUZ86" s="312"/>
      <c r="RVA86" s="312"/>
      <c r="RVB86" s="312"/>
      <c r="RVC86" s="312"/>
      <c r="RVD86" s="312"/>
      <c r="RVE86" s="312"/>
      <c r="RVF86" s="312"/>
      <c r="RVG86" s="312"/>
      <c r="RVH86" s="312"/>
      <c r="RVI86" s="312"/>
      <c r="RVJ86" s="312"/>
      <c r="RVK86" s="312"/>
      <c r="RVL86" s="312"/>
      <c r="RVM86" s="312"/>
      <c r="RVN86" s="312"/>
      <c r="RVO86" s="312"/>
      <c r="RVP86" s="312"/>
      <c r="RVQ86" s="312"/>
      <c r="RVR86" s="312"/>
      <c r="RVS86" s="312"/>
      <c r="RVT86" s="312"/>
      <c r="RVU86" s="312"/>
      <c r="RVV86" s="312"/>
      <c r="RVW86" s="312"/>
      <c r="RVX86" s="312"/>
      <c r="RVY86" s="312"/>
      <c r="RVZ86" s="312"/>
      <c r="RWA86" s="312"/>
      <c r="RWB86" s="312"/>
      <c r="RWC86" s="312"/>
      <c r="RWD86" s="312"/>
      <c r="RWE86" s="312"/>
      <c r="RWF86" s="312"/>
      <c r="RWG86" s="318"/>
      <c r="RWH86" s="318"/>
      <c r="RWI86" s="318"/>
      <c r="RWJ86" s="318"/>
      <c r="RWK86" s="318"/>
      <c r="RWL86" s="318"/>
      <c r="RWM86" s="318"/>
      <c r="RWN86" s="318"/>
      <c r="RWO86" s="318"/>
      <c r="RWP86" s="318"/>
      <c r="RWQ86" s="318"/>
      <c r="RWR86" s="318"/>
      <c r="RWS86" s="318"/>
      <c r="RWT86" s="318"/>
      <c r="RWU86" s="318"/>
      <c r="RWV86" s="318"/>
      <c r="RWW86" s="322"/>
      <c r="RWX86" s="323"/>
      <c r="RWY86" s="323"/>
      <c r="RWZ86" s="323"/>
      <c r="RXA86" s="323"/>
      <c r="RXB86" s="323"/>
      <c r="RXC86" s="323"/>
      <c r="RXD86" s="323"/>
      <c r="RXE86" s="323"/>
      <c r="RXF86" s="323"/>
      <c r="RXG86" s="323"/>
      <c r="RXH86" s="323"/>
      <c r="RXI86" s="323"/>
      <c r="RXJ86" s="323"/>
      <c r="RXK86" s="323"/>
      <c r="RXL86" s="350"/>
      <c r="RXM86" s="312"/>
      <c r="RXN86" s="312"/>
      <c r="RXO86" s="312"/>
      <c r="RXP86" s="312"/>
      <c r="RXQ86" s="312"/>
      <c r="RXR86" s="312"/>
      <c r="RXS86" s="312"/>
      <c r="RXT86" s="312"/>
      <c r="RXU86" s="312"/>
      <c r="RXV86" s="312"/>
      <c r="RXW86" s="312"/>
      <c r="RXX86" s="312"/>
      <c r="RXY86" s="312"/>
      <c r="RXZ86" s="312"/>
      <c r="RYA86" s="312"/>
      <c r="RYB86" s="312"/>
      <c r="RYC86" s="312"/>
      <c r="RYD86" s="312"/>
      <c r="RYE86" s="312"/>
      <c r="RYF86" s="312"/>
      <c r="RYG86" s="312"/>
      <c r="RYH86" s="312"/>
      <c r="RYI86" s="312"/>
      <c r="RYJ86" s="312"/>
      <c r="RYK86" s="312"/>
      <c r="RYL86" s="312"/>
      <c r="RYM86" s="312"/>
      <c r="RYN86" s="312"/>
      <c r="RYO86" s="312"/>
      <c r="RYP86" s="312"/>
      <c r="RYQ86" s="312"/>
      <c r="RYR86" s="312"/>
      <c r="RYS86" s="312"/>
      <c r="RYT86" s="312"/>
      <c r="RYU86" s="312"/>
      <c r="RYV86" s="312"/>
      <c r="RYW86" s="312"/>
      <c r="RYX86" s="312"/>
      <c r="RYY86" s="312"/>
      <c r="RYZ86" s="312"/>
      <c r="RZA86" s="312"/>
      <c r="RZB86" s="312"/>
      <c r="RZC86" s="312"/>
      <c r="RZD86" s="312"/>
      <c r="RZE86" s="312"/>
      <c r="RZF86" s="312"/>
      <c r="RZG86" s="312"/>
      <c r="RZH86" s="312"/>
      <c r="RZI86" s="312"/>
      <c r="RZJ86" s="312"/>
      <c r="RZK86" s="312"/>
      <c r="RZL86" s="312"/>
      <c r="RZM86" s="312"/>
      <c r="RZN86" s="312"/>
      <c r="RZO86" s="312"/>
      <c r="RZP86" s="312"/>
      <c r="RZQ86" s="312"/>
      <c r="RZR86" s="312"/>
      <c r="RZS86" s="312"/>
      <c r="RZT86" s="312"/>
      <c r="RZU86" s="318"/>
      <c r="RZV86" s="318"/>
      <c r="RZW86" s="318"/>
      <c r="RZX86" s="318"/>
      <c r="RZY86" s="318"/>
      <c r="RZZ86" s="318"/>
      <c r="SAA86" s="318"/>
      <c r="SAB86" s="318"/>
      <c r="SAC86" s="318"/>
      <c r="SAD86" s="318"/>
      <c r="SAE86" s="318"/>
      <c r="SAF86" s="318"/>
      <c r="SAG86" s="318"/>
      <c r="SAH86" s="318"/>
      <c r="SAI86" s="318"/>
      <c r="SAJ86" s="318"/>
      <c r="SAK86" s="322"/>
      <c r="SAL86" s="323"/>
      <c r="SAM86" s="323"/>
      <c r="SAN86" s="323"/>
      <c r="SAO86" s="323"/>
      <c r="SAP86" s="323"/>
      <c r="SAQ86" s="323"/>
      <c r="SAR86" s="323"/>
      <c r="SAS86" s="323"/>
      <c r="SAT86" s="323"/>
      <c r="SAU86" s="323"/>
      <c r="SAV86" s="323"/>
      <c r="SAW86" s="323"/>
      <c r="SAX86" s="323"/>
      <c r="SAY86" s="323"/>
      <c r="SAZ86" s="350"/>
      <c r="SBA86" s="312"/>
      <c r="SBB86" s="312"/>
      <c r="SBC86" s="312"/>
      <c r="SBD86" s="312"/>
      <c r="SBE86" s="312"/>
      <c r="SBF86" s="312"/>
      <c r="SBG86" s="312"/>
      <c r="SBH86" s="312"/>
      <c r="SBI86" s="312"/>
      <c r="SBJ86" s="312"/>
      <c r="SBK86" s="312"/>
      <c r="SBL86" s="312"/>
      <c r="SBM86" s="312"/>
      <c r="SBN86" s="312"/>
      <c r="SBO86" s="312"/>
      <c r="SBP86" s="312"/>
      <c r="SBQ86" s="312"/>
      <c r="SBR86" s="312"/>
      <c r="SBS86" s="312"/>
      <c r="SBT86" s="312"/>
      <c r="SBU86" s="312"/>
      <c r="SBV86" s="312"/>
      <c r="SBW86" s="312"/>
      <c r="SBX86" s="312"/>
      <c r="SBY86" s="312"/>
      <c r="SBZ86" s="312"/>
      <c r="SCA86" s="312"/>
      <c r="SCB86" s="312"/>
      <c r="SCC86" s="312"/>
      <c r="SCD86" s="312"/>
      <c r="SCE86" s="312"/>
      <c r="SCF86" s="312"/>
      <c r="SCG86" s="312"/>
      <c r="SCH86" s="312"/>
      <c r="SCI86" s="312"/>
      <c r="SCJ86" s="312"/>
      <c r="SCK86" s="312"/>
      <c r="SCL86" s="312"/>
      <c r="SCM86" s="312"/>
      <c r="SCN86" s="312"/>
      <c r="SCO86" s="312"/>
      <c r="SCP86" s="312"/>
      <c r="SCQ86" s="312"/>
      <c r="SCR86" s="312"/>
      <c r="SCS86" s="312"/>
      <c r="SCT86" s="312"/>
      <c r="SCU86" s="312"/>
      <c r="SCV86" s="312"/>
      <c r="SCW86" s="312"/>
      <c r="SCX86" s="312"/>
      <c r="SCY86" s="312"/>
      <c r="SCZ86" s="312"/>
      <c r="SDA86" s="312"/>
      <c r="SDB86" s="312"/>
      <c r="SDC86" s="312"/>
      <c r="SDD86" s="312"/>
      <c r="SDE86" s="312"/>
      <c r="SDF86" s="312"/>
      <c r="SDG86" s="312"/>
      <c r="SDH86" s="312"/>
      <c r="SDI86" s="318"/>
      <c r="SDJ86" s="318"/>
      <c r="SDK86" s="318"/>
      <c r="SDL86" s="318"/>
      <c r="SDM86" s="318"/>
      <c r="SDN86" s="318"/>
      <c r="SDO86" s="318"/>
      <c r="SDP86" s="318"/>
      <c r="SDQ86" s="318"/>
      <c r="SDR86" s="318"/>
      <c r="SDS86" s="318"/>
      <c r="SDT86" s="318"/>
      <c r="SDU86" s="318"/>
      <c r="SDV86" s="318"/>
      <c r="SDW86" s="318"/>
      <c r="SDX86" s="318"/>
      <c r="SDY86" s="322"/>
      <c r="SDZ86" s="323"/>
      <c r="SEA86" s="323"/>
      <c r="SEB86" s="323"/>
      <c r="SEC86" s="323"/>
      <c r="SED86" s="323"/>
      <c r="SEE86" s="323"/>
      <c r="SEF86" s="323"/>
      <c r="SEG86" s="323"/>
      <c r="SEH86" s="323"/>
      <c r="SEI86" s="323"/>
      <c r="SEJ86" s="323"/>
      <c r="SEK86" s="323"/>
      <c r="SEL86" s="323"/>
      <c r="SEM86" s="323"/>
      <c r="SEN86" s="350"/>
      <c r="SEO86" s="312"/>
      <c r="SEP86" s="312"/>
      <c r="SEQ86" s="312"/>
      <c r="SER86" s="312"/>
      <c r="SES86" s="312"/>
      <c r="SET86" s="312"/>
      <c r="SEU86" s="312"/>
      <c r="SEV86" s="312"/>
      <c r="SEW86" s="312"/>
      <c r="SEX86" s="312"/>
      <c r="SEY86" s="312"/>
      <c r="SEZ86" s="312"/>
      <c r="SFA86" s="312"/>
      <c r="SFB86" s="312"/>
      <c r="SFC86" s="312"/>
      <c r="SFD86" s="312"/>
      <c r="SFE86" s="312"/>
      <c r="SFF86" s="312"/>
      <c r="SFG86" s="312"/>
      <c r="SFH86" s="312"/>
      <c r="SFI86" s="312"/>
      <c r="SFJ86" s="312"/>
      <c r="SFK86" s="312"/>
      <c r="SFL86" s="312"/>
      <c r="SFM86" s="312"/>
      <c r="SFN86" s="312"/>
      <c r="SFO86" s="312"/>
      <c r="SFP86" s="312"/>
      <c r="SFQ86" s="312"/>
      <c r="SFR86" s="312"/>
      <c r="SFS86" s="312"/>
      <c r="SFT86" s="312"/>
      <c r="SFU86" s="312"/>
      <c r="SFV86" s="312"/>
      <c r="SFW86" s="312"/>
      <c r="SFX86" s="312"/>
      <c r="SFY86" s="312"/>
      <c r="SFZ86" s="312"/>
      <c r="SGA86" s="312"/>
      <c r="SGB86" s="312"/>
      <c r="SGC86" s="312"/>
      <c r="SGD86" s="312"/>
      <c r="SGE86" s="312"/>
      <c r="SGF86" s="312"/>
      <c r="SGG86" s="312"/>
      <c r="SGH86" s="312"/>
      <c r="SGI86" s="312"/>
      <c r="SGJ86" s="312"/>
      <c r="SGK86" s="312"/>
      <c r="SGL86" s="312"/>
      <c r="SGM86" s="312"/>
      <c r="SGN86" s="312"/>
      <c r="SGO86" s="312"/>
      <c r="SGP86" s="312"/>
      <c r="SGQ86" s="312"/>
      <c r="SGR86" s="312"/>
      <c r="SGS86" s="312"/>
      <c r="SGT86" s="312"/>
      <c r="SGU86" s="312"/>
      <c r="SGV86" s="312"/>
      <c r="SGW86" s="318"/>
      <c r="SGX86" s="318"/>
      <c r="SGY86" s="318"/>
      <c r="SGZ86" s="318"/>
      <c r="SHA86" s="318"/>
      <c r="SHB86" s="318"/>
      <c r="SHC86" s="318"/>
      <c r="SHD86" s="318"/>
      <c r="SHE86" s="318"/>
      <c r="SHF86" s="318"/>
      <c r="SHG86" s="318"/>
      <c r="SHH86" s="318"/>
      <c r="SHI86" s="318"/>
      <c r="SHJ86" s="318"/>
      <c r="SHK86" s="318"/>
      <c r="SHL86" s="318"/>
      <c r="SHM86" s="322"/>
      <c r="SHN86" s="323"/>
      <c r="SHO86" s="323"/>
      <c r="SHP86" s="323"/>
      <c r="SHQ86" s="323"/>
      <c r="SHR86" s="323"/>
      <c r="SHS86" s="323"/>
      <c r="SHT86" s="323"/>
      <c r="SHU86" s="323"/>
      <c r="SHV86" s="323"/>
      <c r="SHW86" s="323"/>
      <c r="SHX86" s="323"/>
      <c r="SHY86" s="323"/>
      <c r="SHZ86" s="323"/>
      <c r="SIA86" s="323"/>
      <c r="SIB86" s="350"/>
      <c r="SIC86" s="312"/>
      <c r="SID86" s="312"/>
      <c r="SIE86" s="312"/>
      <c r="SIF86" s="312"/>
      <c r="SIG86" s="312"/>
      <c r="SIH86" s="312"/>
      <c r="SII86" s="312"/>
      <c r="SIJ86" s="312"/>
      <c r="SIK86" s="312"/>
      <c r="SIL86" s="312"/>
      <c r="SIM86" s="312"/>
      <c r="SIN86" s="312"/>
      <c r="SIO86" s="312"/>
      <c r="SIP86" s="312"/>
      <c r="SIQ86" s="312"/>
      <c r="SIR86" s="312"/>
      <c r="SIS86" s="312"/>
      <c r="SIT86" s="312"/>
      <c r="SIU86" s="312"/>
      <c r="SIV86" s="312"/>
      <c r="SIW86" s="312"/>
      <c r="SIX86" s="312"/>
      <c r="SIY86" s="312"/>
      <c r="SIZ86" s="312"/>
      <c r="SJA86" s="312"/>
      <c r="SJB86" s="312"/>
      <c r="SJC86" s="312"/>
      <c r="SJD86" s="312"/>
      <c r="SJE86" s="312"/>
      <c r="SJF86" s="312"/>
      <c r="SJG86" s="312"/>
      <c r="SJH86" s="312"/>
      <c r="SJI86" s="312"/>
      <c r="SJJ86" s="312"/>
      <c r="SJK86" s="312"/>
      <c r="SJL86" s="312"/>
      <c r="SJM86" s="312"/>
      <c r="SJN86" s="312"/>
      <c r="SJO86" s="312"/>
      <c r="SJP86" s="312"/>
      <c r="SJQ86" s="312"/>
      <c r="SJR86" s="312"/>
      <c r="SJS86" s="312"/>
      <c r="SJT86" s="312"/>
      <c r="SJU86" s="312"/>
      <c r="SJV86" s="312"/>
      <c r="SJW86" s="312"/>
      <c r="SJX86" s="312"/>
      <c r="SJY86" s="312"/>
      <c r="SJZ86" s="312"/>
      <c r="SKA86" s="312"/>
      <c r="SKB86" s="312"/>
      <c r="SKC86" s="312"/>
      <c r="SKD86" s="312"/>
      <c r="SKE86" s="312"/>
      <c r="SKF86" s="312"/>
      <c r="SKG86" s="312"/>
      <c r="SKH86" s="312"/>
      <c r="SKI86" s="312"/>
      <c r="SKJ86" s="312"/>
      <c r="SKK86" s="318"/>
      <c r="SKL86" s="318"/>
      <c r="SKM86" s="318"/>
      <c r="SKN86" s="318"/>
      <c r="SKO86" s="318"/>
      <c r="SKP86" s="318"/>
      <c r="SKQ86" s="318"/>
      <c r="SKR86" s="318"/>
      <c r="SKS86" s="318"/>
      <c r="SKT86" s="318"/>
      <c r="SKU86" s="318"/>
      <c r="SKV86" s="318"/>
      <c r="SKW86" s="318"/>
      <c r="SKX86" s="318"/>
      <c r="SKY86" s="318"/>
      <c r="SKZ86" s="318"/>
      <c r="SLA86" s="322"/>
      <c r="SLB86" s="323"/>
      <c r="SLC86" s="323"/>
      <c r="SLD86" s="323"/>
      <c r="SLE86" s="323"/>
      <c r="SLF86" s="323"/>
      <c r="SLG86" s="323"/>
      <c r="SLH86" s="323"/>
      <c r="SLI86" s="323"/>
      <c r="SLJ86" s="323"/>
      <c r="SLK86" s="323"/>
      <c r="SLL86" s="323"/>
      <c r="SLM86" s="323"/>
      <c r="SLN86" s="323"/>
      <c r="SLO86" s="323"/>
      <c r="SLP86" s="350"/>
      <c r="SLQ86" s="312"/>
      <c r="SLR86" s="312"/>
      <c r="SLS86" s="312"/>
      <c r="SLT86" s="312"/>
      <c r="SLU86" s="312"/>
      <c r="SLV86" s="312"/>
      <c r="SLW86" s="312"/>
      <c r="SLX86" s="312"/>
      <c r="SLY86" s="312"/>
      <c r="SLZ86" s="312"/>
      <c r="SMA86" s="312"/>
      <c r="SMB86" s="312"/>
      <c r="SMC86" s="312"/>
      <c r="SMD86" s="312"/>
      <c r="SME86" s="312"/>
      <c r="SMF86" s="312"/>
      <c r="SMG86" s="312"/>
      <c r="SMH86" s="312"/>
      <c r="SMI86" s="312"/>
      <c r="SMJ86" s="312"/>
      <c r="SMK86" s="312"/>
      <c r="SML86" s="312"/>
      <c r="SMM86" s="312"/>
      <c r="SMN86" s="312"/>
      <c r="SMO86" s="312"/>
      <c r="SMP86" s="312"/>
      <c r="SMQ86" s="312"/>
      <c r="SMR86" s="312"/>
      <c r="SMS86" s="312"/>
      <c r="SMT86" s="312"/>
      <c r="SMU86" s="312"/>
      <c r="SMV86" s="312"/>
      <c r="SMW86" s="312"/>
      <c r="SMX86" s="312"/>
      <c r="SMY86" s="312"/>
      <c r="SMZ86" s="312"/>
      <c r="SNA86" s="312"/>
      <c r="SNB86" s="312"/>
      <c r="SNC86" s="312"/>
      <c r="SND86" s="312"/>
      <c r="SNE86" s="312"/>
      <c r="SNF86" s="312"/>
      <c r="SNG86" s="312"/>
      <c r="SNH86" s="312"/>
      <c r="SNI86" s="312"/>
      <c r="SNJ86" s="312"/>
      <c r="SNK86" s="312"/>
      <c r="SNL86" s="312"/>
      <c r="SNM86" s="312"/>
      <c r="SNN86" s="312"/>
      <c r="SNO86" s="312"/>
      <c r="SNP86" s="312"/>
      <c r="SNQ86" s="312"/>
      <c r="SNR86" s="312"/>
      <c r="SNS86" s="312"/>
      <c r="SNT86" s="312"/>
      <c r="SNU86" s="312"/>
      <c r="SNV86" s="312"/>
      <c r="SNW86" s="312"/>
      <c r="SNX86" s="312"/>
      <c r="SNY86" s="318"/>
      <c r="SNZ86" s="318"/>
      <c r="SOA86" s="318"/>
      <c r="SOB86" s="318"/>
      <c r="SOC86" s="318"/>
      <c r="SOD86" s="318"/>
      <c r="SOE86" s="318"/>
      <c r="SOF86" s="318"/>
      <c r="SOG86" s="318"/>
      <c r="SOH86" s="318"/>
      <c r="SOI86" s="318"/>
      <c r="SOJ86" s="318"/>
      <c r="SOK86" s="318"/>
      <c r="SOL86" s="318"/>
      <c r="SOM86" s="318"/>
      <c r="SON86" s="318"/>
      <c r="SOO86" s="322"/>
      <c r="SOP86" s="323"/>
      <c r="SOQ86" s="323"/>
      <c r="SOR86" s="323"/>
      <c r="SOS86" s="323"/>
      <c r="SOT86" s="323"/>
      <c r="SOU86" s="323"/>
      <c r="SOV86" s="323"/>
      <c r="SOW86" s="323"/>
      <c r="SOX86" s="323"/>
      <c r="SOY86" s="323"/>
      <c r="SOZ86" s="323"/>
      <c r="SPA86" s="323"/>
      <c r="SPB86" s="323"/>
      <c r="SPC86" s="323"/>
      <c r="SPD86" s="350"/>
      <c r="SPE86" s="312"/>
      <c r="SPF86" s="312"/>
      <c r="SPG86" s="312"/>
      <c r="SPH86" s="312"/>
      <c r="SPI86" s="312"/>
      <c r="SPJ86" s="312"/>
      <c r="SPK86" s="312"/>
      <c r="SPL86" s="312"/>
      <c r="SPM86" s="312"/>
      <c r="SPN86" s="312"/>
      <c r="SPO86" s="312"/>
      <c r="SPP86" s="312"/>
      <c r="SPQ86" s="312"/>
      <c r="SPR86" s="312"/>
      <c r="SPS86" s="312"/>
      <c r="SPT86" s="312"/>
      <c r="SPU86" s="312"/>
      <c r="SPV86" s="312"/>
      <c r="SPW86" s="312"/>
      <c r="SPX86" s="312"/>
      <c r="SPY86" s="312"/>
      <c r="SPZ86" s="312"/>
      <c r="SQA86" s="312"/>
      <c r="SQB86" s="312"/>
      <c r="SQC86" s="312"/>
      <c r="SQD86" s="312"/>
      <c r="SQE86" s="312"/>
      <c r="SQF86" s="312"/>
      <c r="SQG86" s="312"/>
      <c r="SQH86" s="312"/>
      <c r="SQI86" s="312"/>
      <c r="SQJ86" s="312"/>
      <c r="SQK86" s="312"/>
      <c r="SQL86" s="312"/>
      <c r="SQM86" s="312"/>
      <c r="SQN86" s="312"/>
      <c r="SQO86" s="312"/>
      <c r="SQP86" s="312"/>
      <c r="SQQ86" s="312"/>
      <c r="SQR86" s="312"/>
      <c r="SQS86" s="312"/>
      <c r="SQT86" s="312"/>
      <c r="SQU86" s="312"/>
      <c r="SQV86" s="312"/>
      <c r="SQW86" s="312"/>
      <c r="SQX86" s="312"/>
      <c r="SQY86" s="312"/>
      <c r="SQZ86" s="312"/>
      <c r="SRA86" s="312"/>
      <c r="SRB86" s="312"/>
      <c r="SRC86" s="312"/>
      <c r="SRD86" s="312"/>
      <c r="SRE86" s="312"/>
      <c r="SRF86" s="312"/>
      <c r="SRG86" s="312"/>
      <c r="SRH86" s="312"/>
      <c r="SRI86" s="312"/>
      <c r="SRJ86" s="312"/>
      <c r="SRK86" s="312"/>
      <c r="SRL86" s="312"/>
      <c r="SRM86" s="318"/>
      <c r="SRN86" s="318"/>
      <c r="SRO86" s="318"/>
      <c r="SRP86" s="318"/>
      <c r="SRQ86" s="318"/>
      <c r="SRR86" s="318"/>
      <c r="SRS86" s="318"/>
      <c r="SRT86" s="318"/>
      <c r="SRU86" s="318"/>
      <c r="SRV86" s="318"/>
      <c r="SRW86" s="318"/>
      <c r="SRX86" s="318"/>
      <c r="SRY86" s="318"/>
      <c r="SRZ86" s="318"/>
      <c r="SSA86" s="318"/>
      <c r="SSB86" s="318"/>
      <c r="SSC86" s="322"/>
      <c r="SSD86" s="323"/>
      <c r="SSE86" s="323"/>
      <c r="SSF86" s="323"/>
      <c r="SSG86" s="323"/>
      <c r="SSH86" s="323"/>
      <c r="SSI86" s="323"/>
      <c r="SSJ86" s="323"/>
      <c r="SSK86" s="323"/>
      <c r="SSL86" s="323"/>
      <c r="SSM86" s="323"/>
      <c r="SSN86" s="323"/>
      <c r="SSO86" s="323"/>
      <c r="SSP86" s="323"/>
      <c r="SSQ86" s="323"/>
      <c r="SSR86" s="350"/>
      <c r="SSS86" s="312"/>
      <c r="SST86" s="312"/>
      <c r="SSU86" s="312"/>
      <c r="SSV86" s="312"/>
      <c r="SSW86" s="312"/>
      <c r="SSX86" s="312"/>
      <c r="SSY86" s="312"/>
      <c r="SSZ86" s="312"/>
      <c r="STA86" s="312"/>
      <c r="STB86" s="312"/>
      <c r="STC86" s="312"/>
      <c r="STD86" s="312"/>
      <c r="STE86" s="312"/>
      <c r="STF86" s="312"/>
      <c r="STG86" s="312"/>
      <c r="STH86" s="312"/>
      <c r="STI86" s="312"/>
      <c r="STJ86" s="312"/>
      <c r="STK86" s="312"/>
      <c r="STL86" s="312"/>
      <c r="STM86" s="312"/>
      <c r="STN86" s="312"/>
      <c r="STO86" s="312"/>
      <c r="STP86" s="312"/>
      <c r="STQ86" s="312"/>
      <c r="STR86" s="312"/>
      <c r="STS86" s="312"/>
      <c r="STT86" s="312"/>
      <c r="STU86" s="312"/>
      <c r="STV86" s="312"/>
      <c r="STW86" s="312"/>
      <c r="STX86" s="312"/>
      <c r="STY86" s="312"/>
      <c r="STZ86" s="312"/>
      <c r="SUA86" s="312"/>
      <c r="SUB86" s="312"/>
      <c r="SUC86" s="312"/>
      <c r="SUD86" s="312"/>
      <c r="SUE86" s="312"/>
      <c r="SUF86" s="312"/>
      <c r="SUG86" s="312"/>
      <c r="SUH86" s="312"/>
      <c r="SUI86" s="312"/>
      <c r="SUJ86" s="312"/>
      <c r="SUK86" s="312"/>
      <c r="SUL86" s="312"/>
      <c r="SUM86" s="312"/>
      <c r="SUN86" s="312"/>
      <c r="SUO86" s="312"/>
      <c r="SUP86" s="312"/>
      <c r="SUQ86" s="312"/>
      <c r="SUR86" s="312"/>
      <c r="SUS86" s="312"/>
      <c r="SUT86" s="312"/>
      <c r="SUU86" s="312"/>
      <c r="SUV86" s="312"/>
      <c r="SUW86" s="312"/>
      <c r="SUX86" s="312"/>
      <c r="SUY86" s="312"/>
      <c r="SUZ86" s="312"/>
      <c r="SVA86" s="318"/>
      <c r="SVB86" s="318"/>
      <c r="SVC86" s="318"/>
      <c r="SVD86" s="318"/>
      <c r="SVE86" s="318"/>
      <c r="SVF86" s="318"/>
      <c r="SVG86" s="318"/>
      <c r="SVH86" s="318"/>
      <c r="SVI86" s="318"/>
      <c r="SVJ86" s="318"/>
      <c r="SVK86" s="318"/>
      <c r="SVL86" s="318"/>
      <c r="SVM86" s="318"/>
      <c r="SVN86" s="318"/>
      <c r="SVO86" s="318"/>
      <c r="SVP86" s="318"/>
      <c r="SVQ86" s="322"/>
      <c r="SVR86" s="323"/>
      <c r="SVS86" s="323"/>
      <c r="SVT86" s="323"/>
      <c r="SVU86" s="323"/>
      <c r="SVV86" s="323"/>
      <c r="SVW86" s="323"/>
      <c r="SVX86" s="323"/>
      <c r="SVY86" s="323"/>
      <c r="SVZ86" s="323"/>
      <c r="SWA86" s="323"/>
      <c r="SWB86" s="323"/>
      <c r="SWC86" s="323"/>
      <c r="SWD86" s="323"/>
      <c r="SWE86" s="323"/>
      <c r="SWF86" s="350"/>
      <c r="SWG86" s="312"/>
      <c r="SWH86" s="312"/>
      <c r="SWI86" s="312"/>
      <c r="SWJ86" s="312"/>
      <c r="SWK86" s="312"/>
      <c r="SWL86" s="312"/>
      <c r="SWM86" s="312"/>
      <c r="SWN86" s="312"/>
      <c r="SWO86" s="312"/>
      <c r="SWP86" s="312"/>
      <c r="SWQ86" s="312"/>
      <c r="SWR86" s="312"/>
      <c r="SWS86" s="312"/>
      <c r="SWT86" s="312"/>
      <c r="SWU86" s="312"/>
      <c r="SWV86" s="312"/>
      <c r="SWW86" s="312"/>
      <c r="SWX86" s="312"/>
      <c r="SWY86" s="312"/>
      <c r="SWZ86" s="312"/>
      <c r="SXA86" s="312"/>
      <c r="SXB86" s="312"/>
      <c r="SXC86" s="312"/>
      <c r="SXD86" s="312"/>
      <c r="SXE86" s="312"/>
      <c r="SXF86" s="312"/>
      <c r="SXG86" s="312"/>
      <c r="SXH86" s="312"/>
      <c r="SXI86" s="312"/>
      <c r="SXJ86" s="312"/>
      <c r="SXK86" s="312"/>
      <c r="SXL86" s="312"/>
      <c r="SXM86" s="312"/>
      <c r="SXN86" s="312"/>
      <c r="SXO86" s="312"/>
      <c r="SXP86" s="312"/>
      <c r="SXQ86" s="312"/>
      <c r="SXR86" s="312"/>
      <c r="SXS86" s="312"/>
      <c r="SXT86" s="312"/>
      <c r="SXU86" s="312"/>
      <c r="SXV86" s="312"/>
      <c r="SXW86" s="312"/>
      <c r="SXX86" s="312"/>
      <c r="SXY86" s="312"/>
      <c r="SXZ86" s="312"/>
      <c r="SYA86" s="312"/>
      <c r="SYB86" s="312"/>
      <c r="SYC86" s="312"/>
      <c r="SYD86" s="312"/>
      <c r="SYE86" s="312"/>
      <c r="SYF86" s="312"/>
      <c r="SYG86" s="312"/>
      <c r="SYH86" s="312"/>
      <c r="SYI86" s="312"/>
      <c r="SYJ86" s="312"/>
      <c r="SYK86" s="312"/>
      <c r="SYL86" s="312"/>
      <c r="SYM86" s="312"/>
      <c r="SYN86" s="312"/>
      <c r="SYO86" s="318"/>
      <c r="SYP86" s="318"/>
      <c r="SYQ86" s="318"/>
      <c r="SYR86" s="318"/>
      <c r="SYS86" s="318"/>
      <c r="SYT86" s="318"/>
      <c r="SYU86" s="318"/>
      <c r="SYV86" s="318"/>
      <c r="SYW86" s="318"/>
      <c r="SYX86" s="318"/>
      <c r="SYY86" s="318"/>
      <c r="SYZ86" s="318"/>
      <c r="SZA86" s="318"/>
      <c r="SZB86" s="318"/>
      <c r="SZC86" s="318"/>
      <c r="SZD86" s="318"/>
      <c r="SZE86" s="322"/>
      <c r="SZF86" s="323"/>
      <c r="SZG86" s="323"/>
      <c r="SZH86" s="323"/>
      <c r="SZI86" s="323"/>
      <c r="SZJ86" s="323"/>
      <c r="SZK86" s="323"/>
      <c r="SZL86" s="323"/>
      <c r="SZM86" s="323"/>
      <c r="SZN86" s="323"/>
      <c r="SZO86" s="323"/>
      <c r="SZP86" s="323"/>
      <c r="SZQ86" s="323"/>
      <c r="SZR86" s="323"/>
      <c r="SZS86" s="323"/>
      <c r="SZT86" s="350"/>
      <c r="SZU86" s="312"/>
      <c r="SZV86" s="312"/>
      <c r="SZW86" s="312"/>
      <c r="SZX86" s="312"/>
      <c r="SZY86" s="312"/>
      <c r="SZZ86" s="312"/>
      <c r="TAA86" s="312"/>
      <c r="TAB86" s="312"/>
      <c r="TAC86" s="312"/>
      <c r="TAD86" s="312"/>
      <c r="TAE86" s="312"/>
      <c r="TAF86" s="312"/>
      <c r="TAG86" s="312"/>
      <c r="TAH86" s="312"/>
      <c r="TAI86" s="312"/>
      <c r="TAJ86" s="312"/>
      <c r="TAK86" s="312"/>
      <c r="TAL86" s="312"/>
      <c r="TAM86" s="312"/>
      <c r="TAN86" s="312"/>
      <c r="TAO86" s="312"/>
      <c r="TAP86" s="312"/>
      <c r="TAQ86" s="312"/>
      <c r="TAR86" s="312"/>
      <c r="TAS86" s="312"/>
      <c r="TAT86" s="312"/>
      <c r="TAU86" s="312"/>
      <c r="TAV86" s="312"/>
      <c r="TAW86" s="312"/>
      <c r="TAX86" s="312"/>
      <c r="TAY86" s="312"/>
      <c r="TAZ86" s="312"/>
      <c r="TBA86" s="312"/>
      <c r="TBB86" s="312"/>
      <c r="TBC86" s="312"/>
      <c r="TBD86" s="312"/>
      <c r="TBE86" s="312"/>
      <c r="TBF86" s="312"/>
      <c r="TBG86" s="312"/>
      <c r="TBH86" s="312"/>
      <c r="TBI86" s="312"/>
      <c r="TBJ86" s="312"/>
      <c r="TBK86" s="312"/>
      <c r="TBL86" s="312"/>
      <c r="TBM86" s="312"/>
      <c r="TBN86" s="312"/>
      <c r="TBO86" s="312"/>
      <c r="TBP86" s="312"/>
      <c r="TBQ86" s="312"/>
      <c r="TBR86" s="312"/>
      <c r="TBS86" s="312"/>
      <c r="TBT86" s="312"/>
      <c r="TBU86" s="312"/>
      <c r="TBV86" s="312"/>
      <c r="TBW86" s="312"/>
      <c r="TBX86" s="312"/>
      <c r="TBY86" s="312"/>
      <c r="TBZ86" s="312"/>
      <c r="TCA86" s="312"/>
      <c r="TCB86" s="312"/>
      <c r="TCC86" s="318"/>
      <c r="TCD86" s="318"/>
      <c r="TCE86" s="318"/>
      <c r="TCF86" s="318"/>
      <c r="TCG86" s="318"/>
      <c r="TCH86" s="318"/>
      <c r="TCI86" s="318"/>
      <c r="TCJ86" s="318"/>
      <c r="TCK86" s="318"/>
      <c r="TCL86" s="318"/>
      <c r="TCM86" s="318"/>
      <c r="TCN86" s="318"/>
      <c r="TCO86" s="318"/>
      <c r="TCP86" s="318"/>
      <c r="TCQ86" s="318"/>
      <c r="TCR86" s="318"/>
      <c r="TCS86" s="322"/>
      <c r="TCT86" s="323"/>
      <c r="TCU86" s="323"/>
      <c r="TCV86" s="323"/>
      <c r="TCW86" s="323"/>
      <c r="TCX86" s="323"/>
      <c r="TCY86" s="323"/>
      <c r="TCZ86" s="323"/>
      <c r="TDA86" s="323"/>
      <c r="TDB86" s="323"/>
      <c r="TDC86" s="323"/>
      <c r="TDD86" s="323"/>
      <c r="TDE86" s="323"/>
      <c r="TDF86" s="323"/>
      <c r="TDG86" s="323"/>
      <c r="TDH86" s="350"/>
      <c r="TDI86" s="312"/>
      <c r="TDJ86" s="312"/>
      <c r="TDK86" s="312"/>
      <c r="TDL86" s="312"/>
      <c r="TDM86" s="312"/>
      <c r="TDN86" s="312"/>
      <c r="TDO86" s="312"/>
      <c r="TDP86" s="312"/>
      <c r="TDQ86" s="312"/>
      <c r="TDR86" s="312"/>
      <c r="TDS86" s="312"/>
      <c r="TDT86" s="312"/>
      <c r="TDU86" s="312"/>
      <c r="TDV86" s="312"/>
      <c r="TDW86" s="312"/>
      <c r="TDX86" s="312"/>
      <c r="TDY86" s="312"/>
      <c r="TDZ86" s="312"/>
      <c r="TEA86" s="312"/>
      <c r="TEB86" s="312"/>
      <c r="TEC86" s="312"/>
      <c r="TED86" s="312"/>
      <c r="TEE86" s="312"/>
      <c r="TEF86" s="312"/>
      <c r="TEG86" s="312"/>
      <c r="TEH86" s="312"/>
      <c r="TEI86" s="312"/>
      <c r="TEJ86" s="312"/>
      <c r="TEK86" s="312"/>
      <c r="TEL86" s="312"/>
      <c r="TEM86" s="312"/>
      <c r="TEN86" s="312"/>
      <c r="TEO86" s="312"/>
      <c r="TEP86" s="312"/>
      <c r="TEQ86" s="312"/>
      <c r="TER86" s="312"/>
      <c r="TES86" s="312"/>
      <c r="TET86" s="312"/>
      <c r="TEU86" s="312"/>
      <c r="TEV86" s="312"/>
      <c r="TEW86" s="312"/>
      <c r="TEX86" s="312"/>
      <c r="TEY86" s="312"/>
      <c r="TEZ86" s="312"/>
      <c r="TFA86" s="312"/>
      <c r="TFB86" s="312"/>
      <c r="TFC86" s="312"/>
      <c r="TFD86" s="312"/>
      <c r="TFE86" s="312"/>
      <c r="TFF86" s="312"/>
      <c r="TFG86" s="312"/>
      <c r="TFH86" s="312"/>
      <c r="TFI86" s="312"/>
      <c r="TFJ86" s="312"/>
      <c r="TFK86" s="312"/>
      <c r="TFL86" s="312"/>
      <c r="TFM86" s="312"/>
      <c r="TFN86" s="312"/>
      <c r="TFO86" s="312"/>
      <c r="TFP86" s="312"/>
      <c r="TFQ86" s="318"/>
      <c r="TFR86" s="318"/>
      <c r="TFS86" s="318"/>
      <c r="TFT86" s="318"/>
      <c r="TFU86" s="318"/>
      <c r="TFV86" s="318"/>
      <c r="TFW86" s="318"/>
      <c r="TFX86" s="318"/>
      <c r="TFY86" s="318"/>
      <c r="TFZ86" s="318"/>
      <c r="TGA86" s="318"/>
      <c r="TGB86" s="318"/>
      <c r="TGC86" s="318"/>
      <c r="TGD86" s="318"/>
      <c r="TGE86" s="318"/>
      <c r="TGF86" s="318"/>
      <c r="TGG86" s="322"/>
      <c r="TGH86" s="323"/>
      <c r="TGI86" s="323"/>
      <c r="TGJ86" s="323"/>
      <c r="TGK86" s="323"/>
      <c r="TGL86" s="323"/>
      <c r="TGM86" s="323"/>
      <c r="TGN86" s="323"/>
      <c r="TGO86" s="323"/>
      <c r="TGP86" s="323"/>
      <c r="TGQ86" s="323"/>
      <c r="TGR86" s="323"/>
      <c r="TGS86" s="323"/>
      <c r="TGT86" s="323"/>
      <c r="TGU86" s="323"/>
      <c r="TGV86" s="350"/>
      <c r="TGW86" s="312"/>
      <c r="TGX86" s="312"/>
      <c r="TGY86" s="312"/>
      <c r="TGZ86" s="312"/>
      <c r="THA86" s="312"/>
      <c r="THB86" s="312"/>
      <c r="THC86" s="312"/>
      <c r="THD86" s="312"/>
      <c r="THE86" s="312"/>
      <c r="THF86" s="312"/>
      <c r="THG86" s="312"/>
      <c r="THH86" s="312"/>
      <c r="THI86" s="312"/>
      <c r="THJ86" s="312"/>
      <c r="THK86" s="312"/>
      <c r="THL86" s="312"/>
      <c r="THM86" s="312"/>
      <c r="THN86" s="312"/>
      <c r="THO86" s="312"/>
      <c r="THP86" s="312"/>
      <c r="THQ86" s="312"/>
      <c r="THR86" s="312"/>
      <c r="THS86" s="312"/>
      <c r="THT86" s="312"/>
      <c r="THU86" s="312"/>
      <c r="THV86" s="312"/>
      <c r="THW86" s="312"/>
      <c r="THX86" s="312"/>
      <c r="THY86" s="312"/>
      <c r="THZ86" s="312"/>
      <c r="TIA86" s="312"/>
      <c r="TIB86" s="312"/>
      <c r="TIC86" s="312"/>
      <c r="TID86" s="312"/>
      <c r="TIE86" s="312"/>
      <c r="TIF86" s="312"/>
      <c r="TIG86" s="312"/>
      <c r="TIH86" s="312"/>
      <c r="TII86" s="312"/>
      <c r="TIJ86" s="312"/>
      <c r="TIK86" s="312"/>
      <c r="TIL86" s="312"/>
      <c r="TIM86" s="312"/>
      <c r="TIN86" s="312"/>
      <c r="TIO86" s="312"/>
      <c r="TIP86" s="312"/>
      <c r="TIQ86" s="312"/>
      <c r="TIR86" s="312"/>
      <c r="TIS86" s="312"/>
      <c r="TIT86" s="312"/>
      <c r="TIU86" s="312"/>
      <c r="TIV86" s="312"/>
      <c r="TIW86" s="312"/>
      <c r="TIX86" s="312"/>
      <c r="TIY86" s="312"/>
      <c r="TIZ86" s="312"/>
      <c r="TJA86" s="312"/>
      <c r="TJB86" s="312"/>
      <c r="TJC86" s="312"/>
      <c r="TJD86" s="312"/>
      <c r="TJE86" s="318"/>
      <c r="TJF86" s="318"/>
      <c r="TJG86" s="318"/>
      <c r="TJH86" s="318"/>
      <c r="TJI86" s="318"/>
      <c r="TJJ86" s="318"/>
      <c r="TJK86" s="318"/>
      <c r="TJL86" s="318"/>
      <c r="TJM86" s="318"/>
      <c r="TJN86" s="318"/>
      <c r="TJO86" s="318"/>
      <c r="TJP86" s="318"/>
      <c r="TJQ86" s="318"/>
      <c r="TJR86" s="318"/>
      <c r="TJS86" s="318"/>
      <c r="TJT86" s="318"/>
      <c r="TJU86" s="322"/>
      <c r="TJV86" s="323"/>
      <c r="TJW86" s="323"/>
      <c r="TJX86" s="323"/>
      <c r="TJY86" s="323"/>
      <c r="TJZ86" s="323"/>
      <c r="TKA86" s="323"/>
      <c r="TKB86" s="323"/>
      <c r="TKC86" s="323"/>
      <c r="TKD86" s="323"/>
      <c r="TKE86" s="323"/>
      <c r="TKF86" s="323"/>
      <c r="TKG86" s="323"/>
      <c r="TKH86" s="323"/>
      <c r="TKI86" s="323"/>
      <c r="TKJ86" s="350"/>
      <c r="TKK86" s="312"/>
      <c r="TKL86" s="312"/>
      <c r="TKM86" s="312"/>
      <c r="TKN86" s="312"/>
      <c r="TKO86" s="312"/>
      <c r="TKP86" s="312"/>
      <c r="TKQ86" s="312"/>
      <c r="TKR86" s="312"/>
      <c r="TKS86" s="312"/>
      <c r="TKT86" s="312"/>
      <c r="TKU86" s="312"/>
      <c r="TKV86" s="312"/>
      <c r="TKW86" s="312"/>
      <c r="TKX86" s="312"/>
      <c r="TKY86" s="312"/>
      <c r="TKZ86" s="312"/>
      <c r="TLA86" s="312"/>
      <c r="TLB86" s="312"/>
      <c r="TLC86" s="312"/>
      <c r="TLD86" s="312"/>
      <c r="TLE86" s="312"/>
      <c r="TLF86" s="312"/>
      <c r="TLG86" s="312"/>
      <c r="TLH86" s="312"/>
      <c r="TLI86" s="312"/>
      <c r="TLJ86" s="312"/>
      <c r="TLK86" s="312"/>
      <c r="TLL86" s="312"/>
      <c r="TLM86" s="312"/>
      <c r="TLN86" s="312"/>
      <c r="TLO86" s="312"/>
      <c r="TLP86" s="312"/>
      <c r="TLQ86" s="312"/>
      <c r="TLR86" s="312"/>
      <c r="TLS86" s="312"/>
      <c r="TLT86" s="312"/>
      <c r="TLU86" s="312"/>
      <c r="TLV86" s="312"/>
      <c r="TLW86" s="312"/>
      <c r="TLX86" s="312"/>
      <c r="TLY86" s="312"/>
      <c r="TLZ86" s="312"/>
      <c r="TMA86" s="312"/>
      <c r="TMB86" s="312"/>
      <c r="TMC86" s="312"/>
      <c r="TMD86" s="312"/>
      <c r="TME86" s="312"/>
      <c r="TMF86" s="312"/>
      <c r="TMG86" s="312"/>
      <c r="TMH86" s="312"/>
      <c r="TMI86" s="312"/>
      <c r="TMJ86" s="312"/>
      <c r="TMK86" s="312"/>
      <c r="TML86" s="312"/>
      <c r="TMM86" s="312"/>
      <c r="TMN86" s="312"/>
      <c r="TMO86" s="312"/>
      <c r="TMP86" s="312"/>
      <c r="TMQ86" s="312"/>
      <c r="TMR86" s="312"/>
      <c r="TMS86" s="318"/>
      <c r="TMT86" s="318"/>
      <c r="TMU86" s="318"/>
      <c r="TMV86" s="318"/>
      <c r="TMW86" s="318"/>
      <c r="TMX86" s="318"/>
      <c r="TMY86" s="318"/>
      <c r="TMZ86" s="318"/>
      <c r="TNA86" s="318"/>
      <c r="TNB86" s="318"/>
      <c r="TNC86" s="318"/>
      <c r="TND86" s="318"/>
      <c r="TNE86" s="318"/>
      <c r="TNF86" s="318"/>
      <c r="TNG86" s="318"/>
      <c r="TNH86" s="318"/>
      <c r="TNI86" s="322"/>
      <c r="TNJ86" s="323"/>
      <c r="TNK86" s="323"/>
      <c r="TNL86" s="323"/>
      <c r="TNM86" s="323"/>
      <c r="TNN86" s="323"/>
      <c r="TNO86" s="323"/>
      <c r="TNP86" s="323"/>
      <c r="TNQ86" s="323"/>
      <c r="TNR86" s="323"/>
      <c r="TNS86" s="323"/>
      <c r="TNT86" s="323"/>
      <c r="TNU86" s="323"/>
      <c r="TNV86" s="323"/>
      <c r="TNW86" s="323"/>
      <c r="TNX86" s="350"/>
      <c r="TNY86" s="312"/>
      <c r="TNZ86" s="312"/>
      <c r="TOA86" s="312"/>
      <c r="TOB86" s="312"/>
      <c r="TOC86" s="312"/>
      <c r="TOD86" s="312"/>
      <c r="TOE86" s="312"/>
      <c r="TOF86" s="312"/>
      <c r="TOG86" s="312"/>
      <c r="TOH86" s="312"/>
      <c r="TOI86" s="312"/>
      <c r="TOJ86" s="312"/>
      <c r="TOK86" s="312"/>
      <c r="TOL86" s="312"/>
      <c r="TOM86" s="312"/>
      <c r="TON86" s="312"/>
      <c r="TOO86" s="312"/>
      <c r="TOP86" s="312"/>
      <c r="TOQ86" s="312"/>
      <c r="TOR86" s="312"/>
      <c r="TOS86" s="312"/>
      <c r="TOT86" s="312"/>
      <c r="TOU86" s="312"/>
      <c r="TOV86" s="312"/>
      <c r="TOW86" s="312"/>
      <c r="TOX86" s="312"/>
      <c r="TOY86" s="312"/>
      <c r="TOZ86" s="312"/>
      <c r="TPA86" s="312"/>
      <c r="TPB86" s="312"/>
      <c r="TPC86" s="312"/>
      <c r="TPD86" s="312"/>
      <c r="TPE86" s="312"/>
      <c r="TPF86" s="312"/>
      <c r="TPG86" s="312"/>
      <c r="TPH86" s="312"/>
      <c r="TPI86" s="312"/>
      <c r="TPJ86" s="312"/>
      <c r="TPK86" s="312"/>
      <c r="TPL86" s="312"/>
      <c r="TPM86" s="312"/>
      <c r="TPN86" s="312"/>
      <c r="TPO86" s="312"/>
      <c r="TPP86" s="312"/>
      <c r="TPQ86" s="312"/>
      <c r="TPR86" s="312"/>
      <c r="TPS86" s="312"/>
      <c r="TPT86" s="312"/>
      <c r="TPU86" s="312"/>
      <c r="TPV86" s="312"/>
      <c r="TPW86" s="312"/>
      <c r="TPX86" s="312"/>
      <c r="TPY86" s="312"/>
      <c r="TPZ86" s="312"/>
      <c r="TQA86" s="312"/>
      <c r="TQB86" s="312"/>
      <c r="TQC86" s="312"/>
      <c r="TQD86" s="312"/>
      <c r="TQE86" s="312"/>
      <c r="TQF86" s="312"/>
      <c r="TQG86" s="318"/>
      <c r="TQH86" s="318"/>
      <c r="TQI86" s="318"/>
      <c r="TQJ86" s="318"/>
      <c r="TQK86" s="318"/>
      <c r="TQL86" s="318"/>
      <c r="TQM86" s="318"/>
      <c r="TQN86" s="318"/>
      <c r="TQO86" s="318"/>
      <c r="TQP86" s="318"/>
      <c r="TQQ86" s="318"/>
      <c r="TQR86" s="318"/>
      <c r="TQS86" s="318"/>
      <c r="TQT86" s="318"/>
      <c r="TQU86" s="318"/>
      <c r="TQV86" s="318"/>
      <c r="TQW86" s="322"/>
      <c r="TQX86" s="323"/>
      <c r="TQY86" s="323"/>
      <c r="TQZ86" s="323"/>
      <c r="TRA86" s="323"/>
      <c r="TRB86" s="323"/>
      <c r="TRC86" s="323"/>
      <c r="TRD86" s="323"/>
      <c r="TRE86" s="323"/>
      <c r="TRF86" s="323"/>
      <c r="TRG86" s="323"/>
      <c r="TRH86" s="323"/>
      <c r="TRI86" s="323"/>
      <c r="TRJ86" s="323"/>
      <c r="TRK86" s="323"/>
      <c r="TRL86" s="350"/>
      <c r="TRM86" s="312"/>
      <c r="TRN86" s="312"/>
      <c r="TRO86" s="312"/>
      <c r="TRP86" s="312"/>
      <c r="TRQ86" s="312"/>
      <c r="TRR86" s="312"/>
      <c r="TRS86" s="312"/>
      <c r="TRT86" s="312"/>
      <c r="TRU86" s="312"/>
      <c r="TRV86" s="312"/>
      <c r="TRW86" s="312"/>
      <c r="TRX86" s="312"/>
      <c r="TRY86" s="312"/>
      <c r="TRZ86" s="312"/>
      <c r="TSA86" s="312"/>
      <c r="TSB86" s="312"/>
      <c r="TSC86" s="312"/>
      <c r="TSD86" s="312"/>
      <c r="TSE86" s="312"/>
      <c r="TSF86" s="312"/>
      <c r="TSG86" s="312"/>
      <c r="TSH86" s="312"/>
      <c r="TSI86" s="312"/>
      <c r="TSJ86" s="312"/>
      <c r="TSK86" s="312"/>
      <c r="TSL86" s="312"/>
      <c r="TSM86" s="312"/>
      <c r="TSN86" s="312"/>
      <c r="TSO86" s="312"/>
      <c r="TSP86" s="312"/>
      <c r="TSQ86" s="312"/>
      <c r="TSR86" s="312"/>
      <c r="TSS86" s="312"/>
      <c r="TST86" s="312"/>
      <c r="TSU86" s="312"/>
      <c r="TSV86" s="312"/>
      <c r="TSW86" s="312"/>
      <c r="TSX86" s="312"/>
      <c r="TSY86" s="312"/>
      <c r="TSZ86" s="312"/>
      <c r="TTA86" s="312"/>
      <c r="TTB86" s="312"/>
      <c r="TTC86" s="312"/>
      <c r="TTD86" s="312"/>
      <c r="TTE86" s="312"/>
      <c r="TTF86" s="312"/>
      <c r="TTG86" s="312"/>
      <c r="TTH86" s="312"/>
      <c r="TTI86" s="312"/>
      <c r="TTJ86" s="312"/>
      <c r="TTK86" s="312"/>
      <c r="TTL86" s="312"/>
      <c r="TTM86" s="312"/>
      <c r="TTN86" s="312"/>
      <c r="TTO86" s="312"/>
      <c r="TTP86" s="312"/>
      <c r="TTQ86" s="312"/>
      <c r="TTR86" s="312"/>
      <c r="TTS86" s="312"/>
      <c r="TTT86" s="312"/>
      <c r="TTU86" s="318"/>
      <c r="TTV86" s="318"/>
      <c r="TTW86" s="318"/>
      <c r="TTX86" s="318"/>
      <c r="TTY86" s="318"/>
      <c r="TTZ86" s="318"/>
      <c r="TUA86" s="318"/>
      <c r="TUB86" s="318"/>
      <c r="TUC86" s="318"/>
      <c r="TUD86" s="318"/>
      <c r="TUE86" s="318"/>
      <c r="TUF86" s="318"/>
      <c r="TUG86" s="318"/>
      <c r="TUH86" s="318"/>
      <c r="TUI86" s="318"/>
      <c r="TUJ86" s="318"/>
      <c r="TUK86" s="322"/>
      <c r="TUL86" s="323"/>
      <c r="TUM86" s="323"/>
      <c r="TUN86" s="323"/>
      <c r="TUO86" s="323"/>
      <c r="TUP86" s="323"/>
      <c r="TUQ86" s="323"/>
      <c r="TUR86" s="323"/>
      <c r="TUS86" s="323"/>
      <c r="TUT86" s="323"/>
      <c r="TUU86" s="323"/>
      <c r="TUV86" s="323"/>
      <c r="TUW86" s="323"/>
      <c r="TUX86" s="323"/>
      <c r="TUY86" s="323"/>
      <c r="TUZ86" s="350"/>
      <c r="TVA86" s="312"/>
      <c r="TVB86" s="312"/>
      <c r="TVC86" s="312"/>
      <c r="TVD86" s="312"/>
      <c r="TVE86" s="312"/>
      <c r="TVF86" s="312"/>
      <c r="TVG86" s="312"/>
      <c r="TVH86" s="312"/>
      <c r="TVI86" s="312"/>
      <c r="TVJ86" s="312"/>
      <c r="TVK86" s="312"/>
      <c r="TVL86" s="312"/>
      <c r="TVM86" s="312"/>
      <c r="TVN86" s="312"/>
      <c r="TVO86" s="312"/>
      <c r="TVP86" s="312"/>
      <c r="TVQ86" s="312"/>
      <c r="TVR86" s="312"/>
      <c r="TVS86" s="312"/>
      <c r="TVT86" s="312"/>
      <c r="TVU86" s="312"/>
      <c r="TVV86" s="312"/>
      <c r="TVW86" s="312"/>
      <c r="TVX86" s="312"/>
      <c r="TVY86" s="312"/>
      <c r="TVZ86" s="312"/>
      <c r="TWA86" s="312"/>
      <c r="TWB86" s="312"/>
      <c r="TWC86" s="312"/>
      <c r="TWD86" s="312"/>
      <c r="TWE86" s="312"/>
      <c r="TWF86" s="312"/>
      <c r="TWG86" s="312"/>
      <c r="TWH86" s="312"/>
      <c r="TWI86" s="312"/>
      <c r="TWJ86" s="312"/>
      <c r="TWK86" s="312"/>
      <c r="TWL86" s="312"/>
      <c r="TWM86" s="312"/>
      <c r="TWN86" s="312"/>
      <c r="TWO86" s="312"/>
      <c r="TWP86" s="312"/>
      <c r="TWQ86" s="312"/>
      <c r="TWR86" s="312"/>
      <c r="TWS86" s="312"/>
      <c r="TWT86" s="312"/>
      <c r="TWU86" s="312"/>
      <c r="TWV86" s="312"/>
      <c r="TWW86" s="312"/>
      <c r="TWX86" s="312"/>
      <c r="TWY86" s="312"/>
      <c r="TWZ86" s="312"/>
      <c r="TXA86" s="312"/>
      <c r="TXB86" s="312"/>
      <c r="TXC86" s="312"/>
      <c r="TXD86" s="312"/>
      <c r="TXE86" s="312"/>
      <c r="TXF86" s="312"/>
      <c r="TXG86" s="312"/>
      <c r="TXH86" s="312"/>
      <c r="TXI86" s="318"/>
      <c r="TXJ86" s="318"/>
      <c r="TXK86" s="318"/>
      <c r="TXL86" s="318"/>
      <c r="TXM86" s="318"/>
      <c r="TXN86" s="318"/>
      <c r="TXO86" s="318"/>
      <c r="TXP86" s="318"/>
      <c r="TXQ86" s="318"/>
      <c r="TXR86" s="318"/>
      <c r="TXS86" s="318"/>
      <c r="TXT86" s="318"/>
      <c r="TXU86" s="318"/>
      <c r="TXV86" s="318"/>
      <c r="TXW86" s="318"/>
      <c r="TXX86" s="318"/>
      <c r="TXY86" s="322"/>
      <c r="TXZ86" s="323"/>
      <c r="TYA86" s="323"/>
      <c r="TYB86" s="323"/>
      <c r="TYC86" s="323"/>
      <c r="TYD86" s="323"/>
      <c r="TYE86" s="323"/>
      <c r="TYF86" s="323"/>
      <c r="TYG86" s="323"/>
      <c r="TYH86" s="323"/>
      <c r="TYI86" s="323"/>
      <c r="TYJ86" s="323"/>
      <c r="TYK86" s="323"/>
      <c r="TYL86" s="323"/>
      <c r="TYM86" s="323"/>
      <c r="TYN86" s="350"/>
      <c r="TYO86" s="312"/>
      <c r="TYP86" s="312"/>
      <c r="TYQ86" s="312"/>
      <c r="TYR86" s="312"/>
      <c r="TYS86" s="312"/>
      <c r="TYT86" s="312"/>
      <c r="TYU86" s="312"/>
      <c r="TYV86" s="312"/>
      <c r="TYW86" s="312"/>
      <c r="TYX86" s="312"/>
      <c r="TYY86" s="312"/>
      <c r="TYZ86" s="312"/>
      <c r="TZA86" s="312"/>
      <c r="TZB86" s="312"/>
      <c r="TZC86" s="312"/>
      <c r="TZD86" s="312"/>
      <c r="TZE86" s="312"/>
      <c r="TZF86" s="312"/>
      <c r="TZG86" s="312"/>
      <c r="TZH86" s="312"/>
      <c r="TZI86" s="312"/>
      <c r="TZJ86" s="312"/>
      <c r="TZK86" s="312"/>
      <c r="TZL86" s="312"/>
      <c r="TZM86" s="312"/>
      <c r="TZN86" s="312"/>
      <c r="TZO86" s="312"/>
      <c r="TZP86" s="312"/>
      <c r="TZQ86" s="312"/>
      <c r="TZR86" s="312"/>
      <c r="TZS86" s="312"/>
      <c r="TZT86" s="312"/>
      <c r="TZU86" s="312"/>
      <c r="TZV86" s="312"/>
      <c r="TZW86" s="312"/>
      <c r="TZX86" s="312"/>
      <c r="TZY86" s="312"/>
      <c r="TZZ86" s="312"/>
      <c r="UAA86" s="312"/>
      <c r="UAB86" s="312"/>
      <c r="UAC86" s="312"/>
      <c r="UAD86" s="312"/>
      <c r="UAE86" s="312"/>
      <c r="UAF86" s="312"/>
      <c r="UAG86" s="312"/>
      <c r="UAH86" s="312"/>
      <c r="UAI86" s="312"/>
      <c r="UAJ86" s="312"/>
      <c r="UAK86" s="312"/>
      <c r="UAL86" s="312"/>
      <c r="UAM86" s="312"/>
      <c r="UAN86" s="312"/>
      <c r="UAO86" s="312"/>
      <c r="UAP86" s="312"/>
      <c r="UAQ86" s="312"/>
      <c r="UAR86" s="312"/>
      <c r="UAS86" s="312"/>
      <c r="UAT86" s="312"/>
      <c r="UAU86" s="312"/>
      <c r="UAV86" s="312"/>
      <c r="UAW86" s="318"/>
      <c r="UAX86" s="318"/>
      <c r="UAY86" s="318"/>
      <c r="UAZ86" s="318"/>
      <c r="UBA86" s="318"/>
      <c r="UBB86" s="318"/>
      <c r="UBC86" s="318"/>
      <c r="UBD86" s="318"/>
      <c r="UBE86" s="318"/>
      <c r="UBF86" s="318"/>
      <c r="UBG86" s="318"/>
      <c r="UBH86" s="318"/>
      <c r="UBI86" s="318"/>
      <c r="UBJ86" s="318"/>
      <c r="UBK86" s="318"/>
      <c r="UBL86" s="318"/>
      <c r="UBM86" s="322"/>
      <c r="UBN86" s="323"/>
      <c r="UBO86" s="323"/>
      <c r="UBP86" s="323"/>
      <c r="UBQ86" s="323"/>
      <c r="UBR86" s="323"/>
      <c r="UBS86" s="323"/>
      <c r="UBT86" s="323"/>
      <c r="UBU86" s="323"/>
      <c r="UBV86" s="323"/>
      <c r="UBW86" s="323"/>
      <c r="UBX86" s="323"/>
      <c r="UBY86" s="323"/>
      <c r="UBZ86" s="323"/>
      <c r="UCA86" s="323"/>
      <c r="UCB86" s="350"/>
      <c r="UCC86" s="312"/>
      <c r="UCD86" s="312"/>
      <c r="UCE86" s="312"/>
      <c r="UCF86" s="312"/>
      <c r="UCG86" s="312"/>
      <c r="UCH86" s="312"/>
      <c r="UCI86" s="312"/>
      <c r="UCJ86" s="312"/>
      <c r="UCK86" s="312"/>
      <c r="UCL86" s="312"/>
      <c r="UCM86" s="312"/>
      <c r="UCN86" s="312"/>
      <c r="UCO86" s="312"/>
      <c r="UCP86" s="312"/>
      <c r="UCQ86" s="312"/>
      <c r="UCR86" s="312"/>
      <c r="UCS86" s="312"/>
      <c r="UCT86" s="312"/>
      <c r="UCU86" s="312"/>
      <c r="UCV86" s="312"/>
      <c r="UCW86" s="312"/>
      <c r="UCX86" s="312"/>
      <c r="UCY86" s="312"/>
      <c r="UCZ86" s="312"/>
      <c r="UDA86" s="312"/>
      <c r="UDB86" s="312"/>
      <c r="UDC86" s="312"/>
      <c r="UDD86" s="312"/>
      <c r="UDE86" s="312"/>
      <c r="UDF86" s="312"/>
      <c r="UDG86" s="312"/>
      <c r="UDH86" s="312"/>
      <c r="UDI86" s="312"/>
      <c r="UDJ86" s="312"/>
      <c r="UDK86" s="312"/>
      <c r="UDL86" s="312"/>
      <c r="UDM86" s="312"/>
      <c r="UDN86" s="312"/>
      <c r="UDO86" s="312"/>
      <c r="UDP86" s="312"/>
      <c r="UDQ86" s="312"/>
      <c r="UDR86" s="312"/>
      <c r="UDS86" s="312"/>
      <c r="UDT86" s="312"/>
      <c r="UDU86" s="312"/>
      <c r="UDV86" s="312"/>
      <c r="UDW86" s="312"/>
      <c r="UDX86" s="312"/>
      <c r="UDY86" s="312"/>
      <c r="UDZ86" s="312"/>
      <c r="UEA86" s="312"/>
      <c r="UEB86" s="312"/>
      <c r="UEC86" s="312"/>
      <c r="UED86" s="312"/>
      <c r="UEE86" s="312"/>
      <c r="UEF86" s="312"/>
      <c r="UEG86" s="312"/>
      <c r="UEH86" s="312"/>
      <c r="UEI86" s="312"/>
      <c r="UEJ86" s="312"/>
      <c r="UEK86" s="318"/>
      <c r="UEL86" s="318"/>
      <c r="UEM86" s="318"/>
      <c r="UEN86" s="318"/>
      <c r="UEO86" s="318"/>
      <c r="UEP86" s="318"/>
      <c r="UEQ86" s="318"/>
      <c r="UER86" s="318"/>
      <c r="UES86" s="318"/>
      <c r="UET86" s="318"/>
      <c r="UEU86" s="318"/>
      <c r="UEV86" s="318"/>
      <c r="UEW86" s="318"/>
      <c r="UEX86" s="318"/>
      <c r="UEY86" s="318"/>
      <c r="UEZ86" s="318"/>
      <c r="UFA86" s="322"/>
      <c r="UFB86" s="323"/>
      <c r="UFC86" s="323"/>
      <c r="UFD86" s="323"/>
      <c r="UFE86" s="323"/>
      <c r="UFF86" s="323"/>
      <c r="UFG86" s="323"/>
      <c r="UFH86" s="323"/>
      <c r="UFI86" s="323"/>
      <c r="UFJ86" s="323"/>
      <c r="UFK86" s="323"/>
      <c r="UFL86" s="323"/>
      <c r="UFM86" s="323"/>
      <c r="UFN86" s="323"/>
      <c r="UFO86" s="323"/>
      <c r="UFP86" s="350"/>
      <c r="UFQ86" s="312"/>
      <c r="UFR86" s="312"/>
      <c r="UFS86" s="312"/>
      <c r="UFT86" s="312"/>
      <c r="UFU86" s="312"/>
      <c r="UFV86" s="312"/>
      <c r="UFW86" s="312"/>
      <c r="UFX86" s="312"/>
      <c r="UFY86" s="312"/>
      <c r="UFZ86" s="312"/>
      <c r="UGA86" s="312"/>
      <c r="UGB86" s="312"/>
      <c r="UGC86" s="312"/>
      <c r="UGD86" s="312"/>
      <c r="UGE86" s="312"/>
      <c r="UGF86" s="312"/>
      <c r="UGG86" s="312"/>
      <c r="UGH86" s="312"/>
      <c r="UGI86" s="312"/>
      <c r="UGJ86" s="312"/>
      <c r="UGK86" s="312"/>
      <c r="UGL86" s="312"/>
      <c r="UGM86" s="312"/>
      <c r="UGN86" s="312"/>
      <c r="UGO86" s="312"/>
      <c r="UGP86" s="312"/>
      <c r="UGQ86" s="312"/>
      <c r="UGR86" s="312"/>
      <c r="UGS86" s="312"/>
      <c r="UGT86" s="312"/>
      <c r="UGU86" s="312"/>
      <c r="UGV86" s="312"/>
      <c r="UGW86" s="312"/>
      <c r="UGX86" s="312"/>
      <c r="UGY86" s="312"/>
      <c r="UGZ86" s="312"/>
      <c r="UHA86" s="312"/>
      <c r="UHB86" s="312"/>
      <c r="UHC86" s="312"/>
      <c r="UHD86" s="312"/>
      <c r="UHE86" s="312"/>
      <c r="UHF86" s="312"/>
      <c r="UHG86" s="312"/>
      <c r="UHH86" s="312"/>
      <c r="UHI86" s="312"/>
      <c r="UHJ86" s="312"/>
      <c r="UHK86" s="312"/>
      <c r="UHL86" s="312"/>
      <c r="UHM86" s="312"/>
      <c r="UHN86" s="312"/>
      <c r="UHO86" s="312"/>
      <c r="UHP86" s="312"/>
      <c r="UHQ86" s="312"/>
      <c r="UHR86" s="312"/>
      <c r="UHS86" s="312"/>
      <c r="UHT86" s="312"/>
      <c r="UHU86" s="312"/>
      <c r="UHV86" s="312"/>
      <c r="UHW86" s="312"/>
      <c r="UHX86" s="312"/>
      <c r="UHY86" s="318"/>
      <c r="UHZ86" s="318"/>
      <c r="UIA86" s="318"/>
      <c r="UIB86" s="318"/>
      <c r="UIC86" s="318"/>
      <c r="UID86" s="318"/>
      <c r="UIE86" s="318"/>
      <c r="UIF86" s="318"/>
      <c r="UIG86" s="318"/>
      <c r="UIH86" s="318"/>
      <c r="UII86" s="318"/>
      <c r="UIJ86" s="318"/>
      <c r="UIK86" s="318"/>
      <c r="UIL86" s="318"/>
      <c r="UIM86" s="318"/>
      <c r="UIN86" s="318"/>
      <c r="UIO86" s="322"/>
      <c r="UIP86" s="323"/>
      <c r="UIQ86" s="323"/>
      <c r="UIR86" s="323"/>
      <c r="UIS86" s="323"/>
      <c r="UIT86" s="323"/>
      <c r="UIU86" s="323"/>
      <c r="UIV86" s="323"/>
      <c r="UIW86" s="323"/>
      <c r="UIX86" s="323"/>
      <c r="UIY86" s="323"/>
      <c r="UIZ86" s="323"/>
      <c r="UJA86" s="323"/>
      <c r="UJB86" s="323"/>
      <c r="UJC86" s="323"/>
      <c r="UJD86" s="350"/>
      <c r="UJE86" s="312"/>
      <c r="UJF86" s="312"/>
      <c r="UJG86" s="312"/>
      <c r="UJH86" s="312"/>
      <c r="UJI86" s="312"/>
      <c r="UJJ86" s="312"/>
      <c r="UJK86" s="312"/>
      <c r="UJL86" s="312"/>
      <c r="UJM86" s="312"/>
      <c r="UJN86" s="312"/>
      <c r="UJO86" s="312"/>
      <c r="UJP86" s="312"/>
      <c r="UJQ86" s="312"/>
      <c r="UJR86" s="312"/>
      <c r="UJS86" s="312"/>
      <c r="UJT86" s="312"/>
      <c r="UJU86" s="312"/>
      <c r="UJV86" s="312"/>
      <c r="UJW86" s="312"/>
      <c r="UJX86" s="312"/>
      <c r="UJY86" s="312"/>
      <c r="UJZ86" s="312"/>
      <c r="UKA86" s="312"/>
      <c r="UKB86" s="312"/>
      <c r="UKC86" s="312"/>
      <c r="UKD86" s="312"/>
      <c r="UKE86" s="312"/>
      <c r="UKF86" s="312"/>
      <c r="UKG86" s="312"/>
      <c r="UKH86" s="312"/>
      <c r="UKI86" s="312"/>
      <c r="UKJ86" s="312"/>
      <c r="UKK86" s="312"/>
      <c r="UKL86" s="312"/>
      <c r="UKM86" s="312"/>
      <c r="UKN86" s="312"/>
      <c r="UKO86" s="312"/>
      <c r="UKP86" s="312"/>
      <c r="UKQ86" s="312"/>
      <c r="UKR86" s="312"/>
      <c r="UKS86" s="312"/>
      <c r="UKT86" s="312"/>
      <c r="UKU86" s="312"/>
      <c r="UKV86" s="312"/>
      <c r="UKW86" s="312"/>
      <c r="UKX86" s="312"/>
      <c r="UKY86" s="312"/>
      <c r="UKZ86" s="312"/>
      <c r="ULA86" s="312"/>
      <c r="ULB86" s="312"/>
      <c r="ULC86" s="312"/>
      <c r="ULD86" s="312"/>
      <c r="ULE86" s="312"/>
      <c r="ULF86" s="312"/>
      <c r="ULG86" s="312"/>
      <c r="ULH86" s="312"/>
      <c r="ULI86" s="312"/>
      <c r="ULJ86" s="312"/>
      <c r="ULK86" s="312"/>
      <c r="ULL86" s="312"/>
      <c r="ULM86" s="318"/>
      <c r="ULN86" s="318"/>
      <c r="ULO86" s="318"/>
      <c r="ULP86" s="318"/>
      <c r="ULQ86" s="318"/>
      <c r="ULR86" s="318"/>
      <c r="ULS86" s="318"/>
      <c r="ULT86" s="318"/>
      <c r="ULU86" s="318"/>
      <c r="ULV86" s="318"/>
      <c r="ULW86" s="318"/>
      <c r="ULX86" s="318"/>
      <c r="ULY86" s="318"/>
      <c r="ULZ86" s="318"/>
      <c r="UMA86" s="318"/>
      <c r="UMB86" s="318"/>
      <c r="UMC86" s="322"/>
      <c r="UMD86" s="323"/>
      <c r="UME86" s="323"/>
      <c r="UMF86" s="323"/>
      <c r="UMG86" s="323"/>
      <c r="UMH86" s="323"/>
      <c r="UMI86" s="323"/>
      <c r="UMJ86" s="323"/>
      <c r="UMK86" s="323"/>
      <c r="UML86" s="323"/>
      <c r="UMM86" s="323"/>
      <c r="UMN86" s="323"/>
      <c r="UMO86" s="323"/>
      <c r="UMP86" s="323"/>
      <c r="UMQ86" s="323"/>
      <c r="UMR86" s="350"/>
      <c r="UMS86" s="312"/>
      <c r="UMT86" s="312"/>
      <c r="UMU86" s="312"/>
      <c r="UMV86" s="312"/>
      <c r="UMW86" s="312"/>
      <c r="UMX86" s="312"/>
      <c r="UMY86" s="312"/>
      <c r="UMZ86" s="312"/>
      <c r="UNA86" s="312"/>
      <c r="UNB86" s="312"/>
      <c r="UNC86" s="312"/>
      <c r="UND86" s="312"/>
      <c r="UNE86" s="312"/>
      <c r="UNF86" s="312"/>
      <c r="UNG86" s="312"/>
      <c r="UNH86" s="312"/>
      <c r="UNI86" s="312"/>
      <c r="UNJ86" s="312"/>
      <c r="UNK86" s="312"/>
      <c r="UNL86" s="312"/>
      <c r="UNM86" s="312"/>
      <c r="UNN86" s="312"/>
      <c r="UNO86" s="312"/>
      <c r="UNP86" s="312"/>
      <c r="UNQ86" s="312"/>
      <c r="UNR86" s="312"/>
      <c r="UNS86" s="312"/>
      <c r="UNT86" s="312"/>
      <c r="UNU86" s="312"/>
      <c r="UNV86" s="312"/>
      <c r="UNW86" s="312"/>
      <c r="UNX86" s="312"/>
      <c r="UNY86" s="312"/>
      <c r="UNZ86" s="312"/>
      <c r="UOA86" s="312"/>
      <c r="UOB86" s="312"/>
      <c r="UOC86" s="312"/>
      <c r="UOD86" s="312"/>
      <c r="UOE86" s="312"/>
      <c r="UOF86" s="312"/>
      <c r="UOG86" s="312"/>
      <c r="UOH86" s="312"/>
      <c r="UOI86" s="312"/>
      <c r="UOJ86" s="312"/>
      <c r="UOK86" s="312"/>
      <c r="UOL86" s="312"/>
      <c r="UOM86" s="312"/>
      <c r="UON86" s="312"/>
      <c r="UOO86" s="312"/>
      <c r="UOP86" s="312"/>
      <c r="UOQ86" s="312"/>
      <c r="UOR86" s="312"/>
      <c r="UOS86" s="312"/>
      <c r="UOT86" s="312"/>
      <c r="UOU86" s="312"/>
      <c r="UOV86" s="312"/>
      <c r="UOW86" s="312"/>
      <c r="UOX86" s="312"/>
      <c r="UOY86" s="312"/>
      <c r="UOZ86" s="312"/>
      <c r="UPA86" s="318"/>
      <c r="UPB86" s="318"/>
      <c r="UPC86" s="318"/>
      <c r="UPD86" s="318"/>
      <c r="UPE86" s="318"/>
      <c r="UPF86" s="318"/>
      <c r="UPG86" s="318"/>
      <c r="UPH86" s="318"/>
      <c r="UPI86" s="318"/>
      <c r="UPJ86" s="318"/>
      <c r="UPK86" s="318"/>
      <c r="UPL86" s="318"/>
      <c r="UPM86" s="318"/>
      <c r="UPN86" s="318"/>
      <c r="UPO86" s="318"/>
      <c r="UPP86" s="318"/>
      <c r="UPQ86" s="322"/>
      <c r="UPR86" s="323"/>
      <c r="UPS86" s="323"/>
      <c r="UPT86" s="323"/>
      <c r="UPU86" s="323"/>
      <c r="UPV86" s="323"/>
      <c r="UPW86" s="323"/>
      <c r="UPX86" s="323"/>
      <c r="UPY86" s="323"/>
      <c r="UPZ86" s="323"/>
      <c r="UQA86" s="323"/>
      <c r="UQB86" s="323"/>
      <c r="UQC86" s="323"/>
      <c r="UQD86" s="323"/>
      <c r="UQE86" s="323"/>
      <c r="UQF86" s="350"/>
      <c r="UQG86" s="312"/>
      <c r="UQH86" s="312"/>
      <c r="UQI86" s="312"/>
      <c r="UQJ86" s="312"/>
      <c r="UQK86" s="312"/>
      <c r="UQL86" s="312"/>
      <c r="UQM86" s="312"/>
      <c r="UQN86" s="312"/>
      <c r="UQO86" s="312"/>
      <c r="UQP86" s="312"/>
      <c r="UQQ86" s="312"/>
      <c r="UQR86" s="312"/>
      <c r="UQS86" s="312"/>
      <c r="UQT86" s="312"/>
      <c r="UQU86" s="312"/>
      <c r="UQV86" s="312"/>
      <c r="UQW86" s="312"/>
      <c r="UQX86" s="312"/>
      <c r="UQY86" s="312"/>
      <c r="UQZ86" s="312"/>
      <c r="URA86" s="312"/>
      <c r="URB86" s="312"/>
      <c r="URC86" s="312"/>
      <c r="URD86" s="312"/>
      <c r="URE86" s="312"/>
      <c r="URF86" s="312"/>
      <c r="URG86" s="312"/>
      <c r="URH86" s="312"/>
      <c r="URI86" s="312"/>
      <c r="URJ86" s="312"/>
      <c r="URK86" s="312"/>
      <c r="URL86" s="312"/>
      <c r="URM86" s="312"/>
      <c r="URN86" s="312"/>
      <c r="URO86" s="312"/>
      <c r="URP86" s="312"/>
      <c r="URQ86" s="312"/>
      <c r="URR86" s="312"/>
      <c r="URS86" s="312"/>
      <c r="URT86" s="312"/>
      <c r="URU86" s="312"/>
      <c r="URV86" s="312"/>
      <c r="URW86" s="312"/>
      <c r="URX86" s="312"/>
      <c r="URY86" s="312"/>
      <c r="URZ86" s="312"/>
      <c r="USA86" s="312"/>
      <c r="USB86" s="312"/>
      <c r="USC86" s="312"/>
      <c r="USD86" s="312"/>
      <c r="USE86" s="312"/>
      <c r="USF86" s="312"/>
      <c r="USG86" s="312"/>
      <c r="USH86" s="312"/>
      <c r="USI86" s="312"/>
      <c r="USJ86" s="312"/>
      <c r="USK86" s="312"/>
      <c r="USL86" s="312"/>
      <c r="USM86" s="312"/>
      <c r="USN86" s="312"/>
      <c r="USO86" s="318"/>
      <c r="USP86" s="318"/>
      <c r="USQ86" s="318"/>
      <c r="USR86" s="318"/>
      <c r="USS86" s="318"/>
      <c r="UST86" s="318"/>
      <c r="USU86" s="318"/>
      <c r="USV86" s="318"/>
      <c r="USW86" s="318"/>
      <c r="USX86" s="318"/>
      <c r="USY86" s="318"/>
      <c r="USZ86" s="318"/>
      <c r="UTA86" s="318"/>
      <c r="UTB86" s="318"/>
      <c r="UTC86" s="318"/>
      <c r="UTD86" s="318"/>
      <c r="UTE86" s="322"/>
      <c r="UTF86" s="323"/>
      <c r="UTG86" s="323"/>
      <c r="UTH86" s="323"/>
      <c r="UTI86" s="323"/>
      <c r="UTJ86" s="323"/>
      <c r="UTK86" s="323"/>
      <c r="UTL86" s="323"/>
      <c r="UTM86" s="323"/>
      <c r="UTN86" s="323"/>
      <c r="UTO86" s="323"/>
      <c r="UTP86" s="323"/>
      <c r="UTQ86" s="323"/>
      <c r="UTR86" s="323"/>
      <c r="UTS86" s="323"/>
      <c r="UTT86" s="350"/>
      <c r="UTU86" s="312"/>
      <c r="UTV86" s="312"/>
      <c r="UTW86" s="312"/>
      <c r="UTX86" s="312"/>
      <c r="UTY86" s="312"/>
      <c r="UTZ86" s="312"/>
      <c r="UUA86" s="312"/>
      <c r="UUB86" s="312"/>
      <c r="UUC86" s="312"/>
      <c r="UUD86" s="312"/>
      <c r="UUE86" s="312"/>
      <c r="UUF86" s="312"/>
      <c r="UUG86" s="312"/>
      <c r="UUH86" s="312"/>
      <c r="UUI86" s="312"/>
      <c r="UUJ86" s="312"/>
      <c r="UUK86" s="312"/>
      <c r="UUL86" s="312"/>
      <c r="UUM86" s="312"/>
      <c r="UUN86" s="312"/>
      <c r="UUO86" s="312"/>
      <c r="UUP86" s="312"/>
      <c r="UUQ86" s="312"/>
      <c r="UUR86" s="312"/>
      <c r="UUS86" s="312"/>
      <c r="UUT86" s="312"/>
      <c r="UUU86" s="312"/>
      <c r="UUV86" s="312"/>
      <c r="UUW86" s="312"/>
      <c r="UUX86" s="312"/>
      <c r="UUY86" s="312"/>
      <c r="UUZ86" s="312"/>
      <c r="UVA86" s="312"/>
      <c r="UVB86" s="312"/>
      <c r="UVC86" s="312"/>
      <c r="UVD86" s="312"/>
      <c r="UVE86" s="312"/>
      <c r="UVF86" s="312"/>
      <c r="UVG86" s="312"/>
      <c r="UVH86" s="312"/>
      <c r="UVI86" s="312"/>
      <c r="UVJ86" s="312"/>
      <c r="UVK86" s="312"/>
      <c r="UVL86" s="312"/>
      <c r="UVM86" s="312"/>
      <c r="UVN86" s="312"/>
      <c r="UVO86" s="312"/>
      <c r="UVP86" s="312"/>
      <c r="UVQ86" s="312"/>
      <c r="UVR86" s="312"/>
      <c r="UVS86" s="312"/>
      <c r="UVT86" s="312"/>
      <c r="UVU86" s="312"/>
      <c r="UVV86" s="312"/>
      <c r="UVW86" s="312"/>
      <c r="UVX86" s="312"/>
      <c r="UVY86" s="312"/>
      <c r="UVZ86" s="312"/>
      <c r="UWA86" s="312"/>
      <c r="UWB86" s="312"/>
      <c r="UWC86" s="318"/>
      <c r="UWD86" s="318"/>
      <c r="UWE86" s="318"/>
      <c r="UWF86" s="318"/>
      <c r="UWG86" s="318"/>
      <c r="UWH86" s="318"/>
      <c r="UWI86" s="318"/>
      <c r="UWJ86" s="318"/>
      <c r="UWK86" s="318"/>
      <c r="UWL86" s="318"/>
      <c r="UWM86" s="318"/>
      <c r="UWN86" s="318"/>
      <c r="UWO86" s="318"/>
      <c r="UWP86" s="318"/>
      <c r="UWQ86" s="318"/>
      <c r="UWR86" s="318"/>
      <c r="UWS86" s="322"/>
      <c r="UWT86" s="323"/>
      <c r="UWU86" s="323"/>
      <c r="UWV86" s="323"/>
      <c r="UWW86" s="323"/>
      <c r="UWX86" s="323"/>
      <c r="UWY86" s="323"/>
      <c r="UWZ86" s="323"/>
      <c r="UXA86" s="323"/>
      <c r="UXB86" s="323"/>
      <c r="UXC86" s="323"/>
      <c r="UXD86" s="323"/>
      <c r="UXE86" s="323"/>
      <c r="UXF86" s="323"/>
      <c r="UXG86" s="323"/>
      <c r="UXH86" s="350"/>
      <c r="UXI86" s="312"/>
      <c r="UXJ86" s="312"/>
      <c r="UXK86" s="312"/>
      <c r="UXL86" s="312"/>
      <c r="UXM86" s="312"/>
      <c r="UXN86" s="312"/>
      <c r="UXO86" s="312"/>
      <c r="UXP86" s="312"/>
      <c r="UXQ86" s="312"/>
      <c r="UXR86" s="312"/>
      <c r="UXS86" s="312"/>
      <c r="UXT86" s="312"/>
      <c r="UXU86" s="312"/>
      <c r="UXV86" s="312"/>
      <c r="UXW86" s="312"/>
      <c r="UXX86" s="312"/>
      <c r="UXY86" s="312"/>
      <c r="UXZ86" s="312"/>
      <c r="UYA86" s="312"/>
      <c r="UYB86" s="312"/>
      <c r="UYC86" s="312"/>
      <c r="UYD86" s="312"/>
      <c r="UYE86" s="312"/>
      <c r="UYF86" s="312"/>
      <c r="UYG86" s="312"/>
      <c r="UYH86" s="312"/>
      <c r="UYI86" s="312"/>
      <c r="UYJ86" s="312"/>
      <c r="UYK86" s="312"/>
      <c r="UYL86" s="312"/>
      <c r="UYM86" s="312"/>
      <c r="UYN86" s="312"/>
      <c r="UYO86" s="312"/>
      <c r="UYP86" s="312"/>
      <c r="UYQ86" s="312"/>
      <c r="UYR86" s="312"/>
      <c r="UYS86" s="312"/>
      <c r="UYT86" s="312"/>
      <c r="UYU86" s="312"/>
      <c r="UYV86" s="312"/>
      <c r="UYW86" s="312"/>
      <c r="UYX86" s="312"/>
      <c r="UYY86" s="312"/>
      <c r="UYZ86" s="312"/>
      <c r="UZA86" s="312"/>
      <c r="UZB86" s="312"/>
      <c r="UZC86" s="312"/>
      <c r="UZD86" s="312"/>
      <c r="UZE86" s="312"/>
      <c r="UZF86" s="312"/>
      <c r="UZG86" s="312"/>
      <c r="UZH86" s="312"/>
      <c r="UZI86" s="312"/>
      <c r="UZJ86" s="312"/>
      <c r="UZK86" s="312"/>
      <c r="UZL86" s="312"/>
      <c r="UZM86" s="312"/>
      <c r="UZN86" s="312"/>
      <c r="UZO86" s="312"/>
      <c r="UZP86" s="312"/>
      <c r="UZQ86" s="318"/>
      <c r="UZR86" s="318"/>
      <c r="UZS86" s="318"/>
      <c r="UZT86" s="318"/>
      <c r="UZU86" s="318"/>
      <c r="UZV86" s="318"/>
      <c r="UZW86" s="318"/>
      <c r="UZX86" s="318"/>
      <c r="UZY86" s="318"/>
      <c r="UZZ86" s="318"/>
      <c r="VAA86" s="318"/>
      <c r="VAB86" s="318"/>
      <c r="VAC86" s="318"/>
      <c r="VAD86" s="318"/>
      <c r="VAE86" s="318"/>
      <c r="VAF86" s="318"/>
      <c r="VAG86" s="322"/>
      <c r="VAH86" s="323"/>
      <c r="VAI86" s="323"/>
      <c r="VAJ86" s="323"/>
      <c r="VAK86" s="323"/>
      <c r="VAL86" s="323"/>
      <c r="VAM86" s="323"/>
      <c r="VAN86" s="323"/>
      <c r="VAO86" s="323"/>
      <c r="VAP86" s="323"/>
      <c r="VAQ86" s="323"/>
      <c r="VAR86" s="323"/>
      <c r="VAS86" s="323"/>
      <c r="VAT86" s="323"/>
      <c r="VAU86" s="323"/>
      <c r="VAV86" s="350"/>
      <c r="VAW86" s="312"/>
      <c r="VAX86" s="312"/>
      <c r="VAY86" s="312"/>
      <c r="VAZ86" s="312"/>
      <c r="VBA86" s="312"/>
      <c r="VBB86" s="312"/>
      <c r="VBC86" s="312"/>
      <c r="VBD86" s="312"/>
      <c r="VBE86" s="312"/>
      <c r="VBF86" s="312"/>
      <c r="VBG86" s="312"/>
      <c r="VBH86" s="312"/>
      <c r="VBI86" s="312"/>
      <c r="VBJ86" s="312"/>
      <c r="VBK86" s="312"/>
      <c r="VBL86" s="312"/>
      <c r="VBM86" s="312"/>
      <c r="VBN86" s="312"/>
      <c r="VBO86" s="312"/>
      <c r="VBP86" s="312"/>
      <c r="VBQ86" s="312"/>
      <c r="VBR86" s="312"/>
      <c r="VBS86" s="312"/>
      <c r="VBT86" s="312"/>
      <c r="VBU86" s="312"/>
      <c r="VBV86" s="312"/>
      <c r="VBW86" s="312"/>
      <c r="VBX86" s="312"/>
      <c r="VBY86" s="312"/>
      <c r="VBZ86" s="312"/>
      <c r="VCA86" s="312"/>
      <c r="VCB86" s="312"/>
      <c r="VCC86" s="312"/>
      <c r="VCD86" s="312"/>
      <c r="VCE86" s="312"/>
      <c r="VCF86" s="312"/>
      <c r="VCG86" s="312"/>
      <c r="VCH86" s="312"/>
      <c r="VCI86" s="312"/>
      <c r="VCJ86" s="312"/>
      <c r="VCK86" s="312"/>
      <c r="VCL86" s="312"/>
      <c r="VCM86" s="312"/>
      <c r="VCN86" s="312"/>
      <c r="VCO86" s="312"/>
      <c r="VCP86" s="312"/>
      <c r="VCQ86" s="312"/>
      <c r="VCR86" s="312"/>
      <c r="VCS86" s="312"/>
      <c r="VCT86" s="312"/>
      <c r="VCU86" s="312"/>
      <c r="VCV86" s="312"/>
      <c r="VCW86" s="312"/>
      <c r="VCX86" s="312"/>
      <c r="VCY86" s="312"/>
      <c r="VCZ86" s="312"/>
      <c r="VDA86" s="312"/>
      <c r="VDB86" s="312"/>
      <c r="VDC86" s="312"/>
      <c r="VDD86" s="312"/>
      <c r="VDE86" s="318"/>
      <c r="VDF86" s="318"/>
      <c r="VDG86" s="318"/>
      <c r="VDH86" s="318"/>
      <c r="VDI86" s="318"/>
      <c r="VDJ86" s="318"/>
      <c r="VDK86" s="318"/>
      <c r="VDL86" s="318"/>
      <c r="VDM86" s="318"/>
      <c r="VDN86" s="318"/>
      <c r="VDO86" s="318"/>
      <c r="VDP86" s="318"/>
      <c r="VDQ86" s="318"/>
      <c r="VDR86" s="318"/>
      <c r="VDS86" s="318"/>
      <c r="VDT86" s="318"/>
      <c r="VDU86" s="322"/>
      <c r="VDV86" s="323"/>
      <c r="VDW86" s="323"/>
      <c r="VDX86" s="323"/>
      <c r="VDY86" s="323"/>
      <c r="VDZ86" s="323"/>
      <c r="VEA86" s="323"/>
      <c r="VEB86" s="323"/>
      <c r="VEC86" s="323"/>
      <c r="VED86" s="323"/>
      <c r="VEE86" s="323"/>
      <c r="VEF86" s="323"/>
      <c r="VEG86" s="323"/>
      <c r="VEH86" s="323"/>
      <c r="VEI86" s="323"/>
      <c r="VEJ86" s="350"/>
      <c r="VEK86" s="312"/>
      <c r="VEL86" s="312"/>
      <c r="VEM86" s="312"/>
      <c r="VEN86" s="312"/>
      <c r="VEO86" s="312"/>
      <c r="VEP86" s="312"/>
      <c r="VEQ86" s="312"/>
      <c r="VER86" s="312"/>
      <c r="VES86" s="312"/>
      <c r="VET86" s="312"/>
      <c r="VEU86" s="312"/>
      <c r="VEV86" s="312"/>
      <c r="VEW86" s="312"/>
      <c r="VEX86" s="312"/>
      <c r="VEY86" s="312"/>
      <c r="VEZ86" s="312"/>
      <c r="VFA86" s="312"/>
      <c r="VFB86" s="312"/>
      <c r="VFC86" s="312"/>
      <c r="VFD86" s="312"/>
      <c r="VFE86" s="312"/>
      <c r="VFF86" s="312"/>
      <c r="VFG86" s="312"/>
      <c r="VFH86" s="312"/>
      <c r="VFI86" s="312"/>
      <c r="VFJ86" s="312"/>
      <c r="VFK86" s="312"/>
      <c r="VFL86" s="312"/>
      <c r="VFM86" s="312"/>
      <c r="VFN86" s="312"/>
      <c r="VFO86" s="312"/>
      <c r="VFP86" s="312"/>
      <c r="VFQ86" s="312"/>
      <c r="VFR86" s="312"/>
      <c r="VFS86" s="312"/>
      <c r="VFT86" s="312"/>
      <c r="VFU86" s="312"/>
      <c r="VFV86" s="312"/>
      <c r="VFW86" s="312"/>
      <c r="VFX86" s="312"/>
      <c r="VFY86" s="312"/>
      <c r="VFZ86" s="312"/>
      <c r="VGA86" s="312"/>
      <c r="VGB86" s="312"/>
      <c r="VGC86" s="312"/>
      <c r="VGD86" s="312"/>
      <c r="VGE86" s="312"/>
      <c r="VGF86" s="312"/>
      <c r="VGG86" s="312"/>
      <c r="VGH86" s="312"/>
      <c r="VGI86" s="312"/>
      <c r="VGJ86" s="312"/>
      <c r="VGK86" s="312"/>
      <c r="VGL86" s="312"/>
      <c r="VGM86" s="312"/>
      <c r="VGN86" s="312"/>
      <c r="VGO86" s="312"/>
      <c r="VGP86" s="312"/>
      <c r="VGQ86" s="312"/>
      <c r="VGR86" s="312"/>
      <c r="VGS86" s="318"/>
      <c r="VGT86" s="318"/>
      <c r="VGU86" s="318"/>
      <c r="VGV86" s="318"/>
      <c r="VGW86" s="318"/>
      <c r="VGX86" s="318"/>
      <c r="VGY86" s="318"/>
      <c r="VGZ86" s="318"/>
      <c r="VHA86" s="318"/>
      <c r="VHB86" s="318"/>
      <c r="VHC86" s="318"/>
      <c r="VHD86" s="318"/>
      <c r="VHE86" s="318"/>
      <c r="VHF86" s="318"/>
      <c r="VHG86" s="318"/>
      <c r="VHH86" s="318"/>
      <c r="VHI86" s="322"/>
      <c r="VHJ86" s="323"/>
      <c r="VHK86" s="323"/>
      <c r="VHL86" s="323"/>
      <c r="VHM86" s="323"/>
      <c r="VHN86" s="323"/>
      <c r="VHO86" s="323"/>
      <c r="VHP86" s="323"/>
      <c r="VHQ86" s="323"/>
      <c r="VHR86" s="323"/>
      <c r="VHS86" s="323"/>
      <c r="VHT86" s="323"/>
      <c r="VHU86" s="323"/>
      <c r="VHV86" s="323"/>
      <c r="VHW86" s="323"/>
      <c r="VHX86" s="350"/>
      <c r="VHY86" s="312"/>
      <c r="VHZ86" s="312"/>
      <c r="VIA86" s="312"/>
      <c r="VIB86" s="312"/>
      <c r="VIC86" s="312"/>
      <c r="VID86" s="312"/>
      <c r="VIE86" s="312"/>
      <c r="VIF86" s="312"/>
      <c r="VIG86" s="312"/>
      <c r="VIH86" s="312"/>
      <c r="VII86" s="312"/>
      <c r="VIJ86" s="312"/>
      <c r="VIK86" s="312"/>
      <c r="VIL86" s="312"/>
      <c r="VIM86" s="312"/>
      <c r="VIN86" s="312"/>
      <c r="VIO86" s="312"/>
      <c r="VIP86" s="312"/>
      <c r="VIQ86" s="312"/>
      <c r="VIR86" s="312"/>
      <c r="VIS86" s="312"/>
      <c r="VIT86" s="312"/>
      <c r="VIU86" s="312"/>
      <c r="VIV86" s="312"/>
      <c r="VIW86" s="312"/>
      <c r="VIX86" s="312"/>
      <c r="VIY86" s="312"/>
      <c r="VIZ86" s="312"/>
      <c r="VJA86" s="312"/>
      <c r="VJB86" s="312"/>
      <c r="VJC86" s="312"/>
      <c r="VJD86" s="312"/>
      <c r="VJE86" s="312"/>
      <c r="VJF86" s="312"/>
      <c r="VJG86" s="312"/>
      <c r="VJH86" s="312"/>
      <c r="VJI86" s="312"/>
      <c r="VJJ86" s="312"/>
      <c r="VJK86" s="312"/>
      <c r="VJL86" s="312"/>
      <c r="VJM86" s="312"/>
      <c r="VJN86" s="312"/>
      <c r="VJO86" s="312"/>
      <c r="VJP86" s="312"/>
      <c r="VJQ86" s="312"/>
      <c r="VJR86" s="312"/>
      <c r="VJS86" s="312"/>
      <c r="VJT86" s="312"/>
      <c r="VJU86" s="312"/>
      <c r="VJV86" s="312"/>
      <c r="VJW86" s="312"/>
      <c r="VJX86" s="312"/>
      <c r="VJY86" s="312"/>
      <c r="VJZ86" s="312"/>
      <c r="VKA86" s="312"/>
      <c r="VKB86" s="312"/>
      <c r="VKC86" s="312"/>
      <c r="VKD86" s="312"/>
      <c r="VKE86" s="312"/>
      <c r="VKF86" s="312"/>
      <c r="VKG86" s="318"/>
      <c r="VKH86" s="318"/>
      <c r="VKI86" s="318"/>
      <c r="VKJ86" s="318"/>
      <c r="VKK86" s="318"/>
      <c r="VKL86" s="318"/>
      <c r="VKM86" s="318"/>
      <c r="VKN86" s="318"/>
      <c r="VKO86" s="318"/>
      <c r="VKP86" s="318"/>
      <c r="VKQ86" s="318"/>
      <c r="VKR86" s="318"/>
      <c r="VKS86" s="318"/>
      <c r="VKT86" s="318"/>
      <c r="VKU86" s="318"/>
      <c r="VKV86" s="318"/>
      <c r="VKW86" s="322"/>
      <c r="VKX86" s="323"/>
      <c r="VKY86" s="323"/>
      <c r="VKZ86" s="323"/>
      <c r="VLA86" s="323"/>
      <c r="VLB86" s="323"/>
      <c r="VLC86" s="323"/>
      <c r="VLD86" s="323"/>
      <c r="VLE86" s="323"/>
      <c r="VLF86" s="323"/>
      <c r="VLG86" s="323"/>
      <c r="VLH86" s="323"/>
      <c r="VLI86" s="323"/>
      <c r="VLJ86" s="323"/>
      <c r="VLK86" s="323"/>
      <c r="VLL86" s="350"/>
      <c r="VLM86" s="312"/>
      <c r="VLN86" s="312"/>
      <c r="VLO86" s="312"/>
      <c r="VLP86" s="312"/>
      <c r="VLQ86" s="312"/>
      <c r="VLR86" s="312"/>
      <c r="VLS86" s="312"/>
      <c r="VLT86" s="312"/>
      <c r="VLU86" s="312"/>
      <c r="VLV86" s="312"/>
      <c r="VLW86" s="312"/>
      <c r="VLX86" s="312"/>
      <c r="VLY86" s="312"/>
      <c r="VLZ86" s="312"/>
      <c r="VMA86" s="312"/>
      <c r="VMB86" s="312"/>
      <c r="VMC86" s="312"/>
      <c r="VMD86" s="312"/>
      <c r="VME86" s="312"/>
      <c r="VMF86" s="312"/>
      <c r="VMG86" s="312"/>
      <c r="VMH86" s="312"/>
      <c r="VMI86" s="312"/>
      <c r="VMJ86" s="312"/>
      <c r="VMK86" s="312"/>
      <c r="VML86" s="312"/>
      <c r="VMM86" s="312"/>
      <c r="VMN86" s="312"/>
      <c r="VMO86" s="312"/>
      <c r="VMP86" s="312"/>
      <c r="VMQ86" s="312"/>
      <c r="VMR86" s="312"/>
      <c r="VMS86" s="312"/>
      <c r="VMT86" s="312"/>
      <c r="VMU86" s="312"/>
      <c r="VMV86" s="312"/>
      <c r="VMW86" s="312"/>
      <c r="VMX86" s="312"/>
      <c r="VMY86" s="312"/>
      <c r="VMZ86" s="312"/>
      <c r="VNA86" s="312"/>
      <c r="VNB86" s="312"/>
      <c r="VNC86" s="312"/>
      <c r="VND86" s="312"/>
      <c r="VNE86" s="312"/>
      <c r="VNF86" s="312"/>
      <c r="VNG86" s="312"/>
      <c r="VNH86" s="312"/>
      <c r="VNI86" s="312"/>
      <c r="VNJ86" s="312"/>
      <c r="VNK86" s="312"/>
      <c r="VNL86" s="312"/>
      <c r="VNM86" s="312"/>
      <c r="VNN86" s="312"/>
      <c r="VNO86" s="312"/>
      <c r="VNP86" s="312"/>
      <c r="VNQ86" s="312"/>
      <c r="VNR86" s="312"/>
      <c r="VNS86" s="312"/>
      <c r="VNT86" s="312"/>
      <c r="VNU86" s="318"/>
      <c r="VNV86" s="318"/>
      <c r="VNW86" s="318"/>
      <c r="VNX86" s="318"/>
      <c r="VNY86" s="318"/>
      <c r="VNZ86" s="318"/>
      <c r="VOA86" s="318"/>
      <c r="VOB86" s="318"/>
      <c r="VOC86" s="318"/>
      <c r="VOD86" s="318"/>
      <c r="VOE86" s="318"/>
      <c r="VOF86" s="318"/>
      <c r="VOG86" s="318"/>
      <c r="VOH86" s="318"/>
      <c r="VOI86" s="318"/>
      <c r="VOJ86" s="318"/>
      <c r="VOK86" s="322"/>
      <c r="VOL86" s="323"/>
      <c r="VOM86" s="323"/>
      <c r="VON86" s="323"/>
      <c r="VOO86" s="323"/>
      <c r="VOP86" s="323"/>
      <c r="VOQ86" s="323"/>
      <c r="VOR86" s="323"/>
      <c r="VOS86" s="323"/>
      <c r="VOT86" s="323"/>
      <c r="VOU86" s="323"/>
      <c r="VOV86" s="323"/>
      <c r="VOW86" s="323"/>
      <c r="VOX86" s="323"/>
      <c r="VOY86" s="323"/>
      <c r="VOZ86" s="350"/>
      <c r="VPA86" s="312"/>
      <c r="VPB86" s="312"/>
      <c r="VPC86" s="312"/>
      <c r="VPD86" s="312"/>
      <c r="VPE86" s="312"/>
      <c r="VPF86" s="312"/>
      <c r="VPG86" s="312"/>
      <c r="VPH86" s="312"/>
      <c r="VPI86" s="312"/>
      <c r="VPJ86" s="312"/>
      <c r="VPK86" s="312"/>
      <c r="VPL86" s="312"/>
      <c r="VPM86" s="312"/>
      <c r="VPN86" s="312"/>
      <c r="VPO86" s="312"/>
      <c r="VPP86" s="312"/>
      <c r="VPQ86" s="312"/>
      <c r="VPR86" s="312"/>
      <c r="VPS86" s="312"/>
      <c r="VPT86" s="312"/>
      <c r="VPU86" s="312"/>
      <c r="VPV86" s="312"/>
      <c r="VPW86" s="312"/>
      <c r="VPX86" s="312"/>
      <c r="VPY86" s="312"/>
      <c r="VPZ86" s="312"/>
      <c r="VQA86" s="312"/>
      <c r="VQB86" s="312"/>
      <c r="VQC86" s="312"/>
      <c r="VQD86" s="312"/>
      <c r="VQE86" s="312"/>
      <c r="VQF86" s="312"/>
      <c r="VQG86" s="312"/>
      <c r="VQH86" s="312"/>
      <c r="VQI86" s="312"/>
      <c r="VQJ86" s="312"/>
      <c r="VQK86" s="312"/>
      <c r="VQL86" s="312"/>
      <c r="VQM86" s="312"/>
      <c r="VQN86" s="312"/>
      <c r="VQO86" s="312"/>
      <c r="VQP86" s="312"/>
      <c r="VQQ86" s="312"/>
      <c r="VQR86" s="312"/>
      <c r="VQS86" s="312"/>
      <c r="VQT86" s="312"/>
      <c r="VQU86" s="312"/>
      <c r="VQV86" s="312"/>
      <c r="VQW86" s="312"/>
      <c r="VQX86" s="312"/>
      <c r="VQY86" s="312"/>
      <c r="VQZ86" s="312"/>
      <c r="VRA86" s="312"/>
      <c r="VRB86" s="312"/>
      <c r="VRC86" s="312"/>
      <c r="VRD86" s="312"/>
      <c r="VRE86" s="312"/>
      <c r="VRF86" s="312"/>
      <c r="VRG86" s="312"/>
      <c r="VRH86" s="312"/>
      <c r="VRI86" s="318"/>
      <c r="VRJ86" s="318"/>
      <c r="VRK86" s="318"/>
      <c r="VRL86" s="318"/>
      <c r="VRM86" s="318"/>
      <c r="VRN86" s="318"/>
      <c r="VRO86" s="318"/>
      <c r="VRP86" s="318"/>
      <c r="VRQ86" s="318"/>
      <c r="VRR86" s="318"/>
      <c r="VRS86" s="318"/>
      <c r="VRT86" s="318"/>
      <c r="VRU86" s="318"/>
      <c r="VRV86" s="318"/>
      <c r="VRW86" s="318"/>
      <c r="VRX86" s="318"/>
      <c r="VRY86" s="322"/>
      <c r="VRZ86" s="323"/>
      <c r="VSA86" s="323"/>
      <c r="VSB86" s="323"/>
      <c r="VSC86" s="323"/>
      <c r="VSD86" s="323"/>
      <c r="VSE86" s="323"/>
      <c r="VSF86" s="323"/>
      <c r="VSG86" s="323"/>
      <c r="VSH86" s="323"/>
      <c r="VSI86" s="323"/>
      <c r="VSJ86" s="323"/>
      <c r="VSK86" s="323"/>
      <c r="VSL86" s="323"/>
      <c r="VSM86" s="323"/>
      <c r="VSN86" s="350"/>
      <c r="VSO86" s="312"/>
      <c r="VSP86" s="312"/>
      <c r="VSQ86" s="312"/>
      <c r="VSR86" s="312"/>
      <c r="VSS86" s="312"/>
      <c r="VST86" s="312"/>
      <c r="VSU86" s="312"/>
      <c r="VSV86" s="312"/>
      <c r="VSW86" s="312"/>
      <c r="VSX86" s="312"/>
      <c r="VSY86" s="312"/>
      <c r="VSZ86" s="312"/>
      <c r="VTA86" s="312"/>
      <c r="VTB86" s="312"/>
      <c r="VTC86" s="312"/>
      <c r="VTD86" s="312"/>
      <c r="VTE86" s="312"/>
      <c r="VTF86" s="312"/>
      <c r="VTG86" s="312"/>
      <c r="VTH86" s="312"/>
      <c r="VTI86" s="312"/>
      <c r="VTJ86" s="312"/>
      <c r="VTK86" s="312"/>
      <c r="VTL86" s="312"/>
      <c r="VTM86" s="312"/>
      <c r="VTN86" s="312"/>
      <c r="VTO86" s="312"/>
      <c r="VTP86" s="312"/>
      <c r="VTQ86" s="312"/>
      <c r="VTR86" s="312"/>
      <c r="VTS86" s="312"/>
      <c r="VTT86" s="312"/>
      <c r="VTU86" s="312"/>
      <c r="VTV86" s="312"/>
      <c r="VTW86" s="312"/>
      <c r="VTX86" s="312"/>
      <c r="VTY86" s="312"/>
      <c r="VTZ86" s="312"/>
      <c r="VUA86" s="312"/>
      <c r="VUB86" s="312"/>
      <c r="VUC86" s="312"/>
      <c r="VUD86" s="312"/>
      <c r="VUE86" s="312"/>
      <c r="VUF86" s="312"/>
      <c r="VUG86" s="312"/>
      <c r="VUH86" s="312"/>
      <c r="VUI86" s="312"/>
      <c r="VUJ86" s="312"/>
      <c r="VUK86" s="312"/>
      <c r="VUL86" s="312"/>
      <c r="VUM86" s="312"/>
      <c r="VUN86" s="312"/>
      <c r="VUO86" s="312"/>
      <c r="VUP86" s="312"/>
      <c r="VUQ86" s="312"/>
      <c r="VUR86" s="312"/>
      <c r="VUS86" s="312"/>
      <c r="VUT86" s="312"/>
      <c r="VUU86" s="312"/>
      <c r="VUV86" s="312"/>
      <c r="VUW86" s="318"/>
      <c r="VUX86" s="318"/>
      <c r="VUY86" s="318"/>
      <c r="VUZ86" s="318"/>
      <c r="VVA86" s="318"/>
      <c r="VVB86" s="318"/>
      <c r="VVC86" s="318"/>
      <c r="VVD86" s="318"/>
      <c r="VVE86" s="318"/>
      <c r="VVF86" s="318"/>
      <c r="VVG86" s="318"/>
      <c r="VVH86" s="318"/>
      <c r="VVI86" s="318"/>
      <c r="VVJ86" s="318"/>
      <c r="VVK86" s="318"/>
      <c r="VVL86" s="318"/>
      <c r="VVM86" s="322"/>
      <c r="VVN86" s="323"/>
      <c r="VVO86" s="323"/>
      <c r="VVP86" s="323"/>
      <c r="VVQ86" s="323"/>
      <c r="VVR86" s="323"/>
      <c r="VVS86" s="323"/>
      <c r="VVT86" s="323"/>
      <c r="VVU86" s="323"/>
      <c r="VVV86" s="323"/>
      <c r="VVW86" s="323"/>
      <c r="VVX86" s="323"/>
      <c r="VVY86" s="323"/>
      <c r="VVZ86" s="323"/>
      <c r="VWA86" s="323"/>
      <c r="VWB86" s="350"/>
      <c r="VWC86" s="312"/>
      <c r="VWD86" s="312"/>
      <c r="VWE86" s="312"/>
      <c r="VWF86" s="312"/>
      <c r="VWG86" s="312"/>
      <c r="VWH86" s="312"/>
      <c r="VWI86" s="312"/>
      <c r="VWJ86" s="312"/>
      <c r="VWK86" s="312"/>
      <c r="VWL86" s="312"/>
      <c r="VWM86" s="312"/>
      <c r="VWN86" s="312"/>
      <c r="VWO86" s="312"/>
      <c r="VWP86" s="312"/>
      <c r="VWQ86" s="312"/>
      <c r="VWR86" s="312"/>
      <c r="VWS86" s="312"/>
      <c r="VWT86" s="312"/>
      <c r="VWU86" s="312"/>
      <c r="VWV86" s="312"/>
      <c r="VWW86" s="312"/>
      <c r="VWX86" s="312"/>
      <c r="VWY86" s="312"/>
      <c r="VWZ86" s="312"/>
      <c r="VXA86" s="312"/>
      <c r="VXB86" s="312"/>
      <c r="VXC86" s="312"/>
      <c r="VXD86" s="312"/>
      <c r="VXE86" s="312"/>
      <c r="VXF86" s="312"/>
      <c r="VXG86" s="312"/>
      <c r="VXH86" s="312"/>
      <c r="VXI86" s="312"/>
      <c r="VXJ86" s="312"/>
      <c r="VXK86" s="312"/>
      <c r="VXL86" s="312"/>
      <c r="VXM86" s="312"/>
      <c r="VXN86" s="312"/>
      <c r="VXO86" s="312"/>
      <c r="VXP86" s="312"/>
      <c r="VXQ86" s="312"/>
      <c r="VXR86" s="312"/>
      <c r="VXS86" s="312"/>
      <c r="VXT86" s="312"/>
      <c r="VXU86" s="312"/>
      <c r="VXV86" s="312"/>
      <c r="VXW86" s="312"/>
      <c r="VXX86" s="312"/>
      <c r="VXY86" s="312"/>
      <c r="VXZ86" s="312"/>
      <c r="VYA86" s="312"/>
      <c r="VYB86" s="312"/>
      <c r="VYC86" s="312"/>
      <c r="VYD86" s="312"/>
      <c r="VYE86" s="312"/>
      <c r="VYF86" s="312"/>
      <c r="VYG86" s="312"/>
      <c r="VYH86" s="312"/>
      <c r="VYI86" s="312"/>
      <c r="VYJ86" s="312"/>
      <c r="VYK86" s="318"/>
      <c r="VYL86" s="318"/>
      <c r="VYM86" s="318"/>
      <c r="VYN86" s="318"/>
      <c r="VYO86" s="318"/>
      <c r="VYP86" s="318"/>
      <c r="VYQ86" s="318"/>
      <c r="VYR86" s="318"/>
      <c r="VYS86" s="318"/>
      <c r="VYT86" s="318"/>
      <c r="VYU86" s="318"/>
      <c r="VYV86" s="318"/>
      <c r="VYW86" s="318"/>
      <c r="VYX86" s="318"/>
      <c r="VYY86" s="318"/>
      <c r="VYZ86" s="318"/>
      <c r="VZA86" s="322"/>
      <c r="VZB86" s="323"/>
      <c r="VZC86" s="323"/>
      <c r="VZD86" s="323"/>
      <c r="VZE86" s="323"/>
      <c r="VZF86" s="323"/>
      <c r="VZG86" s="323"/>
      <c r="VZH86" s="323"/>
      <c r="VZI86" s="323"/>
      <c r="VZJ86" s="323"/>
      <c r="VZK86" s="323"/>
      <c r="VZL86" s="323"/>
      <c r="VZM86" s="323"/>
      <c r="VZN86" s="323"/>
      <c r="VZO86" s="323"/>
      <c r="VZP86" s="350"/>
      <c r="VZQ86" s="312"/>
      <c r="VZR86" s="312"/>
      <c r="VZS86" s="312"/>
      <c r="VZT86" s="312"/>
      <c r="VZU86" s="312"/>
      <c r="VZV86" s="312"/>
      <c r="VZW86" s="312"/>
      <c r="VZX86" s="312"/>
      <c r="VZY86" s="312"/>
      <c r="VZZ86" s="312"/>
      <c r="WAA86" s="312"/>
      <c r="WAB86" s="312"/>
      <c r="WAC86" s="312"/>
      <c r="WAD86" s="312"/>
      <c r="WAE86" s="312"/>
      <c r="WAF86" s="312"/>
      <c r="WAG86" s="312"/>
      <c r="WAH86" s="312"/>
      <c r="WAI86" s="312"/>
      <c r="WAJ86" s="312"/>
      <c r="WAK86" s="312"/>
      <c r="WAL86" s="312"/>
      <c r="WAM86" s="312"/>
      <c r="WAN86" s="312"/>
      <c r="WAO86" s="312"/>
      <c r="WAP86" s="312"/>
      <c r="WAQ86" s="312"/>
      <c r="WAR86" s="312"/>
      <c r="WAS86" s="312"/>
      <c r="WAT86" s="312"/>
      <c r="WAU86" s="312"/>
      <c r="WAV86" s="312"/>
      <c r="WAW86" s="312"/>
      <c r="WAX86" s="312"/>
      <c r="WAY86" s="312"/>
      <c r="WAZ86" s="312"/>
      <c r="WBA86" s="312"/>
      <c r="WBB86" s="312"/>
      <c r="WBC86" s="312"/>
      <c r="WBD86" s="312"/>
      <c r="WBE86" s="312"/>
      <c r="WBF86" s="312"/>
      <c r="WBG86" s="312"/>
      <c r="WBH86" s="312"/>
      <c r="WBI86" s="312"/>
      <c r="WBJ86" s="312"/>
      <c r="WBK86" s="312"/>
      <c r="WBL86" s="312"/>
      <c r="WBM86" s="312"/>
      <c r="WBN86" s="312"/>
      <c r="WBO86" s="312"/>
      <c r="WBP86" s="312"/>
      <c r="WBQ86" s="312"/>
      <c r="WBR86" s="312"/>
      <c r="WBS86" s="312"/>
      <c r="WBT86" s="312"/>
      <c r="WBU86" s="312"/>
      <c r="WBV86" s="312"/>
      <c r="WBW86" s="312"/>
      <c r="WBX86" s="312"/>
      <c r="WBY86" s="318"/>
      <c r="WBZ86" s="318"/>
      <c r="WCA86" s="318"/>
      <c r="WCB86" s="318"/>
      <c r="WCC86" s="318"/>
      <c r="WCD86" s="318"/>
      <c r="WCE86" s="318"/>
      <c r="WCF86" s="318"/>
      <c r="WCG86" s="318"/>
      <c r="WCH86" s="318"/>
      <c r="WCI86" s="318"/>
      <c r="WCJ86" s="318"/>
      <c r="WCK86" s="318"/>
      <c r="WCL86" s="318"/>
      <c r="WCM86" s="318"/>
      <c r="WCN86" s="318"/>
      <c r="WCO86" s="322"/>
      <c r="WCP86" s="323"/>
      <c r="WCQ86" s="323"/>
      <c r="WCR86" s="323"/>
      <c r="WCS86" s="323"/>
      <c r="WCT86" s="323"/>
      <c r="WCU86" s="323"/>
      <c r="WCV86" s="323"/>
      <c r="WCW86" s="323"/>
      <c r="WCX86" s="323"/>
      <c r="WCY86" s="323"/>
      <c r="WCZ86" s="323"/>
      <c r="WDA86" s="323"/>
      <c r="WDB86" s="323"/>
      <c r="WDC86" s="323"/>
      <c r="WDD86" s="350"/>
      <c r="WDE86" s="312"/>
      <c r="WDF86" s="312"/>
      <c r="WDG86" s="312"/>
      <c r="WDH86" s="312"/>
      <c r="WDI86" s="312"/>
      <c r="WDJ86" s="312"/>
      <c r="WDK86" s="312"/>
      <c r="WDL86" s="312"/>
      <c r="WDM86" s="312"/>
      <c r="WDN86" s="312"/>
      <c r="WDO86" s="312"/>
      <c r="WDP86" s="312"/>
      <c r="WDQ86" s="312"/>
      <c r="WDR86" s="312"/>
      <c r="WDS86" s="312"/>
      <c r="WDT86" s="312"/>
      <c r="WDU86" s="312"/>
      <c r="WDV86" s="312"/>
      <c r="WDW86" s="312"/>
      <c r="WDX86" s="312"/>
      <c r="WDY86" s="312"/>
      <c r="WDZ86" s="312"/>
      <c r="WEA86" s="312"/>
      <c r="WEB86" s="312"/>
      <c r="WEC86" s="312"/>
      <c r="WED86" s="312"/>
      <c r="WEE86" s="312"/>
      <c r="WEF86" s="312"/>
      <c r="WEG86" s="312"/>
      <c r="WEH86" s="312"/>
      <c r="WEI86" s="312"/>
      <c r="WEJ86" s="312"/>
      <c r="WEK86" s="312"/>
      <c r="WEL86" s="312"/>
      <c r="WEM86" s="312"/>
      <c r="WEN86" s="312"/>
      <c r="WEO86" s="312"/>
      <c r="WEP86" s="312"/>
      <c r="WEQ86" s="312"/>
      <c r="WER86" s="312"/>
      <c r="WES86" s="312"/>
      <c r="WET86" s="312"/>
      <c r="WEU86" s="312"/>
      <c r="WEV86" s="312"/>
      <c r="WEW86" s="312"/>
      <c r="WEX86" s="312"/>
      <c r="WEY86" s="312"/>
      <c r="WEZ86" s="312"/>
      <c r="WFA86" s="312"/>
      <c r="WFB86" s="312"/>
      <c r="WFC86" s="312"/>
      <c r="WFD86" s="312"/>
      <c r="WFE86" s="312"/>
      <c r="WFF86" s="312"/>
      <c r="WFG86" s="312"/>
      <c r="WFH86" s="312"/>
      <c r="WFI86" s="312"/>
      <c r="WFJ86" s="312"/>
      <c r="WFK86" s="312"/>
      <c r="WFL86" s="312"/>
      <c r="WFM86" s="318"/>
      <c r="WFN86" s="318"/>
      <c r="WFO86" s="318"/>
      <c r="WFP86" s="318"/>
      <c r="WFQ86" s="318"/>
      <c r="WFR86" s="318"/>
      <c r="WFS86" s="318"/>
      <c r="WFT86" s="318"/>
      <c r="WFU86" s="318"/>
      <c r="WFV86" s="318"/>
      <c r="WFW86" s="318"/>
      <c r="WFX86" s="318"/>
      <c r="WFY86" s="318"/>
      <c r="WFZ86" s="318"/>
      <c r="WGA86" s="318"/>
      <c r="WGB86" s="318"/>
      <c r="WGC86" s="322"/>
      <c r="WGD86" s="323"/>
      <c r="WGE86" s="323"/>
      <c r="WGF86" s="323"/>
      <c r="WGG86" s="323"/>
      <c r="WGH86" s="323"/>
      <c r="WGI86" s="323"/>
      <c r="WGJ86" s="323"/>
      <c r="WGK86" s="323"/>
      <c r="WGL86" s="323"/>
      <c r="WGM86" s="323"/>
      <c r="WGN86" s="323"/>
      <c r="WGO86" s="323"/>
      <c r="WGP86" s="323"/>
      <c r="WGQ86" s="323"/>
      <c r="WGR86" s="350"/>
      <c r="WGS86" s="312"/>
      <c r="WGT86" s="312"/>
      <c r="WGU86" s="312"/>
      <c r="WGV86" s="312"/>
      <c r="WGW86" s="312"/>
      <c r="WGX86" s="312"/>
      <c r="WGY86" s="312"/>
      <c r="WGZ86" s="312"/>
      <c r="WHA86" s="312"/>
      <c r="WHB86" s="312"/>
      <c r="WHC86" s="312"/>
      <c r="WHD86" s="312"/>
      <c r="WHE86" s="312"/>
      <c r="WHF86" s="312"/>
      <c r="WHG86" s="312"/>
      <c r="WHH86" s="312"/>
      <c r="WHI86" s="312"/>
      <c r="WHJ86" s="312"/>
      <c r="WHK86" s="312"/>
      <c r="WHL86" s="312"/>
      <c r="WHM86" s="312"/>
      <c r="WHN86" s="312"/>
      <c r="WHO86" s="312"/>
      <c r="WHP86" s="312"/>
      <c r="WHQ86" s="312"/>
      <c r="WHR86" s="312"/>
      <c r="WHS86" s="312"/>
      <c r="WHT86" s="312"/>
      <c r="WHU86" s="312"/>
      <c r="WHV86" s="312"/>
      <c r="WHW86" s="312"/>
      <c r="WHX86" s="312"/>
      <c r="WHY86" s="312"/>
      <c r="WHZ86" s="312"/>
      <c r="WIA86" s="312"/>
      <c r="WIB86" s="312"/>
      <c r="WIC86" s="312"/>
      <c r="WID86" s="312"/>
      <c r="WIE86" s="312"/>
      <c r="WIF86" s="312"/>
      <c r="WIG86" s="312"/>
      <c r="WIH86" s="312"/>
      <c r="WII86" s="312"/>
      <c r="WIJ86" s="312"/>
      <c r="WIK86" s="312"/>
      <c r="WIL86" s="312"/>
      <c r="WIM86" s="312"/>
      <c r="WIN86" s="312"/>
      <c r="WIO86" s="312"/>
      <c r="WIP86" s="312"/>
      <c r="WIQ86" s="312"/>
      <c r="WIR86" s="312"/>
      <c r="WIS86" s="312"/>
      <c r="WIT86" s="312"/>
      <c r="WIU86" s="312"/>
      <c r="WIV86" s="312"/>
      <c r="WIW86" s="312"/>
      <c r="WIX86" s="312"/>
      <c r="WIY86" s="312"/>
      <c r="WIZ86" s="312"/>
      <c r="WJA86" s="318"/>
      <c r="WJB86" s="318"/>
      <c r="WJC86" s="318"/>
      <c r="WJD86" s="318"/>
      <c r="WJE86" s="318"/>
      <c r="WJF86" s="318"/>
      <c r="WJG86" s="318"/>
      <c r="WJH86" s="318"/>
      <c r="WJI86" s="318"/>
      <c r="WJJ86" s="318"/>
      <c r="WJK86" s="318"/>
      <c r="WJL86" s="318"/>
      <c r="WJM86" s="318"/>
      <c r="WJN86" s="318"/>
      <c r="WJO86" s="318"/>
      <c r="WJP86" s="318"/>
      <c r="WJQ86" s="322"/>
      <c r="WJR86" s="323"/>
      <c r="WJS86" s="323"/>
      <c r="WJT86" s="323"/>
      <c r="WJU86" s="323"/>
      <c r="WJV86" s="323"/>
      <c r="WJW86" s="323"/>
      <c r="WJX86" s="323"/>
      <c r="WJY86" s="323"/>
      <c r="WJZ86" s="323"/>
      <c r="WKA86" s="323"/>
      <c r="WKB86" s="323"/>
      <c r="WKC86" s="323"/>
      <c r="WKD86" s="323"/>
      <c r="WKE86" s="323"/>
      <c r="WKF86" s="350"/>
      <c r="WKG86" s="312"/>
      <c r="WKH86" s="312"/>
      <c r="WKI86" s="312"/>
      <c r="WKJ86" s="312"/>
      <c r="WKK86" s="312"/>
      <c r="WKL86" s="312"/>
      <c r="WKM86" s="312"/>
      <c r="WKN86" s="312"/>
      <c r="WKO86" s="312"/>
      <c r="WKP86" s="312"/>
      <c r="WKQ86" s="312"/>
      <c r="WKR86" s="312"/>
      <c r="WKS86" s="312"/>
      <c r="WKT86" s="312"/>
      <c r="WKU86" s="312"/>
      <c r="WKV86" s="312"/>
      <c r="WKW86" s="312"/>
      <c r="WKX86" s="312"/>
      <c r="WKY86" s="312"/>
      <c r="WKZ86" s="312"/>
      <c r="WLA86" s="312"/>
      <c r="WLB86" s="312"/>
      <c r="WLC86" s="312"/>
      <c r="WLD86" s="312"/>
      <c r="WLE86" s="312"/>
      <c r="WLF86" s="312"/>
      <c r="WLG86" s="312"/>
      <c r="WLH86" s="312"/>
      <c r="WLI86" s="312"/>
      <c r="WLJ86" s="312"/>
      <c r="WLK86" s="312"/>
      <c r="WLL86" s="312"/>
      <c r="WLM86" s="312"/>
      <c r="WLN86" s="312"/>
      <c r="WLO86" s="312"/>
      <c r="WLP86" s="312"/>
      <c r="WLQ86" s="312"/>
      <c r="WLR86" s="312"/>
      <c r="WLS86" s="312"/>
      <c r="WLT86" s="312"/>
      <c r="WLU86" s="312"/>
      <c r="WLV86" s="312"/>
      <c r="WLW86" s="312"/>
      <c r="WLX86" s="312"/>
      <c r="WLY86" s="312"/>
      <c r="WLZ86" s="312"/>
      <c r="WMA86" s="312"/>
      <c r="WMB86" s="312"/>
      <c r="WMC86" s="312"/>
      <c r="WMD86" s="312"/>
      <c r="WME86" s="312"/>
      <c r="WMF86" s="312"/>
      <c r="WMG86" s="312"/>
      <c r="WMH86" s="312"/>
      <c r="WMI86" s="312"/>
      <c r="WMJ86" s="312"/>
      <c r="WMK86" s="312"/>
      <c r="WML86" s="312"/>
      <c r="WMM86" s="312"/>
      <c r="WMN86" s="312"/>
      <c r="WMO86" s="318"/>
      <c r="WMP86" s="318"/>
      <c r="WMQ86" s="318"/>
      <c r="WMR86" s="318"/>
      <c r="WMS86" s="318"/>
      <c r="WMT86" s="318"/>
      <c r="WMU86" s="318"/>
      <c r="WMV86" s="318"/>
      <c r="WMW86" s="318"/>
      <c r="WMX86" s="318"/>
      <c r="WMY86" s="318"/>
      <c r="WMZ86" s="318"/>
      <c r="WNA86" s="318"/>
      <c r="WNB86" s="318"/>
      <c r="WNC86" s="318"/>
      <c r="WND86" s="318"/>
      <c r="WNE86" s="322"/>
      <c r="WNF86" s="323"/>
      <c r="WNG86" s="323"/>
      <c r="WNH86" s="323"/>
      <c r="WNI86" s="323"/>
      <c r="WNJ86" s="323"/>
      <c r="WNK86" s="323"/>
      <c r="WNL86" s="323"/>
      <c r="WNM86" s="323"/>
      <c r="WNN86" s="323"/>
      <c r="WNO86" s="323"/>
      <c r="WNP86" s="323"/>
      <c r="WNQ86" s="323"/>
      <c r="WNR86" s="323"/>
      <c r="WNS86" s="323"/>
      <c r="WNT86" s="350"/>
      <c r="WNU86" s="312"/>
      <c r="WNV86" s="312"/>
      <c r="WNW86" s="312"/>
      <c r="WNX86" s="312"/>
      <c r="WNY86" s="312"/>
      <c r="WNZ86" s="312"/>
      <c r="WOA86" s="312"/>
      <c r="WOB86" s="312"/>
      <c r="WOC86" s="312"/>
      <c r="WOD86" s="312"/>
      <c r="WOE86" s="312"/>
      <c r="WOF86" s="312"/>
      <c r="WOG86" s="312"/>
      <c r="WOH86" s="312"/>
      <c r="WOI86" s="312"/>
      <c r="WOJ86" s="312"/>
      <c r="WOK86" s="312"/>
      <c r="WOL86" s="312"/>
      <c r="WOM86" s="312"/>
      <c r="WON86" s="312"/>
      <c r="WOO86" s="312"/>
      <c r="WOP86" s="312"/>
      <c r="WOQ86" s="312"/>
      <c r="WOR86" s="312"/>
      <c r="WOS86" s="312"/>
      <c r="WOT86" s="312"/>
      <c r="WOU86" s="312"/>
      <c r="WOV86" s="312"/>
      <c r="WOW86" s="312"/>
      <c r="WOX86" s="312"/>
      <c r="WOY86" s="312"/>
      <c r="WOZ86" s="312"/>
      <c r="WPA86" s="312"/>
      <c r="WPB86" s="312"/>
      <c r="WPC86" s="312"/>
      <c r="WPD86" s="312"/>
      <c r="WPE86" s="312"/>
      <c r="WPF86" s="312"/>
      <c r="WPG86" s="312"/>
      <c r="WPH86" s="312"/>
      <c r="WPI86" s="312"/>
      <c r="WPJ86" s="312"/>
      <c r="WPK86" s="312"/>
      <c r="WPL86" s="312"/>
      <c r="WPM86" s="312"/>
      <c r="WPN86" s="312"/>
      <c r="WPO86" s="312"/>
      <c r="WPP86" s="312"/>
      <c r="WPQ86" s="312"/>
      <c r="WPR86" s="312"/>
      <c r="WPS86" s="312"/>
      <c r="WPT86" s="312"/>
      <c r="WPU86" s="312"/>
      <c r="WPV86" s="312"/>
      <c r="WPW86" s="312"/>
      <c r="WPX86" s="312"/>
      <c r="WPY86" s="312"/>
      <c r="WPZ86" s="312"/>
      <c r="WQA86" s="312"/>
      <c r="WQB86" s="312"/>
      <c r="WQC86" s="318"/>
      <c r="WQD86" s="318"/>
      <c r="WQE86" s="318"/>
      <c r="WQF86" s="318"/>
      <c r="WQG86" s="318"/>
      <c r="WQH86" s="318"/>
      <c r="WQI86" s="318"/>
      <c r="WQJ86" s="318"/>
      <c r="WQK86" s="318"/>
      <c r="WQL86" s="318"/>
      <c r="WQM86" s="318"/>
      <c r="WQN86" s="318"/>
      <c r="WQO86" s="318"/>
      <c r="WQP86" s="318"/>
      <c r="WQQ86" s="318"/>
      <c r="WQR86" s="318"/>
      <c r="WQS86" s="322"/>
      <c r="WQT86" s="323"/>
      <c r="WQU86" s="323"/>
      <c r="WQV86" s="323"/>
      <c r="WQW86" s="323"/>
      <c r="WQX86" s="323"/>
      <c r="WQY86" s="323"/>
      <c r="WQZ86" s="323"/>
      <c r="WRA86" s="323"/>
      <c r="WRB86" s="323"/>
      <c r="WRC86" s="323"/>
      <c r="WRD86" s="323"/>
      <c r="WRE86" s="323"/>
      <c r="WRF86" s="323"/>
      <c r="WRG86" s="323"/>
      <c r="WRH86" s="350"/>
      <c r="WRI86" s="312"/>
      <c r="WRJ86" s="312"/>
      <c r="WRK86" s="312"/>
      <c r="WRL86" s="312"/>
      <c r="WRM86" s="312"/>
      <c r="WRN86" s="312"/>
      <c r="WRO86" s="312"/>
      <c r="WRP86" s="312"/>
      <c r="WRQ86" s="312"/>
      <c r="WRR86" s="312"/>
      <c r="WRS86" s="312"/>
      <c r="WRT86" s="312"/>
      <c r="WRU86" s="312"/>
      <c r="WRV86" s="312"/>
      <c r="WRW86" s="312"/>
      <c r="WRX86" s="312"/>
      <c r="WRY86" s="312"/>
      <c r="WRZ86" s="312"/>
      <c r="WSA86" s="312"/>
      <c r="WSB86" s="312"/>
      <c r="WSC86" s="312"/>
      <c r="WSD86" s="312"/>
      <c r="WSE86" s="312"/>
      <c r="WSF86" s="312"/>
      <c r="WSG86" s="312"/>
      <c r="WSH86" s="312"/>
      <c r="WSI86" s="312"/>
      <c r="WSJ86" s="312"/>
      <c r="WSK86" s="312"/>
      <c r="WSL86" s="312"/>
      <c r="WSM86" s="312"/>
      <c r="WSN86" s="312"/>
      <c r="WSO86" s="312"/>
      <c r="WSP86" s="312"/>
      <c r="WSQ86" s="312"/>
      <c r="WSR86" s="312"/>
      <c r="WSS86" s="312"/>
      <c r="WST86" s="312"/>
      <c r="WSU86" s="312"/>
      <c r="WSV86" s="312"/>
      <c r="WSW86" s="312"/>
      <c r="WSX86" s="312"/>
      <c r="WSY86" s="312"/>
      <c r="WSZ86" s="312"/>
      <c r="WTA86" s="312"/>
      <c r="WTB86" s="312"/>
      <c r="WTC86" s="312"/>
      <c r="WTD86" s="312"/>
      <c r="WTE86" s="312"/>
      <c r="WTF86" s="312"/>
      <c r="WTG86" s="312"/>
      <c r="WTH86" s="312"/>
      <c r="WTI86" s="312"/>
      <c r="WTJ86" s="312"/>
      <c r="WTK86" s="312"/>
      <c r="WTL86" s="312"/>
      <c r="WTM86" s="312"/>
      <c r="WTN86" s="312"/>
      <c r="WTO86" s="312"/>
      <c r="WTP86" s="312"/>
      <c r="WTQ86" s="318"/>
      <c r="WTR86" s="318"/>
      <c r="WTS86" s="318"/>
      <c r="WTT86" s="318"/>
      <c r="WTU86" s="318"/>
      <c r="WTV86" s="318"/>
      <c r="WTW86" s="318"/>
      <c r="WTX86" s="318"/>
      <c r="WTY86" s="318"/>
      <c r="WTZ86" s="318"/>
      <c r="WUA86" s="318"/>
      <c r="WUB86" s="318"/>
      <c r="WUC86" s="318"/>
      <c r="WUD86" s="318"/>
      <c r="WUE86" s="318"/>
      <c r="WUF86" s="318"/>
      <c r="WUG86" s="322"/>
      <c r="WUH86" s="323"/>
      <c r="WUI86" s="323"/>
      <c r="WUJ86" s="323"/>
      <c r="WUK86" s="323"/>
      <c r="WUL86" s="323"/>
      <c r="WUM86" s="323"/>
      <c r="WUN86" s="323"/>
      <c r="WUO86" s="323"/>
      <c r="WUP86" s="323"/>
      <c r="WUQ86" s="323"/>
      <c r="WUR86" s="323"/>
      <c r="WUS86" s="323"/>
      <c r="WUT86" s="323"/>
      <c r="WUU86" s="323"/>
      <c r="WUV86" s="350"/>
      <c r="WUW86" s="312"/>
      <c r="WUX86" s="312"/>
      <c r="WUY86" s="312"/>
      <c r="WUZ86" s="312"/>
      <c r="WVA86" s="312"/>
      <c r="WVB86" s="312"/>
      <c r="WVC86" s="312"/>
      <c r="WVD86" s="312"/>
      <c r="WVE86" s="312"/>
      <c r="WVF86" s="312"/>
      <c r="WVG86" s="312"/>
      <c r="WVH86" s="312"/>
      <c r="WVI86" s="312"/>
      <c r="WVJ86" s="312"/>
      <c r="WVK86" s="312"/>
      <c r="WVL86" s="312"/>
      <c r="WVM86" s="312"/>
      <c r="WVN86" s="312"/>
      <c r="WVO86" s="312"/>
      <c r="WVP86" s="312"/>
      <c r="WVQ86" s="312"/>
      <c r="WVR86" s="312"/>
      <c r="WVS86" s="312"/>
      <c r="WVT86" s="312"/>
      <c r="WVU86" s="312"/>
      <c r="WVV86" s="312"/>
      <c r="WVW86" s="312"/>
      <c r="WVX86" s="312"/>
      <c r="WVY86" s="312"/>
      <c r="WVZ86" s="312"/>
      <c r="WWA86" s="312"/>
      <c r="WWB86" s="312"/>
      <c r="WWC86" s="312"/>
      <c r="WWD86" s="312"/>
      <c r="WWE86" s="312"/>
      <c r="WWF86" s="312"/>
      <c r="WWG86" s="312"/>
      <c r="WWH86" s="312"/>
      <c r="WWI86" s="312"/>
      <c r="WWJ86" s="312"/>
      <c r="WWK86" s="312"/>
      <c r="WWL86" s="312"/>
      <c r="WWM86" s="312"/>
      <c r="WWN86" s="312"/>
      <c r="WWO86" s="312"/>
      <c r="WWP86" s="312"/>
      <c r="WWQ86" s="312"/>
      <c r="WWR86" s="312"/>
      <c r="WWS86" s="312"/>
      <c r="WWT86" s="312"/>
      <c r="WWU86" s="312"/>
      <c r="WWV86" s="312"/>
      <c r="WWW86" s="312"/>
      <c r="WWX86" s="312"/>
      <c r="WWY86" s="312"/>
      <c r="WWZ86" s="312"/>
      <c r="WXA86" s="312"/>
      <c r="WXB86" s="312"/>
      <c r="WXC86" s="312"/>
      <c r="WXD86" s="312"/>
      <c r="WXE86" s="318"/>
      <c r="WXF86" s="318"/>
      <c r="WXG86" s="318"/>
      <c r="WXH86" s="318"/>
      <c r="WXI86" s="318"/>
      <c r="WXJ86" s="318"/>
      <c r="WXK86" s="318"/>
      <c r="WXL86" s="318"/>
      <c r="WXM86" s="318"/>
      <c r="WXN86" s="318"/>
      <c r="WXO86" s="318"/>
      <c r="WXP86" s="318"/>
      <c r="WXQ86" s="318"/>
      <c r="WXR86" s="318"/>
      <c r="WXS86" s="318"/>
      <c r="WXT86" s="318"/>
      <c r="WXU86" s="322"/>
      <c r="WXV86" s="323"/>
      <c r="WXW86" s="323"/>
      <c r="WXX86" s="323"/>
      <c r="WXY86" s="323"/>
      <c r="WXZ86" s="323"/>
      <c r="WYA86" s="323"/>
      <c r="WYB86" s="323"/>
      <c r="WYC86" s="323"/>
      <c r="WYD86" s="323"/>
      <c r="WYE86" s="323"/>
      <c r="WYF86" s="323"/>
      <c r="WYG86" s="323"/>
      <c r="WYH86" s="323"/>
      <c r="WYI86" s="323"/>
      <c r="WYJ86" s="350"/>
      <c r="WYK86" s="312"/>
      <c r="WYL86" s="312"/>
      <c r="WYM86" s="312"/>
      <c r="WYN86" s="312"/>
      <c r="WYO86" s="312"/>
      <c r="WYP86" s="312"/>
      <c r="WYQ86" s="312"/>
      <c r="WYR86" s="312"/>
      <c r="WYS86" s="312"/>
      <c r="WYT86" s="312"/>
      <c r="WYU86" s="312"/>
      <c r="WYV86" s="312"/>
      <c r="WYW86" s="312"/>
      <c r="WYX86" s="312"/>
      <c r="WYY86" s="312"/>
      <c r="WYZ86" s="312"/>
      <c r="WZA86" s="312"/>
      <c r="WZB86" s="312"/>
      <c r="WZC86" s="312"/>
      <c r="WZD86" s="312"/>
      <c r="WZE86" s="312"/>
      <c r="WZF86" s="312"/>
      <c r="WZG86" s="312"/>
      <c r="WZH86" s="312"/>
      <c r="WZI86" s="312"/>
      <c r="WZJ86" s="312"/>
      <c r="WZK86" s="312"/>
      <c r="WZL86" s="312"/>
      <c r="WZM86" s="312"/>
      <c r="WZN86" s="312"/>
      <c r="WZO86" s="312"/>
      <c r="WZP86" s="312"/>
      <c r="WZQ86" s="312"/>
      <c r="WZR86" s="312"/>
      <c r="WZS86" s="312"/>
      <c r="WZT86" s="312"/>
      <c r="WZU86" s="312"/>
      <c r="WZV86" s="312"/>
      <c r="WZW86" s="312"/>
      <c r="WZX86" s="312"/>
      <c r="WZY86" s="312"/>
      <c r="WZZ86" s="312"/>
      <c r="XAA86" s="312"/>
      <c r="XAB86" s="312"/>
      <c r="XAC86" s="312"/>
      <c r="XAD86" s="312"/>
      <c r="XAE86" s="312"/>
      <c r="XAF86" s="312"/>
      <c r="XAG86" s="312"/>
      <c r="XAH86" s="312"/>
      <c r="XAI86" s="312"/>
      <c r="XAJ86" s="312"/>
      <c r="XAK86" s="312"/>
      <c r="XAL86" s="312"/>
      <c r="XAM86" s="312"/>
      <c r="XAN86" s="312"/>
      <c r="XAO86" s="312"/>
      <c r="XAP86" s="312"/>
      <c r="XAQ86" s="312"/>
      <c r="XAR86" s="312"/>
      <c r="XAS86" s="318"/>
      <c r="XAT86" s="318"/>
      <c r="XAU86" s="318"/>
      <c r="XAV86" s="318"/>
      <c r="XAW86" s="318"/>
      <c r="XAX86" s="318"/>
      <c r="XAY86" s="318"/>
      <c r="XAZ86" s="318"/>
      <c r="XBA86" s="318"/>
      <c r="XBB86" s="318"/>
      <c r="XBC86" s="318"/>
      <c r="XBD86" s="318"/>
      <c r="XBE86" s="318"/>
      <c r="XBF86" s="318"/>
      <c r="XBG86" s="318"/>
      <c r="XBH86" s="318"/>
      <c r="XBI86" s="322"/>
      <c r="XBJ86" s="323"/>
      <c r="XBK86" s="323"/>
      <c r="XBL86" s="323"/>
      <c r="XBM86" s="323"/>
      <c r="XBN86" s="323"/>
      <c r="XBO86" s="323"/>
      <c r="XBP86" s="323"/>
      <c r="XBQ86" s="323"/>
      <c r="XBR86" s="323"/>
      <c r="XBS86" s="323"/>
      <c r="XBT86" s="323"/>
      <c r="XBU86" s="323"/>
      <c r="XBV86" s="323"/>
      <c r="XBW86" s="323"/>
      <c r="XBX86" s="350"/>
      <c r="XBY86" s="312"/>
      <c r="XBZ86" s="312"/>
      <c r="XCA86" s="312"/>
      <c r="XCB86" s="312"/>
      <c r="XCC86" s="312"/>
      <c r="XCD86" s="312"/>
      <c r="XCE86" s="312"/>
      <c r="XCF86" s="312"/>
      <c r="XCG86" s="312"/>
      <c r="XCH86" s="312"/>
      <c r="XCI86" s="312"/>
      <c r="XCJ86" s="312"/>
      <c r="XCK86" s="312"/>
      <c r="XCL86" s="312"/>
      <c r="XCM86" s="312"/>
      <c r="XCN86" s="312"/>
      <c r="XCO86" s="312"/>
      <c r="XCP86" s="312"/>
      <c r="XCQ86" s="312"/>
      <c r="XCR86" s="312"/>
      <c r="XCS86" s="312"/>
      <c r="XCT86" s="312"/>
      <c r="XCU86" s="312"/>
      <c r="XCV86" s="312"/>
      <c r="XCW86" s="312"/>
      <c r="XCX86" s="312"/>
      <c r="XCY86" s="312"/>
      <c r="XCZ86" s="312"/>
      <c r="XDA86" s="312"/>
      <c r="XDB86" s="312"/>
      <c r="XDC86" s="312"/>
      <c r="XDD86" s="312"/>
      <c r="XDE86" s="312"/>
      <c r="XDF86" s="312"/>
      <c r="XDG86" s="312"/>
      <c r="XDH86" s="312"/>
      <c r="XDI86" s="312"/>
      <c r="XDJ86" s="312"/>
      <c r="XDK86" s="312"/>
      <c r="XDL86" s="312"/>
      <c r="XDM86" s="312"/>
      <c r="XDN86" s="312"/>
      <c r="XDO86" s="312"/>
      <c r="XDP86" s="312"/>
      <c r="XDQ86" s="312"/>
      <c r="XDR86" s="312"/>
      <c r="XDS86" s="312"/>
      <c r="XDT86" s="312"/>
      <c r="XDU86" s="312"/>
      <c r="XDV86" s="312"/>
      <c r="XDW86" s="312"/>
      <c r="XDX86" s="312"/>
      <c r="XDY86" s="312"/>
      <c r="XDZ86" s="312"/>
      <c r="XEA86" s="312"/>
      <c r="XEB86" s="312"/>
      <c r="XEC86" s="312"/>
      <c r="XED86" s="312"/>
      <c r="XEE86" s="312"/>
      <c r="XEF86" s="312"/>
      <c r="XEG86" s="318"/>
      <c r="XEH86" s="318"/>
      <c r="XEI86" s="318"/>
      <c r="XEJ86" s="318"/>
      <c r="XEK86" s="318"/>
      <c r="XEL86" s="318"/>
      <c r="XEM86" s="318"/>
      <c r="XEN86" s="318"/>
      <c r="XEO86" s="318"/>
      <c r="XEP86" s="318"/>
      <c r="XEQ86" s="318"/>
      <c r="XER86" s="318"/>
      <c r="XES86" s="318"/>
      <c r="XET86" s="318"/>
      <c r="XEU86" s="318"/>
      <c r="XEV86" s="318"/>
      <c r="XEW86" s="322"/>
      <c r="XEX86" s="323"/>
      <c r="XEY86" s="323"/>
      <c r="XEZ86" s="323"/>
      <c r="XFA86" s="323"/>
      <c r="XFB86" s="323"/>
      <c r="XFC86" s="323"/>
      <c r="XFD86" s="323"/>
    </row>
    <row r="87" spans="1:16384" ht="15.75" customHeight="1">
      <c r="A87" s="472" t="s">
        <v>871</v>
      </c>
      <c r="B87" s="473"/>
      <c r="C87" s="473"/>
      <c r="D87" s="473"/>
      <c r="E87" s="473"/>
      <c r="F87" s="473"/>
      <c r="G87" s="473"/>
      <c r="H87" s="473"/>
      <c r="I87" s="473"/>
      <c r="J87" s="473"/>
      <c r="K87" s="473"/>
      <c r="L87" s="473"/>
      <c r="M87" s="473"/>
      <c r="N87" s="473"/>
      <c r="O87" s="473"/>
      <c r="P87" s="474"/>
      <c r="Q87" s="475">
        <v>429099587</v>
      </c>
      <c r="R87" s="476"/>
      <c r="S87" s="476"/>
      <c r="T87" s="476"/>
      <c r="U87" s="476"/>
      <c r="V87" s="476"/>
      <c r="W87" s="476"/>
      <c r="X87" s="476"/>
      <c r="Y87" s="476"/>
      <c r="Z87" s="476"/>
      <c r="AA87" s="476"/>
      <c r="AB87" s="476"/>
      <c r="AC87" s="476"/>
      <c r="AD87" s="476"/>
      <c r="AE87" s="476"/>
      <c r="AF87" s="476"/>
      <c r="AG87" s="476"/>
      <c r="AH87" s="477"/>
      <c r="AI87" s="475">
        <f>Q87</f>
        <v>429099587</v>
      </c>
      <c r="AJ87" s="476"/>
      <c r="AK87" s="476"/>
      <c r="AL87" s="476"/>
      <c r="AM87" s="476"/>
      <c r="AN87" s="476"/>
      <c r="AO87" s="476"/>
      <c r="AP87" s="476"/>
      <c r="AQ87" s="476"/>
      <c r="AR87" s="476"/>
      <c r="AS87" s="476"/>
      <c r="AT87" s="476"/>
      <c r="AU87" s="476"/>
      <c r="AV87" s="476"/>
      <c r="AW87" s="476"/>
      <c r="AX87" s="476"/>
      <c r="AY87" s="476"/>
      <c r="AZ87" s="476"/>
      <c r="BA87" s="476"/>
      <c r="BB87" s="476"/>
      <c r="BC87" s="477"/>
      <c r="BD87" s="475">
        <v>5007195410</v>
      </c>
      <c r="BE87" s="476"/>
      <c r="BF87" s="476"/>
      <c r="BG87" s="476"/>
      <c r="BH87" s="476"/>
      <c r="BI87" s="476"/>
      <c r="BJ87" s="476"/>
      <c r="BK87" s="476"/>
      <c r="BL87" s="476"/>
      <c r="BM87" s="476"/>
      <c r="BN87" s="476"/>
      <c r="BO87" s="476"/>
      <c r="BP87" s="476"/>
      <c r="BQ87" s="476"/>
      <c r="BR87" s="476"/>
      <c r="BS87" s="476"/>
      <c r="BT87" s="476"/>
      <c r="BU87" s="476"/>
      <c r="BV87" s="476"/>
      <c r="BW87" s="476"/>
      <c r="BX87" s="477"/>
      <c r="BY87" s="478">
        <f>BD87</f>
        <v>5007195410</v>
      </c>
      <c r="BZ87" s="478"/>
      <c r="CA87" s="478"/>
      <c r="CB87" s="478"/>
      <c r="CC87" s="478"/>
      <c r="CD87" s="478"/>
      <c r="CE87" s="478"/>
      <c r="CF87" s="478"/>
      <c r="CG87" s="478"/>
      <c r="CH87" s="478"/>
      <c r="CI87" s="478"/>
      <c r="CJ87" s="478"/>
      <c r="CK87" s="478"/>
      <c r="CL87" s="478"/>
      <c r="CM87" s="478"/>
      <c r="CN87" s="478"/>
      <c r="CO87" s="322"/>
      <c r="CP87" s="323"/>
      <c r="CQ87" s="323"/>
      <c r="CR87" s="323"/>
      <c r="CS87" s="323"/>
      <c r="CT87" s="323"/>
      <c r="CU87" s="323"/>
      <c r="CV87" s="323"/>
      <c r="CW87" s="323"/>
      <c r="CX87" s="323"/>
      <c r="CY87" s="323"/>
      <c r="CZ87" s="323"/>
      <c r="DA87" s="323"/>
      <c r="DB87" s="323"/>
      <c r="DC87" s="323"/>
      <c r="DD87" s="350"/>
      <c r="DE87" s="312"/>
      <c r="DF87" s="312"/>
      <c r="DG87" s="312"/>
      <c r="DH87" s="312"/>
      <c r="DI87" s="312"/>
      <c r="DJ87" s="312"/>
      <c r="DK87" s="312"/>
      <c r="DL87" s="312"/>
      <c r="DM87" s="312"/>
      <c r="DN87" s="312"/>
      <c r="DO87" s="312"/>
      <c r="DP87" s="312"/>
      <c r="DQ87" s="312"/>
      <c r="DR87" s="312"/>
      <c r="DS87" s="312"/>
      <c r="DT87" s="312"/>
      <c r="DU87" s="312"/>
      <c r="DV87" s="312"/>
      <c r="DW87" s="312"/>
      <c r="DX87" s="312"/>
      <c r="DY87" s="312"/>
      <c r="DZ87" s="312"/>
      <c r="EA87" s="312"/>
      <c r="EB87" s="312"/>
      <c r="EC87" s="312"/>
      <c r="ED87" s="312"/>
      <c r="EE87" s="312"/>
      <c r="EF87" s="312"/>
      <c r="EG87" s="312"/>
      <c r="EH87" s="312"/>
      <c r="EI87" s="312"/>
      <c r="EJ87" s="312"/>
      <c r="EK87" s="312"/>
      <c r="EL87" s="312"/>
      <c r="EM87" s="312"/>
      <c r="EN87" s="312"/>
      <c r="EO87" s="312"/>
      <c r="EP87" s="312"/>
      <c r="EQ87" s="312"/>
      <c r="ER87" s="312"/>
      <c r="ES87" s="312"/>
      <c r="ET87" s="312"/>
      <c r="EU87" s="312"/>
      <c r="EV87" s="312"/>
      <c r="EW87" s="312"/>
      <c r="EX87" s="312"/>
      <c r="EY87" s="312"/>
      <c r="EZ87" s="312"/>
      <c r="FA87" s="312"/>
      <c r="FB87" s="312"/>
      <c r="FC87" s="312"/>
      <c r="FD87" s="312"/>
      <c r="FE87" s="312"/>
      <c r="FF87" s="312"/>
      <c r="FG87" s="312"/>
      <c r="FH87" s="312"/>
      <c r="FI87" s="312"/>
      <c r="FJ87" s="312"/>
      <c r="FK87" s="312"/>
      <c r="FL87" s="312"/>
      <c r="FM87" s="318"/>
      <c r="FN87" s="318"/>
      <c r="FO87" s="318"/>
      <c r="FP87" s="318"/>
      <c r="FQ87" s="318"/>
      <c r="FR87" s="318"/>
      <c r="FS87" s="318"/>
      <c r="FT87" s="318"/>
      <c r="FU87" s="318"/>
      <c r="FV87" s="318"/>
      <c r="FW87" s="318"/>
      <c r="FX87" s="318"/>
      <c r="FY87" s="318"/>
      <c r="FZ87" s="318"/>
      <c r="GA87" s="318"/>
      <c r="GB87" s="318"/>
      <c r="GC87" s="322"/>
      <c r="GD87" s="323"/>
      <c r="GE87" s="323"/>
      <c r="GF87" s="323"/>
      <c r="GG87" s="323"/>
      <c r="GH87" s="323"/>
      <c r="GI87" s="323"/>
      <c r="GJ87" s="323"/>
      <c r="GK87" s="323"/>
      <c r="GL87" s="323"/>
      <c r="GM87" s="323"/>
      <c r="GN87" s="323"/>
      <c r="GO87" s="323"/>
      <c r="GP87" s="323"/>
      <c r="GQ87" s="323"/>
      <c r="GR87" s="350"/>
      <c r="GS87" s="312"/>
      <c r="GT87" s="312"/>
      <c r="GU87" s="312"/>
      <c r="GV87" s="312"/>
      <c r="GW87" s="312"/>
      <c r="GX87" s="312"/>
      <c r="GY87" s="312"/>
      <c r="GZ87" s="312"/>
      <c r="HA87" s="312"/>
      <c r="HB87" s="312"/>
      <c r="HC87" s="312"/>
      <c r="HD87" s="312"/>
      <c r="HE87" s="312"/>
      <c r="HF87" s="312"/>
      <c r="HG87" s="312"/>
      <c r="HH87" s="312"/>
      <c r="HI87" s="312"/>
      <c r="HJ87" s="312"/>
      <c r="HK87" s="312"/>
      <c r="HL87" s="312"/>
      <c r="HM87" s="312"/>
      <c r="HN87" s="312"/>
      <c r="HO87" s="312"/>
      <c r="HP87" s="312"/>
      <c r="HQ87" s="312"/>
      <c r="HR87" s="312"/>
      <c r="HS87" s="312"/>
      <c r="HT87" s="312"/>
      <c r="HU87" s="312"/>
      <c r="HV87" s="312"/>
      <c r="HW87" s="312"/>
      <c r="HX87" s="312"/>
      <c r="HY87" s="312"/>
      <c r="HZ87" s="312"/>
      <c r="IA87" s="312"/>
      <c r="IB87" s="312"/>
      <c r="IC87" s="312"/>
      <c r="ID87" s="312"/>
      <c r="IE87" s="312"/>
      <c r="IF87" s="312"/>
      <c r="IG87" s="312"/>
      <c r="IH87" s="312"/>
      <c r="II87" s="312"/>
      <c r="IJ87" s="312"/>
      <c r="IK87" s="312"/>
      <c r="IL87" s="312"/>
      <c r="IM87" s="312"/>
      <c r="IN87" s="312"/>
      <c r="IO87" s="312"/>
      <c r="IP87" s="312"/>
      <c r="IQ87" s="312"/>
      <c r="IR87" s="312"/>
      <c r="IS87" s="312"/>
      <c r="IT87" s="312"/>
      <c r="IU87" s="312"/>
      <c r="IV87" s="312"/>
      <c r="IW87" s="312"/>
      <c r="IX87" s="312"/>
      <c r="IY87" s="312"/>
      <c r="IZ87" s="312"/>
      <c r="JA87" s="318"/>
      <c r="JB87" s="318"/>
      <c r="JC87" s="318"/>
      <c r="JD87" s="318"/>
      <c r="JE87" s="318"/>
      <c r="JF87" s="318"/>
      <c r="JG87" s="318"/>
      <c r="JH87" s="318"/>
      <c r="JI87" s="318"/>
      <c r="JJ87" s="318"/>
      <c r="JK87" s="318"/>
      <c r="JL87" s="318"/>
      <c r="JM87" s="318"/>
      <c r="JN87" s="318"/>
      <c r="JO87" s="318"/>
      <c r="JP87" s="318"/>
      <c r="JQ87" s="322"/>
      <c r="JR87" s="323"/>
      <c r="JS87" s="323"/>
      <c r="JT87" s="323"/>
      <c r="JU87" s="323"/>
      <c r="JV87" s="323"/>
      <c r="JW87" s="323"/>
      <c r="JX87" s="323"/>
      <c r="JY87" s="323"/>
      <c r="JZ87" s="323"/>
      <c r="KA87" s="323"/>
      <c r="KB87" s="323"/>
      <c r="KC87" s="323"/>
      <c r="KD87" s="323"/>
      <c r="KE87" s="323"/>
      <c r="KF87" s="350"/>
      <c r="KG87" s="312"/>
      <c r="KH87" s="312"/>
      <c r="KI87" s="312"/>
      <c r="KJ87" s="312"/>
      <c r="KK87" s="312"/>
      <c r="KL87" s="312"/>
      <c r="KM87" s="312"/>
      <c r="KN87" s="312"/>
      <c r="KO87" s="312"/>
      <c r="KP87" s="312"/>
      <c r="KQ87" s="312"/>
      <c r="KR87" s="312"/>
      <c r="KS87" s="312"/>
      <c r="KT87" s="312"/>
      <c r="KU87" s="312"/>
      <c r="KV87" s="312"/>
      <c r="KW87" s="312"/>
      <c r="KX87" s="312"/>
      <c r="KY87" s="312"/>
      <c r="KZ87" s="312"/>
      <c r="LA87" s="312"/>
      <c r="LB87" s="312"/>
      <c r="LC87" s="312"/>
      <c r="LD87" s="312"/>
      <c r="LE87" s="312"/>
      <c r="LF87" s="312"/>
      <c r="LG87" s="312"/>
      <c r="LH87" s="312"/>
      <c r="LI87" s="312"/>
      <c r="LJ87" s="312"/>
      <c r="LK87" s="312"/>
      <c r="LL87" s="312"/>
      <c r="LM87" s="312"/>
      <c r="LN87" s="312"/>
      <c r="LO87" s="312"/>
      <c r="LP87" s="312"/>
      <c r="LQ87" s="312"/>
      <c r="LR87" s="312"/>
      <c r="LS87" s="312"/>
      <c r="LT87" s="312"/>
      <c r="LU87" s="312"/>
      <c r="LV87" s="312"/>
      <c r="LW87" s="312"/>
      <c r="LX87" s="312"/>
      <c r="LY87" s="312"/>
      <c r="LZ87" s="312"/>
      <c r="MA87" s="312"/>
      <c r="MB87" s="312"/>
      <c r="MC87" s="312"/>
      <c r="MD87" s="312"/>
      <c r="ME87" s="312"/>
      <c r="MF87" s="312"/>
      <c r="MG87" s="312"/>
      <c r="MH87" s="312"/>
      <c r="MI87" s="312"/>
      <c r="MJ87" s="312"/>
      <c r="MK87" s="312"/>
      <c r="ML87" s="312"/>
      <c r="MM87" s="312"/>
      <c r="MN87" s="312"/>
      <c r="MO87" s="318"/>
      <c r="MP87" s="318"/>
      <c r="MQ87" s="318"/>
      <c r="MR87" s="318"/>
      <c r="MS87" s="318"/>
      <c r="MT87" s="318"/>
      <c r="MU87" s="318"/>
      <c r="MV87" s="318"/>
      <c r="MW87" s="318"/>
      <c r="MX87" s="318"/>
      <c r="MY87" s="318"/>
      <c r="MZ87" s="318"/>
      <c r="NA87" s="318"/>
      <c r="NB87" s="318"/>
      <c r="NC87" s="318"/>
      <c r="ND87" s="318"/>
      <c r="NE87" s="322"/>
      <c r="NF87" s="323"/>
      <c r="NG87" s="323"/>
      <c r="NH87" s="323"/>
      <c r="NI87" s="323"/>
      <c r="NJ87" s="323"/>
      <c r="NK87" s="323"/>
      <c r="NL87" s="323"/>
      <c r="NM87" s="323"/>
      <c r="NN87" s="323"/>
      <c r="NO87" s="323"/>
      <c r="NP87" s="323"/>
      <c r="NQ87" s="323"/>
      <c r="NR87" s="323"/>
      <c r="NS87" s="323"/>
      <c r="NT87" s="350"/>
      <c r="NU87" s="312"/>
      <c r="NV87" s="312"/>
      <c r="NW87" s="312"/>
      <c r="NX87" s="312"/>
      <c r="NY87" s="312"/>
      <c r="NZ87" s="312"/>
      <c r="OA87" s="312"/>
      <c r="OB87" s="312"/>
      <c r="OC87" s="312"/>
      <c r="OD87" s="312"/>
      <c r="OE87" s="312"/>
      <c r="OF87" s="312"/>
      <c r="OG87" s="312"/>
      <c r="OH87" s="312"/>
      <c r="OI87" s="312"/>
      <c r="OJ87" s="312"/>
      <c r="OK87" s="312"/>
      <c r="OL87" s="312"/>
      <c r="OM87" s="312"/>
      <c r="ON87" s="312"/>
      <c r="OO87" s="312"/>
      <c r="OP87" s="312"/>
      <c r="OQ87" s="312"/>
      <c r="OR87" s="312"/>
      <c r="OS87" s="312"/>
      <c r="OT87" s="312"/>
      <c r="OU87" s="312"/>
      <c r="OV87" s="312"/>
      <c r="OW87" s="312"/>
      <c r="OX87" s="312"/>
      <c r="OY87" s="312"/>
      <c r="OZ87" s="312"/>
      <c r="PA87" s="312"/>
      <c r="PB87" s="312"/>
      <c r="PC87" s="312"/>
      <c r="PD87" s="312"/>
      <c r="PE87" s="312"/>
      <c r="PF87" s="312"/>
      <c r="PG87" s="312"/>
      <c r="PH87" s="312"/>
      <c r="PI87" s="312"/>
      <c r="PJ87" s="312"/>
      <c r="PK87" s="312"/>
      <c r="PL87" s="312"/>
      <c r="PM87" s="312"/>
      <c r="PN87" s="312"/>
      <c r="PO87" s="312"/>
      <c r="PP87" s="312"/>
      <c r="PQ87" s="312"/>
      <c r="PR87" s="312"/>
      <c r="PS87" s="312"/>
      <c r="PT87" s="312"/>
      <c r="PU87" s="312"/>
      <c r="PV87" s="312"/>
      <c r="PW87" s="312"/>
      <c r="PX87" s="312"/>
      <c r="PY87" s="312"/>
      <c r="PZ87" s="312"/>
      <c r="QA87" s="312"/>
      <c r="QB87" s="312"/>
      <c r="QC87" s="318"/>
      <c r="QD87" s="318"/>
      <c r="QE87" s="318"/>
      <c r="QF87" s="318"/>
      <c r="QG87" s="318"/>
      <c r="QH87" s="318"/>
      <c r="QI87" s="318"/>
      <c r="QJ87" s="318"/>
      <c r="QK87" s="318"/>
      <c r="QL87" s="318"/>
      <c r="QM87" s="318"/>
      <c r="QN87" s="318"/>
      <c r="QO87" s="318"/>
      <c r="QP87" s="318"/>
      <c r="QQ87" s="318"/>
      <c r="QR87" s="318"/>
      <c r="QS87" s="322"/>
      <c r="QT87" s="323"/>
      <c r="QU87" s="323"/>
      <c r="QV87" s="323"/>
      <c r="QW87" s="323"/>
      <c r="QX87" s="323"/>
      <c r="QY87" s="323"/>
      <c r="QZ87" s="323"/>
      <c r="RA87" s="323"/>
      <c r="RB87" s="323"/>
      <c r="RC87" s="323"/>
      <c r="RD87" s="323"/>
      <c r="RE87" s="323"/>
      <c r="RF87" s="323"/>
      <c r="RG87" s="323"/>
      <c r="RH87" s="350"/>
      <c r="RI87" s="312"/>
      <c r="RJ87" s="312"/>
      <c r="RK87" s="312"/>
      <c r="RL87" s="312"/>
      <c r="RM87" s="312"/>
      <c r="RN87" s="312"/>
      <c r="RO87" s="312"/>
      <c r="RP87" s="312"/>
      <c r="RQ87" s="312"/>
      <c r="RR87" s="312"/>
      <c r="RS87" s="312"/>
      <c r="RT87" s="312"/>
      <c r="RU87" s="312"/>
      <c r="RV87" s="312"/>
      <c r="RW87" s="312"/>
      <c r="RX87" s="312"/>
      <c r="RY87" s="312"/>
      <c r="RZ87" s="312"/>
      <c r="SA87" s="312"/>
      <c r="SB87" s="312"/>
      <c r="SC87" s="312"/>
      <c r="SD87" s="312"/>
      <c r="SE87" s="312"/>
      <c r="SF87" s="312"/>
      <c r="SG87" s="312"/>
      <c r="SH87" s="312"/>
      <c r="SI87" s="312"/>
      <c r="SJ87" s="312"/>
      <c r="SK87" s="312"/>
      <c r="SL87" s="312"/>
      <c r="SM87" s="312"/>
      <c r="SN87" s="312"/>
      <c r="SO87" s="312"/>
      <c r="SP87" s="312"/>
      <c r="SQ87" s="312"/>
      <c r="SR87" s="312"/>
      <c r="SS87" s="312"/>
      <c r="ST87" s="312"/>
      <c r="SU87" s="312"/>
      <c r="SV87" s="312"/>
      <c r="SW87" s="312"/>
      <c r="SX87" s="312"/>
      <c r="SY87" s="312"/>
      <c r="SZ87" s="312"/>
      <c r="TA87" s="312"/>
      <c r="TB87" s="312"/>
      <c r="TC87" s="312"/>
      <c r="TD87" s="312"/>
      <c r="TE87" s="312"/>
      <c r="TF87" s="312"/>
      <c r="TG87" s="312"/>
      <c r="TH87" s="312"/>
      <c r="TI87" s="312"/>
      <c r="TJ87" s="312"/>
      <c r="TK87" s="312"/>
      <c r="TL87" s="312"/>
      <c r="TM87" s="312"/>
      <c r="TN87" s="312"/>
      <c r="TO87" s="312"/>
      <c r="TP87" s="312"/>
      <c r="TQ87" s="318"/>
      <c r="TR87" s="318"/>
      <c r="TS87" s="318"/>
      <c r="TT87" s="318"/>
      <c r="TU87" s="318"/>
      <c r="TV87" s="318"/>
      <c r="TW87" s="318"/>
      <c r="TX87" s="318"/>
      <c r="TY87" s="318"/>
      <c r="TZ87" s="318"/>
      <c r="UA87" s="318"/>
      <c r="UB87" s="318"/>
      <c r="UC87" s="318"/>
      <c r="UD87" s="318"/>
      <c r="UE87" s="318"/>
      <c r="UF87" s="318"/>
      <c r="UG87" s="322"/>
      <c r="UH87" s="323"/>
      <c r="UI87" s="323"/>
      <c r="UJ87" s="323"/>
      <c r="UK87" s="323"/>
      <c r="UL87" s="323"/>
      <c r="UM87" s="323"/>
      <c r="UN87" s="323"/>
      <c r="UO87" s="323"/>
      <c r="UP87" s="323"/>
      <c r="UQ87" s="323"/>
      <c r="UR87" s="323"/>
      <c r="US87" s="323"/>
      <c r="UT87" s="323"/>
      <c r="UU87" s="323"/>
      <c r="UV87" s="350"/>
      <c r="UW87" s="312"/>
      <c r="UX87" s="312"/>
      <c r="UY87" s="312"/>
      <c r="UZ87" s="312"/>
      <c r="VA87" s="312"/>
      <c r="VB87" s="312"/>
      <c r="VC87" s="312"/>
      <c r="VD87" s="312"/>
      <c r="VE87" s="312"/>
      <c r="VF87" s="312"/>
      <c r="VG87" s="312"/>
      <c r="VH87" s="312"/>
      <c r="VI87" s="312"/>
      <c r="VJ87" s="312"/>
      <c r="VK87" s="312"/>
      <c r="VL87" s="312"/>
      <c r="VM87" s="312"/>
      <c r="VN87" s="312"/>
      <c r="VO87" s="312"/>
      <c r="VP87" s="312"/>
      <c r="VQ87" s="312"/>
      <c r="VR87" s="312"/>
      <c r="VS87" s="312"/>
      <c r="VT87" s="312"/>
      <c r="VU87" s="312"/>
      <c r="VV87" s="312"/>
      <c r="VW87" s="312"/>
      <c r="VX87" s="312"/>
      <c r="VY87" s="312"/>
      <c r="VZ87" s="312"/>
      <c r="WA87" s="312"/>
      <c r="WB87" s="312"/>
      <c r="WC87" s="312"/>
      <c r="WD87" s="312"/>
      <c r="WE87" s="312"/>
      <c r="WF87" s="312"/>
      <c r="WG87" s="312"/>
      <c r="WH87" s="312"/>
      <c r="WI87" s="312"/>
      <c r="WJ87" s="312"/>
      <c r="WK87" s="312"/>
      <c r="WL87" s="312"/>
      <c r="WM87" s="312"/>
      <c r="WN87" s="312"/>
      <c r="WO87" s="312"/>
      <c r="WP87" s="312"/>
      <c r="WQ87" s="312"/>
      <c r="WR87" s="312"/>
      <c r="WS87" s="312"/>
      <c r="WT87" s="312"/>
      <c r="WU87" s="312"/>
      <c r="WV87" s="312"/>
      <c r="WW87" s="312"/>
      <c r="WX87" s="312"/>
      <c r="WY87" s="312"/>
      <c r="WZ87" s="312"/>
      <c r="XA87" s="312"/>
      <c r="XB87" s="312"/>
      <c r="XC87" s="312"/>
      <c r="XD87" s="312"/>
      <c r="XE87" s="318"/>
      <c r="XF87" s="318"/>
      <c r="XG87" s="318"/>
      <c r="XH87" s="318"/>
      <c r="XI87" s="318"/>
      <c r="XJ87" s="318"/>
      <c r="XK87" s="318"/>
      <c r="XL87" s="318"/>
      <c r="XM87" s="318"/>
      <c r="XN87" s="318"/>
      <c r="XO87" s="318"/>
      <c r="XP87" s="318"/>
      <c r="XQ87" s="318"/>
      <c r="XR87" s="318"/>
      <c r="XS87" s="318"/>
      <c r="XT87" s="318"/>
      <c r="XU87" s="322"/>
      <c r="XV87" s="323"/>
      <c r="XW87" s="323"/>
      <c r="XX87" s="323"/>
      <c r="XY87" s="323"/>
      <c r="XZ87" s="323"/>
      <c r="YA87" s="323"/>
      <c r="YB87" s="323"/>
      <c r="YC87" s="323"/>
      <c r="YD87" s="323"/>
      <c r="YE87" s="323"/>
      <c r="YF87" s="323"/>
      <c r="YG87" s="323"/>
      <c r="YH87" s="323"/>
      <c r="YI87" s="323"/>
      <c r="YJ87" s="350"/>
      <c r="YK87" s="312"/>
      <c r="YL87" s="312"/>
      <c r="YM87" s="312"/>
      <c r="YN87" s="312"/>
      <c r="YO87" s="312"/>
      <c r="YP87" s="312"/>
      <c r="YQ87" s="312"/>
      <c r="YR87" s="312"/>
      <c r="YS87" s="312"/>
      <c r="YT87" s="312"/>
      <c r="YU87" s="312"/>
      <c r="YV87" s="312"/>
      <c r="YW87" s="312"/>
      <c r="YX87" s="312"/>
      <c r="YY87" s="312"/>
      <c r="YZ87" s="312"/>
      <c r="ZA87" s="312"/>
      <c r="ZB87" s="312"/>
      <c r="ZC87" s="312"/>
      <c r="ZD87" s="312"/>
      <c r="ZE87" s="312"/>
      <c r="ZF87" s="312"/>
      <c r="ZG87" s="312"/>
      <c r="ZH87" s="312"/>
      <c r="ZI87" s="312"/>
      <c r="ZJ87" s="312"/>
      <c r="ZK87" s="312"/>
      <c r="ZL87" s="312"/>
      <c r="ZM87" s="312"/>
      <c r="ZN87" s="312"/>
      <c r="ZO87" s="312"/>
      <c r="ZP87" s="312"/>
      <c r="ZQ87" s="312"/>
      <c r="ZR87" s="312"/>
      <c r="ZS87" s="312"/>
      <c r="ZT87" s="312"/>
      <c r="ZU87" s="312"/>
      <c r="ZV87" s="312"/>
      <c r="ZW87" s="312"/>
      <c r="ZX87" s="312"/>
      <c r="ZY87" s="312"/>
      <c r="ZZ87" s="312"/>
      <c r="AAA87" s="312"/>
      <c r="AAB87" s="312"/>
      <c r="AAC87" s="312"/>
      <c r="AAD87" s="312"/>
      <c r="AAE87" s="312"/>
      <c r="AAF87" s="312"/>
      <c r="AAG87" s="312"/>
      <c r="AAH87" s="312"/>
      <c r="AAI87" s="312"/>
      <c r="AAJ87" s="312"/>
      <c r="AAK87" s="312"/>
      <c r="AAL87" s="312"/>
      <c r="AAM87" s="312"/>
      <c r="AAN87" s="312"/>
      <c r="AAO87" s="312"/>
      <c r="AAP87" s="312"/>
      <c r="AAQ87" s="312"/>
      <c r="AAR87" s="312"/>
      <c r="AAS87" s="318"/>
      <c r="AAT87" s="318"/>
      <c r="AAU87" s="318"/>
      <c r="AAV87" s="318"/>
      <c r="AAW87" s="318"/>
      <c r="AAX87" s="318"/>
      <c r="AAY87" s="318"/>
      <c r="AAZ87" s="318"/>
      <c r="ABA87" s="318"/>
      <c r="ABB87" s="318"/>
      <c r="ABC87" s="318"/>
      <c r="ABD87" s="318"/>
      <c r="ABE87" s="318"/>
      <c r="ABF87" s="318"/>
      <c r="ABG87" s="318"/>
      <c r="ABH87" s="318"/>
      <c r="ABI87" s="322"/>
      <c r="ABJ87" s="323"/>
      <c r="ABK87" s="323"/>
      <c r="ABL87" s="323"/>
      <c r="ABM87" s="323"/>
      <c r="ABN87" s="323"/>
      <c r="ABO87" s="323"/>
      <c r="ABP87" s="323"/>
      <c r="ABQ87" s="323"/>
      <c r="ABR87" s="323"/>
      <c r="ABS87" s="323"/>
      <c r="ABT87" s="323"/>
      <c r="ABU87" s="323"/>
      <c r="ABV87" s="323"/>
      <c r="ABW87" s="323"/>
      <c r="ABX87" s="350"/>
      <c r="ABY87" s="312"/>
      <c r="ABZ87" s="312"/>
      <c r="ACA87" s="312"/>
      <c r="ACB87" s="312"/>
      <c r="ACC87" s="312"/>
      <c r="ACD87" s="312"/>
      <c r="ACE87" s="312"/>
      <c r="ACF87" s="312"/>
      <c r="ACG87" s="312"/>
      <c r="ACH87" s="312"/>
      <c r="ACI87" s="312"/>
      <c r="ACJ87" s="312"/>
      <c r="ACK87" s="312"/>
      <c r="ACL87" s="312"/>
      <c r="ACM87" s="312"/>
      <c r="ACN87" s="312"/>
      <c r="ACO87" s="312"/>
      <c r="ACP87" s="312"/>
      <c r="ACQ87" s="312"/>
      <c r="ACR87" s="312"/>
      <c r="ACS87" s="312"/>
      <c r="ACT87" s="312"/>
      <c r="ACU87" s="312"/>
      <c r="ACV87" s="312"/>
      <c r="ACW87" s="312"/>
      <c r="ACX87" s="312"/>
      <c r="ACY87" s="312"/>
      <c r="ACZ87" s="312"/>
      <c r="ADA87" s="312"/>
      <c r="ADB87" s="312"/>
      <c r="ADC87" s="312"/>
      <c r="ADD87" s="312"/>
      <c r="ADE87" s="312"/>
      <c r="ADF87" s="312"/>
      <c r="ADG87" s="312"/>
      <c r="ADH87" s="312"/>
      <c r="ADI87" s="312"/>
      <c r="ADJ87" s="312"/>
      <c r="ADK87" s="312"/>
      <c r="ADL87" s="312"/>
      <c r="ADM87" s="312"/>
      <c r="ADN87" s="312"/>
      <c r="ADO87" s="312"/>
      <c r="ADP87" s="312"/>
      <c r="ADQ87" s="312"/>
      <c r="ADR87" s="312"/>
      <c r="ADS87" s="312"/>
      <c r="ADT87" s="312"/>
      <c r="ADU87" s="312"/>
      <c r="ADV87" s="312"/>
      <c r="ADW87" s="312"/>
      <c r="ADX87" s="312"/>
      <c r="ADY87" s="312"/>
      <c r="ADZ87" s="312"/>
      <c r="AEA87" s="312"/>
      <c r="AEB87" s="312"/>
      <c r="AEC87" s="312"/>
      <c r="AED87" s="312"/>
      <c r="AEE87" s="312"/>
      <c r="AEF87" s="312"/>
      <c r="AEG87" s="318"/>
      <c r="AEH87" s="318"/>
      <c r="AEI87" s="318"/>
      <c r="AEJ87" s="318"/>
      <c r="AEK87" s="318"/>
      <c r="AEL87" s="318"/>
      <c r="AEM87" s="318"/>
      <c r="AEN87" s="318"/>
      <c r="AEO87" s="318"/>
      <c r="AEP87" s="318"/>
      <c r="AEQ87" s="318"/>
      <c r="AER87" s="318"/>
      <c r="AES87" s="318"/>
      <c r="AET87" s="318"/>
      <c r="AEU87" s="318"/>
      <c r="AEV87" s="318"/>
      <c r="AEW87" s="322"/>
      <c r="AEX87" s="323"/>
      <c r="AEY87" s="323"/>
      <c r="AEZ87" s="323"/>
      <c r="AFA87" s="323"/>
      <c r="AFB87" s="323"/>
      <c r="AFC87" s="323"/>
      <c r="AFD87" s="323"/>
      <c r="AFE87" s="323"/>
      <c r="AFF87" s="323"/>
      <c r="AFG87" s="323"/>
      <c r="AFH87" s="323"/>
      <c r="AFI87" s="323"/>
      <c r="AFJ87" s="323"/>
      <c r="AFK87" s="323"/>
      <c r="AFL87" s="350"/>
      <c r="AFM87" s="312"/>
      <c r="AFN87" s="312"/>
      <c r="AFO87" s="312"/>
      <c r="AFP87" s="312"/>
      <c r="AFQ87" s="312"/>
      <c r="AFR87" s="312"/>
      <c r="AFS87" s="312"/>
      <c r="AFT87" s="312"/>
      <c r="AFU87" s="312"/>
      <c r="AFV87" s="312"/>
      <c r="AFW87" s="312"/>
      <c r="AFX87" s="312"/>
      <c r="AFY87" s="312"/>
      <c r="AFZ87" s="312"/>
      <c r="AGA87" s="312"/>
      <c r="AGB87" s="312"/>
      <c r="AGC87" s="312"/>
      <c r="AGD87" s="312"/>
      <c r="AGE87" s="312"/>
      <c r="AGF87" s="312"/>
      <c r="AGG87" s="312"/>
      <c r="AGH87" s="312"/>
      <c r="AGI87" s="312"/>
      <c r="AGJ87" s="312"/>
      <c r="AGK87" s="312"/>
      <c r="AGL87" s="312"/>
      <c r="AGM87" s="312"/>
      <c r="AGN87" s="312"/>
      <c r="AGO87" s="312"/>
      <c r="AGP87" s="312"/>
      <c r="AGQ87" s="312"/>
      <c r="AGR87" s="312"/>
      <c r="AGS87" s="312"/>
      <c r="AGT87" s="312"/>
      <c r="AGU87" s="312"/>
      <c r="AGV87" s="312"/>
      <c r="AGW87" s="312"/>
      <c r="AGX87" s="312"/>
      <c r="AGY87" s="312"/>
      <c r="AGZ87" s="312"/>
      <c r="AHA87" s="312"/>
      <c r="AHB87" s="312"/>
      <c r="AHC87" s="312"/>
      <c r="AHD87" s="312"/>
      <c r="AHE87" s="312"/>
      <c r="AHF87" s="312"/>
      <c r="AHG87" s="312"/>
      <c r="AHH87" s="312"/>
      <c r="AHI87" s="312"/>
      <c r="AHJ87" s="312"/>
      <c r="AHK87" s="312"/>
      <c r="AHL87" s="312"/>
      <c r="AHM87" s="312"/>
      <c r="AHN87" s="312"/>
      <c r="AHO87" s="312"/>
      <c r="AHP87" s="312"/>
      <c r="AHQ87" s="312"/>
      <c r="AHR87" s="312"/>
      <c r="AHS87" s="312"/>
      <c r="AHT87" s="312"/>
      <c r="AHU87" s="318"/>
      <c r="AHV87" s="318"/>
      <c r="AHW87" s="318"/>
      <c r="AHX87" s="318"/>
      <c r="AHY87" s="318"/>
      <c r="AHZ87" s="318"/>
      <c r="AIA87" s="318"/>
      <c r="AIB87" s="318"/>
      <c r="AIC87" s="318"/>
      <c r="AID87" s="318"/>
      <c r="AIE87" s="318"/>
      <c r="AIF87" s="318"/>
      <c r="AIG87" s="318"/>
      <c r="AIH87" s="318"/>
      <c r="AII87" s="318"/>
      <c r="AIJ87" s="318"/>
      <c r="AIK87" s="322"/>
      <c r="AIL87" s="323"/>
      <c r="AIM87" s="323"/>
      <c r="AIN87" s="323"/>
      <c r="AIO87" s="323"/>
      <c r="AIP87" s="323"/>
      <c r="AIQ87" s="323"/>
      <c r="AIR87" s="323"/>
      <c r="AIS87" s="323"/>
      <c r="AIT87" s="323"/>
      <c r="AIU87" s="323"/>
      <c r="AIV87" s="323"/>
      <c r="AIW87" s="323"/>
      <c r="AIX87" s="323"/>
      <c r="AIY87" s="323"/>
      <c r="AIZ87" s="350"/>
      <c r="AJA87" s="312"/>
      <c r="AJB87" s="312"/>
      <c r="AJC87" s="312"/>
      <c r="AJD87" s="312"/>
      <c r="AJE87" s="312"/>
      <c r="AJF87" s="312"/>
      <c r="AJG87" s="312"/>
      <c r="AJH87" s="312"/>
      <c r="AJI87" s="312"/>
      <c r="AJJ87" s="312"/>
      <c r="AJK87" s="312"/>
      <c r="AJL87" s="312"/>
      <c r="AJM87" s="312"/>
      <c r="AJN87" s="312"/>
      <c r="AJO87" s="312"/>
      <c r="AJP87" s="312"/>
      <c r="AJQ87" s="312"/>
      <c r="AJR87" s="312"/>
      <c r="AJS87" s="312"/>
      <c r="AJT87" s="312"/>
      <c r="AJU87" s="312"/>
      <c r="AJV87" s="312"/>
      <c r="AJW87" s="312"/>
      <c r="AJX87" s="312"/>
      <c r="AJY87" s="312"/>
      <c r="AJZ87" s="312"/>
      <c r="AKA87" s="312"/>
      <c r="AKB87" s="312"/>
      <c r="AKC87" s="312"/>
      <c r="AKD87" s="312"/>
      <c r="AKE87" s="312"/>
      <c r="AKF87" s="312"/>
      <c r="AKG87" s="312"/>
      <c r="AKH87" s="312"/>
      <c r="AKI87" s="312"/>
      <c r="AKJ87" s="312"/>
      <c r="AKK87" s="312"/>
      <c r="AKL87" s="312"/>
      <c r="AKM87" s="312"/>
      <c r="AKN87" s="312"/>
      <c r="AKO87" s="312"/>
      <c r="AKP87" s="312"/>
      <c r="AKQ87" s="312"/>
      <c r="AKR87" s="312"/>
      <c r="AKS87" s="312"/>
      <c r="AKT87" s="312"/>
      <c r="AKU87" s="312"/>
      <c r="AKV87" s="312"/>
      <c r="AKW87" s="312"/>
      <c r="AKX87" s="312"/>
      <c r="AKY87" s="312"/>
      <c r="AKZ87" s="312"/>
      <c r="ALA87" s="312"/>
      <c r="ALB87" s="312"/>
      <c r="ALC87" s="312"/>
      <c r="ALD87" s="312"/>
      <c r="ALE87" s="312"/>
      <c r="ALF87" s="312"/>
      <c r="ALG87" s="312"/>
      <c r="ALH87" s="312"/>
      <c r="ALI87" s="318"/>
      <c r="ALJ87" s="318"/>
      <c r="ALK87" s="318"/>
      <c r="ALL87" s="318"/>
      <c r="ALM87" s="318"/>
      <c r="ALN87" s="318"/>
      <c r="ALO87" s="318"/>
      <c r="ALP87" s="318"/>
      <c r="ALQ87" s="318"/>
      <c r="ALR87" s="318"/>
      <c r="ALS87" s="318"/>
      <c r="ALT87" s="318"/>
      <c r="ALU87" s="318"/>
      <c r="ALV87" s="318"/>
      <c r="ALW87" s="318"/>
      <c r="ALX87" s="318"/>
      <c r="ALY87" s="322"/>
      <c r="ALZ87" s="323"/>
      <c r="AMA87" s="323"/>
      <c r="AMB87" s="323"/>
      <c r="AMC87" s="323"/>
      <c r="AMD87" s="323"/>
      <c r="AME87" s="323"/>
      <c r="AMF87" s="323"/>
      <c r="AMG87" s="323"/>
      <c r="AMH87" s="323"/>
      <c r="AMI87" s="323"/>
      <c r="AMJ87" s="323"/>
      <c r="AMK87" s="323"/>
      <c r="AML87" s="323"/>
      <c r="AMM87" s="323"/>
      <c r="AMN87" s="350"/>
      <c r="AMO87" s="312"/>
      <c r="AMP87" s="312"/>
      <c r="AMQ87" s="312"/>
      <c r="AMR87" s="312"/>
      <c r="AMS87" s="312"/>
      <c r="AMT87" s="312"/>
      <c r="AMU87" s="312"/>
      <c r="AMV87" s="312"/>
      <c r="AMW87" s="312"/>
      <c r="AMX87" s="312"/>
      <c r="AMY87" s="312"/>
      <c r="AMZ87" s="312"/>
      <c r="ANA87" s="312"/>
      <c r="ANB87" s="312"/>
      <c r="ANC87" s="312"/>
      <c r="AND87" s="312"/>
      <c r="ANE87" s="312"/>
      <c r="ANF87" s="312"/>
      <c r="ANG87" s="312"/>
      <c r="ANH87" s="312"/>
      <c r="ANI87" s="312"/>
      <c r="ANJ87" s="312"/>
      <c r="ANK87" s="312"/>
      <c r="ANL87" s="312"/>
      <c r="ANM87" s="312"/>
      <c r="ANN87" s="312"/>
      <c r="ANO87" s="312"/>
      <c r="ANP87" s="312"/>
      <c r="ANQ87" s="312"/>
      <c r="ANR87" s="312"/>
      <c r="ANS87" s="312"/>
      <c r="ANT87" s="312"/>
      <c r="ANU87" s="312"/>
      <c r="ANV87" s="312"/>
      <c r="ANW87" s="312"/>
      <c r="ANX87" s="312"/>
      <c r="ANY87" s="312"/>
      <c r="ANZ87" s="312"/>
      <c r="AOA87" s="312"/>
      <c r="AOB87" s="312"/>
      <c r="AOC87" s="312"/>
      <c r="AOD87" s="312"/>
      <c r="AOE87" s="312"/>
      <c r="AOF87" s="312"/>
      <c r="AOG87" s="312"/>
      <c r="AOH87" s="312"/>
      <c r="AOI87" s="312"/>
      <c r="AOJ87" s="312"/>
      <c r="AOK87" s="312"/>
      <c r="AOL87" s="312"/>
      <c r="AOM87" s="312"/>
      <c r="AON87" s="312"/>
      <c r="AOO87" s="312"/>
      <c r="AOP87" s="312"/>
      <c r="AOQ87" s="312"/>
      <c r="AOR87" s="312"/>
      <c r="AOS87" s="312"/>
      <c r="AOT87" s="312"/>
      <c r="AOU87" s="312"/>
      <c r="AOV87" s="312"/>
      <c r="AOW87" s="318"/>
      <c r="AOX87" s="318"/>
      <c r="AOY87" s="318"/>
      <c r="AOZ87" s="318"/>
      <c r="APA87" s="318"/>
      <c r="APB87" s="318"/>
      <c r="APC87" s="318"/>
      <c r="APD87" s="318"/>
      <c r="APE87" s="318"/>
      <c r="APF87" s="318"/>
      <c r="APG87" s="318"/>
      <c r="APH87" s="318"/>
      <c r="API87" s="318"/>
      <c r="APJ87" s="318"/>
      <c r="APK87" s="318"/>
      <c r="APL87" s="318"/>
      <c r="APM87" s="322"/>
      <c r="APN87" s="323"/>
      <c r="APO87" s="323"/>
      <c r="APP87" s="323"/>
      <c r="APQ87" s="323"/>
      <c r="APR87" s="323"/>
      <c r="APS87" s="323"/>
      <c r="APT87" s="323"/>
      <c r="APU87" s="323"/>
      <c r="APV87" s="323"/>
      <c r="APW87" s="323"/>
      <c r="APX87" s="323"/>
      <c r="APY87" s="323"/>
      <c r="APZ87" s="323"/>
      <c r="AQA87" s="323"/>
      <c r="AQB87" s="350"/>
      <c r="AQC87" s="312"/>
      <c r="AQD87" s="312"/>
      <c r="AQE87" s="312"/>
      <c r="AQF87" s="312"/>
      <c r="AQG87" s="312"/>
      <c r="AQH87" s="312"/>
      <c r="AQI87" s="312"/>
      <c r="AQJ87" s="312"/>
      <c r="AQK87" s="312"/>
      <c r="AQL87" s="312"/>
      <c r="AQM87" s="312"/>
      <c r="AQN87" s="312"/>
      <c r="AQO87" s="312"/>
      <c r="AQP87" s="312"/>
      <c r="AQQ87" s="312"/>
      <c r="AQR87" s="312"/>
      <c r="AQS87" s="312"/>
      <c r="AQT87" s="312"/>
      <c r="AQU87" s="312"/>
      <c r="AQV87" s="312"/>
      <c r="AQW87" s="312"/>
      <c r="AQX87" s="312"/>
      <c r="AQY87" s="312"/>
      <c r="AQZ87" s="312"/>
      <c r="ARA87" s="312"/>
      <c r="ARB87" s="312"/>
      <c r="ARC87" s="312"/>
      <c r="ARD87" s="312"/>
      <c r="ARE87" s="312"/>
      <c r="ARF87" s="312"/>
      <c r="ARG87" s="312"/>
      <c r="ARH87" s="312"/>
      <c r="ARI87" s="312"/>
      <c r="ARJ87" s="312"/>
      <c r="ARK87" s="312"/>
      <c r="ARL87" s="312"/>
      <c r="ARM87" s="312"/>
      <c r="ARN87" s="312"/>
      <c r="ARO87" s="312"/>
      <c r="ARP87" s="312"/>
      <c r="ARQ87" s="312"/>
      <c r="ARR87" s="312"/>
      <c r="ARS87" s="312"/>
      <c r="ART87" s="312"/>
      <c r="ARU87" s="312"/>
      <c r="ARV87" s="312"/>
      <c r="ARW87" s="312"/>
      <c r="ARX87" s="312"/>
      <c r="ARY87" s="312"/>
      <c r="ARZ87" s="312"/>
      <c r="ASA87" s="312"/>
      <c r="ASB87" s="312"/>
      <c r="ASC87" s="312"/>
      <c r="ASD87" s="312"/>
      <c r="ASE87" s="312"/>
      <c r="ASF87" s="312"/>
      <c r="ASG87" s="312"/>
      <c r="ASH87" s="312"/>
      <c r="ASI87" s="312"/>
      <c r="ASJ87" s="312"/>
      <c r="ASK87" s="318"/>
      <c r="ASL87" s="318"/>
      <c r="ASM87" s="318"/>
      <c r="ASN87" s="318"/>
      <c r="ASO87" s="318"/>
      <c r="ASP87" s="318"/>
      <c r="ASQ87" s="318"/>
      <c r="ASR87" s="318"/>
      <c r="ASS87" s="318"/>
      <c r="AST87" s="318"/>
      <c r="ASU87" s="318"/>
      <c r="ASV87" s="318"/>
      <c r="ASW87" s="318"/>
      <c r="ASX87" s="318"/>
      <c r="ASY87" s="318"/>
      <c r="ASZ87" s="318"/>
      <c r="ATA87" s="322"/>
      <c r="ATB87" s="323"/>
      <c r="ATC87" s="323"/>
      <c r="ATD87" s="323"/>
      <c r="ATE87" s="323"/>
      <c r="ATF87" s="323"/>
      <c r="ATG87" s="323"/>
      <c r="ATH87" s="323"/>
      <c r="ATI87" s="323"/>
      <c r="ATJ87" s="323"/>
      <c r="ATK87" s="323"/>
      <c r="ATL87" s="323"/>
      <c r="ATM87" s="323"/>
      <c r="ATN87" s="323"/>
      <c r="ATO87" s="323"/>
      <c r="ATP87" s="350"/>
      <c r="ATQ87" s="312"/>
      <c r="ATR87" s="312"/>
      <c r="ATS87" s="312"/>
      <c r="ATT87" s="312"/>
      <c r="ATU87" s="312"/>
      <c r="ATV87" s="312"/>
      <c r="ATW87" s="312"/>
      <c r="ATX87" s="312"/>
      <c r="ATY87" s="312"/>
      <c r="ATZ87" s="312"/>
      <c r="AUA87" s="312"/>
      <c r="AUB87" s="312"/>
      <c r="AUC87" s="312"/>
      <c r="AUD87" s="312"/>
      <c r="AUE87" s="312"/>
      <c r="AUF87" s="312"/>
      <c r="AUG87" s="312"/>
      <c r="AUH87" s="312"/>
      <c r="AUI87" s="312"/>
      <c r="AUJ87" s="312"/>
      <c r="AUK87" s="312"/>
      <c r="AUL87" s="312"/>
      <c r="AUM87" s="312"/>
      <c r="AUN87" s="312"/>
      <c r="AUO87" s="312"/>
      <c r="AUP87" s="312"/>
      <c r="AUQ87" s="312"/>
      <c r="AUR87" s="312"/>
      <c r="AUS87" s="312"/>
      <c r="AUT87" s="312"/>
      <c r="AUU87" s="312"/>
      <c r="AUV87" s="312"/>
      <c r="AUW87" s="312"/>
      <c r="AUX87" s="312"/>
      <c r="AUY87" s="312"/>
      <c r="AUZ87" s="312"/>
      <c r="AVA87" s="312"/>
      <c r="AVB87" s="312"/>
      <c r="AVC87" s="312"/>
      <c r="AVD87" s="312"/>
      <c r="AVE87" s="312"/>
      <c r="AVF87" s="312"/>
      <c r="AVG87" s="312"/>
      <c r="AVH87" s="312"/>
      <c r="AVI87" s="312"/>
      <c r="AVJ87" s="312"/>
      <c r="AVK87" s="312"/>
      <c r="AVL87" s="312"/>
      <c r="AVM87" s="312"/>
      <c r="AVN87" s="312"/>
      <c r="AVO87" s="312"/>
      <c r="AVP87" s="312"/>
      <c r="AVQ87" s="312"/>
      <c r="AVR87" s="312"/>
      <c r="AVS87" s="312"/>
      <c r="AVT87" s="312"/>
      <c r="AVU87" s="312"/>
      <c r="AVV87" s="312"/>
      <c r="AVW87" s="312"/>
      <c r="AVX87" s="312"/>
      <c r="AVY87" s="318"/>
      <c r="AVZ87" s="318"/>
      <c r="AWA87" s="318"/>
      <c r="AWB87" s="318"/>
      <c r="AWC87" s="318"/>
      <c r="AWD87" s="318"/>
      <c r="AWE87" s="318"/>
      <c r="AWF87" s="318"/>
      <c r="AWG87" s="318"/>
      <c r="AWH87" s="318"/>
      <c r="AWI87" s="318"/>
      <c r="AWJ87" s="318"/>
      <c r="AWK87" s="318"/>
      <c r="AWL87" s="318"/>
      <c r="AWM87" s="318"/>
      <c r="AWN87" s="318"/>
      <c r="AWO87" s="322"/>
      <c r="AWP87" s="323"/>
      <c r="AWQ87" s="323"/>
      <c r="AWR87" s="323"/>
      <c r="AWS87" s="323"/>
      <c r="AWT87" s="323"/>
      <c r="AWU87" s="323"/>
      <c r="AWV87" s="323"/>
      <c r="AWW87" s="323"/>
      <c r="AWX87" s="323"/>
      <c r="AWY87" s="323"/>
      <c r="AWZ87" s="323"/>
      <c r="AXA87" s="323"/>
      <c r="AXB87" s="323"/>
      <c r="AXC87" s="323"/>
      <c r="AXD87" s="350"/>
      <c r="AXE87" s="312"/>
      <c r="AXF87" s="312"/>
      <c r="AXG87" s="312"/>
      <c r="AXH87" s="312"/>
      <c r="AXI87" s="312"/>
      <c r="AXJ87" s="312"/>
      <c r="AXK87" s="312"/>
      <c r="AXL87" s="312"/>
      <c r="AXM87" s="312"/>
      <c r="AXN87" s="312"/>
      <c r="AXO87" s="312"/>
      <c r="AXP87" s="312"/>
      <c r="AXQ87" s="312"/>
      <c r="AXR87" s="312"/>
      <c r="AXS87" s="312"/>
      <c r="AXT87" s="312"/>
      <c r="AXU87" s="312"/>
      <c r="AXV87" s="312"/>
      <c r="AXW87" s="312"/>
      <c r="AXX87" s="312"/>
      <c r="AXY87" s="312"/>
      <c r="AXZ87" s="312"/>
      <c r="AYA87" s="312"/>
      <c r="AYB87" s="312"/>
      <c r="AYC87" s="312"/>
      <c r="AYD87" s="312"/>
      <c r="AYE87" s="312"/>
      <c r="AYF87" s="312"/>
      <c r="AYG87" s="312"/>
      <c r="AYH87" s="312"/>
      <c r="AYI87" s="312"/>
      <c r="AYJ87" s="312"/>
      <c r="AYK87" s="312"/>
      <c r="AYL87" s="312"/>
      <c r="AYM87" s="312"/>
      <c r="AYN87" s="312"/>
      <c r="AYO87" s="312"/>
      <c r="AYP87" s="312"/>
      <c r="AYQ87" s="312"/>
      <c r="AYR87" s="312"/>
      <c r="AYS87" s="312"/>
      <c r="AYT87" s="312"/>
      <c r="AYU87" s="312"/>
      <c r="AYV87" s="312"/>
      <c r="AYW87" s="312"/>
      <c r="AYX87" s="312"/>
      <c r="AYY87" s="312"/>
      <c r="AYZ87" s="312"/>
      <c r="AZA87" s="312"/>
      <c r="AZB87" s="312"/>
      <c r="AZC87" s="312"/>
      <c r="AZD87" s="312"/>
      <c r="AZE87" s="312"/>
      <c r="AZF87" s="312"/>
      <c r="AZG87" s="312"/>
      <c r="AZH87" s="312"/>
      <c r="AZI87" s="312"/>
      <c r="AZJ87" s="312"/>
      <c r="AZK87" s="312"/>
      <c r="AZL87" s="312"/>
      <c r="AZM87" s="318"/>
      <c r="AZN87" s="318"/>
      <c r="AZO87" s="318"/>
      <c r="AZP87" s="318"/>
      <c r="AZQ87" s="318"/>
      <c r="AZR87" s="318"/>
      <c r="AZS87" s="318"/>
      <c r="AZT87" s="318"/>
      <c r="AZU87" s="318"/>
      <c r="AZV87" s="318"/>
      <c r="AZW87" s="318"/>
      <c r="AZX87" s="318"/>
      <c r="AZY87" s="318"/>
      <c r="AZZ87" s="318"/>
      <c r="BAA87" s="318"/>
      <c r="BAB87" s="318"/>
      <c r="BAC87" s="322"/>
      <c r="BAD87" s="323"/>
      <c r="BAE87" s="323"/>
      <c r="BAF87" s="323"/>
      <c r="BAG87" s="323"/>
      <c r="BAH87" s="323"/>
      <c r="BAI87" s="323"/>
      <c r="BAJ87" s="323"/>
      <c r="BAK87" s="323"/>
      <c r="BAL87" s="323"/>
      <c r="BAM87" s="323"/>
      <c r="BAN87" s="323"/>
      <c r="BAO87" s="323"/>
      <c r="BAP87" s="323"/>
      <c r="BAQ87" s="323"/>
      <c r="BAR87" s="350"/>
      <c r="BAS87" s="312"/>
      <c r="BAT87" s="312"/>
      <c r="BAU87" s="312"/>
      <c r="BAV87" s="312"/>
      <c r="BAW87" s="312"/>
      <c r="BAX87" s="312"/>
      <c r="BAY87" s="312"/>
      <c r="BAZ87" s="312"/>
      <c r="BBA87" s="312"/>
      <c r="BBB87" s="312"/>
      <c r="BBC87" s="312"/>
      <c r="BBD87" s="312"/>
      <c r="BBE87" s="312"/>
      <c r="BBF87" s="312"/>
      <c r="BBG87" s="312"/>
      <c r="BBH87" s="312"/>
      <c r="BBI87" s="312"/>
      <c r="BBJ87" s="312"/>
      <c r="BBK87" s="312"/>
      <c r="BBL87" s="312"/>
      <c r="BBM87" s="312"/>
      <c r="BBN87" s="312"/>
      <c r="BBO87" s="312"/>
      <c r="BBP87" s="312"/>
      <c r="BBQ87" s="312"/>
      <c r="BBR87" s="312"/>
      <c r="BBS87" s="312"/>
      <c r="BBT87" s="312"/>
      <c r="BBU87" s="312"/>
      <c r="BBV87" s="312"/>
      <c r="BBW87" s="312"/>
      <c r="BBX87" s="312"/>
      <c r="BBY87" s="312"/>
      <c r="BBZ87" s="312"/>
      <c r="BCA87" s="312"/>
      <c r="BCB87" s="312"/>
      <c r="BCC87" s="312"/>
      <c r="BCD87" s="312"/>
      <c r="BCE87" s="312"/>
      <c r="BCF87" s="312"/>
      <c r="BCG87" s="312"/>
      <c r="BCH87" s="312"/>
      <c r="BCI87" s="312"/>
      <c r="BCJ87" s="312"/>
      <c r="BCK87" s="312"/>
      <c r="BCL87" s="312"/>
      <c r="BCM87" s="312"/>
      <c r="BCN87" s="312"/>
      <c r="BCO87" s="312"/>
      <c r="BCP87" s="312"/>
      <c r="BCQ87" s="312"/>
      <c r="BCR87" s="312"/>
      <c r="BCS87" s="312"/>
      <c r="BCT87" s="312"/>
      <c r="BCU87" s="312"/>
      <c r="BCV87" s="312"/>
      <c r="BCW87" s="312"/>
      <c r="BCX87" s="312"/>
      <c r="BCY87" s="312"/>
      <c r="BCZ87" s="312"/>
      <c r="BDA87" s="318"/>
      <c r="BDB87" s="318"/>
      <c r="BDC87" s="318"/>
      <c r="BDD87" s="318"/>
      <c r="BDE87" s="318"/>
      <c r="BDF87" s="318"/>
      <c r="BDG87" s="318"/>
      <c r="BDH87" s="318"/>
      <c r="BDI87" s="318"/>
      <c r="BDJ87" s="318"/>
      <c r="BDK87" s="318"/>
      <c r="BDL87" s="318"/>
      <c r="BDM87" s="318"/>
      <c r="BDN87" s="318"/>
      <c r="BDO87" s="318"/>
      <c r="BDP87" s="318"/>
      <c r="BDQ87" s="322"/>
      <c r="BDR87" s="323"/>
      <c r="BDS87" s="323"/>
      <c r="BDT87" s="323"/>
      <c r="BDU87" s="323"/>
      <c r="BDV87" s="323"/>
      <c r="BDW87" s="323"/>
      <c r="BDX87" s="323"/>
      <c r="BDY87" s="323"/>
      <c r="BDZ87" s="323"/>
      <c r="BEA87" s="323"/>
      <c r="BEB87" s="323"/>
      <c r="BEC87" s="323"/>
      <c r="BED87" s="323"/>
      <c r="BEE87" s="323"/>
      <c r="BEF87" s="350"/>
      <c r="BEG87" s="312"/>
      <c r="BEH87" s="312"/>
      <c r="BEI87" s="312"/>
      <c r="BEJ87" s="312"/>
      <c r="BEK87" s="312"/>
      <c r="BEL87" s="312"/>
      <c r="BEM87" s="312"/>
      <c r="BEN87" s="312"/>
      <c r="BEO87" s="312"/>
      <c r="BEP87" s="312"/>
      <c r="BEQ87" s="312"/>
      <c r="BER87" s="312"/>
      <c r="BES87" s="312"/>
      <c r="BET87" s="312"/>
      <c r="BEU87" s="312"/>
      <c r="BEV87" s="312"/>
      <c r="BEW87" s="312"/>
      <c r="BEX87" s="312"/>
      <c r="BEY87" s="312"/>
      <c r="BEZ87" s="312"/>
      <c r="BFA87" s="312"/>
      <c r="BFB87" s="312"/>
      <c r="BFC87" s="312"/>
      <c r="BFD87" s="312"/>
      <c r="BFE87" s="312"/>
      <c r="BFF87" s="312"/>
      <c r="BFG87" s="312"/>
      <c r="BFH87" s="312"/>
      <c r="BFI87" s="312"/>
      <c r="BFJ87" s="312"/>
      <c r="BFK87" s="312"/>
      <c r="BFL87" s="312"/>
      <c r="BFM87" s="312"/>
      <c r="BFN87" s="312"/>
      <c r="BFO87" s="312"/>
      <c r="BFP87" s="312"/>
      <c r="BFQ87" s="312"/>
      <c r="BFR87" s="312"/>
      <c r="BFS87" s="312"/>
      <c r="BFT87" s="312"/>
      <c r="BFU87" s="312"/>
      <c r="BFV87" s="312"/>
      <c r="BFW87" s="312"/>
      <c r="BFX87" s="312"/>
      <c r="BFY87" s="312"/>
      <c r="BFZ87" s="312"/>
      <c r="BGA87" s="312"/>
      <c r="BGB87" s="312"/>
      <c r="BGC87" s="312"/>
      <c r="BGD87" s="312"/>
      <c r="BGE87" s="312"/>
      <c r="BGF87" s="312"/>
      <c r="BGG87" s="312"/>
      <c r="BGH87" s="312"/>
      <c r="BGI87" s="312"/>
      <c r="BGJ87" s="312"/>
      <c r="BGK87" s="312"/>
      <c r="BGL87" s="312"/>
      <c r="BGM87" s="312"/>
      <c r="BGN87" s="312"/>
      <c r="BGO87" s="318"/>
      <c r="BGP87" s="318"/>
      <c r="BGQ87" s="318"/>
      <c r="BGR87" s="318"/>
      <c r="BGS87" s="318"/>
      <c r="BGT87" s="318"/>
      <c r="BGU87" s="318"/>
      <c r="BGV87" s="318"/>
      <c r="BGW87" s="318"/>
      <c r="BGX87" s="318"/>
      <c r="BGY87" s="318"/>
      <c r="BGZ87" s="318"/>
      <c r="BHA87" s="318"/>
      <c r="BHB87" s="318"/>
      <c r="BHC87" s="318"/>
      <c r="BHD87" s="318"/>
      <c r="BHE87" s="322"/>
      <c r="BHF87" s="323"/>
      <c r="BHG87" s="323"/>
      <c r="BHH87" s="323"/>
      <c r="BHI87" s="323"/>
      <c r="BHJ87" s="323"/>
      <c r="BHK87" s="323"/>
      <c r="BHL87" s="323"/>
      <c r="BHM87" s="323"/>
      <c r="BHN87" s="323"/>
      <c r="BHO87" s="323"/>
      <c r="BHP87" s="323"/>
      <c r="BHQ87" s="323"/>
      <c r="BHR87" s="323"/>
      <c r="BHS87" s="323"/>
      <c r="BHT87" s="350"/>
      <c r="BHU87" s="312"/>
      <c r="BHV87" s="312"/>
      <c r="BHW87" s="312"/>
      <c r="BHX87" s="312"/>
      <c r="BHY87" s="312"/>
      <c r="BHZ87" s="312"/>
      <c r="BIA87" s="312"/>
      <c r="BIB87" s="312"/>
      <c r="BIC87" s="312"/>
      <c r="BID87" s="312"/>
      <c r="BIE87" s="312"/>
      <c r="BIF87" s="312"/>
      <c r="BIG87" s="312"/>
      <c r="BIH87" s="312"/>
      <c r="BII87" s="312"/>
      <c r="BIJ87" s="312"/>
      <c r="BIK87" s="312"/>
      <c r="BIL87" s="312"/>
      <c r="BIM87" s="312"/>
      <c r="BIN87" s="312"/>
      <c r="BIO87" s="312"/>
      <c r="BIP87" s="312"/>
      <c r="BIQ87" s="312"/>
      <c r="BIR87" s="312"/>
      <c r="BIS87" s="312"/>
      <c r="BIT87" s="312"/>
      <c r="BIU87" s="312"/>
      <c r="BIV87" s="312"/>
      <c r="BIW87" s="312"/>
      <c r="BIX87" s="312"/>
      <c r="BIY87" s="312"/>
      <c r="BIZ87" s="312"/>
      <c r="BJA87" s="312"/>
      <c r="BJB87" s="312"/>
      <c r="BJC87" s="312"/>
      <c r="BJD87" s="312"/>
      <c r="BJE87" s="312"/>
      <c r="BJF87" s="312"/>
      <c r="BJG87" s="312"/>
      <c r="BJH87" s="312"/>
      <c r="BJI87" s="312"/>
      <c r="BJJ87" s="312"/>
      <c r="BJK87" s="312"/>
      <c r="BJL87" s="312"/>
      <c r="BJM87" s="312"/>
      <c r="BJN87" s="312"/>
      <c r="BJO87" s="312"/>
      <c r="BJP87" s="312"/>
      <c r="BJQ87" s="312"/>
      <c r="BJR87" s="312"/>
      <c r="BJS87" s="312"/>
      <c r="BJT87" s="312"/>
      <c r="BJU87" s="312"/>
      <c r="BJV87" s="312"/>
      <c r="BJW87" s="312"/>
      <c r="BJX87" s="312"/>
      <c r="BJY87" s="312"/>
      <c r="BJZ87" s="312"/>
      <c r="BKA87" s="312"/>
      <c r="BKB87" s="312"/>
      <c r="BKC87" s="318"/>
      <c r="BKD87" s="318"/>
      <c r="BKE87" s="318"/>
      <c r="BKF87" s="318"/>
      <c r="BKG87" s="318"/>
      <c r="BKH87" s="318"/>
      <c r="BKI87" s="318"/>
      <c r="BKJ87" s="318"/>
      <c r="BKK87" s="318"/>
      <c r="BKL87" s="318"/>
      <c r="BKM87" s="318"/>
      <c r="BKN87" s="318"/>
      <c r="BKO87" s="318"/>
      <c r="BKP87" s="318"/>
      <c r="BKQ87" s="318"/>
      <c r="BKR87" s="318"/>
      <c r="BKS87" s="322"/>
      <c r="BKT87" s="323"/>
      <c r="BKU87" s="323"/>
      <c r="BKV87" s="323"/>
      <c r="BKW87" s="323"/>
      <c r="BKX87" s="323"/>
      <c r="BKY87" s="323"/>
      <c r="BKZ87" s="323"/>
      <c r="BLA87" s="323"/>
      <c r="BLB87" s="323"/>
      <c r="BLC87" s="323"/>
      <c r="BLD87" s="323"/>
      <c r="BLE87" s="323"/>
      <c r="BLF87" s="323"/>
      <c r="BLG87" s="323"/>
      <c r="BLH87" s="350"/>
      <c r="BLI87" s="312"/>
      <c r="BLJ87" s="312"/>
      <c r="BLK87" s="312"/>
      <c r="BLL87" s="312"/>
      <c r="BLM87" s="312"/>
      <c r="BLN87" s="312"/>
      <c r="BLO87" s="312"/>
      <c r="BLP87" s="312"/>
      <c r="BLQ87" s="312"/>
      <c r="BLR87" s="312"/>
      <c r="BLS87" s="312"/>
      <c r="BLT87" s="312"/>
      <c r="BLU87" s="312"/>
      <c r="BLV87" s="312"/>
      <c r="BLW87" s="312"/>
      <c r="BLX87" s="312"/>
      <c r="BLY87" s="312"/>
      <c r="BLZ87" s="312"/>
      <c r="BMA87" s="312"/>
      <c r="BMB87" s="312"/>
      <c r="BMC87" s="312"/>
      <c r="BMD87" s="312"/>
      <c r="BME87" s="312"/>
      <c r="BMF87" s="312"/>
      <c r="BMG87" s="312"/>
      <c r="BMH87" s="312"/>
      <c r="BMI87" s="312"/>
      <c r="BMJ87" s="312"/>
      <c r="BMK87" s="312"/>
      <c r="BML87" s="312"/>
      <c r="BMM87" s="312"/>
      <c r="BMN87" s="312"/>
      <c r="BMO87" s="312"/>
      <c r="BMP87" s="312"/>
      <c r="BMQ87" s="312"/>
      <c r="BMR87" s="312"/>
      <c r="BMS87" s="312"/>
      <c r="BMT87" s="312"/>
      <c r="BMU87" s="312"/>
      <c r="BMV87" s="312"/>
      <c r="BMW87" s="312"/>
      <c r="BMX87" s="312"/>
      <c r="BMY87" s="312"/>
      <c r="BMZ87" s="312"/>
      <c r="BNA87" s="312"/>
      <c r="BNB87" s="312"/>
      <c r="BNC87" s="312"/>
      <c r="BND87" s="312"/>
      <c r="BNE87" s="312"/>
      <c r="BNF87" s="312"/>
      <c r="BNG87" s="312"/>
      <c r="BNH87" s="312"/>
      <c r="BNI87" s="312"/>
      <c r="BNJ87" s="312"/>
      <c r="BNK87" s="312"/>
      <c r="BNL87" s="312"/>
      <c r="BNM87" s="312"/>
      <c r="BNN87" s="312"/>
      <c r="BNO87" s="312"/>
      <c r="BNP87" s="312"/>
      <c r="BNQ87" s="318"/>
      <c r="BNR87" s="318"/>
      <c r="BNS87" s="318"/>
      <c r="BNT87" s="318"/>
      <c r="BNU87" s="318"/>
      <c r="BNV87" s="318"/>
      <c r="BNW87" s="318"/>
      <c r="BNX87" s="318"/>
      <c r="BNY87" s="318"/>
      <c r="BNZ87" s="318"/>
      <c r="BOA87" s="318"/>
      <c r="BOB87" s="318"/>
      <c r="BOC87" s="318"/>
      <c r="BOD87" s="318"/>
      <c r="BOE87" s="318"/>
      <c r="BOF87" s="318"/>
      <c r="BOG87" s="322"/>
      <c r="BOH87" s="323"/>
      <c r="BOI87" s="323"/>
      <c r="BOJ87" s="323"/>
      <c r="BOK87" s="323"/>
      <c r="BOL87" s="323"/>
      <c r="BOM87" s="323"/>
      <c r="BON87" s="323"/>
      <c r="BOO87" s="323"/>
      <c r="BOP87" s="323"/>
      <c r="BOQ87" s="323"/>
      <c r="BOR87" s="323"/>
      <c r="BOS87" s="323"/>
      <c r="BOT87" s="323"/>
      <c r="BOU87" s="323"/>
      <c r="BOV87" s="350"/>
      <c r="BOW87" s="312"/>
      <c r="BOX87" s="312"/>
      <c r="BOY87" s="312"/>
      <c r="BOZ87" s="312"/>
      <c r="BPA87" s="312"/>
      <c r="BPB87" s="312"/>
      <c r="BPC87" s="312"/>
      <c r="BPD87" s="312"/>
      <c r="BPE87" s="312"/>
      <c r="BPF87" s="312"/>
      <c r="BPG87" s="312"/>
      <c r="BPH87" s="312"/>
      <c r="BPI87" s="312"/>
      <c r="BPJ87" s="312"/>
      <c r="BPK87" s="312"/>
      <c r="BPL87" s="312"/>
      <c r="BPM87" s="312"/>
      <c r="BPN87" s="312"/>
      <c r="BPO87" s="312"/>
      <c r="BPP87" s="312"/>
      <c r="BPQ87" s="312"/>
      <c r="BPR87" s="312"/>
      <c r="BPS87" s="312"/>
      <c r="BPT87" s="312"/>
      <c r="BPU87" s="312"/>
      <c r="BPV87" s="312"/>
      <c r="BPW87" s="312"/>
      <c r="BPX87" s="312"/>
      <c r="BPY87" s="312"/>
      <c r="BPZ87" s="312"/>
      <c r="BQA87" s="312"/>
      <c r="BQB87" s="312"/>
      <c r="BQC87" s="312"/>
      <c r="BQD87" s="312"/>
      <c r="BQE87" s="312"/>
      <c r="BQF87" s="312"/>
      <c r="BQG87" s="312"/>
      <c r="BQH87" s="312"/>
      <c r="BQI87" s="312"/>
      <c r="BQJ87" s="312"/>
      <c r="BQK87" s="312"/>
      <c r="BQL87" s="312"/>
      <c r="BQM87" s="312"/>
      <c r="BQN87" s="312"/>
      <c r="BQO87" s="312"/>
      <c r="BQP87" s="312"/>
      <c r="BQQ87" s="312"/>
      <c r="BQR87" s="312"/>
      <c r="BQS87" s="312"/>
      <c r="BQT87" s="312"/>
      <c r="BQU87" s="312"/>
      <c r="BQV87" s="312"/>
      <c r="BQW87" s="312"/>
      <c r="BQX87" s="312"/>
      <c r="BQY87" s="312"/>
      <c r="BQZ87" s="312"/>
      <c r="BRA87" s="312"/>
      <c r="BRB87" s="312"/>
      <c r="BRC87" s="312"/>
      <c r="BRD87" s="312"/>
      <c r="BRE87" s="318"/>
      <c r="BRF87" s="318"/>
      <c r="BRG87" s="318"/>
      <c r="BRH87" s="318"/>
      <c r="BRI87" s="318"/>
      <c r="BRJ87" s="318"/>
      <c r="BRK87" s="318"/>
      <c r="BRL87" s="318"/>
      <c r="BRM87" s="318"/>
      <c r="BRN87" s="318"/>
      <c r="BRO87" s="318"/>
      <c r="BRP87" s="318"/>
      <c r="BRQ87" s="318"/>
      <c r="BRR87" s="318"/>
      <c r="BRS87" s="318"/>
      <c r="BRT87" s="318"/>
      <c r="BRU87" s="322"/>
      <c r="BRV87" s="323"/>
      <c r="BRW87" s="323"/>
      <c r="BRX87" s="323"/>
      <c r="BRY87" s="323"/>
      <c r="BRZ87" s="323"/>
      <c r="BSA87" s="323"/>
      <c r="BSB87" s="323"/>
      <c r="BSC87" s="323"/>
      <c r="BSD87" s="323"/>
      <c r="BSE87" s="323"/>
      <c r="BSF87" s="323"/>
      <c r="BSG87" s="323"/>
      <c r="BSH87" s="323"/>
      <c r="BSI87" s="323"/>
      <c r="BSJ87" s="350"/>
      <c r="BSK87" s="312"/>
      <c r="BSL87" s="312"/>
      <c r="BSM87" s="312"/>
      <c r="BSN87" s="312"/>
      <c r="BSO87" s="312"/>
      <c r="BSP87" s="312"/>
      <c r="BSQ87" s="312"/>
      <c r="BSR87" s="312"/>
      <c r="BSS87" s="312"/>
      <c r="BST87" s="312"/>
      <c r="BSU87" s="312"/>
      <c r="BSV87" s="312"/>
      <c r="BSW87" s="312"/>
      <c r="BSX87" s="312"/>
      <c r="BSY87" s="312"/>
      <c r="BSZ87" s="312"/>
      <c r="BTA87" s="312"/>
      <c r="BTB87" s="312"/>
      <c r="BTC87" s="312"/>
      <c r="BTD87" s="312"/>
      <c r="BTE87" s="312"/>
      <c r="BTF87" s="312"/>
      <c r="BTG87" s="312"/>
      <c r="BTH87" s="312"/>
      <c r="BTI87" s="312"/>
      <c r="BTJ87" s="312"/>
      <c r="BTK87" s="312"/>
      <c r="BTL87" s="312"/>
      <c r="BTM87" s="312"/>
      <c r="BTN87" s="312"/>
      <c r="BTO87" s="312"/>
      <c r="BTP87" s="312"/>
      <c r="BTQ87" s="312"/>
      <c r="BTR87" s="312"/>
      <c r="BTS87" s="312"/>
      <c r="BTT87" s="312"/>
      <c r="BTU87" s="312"/>
      <c r="BTV87" s="312"/>
      <c r="BTW87" s="312"/>
      <c r="BTX87" s="312"/>
      <c r="BTY87" s="312"/>
      <c r="BTZ87" s="312"/>
      <c r="BUA87" s="312"/>
      <c r="BUB87" s="312"/>
      <c r="BUC87" s="312"/>
      <c r="BUD87" s="312"/>
      <c r="BUE87" s="312"/>
      <c r="BUF87" s="312"/>
      <c r="BUG87" s="312"/>
      <c r="BUH87" s="312"/>
      <c r="BUI87" s="312"/>
      <c r="BUJ87" s="312"/>
      <c r="BUK87" s="312"/>
      <c r="BUL87" s="312"/>
      <c r="BUM87" s="312"/>
      <c r="BUN87" s="312"/>
      <c r="BUO87" s="312"/>
      <c r="BUP87" s="312"/>
      <c r="BUQ87" s="312"/>
      <c r="BUR87" s="312"/>
      <c r="BUS87" s="318"/>
      <c r="BUT87" s="318"/>
      <c r="BUU87" s="318"/>
      <c r="BUV87" s="318"/>
      <c r="BUW87" s="318"/>
      <c r="BUX87" s="318"/>
      <c r="BUY87" s="318"/>
      <c r="BUZ87" s="318"/>
      <c r="BVA87" s="318"/>
      <c r="BVB87" s="318"/>
      <c r="BVC87" s="318"/>
      <c r="BVD87" s="318"/>
      <c r="BVE87" s="318"/>
      <c r="BVF87" s="318"/>
      <c r="BVG87" s="318"/>
      <c r="BVH87" s="318"/>
      <c r="BVI87" s="322"/>
      <c r="BVJ87" s="323"/>
      <c r="BVK87" s="323"/>
      <c r="BVL87" s="323"/>
      <c r="BVM87" s="323"/>
      <c r="BVN87" s="323"/>
      <c r="BVO87" s="323"/>
      <c r="BVP87" s="323"/>
      <c r="BVQ87" s="323"/>
      <c r="BVR87" s="323"/>
      <c r="BVS87" s="323"/>
      <c r="BVT87" s="323"/>
      <c r="BVU87" s="323"/>
      <c r="BVV87" s="323"/>
      <c r="BVW87" s="323"/>
      <c r="BVX87" s="350"/>
      <c r="BVY87" s="312"/>
      <c r="BVZ87" s="312"/>
      <c r="BWA87" s="312"/>
      <c r="BWB87" s="312"/>
      <c r="BWC87" s="312"/>
      <c r="BWD87" s="312"/>
      <c r="BWE87" s="312"/>
      <c r="BWF87" s="312"/>
      <c r="BWG87" s="312"/>
      <c r="BWH87" s="312"/>
      <c r="BWI87" s="312"/>
      <c r="BWJ87" s="312"/>
      <c r="BWK87" s="312"/>
      <c r="BWL87" s="312"/>
      <c r="BWM87" s="312"/>
      <c r="BWN87" s="312"/>
      <c r="BWO87" s="312"/>
      <c r="BWP87" s="312"/>
      <c r="BWQ87" s="312"/>
      <c r="BWR87" s="312"/>
      <c r="BWS87" s="312"/>
      <c r="BWT87" s="312"/>
      <c r="BWU87" s="312"/>
      <c r="BWV87" s="312"/>
      <c r="BWW87" s="312"/>
      <c r="BWX87" s="312"/>
      <c r="BWY87" s="312"/>
      <c r="BWZ87" s="312"/>
      <c r="BXA87" s="312"/>
      <c r="BXB87" s="312"/>
      <c r="BXC87" s="312"/>
      <c r="BXD87" s="312"/>
      <c r="BXE87" s="312"/>
      <c r="BXF87" s="312"/>
      <c r="BXG87" s="312"/>
      <c r="BXH87" s="312"/>
      <c r="BXI87" s="312"/>
      <c r="BXJ87" s="312"/>
      <c r="BXK87" s="312"/>
      <c r="BXL87" s="312"/>
      <c r="BXM87" s="312"/>
      <c r="BXN87" s="312"/>
      <c r="BXO87" s="312"/>
      <c r="BXP87" s="312"/>
      <c r="BXQ87" s="312"/>
      <c r="BXR87" s="312"/>
      <c r="BXS87" s="312"/>
      <c r="BXT87" s="312"/>
      <c r="BXU87" s="312"/>
      <c r="BXV87" s="312"/>
      <c r="BXW87" s="312"/>
      <c r="BXX87" s="312"/>
      <c r="BXY87" s="312"/>
      <c r="BXZ87" s="312"/>
      <c r="BYA87" s="312"/>
      <c r="BYB87" s="312"/>
      <c r="BYC87" s="312"/>
      <c r="BYD87" s="312"/>
      <c r="BYE87" s="312"/>
      <c r="BYF87" s="312"/>
      <c r="BYG87" s="318"/>
      <c r="BYH87" s="318"/>
      <c r="BYI87" s="318"/>
      <c r="BYJ87" s="318"/>
      <c r="BYK87" s="318"/>
      <c r="BYL87" s="318"/>
      <c r="BYM87" s="318"/>
      <c r="BYN87" s="318"/>
      <c r="BYO87" s="318"/>
      <c r="BYP87" s="318"/>
      <c r="BYQ87" s="318"/>
      <c r="BYR87" s="318"/>
      <c r="BYS87" s="318"/>
      <c r="BYT87" s="318"/>
      <c r="BYU87" s="318"/>
      <c r="BYV87" s="318"/>
      <c r="BYW87" s="322"/>
      <c r="BYX87" s="323"/>
      <c r="BYY87" s="323"/>
      <c r="BYZ87" s="323"/>
      <c r="BZA87" s="323"/>
      <c r="BZB87" s="323"/>
      <c r="BZC87" s="323"/>
      <c r="BZD87" s="323"/>
      <c r="BZE87" s="323"/>
      <c r="BZF87" s="323"/>
      <c r="BZG87" s="323"/>
      <c r="BZH87" s="323"/>
      <c r="BZI87" s="323"/>
      <c r="BZJ87" s="323"/>
      <c r="BZK87" s="323"/>
      <c r="BZL87" s="350"/>
      <c r="BZM87" s="312"/>
      <c r="BZN87" s="312"/>
      <c r="BZO87" s="312"/>
      <c r="BZP87" s="312"/>
      <c r="BZQ87" s="312"/>
      <c r="BZR87" s="312"/>
      <c r="BZS87" s="312"/>
      <c r="BZT87" s="312"/>
      <c r="BZU87" s="312"/>
      <c r="BZV87" s="312"/>
      <c r="BZW87" s="312"/>
      <c r="BZX87" s="312"/>
      <c r="BZY87" s="312"/>
      <c r="BZZ87" s="312"/>
      <c r="CAA87" s="312"/>
      <c r="CAB87" s="312"/>
      <c r="CAC87" s="312"/>
      <c r="CAD87" s="312"/>
      <c r="CAE87" s="312"/>
      <c r="CAF87" s="312"/>
      <c r="CAG87" s="312"/>
      <c r="CAH87" s="312"/>
      <c r="CAI87" s="312"/>
      <c r="CAJ87" s="312"/>
      <c r="CAK87" s="312"/>
      <c r="CAL87" s="312"/>
      <c r="CAM87" s="312"/>
      <c r="CAN87" s="312"/>
      <c r="CAO87" s="312"/>
      <c r="CAP87" s="312"/>
      <c r="CAQ87" s="312"/>
      <c r="CAR87" s="312"/>
      <c r="CAS87" s="312"/>
      <c r="CAT87" s="312"/>
      <c r="CAU87" s="312"/>
      <c r="CAV87" s="312"/>
      <c r="CAW87" s="312"/>
      <c r="CAX87" s="312"/>
      <c r="CAY87" s="312"/>
      <c r="CAZ87" s="312"/>
      <c r="CBA87" s="312"/>
      <c r="CBB87" s="312"/>
      <c r="CBC87" s="312"/>
      <c r="CBD87" s="312"/>
      <c r="CBE87" s="312"/>
      <c r="CBF87" s="312"/>
      <c r="CBG87" s="312"/>
      <c r="CBH87" s="312"/>
      <c r="CBI87" s="312"/>
      <c r="CBJ87" s="312"/>
      <c r="CBK87" s="312"/>
      <c r="CBL87" s="312"/>
      <c r="CBM87" s="312"/>
      <c r="CBN87" s="312"/>
      <c r="CBO87" s="312"/>
      <c r="CBP87" s="312"/>
      <c r="CBQ87" s="312"/>
      <c r="CBR87" s="312"/>
      <c r="CBS87" s="312"/>
      <c r="CBT87" s="312"/>
      <c r="CBU87" s="318"/>
      <c r="CBV87" s="318"/>
      <c r="CBW87" s="318"/>
      <c r="CBX87" s="318"/>
      <c r="CBY87" s="318"/>
      <c r="CBZ87" s="318"/>
      <c r="CCA87" s="318"/>
      <c r="CCB87" s="318"/>
      <c r="CCC87" s="318"/>
      <c r="CCD87" s="318"/>
      <c r="CCE87" s="318"/>
      <c r="CCF87" s="318"/>
      <c r="CCG87" s="318"/>
      <c r="CCH87" s="318"/>
      <c r="CCI87" s="318"/>
      <c r="CCJ87" s="318"/>
      <c r="CCK87" s="322"/>
      <c r="CCL87" s="323"/>
      <c r="CCM87" s="323"/>
      <c r="CCN87" s="323"/>
      <c r="CCO87" s="323"/>
      <c r="CCP87" s="323"/>
      <c r="CCQ87" s="323"/>
      <c r="CCR87" s="323"/>
      <c r="CCS87" s="323"/>
      <c r="CCT87" s="323"/>
      <c r="CCU87" s="323"/>
      <c r="CCV87" s="323"/>
      <c r="CCW87" s="323"/>
      <c r="CCX87" s="323"/>
      <c r="CCY87" s="323"/>
      <c r="CCZ87" s="350"/>
      <c r="CDA87" s="312"/>
      <c r="CDB87" s="312"/>
      <c r="CDC87" s="312"/>
      <c r="CDD87" s="312"/>
      <c r="CDE87" s="312"/>
      <c r="CDF87" s="312"/>
      <c r="CDG87" s="312"/>
      <c r="CDH87" s="312"/>
      <c r="CDI87" s="312"/>
      <c r="CDJ87" s="312"/>
      <c r="CDK87" s="312"/>
      <c r="CDL87" s="312"/>
      <c r="CDM87" s="312"/>
      <c r="CDN87" s="312"/>
      <c r="CDO87" s="312"/>
      <c r="CDP87" s="312"/>
      <c r="CDQ87" s="312"/>
      <c r="CDR87" s="312"/>
      <c r="CDS87" s="312"/>
      <c r="CDT87" s="312"/>
      <c r="CDU87" s="312"/>
      <c r="CDV87" s="312"/>
      <c r="CDW87" s="312"/>
      <c r="CDX87" s="312"/>
      <c r="CDY87" s="312"/>
      <c r="CDZ87" s="312"/>
      <c r="CEA87" s="312"/>
      <c r="CEB87" s="312"/>
      <c r="CEC87" s="312"/>
      <c r="CED87" s="312"/>
      <c r="CEE87" s="312"/>
      <c r="CEF87" s="312"/>
      <c r="CEG87" s="312"/>
      <c r="CEH87" s="312"/>
      <c r="CEI87" s="312"/>
      <c r="CEJ87" s="312"/>
      <c r="CEK87" s="312"/>
      <c r="CEL87" s="312"/>
      <c r="CEM87" s="312"/>
      <c r="CEN87" s="312"/>
      <c r="CEO87" s="312"/>
      <c r="CEP87" s="312"/>
      <c r="CEQ87" s="312"/>
      <c r="CER87" s="312"/>
      <c r="CES87" s="312"/>
      <c r="CET87" s="312"/>
      <c r="CEU87" s="312"/>
      <c r="CEV87" s="312"/>
      <c r="CEW87" s="312"/>
      <c r="CEX87" s="312"/>
      <c r="CEY87" s="312"/>
      <c r="CEZ87" s="312"/>
      <c r="CFA87" s="312"/>
      <c r="CFB87" s="312"/>
      <c r="CFC87" s="312"/>
      <c r="CFD87" s="312"/>
      <c r="CFE87" s="312"/>
      <c r="CFF87" s="312"/>
      <c r="CFG87" s="312"/>
      <c r="CFH87" s="312"/>
      <c r="CFI87" s="318"/>
      <c r="CFJ87" s="318"/>
      <c r="CFK87" s="318"/>
      <c r="CFL87" s="318"/>
      <c r="CFM87" s="318"/>
      <c r="CFN87" s="318"/>
      <c r="CFO87" s="318"/>
      <c r="CFP87" s="318"/>
      <c r="CFQ87" s="318"/>
      <c r="CFR87" s="318"/>
      <c r="CFS87" s="318"/>
      <c r="CFT87" s="318"/>
      <c r="CFU87" s="318"/>
      <c r="CFV87" s="318"/>
      <c r="CFW87" s="318"/>
      <c r="CFX87" s="318"/>
      <c r="CFY87" s="322"/>
      <c r="CFZ87" s="323"/>
      <c r="CGA87" s="323"/>
      <c r="CGB87" s="323"/>
      <c r="CGC87" s="323"/>
      <c r="CGD87" s="323"/>
      <c r="CGE87" s="323"/>
      <c r="CGF87" s="323"/>
      <c r="CGG87" s="323"/>
      <c r="CGH87" s="323"/>
      <c r="CGI87" s="323"/>
      <c r="CGJ87" s="323"/>
      <c r="CGK87" s="323"/>
      <c r="CGL87" s="323"/>
      <c r="CGM87" s="323"/>
      <c r="CGN87" s="350"/>
      <c r="CGO87" s="312"/>
      <c r="CGP87" s="312"/>
      <c r="CGQ87" s="312"/>
      <c r="CGR87" s="312"/>
      <c r="CGS87" s="312"/>
      <c r="CGT87" s="312"/>
      <c r="CGU87" s="312"/>
      <c r="CGV87" s="312"/>
      <c r="CGW87" s="312"/>
      <c r="CGX87" s="312"/>
      <c r="CGY87" s="312"/>
      <c r="CGZ87" s="312"/>
      <c r="CHA87" s="312"/>
      <c r="CHB87" s="312"/>
      <c r="CHC87" s="312"/>
      <c r="CHD87" s="312"/>
      <c r="CHE87" s="312"/>
      <c r="CHF87" s="312"/>
      <c r="CHG87" s="312"/>
      <c r="CHH87" s="312"/>
      <c r="CHI87" s="312"/>
      <c r="CHJ87" s="312"/>
      <c r="CHK87" s="312"/>
      <c r="CHL87" s="312"/>
      <c r="CHM87" s="312"/>
      <c r="CHN87" s="312"/>
      <c r="CHO87" s="312"/>
      <c r="CHP87" s="312"/>
      <c r="CHQ87" s="312"/>
      <c r="CHR87" s="312"/>
      <c r="CHS87" s="312"/>
      <c r="CHT87" s="312"/>
      <c r="CHU87" s="312"/>
      <c r="CHV87" s="312"/>
      <c r="CHW87" s="312"/>
      <c r="CHX87" s="312"/>
      <c r="CHY87" s="312"/>
      <c r="CHZ87" s="312"/>
      <c r="CIA87" s="312"/>
      <c r="CIB87" s="312"/>
      <c r="CIC87" s="312"/>
      <c r="CID87" s="312"/>
      <c r="CIE87" s="312"/>
      <c r="CIF87" s="312"/>
      <c r="CIG87" s="312"/>
      <c r="CIH87" s="312"/>
      <c r="CII87" s="312"/>
      <c r="CIJ87" s="312"/>
      <c r="CIK87" s="312"/>
      <c r="CIL87" s="312"/>
      <c r="CIM87" s="312"/>
      <c r="CIN87" s="312"/>
      <c r="CIO87" s="312"/>
      <c r="CIP87" s="312"/>
      <c r="CIQ87" s="312"/>
      <c r="CIR87" s="312"/>
      <c r="CIS87" s="312"/>
      <c r="CIT87" s="312"/>
      <c r="CIU87" s="312"/>
      <c r="CIV87" s="312"/>
      <c r="CIW87" s="318"/>
      <c r="CIX87" s="318"/>
      <c r="CIY87" s="318"/>
      <c r="CIZ87" s="318"/>
      <c r="CJA87" s="318"/>
      <c r="CJB87" s="318"/>
      <c r="CJC87" s="318"/>
      <c r="CJD87" s="318"/>
      <c r="CJE87" s="318"/>
      <c r="CJF87" s="318"/>
      <c r="CJG87" s="318"/>
      <c r="CJH87" s="318"/>
      <c r="CJI87" s="318"/>
      <c r="CJJ87" s="318"/>
      <c r="CJK87" s="318"/>
      <c r="CJL87" s="318"/>
      <c r="CJM87" s="322"/>
      <c r="CJN87" s="323"/>
      <c r="CJO87" s="323"/>
      <c r="CJP87" s="323"/>
      <c r="CJQ87" s="323"/>
      <c r="CJR87" s="323"/>
      <c r="CJS87" s="323"/>
      <c r="CJT87" s="323"/>
      <c r="CJU87" s="323"/>
      <c r="CJV87" s="323"/>
      <c r="CJW87" s="323"/>
      <c r="CJX87" s="323"/>
      <c r="CJY87" s="323"/>
      <c r="CJZ87" s="323"/>
      <c r="CKA87" s="323"/>
      <c r="CKB87" s="350"/>
      <c r="CKC87" s="312"/>
      <c r="CKD87" s="312"/>
      <c r="CKE87" s="312"/>
      <c r="CKF87" s="312"/>
      <c r="CKG87" s="312"/>
      <c r="CKH87" s="312"/>
      <c r="CKI87" s="312"/>
      <c r="CKJ87" s="312"/>
      <c r="CKK87" s="312"/>
      <c r="CKL87" s="312"/>
      <c r="CKM87" s="312"/>
      <c r="CKN87" s="312"/>
      <c r="CKO87" s="312"/>
      <c r="CKP87" s="312"/>
      <c r="CKQ87" s="312"/>
      <c r="CKR87" s="312"/>
      <c r="CKS87" s="312"/>
      <c r="CKT87" s="312"/>
      <c r="CKU87" s="312"/>
      <c r="CKV87" s="312"/>
      <c r="CKW87" s="312"/>
      <c r="CKX87" s="312"/>
      <c r="CKY87" s="312"/>
      <c r="CKZ87" s="312"/>
      <c r="CLA87" s="312"/>
      <c r="CLB87" s="312"/>
      <c r="CLC87" s="312"/>
      <c r="CLD87" s="312"/>
      <c r="CLE87" s="312"/>
      <c r="CLF87" s="312"/>
      <c r="CLG87" s="312"/>
      <c r="CLH87" s="312"/>
      <c r="CLI87" s="312"/>
      <c r="CLJ87" s="312"/>
      <c r="CLK87" s="312"/>
      <c r="CLL87" s="312"/>
      <c r="CLM87" s="312"/>
      <c r="CLN87" s="312"/>
      <c r="CLO87" s="312"/>
      <c r="CLP87" s="312"/>
      <c r="CLQ87" s="312"/>
      <c r="CLR87" s="312"/>
      <c r="CLS87" s="312"/>
      <c r="CLT87" s="312"/>
      <c r="CLU87" s="312"/>
      <c r="CLV87" s="312"/>
      <c r="CLW87" s="312"/>
      <c r="CLX87" s="312"/>
      <c r="CLY87" s="312"/>
      <c r="CLZ87" s="312"/>
      <c r="CMA87" s="312"/>
      <c r="CMB87" s="312"/>
      <c r="CMC87" s="312"/>
      <c r="CMD87" s="312"/>
      <c r="CME87" s="312"/>
      <c r="CMF87" s="312"/>
      <c r="CMG87" s="312"/>
      <c r="CMH87" s="312"/>
      <c r="CMI87" s="312"/>
      <c r="CMJ87" s="312"/>
      <c r="CMK87" s="318"/>
      <c r="CML87" s="318"/>
      <c r="CMM87" s="318"/>
      <c r="CMN87" s="318"/>
      <c r="CMO87" s="318"/>
      <c r="CMP87" s="318"/>
      <c r="CMQ87" s="318"/>
      <c r="CMR87" s="318"/>
      <c r="CMS87" s="318"/>
      <c r="CMT87" s="318"/>
      <c r="CMU87" s="318"/>
      <c r="CMV87" s="318"/>
      <c r="CMW87" s="318"/>
      <c r="CMX87" s="318"/>
      <c r="CMY87" s="318"/>
      <c r="CMZ87" s="318"/>
      <c r="CNA87" s="322"/>
      <c r="CNB87" s="323"/>
      <c r="CNC87" s="323"/>
      <c r="CND87" s="323"/>
      <c r="CNE87" s="323"/>
      <c r="CNF87" s="323"/>
      <c r="CNG87" s="323"/>
      <c r="CNH87" s="323"/>
      <c r="CNI87" s="323"/>
      <c r="CNJ87" s="323"/>
      <c r="CNK87" s="323"/>
      <c r="CNL87" s="323"/>
      <c r="CNM87" s="323"/>
      <c r="CNN87" s="323"/>
      <c r="CNO87" s="323"/>
      <c r="CNP87" s="350"/>
      <c r="CNQ87" s="312"/>
      <c r="CNR87" s="312"/>
      <c r="CNS87" s="312"/>
      <c r="CNT87" s="312"/>
      <c r="CNU87" s="312"/>
      <c r="CNV87" s="312"/>
      <c r="CNW87" s="312"/>
      <c r="CNX87" s="312"/>
      <c r="CNY87" s="312"/>
      <c r="CNZ87" s="312"/>
      <c r="COA87" s="312"/>
      <c r="COB87" s="312"/>
      <c r="COC87" s="312"/>
      <c r="COD87" s="312"/>
      <c r="COE87" s="312"/>
      <c r="COF87" s="312"/>
      <c r="COG87" s="312"/>
      <c r="COH87" s="312"/>
      <c r="COI87" s="312"/>
      <c r="COJ87" s="312"/>
      <c r="COK87" s="312"/>
      <c r="COL87" s="312"/>
      <c r="COM87" s="312"/>
      <c r="CON87" s="312"/>
      <c r="COO87" s="312"/>
      <c r="COP87" s="312"/>
      <c r="COQ87" s="312"/>
      <c r="COR87" s="312"/>
      <c r="COS87" s="312"/>
      <c r="COT87" s="312"/>
      <c r="COU87" s="312"/>
      <c r="COV87" s="312"/>
      <c r="COW87" s="312"/>
      <c r="COX87" s="312"/>
      <c r="COY87" s="312"/>
      <c r="COZ87" s="312"/>
      <c r="CPA87" s="312"/>
      <c r="CPB87" s="312"/>
      <c r="CPC87" s="312"/>
      <c r="CPD87" s="312"/>
      <c r="CPE87" s="312"/>
      <c r="CPF87" s="312"/>
      <c r="CPG87" s="312"/>
      <c r="CPH87" s="312"/>
      <c r="CPI87" s="312"/>
      <c r="CPJ87" s="312"/>
      <c r="CPK87" s="312"/>
      <c r="CPL87" s="312"/>
      <c r="CPM87" s="312"/>
      <c r="CPN87" s="312"/>
      <c r="CPO87" s="312"/>
      <c r="CPP87" s="312"/>
      <c r="CPQ87" s="312"/>
      <c r="CPR87" s="312"/>
      <c r="CPS87" s="312"/>
      <c r="CPT87" s="312"/>
      <c r="CPU87" s="312"/>
      <c r="CPV87" s="312"/>
      <c r="CPW87" s="312"/>
      <c r="CPX87" s="312"/>
      <c r="CPY87" s="318"/>
      <c r="CPZ87" s="318"/>
      <c r="CQA87" s="318"/>
      <c r="CQB87" s="318"/>
      <c r="CQC87" s="318"/>
      <c r="CQD87" s="318"/>
      <c r="CQE87" s="318"/>
      <c r="CQF87" s="318"/>
      <c r="CQG87" s="318"/>
      <c r="CQH87" s="318"/>
      <c r="CQI87" s="318"/>
      <c r="CQJ87" s="318"/>
      <c r="CQK87" s="318"/>
      <c r="CQL87" s="318"/>
      <c r="CQM87" s="318"/>
      <c r="CQN87" s="318"/>
      <c r="CQO87" s="322"/>
      <c r="CQP87" s="323"/>
      <c r="CQQ87" s="323"/>
      <c r="CQR87" s="323"/>
      <c r="CQS87" s="323"/>
      <c r="CQT87" s="323"/>
      <c r="CQU87" s="323"/>
      <c r="CQV87" s="323"/>
      <c r="CQW87" s="323"/>
      <c r="CQX87" s="323"/>
      <c r="CQY87" s="323"/>
      <c r="CQZ87" s="323"/>
      <c r="CRA87" s="323"/>
      <c r="CRB87" s="323"/>
      <c r="CRC87" s="323"/>
      <c r="CRD87" s="350"/>
      <c r="CRE87" s="312"/>
      <c r="CRF87" s="312"/>
      <c r="CRG87" s="312"/>
      <c r="CRH87" s="312"/>
      <c r="CRI87" s="312"/>
      <c r="CRJ87" s="312"/>
      <c r="CRK87" s="312"/>
      <c r="CRL87" s="312"/>
      <c r="CRM87" s="312"/>
      <c r="CRN87" s="312"/>
      <c r="CRO87" s="312"/>
      <c r="CRP87" s="312"/>
      <c r="CRQ87" s="312"/>
      <c r="CRR87" s="312"/>
      <c r="CRS87" s="312"/>
      <c r="CRT87" s="312"/>
      <c r="CRU87" s="312"/>
      <c r="CRV87" s="312"/>
      <c r="CRW87" s="312"/>
      <c r="CRX87" s="312"/>
      <c r="CRY87" s="312"/>
      <c r="CRZ87" s="312"/>
      <c r="CSA87" s="312"/>
      <c r="CSB87" s="312"/>
      <c r="CSC87" s="312"/>
      <c r="CSD87" s="312"/>
      <c r="CSE87" s="312"/>
      <c r="CSF87" s="312"/>
      <c r="CSG87" s="312"/>
      <c r="CSH87" s="312"/>
      <c r="CSI87" s="312"/>
      <c r="CSJ87" s="312"/>
      <c r="CSK87" s="312"/>
      <c r="CSL87" s="312"/>
      <c r="CSM87" s="312"/>
      <c r="CSN87" s="312"/>
      <c r="CSO87" s="312"/>
      <c r="CSP87" s="312"/>
      <c r="CSQ87" s="312"/>
      <c r="CSR87" s="312"/>
      <c r="CSS87" s="312"/>
      <c r="CST87" s="312"/>
      <c r="CSU87" s="312"/>
      <c r="CSV87" s="312"/>
      <c r="CSW87" s="312"/>
      <c r="CSX87" s="312"/>
      <c r="CSY87" s="312"/>
      <c r="CSZ87" s="312"/>
      <c r="CTA87" s="312"/>
      <c r="CTB87" s="312"/>
      <c r="CTC87" s="312"/>
      <c r="CTD87" s="312"/>
      <c r="CTE87" s="312"/>
      <c r="CTF87" s="312"/>
      <c r="CTG87" s="312"/>
      <c r="CTH87" s="312"/>
      <c r="CTI87" s="312"/>
      <c r="CTJ87" s="312"/>
      <c r="CTK87" s="312"/>
      <c r="CTL87" s="312"/>
      <c r="CTM87" s="318"/>
      <c r="CTN87" s="318"/>
      <c r="CTO87" s="318"/>
      <c r="CTP87" s="318"/>
      <c r="CTQ87" s="318"/>
      <c r="CTR87" s="318"/>
      <c r="CTS87" s="318"/>
      <c r="CTT87" s="318"/>
      <c r="CTU87" s="318"/>
      <c r="CTV87" s="318"/>
      <c r="CTW87" s="318"/>
      <c r="CTX87" s="318"/>
      <c r="CTY87" s="318"/>
      <c r="CTZ87" s="318"/>
      <c r="CUA87" s="318"/>
      <c r="CUB87" s="318"/>
      <c r="CUC87" s="322"/>
      <c r="CUD87" s="323"/>
      <c r="CUE87" s="323"/>
      <c r="CUF87" s="323"/>
      <c r="CUG87" s="323"/>
      <c r="CUH87" s="323"/>
      <c r="CUI87" s="323"/>
      <c r="CUJ87" s="323"/>
      <c r="CUK87" s="323"/>
      <c r="CUL87" s="323"/>
      <c r="CUM87" s="323"/>
      <c r="CUN87" s="323"/>
      <c r="CUO87" s="323"/>
      <c r="CUP87" s="323"/>
      <c r="CUQ87" s="323"/>
      <c r="CUR87" s="350"/>
      <c r="CUS87" s="312"/>
      <c r="CUT87" s="312"/>
      <c r="CUU87" s="312"/>
      <c r="CUV87" s="312"/>
      <c r="CUW87" s="312"/>
      <c r="CUX87" s="312"/>
      <c r="CUY87" s="312"/>
      <c r="CUZ87" s="312"/>
      <c r="CVA87" s="312"/>
      <c r="CVB87" s="312"/>
      <c r="CVC87" s="312"/>
      <c r="CVD87" s="312"/>
      <c r="CVE87" s="312"/>
      <c r="CVF87" s="312"/>
      <c r="CVG87" s="312"/>
      <c r="CVH87" s="312"/>
      <c r="CVI87" s="312"/>
      <c r="CVJ87" s="312"/>
      <c r="CVK87" s="312"/>
      <c r="CVL87" s="312"/>
      <c r="CVM87" s="312"/>
      <c r="CVN87" s="312"/>
      <c r="CVO87" s="312"/>
      <c r="CVP87" s="312"/>
      <c r="CVQ87" s="312"/>
      <c r="CVR87" s="312"/>
      <c r="CVS87" s="312"/>
      <c r="CVT87" s="312"/>
      <c r="CVU87" s="312"/>
      <c r="CVV87" s="312"/>
      <c r="CVW87" s="312"/>
      <c r="CVX87" s="312"/>
      <c r="CVY87" s="312"/>
      <c r="CVZ87" s="312"/>
      <c r="CWA87" s="312"/>
      <c r="CWB87" s="312"/>
      <c r="CWC87" s="312"/>
      <c r="CWD87" s="312"/>
      <c r="CWE87" s="312"/>
      <c r="CWF87" s="312"/>
      <c r="CWG87" s="312"/>
      <c r="CWH87" s="312"/>
      <c r="CWI87" s="312"/>
      <c r="CWJ87" s="312"/>
      <c r="CWK87" s="312"/>
      <c r="CWL87" s="312"/>
      <c r="CWM87" s="312"/>
      <c r="CWN87" s="312"/>
      <c r="CWO87" s="312"/>
      <c r="CWP87" s="312"/>
      <c r="CWQ87" s="312"/>
      <c r="CWR87" s="312"/>
      <c r="CWS87" s="312"/>
      <c r="CWT87" s="312"/>
      <c r="CWU87" s="312"/>
      <c r="CWV87" s="312"/>
      <c r="CWW87" s="312"/>
      <c r="CWX87" s="312"/>
      <c r="CWY87" s="312"/>
      <c r="CWZ87" s="312"/>
      <c r="CXA87" s="318"/>
      <c r="CXB87" s="318"/>
      <c r="CXC87" s="318"/>
      <c r="CXD87" s="318"/>
      <c r="CXE87" s="318"/>
      <c r="CXF87" s="318"/>
      <c r="CXG87" s="318"/>
      <c r="CXH87" s="318"/>
      <c r="CXI87" s="318"/>
      <c r="CXJ87" s="318"/>
      <c r="CXK87" s="318"/>
      <c r="CXL87" s="318"/>
      <c r="CXM87" s="318"/>
      <c r="CXN87" s="318"/>
      <c r="CXO87" s="318"/>
      <c r="CXP87" s="318"/>
      <c r="CXQ87" s="322"/>
      <c r="CXR87" s="323"/>
      <c r="CXS87" s="323"/>
      <c r="CXT87" s="323"/>
      <c r="CXU87" s="323"/>
      <c r="CXV87" s="323"/>
      <c r="CXW87" s="323"/>
      <c r="CXX87" s="323"/>
      <c r="CXY87" s="323"/>
      <c r="CXZ87" s="323"/>
      <c r="CYA87" s="323"/>
      <c r="CYB87" s="323"/>
      <c r="CYC87" s="323"/>
      <c r="CYD87" s="323"/>
      <c r="CYE87" s="323"/>
      <c r="CYF87" s="350"/>
      <c r="CYG87" s="312"/>
      <c r="CYH87" s="312"/>
      <c r="CYI87" s="312"/>
      <c r="CYJ87" s="312"/>
      <c r="CYK87" s="312"/>
      <c r="CYL87" s="312"/>
      <c r="CYM87" s="312"/>
      <c r="CYN87" s="312"/>
      <c r="CYO87" s="312"/>
      <c r="CYP87" s="312"/>
      <c r="CYQ87" s="312"/>
      <c r="CYR87" s="312"/>
      <c r="CYS87" s="312"/>
      <c r="CYT87" s="312"/>
      <c r="CYU87" s="312"/>
      <c r="CYV87" s="312"/>
      <c r="CYW87" s="312"/>
      <c r="CYX87" s="312"/>
      <c r="CYY87" s="312"/>
      <c r="CYZ87" s="312"/>
      <c r="CZA87" s="312"/>
      <c r="CZB87" s="312"/>
      <c r="CZC87" s="312"/>
      <c r="CZD87" s="312"/>
      <c r="CZE87" s="312"/>
      <c r="CZF87" s="312"/>
      <c r="CZG87" s="312"/>
      <c r="CZH87" s="312"/>
      <c r="CZI87" s="312"/>
      <c r="CZJ87" s="312"/>
      <c r="CZK87" s="312"/>
      <c r="CZL87" s="312"/>
      <c r="CZM87" s="312"/>
      <c r="CZN87" s="312"/>
      <c r="CZO87" s="312"/>
      <c r="CZP87" s="312"/>
      <c r="CZQ87" s="312"/>
      <c r="CZR87" s="312"/>
      <c r="CZS87" s="312"/>
      <c r="CZT87" s="312"/>
      <c r="CZU87" s="312"/>
      <c r="CZV87" s="312"/>
      <c r="CZW87" s="312"/>
      <c r="CZX87" s="312"/>
      <c r="CZY87" s="312"/>
      <c r="CZZ87" s="312"/>
      <c r="DAA87" s="312"/>
      <c r="DAB87" s="312"/>
      <c r="DAC87" s="312"/>
      <c r="DAD87" s="312"/>
      <c r="DAE87" s="312"/>
      <c r="DAF87" s="312"/>
      <c r="DAG87" s="312"/>
      <c r="DAH87" s="312"/>
      <c r="DAI87" s="312"/>
      <c r="DAJ87" s="312"/>
      <c r="DAK87" s="312"/>
      <c r="DAL87" s="312"/>
      <c r="DAM87" s="312"/>
      <c r="DAN87" s="312"/>
      <c r="DAO87" s="318"/>
      <c r="DAP87" s="318"/>
      <c r="DAQ87" s="318"/>
      <c r="DAR87" s="318"/>
      <c r="DAS87" s="318"/>
      <c r="DAT87" s="318"/>
      <c r="DAU87" s="318"/>
      <c r="DAV87" s="318"/>
      <c r="DAW87" s="318"/>
      <c r="DAX87" s="318"/>
      <c r="DAY87" s="318"/>
      <c r="DAZ87" s="318"/>
      <c r="DBA87" s="318"/>
      <c r="DBB87" s="318"/>
      <c r="DBC87" s="318"/>
      <c r="DBD87" s="318"/>
      <c r="DBE87" s="322"/>
      <c r="DBF87" s="323"/>
      <c r="DBG87" s="323"/>
      <c r="DBH87" s="323"/>
      <c r="DBI87" s="323"/>
      <c r="DBJ87" s="323"/>
      <c r="DBK87" s="323"/>
      <c r="DBL87" s="323"/>
      <c r="DBM87" s="323"/>
      <c r="DBN87" s="323"/>
      <c r="DBO87" s="323"/>
      <c r="DBP87" s="323"/>
      <c r="DBQ87" s="323"/>
      <c r="DBR87" s="323"/>
      <c r="DBS87" s="323"/>
      <c r="DBT87" s="350"/>
      <c r="DBU87" s="312"/>
      <c r="DBV87" s="312"/>
      <c r="DBW87" s="312"/>
      <c r="DBX87" s="312"/>
      <c r="DBY87" s="312"/>
      <c r="DBZ87" s="312"/>
      <c r="DCA87" s="312"/>
      <c r="DCB87" s="312"/>
      <c r="DCC87" s="312"/>
      <c r="DCD87" s="312"/>
      <c r="DCE87" s="312"/>
      <c r="DCF87" s="312"/>
      <c r="DCG87" s="312"/>
      <c r="DCH87" s="312"/>
      <c r="DCI87" s="312"/>
      <c r="DCJ87" s="312"/>
      <c r="DCK87" s="312"/>
      <c r="DCL87" s="312"/>
      <c r="DCM87" s="312"/>
      <c r="DCN87" s="312"/>
      <c r="DCO87" s="312"/>
      <c r="DCP87" s="312"/>
      <c r="DCQ87" s="312"/>
      <c r="DCR87" s="312"/>
      <c r="DCS87" s="312"/>
      <c r="DCT87" s="312"/>
      <c r="DCU87" s="312"/>
      <c r="DCV87" s="312"/>
      <c r="DCW87" s="312"/>
      <c r="DCX87" s="312"/>
      <c r="DCY87" s="312"/>
      <c r="DCZ87" s="312"/>
      <c r="DDA87" s="312"/>
      <c r="DDB87" s="312"/>
      <c r="DDC87" s="312"/>
      <c r="DDD87" s="312"/>
      <c r="DDE87" s="312"/>
      <c r="DDF87" s="312"/>
      <c r="DDG87" s="312"/>
      <c r="DDH87" s="312"/>
      <c r="DDI87" s="312"/>
      <c r="DDJ87" s="312"/>
      <c r="DDK87" s="312"/>
      <c r="DDL87" s="312"/>
      <c r="DDM87" s="312"/>
      <c r="DDN87" s="312"/>
      <c r="DDO87" s="312"/>
      <c r="DDP87" s="312"/>
      <c r="DDQ87" s="312"/>
      <c r="DDR87" s="312"/>
      <c r="DDS87" s="312"/>
      <c r="DDT87" s="312"/>
      <c r="DDU87" s="312"/>
      <c r="DDV87" s="312"/>
      <c r="DDW87" s="312"/>
      <c r="DDX87" s="312"/>
      <c r="DDY87" s="312"/>
      <c r="DDZ87" s="312"/>
      <c r="DEA87" s="312"/>
      <c r="DEB87" s="312"/>
      <c r="DEC87" s="318"/>
      <c r="DED87" s="318"/>
      <c r="DEE87" s="318"/>
      <c r="DEF87" s="318"/>
      <c r="DEG87" s="318"/>
      <c r="DEH87" s="318"/>
      <c r="DEI87" s="318"/>
      <c r="DEJ87" s="318"/>
      <c r="DEK87" s="318"/>
      <c r="DEL87" s="318"/>
      <c r="DEM87" s="318"/>
      <c r="DEN87" s="318"/>
      <c r="DEO87" s="318"/>
      <c r="DEP87" s="318"/>
      <c r="DEQ87" s="318"/>
      <c r="DER87" s="318"/>
      <c r="DES87" s="322"/>
      <c r="DET87" s="323"/>
      <c r="DEU87" s="323"/>
      <c r="DEV87" s="323"/>
      <c r="DEW87" s="323"/>
      <c r="DEX87" s="323"/>
      <c r="DEY87" s="323"/>
      <c r="DEZ87" s="323"/>
      <c r="DFA87" s="323"/>
      <c r="DFB87" s="323"/>
      <c r="DFC87" s="323"/>
      <c r="DFD87" s="323"/>
      <c r="DFE87" s="323"/>
      <c r="DFF87" s="323"/>
      <c r="DFG87" s="323"/>
      <c r="DFH87" s="350"/>
      <c r="DFI87" s="312"/>
      <c r="DFJ87" s="312"/>
      <c r="DFK87" s="312"/>
      <c r="DFL87" s="312"/>
      <c r="DFM87" s="312"/>
      <c r="DFN87" s="312"/>
      <c r="DFO87" s="312"/>
      <c r="DFP87" s="312"/>
      <c r="DFQ87" s="312"/>
      <c r="DFR87" s="312"/>
      <c r="DFS87" s="312"/>
      <c r="DFT87" s="312"/>
      <c r="DFU87" s="312"/>
      <c r="DFV87" s="312"/>
      <c r="DFW87" s="312"/>
      <c r="DFX87" s="312"/>
      <c r="DFY87" s="312"/>
      <c r="DFZ87" s="312"/>
      <c r="DGA87" s="312"/>
      <c r="DGB87" s="312"/>
      <c r="DGC87" s="312"/>
      <c r="DGD87" s="312"/>
      <c r="DGE87" s="312"/>
      <c r="DGF87" s="312"/>
      <c r="DGG87" s="312"/>
      <c r="DGH87" s="312"/>
      <c r="DGI87" s="312"/>
      <c r="DGJ87" s="312"/>
      <c r="DGK87" s="312"/>
      <c r="DGL87" s="312"/>
      <c r="DGM87" s="312"/>
      <c r="DGN87" s="312"/>
      <c r="DGO87" s="312"/>
      <c r="DGP87" s="312"/>
      <c r="DGQ87" s="312"/>
      <c r="DGR87" s="312"/>
      <c r="DGS87" s="312"/>
      <c r="DGT87" s="312"/>
      <c r="DGU87" s="312"/>
      <c r="DGV87" s="312"/>
      <c r="DGW87" s="312"/>
      <c r="DGX87" s="312"/>
      <c r="DGY87" s="312"/>
      <c r="DGZ87" s="312"/>
      <c r="DHA87" s="312"/>
      <c r="DHB87" s="312"/>
      <c r="DHC87" s="312"/>
      <c r="DHD87" s="312"/>
      <c r="DHE87" s="312"/>
      <c r="DHF87" s="312"/>
      <c r="DHG87" s="312"/>
      <c r="DHH87" s="312"/>
      <c r="DHI87" s="312"/>
      <c r="DHJ87" s="312"/>
      <c r="DHK87" s="312"/>
      <c r="DHL87" s="312"/>
      <c r="DHM87" s="312"/>
      <c r="DHN87" s="312"/>
      <c r="DHO87" s="312"/>
      <c r="DHP87" s="312"/>
      <c r="DHQ87" s="318"/>
      <c r="DHR87" s="318"/>
      <c r="DHS87" s="318"/>
      <c r="DHT87" s="318"/>
      <c r="DHU87" s="318"/>
      <c r="DHV87" s="318"/>
      <c r="DHW87" s="318"/>
      <c r="DHX87" s="318"/>
      <c r="DHY87" s="318"/>
      <c r="DHZ87" s="318"/>
      <c r="DIA87" s="318"/>
      <c r="DIB87" s="318"/>
      <c r="DIC87" s="318"/>
      <c r="DID87" s="318"/>
      <c r="DIE87" s="318"/>
      <c r="DIF87" s="318"/>
      <c r="DIG87" s="322"/>
      <c r="DIH87" s="323"/>
      <c r="DII87" s="323"/>
      <c r="DIJ87" s="323"/>
      <c r="DIK87" s="323"/>
      <c r="DIL87" s="323"/>
      <c r="DIM87" s="323"/>
      <c r="DIN87" s="323"/>
      <c r="DIO87" s="323"/>
      <c r="DIP87" s="323"/>
      <c r="DIQ87" s="323"/>
      <c r="DIR87" s="323"/>
      <c r="DIS87" s="323"/>
      <c r="DIT87" s="323"/>
      <c r="DIU87" s="323"/>
      <c r="DIV87" s="350"/>
      <c r="DIW87" s="312"/>
      <c r="DIX87" s="312"/>
      <c r="DIY87" s="312"/>
      <c r="DIZ87" s="312"/>
      <c r="DJA87" s="312"/>
      <c r="DJB87" s="312"/>
      <c r="DJC87" s="312"/>
      <c r="DJD87" s="312"/>
      <c r="DJE87" s="312"/>
      <c r="DJF87" s="312"/>
      <c r="DJG87" s="312"/>
      <c r="DJH87" s="312"/>
      <c r="DJI87" s="312"/>
      <c r="DJJ87" s="312"/>
      <c r="DJK87" s="312"/>
      <c r="DJL87" s="312"/>
      <c r="DJM87" s="312"/>
      <c r="DJN87" s="312"/>
      <c r="DJO87" s="312"/>
      <c r="DJP87" s="312"/>
      <c r="DJQ87" s="312"/>
      <c r="DJR87" s="312"/>
      <c r="DJS87" s="312"/>
      <c r="DJT87" s="312"/>
      <c r="DJU87" s="312"/>
      <c r="DJV87" s="312"/>
      <c r="DJW87" s="312"/>
      <c r="DJX87" s="312"/>
      <c r="DJY87" s="312"/>
      <c r="DJZ87" s="312"/>
      <c r="DKA87" s="312"/>
      <c r="DKB87" s="312"/>
      <c r="DKC87" s="312"/>
      <c r="DKD87" s="312"/>
      <c r="DKE87" s="312"/>
      <c r="DKF87" s="312"/>
      <c r="DKG87" s="312"/>
      <c r="DKH87" s="312"/>
      <c r="DKI87" s="312"/>
      <c r="DKJ87" s="312"/>
      <c r="DKK87" s="312"/>
      <c r="DKL87" s="312"/>
      <c r="DKM87" s="312"/>
      <c r="DKN87" s="312"/>
      <c r="DKO87" s="312"/>
      <c r="DKP87" s="312"/>
      <c r="DKQ87" s="312"/>
      <c r="DKR87" s="312"/>
      <c r="DKS87" s="312"/>
      <c r="DKT87" s="312"/>
      <c r="DKU87" s="312"/>
      <c r="DKV87" s="312"/>
      <c r="DKW87" s="312"/>
      <c r="DKX87" s="312"/>
      <c r="DKY87" s="312"/>
      <c r="DKZ87" s="312"/>
      <c r="DLA87" s="312"/>
      <c r="DLB87" s="312"/>
      <c r="DLC87" s="312"/>
      <c r="DLD87" s="312"/>
      <c r="DLE87" s="318"/>
      <c r="DLF87" s="318"/>
      <c r="DLG87" s="318"/>
      <c r="DLH87" s="318"/>
      <c r="DLI87" s="318"/>
      <c r="DLJ87" s="318"/>
      <c r="DLK87" s="318"/>
      <c r="DLL87" s="318"/>
      <c r="DLM87" s="318"/>
      <c r="DLN87" s="318"/>
      <c r="DLO87" s="318"/>
      <c r="DLP87" s="318"/>
      <c r="DLQ87" s="318"/>
      <c r="DLR87" s="318"/>
      <c r="DLS87" s="318"/>
      <c r="DLT87" s="318"/>
      <c r="DLU87" s="322"/>
      <c r="DLV87" s="323"/>
      <c r="DLW87" s="323"/>
      <c r="DLX87" s="323"/>
      <c r="DLY87" s="323"/>
      <c r="DLZ87" s="323"/>
      <c r="DMA87" s="323"/>
      <c r="DMB87" s="323"/>
      <c r="DMC87" s="323"/>
      <c r="DMD87" s="323"/>
      <c r="DME87" s="323"/>
      <c r="DMF87" s="323"/>
      <c r="DMG87" s="323"/>
      <c r="DMH87" s="323"/>
      <c r="DMI87" s="323"/>
      <c r="DMJ87" s="350"/>
      <c r="DMK87" s="312"/>
      <c r="DML87" s="312"/>
      <c r="DMM87" s="312"/>
      <c r="DMN87" s="312"/>
      <c r="DMO87" s="312"/>
      <c r="DMP87" s="312"/>
      <c r="DMQ87" s="312"/>
      <c r="DMR87" s="312"/>
      <c r="DMS87" s="312"/>
      <c r="DMT87" s="312"/>
      <c r="DMU87" s="312"/>
      <c r="DMV87" s="312"/>
      <c r="DMW87" s="312"/>
      <c r="DMX87" s="312"/>
      <c r="DMY87" s="312"/>
      <c r="DMZ87" s="312"/>
      <c r="DNA87" s="312"/>
      <c r="DNB87" s="312"/>
      <c r="DNC87" s="312"/>
      <c r="DND87" s="312"/>
      <c r="DNE87" s="312"/>
      <c r="DNF87" s="312"/>
      <c r="DNG87" s="312"/>
      <c r="DNH87" s="312"/>
      <c r="DNI87" s="312"/>
      <c r="DNJ87" s="312"/>
      <c r="DNK87" s="312"/>
      <c r="DNL87" s="312"/>
      <c r="DNM87" s="312"/>
      <c r="DNN87" s="312"/>
      <c r="DNO87" s="312"/>
      <c r="DNP87" s="312"/>
      <c r="DNQ87" s="312"/>
      <c r="DNR87" s="312"/>
      <c r="DNS87" s="312"/>
      <c r="DNT87" s="312"/>
      <c r="DNU87" s="312"/>
      <c r="DNV87" s="312"/>
      <c r="DNW87" s="312"/>
      <c r="DNX87" s="312"/>
      <c r="DNY87" s="312"/>
      <c r="DNZ87" s="312"/>
      <c r="DOA87" s="312"/>
      <c r="DOB87" s="312"/>
      <c r="DOC87" s="312"/>
      <c r="DOD87" s="312"/>
      <c r="DOE87" s="312"/>
      <c r="DOF87" s="312"/>
      <c r="DOG87" s="312"/>
      <c r="DOH87" s="312"/>
      <c r="DOI87" s="312"/>
      <c r="DOJ87" s="312"/>
      <c r="DOK87" s="312"/>
      <c r="DOL87" s="312"/>
      <c r="DOM87" s="312"/>
      <c r="DON87" s="312"/>
      <c r="DOO87" s="312"/>
      <c r="DOP87" s="312"/>
      <c r="DOQ87" s="312"/>
      <c r="DOR87" s="312"/>
      <c r="DOS87" s="318"/>
      <c r="DOT87" s="318"/>
      <c r="DOU87" s="318"/>
      <c r="DOV87" s="318"/>
      <c r="DOW87" s="318"/>
      <c r="DOX87" s="318"/>
      <c r="DOY87" s="318"/>
      <c r="DOZ87" s="318"/>
      <c r="DPA87" s="318"/>
      <c r="DPB87" s="318"/>
      <c r="DPC87" s="318"/>
      <c r="DPD87" s="318"/>
      <c r="DPE87" s="318"/>
      <c r="DPF87" s="318"/>
      <c r="DPG87" s="318"/>
      <c r="DPH87" s="318"/>
      <c r="DPI87" s="322"/>
      <c r="DPJ87" s="323"/>
      <c r="DPK87" s="323"/>
      <c r="DPL87" s="323"/>
      <c r="DPM87" s="323"/>
      <c r="DPN87" s="323"/>
      <c r="DPO87" s="323"/>
      <c r="DPP87" s="323"/>
      <c r="DPQ87" s="323"/>
      <c r="DPR87" s="323"/>
      <c r="DPS87" s="323"/>
      <c r="DPT87" s="323"/>
      <c r="DPU87" s="323"/>
      <c r="DPV87" s="323"/>
      <c r="DPW87" s="323"/>
      <c r="DPX87" s="350"/>
      <c r="DPY87" s="312"/>
      <c r="DPZ87" s="312"/>
      <c r="DQA87" s="312"/>
      <c r="DQB87" s="312"/>
      <c r="DQC87" s="312"/>
      <c r="DQD87" s="312"/>
      <c r="DQE87" s="312"/>
      <c r="DQF87" s="312"/>
      <c r="DQG87" s="312"/>
      <c r="DQH87" s="312"/>
      <c r="DQI87" s="312"/>
      <c r="DQJ87" s="312"/>
      <c r="DQK87" s="312"/>
      <c r="DQL87" s="312"/>
      <c r="DQM87" s="312"/>
      <c r="DQN87" s="312"/>
      <c r="DQO87" s="312"/>
      <c r="DQP87" s="312"/>
      <c r="DQQ87" s="312"/>
      <c r="DQR87" s="312"/>
      <c r="DQS87" s="312"/>
      <c r="DQT87" s="312"/>
      <c r="DQU87" s="312"/>
      <c r="DQV87" s="312"/>
      <c r="DQW87" s="312"/>
      <c r="DQX87" s="312"/>
      <c r="DQY87" s="312"/>
      <c r="DQZ87" s="312"/>
      <c r="DRA87" s="312"/>
      <c r="DRB87" s="312"/>
      <c r="DRC87" s="312"/>
      <c r="DRD87" s="312"/>
      <c r="DRE87" s="312"/>
      <c r="DRF87" s="312"/>
      <c r="DRG87" s="312"/>
      <c r="DRH87" s="312"/>
      <c r="DRI87" s="312"/>
      <c r="DRJ87" s="312"/>
      <c r="DRK87" s="312"/>
      <c r="DRL87" s="312"/>
      <c r="DRM87" s="312"/>
      <c r="DRN87" s="312"/>
      <c r="DRO87" s="312"/>
      <c r="DRP87" s="312"/>
      <c r="DRQ87" s="312"/>
      <c r="DRR87" s="312"/>
      <c r="DRS87" s="312"/>
      <c r="DRT87" s="312"/>
      <c r="DRU87" s="312"/>
      <c r="DRV87" s="312"/>
      <c r="DRW87" s="312"/>
      <c r="DRX87" s="312"/>
      <c r="DRY87" s="312"/>
      <c r="DRZ87" s="312"/>
      <c r="DSA87" s="312"/>
      <c r="DSB87" s="312"/>
      <c r="DSC87" s="312"/>
      <c r="DSD87" s="312"/>
      <c r="DSE87" s="312"/>
      <c r="DSF87" s="312"/>
      <c r="DSG87" s="318"/>
      <c r="DSH87" s="318"/>
      <c r="DSI87" s="318"/>
      <c r="DSJ87" s="318"/>
      <c r="DSK87" s="318"/>
      <c r="DSL87" s="318"/>
      <c r="DSM87" s="318"/>
      <c r="DSN87" s="318"/>
      <c r="DSO87" s="318"/>
      <c r="DSP87" s="318"/>
      <c r="DSQ87" s="318"/>
      <c r="DSR87" s="318"/>
      <c r="DSS87" s="318"/>
      <c r="DST87" s="318"/>
      <c r="DSU87" s="318"/>
      <c r="DSV87" s="318"/>
      <c r="DSW87" s="322"/>
      <c r="DSX87" s="323"/>
      <c r="DSY87" s="323"/>
      <c r="DSZ87" s="323"/>
      <c r="DTA87" s="323"/>
      <c r="DTB87" s="323"/>
      <c r="DTC87" s="323"/>
      <c r="DTD87" s="323"/>
      <c r="DTE87" s="323"/>
      <c r="DTF87" s="323"/>
      <c r="DTG87" s="323"/>
      <c r="DTH87" s="323"/>
      <c r="DTI87" s="323"/>
      <c r="DTJ87" s="323"/>
      <c r="DTK87" s="323"/>
      <c r="DTL87" s="350"/>
      <c r="DTM87" s="312"/>
      <c r="DTN87" s="312"/>
      <c r="DTO87" s="312"/>
      <c r="DTP87" s="312"/>
      <c r="DTQ87" s="312"/>
      <c r="DTR87" s="312"/>
      <c r="DTS87" s="312"/>
      <c r="DTT87" s="312"/>
      <c r="DTU87" s="312"/>
      <c r="DTV87" s="312"/>
      <c r="DTW87" s="312"/>
      <c r="DTX87" s="312"/>
      <c r="DTY87" s="312"/>
      <c r="DTZ87" s="312"/>
      <c r="DUA87" s="312"/>
      <c r="DUB87" s="312"/>
      <c r="DUC87" s="312"/>
      <c r="DUD87" s="312"/>
      <c r="DUE87" s="312"/>
      <c r="DUF87" s="312"/>
      <c r="DUG87" s="312"/>
      <c r="DUH87" s="312"/>
      <c r="DUI87" s="312"/>
      <c r="DUJ87" s="312"/>
      <c r="DUK87" s="312"/>
      <c r="DUL87" s="312"/>
      <c r="DUM87" s="312"/>
      <c r="DUN87" s="312"/>
      <c r="DUO87" s="312"/>
      <c r="DUP87" s="312"/>
      <c r="DUQ87" s="312"/>
      <c r="DUR87" s="312"/>
      <c r="DUS87" s="312"/>
      <c r="DUT87" s="312"/>
      <c r="DUU87" s="312"/>
      <c r="DUV87" s="312"/>
      <c r="DUW87" s="312"/>
      <c r="DUX87" s="312"/>
      <c r="DUY87" s="312"/>
      <c r="DUZ87" s="312"/>
      <c r="DVA87" s="312"/>
      <c r="DVB87" s="312"/>
      <c r="DVC87" s="312"/>
      <c r="DVD87" s="312"/>
      <c r="DVE87" s="312"/>
      <c r="DVF87" s="312"/>
      <c r="DVG87" s="312"/>
      <c r="DVH87" s="312"/>
      <c r="DVI87" s="312"/>
      <c r="DVJ87" s="312"/>
      <c r="DVK87" s="312"/>
      <c r="DVL87" s="312"/>
      <c r="DVM87" s="312"/>
      <c r="DVN87" s="312"/>
      <c r="DVO87" s="312"/>
      <c r="DVP87" s="312"/>
      <c r="DVQ87" s="312"/>
      <c r="DVR87" s="312"/>
      <c r="DVS87" s="312"/>
      <c r="DVT87" s="312"/>
      <c r="DVU87" s="318"/>
      <c r="DVV87" s="318"/>
      <c r="DVW87" s="318"/>
      <c r="DVX87" s="318"/>
      <c r="DVY87" s="318"/>
      <c r="DVZ87" s="318"/>
      <c r="DWA87" s="318"/>
      <c r="DWB87" s="318"/>
      <c r="DWC87" s="318"/>
      <c r="DWD87" s="318"/>
      <c r="DWE87" s="318"/>
      <c r="DWF87" s="318"/>
      <c r="DWG87" s="318"/>
      <c r="DWH87" s="318"/>
      <c r="DWI87" s="318"/>
      <c r="DWJ87" s="318"/>
      <c r="DWK87" s="322"/>
      <c r="DWL87" s="323"/>
      <c r="DWM87" s="323"/>
      <c r="DWN87" s="323"/>
      <c r="DWO87" s="323"/>
      <c r="DWP87" s="323"/>
      <c r="DWQ87" s="323"/>
      <c r="DWR87" s="323"/>
      <c r="DWS87" s="323"/>
      <c r="DWT87" s="323"/>
      <c r="DWU87" s="323"/>
      <c r="DWV87" s="323"/>
      <c r="DWW87" s="323"/>
      <c r="DWX87" s="323"/>
      <c r="DWY87" s="323"/>
      <c r="DWZ87" s="350"/>
      <c r="DXA87" s="312"/>
      <c r="DXB87" s="312"/>
      <c r="DXC87" s="312"/>
      <c r="DXD87" s="312"/>
      <c r="DXE87" s="312"/>
      <c r="DXF87" s="312"/>
      <c r="DXG87" s="312"/>
      <c r="DXH87" s="312"/>
      <c r="DXI87" s="312"/>
      <c r="DXJ87" s="312"/>
      <c r="DXK87" s="312"/>
      <c r="DXL87" s="312"/>
      <c r="DXM87" s="312"/>
      <c r="DXN87" s="312"/>
      <c r="DXO87" s="312"/>
      <c r="DXP87" s="312"/>
      <c r="DXQ87" s="312"/>
      <c r="DXR87" s="312"/>
      <c r="DXS87" s="312"/>
      <c r="DXT87" s="312"/>
      <c r="DXU87" s="312"/>
      <c r="DXV87" s="312"/>
      <c r="DXW87" s="312"/>
      <c r="DXX87" s="312"/>
      <c r="DXY87" s="312"/>
      <c r="DXZ87" s="312"/>
      <c r="DYA87" s="312"/>
      <c r="DYB87" s="312"/>
      <c r="DYC87" s="312"/>
      <c r="DYD87" s="312"/>
      <c r="DYE87" s="312"/>
      <c r="DYF87" s="312"/>
      <c r="DYG87" s="312"/>
      <c r="DYH87" s="312"/>
      <c r="DYI87" s="312"/>
      <c r="DYJ87" s="312"/>
      <c r="DYK87" s="312"/>
      <c r="DYL87" s="312"/>
      <c r="DYM87" s="312"/>
      <c r="DYN87" s="312"/>
      <c r="DYO87" s="312"/>
      <c r="DYP87" s="312"/>
      <c r="DYQ87" s="312"/>
      <c r="DYR87" s="312"/>
      <c r="DYS87" s="312"/>
      <c r="DYT87" s="312"/>
      <c r="DYU87" s="312"/>
      <c r="DYV87" s="312"/>
      <c r="DYW87" s="312"/>
      <c r="DYX87" s="312"/>
      <c r="DYY87" s="312"/>
      <c r="DYZ87" s="312"/>
      <c r="DZA87" s="312"/>
      <c r="DZB87" s="312"/>
      <c r="DZC87" s="312"/>
      <c r="DZD87" s="312"/>
      <c r="DZE87" s="312"/>
      <c r="DZF87" s="312"/>
      <c r="DZG87" s="312"/>
      <c r="DZH87" s="312"/>
      <c r="DZI87" s="318"/>
      <c r="DZJ87" s="318"/>
      <c r="DZK87" s="318"/>
      <c r="DZL87" s="318"/>
      <c r="DZM87" s="318"/>
      <c r="DZN87" s="318"/>
      <c r="DZO87" s="318"/>
      <c r="DZP87" s="318"/>
      <c r="DZQ87" s="318"/>
      <c r="DZR87" s="318"/>
      <c r="DZS87" s="318"/>
      <c r="DZT87" s="318"/>
      <c r="DZU87" s="318"/>
      <c r="DZV87" s="318"/>
      <c r="DZW87" s="318"/>
      <c r="DZX87" s="318"/>
      <c r="DZY87" s="322"/>
      <c r="DZZ87" s="323"/>
      <c r="EAA87" s="323"/>
      <c r="EAB87" s="323"/>
      <c r="EAC87" s="323"/>
      <c r="EAD87" s="323"/>
      <c r="EAE87" s="323"/>
      <c r="EAF87" s="323"/>
      <c r="EAG87" s="323"/>
      <c r="EAH87" s="323"/>
      <c r="EAI87" s="323"/>
      <c r="EAJ87" s="323"/>
      <c r="EAK87" s="323"/>
      <c r="EAL87" s="323"/>
      <c r="EAM87" s="323"/>
      <c r="EAN87" s="350"/>
      <c r="EAO87" s="312"/>
      <c r="EAP87" s="312"/>
      <c r="EAQ87" s="312"/>
      <c r="EAR87" s="312"/>
      <c r="EAS87" s="312"/>
      <c r="EAT87" s="312"/>
      <c r="EAU87" s="312"/>
      <c r="EAV87" s="312"/>
      <c r="EAW87" s="312"/>
      <c r="EAX87" s="312"/>
      <c r="EAY87" s="312"/>
      <c r="EAZ87" s="312"/>
      <c r="EBA87" s="312"/>
      <c r="EBB87" s="312"/>
      <c r="EBC87" s="312"/>
      <c r="EBD87" s="312"/>
      <c r="EBE87" s="312"/>
      <c r="EBF87" s="312"/>
      <c r="EBG87" s="312"/>
      <c r="EBH87" s="312"/>
      <c r="EBI87" s="312"/>
      <c r="EBJ87" s="312"/>
      <c r="EBK87" s="312"/>
      <c r="EBL87" s="312"/>
      <c r="EBM87" s="312"/>
      <c r="EBN87" s="312"/>
      <c r="EBO87" s="312"/>
      <c r="EBP87" s="312"/>
      <c r="EBQ87" s="312"/>
      <c r="EBR87" s="312"/>
      <c r="EBS87" s="312"/>
      <c r="EBT87" s="312"/>
      <c r="EBU87" s="312"/>
      <c r="EBV87" s="312"/>
      <c r="EBW87" s="312"/>
      <c r="EBX87" s="312"/>
      <c r="EBY87" s="312"/>
      <c r="EBZ87" s="312"/>
      <c r="ECA87" s="312"/>
      <c r="ECB87" s="312"/>
      <c r="ECC87" s="312"/>
      <c r="ECD87" s="312"/>
      <c r="ECE87" s="312"/>
      <c r="ECF87" s="312"/>
      <c r="ECG87" s="312"/>
      <c r="ECH87" s="312"/>
      <c r="ECI87" s="312"/>
      <c r="ECJ87" s="312"/>
      <c r="ECK87" s="312"/>
      <c r="ECL87" s="312"/>
      <c r="ECM87" s="312"/>
      <c r="ECN87" s="312"/>
      <c r="ECO87" s="312"/>
      <c r="ECP87" s="312"/>
      <c r="ECQ87" s="312"/>
      <c r="ECR87" s="312"/>
      <c r="ECS87" s="312"/>
      <c r="ECT87" s="312"/>
      <c r="ECU87" s="312"/>
      <c r="ECV87" s="312"/>
      <c r="ECW87" s="318"/>
      <c r="ECX87" s="318"/>
      <c r="ECY87" s="318"/>
      <c r="ECZ87" s="318"/>
      <c r="EDA87" s="318"/>
      <c r="EDB87" s="318"/>
      <c r="EDC87" s="318"/>
      <c r="EDD87" s="318"/>
      <c r="EDE87" s="318"/>
      <c r="EDF87" s="318"/>
      <c r="EDG87" s="318"/>
      <c r="EDH87" s="318"/>
      <c r="EDI87" s="318"/>
      <c r="EDJ87" s="318"/>
      <c r="EDK87" s="318"/>
      <c r="EDL87" s="318"/>
      <c r="EDM87" s="322"/>
      <c r="EDN87" s="323"/>
      <c r="EDO87" s="323"/>
      <c r="EDP87" s="323"/>
      <c r="EDQ87" s="323"/>
      <c r="EDR87" s="323"/>
      <c r="EDS87" s="323"/>
      <c r="EDT87" s="323"/>
      <c r="EDU87" s="323"/>
      <c r="EDV87" s="323"/>
      <c r="EDW87" s="323"/>
      <c r="EDX87" s="323"/>
      <c r="EDY87" s="323"/>
      <c r="EDZ87" s="323"/>
      <c r="EEA87" s="323"/>
      <c r="EEB87" s="350"/>
      <c r="EEC87" s="312"/>
      <c r="EED87" s="312"/>
      <c r="EEE87" s="312"/>
      <c r="EEF87" s="312"/>
      <c r="EEG87" s="312"/>
      <c r="EEH87" s="312"/>
      <c r="EEI87" s="312"/>
      <c r="EEJ87" s="312"/>
      <c r="EEK87" s="312"/>
      <c r="EEL87" s="312"/>
      <c r="EEM87" s="312"/>
      <c r="EEN87" s="312"/>
      <c r="EEO87" s="312"/>
      <c r="EEP87" s="312"/>
      <c r="EEQ87" s="312"/>
      <c r="EER87" s="312"/>
      <c r="EES87" s="312"/>
      <c r="EET87" s="312"/>
      <c r="EEU87" s="312"/>
      <c r="EEV87" s="312"/>
      <c r="EEW87" s="312"/>
      <c r="EEX87" s="312"/>
      <c r="EEY87" s="312"/>
      <c r="EEZ87" s="312"/>
      <c r="EFA87" s="312"/>
      <c r="EFB87" s="312"/>
      <c r="EFC87" s="312"/>
      <c r="EFD87" s="312"/>
      <c r="EFE87" s="312"/>
      <c r="EFF87" s="312"/>
      <c r="EFG87" s="312"/>
      <c r="EFH87" s="312"/>
      <c r="EFI87" s="312"/>
      <c r="EFJ87" s="312"/>
      <c r="EFK87" s="312"/>
      <c r="EFL87" s="312"/>
      <c r="EFM87" s="312"/>
      <c r="EFN87" s="312"/>
      <c r="EFO87" s="312"/>
      <c r="EFP87" s="312"/>
      <c r="EFQ87" s="312"/>
      <c r="EFR87" s="312"/>
      <c r="EFS87" s="312"/>
      <c r="EFT87" s="312"/>
      <c r="EFU87" s="312"/>
      <c r="EFV87" s="312"/>
      <c r="EFW87" s="312"/>
      <c r="EFX87" s="312"/>
      <c r="EFY87" s="312"/>
      <c r="EFZ87" s="312"/>
      <c r="EGA87" s="312"/>
      <c r="EGB87" s="312"/>
      <c r="EGC87" s="312"/>
      <c r="EGD87" s="312"/>
      <c r="EGE87" s="312"/>
      <c r="EGF87" s="312"/>
      <c r="EGG87" s="312"/>
      <c r="EGH87" s="312"/>
      <c r="EGI87" s="312"/>
      <c r="EGJ87" s="312"/>
      <c r="EGK87" s="318"/>
      <c r="EGL87" s="318"/>
      <c r="EGM87" s="318"/>
      <c r="EGN87" s="318"/>
      <c r="EGO87" s="318"/>
      <c r="EGP87" s="318"/>
      <c r="EGQ87" s="318"/>
      <c r="EGR87" s="318"/>
      <c r="EGS87" s="318"/>
      <c r="EGT87" s="318"/>
      <c r="EGU87" s="318"/>
      <c r="EGV87" s="318"/>
      <c r="EGW87" s="318"/>
      <c r="EGX87" s="318"/>
      <c r="EGY87" s="318"/>
      <c r="EGZ87" s="318"/>
      <c r="EHA87" s="322"/>
      <c r="EHB87" s="323"/>
      <c r="EHC87" s="323"/>
      <c r="EHD87" s="323"/>
      <c r="EHE87" s="323"/>
      <c r="EHF87" s="323"/>
      <c r="EHG87" s="323"/>
      <c r="EHH87" s="323"/>
      <c r="EHI87" s="323"/>
      <c r="EHJ87" s="323"/>
      <c r="EHK87" s="323"/>
      <c r="EHL87" s="323"/>
      <c r="EHM87" s="323"/>
      <c r="EHN87" s="323"/>
      <c r="EHO87" s="323"/>
      <c r="EHP87" s="350"/>
      <c r="EHQ87" s="312"/>
      <c r="EHR87" s="312"/>
      <c r="EHS87" s="312"/>
      <c r="EHT87" s="312"/>
      <c r="EHU87" s="312"/>
      <c r="EHV87" s="312"/>
      <c r="EHW87" s="312"/>
      <c r="EHX87" s="312"/>
      <c r="EHY87" s="312"/>
      <c r="EHZ87" s="312"/>
      <c r="EIA87" s="312"/>
      <c r="EIB87" s="312"/>
      <c r="EIC87" s="312"/>
      <c r="EID87" s="312"/>
      <c r="EIE87" s="312"/>
      <c r="EIF87" s="312"/>
      <c r="EIG87" s="312"/>
      <c r="EIH87" s="312"/>
      <c r="EII87" s="312"/>
      <c r="EIJ87" s="312"/>
      <c r="EIK87" s="312"/>
      <c r="EIL87" s="312"/>
      <c r="EIM87" s="312"/>
      <c r="EIN87" s="312"/>
      <c r="EIO87" s="312"/>
      <c r="EIP87" s="312"/>
      <c r="EIQ87" s="312"/>
      <c r="EIR87" s="312"/>
      <c r="EIS87" s="312"/>
      <c r="EIT87" s="312"/>
      <c r="EIU87" s="312"/>
      <c r="EIV87" s="312"/>
      <c r="EIW87" s="312"/>
      <c r="EIX87" s="312"/>
      <c r="EIY87" s="312"/>
      <c r="EIZ87" s="312"/>
      <c r="EJA87" s="312"/>
      <c r="EJB87" s="312"/>
      <c r="EJC87" s="312"/>
      <c r="EJD87" s="312"/>
      <c r="EJE87" s="312"/>
      <c r="EJF87" s="312"/>
      <c r="EJG87" s="312"/>
      <c r="EJH87" s="312"/>
      <c r="EJI87" s="312"/>
      <c r="EJJ87" s="312"/>
      <c r="EJK87" s="312"/>
      <c r="EJL87" s="312"/>
      <c r="EJM87" s="312"/>
      <c r="EJN87" s="312"/>
      <c r="EJO87" s="312"/>
      <c r="EJP87" s="312"/>
      <c r="EJQ87" s="312"/>
      <c r="EJR87" s="312"/>
      <c r="EJS87" s="312"/>
      <c r="EJT87" s="312"/>
      <c r="EJU87" s="312"/>
      <c r="EJV87" s="312"/>
      <c r="EJW87" s="312"/>
      <c r="EJX87" s="312"/>
      <c r="EJY87" s="318"/>
      <c r="EJZ87" s="318"/>
      <c r="EKA87" s="318"/>
      <c r="EKB87" s="318"/>
      <c r="EKC87" s="318"/>
      <c r="EKD87" s="318"/>
      <c r="EKE87" s="318"/>
      <c r="EKF87" s="318"/>
      <c r="EKG87" s="318"/>
      <c r="EKH87" s="318"/>
      <c r="EKI87" s="318"/>
      <c r="EKJ87" s="318"/>
      <c r="EKK87" s="318"/>
      <c r="EKL87" s="318"/>
      <c r="EKM87" s="318"/>
      <c r="EKN87" s="318"/>
      <c r="EKO87" s="322"/>
      <c r="EKP87" s="323"/>
      <c r="EKQ87" s="323"/>
      <c r="EKR87" s="323"/>
      <c r="EKS87" s="323"/>
      <c r="EKT87" s="323"/>
      <c r="EKU87" s="323"/>
      <c r="EKV87" s="323"/>
      <c r="EKW87" s="323"/>
      <c r="EKX87" s="323"/>
      <c r="EKY87" s="323"/>
      <c r="EKZ87" s="323"/>
      <c r="ELA87" s="323"/>
      <c r="ELB87" s="323"/>
      <c r="ELC87" s="323"/>
      <c r="ELD87" s="350"/>
      <c r="ELE87" s="312"/>
      <c r="ELF87" s="312"/>
      <c r="ELG87" s="312"/>
      <c r="ELH87" s="312"/>
      <c r="ELI87" s="312"/>
      <c r="ELJ87" s="312"/>
      <c r="ELK87" s="312"/>
      <c r="ELL87" s="312"/>
      <c r="ELM87" s="312"/>
      <c r="ELN87" s="312"/>
      <c r="ELO87" s="312"/>
      <c r="ELP87" s="312"/>
      <c r="ELQ87" s="312"/>
      <c r="ELR87" s="312"/>
      <c r="ELS87" s="312"/>
      <c r="ELT87" s="312"/>
      <c r="ELU87" s="312"/>
      <c r="ELV87" s="312"/>
      <c r="ELW87" s="312"/>
      <c r="ELX87" s="312"/>
      <c r="ELY87" s="312"/>
      <c r="ELZ87" s="312"/>
      <c r="EMA87" s="312"/>
      <c r="EMB87" s="312"/>
      <c r="EMC87" s="312"/>
      <c r="EMD87" s="312"/>
      <c r="EME87" s="312"/>
      <c r="EMF87" s="312"/>
      <c r="EMG87" s="312"/>
      <c r="EMH87" s="312"/>
      <c r="EMI87" s="312"/>
      <c r="EMJ87" s="312"/>
      <c r="EMK87" s="312"/>
      <c r="EML87" s="312"/>
      <c r="EMM87" s="312"/>
      <c r="EMN87" s="312"/>
      <c r="EMO87" s="312"/>
      <c r="EMP87" s="312"/>
      <c r="EMQ87" s="312"/>
      <c r="EMR87" s="312"/>
      <c r="EMS87" s="312"/>
      <c r="EMT87" s="312"/>
      <c r="EMU87" s="312"/>
      <c r="EMV87" s="312"/>
      <c r="EMW87" s="312"/>
      <c r="EMX87" s="312"/>
      <c r="EMY87" s="312"/>
      <c r="EMZ87" s="312"/>
      <c r="ENA87" s="312"/>
      <c r="ENB87" s="312"/>
      <c r="ENC87" s="312"/>
      <c r="END87" s="312"/>
      <c r="ENE87" s="312"/>
      <c r="ENF87" s="312"/>
      <c r="ENG87" s="312"/>
      <c r="ENH87" s="312"/>
      <c r="ENI87" s="312"/>
      <c r="ENJ87" s="312"/>
      <c r="ENK87" s="312"/>
      <c r="ENL87" s="312"/>
      <c r="ENM87" s="318"/>
      <c r="ENN87" s="318"/>
      <c r="ENO87" s="318"/>
      <c r="ENP87" s="318"/>
      <c r="ENQ87" s="318"/>
      <c r="ENR87" s="318"/>
      <c r="ENS87" s="318"/>
      <c r="ENT87" s="318"/>
      <c r="ENU87" s="318"/>
      <c r="ENV87" s="318"/>
      <c r="ENW87" s="318"/>
      <c r="ENX87" s="318"/>
      <c r="ENY87" s="318"/>
      <c r="ENZ87" s="318"/>
      <c r="EOA87" s="318"/>
      <c r="EOB87" s="318"/>
      <c r="EOC87" s="322"/>
      <c r="EOD87" s="323"/>
      <c r="EOE87" s="323"/>
      <c r="EOF87" s="323"/>
      <c r="EOG87" s="323"/>
      <c r="EOH87" s="323"/>
      <c r="EOI87" s="323"/>
      <c r="EOJ87" s="323"/>
      <c r="EOK87" s="323"/>
      <c r="EOL87" s="323"/>
      <c r="EOM87" s="323"/>
      <c r="EON87" s="323"/>
      <c r="EOO87" s="323"/>
      <c r="EOP87" s="323"/>
      <c r="EOQ87" s="323"/>
      <c r="EOR87" s="350"/>
      <c r="EOS87" s="312"/>
      <c r="EOT87" s="312"/>
      <c r="EOU87" s="312"/>
      <c r="EOV87" s="312"/>
      <c r="EOW87" s="312"/>
      <c r="EOX87" s="312"/>
      <c r="EOY87" s="312"/>
      <c r="EOZ87" s="312"/>
      <c r="EPA87" s="312"/>
      <c r="EPB87" s="312"/>
      <c r="EPC87" s="312"/>
      <c r="EPD87" s="312"/>
      <c r="EPE87" s="312"/>
      <c r="EPF87" s="312"/>
      <c r="EPG87" s="312"/>
      <c r="EPH87" s="312"/>
      <c r="EPI87" s="312"/>
      <c r="EPJ87" s="312"/>
      <c r="EPK87" s="312"/>
      <c r="EPL87" s="312"/>
      <c r="EPM87" s="312"/>
      <c r="EPN87" s="312"/>
      <c r="EPO87" s="312"/>
      <c r="EPP87" s="312"/>
      <c r="EPQ87" s="312"/>
      <c r="EPR87" s="312"/>
      <c r="EPS87" s="312"/>
      <c r="EPT87" s="312"/>
      <c r="EPU87" s="312"/>
      <c r="EPV87" s="312"/>
      <c r="EPW87" s="312"/>
      <c r="EPX87" s="312"/>
      <c r="EPY87" s="312"/>
      <c r="EPZ87" s="312"/>
      <c r="EQA87" s="312"/>
      <c r="EQB87" s="312"/>
      <c r="EQC87" s="312"/>
      <c r="EQD87" s="312"/>
      <c r="EQE87" s="312"/>
      <c r="EQF87" s="312"/>
      <c r="EQG87" s="312"/>
      <c r="EQH87" s="312"/>
      <c r="EQI87" s="312"/>
      <c r="EQJ87" s="312"/>
      <c r="EQK87" s="312"/>
      <c r="EQL87" s="312"/>
      <c r="EQM87" s="312"/>
      <c r="EQN87" s="312"/>
      <c r="EQO87" s="312"/>
      <c r="EQP87" s="312"/>
      <c r="EQQ87" s="312"/>
      <c r="EQR87" s="312"/>
      <c r="EQS87" s="312"/>
      <c r="EQT87" s="312"/>
      <c r="EQU87" s="312"/>
      <c r="EQV87" s="312"/>
      <c r="EQW87" s="312"/>
      <c r="EQX87" s="312"/>
      <c r="EQY87" s="312"/>
      <c r="EQZ87" s="312"/>
      <c r="ERA87" s="318"/>
      <c r="ERB87" s="318"/>
      <c r="ERC87" s="318"/>
      <c r="ERD87" s="318"/>
      <c r="ERE87" s="318"/>
      <c r="ERF87" s="318"/>
      <c r="ERG87" s="318"/>
      <c r="ERH87" s="318"/>
      <c r="ERI87" s="318"/>
      <c r="ERJ87" s="318"/>
      <c r="ERK87" s="318"/>
      <c r="ERL87" s="318"/>
      <c r="ERM87" s="318"/>
      <c r="ERN87" s="318"/>
      <c r="ERO87" s="318"/>
      <c r="ERP87" s="318"/>
      <c r="ERQ87" s="322"/>
      <c r="ERR87" s="323"/>
      <c r="ERS87" s="323"/>
      <c r="ERT87" s="323"/>
      <c r="ERU87" s="323"/>
      <c r="ERV87" s="323"/>
      <c r="ERW87" s="323"/>
      <c r="ERX87" s="323"/>
      <c r="ERY87" s="323"/>
      <c r="ERZ87" s="323"/>
      <c r="ESA87" s="323"/>
      <c r="ESB87" s="323"/>
      <c r="ESC87" s="323"/>
      <c r="ESD87" s="323"/>
      <c r="ESE87" s="323"/>
      <c r="ESF87" s="350"/>
      <c r="ESG87" s="312"/>
      <c r="ESH87" s="312"/>
      <c r="ESI87" s="312"/>
      <c r="ESJ87" s="312"/>
      <c r="ESK87" s="312"/>
      <c r="ESL87" s="312"/>
      <c r="ESM87" s="312"/>
      <c r="ESN87" s="312"/>
      <c r="ESO87" s="312"/>
      <c r="ESP87" s="312"/>
      <c r="ESQ87" s="312"/>
      <c r="ESR87" s="312"/>
      <c r="ESS87" s="312"/>
      <c r="EST87" s="312"/>
      <c r="ESU87" s="312"/>
      <c r="ESV87" s="312"/>
      <c r="ESW87" s="312"/>
      <c r="ESX87" s="312"/>
      <c r="ESY87" s="312"/>
      <c r="ESZ87" s="312"/>
      <c r="ETA87" s="312"/>
      <c r="ETB87" s="312"/>
      <c r="ETC87" s="312"/>
      <c r="ETD87" s="312"/>
      <c r="ETE87" s="312"/>
      <c r="ETF87" s="312"/>
      <c r="ETG87" s="312"/>
      <c r="ETH87" s="312"/>
      <c r="ETI87" s="312"/>
      <c r="ETJ87" s="312"/>
      <c r="ETK87" s="312"/>
      <c r="ETL87" s="312"/>
      <c r="ETM87" s="312"/>
      <c r="ETN87" s="312"/>
      <c r="ETO87" s="312"/>
      <c r="ETP87" s="312"/>
      <c r="ETQ87" s="312"/>
      <c r="ETR87" s="312"/>
      <c r="ETS87" s="312"/>
      <c r="ETT87" s="312"/>
      <c r="ETU87" s="312"/>
      <c r="ETV87" s="312"/>
      <c r="ETW87" s="312"/>
      <c r="ETX87" s="312"/>
      <c r="ETY87" s="312"/>
      <c r="ETZ87" s="312"/>
      <c r="EUA87" s="312"/>
      <c r="EUB87" s="312"/>
      <c r="EUC87" s="312"/>
      <c r="EUD87" s="312"/>
      <c r="EUE87" s="312"/>
      <c r="EUF87" s="312"/>
      <c r="EUG87" s="312"/>
      <c r="EUH87" s="312"/>
      <c r="EUI87" s="312"/>
      <c r="EUJ87" s="312"/>
      <c r="EUK87" s="312"/>
      <c r="EUL87" s="312"/>
      <c r="EUM87" s="312"/>
      <c r="EUN87" s="312"/>
      <c r="EUO87" s="318"/>
      <c r="EUP87" s="318"/>
      <c r="EUQ87" s="318"/>
      <c r="EUR87" s="318"/>
      <c r="EUS87" s="318"/>
      <c r="EUT87" s="318"/>
      <c r="EUU87" s="318"/>
      <c r="EUV87" s="318"/>
      <c r="EUW87" s="318"/>
      <c r="EUX87" s="318"/>
      <c r="EUY87" s="318"/>
      <c r="EUZ87" s="318"/>
      <c r="EVA87" s="318"/>
      <c r="EVB87" s="318"/>
      <c r="EVC87" s="318"/>
      <c r="EVD87" s="318"/>
      <c r="EVE87" s="322"/>
      <c r="EVF87" s="323"/>
      <c r="EVG87" s="323"/>
      <c r="EVH87" s="323"/>
      <c r="EVI87" s="323"/>
      <c r="EVJ87" s="323"/>
      <c r="EVK87" s="323"/>
      <c r="EVL87" s="323"/>
      <c r="EVM87" s="323"/>
      <c r="EVN87" s="323"/>
      <c r="EVO87" s="323"/>
      <c r="EVP87" s="323"/>
      <c r="EVQ87" s="323"/>
      <c r="EVR87" s="323"/>
      <c r="EVS87" s="323"/>
      <c r="EVT87" s="350"/>
      <c r="EVU87" s="312"/>
      <c r="EVV87" s="312"/>
      <c r="EVW87" s="312"/>
      <c r="EVX87" s="312"/>
      <c r="EVY87" s="312"/>
      <c r="EVZ87" s="312"/>
      <c r="EWA87" s="312"/>
      <c r="EWB87" s="312"/>
      <c r="EWC87" s="312"/>
      <c r="EWD87" s="312"/>
      <c r="EWE87" s="312"/>
      <c r="EWF87" s="312"/>
      <c r="EWG87" s="312"/>
      <c r="EWH87" s="312"/>
      <c r="EWI87" s="312"/>
      <c r="EWJ87" s="312"/>
      <c r="EWK87" s="312"/>
      <c r="EWL87" s="312"/>
      <c r="EWM87" s="312"/>
      <c r="EWN87" s="312"/>
      <c r="EWO87" s="312"/>
      <c r="EWP87" s="312"/>
      <c r="EWQ87" s="312"/>
      <c r="EWR87" s="312"/>
      <c r="EWS87" s="312"/>
      <c r="EWT87" s="312"/>
      <c r="EWU87" s="312"/>
      <c r="EWV87" s="312"/>
      <c r="EWW87" s="312"/>
      <c r="EWX87" s="312"/>
      <c r="EWY87" s="312"/>
      <c r="EWZ87" s="312"/>
      <c r="EXA87" s="312"/>
      <c r="EXB87" s="312"/>
      <c r="EXC87" s="312"/>
      <c r="EXD87" s="312"/>
      <c r="EXE87" s="312"/>
      <c r="EXF87" s="312"/>
      <c r="EXG87" s="312"/>
      <c r="EXH87" s="312"/>
      <c r="EXI87" s="312"/>
      <c r="EXJ87" s="312"/>
      <c r="EXK87" s="312"/>
      <c r="EXL87" s="312"/>
      <c r="EXM87" s="312"/>
      <c r="EXN87" s="312"/>
      <c r="EXO87" s="312"/>
      <c r="EXP87" s="312"/>
      <c r="EXQ87" s="312"/>
      <c r="EXR87" s="312"/>
      <c r="EXS87" s="312"/>
      <c r="EXT87" s="312"/>
      <c r="EXU87" s="312"/>
      <c r="EXV87" s="312"/>
      <c r="EXW87" s="312"/>
      <c r="EXX87" s="312"/>
      <c r="EXY87" s="312"/>
      <c r="EXZ87" s="312"/>
      <c r="EYA87" s="312"/>
      <c r="EYB87" s="312"/>
      <c r="EYC87" s="318"/>
      <c r="EYD87" s="318"/>
      <c r="EYE87" s="318"/>
      <c r="EYF87" s="318"/>
      <c r="EYG87" s="318"/>
      <c r="EYH87" s="318"/>
      <c r="EYI87" s="318"/>
      <c r="EYJ87" s="318"/>
      <c r="EYK87" s="318"/>
      <c r="EYL87" s="318"/>
      <c r="EYM87" s="318"/>
      <c r="EYN87" s="318"/>
      <c r="EYO87" s="318"/>
      <c r="EYP87" s="318"/>
      <c r="EYQ87" s="318"/>
      <c r="EYR87" s="318"/>
      <c r="EYS87" s="322"/>
      <c r="EYT87" s="323"/>
      <c r="EYU87" s="323"/>
      <c r="EYV87" s="323"/>
      <c r="EYW87" s="323"/>
      <c r="EYX87" s="323"/>
      <c r="EYY87" s="323"/>
      <c r="EYZ87" s="323"/>
      <c r="EZA87" s="323"/>
      <c r="EZB87" s="323"/>
      <c r="EZC87" s="323"/>
      <c r="EZD87" s="323"/>
      <c r="EZE87" s="323"/>
      <c r="EZF87" s="323"/>
      <c r="EZG87" s="323"/>
      <c r="EZH87" s="350"/>
      <c r="EZI87" s="312"/>
      <c r="EZJ87" s="312"/>
      <c r="EZK87" s="312"/>
      <c r="EZL87" s="312"/>
      <c r="EZM87" s="312"/>
      <c r="EZN87" s="312"/>
      <c r="EZO87" s="312"/>
      <c r="EZP87" s="312"/>
      <c r="EZQ87" s="312"/>
      <c r="EZR87" s="312"/>
      <c r="EZS87" s="312"/>
      <c r="EZT87" s="312"/>
      <c r="EZU87" s="312"/>
      <c r="EZV87" s="312"/>
      <c r="EZW87" s="312"/>
      <c r="EZX87" s="312"/>
      <c r="EZY87" s="312"/>
      <c r="EZZ87" s="312"/>
      <c r="FAA87" s="312"/>
      <c r="FAB87" s="312"/>
      <c r="FAC87" s="312"/>
      <c r="FAD87" s="312"/>
      <c r="FAE87" s="312"/>
      <c r="FAF87" s="312"/>
      <c r="FAG87" s="312"/>
      <c r="FAH87" s="312"/>
      <c r="FAI87" s="312"/>
      <c r="FAJ87" s="312"/>
      <c r="FAK87" s="312"/>
      <c r="FAL87" s="312"/>
      <c r="FAM87" s="312"/>
      <c r="FAN87" s="312"/>
      <c r="FAO87" s="312"/>
      <c r="FAP87" s="312"/>
      <c r="FAQ87" s="312"/>
      <c r="FAR87" s="312"/>
      <c r="FAS87" s="312"/>
      <c r="FAT87" s="312"/>
      <c r="FAU87" s="312"/>
      <c r="FAV87" s="312"/>
      <c r="FAW87" s="312"/>
      <c r="FAX87" s="312"/>
      <c r="FAY87" s="312"/>
      <c r="FAZ87" s="312"/>
      <c r="FBA87" s="312"/>
      <c r="FBB87" s="312"/>
      <c r="FBC87" s="312"/>
      <c r="FBD87" s="312"/>
      <c r="FBE87" s="312"/>
      <c r="FBF87" s="312"/>
      <c r="FBG87" s="312"/>
      <c r="FBH87" s="312"/>
      <c r="FBI87" s="312"/>
      <c r="FBJ87" s="312"/>
      <c r="FBK87" s="312"/>
      <c r="FBL87" s="312"/>
      <c r="FBM87" s="312"/>
      <c r="FBN87" s="312"/>
      <c r="FBO87" s="312"/>
      <c r="FBP87" s="312"/>
      <c r="FBQ87" s="318"/>
      <c r="FBR87" s="318"/>
      <c r="FBS87" s="318"/>
      <c r="FBT87" s="318"/>
      <c r="FBU87" s="318"/>
      <c r="FBV87" s="318"/>
      <c r="FBW87" s="318"/>
      <c r="FBX87" s="318"/>
      <c r="FBY87" s="318"/>
      <c r="FBZ87" s="318"/>
      <c r="FCA87" s="318"/>
      <c r="FCB87" s="318"/>
      <c r="FCC87" s="318"/>
      <c r="FCD87" s="318"/>
      <c r="FCE87" s="318"/>
      <c r="FCF87" s="318"/>
      <c r="FCG87" s="322"/>
      <c r="FCH87" s="323"/>
      <c r="FCI87" s="323"/>
      <c r="FCJ87" s="323"/>
      <c r="FCK87" s="323"/>
      <c r="FCL87" s="323"/>
      <c r="FCM87" s="323"/>
      <c r="FCN87" s="323"/>
      <c r="FCO87" s="323"/>
      <c r="FCP87" s="323"/>
      <c r="FCQ87" s="323"/>
      <c r="FCR87" s="323"/>
      <c r="FCS87" s="323"/>
      <c r="FCT87" s="323"/>
      <c r="FCU87" s="323"/>
      <c r="FCV87" s="350"/>
      <c r="FCW87" s="312"/>
      <c r="FCX87" s="312"/>
      <c r="FCY87" s="312"/>
      <c r="FCZ87" s="312"/>
      <c r="FDA87" s="312"/>
      <c r="FDB87" s="312"/>
      <c r="FDC87" s="312"/>
      <c r="FDD87" s="312"/>
      <c r="FDE87" s="312"/>
      <c r="FDF87" s="312"/>
      <c r="FDG87" s="312"/>
      <c r="FDH87" s="312"/>
      <c r="FDI87" s="312"/>
      <c r="FDJ87" s="312"/>
      <c r="FDK87" s="312"/>
      <c r="FDL87" s="312"/>
      <c r="FDM87" s="312"/>
      <c r="FDN87" s="312"/>
      <c r="FDO87" s="312"/>
      <c r="FDP87" s="312"/>
      <c r="FDQ87" s="312"/>
      <c r="FDR87" s="312"/>
      <c r="FDS87" s="312"/>
      <c r="FDT87" s="312"/>
      <c r="FDU87" s="312"/>
      <c r="FDV87" s="312"/>
      <c r="FDW87" s="312"/>
      <c r="FDX87" s="312"/>
      <c r="FDY87" s="312"/>
      <c r="FDZ87" s="312"/>
      <c r="FEA87" s="312"/>
      <c r="FEB87" s="312"/>
      <c r="FEC87" s="312"/>
      <c r="FED87" s="312"/>
      <c r="FEE87" s="312"/>
      <c r="FEF87" s="312"/>
      <c r="FEG87" s="312"/>
      <c r="FEH87" s="312"/>
      <c r="FEI87" s="312"/>
      <c r="FEJ87" s="312"/>
      <c r="FEK87" s="312"/>
      <c r="FEL87" s="312"/>
      <c r="FEM87" s="312"/>
      <c r="FEN87" s="312"/>
      <c r="FEO87" s="312"/>
      <c r="FEP87" s="312"/>
      <c r="FEQ87" s="312"/>
      <c r="FER87" s="312"/>
      <c r="FES87" s="312"/>
      <c r="FET87" s="312"/>
      <c r="FEU87" s="312"/>
      <c r="FEV87" s="312"/>
      <c r="FEW87" s="312"/>
      <c r="FEX87" s="312"/>
      <c r="FEY87" s="312"/>
      <c r="FEZ87" s="312"/>
      <c r="FFA87" s="312"/>
      <c r="FFB87" s="312"/>
      <c r="FFC87" s="312"/>
      <c r="FFD87" s="312"/>
      <c r="FFE87" s="318"/>
      <c r="FFF87" s="318"/>
      <c r="FFG87" s="318"/>
      <c r="FFH87" s="318"/>
      <c r="FFI87" s="318"/>
      <c r="FFJ87" s="318"/>
      <c r="FFK87" s="318"/>
      <c r="FFL87" s="318"/>
      <c r="FFM87" s="318"/>
      <c r="FFN87" s="318"/>
      <c r="FFO87" s="318"/>
      <c r="FFP87" s="318"/>
      <c r="FFQ87" s="318"/>
      <c r="FFR87" s="318"/>
      <c r="FFS87" s="318"/>
      <c r="FFT87" s="318"/>
      <c r="FFU87" s="322"/>
      <c r="FFV87" s="323"/>
      <c r="FFW87" s="323"/>
      <c r="FFX87" s="323"/>
      <c r="FFY87" s="323"/>
      <c r="FFZ87" s="323"/>
      <c r="FGA87" s="323"/>
      <c r="FGB87" s="323"/>
      <c r="FGC87" s="323"/>
      <c r="FGD87" s="323"/>
      <c r="FGE87" s="323"/>
      <c r="FGF87" s="323"/>
      <c r="FGG87" s="323"/>
      <c r="FGH87" s="323"/>
      <c r="FGI87" s="323"/>
      <c r="FGJ87" s="350"/>
      <c r="FGK87" s="312"/>
      <c r="FGL87" s="312"/>
      <c r="FGM87" s="312"/>
      <c r="FGN87" s="312"/>
      <c r="FGO87" s="312"/>
      <c r="FGP87" s="312"/>
      <c r="FGQ87" s="312"/>
      <c r="FGR87" s="312"/>
      <c r="FGS87" s="312"/>
      <c r="FGT87" s="312"/>
      <c r="FGU87" s="312"/>
      <c r="FGV87" s="312"/>
      <c r="FGW87" s="312"/>
      <c r="FGX87" s="312"/>
      <c r="FGY87" s="312"/>
      <c r="FGZ87" s="312"/>
      <c r="FHA87" s="312"/>
      <c r="FHB87" s="312"/>
      <c r="FHC87" s="312"/>
      <c r="FHD87" s="312"/>
      <c r="FHE87" s="312"/>
      <c r="FHF87" s="312"/>
      <c r="FHG87" s="312"/>
      <c r="FHH87" s="312"/>
      <c r="FHI87" s="312"/>
      <c r="FHJ87" s="312"/>
      <c r="FHK87" s="312"/>
      <c r="FHL87" s="312"/>
      <c r="FHM87" s="312"/>
      <c r="FHN87" s="312"/>
      <c r="FHO87" s="312"/>
      <c r="FHP87" s="312"/>
      <c r="FHQ87" s="312"/>
      <c r="FHR87" s="312"/>
      <c r="FHS87" s="312"/>
      <c r="FHT87" s="312"/>
      <c r="FHU87" s="312"/>
      <c r="FHV87" s="312"/>
      <c r="FHW87" s="312"/>
      <c r="FHX87" s="312"/>
      <c r="FHY87" s="312"/>
      <c r="FHZ87" s="312"/>
      <c r="FIA87" s="312"/>
      <c r="FIB87" s="312"/>
      <c r="FIC87" s="312"/>
      <c r="FID87" s="312"/>
      <c r="FIE87" s="312"/>
      <c r="FIF87" s="312"/>
      <c r="FIG87" s="312"/>
      <c r="FIH87" s="312"/>
      <c r="FII87" s="312"/>
      <c r="FIJ87" s="312"/>
      <c r="FIK87" s="312"/>
      <c r="FIL87" s="312"/>
      <c r="FIM87" s="312"/>
      <c r="FIN87" s="312"/>
      <c r="FIO87" s="312"/>
      <c r="FIP87" s="312"/>
      <c r="FIQ87" s="312"/>
      <c r="FIR87" s="312"/>
      <c r="FIS87" s="318"/>
      <c r="FIT87" s="318"/>
      <c r="FIU87" s="318"/>
      <c r="FIV87" s="318"/>
      <c r="FIW87" s="318"/>
      <c r="FIX87" s="318"/>
      <c r="FIY87" s="318"/>
      <c r="FIZ87" s="318"/>
      <c r="FJA87" s="318"/>
      <c r="FJB87" s="318"/>
      <c r="FJC87" s="318"/>
      <c r="FJD87" s="318"/>
      <c r="FJE87" s="318"/>
      <c r="FJF87" s="318"/>
      <c r="FJG87" s="318"/>
      <c r="FJH87" s="318"/>
      <c r="FJI87" s="322"/>
      <c r="FJJ87" s="323"/>
      <c r="FJK87" s="323"/>
      <c r="FJL87" s="323"/>
      <c r="FJM87" s="323"/>
      <c r="FJN87" s="323"/>
      <c r="FJO87" s="323"/>
      <c r="FJP87" s="323"/>
      <c r="FJQ87" s="323"/>
      <c r="FJR87" s="323"/>
      <c r="FJS87" s="323"/>
      <c r="FJT87" s="323"/>
      <c r="FJU87" s="323"/>
      <c r="FJV87" s="323"/>
      <c r="FJW87" s="323"/>
      <c r="FJX87" s="350"/>
      <c r="FJY87" s="312"/>
      <c r="FJZ87" s="312"/>
      <c r="FKA87" s="312"/>
      <c r="FKB87" s="312"/>
      <c r="FKC87" s="312"/>
      <c r="FKD87" s="312"/>
      <c r="FKE87" s="312"/>
      <c r="FKF87" s="312"/>
      <c r="FKG87" s="312"/>
      <c r="FKH87" s="312"/>
      <c r="FKI87" s="312"/>
      <c r="FKJ87" s="312"/>
      <c r="FKK87" s="312"/>
      <c r="FKL87" s="312"/>
      <c r="FKM87" s="312"/>
      <c r="FKN87" s="312"/>
      <c r="FKO87" s="312"/>
      <c r="FKP87" s="312"/>
      <c r="FKQ87" s="312"/>
      <c r="FKR87" s="312"/>
      <c r="FKS87" s="312"/>
      <c r="FKT87" s="312"/>
      <c r="FKU87" s="312"/>
      <c r="FKV87" s="312"/>
      <c r="FKW87" s="312"/>
      <c r="FKX87" s="312"/>
      <c r="FKY87" s="312"/>
      <c r="FKZ87" s="312"/>
      <c r="FLA87" s="312"/>
      <c r="FLB87" s="312"/>
      <c r="FLC87" s="312"/>
      <c r="FLD87" s="312"/>
      <c r="FLE87" s="312"/>
      <c r="FLF87" s="312"/>
      <c r="FLG87" s="312"/>
      <c r="FLH87" s="312"/>
      <c r="FLI87" s="312"/>
      <c r="FLJ87" s="312"/>
      <c r="FLK87" s="312"/>
      <c r="FLL87" s="312"/>
      <c r="FLM87" s="312"/>
      <c r="FLN87" s="312"/>
      <c r="FLO87" s="312"/>
      <c r="FLP87" s="312"/>
      <c r="FLQ87" s="312"/>
      <c r="FLR87" s="312"/>
      <c r="FLS87" s="312"/>
      <c r="FLT87" s="312"/>
      <c r="FLU87" s="312"/>
      <c r="FLV87" s="312"/>
      <c r="FLW87" s="312"/>
      <c r="FLX87" s="312"/>
      <c r="FLY87" s="312"/>
      <c r="FLZ87" s="312"/>
      <c r="FMA87" s="312"/>
      <c r="FMB87" s="312"/>
      <c r="FMC87" s="312"/>
      <c r="FMD87" s="312"/>
      <c r="FME87" s="312"/>
      <c r="FMF87" s="312"/>
      <c r="FMG87" s="318"/>
      <c r="FMH87" s="318"/>
      <c r="FMI87" s="318"/>
      <c r="FMJ87" s="318"/>
      <c r="FMK87" s="318"/>
      <c r="FML87" s="318"/>
      <c r="FMM87" s="318"/>
      <c r="FMN87" s="318"/>
      <c r="FMO87" s="318"/>
      <c r="FMP87" s="318"/>
      <c r="FMQ87" s="318"/>
      <c r="FMR87" s="318"/>
      <c r="FMS87" s="318"/>
      <c r="FMT87" s="318"/>
      <c r="FMU87" s="318"/>
      <c r="FMV87" s="318"/>
      <c r="FMW87" s="322"/>
      <c r="FMX87" s="323"/>
      <c r="FMY87" s="323"/>
      <c r="FMZ87" s="323"/>
      <c r="FNA87" s="323"/>
      <c r="FNB87" s="323"/>
      <c r="FNC87" s="323"/>
      <c r="FND87" s="323"/>
      <c r="FNE87" s="323"/>
      <c r="FNF87" s="323"/>
      <c r="FNG87" s="323"/>
      <c r="FNH87" s="323"/>
      <c r="FNI87" s="323"/>
      <c r="FNJ87" s="323"/>
      <c r="FNK87" s="323"/>
      <c r="FNL87" s="350"/>
      <c r="FNM87" s="312"/>
      <c r="FNN87" s="312"/>
      <c r="FNO87" s="312"/>
      <c r="FNP87" s="312"/>
      <c r="FNQ87" s="312"/>
      <c r="FNR87" s="312"/>
      <c r="FNS87" s="312"/>
      <c r="FNT87" s="312"/>
      <c r="FNU87" s="312"/>
      <c r="FNV87" s="312"/>
      <c r="FNW87" s="312"/>
      <c r="FNX87" s="312"/>
      <c r="FNY87" s="312"/>
      <c r="FNZ87" s="312"/>
      <c r="FOA87" s="312"/>
      <c r="FOB87" s="312"/>
      <c r="FOC87" s="312"/>
      <c r="FOD87" s="312"/>
      <c r="FOE87" s="312"/>
      <c r="FOF87" s="312"/>
      <c r="FOG87" s="312"/>
      <c r="FOH87" s="312"/>
      <c r="FOI87" s="312"/>
      <c r="FOJ87" s="312"/>
      <c r="FOK87" s="312"/>
      <c r="FOL87" s="312"/>
      <c r="FOM87" s="312"/>
      <c r="FON87" s="312"/>
      <c r="FOO87" s="312"/>
      <c r="FOP87" s="312"/>
      <c r="FOQ87" s="312"/>
      <c r="FOR87" s="312"/>
      <c r="FOS87" s="312"/>
      <c r="FOT87" s="312"/>
      <c r="FOU87" s="312"/>
      <c r="FOV87" s="312"/>
      <c r="FOW87" s="312"/>
      <c r="FOX87" s="312"/>
      <c r="FOY87" s="312"/>
      <c r="FOZ87" s="312"/>
      <c r="FPA87" s="312"/>
      <c r="FPB87" s="312"/>
      <c r="FPC87" s="312"/>
      <c r="FPD87" s="312"/>
      <c r="FPE87" s="312"/>
      <c r="FPF87" s="312"/>
      <c r="FPG87" s="312"/>
      <c r="FPH87" s="312"/>
      <c r="FPI87" s="312"/>
      <c r="FPJ87" s="312"/>
      <c r="FPK87" s="312"/>
      <c r="FPL87" s="312"/>
      <c r="FPM87" s="312"/>
      <c r="FPN87" s="312"/>
      <c r="FPO87" s="312"/>
      <c r="FPP87" s="312"/>
      <c r="FPQ87" s="312"/>
      <c r="FPR87" s="312"/>
      <c r="FPS87" s="312"/>
      <c r="FPT87" s="312"/>
      <c r="FPU87" s="318"/>
      <c r="FPV87" s="318"/>
      <c r="FPW87" s="318"/>
      <c r="FPX87" s="318"/>
      <c r="FPY87" s="318"/>
      <c r="FPZ87" s="318"/>
      <c r="FQA87" s="318"/>
      <c r="FQB87" s="318"/>
      <c r="FQC87" s="318"/>
      <c r="FQD87" s="318"/>
      <c r="FQE87" s="318"/>
      <c r="FQF87" s="318"/>
      <c r="FQG87" s="318"/>
      <c r="FQH87" s="318"/>
      <c r="FQI87" s="318"/>
      <c r="FQJ87" s="318"/>
      <c r="FQK87" s="322"/>
      <c r="FQL87" s="323"/>
      <c r="FQM87" s="323"/>
      <c r="FQN87" s="323"/>
      <c r="FQO87" s="323"/>
      <c r="FQP87" s="323"/>
      <c r="FQQ87" s="323"/>
      <c r="FQR87" s="323"/>
      <c r="FQS87" s="323"/>
      <c r="FQT87" s="323"/>
      <c r="FQU87" s="323"/>
      <c r="FQV87" s="323"/>
      <c r="FQW87" s="323"/>
      <c r="FQX87" s="323"/>
      <c r="FQY87" s="323"/>
      <c r="FQZ87" s="350"/>
      <c r="FRA87" s="312"/>
      <c r="FRB87" s="312"/>
      <c r="FRC87" s="312"/>
      <c r="FRD87" s="312"/>
      <c r="FRE87" s="312"/>
      <c r="FRF87" s="312"/>
      <c r="FRG87" s="312"/>
      <c r="FRH87" s="312"/>
      <c r="FRI87" s="312"/>
      <c r="FRJ87" s="312"/>
      <c r="FRK87" s="312"/>
      <c r="FRL87" s="312"/>
      <c r="FRM87" s="312"/>
      <c r="FRN87" s="312"/>
      <c r="FRO87" s="312"/>
      <c r="FRP87" s="312"/>
      <c r="FRQ87" s="312"/>
      <c r="FRR87" s="312"/>
      <c r="FRS87" s="312"/>
      <c r="FRT87" s="312"/>
      <c r="FRU87" s="312"/>
      <c r="FRV87" s="312"/>
      <c r="FRW87" s="312"/>
      <c r="FRX87" s="312"/>
      <c r="FRY87" s="312"/>
      <c r="FRZ87" s="312"/>
      <c r="FSA87" s="312"/>
      <c r="FSB87" s="312"/>
      <c r="FSC87" s="312"/>
      <c r="FSD87" s="312"/>
      <c r="FSE87" s="312"/>
      <c r="FSF87" s="312"/>
      <c r="FSG87" s="312"/>
      <c r="FSH87" s="312"/>
      <c r="FSI87" s="312"/>
      <c r="FSJ87" s="312"/>
      <c r="FSK87" s="312"/>
      <c r="FSL87" s="312"/>
      <c r="FSM87" s="312"/>
      <c r="FSN87" s="312"/>
      <c r="FSO87" s="312"/>
      <c r="FSP87" s="312"/>
      <c r="FSQ87" s="312"/>
      <c r="FSR87" s="312"/>
      <c r="FSS87" s="312"/>
      <c r="FST87" s="312"/>
      <c r="FSU87" s="312"/>
      <c r="FSV87" s="312"/>
      <c r="FSW87" s="312"/>
      <c r="FSX87" s="312"/>
      <c r="FSY87" s="312"/>
      <c r="FSZ87" s="312"/>
      <c r="FTA87" s="312"/>
      <c r="FTB87" s="312"/>
      <c r="FTC87" s="312"/>
      <c r="FTD87" s="312"/>
      <c r="FTE87" s="312"/>
      <c r="FTF87" s="312"/>
      <c r="FTG87" s="312"/>
      <c r="FTH87" s="312"/>
      <c r="FTI87" s="318"/>
      <c r="FTJ87" s="318"/>
      <c r="FTK87" s="318"/>
      <c r="FTL87" s="318"/>
      <c r="FTM87" s="318"/>
      <c r="FTN87" s="318"/>
      <c r="FTO87" s="318"/>
      <c r="FTP87" s="318"/>
      <c r="FTQ87" s="318"/>
      <c r="FTR87" s="318"/>
      <c r="FTS87" s="318"/>
      <c r="FTT87" s="318"/>
      <c r="FTU87" s="318"/>
      <c r="FTV87" s="318"/>
      <c r="FTW87" s="318"/>
      <c r="FTX87" s="318"/>
      <c r="FTY87" s="322"/>
      <c r="FTZ87" s="323"/>
      <c r="FUA87" s="323"/>
      <c r="FUB87" s="323"/>
      <c r="FUC87" s="323"/>
      <c r="FUD87" s="323"/>
      <c r="FUE87" s="323"/>
      <c r="FUF87" s="323"/>
      <c r="FUG87" s="323"/>
      <c r="FUH87" s="323"/>
      <c r="FUI87" s="323"/>
      <c r="FUJ87" s="323"/>
      <c r="FUK87" s="323"/>
      <c r="FUL87" s="323"/>
      <c r="FUM87" s="323"/>
      <c r="FUN87" s="350"/>
      <c r="FUO87" s="312"/>
      <c r="FUP87" s="312"/>
      <c r="FUQ87" s="312"/>
      <c r="FUR87" s="312"/>
      <c r="FUS87" s="312"/>
      <c r="FUT87" s="312"/>
      <c r="FUU87" s="312"/>
      <c r="FUV87" s="312"/>
      <c r="FUW87" s="312"/>
      <c r="FUX87" s="312"/>
      <c r="FUY87" s="312"/>
      <c r="FUZ87" s="312"/>
      <c r="FVA87" s="312"/>
      <c r="FVB87" s="312"/>
      <c r="FVC87" s="312"/>
      <c r="FVD87" s="312"/>
      <c r="FVE87" s="312"/>
      <c r="FVF87" s="312"/>
      <c r="FVG87" s="312"/>
      <c r="FVH87" s="312"/>
      <c r="FVI87" s="312"/>
      <c r="FVJ87" s="312"/>
      <c r="FVK87" s="312"/>
      <c r="FVL87" s="312"/>
      <c r="FVM87" s="312"/>
      <c r="FVN87" s="312"/>
      <c r="FVO87" s="312"/>
      <c r="FVP87" s="312"/>
      <c r="FVQ87" s="312"/>
      <c r="FVR87" s="312"/>
      <c r="FVS87" s="312"/>
      <c r="FVT87" s="312"/>
      <c r="FVU87" s="312"/>
      <c r="FVV87" s="312"/>
      <c r="FVW87" s="312"/>
      <c r="FVX87" s="312"/>
      <c r="FVY87" s="312"/>
      <c r="FVZ87" s="312"/>
      <c r="FWA87" s="312"/>
      <c r="FWB87" s="312"/>
      <c r="FWC87" s="312"/>
      <c r="FWD87" s="312"/>
      <c r="FWE87" s="312"/>
      <c r="FWF87" s="312"/>
      <c r="FWG87" s="312"/>
      <c r="FWH87" s="312"/>
      <c r="FWI87" s="312"/>
      <c r="FWJ87" s="312"/>
      <c r="FWK87" s="312"/>
      <c r="FWL87" s="312"/>
      <c r="FWM87" s="312"/>
      <c r="FWN87" s="312"/>
      <c r="FWO87" s="312"/>
      <c r="FWP87" s="312"/>
      <c r="FWQ87" s="312"/>
      <c r="FWR87" s="312"/>
      <c r="FWS87" s="312"/>
      <c r="FWT87" s="312"/>
      <c r="FWU87" s="312"/>
      <c r="FWV87" s="312"/>
      <c r="FWW87" s="318"/>
      <c r="FWX87" s="318"/>
      <c r="FWY87" s="318"/>
      <c r="FWZ87" s="318"/>
      <c r="FXA87" s="318"/>
      <c r="FXB87" s="318"/>
      <c r="FXC87" s="318"/>
      <c r="FXD87" s="318"/>
      <c r="FXE87" s="318"/>
      <c r="FXF87" s="318"/>
      <c r="FXG87" s="318"/>
      <c r="FXH87" s="318"/>
      <c r="FXI87" s="318"/>
      <c r="FXJ87" s="318"/>
      <c r="FXK87" s="318"/>
      <c r="FXL87" s="318"/>
      <c r="FXM87" s="322"/>
      <c r="FXN87" s="323"/>
      <c r="FXO87" s="323"/>
      <c r="FXP87" s="323"/>
      <c r="FXQ87" s="323"/>
      <c r="FXR87" s="323"/>
      <c r="FXS87" s="323"/>
      <c r="FXT87" s="323"/>
      <c r="FXU87" s="323"/>
      <c r="FXV87" s="323"/>
      <c r="FXW87" s="323"/>
      <c r="FXX87" s="323"/>
      <c r="FXY87" s="323"/>
      <c r="FXZ87" s="323"/>
      <c r="FYA87" s="323"/>
      <c r="FYB87" s="350"/>
      <c r="FYC87" s="312"/>
      <c r="FYD87" s="312"/>
      <c r="FYE87" s="312"/>
      <c r="FYF87" s="312"/>
      <c r="FYG87" s="312"/>
      <c r="FYH87" s="312"/>
      <c r="FYI87" s="312"/>
      <c r="FYJ87" s="312"/>
      <c r="FYK87" s="312"/>
      <c r="FYL87" s="312"/>
      <c r="FYM87" s="312"/>
      <c r="FYN87" s="312"/>
      <c r="FYO87" s="312"/>
      <c r="FYP87" s="312"/>
      <c r="FYQ87" s="312"/>
      <c r="FYR87" s="312"/>
      <c r="FYS87" s="312"/>
      <c r="FYT87" s="312"/>
      <c r="FYU87" s="312"/>
      <c r="FYV87" s="312"/>
      <c r="FYW87" s="312"/>
      <c r="FYX87" s="312"/>
      <c r="FYY87" s="312"/>
      <c r="FYZ87" s="312"/>
      <c r="FZA87" s="312"/>
      <c r="FZB87" s="312"/>
      <c r="FZC87" s="312"/>
      <c r="FZD87" s="312"/>
      <c r="FZE87" s="312"/>
      <c r="FZF87" s="312"/>
      <c r="FZG87" s="312"/>
      <c r="FZH87" s="312"/>
      <c r="FZI87" s="312"/>
      <c r="FZJ87" s="312"/>
      <c r="FZK87" s="312"/>
      <c r="FZL87" s="312"/>
      <c r="FZM87" s="312"/>
      <c r="FZN87" s="312"/>
      <c r="FZO87" s="312"/>
      <c r="FZP87" s="312"/>
      <c r="FZQ87" s="312"/>
      <c r="FZR87" s="312"/>
      <c r="FZS87" s="312"/>
      <c r="FZT87" s="312"/>
      <c r="FZU87" s="312"/>
      <c r="FZV87" s="312"/>
      <c r="FZW87" s="312"/>
      <c r="FZX87" s="312"/>
      <c r="FZY87" s="312"/>
      <c r="FZZ87" s="312"/>
      <c r="GAA87" s="312"/>
      <c r="GAB87" s="312"/>
      <c r="GAC87" s="312"/>
      <c r="GAD87" s="312"/>
      <c r="GAE87" s="312"/>
      <c r="GAF87" s="312"/>
      <c r="GAG87" s="312"/>
      <c r="GAH87" s="312"/>
      <c r="GAI87" s="312"/>
      <c r="GAJ87" s="312"/>
      <c r="GAK87" s="318"/>
      <c r="GAL87" s="318"/>
      <c r="GAM87" s="318"/>
      <c r="GAN87" s="318"/>
      <c r="GAO87" s="318"/>
      <c r="GAP87" s="318"/>
      <c r="GAQ87" s="318"/>
      <c r="GAR87" s="318"/>
      <c r="GAS87" s="318"/>
      <c r="GAT87" s="318"/>
      <c r="GAU87" s="318"/>
      <c r="GAV87" s="318"/>
      <c r="GAW87" s="318"/>
      <c r="GAX87" s="318"/>
      <c r="GAY87" s="318"/>
      <c r="GAZ87" s="318"/>
      <c r="GBA87" s="322"/>
      <c r="GBB87" s="323"/>
      <c r="GBC87" s="323"/>
      <c r="GBD87" s="323"/>
      <c r="GBE87" s="323"/>
      <c r="GBF87" s="323"/>
      <c r="GBG87" s="323"/>
      <c r="GBH87" s="323"/>
      <c r="GBI87" s="323"/>
      <c r="GBJ87" s="323"/>
      <c r="GBK87" s="323"/>
      <c r="GBL87" s="323"/>
      <c r="GBM87" s="323"/>
      <c r="GBN87" s="323"/>
      <c r="GBO87" s="323"/>
      <c r="GBP87" s="350"/>
      <c r="GBQ87" s="312"/>
      <c r="GBR87" s="312"/>
      <c r="GBS87" s="312"/>
      <c r="GBT87" s="312"/>
      <c r="GBU87" s="312"/>
      <c r="GBV87" s="312"/>
      <c r="GBW87" s="312"/>
      <c r="GBX87" s="312"/>
      <c r="GBY87" s="312"/>
      <c r="GBZ87" s="312"/>
      <c r="GCA87" s="312"/>
      <c r="GCB87" s="312"/>
      <c r="GCC87" s="312"/>
      <c r="GCD87" s="312"/>
      <c r="GCE87" s="312"/>
      <c r="GCF87" s="312"/>
      <c r="GCG87" s="312"/>
      <c r="GCH87" s="312"/>
      <c r="GCI87" s="312"/>
      <c r="GCJ87" s="312"/>
      <c r="GCK87" s="312"/>
      <c r="GCL87" s="312"/>
      <c r="GCM87" s="312"/>
      <c r="GCN87" s="312"/>
      <c r="GCO87" s="312"/>
      <c r="GCP87" s="312"/>
      <c r="GCQ87" s="312"/>
      <c r="GCR87" s="312"/>
      <c r="GCS87" s="312"/>
      <c r="GCT87" s="312"/>
      <c r="GCU87" s="312"/>
      <c r="GCV87" s="312"/>
      <c r="GCW87" s="312"/>
      <c r="GCX87" s="312"/>
      <c r="GCY87" s="312"/>
      <c r="GCZ87" s="312"/>
      <c r="GDA87" s="312"/>
      <c r="GDB87" s="312"/>
      <c r="GDC87" s="312"/>
      <c r="GDD87" s="312"/>
      <c r="GDE87" s="312"/>
      <c r="GDF87" s="312"/>
      <c r="GDG87" s="312"/>
      <c r="GDH87" s="312"/>
      <c r="GDI87" s="312"/>
      <c r="GDJ87" s="312"/>
      <c r="GDK87" s="312"/>
      <c r="GDL87" s="312"/>
      <c r="GDM87" s="312"/>
      <c r="GDN87" s="312"/>
      <c r="GDO87" s="312"/>
      <c r="GDP87" s="312"/>
      <c r="GDQ87" s="312"/>
      <c r="GDR87" s="312"/>
      <c r="GDS87" s="312"/>
      <c r="GDT87" s="312"/>
      <c r="GDU87" s="312"/>
      <c r="GDV87" s="312"/>
      <c r="GDW87" s="312"/>
      <c r="GDX87" s="312"/>
      <c r="GDY87" s="318"/>
      <c r="GDZ87" s="318"/>
      <c r="GEA87" s="318"/>
      <c r="GEB87" s="318"/>
      <c r="GEC87" s="318"/>
      <c r="GED87" s="318"/>
      <c r="GEE87" s="318"/>
      <c r="GEF87" s="318"/>
      <c r="GEG87" s="318"/>
      <c r="GEH87" s="318"/>
      <c r="GEI87" s="318"/>
      <c r="GEJ87" s="318"/>
      <c r="GEK87" s="318"/>
      <c r="GEL87" s="318"/>
      <c r="GEM87" s="318"/>
      <c r="GEN87" s="318"/>
      <c r="GEO87" s="322"/>
      <c r="GEP87" s="323"/>
      <c r="GEQ87" s="323"/>
      <c r="GER87" s="323"/>
      <c r="GES87" s="323"/>
      <c r="GET87" s="323"/>
      <c r="GEU87" s="323"/>
      <c r="GEV87" s="323"/>
      <c r="GEW87" s="323"/>
      <c r="GEX87" s="323"/>
      <c r="GEY87" s="323"/>
      <c r="GEZ87" s="323"/>
      <c r="GFA87" s="323"/>
      <c r="GFB87" s="323"/>
      <c r="GFC87" s="323"/>
      <c r="GFD87" s="350"/>
      <c r="GFE87" s="312"/>
      <c r="GFF87" s="312"/>
      <c r="GFG87" s="312"/>
      <c r="GFH87" s="312"/>
      <c r="GFI87" s="312"/>
      <c r="GFJ87" s="312"/>
      <c r="GFK87" s="312"/>
      <c r="GFL87" s="312"/>
      <c r="GFM87" s="312"/>
      <c r="GFN87" s="312"/>
      <c r="GFO87" s="312"/>
      <c r="GFP87" s="312"/>
      <c r="GFQ87" s="312"/>
      <c r="GFR87" s="312"/>
      <c r="GFS87" s="312"/>
      <c r="GFT87" s="312"/>
      <c r="GFU87" s="312"/>
      <c r="GFV87" s="312"/>
      <c r="GFW87" s="312"/>
      <c r="GFX87" s="312"/>
      <c r="GFY87" s="312"/>
      <c r="GFZ87" s="312"/>
      <c r="GGA87" s="312"/>
      <c r="GGB87" s="312"/>
      <c r="GGC87" s="312"/>
      <c r="GGD87" s="312"/>
      <c r="GGE87" s="312"/>
      <c r="GGF87" s="312"/>
      <c r="GGG87" s="312"/>
      <c r="GGH87" s="312"/>
      <c r="GGI87" s="312"/>
      <c r="GGJ87" s="312"/>
      <c r="GGK87" s="312"/>
      <c r="GGL87" s="312"/>
      <c r="GGM87" s="312"/>
      <c r="GGN87" s="312"/>
      <c r="GGO87" s="312"/>
      <c r="GGP87" s="312"/>
      <c r="GGQ87" s="312"/>
      <c r="GGR87" s="312"/>
      <c r="GGS87" s="312"/>
      <c r="GGT87" s="312"/>
      <c r="GGU87" s="312"/>
      <c r="GGV87" s="312"/>
      <c r="GGW87" s="312"/>
      <c r="GGX87" s="312"/>
      <c r="GGY87" s="312"/>
      <c r="GGZ87" s="312"/>
      <c r="GHA87" s="312"/>
      <c r="GHB87" s="312"/>
      <c r="GHC87" s="312"/>
      <c r="GHD87" s="312"/>
      <c r="GHE87" s="312"/>
      <c r="GHF87" s="312"/>
      <c r="GHG87" s="312"/>
      <c r="GHH87" s="312"/>
      <c r="GHI87" s="312"/>
      <c r="GHJ87" s="312"/>
      <c r="GHK87" s="312"/>
      <c r="GHL87" s="312"/>
      <c r="GHM87" s="318"/>
      <c r="GHN87" s="318"/>
      <c r="GHO87" s="318"/>
      <c r="GHP87" s="318"/>
      <c r="GHQ87" s="318"/>
      <c r="GHR87" s="318"/>
      <c r="GHS87" s="318"/>
      <c r="GHT87" s="318"/>
      <c r="GHU87" s="318"/>
      <c r="GHV87" s="318"/>
      <c r="GHW87" s="318"/>
      <c r="GHX87" s="318"/>
      <c r="GHY87" s="318"/>
      <c r="GHZ87" s="318"/>
      <c r="GIA87" s="318"/>
      <c r="GIB87" s="318"/>
      <c r="GIC87" s="322"/>
      <c r="GID87" s="323"/>
      <c r="GIE87" s="323"/>
      <c r="GIF87" s="323"/>
      <c r="GIG87" s="323"/>
      <c r="GIH87" s="323"/>
      <c r="GII87" s="323"/>
      <c r="GIJ87" s="323"/>
      <c r="GIK87" s="323"/>
      <c r="GIL87" s="323"/>
      <c r="GIM87" s="323"/>
      <c r="GIN87" s="323"/>
      <c r="GIO87" s="323"/>
      <c r="GIP87" s="323"/>
      <c r="GIQ87" s="323"/>
      <c r="GIR87" s="350"/>
      <c r="GIS87" s="312"/>
      <c r="GIT87" s="312"/>
      <c r="GIU87" s="312"/>
      <c r="GIV87" s="312"/>
      <c r="GIW87" s="312"/>
      <c r="GIX87" s="312"/>
      <c r="GIY87" s="312"/>
      <c r="GIZ87" s="312"/>
      <c r="GJA87" s="312"/>
      <c r="GJB87" s="312"/>
      <c r="GJC87" s="312"/>
      <c r="GJD87" s="312"/>
      <c r="GJE87" s="312"/>
      <c r="GJF87" s="312"/>
      <c r="GJG87" s="312"/>
      <c r="GJH87" s="312"/>
      <c r="GJI87" s="312"/>
      <c r="GJJ87" s="312"/>
      <c r="GJK87" s="312"/>
      <c r="GJL87" s="312"/>
      <c r="GJM87" s="312"/>
      <c r="GJN87" s="312"/>
      <c r="GJO87" s="312"/>
      <c r="GJP87" s="312"/>
      <c r="GJQ87" s="312"/>
      <c r="GJR87" s="312"/>
      <c r="GJS87" s="312"/>
      <c r="GJT87" s="312"/>
      <c r="GJU87" s="312"/>
      <c r="GJV87" s="312"/>
      <c r="GJW87" s="312"/>
      <c r="GJX87" s="312"/>
      <c r="GJY87" s="312"/>
      <c r="GJZ87" s="312"/>
      <c r="GKA87" s="312"/>
      <c r="GKB87" s="312"/>
      <c r="GKC87" s="312"/>
      <c r="GKD87" s="312"/>
      <c r="GKE87" s="312"/>
      <c r="GKF87" s="312"/>
      <c r="GKG87" s="312"/>
      <c r="GKH87" s="312"/>
      <c r="GKI87" s="312"/>
      <c r="GKJ87" s="312"/>
      <c r="GKK87" s="312"/>
      <c r="GKL87" s="312"/>
      <c r="GKM87" s="312"/>
      <c r="GKN87" s="312"/>
      <c r="GKO87" s="312"/>
      <c r="GKP87" s="312"/>
      <c r="GKQ87" s="312"/>
      <c r="GKR87" s="312"/>
      <c r="GKS87" s="312"/>
      <c r="GKT87" s="312"/>
      <c r="GKU87" s="312"/>
      <c r="GKV87" s="312"/>
      <c r="GKW87" s="312"/>
      <c r="GKX87" s="312"/>
      <c r="GKY87" s="312"/>
      <c r="GKZ87" s="312"/>
      <c r="GLA87" s="318"/>
      <c r="GLB87" s="318"/>
      <c r="GLC87" s="318"/>
      <c r="GLD87" s="318"/>
      <c r="GLE87" s="318"/>
      <c r="GLF87" s="318"/>
      <c r="GLG87" s="318"/>
      <c r="GLH87" s="318"/>
      <c r="GLI87" s="318"/>
      <c r="GLJ87" s="318"/>
      <c r="GLK87" s="318"/>
      <c r="GLL87" s="318"/>
      <c r="GLM87" s="318"/>
      <c r="GLN87" s="318"/>
      <c r="GLO87" s="318"/>
      <c r="GLP87" s="318"/>
      <c r="GLQ87" s="322"/>
      <c r="GLR87" s="323"/>
      <c r="GLS87" s="323"/>
      <c r="GLT87" s="323"/>
      <c r="GLU87" s="323"/>
      <c r="GLV87" s="323"/>
      <c r="GLW87" s="323"/>
      <c r="GLX87" s="323"/>
      <c r="GLY87" s="323"/>
      <c r="GLZ87" s="323"/>
      <c r="GMA87" s="323"/>
      <c r="GMB87" s="323"/>
      <c r="GMC87" s="323"/>
      <c r="GMD87" s="323"/>
      <c r="GME87" s="323"/>
      <c r="GMF87" s="350"/>
      <c r="GMG87" s="312"/>
      <c r="GMH87" s="312"/>
      <c r="GMI87" s="312"/>
      <c r="GMJ87" s="312"/>
      <c r="GMK87" s="312"/>
      <c r="GML87" s="312"/>
      <c r="GMM87" s="312"/>
      <c r="GMN87" s="312"/>
      <c r="GMO87" s="312"/>
      <c r="GMP87" s="312"/>
      <c r="GMQ87" s="312"/>
      <c r="GMR87" s="312"/>
      <c r="GMS87" s="312"/>
      <c r="GMT87" s="312"/>
      <c r="GMU87" s="312"/>
      <c r="GMV87" s="312"/>
      <c r="GMW87" s="312"/>
      <c r="GMX87" s="312"/>
      <c r="GMY87" s="312"/>
      <c r="GMZ87" s="312"/>
      <c r="GNA87" s="312"/>
      <c r="GNB87" s="312"/>
      <c r="GNC87" s="312"/>
      <c r="GND87" s="312"/>
      <c r="GNE87" s="312"/>
      <c r="GNF87" s="312"/>
      <c r="GNG87" s="312"/>
      <c r="GNH87" s="312"/>
      <c r="GNI87" s="312"/>
      <c r="GNJ87" s="312"/>
      <c r="GNK87" s="312"/>
      <c r="GNL87" s="312"/>
      <c r="GNM87" s="312"/>
      <c r="GNN87" s="312"/>
      <c r="GNO87" s="312"/>
      <c r="GNP87" s="312"/>
      <c r="GNQ87" s="312"/>
      <c r="GNR87" s="312"/>
      <c r="GNS87" s="312"/>
      <c r="GNT87" s="312"/>
      <c r="GNU87" s="312"/>
      <c r="GNV87" s="312"/>
      <c r="GNW87" s="312"/>
      <c r="GNX87" s="312"/>
      <c r="GNY87" s="312"/>
      <c r="GNZ87" s="312"/>
      <c r="GOA87" s="312"/>
      <c r="GOB87" s="312"/>
      <c r="GOC87" s="312"/>
      <c r="GOD87" s="312"/>
      <c r="GOE87" s="312"/>
      <c r="GOF87" s="312"/>
      <c r="GOG87" s="312"/>
      <c r="GOH87" s="312"/>
      <c r="GOI87" s="312"/>
      <c r="GOJ87" s="312"/>
      <c r="GOK87" s="312"/>
      <c r="GOL87" s="312"/>
      <c r="GOM87" s="312"/>
      <c r="GON87" s="312"/>
      <c r="GOO87" s="318"/>
      <c r="GOP87" s="318"/>
      <c r="GOQ87" s="318"/>
      <c r="GOR87" s="318"/>
      <c r="GOS87" s="318"/>
      <c r="GOT87" s="318"/>
      <c r="GOU87" s="318"/>
      <c r="GOV87" s="318"/>
      <c r="GOW87" s="318"/>
      <c r="GOX87" s="318"/>
      <c r="GOY87" s="318"/>
      <c r="GOZ87" s="318"/>
      <c r="GPA87" s="318"/>
      <c r="GPB87" s="318"/>
      <c r="GPC87" s="318"/>
      <c r="GPD87" s="318"/>
      <c r="GPE87" s="322"/>
      <c r="GPF87" s="323"/>
      <c r="GPG87" s="323"/>
      <c r="GPH87" s="323"/>
      <c r="GPI87" s="323"/>
      <c r="GPJ87" s="323"/>
      <c r="GPK87" s="323"/>
      <c r="GPL87" s="323"/>
      <c r="GPM87" s="323"/>
      <c r="GPN87" s="323"/>
      <c r="GPO87" s="323"/>
      <c r="GPP87" s="323"/>
      <c r="GPQ87" s="323"/>
      <c r="GPR87" s="323"/>
      <c r="GPS87" s="323"/>
      <c r="GPT87" s="350"/>
      <c r="GPU87" s="312"/>
      <c r="GPV87" s="312"/>
      <c r="GPW87" s="312"/>
      <c r="GPX87" s="312"/>
      <c r="GPY87" s="312"/>
      <c r="GPZ87" s="312"/>
      <c r="GQA87" s="312"/>
      <c r="GQB87" s="312"/>
      <c r="GQC87" s="312"/>
      <c r="GQD87" s="312"/>
      <c r="GQE87" s="312"/>
      <c r="GQF87" s="312"/>
      <c r="GQG87" s="312"/>
      <c r="GQH87" s="312"/>
      <c r="GQI87" s="312"/>
      <c r="GQJ87" s="312"/>
      <c r="GQK87" s="312"/>
      <c r="GQL87" s="312"/>
      <c r="GQM87" s="312"/>
      <c r="GQN87" s="312"/>
      <c r="GQO87" s="312"/>
      <c r="GQP87" s="312"/>
      <c r="GQQ87" s="312"/>
      <c r="GQR87" s="312"/>
      <c r="GQS87" s="312"/>
      <c r="GQT87" s="312"/>
      <c r="GQU87" s="312"/>
      <c r="GQV87" s="312"/>
      <c r="GQW87" s="312"/>
      <c r="GQX87" s="312"/>
      <c r="GQY87" s="312"/>
      <c r="GQZ87" s="312"/>
      <c r="GRA87" s="312"/>
      <c r="GRB87" s="312"/>
      <c r="GRC87" s="312"/>
      <c r="GRD87" s="312"/>
      <c r="GRE87" s="312"/>
      <c r="GRF87" s="312"/>
      <c r="GRG87" s="312"/>
      <c r="GRH87" s="312"/>
      <c r="GRI87" s="312"/>
      <c r="GRJ87" s="312"/>
      <c r="GRK87" s="312"/>
      <c r="GRL87" s="312"/>
      <c r="GRM87" s="312"/>
      <c r="GRN87" s="312"/>
      <c r="GRO87" s="312"/>
      <c r="GRP87" s="312"/>
      <c r="GRQ87" s="312"/>
      <c r="GRR87" s="312"/>
      <c r="GRS87" s="312"/>
      <c r="GRT87" s="312"/>
      <c r="GRU87" s="312"/>
      <c r="GRV87" s="312"/>
      <c r="GRW87" s="312"/>
      <c r="GRX87" s="312"/>
      <c r="GRY87" s="312"/>
      <c r="GRZ87" s="312"/>
      <c r="GSA87" s="312"/>
      <c r="GSB87" s="312"/>
      <c r="GSC87" s="318"/>
      <c r="GSD87" s="318"/>
      <c r="GSE87" s="318"/>
      <c r="GSF87" s="318"/>
      <c r="GSG87" s="318"/>
      <c r="GSH87" s="318"/>
      <c r="GSI87" s="318"/>
      <c r="GSJ87" s="318"/>
      <c r="GSK87" s="318"/>
      <c r="GSL87" s="318"/>
      <c r="GSM87" s="318"/>
      <c r="GSN87" s="318"/>
      <c r="GSO87" s="318"/>
      <c r="GSP87" s="318"/>
      <c r="GSQ87" s="318"/>
      <c r="GSR87" s="318"/>
      <c r="GSS87" s="322"/>
      <c r="GST87" s="323"/>
      <c r="GSU87" s="323"/>
      <c r="GSV87" s="323"/>
      <c r="GSW87" s="323"/>
      <c r="GSX87" s="323"/>
      <c r="GSY87" s="323"/>
      <c r="GSZ87" s="323"/>
      <c r="GTA87" s="323"/>
      <c r="GTB87" s="323"/>
      <c r="GTC87" s="323"/>
      <c r="GTD87" s="323"/>
      <c r="GTE87" s="323"/>
      <c r="GTF87" s="323"/>
      <c r="GTG87" s="323"/>
      <c r="GTH87" s="350"/>
      <c r="GTI87" s="312"/>
      <c r="GTJ87" s="312"/>
      <c r="GTK87" s="312"/>
      <c r="GTL87" s="312"/>
      <c r="GTM87" s="312"/>
      <c r="GTN87" s="312"/>
      <c r="GTO87" s="312"/>
      <c r="GTP87" s="312"/>
      <c r="GTQ87" s="312"/>
      <c r="GTR87" s="312"/>
      <c r="GTS87" s="312"/>
      <c r="GTT87" s="312"/>
      <c r="GTU87" s="312"/>
      <c r="GTV87" s="312"/>
      <c r="GTW87" s="312"/>
      <c r="GTX87" s="312"/>
      <c r="GTY87" s="312"/>
      <c r="GTZ87" s="312"/>
      <c r="GUA87" s="312"/>
      <c r="GUB87" s="312"/>
      <c r="GUC87" s="312"/>
      <c r="GUD87" s="312"/>
      <c r="GUE87" s="312"/>
      <c r="GUF87" s="312"/>
      <c r="GUG87" s="312"/>
      <c r="GUH87" s="312"/>
      <c r="GUI87" s="312"/>
      <c r="GUJ87" s="312"/>
      <c r="GUK87" s="312"/>
      <c r="GUL87" s="312"/>
      <c r="GUM87" s="312"/>
      <c r="GUN87" s="312"/>
      <c r="GUO87" s="312"/>
      <c r="GUP87" s="312"/>
      <c r="GUQ87" s="312"/>
      <c r="GUR87" s="312"/>
      <c r="GUS87" s="312"/>
      <c r="GUT87" s="312"/>
      <c r="GUU87" s="312"/>
      <c r="GUV87" s="312"/>
      <c r="GUW87" s="312"/>
      <c r="GUX87" s="312"/>
      <c r="GUY87" s="312"/>
      <c r="GUZ87" s="312"/>
      <c r="GVA87" s="312"/>
      <c r="GVB87" s="312"/>
      <c r="GVC87" s="312"/>
      <c r="GVD87" s="312"/>
      <c r="GVE87" s="312"/>
      <c r="GVF87" s="312"/>
      <c r="GVG87" s="312"/>
      <c r="GVH87" s="312"/>
      <c r="GVI87" s="312"/>
      <c r="GVJ87" s="312"/>
      <c r="GVK87" s="312"/>
      <c r="GVL87" s="312"/>
      <c r="GVM87" s="312"/>
      <c r="GVN87" s="312"/>
      <c r="GVO87" s="312"/>
      <c r="GVP87" s="312"/>
      <c r="GVQ87" s="318"/>
      <c r="GVR87" s="318"/>
      <c r="GVS87" s="318"/>
      <c r="GVT87" s="318"/>
      <c r="GVU87" s="318"/>
      <c r="GVV87" s="318"/>
      <c r="GVW87" s="318"/>
      <c r="GVX87" s="318"/>
      <c r="GVY87" s="318"/>
      <c r="GVZ87" s="318"/>
      <c r="GWA87" s="318"/>
      <c r="GWB87" s="318"/>
      <c r="GWC87" s="318"/>
      <c r="GWD87" s="318"/>
      <c r="GWE87" s="318"/>
      <c r="GWF87" s="318"/>
      <c r="GWG87" s="322"/>
      <c r="GWH87" s="323"/>
      <c r="GWI87" s="323"/>
      <c r="GWJ87" s="323"/>
      <c r="GWK87" s="323"/>
      <c r="GWL87" s="323"/>
      <c r="GWM87" s="323"/>
      <c r="GWN87" s="323"/>
      <c r="GWO87" s="323"/>
      <c r="GWP87" s="323"/>
      <c r="GWQ87" s="323"/>
      <c r="GWR87" s="323"/>
      <c r="GWS87" s="323"/>
      <c r="GWT87" s="323"/>
      <c r="GWU87" s="323"/>
      <c r="GWV87" s="350"/>
      <c r="GWW87" s="312"/>
      <c r="GWX87" s="312"/>
      <c r="GWY87" s="312"/>
      <c r="GWZ87" s="312"/>
      <c r="GXA87" s="312"/>
      <c r="GXB87" s="312"/>
      <c r="GXC87" s="312"/>
      <c r="GXD87" s="312"/>
      <c r="GXE87" s="312"/>
      <c r="GXF87" s="312"/>
      <c r="GXG87" s="312"/>
      <c r="GXH87" s="312"/>
      <c r="GXI87" s="312"/>
      <c r="GXJ87" s="312"/>
      <c r="GXK87" s="312"/>
      <c r="GXL87" s="312"/>
      <c r="GXM87" s="312"/>
      <c r="GXN87" s="312"/>
      <c r="GXO87" s="312"/>
      <c r="GXP87" s="312"/>
      <c r="GXQ87" s="312"/>
      <c r="GXR87" s="312"/>
      <c r="GXS87" s="312"/>
      <c r="GXT87" s="312"/>
      <c r="GXU87" s="312"/>
      <c r="GXV87" s="312"/>
      <c r="GXW87" s="312"/>
      <c r="GXX87" s="312"/>
      <c r="GXY87" s="312"/>
      <c r="GXZ87" s="312"/>
      <c r="GYA87" s="312"/>
      <c r="GYB87" s="312"/>
      <c r="GYC87" s="312"/>
      <c r="GYD87" s="312"/>
      <c r="GYE87" s="312"/>
      <c r="GYF87" s="312"/>
      <c r="GYG87" s="312"/>
      <c r="GYH87" s="312"/>
      <c r="GYI87" s="312"/>
      <c r="GYJ87" s="312"/>
      <c r="GYK87" s="312"/>
      <c r="GYL87" s="312"/>
      <c r="GYM87" s="312"/>
      <c r="GYN87" s="312"/>
      <c r="GYO87" s="312"/>
      <c r="GYP87" s="312"/>
      <c r="GYQ87" s="312"/>
      <c r="GYR87" s="312"/>
      <c r="GYS87" s="312"/>
      <c r="GYT87" s="312"/>
      <c r="GYU87" s="312"/>
      <c r="GYV87" s="312"/>
      <c r="GYW87" s="312"/>
      <c r="GYX87" s="312"/>
      <c r="GYY87" s="312"/>
      <c r="GYZ87" s="312"/>
      <c r="GZA87" s="312"/>
      <c r="GZB87" s="312"/>
      <c r="GZC87" s="312"/>
      <c r="GZD87" s="312"/>
      <c r="GZE87" s="318"/>
      <c r="GZF87" s="318"/>
      <c r="GZG87" s="318"/>
      <c r="GZH87" s="318"/>
      <c r="GZI87" s="318"/>
      <c r="GZJ87" s="318"/>
      <c r="GZK87" s="318"/>
      <c r="GZL87" s="318"/>
      <c r="GZM87" s="318"/>
      <c r="GZN87" s="318"/>
      <c r="GZO87" s="318"/>
      <c r="GZP87" s="318"/>
      <c r="GZQ87" s="318"/>
      <c r="GZR87" s="318"/>
      <c r="GZS87" s="318"/>
      <c r="GZT87" s="318"/>
      <c r="GZU87" s="322"/>
      <c r="GZV87" s="323"/>
      <c r="GZW87" s="323"/>
      <c r="GZX87" s="323"/>
      <c r="GZY87" s="323"/>
      <c r="GZZ87" s="323"/>
      <c r="HAA87" s="323"/>
      <c r="HAB87" s="323"/>
      <c r="HAC87" s="323"/>
      <c r="HAD87" s="323"/>
      <c r="HAE87" s="323"/>
      <c r="HAF87" s="323"/>
      <c r="HAG87" s="323"/>
      <c r="HAH87" s="323"/>
      <c r="HAI87" s="323"/>
      <c r="HAJ87" s="350"/>
      <c r="HAK87" s="312"/>
      <c r="HAL87" s="312"/>
      <c r="HAM87" s="312"/>
      <c r="HAN87" s="312"/>
      <c r="HAO87" s="312"/>
      <c r="HAP87" s="312"/>
      <c r="HAQ87" s="312"/>
      <c r="HAR87" s="312"/>
      <c r="HAS87" s="312"/>
      <c r="HAT87" s="312"/>
      <c r="HAU87" s="312"/>
      <c r="HAV87" s="312"/>
      <c r="HAW87" s="312"/>
      <c r="HAX87" s="312"/>
      <c r="HAY87" s="312"/>
      <c r="HAZ87" s="312"/>
      <c r="HBA87" s="312"/>
      <c r="HBB87" s="312"/>
      <c r="HBC87" s="312"/>
      <c r="HBD87" s="312"/>
      <c r="HBE87" s="312"/>
      <c r="HBF87" s="312"/>
      <c r="HBG87" s="312"/>
      <c r="HBH87" s="312"/>
      <c r="HBI87" s="312"/>
      <c r="HBJ87" s="312"/>
      <c r="HBK87" s="312"/>
      <c r="HBL87" s="312"/>
      <c r="HBM87" s="312"/>
      <c r="HBN87" s="312"/>
      <c r="HBO87" s="312"/>
      <c r="HBP87" s="312"/>
      <c r="HBQ87" s="312"/>
      <c r="HBR87" s="312"/>
      <c r="HBS87" s="312"/>
      <c r="HBT87" s="312"/>
      <c r="HBU87" s="312"/>
      <c r="HBV87" s="312"/>
      <c r="HBW87" s="312"/>
      <c r="HBX87" s="312"/>
      <c r="HBY87" s="312"/>
      <c r="HBZ87" s="312"/>
      <c r="HCA87" s="312"/>
      <c r="HCB87" s="312"/>
      <c r="HCC87" s="312"/>
      <c r="HCD87" s="312"/>
      <c r="HCE87" s="312"/>
      <c r="HCF87" s="312"/>
      <c r="HCG87" s="312"/>
      <c r="HCH87" s="312"/>
      <c r="HCI87" s="312"/>
      <c r="HCJ87" s="312"/>
      <c r="HCK87" s="312"/>
      <c r="HCL87" s="312"/>
      <c r="HCM87" s="312"/>
      <c r="HCN87" s="312"/>
      <c r="HCO87" s="312"/>
      <c r="HCP87" s="312"/>
      <c r="HCQ87" s="312"/>
      <c r="HCR87" s="312"/>
      <c r="HCS87" s="318"/>
      <c r="HCT87" s="318"/>
      <c r="HCU87" s="318"/>
      <c r="HCV87" s="318"/>
      <c r="HCW87" s="318"/>
      <c r="HCX87" s="318"/>
      <c r="HCY87" s="318"/>
      <c r="HCZ87" s="318"/>
      <c r="HDA87" s="318"/>
      <c r="HDB87" s="318"/>
      <c r="HDC87" s="318"/>
      <c r="HDD87" s="318"/>
      <c r="HDE87" s="318"/>
      <c r="HDF87" s="318"/>
      <c r="HDG87" s="318"/>
      <c r="HDH87" s="318"/>
      <c r="HDI87" s="322"/>
      <c r="HDJ87" s="323"/>
      <c r="HDK87" s="323"/>
      <c r="HDL87" s="323"/>
      <c r="HDM87" s="323"/>
      <c r="HDN87" s="323"/>
      <c r="HDO87" s="323"/>
      <c r="HDP87" s="323"/>
      <c r="HDQ87" s="323"/>
      <c r="HDR87" s="323"/>
      <c r="HDS87" s="323"/>
      <c r="HDT87" s="323"/>
      <c r="HDU87" s="323"/>
      <c r="HDV87" s="323"/>
      <c r="HDW87" s="323"/>
      <c r="HDX87" s="350"/>
      <c r="HDY87" s="312"/>
      <c r="HDZ87" s="312"/>
      <c r="HEA87" s="312"/>
      <c r="HEB87" s="312"/>
      <c r="HEC87" s="312"/>
      <c r="HED87" s="312"/>
      <c r="HEE87" s="312"/>
      <c r="HEF87" s="312"/>
      <c r="HEG87" s="312"/>
      <c r="HEH87" s="312"/>
      <c r="HEI87" s="312"/>
      <c r="HEJ87" s="312"/>
      <c r="HEK87" s="312"/>
      <c r="HEL87" s="312"/>
      <c r="HEM87" s="312"/>
      <c r="HEN87" s="312"/>
      <c r="HEO87" s="312"/>
      <c r="HEP87" s="312"/>
      <c r="HEQ87" s="312"/>
      <c r="HER87" s="312"/>
      <c r="HES87" s="312"/>
      <c r="HET87" s="312"/>
      <c r="HEU87" s="312"/>
      <c r="HEV87" s="312"/>
      <c r="HEW87" s="312"/>
      <c r="HEX87" s="312"/>
      <c r="HEY87" s="312"/>
      <c r="HEZ87" s="312"/>
      <c r="HFA87" s="312"/>
      <c r="HFB87" s="312"/>
      <c r="HFC87" s="312"/>
      <c r="HFD87" s="312"/>
      <c r="HFE87" s="312"/>
      <c r="HFF87" s="312"/>
      <c r="HFG87" s="312"/>
      <c r="HFH87" s="312"/>
      <c r="HFI87" s="312"/>
      <c r="HFJ87" s="312"/>
      <c r="HFK87" s="312"/>
      <c r="HFL87" s="312"/>
      <c r="HFM87" s="312"/>
      <c r="HFN87" s="312"/>
      <c r="HFO87" s="312"/>
      <c r="HFP87" s="312"/>
      <c r="HFQ87" s="312"/>
      <c r="HFR87" s="312"/>
      <c r="HFS87" s="312"/>
      <c r="HFT87" s="312"/>
      <c r="HFU87" s="312"/>
      <c r="HFV87" s="312"/>
      <c r="HFW87" s="312"/>
      <c r="HFX87" s="312"/>
      <c r="HFY87" s="312"/>
      <c r="HFZ87" s="312"/>
      <c r="HGA87" s="312"/>
      <c r="HGB87" s="312"/>
      <c r="HGC87" s="312"/>
      <c r="HGD87" s="312"/>
      <c r="HGE87" s="312"/>
      <c r="HGF87" s="312"/>
      <c r="HGG87" s="318"/>
      <c r="HGH87" s="318"/>
      <c r="HGI87" s="318"/>
      <c r="HGJ87" s="318"/>
      <c r="HGK87" s="318"/>
      <c r="HGL87" s="318"/>
      <c r="HGM87" s="318"/>
      <c r="HGN87" s="318"/>
      <c r="HGO87" s="318"/>
      <c r="HGP87" s="318"/>
      <c r="HGQ87" s="318"/>
      <c r="HGR87" s="318"/>
      <c r="HGS87" s="318"/>
      <c r="HGT87" s="318"/>
      <c r="HGU87" s="318"/>
      <c r="HGV87" s="318"/>
      <c r="HGW87" s="322"/>
      <c r="HGX87" s="323"/>
      <c r="HGY87" s="323"/>
      <c r="HGZ87" s="323"/>
      <c r="HHA87" s="323"/>
      <c r="HHB87" s="323"/>
      <c r="HHC87" s="323"/>
      <c r="HHD87" s="323"/>
      <c r="HHE87" s="323"/>
      <c r="HHF87" s="323"/>
      <c r="HHG87" s="323"/>
      <c r="HHH87" s="323"/>
      <c r="HHI87" s="323"/>
      <c r="HHJ87" s="323"/>
      <c r="HHK87" s="323"/>
      <c r="HHL87" s="350"/>
      <c r="HHM87" s="312"/>
      <c r="HHN87" s="312"/>
      <c r="HHO87" s="312"/>
      <c r="HHP87" s="312"/>
      <c r="HHQ87" s="312"/>
      <c r="HHR87" s="312"/>
      <c r="HHS87" s="312"/>
      <c r="HHT87" s="312"/>
      <c r="HHU87" s="312"/>
      <c r="HHV87" s="312"/>
      <c r="HHW87" s="312"/>
      <c r="HHX87" s="312"/>
      <c r="HHY87" s="312"/>
      <c r="HHZ87" s="312"/>
      <c r="HIA87" s="312"/>
      <c r="HIB87" s="312"/>
      <c r="HIC87" s="312"/>
      <c r="HID87" s="312"/>
      <c r="HIE87" s="312"/>
      <c r="HIF87" s="312"/>
      <c r="HIG87" s="312"/>
      <c r="HIH87" s="312"/>
      <c r="HII87" s="312"/>
      <c r="HIJ87" s="312"/>
      <c r="HIK87" s="312"/>
      <c r="HIL87" s="312"/>
      <c r="HIM87" s="312"/>
      <c r="HIN87" s="312"/>
      <c r="HIO87" s="312"/>
      <c r="HIP87" s="312"/>
      <c r="HIQ87" s="312"/>
      <c r="HIR87" s="312"/>
      <c r="HIS87" s="312"/>
      <c r="HIT87" s="312"/>
      <c r="HIU87" s="312"/>
      <c r="HIV87" s="312"/>
      <c r="HIW87" s="312"/>
      <c r="HIX87" s="312"/>
      <c r="HIY87" s="312"/>
      <c r="HIZ87" s="312"/>
      <c r="HJA87" s="312"/>
      <c r="HJB87" s="312"/>
      <c r="HJC87" s="312"/>
      <c r="HJD87" s="312"/>
      <c r="HJE87" s="312"/>
      <c r="HJF87" s="312"/>
      <c r="HJG87" s="312"/>
      <c r="HJH87" s="312"/>
      <c r="HJI87" s="312"/>
      <c r="HJJ87" s="312"/>
      <c r="HJK87" s="312"/>
      <c r="HJL87" s="312"/>
      <c r="HJM87" s="312"/>
      <c r="HJN87" s="312"/>
      <c r="HJO87" s="312"/>
      <c r="HJP87" s="312"/>
      <c r="HJQ87" s="312"/>
      <c r="HJR87" s="312"/>
      <c r="HJS87" s="312"/>
      <c r="HJT87" s="312"/>
      <c r="HJU87" s="318"/>
      <c r="HJV87" s="318"/>
      <c r="HJW87" s="318"/>
      <c r="HJX87" s="318"/>
      <c r="HJY87" s="318"/>
      <c r="HJZ87" s="318"/>
      <c r="HKA87" s="318"/>
      <c r="HKB87" s="318"/>
      <c r="HKC87" s="318"/>
      <c r="HKD87" s="318"/>
      <c r="HKE87" s="318"/>
      <c r="HKF87" s="318"/>
      <c r="HKG87" s="318"/>
      <c r="HKH87" s="318"/>
      <c r="HKI87" s="318"/>
      <c r="HKJ87" s="318"/>
      <c r="HKK87" s="322"/>
      <c r="HKL87" s="323"/>
      <c r="HKM87" s="323"/>
      <c r="HKN87" s="323"/>
      <c r="HKO87" s="323"/>
      <c r="HKP87" s="323"/>
      <c r="HKQ87" s="323"/>
      <c r="HKR87" s="323"/>
      <c r="HKS87" s="323"/>
      <c r="HKT87" s="323"/>
      <c r="HKU87" s="323"/>
      <c r="HKV87" s="323"/>
      <c r="HKW87" s="323"/>
      <c r="HKX87" s="323"/>
      <c r="HKY87" s="323"/>
      <c r="HKZ87" s="350"/>
      <c r="HLA87" s="312"/>
      <c r="HLB87" s="312"/>
      <c r="HLC87" s="312"/>
      <c r="HLD87" s="312"/>
      <c r="HLE87" s="312"/>
      <c r="HLF87" s="312"/>
      <c r="HLG87" s="312"/>
      <c r="HLH87" s="312"/>
      <c r="HLI87" s="312"/>
      <c r="HLJ87" s="312"/>
      <c r="HLK87" s="312"/>
      <c r="HLL87" s="312"/>
      <c r="HLM87" s="312"/>
      <c r="HLN87" s="312"/>
      <c r="HLO87" s="312"/>
      <c r="HLP87" s="312"/>
      <c r="HLQ87" s="312"/>
      <c r="HLR87" s="312"/>
      <c r="HLS87" s="312"/>
      <c r="HLT87" s="312"/>
      <c r="HLU87" s="312"/>
      <c r="HLV87" s="312"/>
      <c r="HLW87" s="312"/>
      <c r="HLX87" s="312"/>
      <c r="HLY87" s="312"/>
      <c r="HLZ87" s="312"/>
      <c r="HMA87" s="312"/>
      <c r="HMB87" s="312"/>
      <c r="HMC87" s="312"/>
      <c r="HMD87" s="312"/>
      <c r="HME87" s="312"/>
      <c r="HMF87" s="312"/>
      <c r="HMG87" s="312"/>
      <c r="HMH87" s="312"/>
      <c r="HMI87" s="312"/>
      <c r="HMJ87" s="312"/>
      <c r="HMK87" s="312"/>
      <c r="HML87" s="312"/>
      <c r="HMM87" s="312"/>
      <c r="HMN87" s="312"/>
      <c r="HMO87" s="312"/>
      <c r="HMP87" s="312"/>
      <c r="HMQ87" s="312"/>
      <c r="HMR87" s="312"/>
      <c r="HMS87" s="312"/>
      <c r="HMT87" s="312"/>
      <c r="HMU87" s="312"/>
      <c r="HMV87" s="312"/>
      <c r="HMW87" s="312"/>
      <c r="HMX87" s="312"/>
      <c r="HMY87" s="312"/>
      <c r="HMZ87" s="312"/>
      <c r="HNA87" s="312"/>
      <c r="HNB87" s="312"/>
      <c r="HNC87" s="312"/>
      <c r="HND87" s="312"/>
      <c r="HNE87" s="312"/>
      <c r="HNF87" s="312"/>
      <c r="HNG87" s="312"/>
      <c r="HNH87" s="312"/>
      <c r="HNI87" s="318"/>
      <c r="HNJ87" s="318"/>
      <c r="HNK87" s="318"/>
      <c r="HNL87" s="318"/>
      <c r="HNM87" s="318"/>
      <c r="HNN87" s="318"/>
      <c r="HNO87" s="318"/>
      <c r="HNP87" s="318"/>
      <c r="HNQ87" s="318"/>
      <c r="HNR87" s="318"/>
      <c r="HNS87" s="318"/>
      <c r="HNT87" s="318"/>
      <c r="HNU87" s="318"/>
      <c r="HNV87" s="318"/>
      <c r="HNW87" s="318"/>
      <c r="HNX87" s="318"/>
      <c r="HNY87" s="322"/>
      <c r="HNZ87" s="323"/>
      <c r="HOA87" s="323"/>
      <c r="HOB87" s="323"/>
      <c r="HOC87" s="323"/>
      <c r="HOD87" s="323"/>
      <c r="HOE87" s="323"/>
      <c r="HOF87" s="323"/>
      <c r="HOG87" s="323"/>
      <c r="HOH87" s="323"/>
      <c r="HOI87" s="323"/>
      <c r="HOJ87" s="323"/>
      <c r="HOK87" s="323"/>
      <c r="HOL87" s="323"/>
      <c r="HOM87" s="323"/>
      <c r="HON87" s="350"/>
      <c r="HOO87" s="312"/>
      <c r="HOP87" s="312"/>
      <c r="HOQ87" s="312"/>
      <c r="HOR87" s="312"/>
      <c r="HOS87" s="312"/>
      <c r="HOT87" s="312"/>
      <c r="HOU87" s="312"/>
      <c r="HOV87" s="312"/>
      <c r="HOW87" s="312"/>
      <c r="HOX87" s="312"/>
      <c r="HOY87" s="312"/>
      <c r="HOZ87" s="312"/>
      <c r="HPA87" s="312"/>
      <c r="HPB87" s="312"/>
      <c r="HPC87" s="312"/>
      <c r="HPD87" s="312"/>
      <c r="HPE87" s="312"/>
      <c r="HPF87" s="312"/>
      <c r="HPG87" s="312"/>
      <c r="HPH87" s="312"/>
      <c r="HPI87" s="312"/>
      <c r="HPJ87" s="312"/>
      <c r="HPK87" s="312"/>
      <c r="HPL87" s="312"/>
      <c r="HPM87" s="312"/>
      <c r="HPN87" s="312"/>
      <c r="HPO87" s="312"/>
      <c r="HPP87" s="312"/>
      <c r="HPQ87" s="312"/>
      <c r="HPR87" s="312"/>
      <c r="HPS87" s="312"/>
      <c r="HPT87" s="312"/>
      <c r="HPU87" s="312"/>
      <c r="HPV87" s="312"/>
      <c r="HPW87" s="312"/>
      <c r="HPX87" s="312"/>
      <c r="HPY87" s="312"/>
      <c r="HPZ87" s="312"/>
      <c r="HQA87" s="312"/>
      <c r="HQB87" s="312"/>
      <c r="HQC87" s="312"/>
      <c r="HQD87" s="312"/>
      <c r="HQE87" s="312"/>
      <c r="HQF87" s="312"/>
      <c r="HQG87" s="312"/>
      <c r="HQH87" s="312"/>
      <c r="HQI87" s="312"/>
      <c r="HQJ87" s="312"/>
      <c r="HQK87" s="312"/>
      <c r="HQL87" s="312"/>
      <c r="HQM87" s="312"/>
      <c r="HQN87" s="312"/>
      <c r="HQO87" s="312"/>
      <c r="HQP87" s="312"/>
      <c r="HQQ87" s="312"/>
      <c r="HQR87" s="312"/>
      <c r="HQS87" s="312"/>
      <c r="HQT87" s="312"/>
      <c r="HQU87" s="312"/>
      <c r="HQV87" s="312"/>
      <c r="HQW87" s="318"/>
      <c r="HQX87" s="318"/>
      <c r="HQY87" s="318"/>
      <c r="HQZ87" s="318"/>
      <c r="HRA87" s="318"/>
      <c r="HRB87" s="318"/>
      <c r="HRC87" s="318"/>
      <c r="HRD87" s="318"/>
      <c r="HRE87" s="318"/>
      <c r="HRF87" s="318"/>
      <c r="HRG87" s="318"/>
      <c r="HRH87" s="318"/>
      <c r="HRI87" s="318"/>
      <c r="HRJ87" s="318"/>
      <c r="HRK87" s="318"/>
      <c r="HRL87" s="318"/>
      <c r="HRM87" s="322"/>
      <c r="HRN87" s="323"/>
      <c r="HRO87" s="323"/>
      <c r="HRP87" s="323"/>
      <c r="HRQ87" s="323"/>
      <c r="HRR87" s="323"/>
      <c r="HRS87" s="323"/>
      <c r="HRT87" s="323"/>
      <c r="HRU87" s="323"/>
      <c r="HRV87" s="323"/>
      <c r="HRW87" s="323"/>
      <c r="HRX87" s="323"/>
      <c r="HRY87" s="323"/>
      <c r="HRZ87" s="323"/>
      <c r="HSA87" s="323"/>
      <c r="HSB87" s="350"/>
      <c r="HSC87" s="312"/>
      <c r="HSD87" s="312"/>
      <c r="HSE87" s="312"/>
      <c r="HSF87" s="312"/>
      <c r="HSG87" s="312"/>
      <c r="HSH87" s="312"/>
      <c r="HSI87" s="312"/>
      <c r="HSJ87" s="312"/>
      <c r="HSK87" s="312"/>
      <c r="HSL87" s="312"/>
      <c r="HSM87" s="312"/>
      <c r="HSN87" s="312"/>
      <c r="HSO87" s="312"/>
      <c r="HSP87" s="312"/>
      <c r="HSQ87" s="312"/>
      <c r="HSR87" s="312"/>
      <c r="HSS87" s="312"/>
      <c r="HST87" s="312"/>
      <c r="HSU87" s="312"/>
      <c r="HSV87" s="312"/>
      <c r="HSW87" s="312"/>
      <c r="HSX87" s="312"/>
      <c r="HSY87" s="312"/>
      <c r="HSZ87" s="312"/>
      <c r="HTA87" s="312"/>
      <c r="HTB87" s="312"/>
      <c r="HTC87" s="312"/>
      <c r="HTD87" s="312"/>
      <c r="HTE87" s="312"/>
      <c r="HTF87" s="312"/>
      <c r="HTG87" s="312"/>
      <c r="HTH87" s="312"/>
      <c r="HTI87" s="312"/>
      <c r="HTJ87" s="312"/>
      <c r="HTK87" s="312"/>
      <c r="HTL87" s="312"/>
      <c r="HTM87" s="312"/>
      <c r="HTN87" s="312"/>
      <c r="HTO87" s="312"/>
      <c r="HTP87" s="312"/>
      <c r="HTQ87" s="312"/>
      <c r="HTR87" s="312"/>
      <c r="HTS87" s="312"/>
      <c r="HTT87" s="312"/>
      <c r="HTU87" s="312"/>
      <c r="HTV87" s="312"/>
      <c r="HTW87" s="312"/>
      <c r="HTX87" s="312"/>
      <c r="HTY87" s="312"/>
      <c r="HTZ87" s="312"/>
      <c r="HUA87" s="312"/>
      <c r="HUB87" s="312"/>
      <c r="HUC87" s="312"/>
      <c r="HUD87" s="312"/>
      <c r="HUE87" s="312"/>
      <c r="HUF87" s="312"/>
      <c r="HUG87" s="312"/>
      <c r="HUH87" s="312"/>
      <c r="HUI87" s="312"/>
      <c r="HUJ87" s="312"/>
      <c r="HUK87" s="318"/>
      <c r="HUL87" s="318"/>
      <c r="HUM87" s="318"/>
      <c r="HUN87" s="318"/>
      <c r="HUO87" s="318"/>
      <c r="HUP87" s="318"/>
      <c r="HUQ87" s="318"/>
      <c r="HUR87" s="318"/>
      <c r="HUS87" s="318"/>
      <c r="HUT87" s="318"/>
      <c r="HUU87" s="318"/>
      <c r="HUV87" s="318"/>
      <c r="HUW87" s="318"/>
      <c r="HUX87" s="318"/>
      <c r="HUY87" s="318"/>
      <c r="HUZ87" s="318"/>
      <c r="HVA87" s="322"/>
      <c r="HVB87" s="323"/>
      <c r="HVC87" s="323"/>
      <c r="HVD87" s="323"/>
      <c r="HVE87" s="323"/>
      <c r="HVF87" s="323"/>
      <c r="HVG87" s="323"/>
      <c r="HVH87" s="323"/>
      <c r="HVI87" s="323"/>
      <c r="HVJ87" s="323"/>
      <c r="HVK87" s="323"/>
      <c r="HVL87" s="323"/>
      <c r="HVM87" s="323"/>
      <c r="HVN87" s="323"/>
      <c r="HVO87" s="323"/>
      <c r="HVP87" s="350"/>
      <c r="HVQ87" s="312"/>
      <c r="HVR87" s="312"/>
      <c r="HVS87" s="312"/>
      <c r="HVT87" s="312"/>
      <c r="HVU87" s="312"/>
      <c r="HVV87" s="312"/>
      <c r="HVW87" s="312"/>
      <c r="HVX87" s="312"/>
      <c r="HVY87" s="312"/>
      <c r="HVZ87" s="312"/>
      <c r="HWA87" s="312"/>
      <c r="HWB87" s="312"/>
      <c r="HWC87" s="312"/>
      <c r="HWD87" s="312"/>
      <c r="HWE87" s="312"/>
      <c r="HWF87" s="312"/>
      <c r="HWG87" s="312"/>
      <c r="HWH87" s="312"/>
      <c r="HWI87" s="312"/>
      <c r="HWJ87" s="312"/>
      <c r="HWK87" s="312"/>
      <c r="HWL87" s="312"/>
      <c r="HWM87" s="312"/>
      <c r="HWN87" s="312"/>
      <c r="HWO87" s="312"/>
      <c r="HWP87" s="312"/>
      <c r="HWQ87" s="312"/>
      <c r="HWR87" s="312"/>
      <c r="HWS87" s="312"/>
      <c r="HWT87" s="312"/>
      <c r="HWU87" s="312"/>
      <c r="HWV87" s="312"/>
      <c r="HWW87" s="312"/>
      <c r="HWX87" s="312"/>
      <c r="HWY87" s="312"/>
      <c r="HWZ87" s="312"/>
      <c r="HXA87" s="312"/>
      <c r="HXB87" s="312"/>
      <c r="HXC87" s="312"/>
      <c r="HXD87" s="312"/>
      <c r="HXE87" s="312"/>
      <c r="HXF87" s="312"/>
      <c r="HXG87" s="312"/>
      <c r="HXH87" s="312"/>
      <c r="HXI87" s="312"/>
      <c r="HXJ87" s="312"/>
      <c r="HXK87" s="312"/>
      <c r="HXL87" s="312"/>
      <c r="HXM87" s="312"/>
      <c r="HXN87" s="312"/>
      <c r="HXO87" s="312"/>
      <c r="HXP87" s="312"/>
      <c r="HXQ87" s="312"/>
      <c r="HXR87" s="312"/>
      <c r="HXS87" s="312"/>
      <c r="HXT87" s="312"/>
      <c r="HXU87" s="312"/>
      <c r="HXV87" s="312"/>
      <c r="HXW87" s="312"/>
      <c r="HXX87" s="312"/>
      <c r="HXY87" s="318"/>
      <c r="HXZ87" s="318"/>
      <c r="HYA87" s="318"/>
      <c r="HYB87" s="318"/>
      <c r="HYC87" s="318"/>
      <c r="HYD87" s="318"/>
      <c r="HYE87" s="318"/>
      <c r="HYF87" s="318"/>
      <c r="HYG87" s="318"/>
      <c r="HYH87" s="318"/>
      <c r="HYI87" s="318"/>
      <c r="HYJ87" s="318"/>
      <c r="HYK87" s="318"/>
      <c r="HYL87" s="318"/>
      <c r="HYM87" s="318"/>
      <c r="HYN87" s="318"/>
      <c r="HYO87" s="322"/>
      <c r="HYP87" s="323"/>
      <c r="HYQ87" s="323"/>
      <c r="HYR87" s="323"/>
      <c r="HYS87" s="323"/>
      <c r="HYT87" s="323"/>
      <c r="HYU87" s="323"/>
      <c r="HYV87" s="323"/>
      <c r="HYW87" s="323"/>
      <c r="HYX87" s="323"/>
      <c r="HYY87" s="323"/>
      <c r="HYZ87" s="323"/>
      <c r="HZA87" s="323"/>
      <c r="HZB87" s="323"/>
      <c r="HZC87" s="323"/>
      <c r="HZD87" s="350"/>
      <c r="HZE87" s="312"/>
      <c r="HZF87" s="312"/>
      <c r="HZG87" s="312"/>
      <c r="HZH87" s="312"/>
      <c r="HZI87" s="312"/>
      <c r="HZJ87" s="312"/>
      <c r="HZK87" s="312"/>
      <c r="HZL87" s="312"/>
      <c r="HZM87" s="312"/>
      <c r="HZN87" s="312"/>
      <c r="HZO87" s="312"/>
      <c r="HZP87" s="312"/>
      <c r="HZQ87" s="312"/>
      <c r="HZR87" s="312"/>
      <c r="HZS87" s="312"/>
      <c r="HZT87" s="312"/>
      <c r="HZU87" s="312"/>
      <c r="HZV87" s="312"/>
      <c r="HZW87" s="312"/>
      <c r="HZX87" s="312"/>
      <c r="HZY87" s="312"/>
      <c r="HZZ87" s="312"/>
      <c r="IAA87" s="312"/>
      <c r="IAB87" s="312"/>
      <c r="IAC87" s="312"/>
      <c r="IAD87" s="312"/>
      <c r="IAE87" s="312"/>
      <c r="IAF87" s="312"/>
      <c r="IAG87" s="312"/>
      <c r="IAH87" s="312"/>
      <c r="IAI87" s="312"/>
      <c r="IAJ87" s="312"/>
      <c r="IAK87" s="312"/>
      <c r="IAL87" s="312"/>
      <c r="IAM87" s="312"/>
      <c r="IAN87" s="312"/>
      <c r="IAO87" s="312"/>
      <c r="IAP87" s="312"/>
      <c r="IAQ87" s="312"/>
      <c r="IAR87" s="312"/>
      <c r="IAS87" s="312"/>
      <c r="IAT87" s="312"/>
      <c r="IAU87" s="312"/>
      <c r="IAV87" s="312"/>
      <c r="IAW87" s="312"/>
      <c r="IAX87" s="312"/>
      <c r="IAY87" s="312"/>
      <c r="IAZ87" s="312"/>
      <c r="IBA87" s="312"/>
      <c r="IBB87" s="312"/>
      <c r="IBC87" s="312"/>
      <c r="IBD87" s="312"/>
      <c r="IBE87" s="312"/>
      <c r="IBF87" s="312"/>
      <c r="IBG87" s="312"/>
      <c r="IBH87" s="312"/>
      <c r="IBI87" s="312"/>
      <c r="IBJ87" s="312"/>
      <c r="IBK87" s="312"/>
      <c r="IBL87" s="312"/>
      <c r="IBM87" s="318"/>
      <c r="IBN87" s="318"/>
      <c r="IBO87" s="318"/>
      <c r="IBP87" s="318"/>
      <c r="IBQ87" s="318"/>
      <c r="IBR87" s="318"/>
      <c r="IBS87" s="318"/>
      <c r="IBT87" s="318"/>
      <c r="IBU87" s="318"/>
      <c r="IBV87" s="318"/>
      <c r="IBW87" s="318"/>
      <c r="IBX87" s="318"/>
      <c r="IBY87" s="318"/>
      <c r="IBZ87" s="318"/>
      <c r="ICA87" s="318"/>
      <c r="ICB87" s="318"/>
      <c r="ICC87" s="322"/>
      <c r="ICD87" s="323"/>
      <c r="ICE87" s="323"/>
      <c r="ICF87" s="323"/>
      <c r="ICG87" s="323"/>
      <c r="ICH87" s="323"/>
      <c r="ICI87" s="323"/>
      <c r="ICJ87" s="323"/>
      <c r="ICK87" s="323"/>
      <c r="ICL87" s="323"/>
      <c r="ICM87" s="323"/>
      <c r="ICN87" s="323"/>
      <c r="ICO87" s="323"/>
      <c r="ICP87" s="323"/>
      <c r="ICQ87" s="323"/>
      <c r="ICR87" s="350"/>
      <c r="ICS87" s="312"/>
      <c r="ICT87" s="312"/>
      <c r="ICU87" s="312"/>
      <c r="ICV87" s="312"/>
      <c r="ICW87" s="312"/>
      <c r="ICX87" s="312"/>
      <c r="ICY87" s="312"/>
      <c r="ICZ87" s="312"/>
      <c r="IDA87" s="312"/>
      <c r="IDB87" s="312"/>
      <c r="IDC87" s="312"/>
      <c r="IDD87" s="312"/>
      <c r="IDE87" s="312"/>
      <c r="IDF87" s="312"/>
      <c r="IDG87" s="312"/>
      <c r="IDH87" s="312"/>
      <c r="IDI87" s="312"/>
      <c r="IDJ87" s="312"/>
      <c r="IDK87" s="312"/>
      <c r="IDL87" s="312"/>
      <c r="IDM87" s="312"/>
      <c r="IDN87" s="312"/>
      <c r="IDO87" s="312"/>
      <c r="IDP87" s="312"/>
      <c r="IDQ87" s="312"/>
      <c r="IDR87" s="312"/>
      <c r="IDS87" s="312"/>
      <c r="IDT87" s="312"/>
      <c r="IDU87" s="312"/>
      <c r="IDV87" s="312"/>
      <c r="IDW87" s="312"/>
      <c r="IDX87" s="312"/>
      <c r="IDY87" s="312"/>
      <c r="IDZ87" s="312"/>
      <c r="IEA87" s="312"/>
      <c r="IEB87" s="312"/>
      <c r="IEC87" s="312"/>
      <c r="IED87" s="312"/>
      <c r="IEE87" s="312"/>
      <c r="IEF87" s="312"/>
      <c r="IEG87" s="312"/>
      <c r="IEH87" s="312"/>
      <c r="IEI87" s="312"/>
      <c r="IEJ87" s="312"/>
      <c r="IEK87" s="312"/>
      <c r="IEL87" s="312"/>
      <c r="IEM87" s="312"/>
      <c r="IEN87" s="312"/>
      <c r="IEO87" s="312"/>
      <c r="IEP87" s="312"/>
      <c r="IEQ87" s="312"/>
      <c r="IER87" s="312"/>
      <c r="IES87" s="312"/>
      <c r="IET87" s="312"/>
      <c r="IEU87" s="312"/>
      <c r="IEV87" s="312"/>
      <c r="IEW87" s="312"/>
      <c r="IEX87" s="312"/>
      <c r="IEY87" s="312"/>
      <c r="IEZ87" s="312"/>
      <c r="IFA87" s="318"/>
      <c r="IFB87" s="318"/>
      <c r="IFC87" s="318"/>
      <c r="IFD87" s="318"/>
      <c r="IFE87" s="318"/>
      <c r="IFF87" s="318"/>
      <c r="IFG87" s="318"/>
      <c r="IFH87" s="318"/>
      <c r="IFI87" s="318"/>
      <c r="IFJ87" s="318"/>
      <c r="IFK87" s="318"/>
      <c r="IFL87" s="318"/>
      <c r="IFM87" s="318"/>
      <c r="IFN87" s="318"/>
      <c r="IFO87" s="318"/>
      <c r="IFP87" s="318"/>
      <c r="IFQ87" s="322"/>
      <c r="IFR87" s="323"/>
      <c r="IFS87" s="323"/>
      <c r="IFT87" s="323"/>
      <c r="IFU87" s="323"/>
      <c r="IFV87" s="323"/>
      <c r="IFW87" s="323"/>
      <c r="IFX87" s="323"/>
      <c r="IFY87" s="323"/>
      <c r="IFZ87" s="323"/>
      <c r="IGA87" s="323"/>
      <c r="IGB87" s="323"/>
      <c r="IGC87" s="323"/>
      <c r="IGD87" s="323"/>
      <c r="IGE87" s="323"/>
      <c r="IGF87" s="350"/>
      <c r="IGG87" s="312"/>
      <c r="IGH87" s="312"/>
      <c r="IGI87" s="312"/>
      <c r="IGJ87" s="312"/>
      <c r="IGK87" s="312"/>
      <c r="IGL87" s="312"/>
      <c r="IGM87" s="312"/>
      <c r="IGN87" s="312"/>
      <c r="IGO87" s="312"/>
      <c r="IGP87" s="312"/>
      <c r="IGQ87" s="312"/>
      <c r="IGR87" s="312"/>
      <c r="IGS87" s="312"/>
      <c r="IGT87" s="312"/>
      <c r="IGU87" s="312"/>
      <c r="IGV87" s="312"/>
      <c r="IGW87" s="312"/>
      <c r="IGX87" s="312"/>
      <c r="IGY87" s="312"/>
      <c r="IGZ87" s="312"/>
      <c r="IHA87" s="312"/>
      <c r="IHB87" s="312"/>
      <c r="IHC87" s="312"/>
      <c r="IHD87" s="312"/>
      <c r="IHE87" s="312"/>
      <c r="IHF87" s="312"/>
      <c r="IHG87" s="312"/>
      <c r="IHH87" s="312"/>
      <c r="IHI87" s="312"/>
      <c r="IHJ87" s="312"/>
      <c r="IHK87" s="312"/>
      <c r="IHL87" s="312"/>
      <c r="IHM87" s="312"/>
      <c r="IHN87" s="312"/>
      <c r="IHO87" s="312"/>
      <c r="IHP87" s="312"/>
      <c r="IHQ87" s="312"/>
      <c r="IHR87" s="312"/>
      <c r="IHS87" s="312"/>
      <c r="IHT87" s="312"/>
      <c r="IHU87" s="312"/>
      <c r="IHV87" s="312"/>
      <c r="IHW87" s="312"/>
      <c r="IHX87" s="312"/>
      <c r="IHY87" s="312"/>
      <c r="IHZ87" s="312"/>
      <c r="IIA87" s="312"/>
      <c r="IIB87" s="312"/>
      <c r="IIC87" s="312"/>
      <c r="IID87" s="312"/>
      <c r="IIE87" s="312"/>
      <c r="IIF87" s="312"/>
      <c r="IIG87" s="312"/>
      <c r="IIH87" s="312"/>
      <c r="III87" s="312"/>
      <c r="IIJ87" s="312"/>
      <c r="IIK87" s="312"/>
      <c r="IIL87" s="312"/>
      <c r="IIM87" s="312"/>
      <c r="IIN87" s="312"/>
      <c r="IIO87" s="318"/>
      <c r="IIP87" s="318"/>
      <c r="IIQ87" s="318"/>
      <c r="IIR87" s="318"/>
      <c r="IIS87" s="318"/>
      <c r="IIT87" s="318"/>
      <c r="IIU87" s="318"/>
      <c r="IIV87" s="318"/>
      <c r="IIW87" s="318"/>
      <c r="IIX87" s="318"/>
      <c r="IIY87" s="318"/>
      <c r="IIZ87" s="318"/>
      <c r="IJA87" s="318"/>
      <c r="IJB87" s="318"/>
      <c r="IJC87" s="318"/>
      <c r="IJD87" s="318"/>
      <c r="IJE87" s="322"/>
      <c r="IJF87" s="323"/>
      <c r="IJG87" s="323"/>
      <c r="IJH87" s="323"/>
      <c r="IJI87" s="323"/>
      <c r="IJJ87" s="323"/>
      <c r="IJK87" s="323"/>
      <c r="IJL87" s="323"/>
      <c r="IJM87" s="323"/>
      <c r="IJN87" s="323"/>
      <c r="IJO87" s="323"/>
      <c r="IJP87" s="323"/>
      <c r="IJQ87" s="323"/>
      <c r="IJR87" s="323"/>
      <c r="IJS87" s="323"/>
      <c r="IJT87" s="350"/>
      <c r="IJU87" s="312"/>
      <c r="IJV87" s="312"/>
      <c r="IJW87" s="312"/>
      <c r="IJX87" s="312"/>
      <c r="IJY87" s="312"/>
      <c r="IJZ87" s="312"/>
      <c r="IKA87" s="312"/>
      <c r="IKB87" s="312"/>
      <c r="IKC87" s="312"/>
      <c r="IKD87" s="312"/>
      <c r="IKE87" s="312"/>
      <c r="IKF87" s="312"/>
      <c r="IKG87" s="312"/>
      <c r="IKH87" s="312"/>
      <c r="IKI87" s="312"/>
      <c r="IKJ87" s="312"/>
      <c r="IKK87" s="312"/>
      <c r="IKL87" s="312"/>
      <c r="IKM87" s="312"/>
      <c r="IKN87" s="312"/>
      <c r="IKO87" s="312"/>
      <c r="IKP87" s="312"/>
      <c r="IKQ87" s="312"/>
      <c r="IKR87" s="312"/>
      <c r="IKS87" s="312"/>
      <c r="IKT87" s="312"/>
      <c r="IKU87" s="312"/>
      <c r="IKV87" s="312"/>
      <c r="IKW87" s="312"/>
      <c r="IKX87" s="312"/>
      <c r="IKY87" s="312"/>
      <c r="IKZ87" s="312"/>
      <c r="ILA87" s="312"/>
      <c r="ILB87" s="312"/>
      <c r="ILC87" s="312"/>
      <c r="ILD87" s="312"/>
      <c r="ILE87" s="312"/>
      <c r="ILF87" s="312"/>
      <c r="ILG87" s="312"/>
      <c r="ILH87" s="312"/>
      <c r="ILI87" s="312"/>
      <c r="ILJ87" s="312"/>
      <c r="ILK87" s="312"/>
      <c r="ILL87" s="312"/>
      <c r="ILM87" s="312"/>
      <c r="ILN87" s="312"/>
      <c r="ILO87" s="312"/>
      <c r="ILP87" s="312"/>
      <c r="ILQ87" s="312"/>
      <c r="ILR87" s="312"/>
      <c r="ILS87" s="312"/>
      <c r="ILT87" s="312"/>
      <c r="ILU87" s="312"/>
      <c r="ILV87" s="312"/>
      <c r="ILW87" s="312"/>
      <c r="ILX87" s="312"/>
      <c r="ILY87" s="312"/>
      <c r="ILZ87" s="312"/>
      <c r="IMA87" s="312"/>
      <c r="IMB87" s="312"/>
      <c r="IMC87" s="318"/>
      <c r="IMD87" s="318"/>
      <c r="IME87" s="318"/>
      <c r="IMF87" s="318"/>
      <c r="IMG87" s="318"/>
      <c r="IMH87" s="318"/>
      <c r="IMI87" s="318"/>
      <c r="IMJ87" s="318"/>
      <c r="IMK87" s="318"/>
      <c r="IML87" s="318"/>
      <c r="IMM87" s="318"/>
      <c r="IMN87" s="318"/>
      <c r="IMO87" s="318"/>
      <c r="IMP87" s="318"/>
      <c r="IMQ87" s="318"/>
      <c r="IMR87" s="318"/>
      <c r="IMS87" s="322"/>
      <c r="IMT87" s="323"/>
      <c r="IMU87" s="323"/>
      <c r="IMV87" s="323"/>
      <c r="IMW87" s="323"/>
      <c r="IMX87" s="323"/>
      <c r="IMY87" s="323"/>
      <c r="IMZ87" s="323"/>
      <c r="INA87" s="323"/>
      <c r="INB87" s="323"/>
      <c r="INC87" s="323"/>
      <c r="IND87" s="323"/>
      <c r="INE87" s="323"/>
      <c r="INF87" s="323"/>
      <c r="ING87" s="323"/>
      <c r="INH87" s="350"/>
      <c r="INI87" s="312"/>
      <c r="INJ87" s="312"/>
      <c r="INK87" s="312"/>
      <c r="INL87" s="312"/>
      <c r="INM87" s="312"/>
      <c r="INN87" s="312"/>
      <c r="INO87" s="312"/>
      <c r="INP87" s="312"/>
      <c r="INQ87" s="312"/>
      <c r="INR87" s="312"/>
      <c r="INS87" s="312"/>
      <c r="INT87" s="312"/>
      <c r="INU87" s="312"/>
      <c r="INV87" s="312"/>
      <c r="INW87" s="312"/>
      <c r="INX87" s="312"/>
      <c r="INY87" s="312"/>
      <c r="INZ87" s="312"/>
      <c r="IOA87" s="312"/>
      <c r="IOB87" s="312"/>
      <c r="IOC87" s="312"/>
      <c r="IOD87" s="312"/>
      <c r="IOE87" s="312"/>
      <c r="IOF87" s="312"/>
      <c r="IOG87" s="312"/>
      <c r="IOH87" s="312"/>
      <c r="IOI87" s="312"/>
      <c r="IOJ87" s="312"/>
      <c r="IOK87" s="312"/>
      <c r="IOL87" s="312"/>
      <c r="IOM87" s="312"/>
      <c r="ION87" s="312"/>
      <c r="IOO87" s="312"/>
      <c r="IOP87" s="312"/>
      <c r="IOQ87" s="312"/>
      <c r="IOR87" s="312"/>
      <c r="IOS87" s="312"/>
      <c r="IOT87" s="312"/>
      <c r="IOU87" s="312"/>
      <c r="IOV87" s="312"/>
      <c r="IOW87" s="312"/>
      <c r="IOX87" s="312"/>
      <c r="IOY87" s="312"/>
      <c r="IOZ87" s="312"/>
      <c r="IPA87" s="312"/>
      <c r="IPB87" s="312"/>
      <c r="IPC87" s="312"/>
      <c r="IPD87" s="312"/>
      <c r="IPE87" s="312"/>
      <c r="IPF87" s="312"/>
      <c r="IPG87" s="312"/>
      <c r="IPH87" s="312"/>
      <c r="IPI87" s="312"/>
      <c r="IPJ87" s="312"/>
      <c r="IPK87" s="312"/>
      <c r="IPL87" s="312"/>
      <c r="IPM87" s="312"/>
      <c r="IPN87" s="312"/>
      <c r="IPO87" s="312"/>
      <c r="IPP87" s="312"/>
      <c r="IPQ87" s="318"/>
      <c r="IPR87" s="318"/>
      <c r="IPS87" s="318"/>
      <c r="IPT87" s="318"/>
      <c r="IPU87" s="318"/>
      <c r="IPV87" s="318"/>
      <c r="IPW87" s="318"/>
      <c r="IPX87" s="318"/>
      <c r="IPY87" s="318"/>
      <c r="IPZ87" s="318"/>
      <c r="IQA87" s="318"/>
      <c r="IQB87" s="318"/>
      <c r="IQC87" s="318"/>
      <c r="IQD87" s="318"/>
      <c r="IQE87" s="318"/>
      <c r="IQF87" s="318"/>
      <c r="IQG87" s="322"/>
      <c r="IQH87" s="323"/>
      <c r="IQI87" s="323"/>
      <c r="IQJ87" s="323"/>
      <c r="IQK87" s="323"/>
      <c r="IQL87" s="323"/>
      <c r="IQM87" s="323"/>
      <c r="IQN87" s="323"/>
      <c r="IQO87" s="323"/>
      <c r="IQP87" s="323"/>
      <c r="IQQ87" s="323"/>
      <c r="IQR87" s="323"/>
      <c r="IQS87" s="323"/>
      <c r="IQT87" s="323"/>
      <c r="IQU87" s="323"/>
      <c r="IQV87" s="350"/>
      <c r="IQW87" s="312"/>
      <c r="IQX87" s="312"/>
      <c r="IQY87" s="312"/>
      <c r="IQZ87" s="312"/>
      <c r="IRA87" s="312"/>
      <c r="IRB87" s="312"/>
      <c r="IRC87" s="312"/>
      <c r="IRD87" s="312"/>
      <c r="IRE87" s="312"/>
      <c r="IRF87" s="312"/>
      <c r="IRG87" s="312"/>
      <c r="IRH87" s="312"/>
      <c r="IRI87" s="312"/>
      <c r="IRJ87" s="312"/>
      <c r="IRK87" s="312"/>
      <c r="IRL87" s="312"/>
      <c r="IRM87" s="312"/>
      <c r="IRN87" s="312"/>
      <c r="IRO87" s="312"/>
      <c r="IRP87" s="312"/>
      <c r="IRQ87" s="312"/>
      <c r="IRR87" s="312"/>
      <c r="IRS87" s="312"/>
      <c r="IRT87" s="312"/>
      <c r="IRU87" s="312"/>
      <c r="IRV87" s="312"/>
      <c r="IRW87" s="312"/>
      <c r="IRX87" s="312"/>
      <c r="IRY87" s="312"/>
      <c r="IRZ87" s="312"/>
      <c r="ISA87" s="312"/>
      <c r="ISB87" s="312"/>
      <c r="ISC87" s="312"/>
      <c r="ISD87" s="312"/>
      <c r="ISE87" s="312"/>
      <c r="ISF87" s="312"/>
      <c r="ISG87" s="312"/>
      <c r="ISH87" s="312"/>
      <c r="ISI87" s="312"/>
      <c r="ISJ87" s="312"/>
      <c r="ISK87" s="312"/>
      <c r="ISL87" s="312"/>
      <c r="ISM87" s="312"/>
      <c r="ISN87" s="312"/>
      <c r="ISO87" s="312"/>
      <c r="ISP87" s="312"/>
      <c r="ISQ87" s="312"/>
      <c r="ISR87" s="312"/>
      <c r="ISS87" s="312"/>
      <c r="IST87" s="312"/>
      <c r="ISU87" s="312"/>
      <c r="ISV87" s="312"/>
      <c r="ISW87" s="312"/>
      <c r="ISX87" s="312"/>
      <c r="ISY87" s="312"/>
      <c r="ISZ87" s="312"/>
      <c r="ITA87" s="312"/>
      <c r="ITB87" s="312"/>
      <c r="ITC87" s="312"/>
      <c r="ITD87" s="312"/>
      <c r="ITE87" s="318"/>
      <c r="ITF87" s="318"/>
      <c r="ITG87" s="318"/>
      <c r="ITH87" s="318"/>
      <c r="ITI87" s="318"/>
      <c r="ITJ87" s="318"/>
      <c r="ITK87" s="318"/>
      <c r="ITL87" s="318"/>
      <c r="ITM87" s="318"/>
      <c r="ITN87" s="318"/>
      <c r="ITO87" s="318"/>
      <c r="ITP87" s="318"/>
      <c r="ITQ87" s="318"/>
      <c r="ITR87" s="318"/>
      <c r="ITS87" s="318"/>
      <c r="ITT87" s="318"/>
      <c r="ITU87" s="322"/>
      <c r="ITV87" s="323"/>
      <c r="ITW87" s="323"/>
      <c r="ITX87" s="323"/>
      <c r="ITY87" s="323"/>
      <c r="ITZ87" s="323"/>
      <c r="IUA87" s="323"/>
      <c r="IUB87" s="323"/>
      <c r="IUC87" s="323"/>
      <c r="IUD87" s="323"/>
      <c r="IUE87" s="323"/>
      <c r="IUF87" s="323"/>
      <c r="IUG87" s="323"/>
      <c r="IUH87" s="323"/>
      <c r="IUI87" s="323"/>
      <c r="IUJ87" s="350"/>
      <c r="IUK87" s="312"/>
      <c r="IUL87" s="312"/>
      <c r="IUM87" s="312"/>
      <c r="IUN87" s="312"/>
      <c r="IUO87" s="312"/>
      <c r="IUP87" s="312"/>
      <c r="IUQ87" s="312"/>
      <c r="IUR87" s="312"/>
      <c r="IUS87" s="312"/>
      <c r="IUT87" s="312"/>
      <c r="IUU87" s="312"/>
      <c r="IUV87" s="312"/>
      <c r="IUW87" s="312"/>
      <c r="IUX87" s="312"/>
      <c r="IUY87" s="312"/>
      <c r="IUZ87" s="312"/>
      <c r="IVA87" s="312"/>
      <c r="IVB87" s="312"/>
      <c r="IVC87" s="312"/>
      <c r="IVD87" s="312"/>
      <c r="IVE87" s="312"/>
      <c r="IVF87" s="312"/>
      <c r="IVG87" s="312"/>
      <c r="IVH87" s="312"/>
      <c r="IVI87" s="312"/>
      <c r="IVJ87" s="312"/>
      <c r="IVK87" s="312"/>
      <c r="IVL87" s="312"/>
      <c r="IVM87" s="312"/>
      <c r="IVN87" s="312"/>
      <c r="IVO87" s="312"/>
      <c r="IVP87" s="312"/>
      <c r="IVQ87" s="312"/>
      <c r="IVR87" s="312"/>
      <c r="IVS87" s="312"/>
      <c r="IVT87" s="312"/>
      <c r="IVU87" s="312"/>
      <c r="IVV87" s="312"/>
      <c r="IVW87" s="312"/>
      <c r="IVX87" s="312"/>
      <c r="IVY87" s="312"/>
      <c r="IVZ87" s="312"/>
      <c r="IWA87" s="312"/>
      <c r="IWB87" s="312"/>
      <c r="IWC87" s="312"/>
      <c r="IWD87" s="312"/>
      <c r="IWE87" s="312"/>
      <c r="IWF87" s="312"/>
      <c r="IWG87" s="312"/>
      <c r="IWH87" s="312"/>
      <c r="IWI87" s="312"/>
      <c r="IWJ87" s="312"/>
      <c r="IWK87" s="312"/>
      <c r="IWL87" s="312"/>
      <c r="IWM87" s="312"/>
      <c r="IWN87" s="312"/>
      <c r="IWO87" s="312"/>
      <c r="IWP87" s="312"/>
      <c r="IWQ87" s="312"/>
      <c r="IWR87" s="312"/>
      <c r="IWS87" s="318"/>
      <c r="IWT87" s="318"/>
      <c r="IWU87" s="318"/>
      <c r="IWV87" s="318"/>
      <c r="IWW87" s="318"/>
      <c r="IWX87" s="318"/>
      <c r="IWY87" s="318"/>
      <c r="IWZ87" s="318"/>
      <c r="IXA87" s="318"/>
      <c r="IXB87" s="318"/>
      <c r="IXC87" s="318"/>
      <c r="IXD87" s="318"/>
      <c r="IXE87" s="318"/>
      <c r="IXF87" s="318"/>
      <c r="IXG87" s="318"/>
      <c r="IXH87" s="318"/>
      <c r="IXI87" s="322"/>
      <c r="IXJ87" s="323"/>
      <c r="IXK87" s="323"/>
      <c r="IXL87" s="323"/>
      <c r="IXM87" s="323"/>
      <c r="IXN87" s="323"/>
      <c r="IXO87" s="323"/>
      <c r="IXP87" s="323"/>
      <c r="IXQ87" s="323"/>
      <c r="IXR87" s="323"/>
      <c r="IXS87" s="323"/>
      <c r="IXT87" s="323"/>
      <c r="IXU87" s="323"/>
      <c r="IXV87" s="323"/>
      <c r="IXW87" s="323"/>
      <c r="IXX87" s="350"/>
      <c r="IXY87" s="312"/>
      <c r="IXZ87" s="312"/>
      <c r="IYA87" s="312"/>
      <c r="IYB87" s="312"/>
      <c r="IYC87" s="312"/>
      <c r="IYD87" s="312"/>
      <c r="IYE87" s="312"/>
      <c r="IYF87" s="312"/>
      <c r="IYG87" s="312"/>
      <c r="IYH87" s="312"/>
      <c r="IYI87" s="312"/>
      <c r="IYJ87" s="312"/>
      <c r="IYK87" s="312"/>
      <c r="IYL87" s="312"/>
      <c r="IYM87" s="312"/>
      <c r="IYN87" s="312"/>
      <c r="IYO87" s="312"/>
      <c r="IYP87" s="312"/>
      <c r="IYQ87" s="312"/>
      <c r="IYR87" s="312"/>
      <c r="IYS87" s="312"/>
      <c r="IYT87" s="312"/>
      <c r="IYU87" s="312"/>
      <c r="IYV87" s="312"/>
      <c r="IYW87" s="312"/>
      <c r="IYX87" s="312"/>
      <c r="IYY87" s="312"/>
      <c r="IYZ87" s="312"/>
      <c r="IZA87" s="312"/>
      <c r="IZB87" s="312"/>
      <c r="IZC87" s="312"/>
      <c r="IZD87" s="312"/>
      <c r="IZE87" s="312"/>
      <c r="IZF87" s="312"/>
      <c r="IZG87" s="312"/>
      <c r="IZH87" s="312"/>
      <c r="IZI87" s="312"/>
      <c r="IZJ87" s="312"/>
      <c r="IZK87" s="312"/>
      <c r="IZL87" s="312"/>
      <c r="IZM87" s="312"/>
      <c r="IZN87" s="312"/>
      <c r="IZO87" s="312"/>
      <c r="IZP87" s="312"/>
      <c r="IZQ87" s="312"/>
      <c r="IZR87" s="312"/>
      <c r="IZS87" s="312"/>
      <c r="IZT87" s="312"/>
      <c r="IZU87" s="312"/>
      <c r="IZV87" s="312"/>
      <c r="IZW87" s="312"/>
      <c r="IZX87" s="312"/>
      <c r="IZY87" s="312"/>
      <c r="IZZ87" s="312"/>
      <c r="JAA87" s="312"/>
      <c r="JAB87" s="312"/>
      <c r="JAC87" s="312"/>
      <c r="JAD87" s="312"/>
      <c r="JAE87" s="312"/>
      <c r="JAF87" s="312"/>
      <c r="JAG87" s="318"/>
      <c r="JAH87" s="318"/>
      <c r="JAI87" s="318"/>
      <c r="JAJ87" s="318"/>
      <c r="JAK87" s="318"/>
      <c r="JAL87" s="318"/>
      <c r="JAM87" s="318"/>
      <c r="JAN87" s="318"/>
      <c r="JAO87" s="318"/>
      <c r="JAP87" s="318"/>
      <c r="JAQ87" s="318"/>
      <c r="JAR87" s="318"/>
      <c r="JAS87" s="318"/>
      <c r="JAT87" s="318"/>
      <c r="JAU87" s="318"/>
      <c r="JAV87" s="318"/>
      <c r="JAW87" s="322"/>
      <c r="JAX87" s="323"/>
      <c r="JAY87" s="323"/>
      <c r="JAZ87" s="323"/>
      <c r="JBA87" s="323"/>
      <c r="JBB87" s="323"/>
      <c r="JBC87" s="323"/>
      <c r="JBD87" s="323"/>
      <c r="JBE87" s="323"/>
      <c r="JBF87" s="323"/>
      <c r="JBG87" s="323"/>
      <c r="JBH87" s="323"/>
      <c r="JBI87" s="323"/>
      <c r="JBJ87" s="323"/>
      <c r="JBK87" s="323"/>
      <c r="JBL87" s="350"/>
      <c r="JBM87" s="312"/>
      <c r="JBN87" s="312"/>
      <c r="JBO87" s="312"/>
      <c r="JBP87" s="312"/>
      <c r="JBQ87" s="312"/>
      <c r="JBR87" s="312"/>
      <c r="JBS87" s="312"/>
      <c r="JBT87" s="312"/>
      <c r="JBU87" s="312"/>
      <c r="JBV87" s="312"/>
      <c r="JBW87" s="312"/>
      <c r="JBX87" s="312"/>
      <c r="JBY87" s="312"/>
      <c r="JBZ87" s="312"/>
      <c r="JCA87" s="312"/>
      <c r="JCB87" s="312"/>
      <c r="JCC87" s="312"/>
      <c r="JCD87" s="312"/>
      <c r="JCE87" s="312"/>
      <c r="JCF87" s="312"/>
      <c r="JCG87" s="312"/>
      <c r="JCH87" s="312"/>
      <c r="JCI87" s="312"/>
      <c r="JCJ87" s="312"/>
      <c r="JCK87" s="312"/>
      <c r="JCL87" s="312"/>
      <c r="JCM87" s="312"/>
      <c r="JCN87" s="312"/>
      <c r="JCO87" s="312"/>
      <c r="JCP87" s="312"/>
      <c r="JCQ87" s="312"/>
      <c r="JCR87" s="312"/>
      <c r="JCS87" s="312"/>
      <c r="JCT87" s="312"/>
      <c r="JCU87" s="312"/>
      <c r="JCV87" s="312"/>
      <c r="JCW87" s="312"/>
      <c r="JCX87" s="312"/>
      <c r="JCY87" s="312"/>
      <c r="JCZ87" s="312"/>
      <c r="JDA87" s="312"/>
      <c r="JDB87" s="312"/>
      <c r="JDC87" s="312"/>
      <c r="JDD87" s="312"/>
      <c r="JDE87" s="312"/>
      <c r="JDF87" s="312"/>
      <c r="JDG87" s="312"/>
      <c r="JDH87" s="312"/>
      <c r="JDI87" s="312"/>
      <c r="JDJ87" s="312"/>
      <c r="JDK87" s="312"/>
      <c r="JDL87" s="312"/>
      <c r="JDM87" s="312"/>
      <c r="JDN87" s="312"/>
      <c r="JDO87" s="312"/>
      <c r="JDP87" s="312"/>
      <c r="JDQ87" s="312"/>
      <c r="JDR87" s="312"/>
      <c r="JDS87" s="312"/>
      <c r="JDT87" s="312"/>
      <c r="JDU87" s="318"/>
      <c r="JDV87" s="318"/>
      <c r="JDW87" s="318"/>
      <c r="JDX87" s="318"/>
      <c r="JDY87" s="318"/>
      <c r="JDZ87" s="318"/>
      <c r="JEA87" s="318"/>
      <c r="JEB87" s="318"/>
      <c r="JEC87" s="318"/>
      <c r="JED87" s="318"/>
      <c r="JEE87" s="318"/>
      <c r="JEF87" s="318"/>
      <c r="JEG87" s="318"/>
      <c r="JEH87" s="318"/>
      <c r="JEI87" s="318"/>
      <c r="JEJ87" s="318"/>
      <c r="JEK87" s="322"/>
      <c r="JEL87" s="323"/>
      <c r="JEM87" s="323"/>
      <c r="JEN87" s="323"/>
      <c r="JEO87" s="323"/>
      <c r="JEP87" s="323"/>
      <c r="JEQ87" s="323"/>
      <c r="JER87" s="323"/>
      <c r="JES87" s="323"/>
      <c r="JET87" s="323"/>
      <c r="JEU87" s="323"/>
      <c r="JEV87" s="323"/>
      <c r="JEW87" s="323"/>
      <c r="JEX87" s="323"/>
      <c r="JEY87" s="323"/>
      <c r="JEZ87" s="350"/>
      <c r="JFA87" s="312"/>
      <c r="JFB87" s="312"/>
      <c r="JFC87" s="312"/>
      <c r="JFD87" s="312"/>
      <c r="JFE87" s="312"/>
      <c r="JFF87" s="312"/>
      <c r="JFG87" s="312"/>
      <c r="JFH87" s="312"/>
      <c r="JFI87" s="312"/>
      <c r="JFJ87" s="312"/>
      <c r="JFK87" s="312"/>
      <c r="JFL87" s="312"/>
      <c r="JFM87" s="312"/>
      <c r="JFN87" s="312"/>
      <c r="JFO87" s="312"/>
      <c r="JFP87" s="312"/>
      <c r="JFQ87" s="312"/>
      <c r="JFR87" s="312"/>
      <c r="JFS87" s="312"/>
      <c r="JFT87" s="312"/>
      <c r="JFU87" s="312"/>
      <c r="JFV87" s="312"/>
      <c r="JFW87" s="312"/>
      <c r="JFX87" s="312"/>
      <c r="JFY87" s="312"/>
      <c r="JFZ87" s="312"/>
      <c r="JGA87" s="312"/>
      <c r="JGB87" s="312"/>
      <c r="JGC87" s="312"/>
      <c r="JGD87" s="312"/>
      <c r="JGE87" s="312"/>
      <c r="JGF87" s="312"/>
      <c r="JGG87" s="312"/>
      <c r="JGH87" s="312"/>
      <c r="JGI87" s="312"/>
      <c r="JGJ87" s="312"/>
      <c r="JGK87" s="312"/>
      <c r="JGL87" s="312"/>
      <c r="JGM87" s="312"/>
      <c r="JGN87" s="312"/>
      <c r="JGO87" s="312"/>
      <c r="JGP87" s="312"/>
      <c r="JGQ87" s="312"/>
      <c r="JGR87" s="312"/>
      <c r="JGS87" s="312"/>
      <c r="JGT87" s="312"/>
      <c r="JGU87" s="312"/>
      <c r="JGV87" s="312"/>
      <c r="JGW87" s="312"/>
      <c r="JGX87" s="312"/>
      <c r="JGY87" s="312"/>
      <c r="JGZ87" s="312"/>
      <c r="JHA87" s="312"/>
      <c r="JHB87" s="312"/>
      <c r="JHC87" s="312"/>
      <c r="JHD87" s="312"/>
      <c r="JHE87" s="312"/>
      <c r="JHF87" s="312"/>
      <c r="JHG87" s="312"/>
      <c r="JHH87" s="312"/>
      <c r="JHI87" s="318"/>
      <c r="JHJ87" s="318"/>
      <c r="JHK87" s="318"/>
      <c r="JHL87" s="318"/>
      <c r="JHM87" s="318"/>
      <c r="JHN87" s="318"/>
      <c r="JHO87" s="318"/>
      <c r="JHP87" s="318"/>
      <c r="JHQ87" s="318"/>
      <c r="JHR87" s="318"/>
      <c r="JHS87" s="318"/>
      <c r="JHT87" s="318"/>
      <c r="JHU87" s="318"/>
      <c r="JHV87" s="318"/>
      <c r="JHW87" s="318"/>
      <c r="JHX87" s="318"/>
      <c r="JHY87" s="322"/>
      <c r="JHZ87" s="323"/>
      <c r="JIA87" s="323"/>
      <c r="JIB87" s="323"/>
      <c r="JIC87" s="323"/>
      <c r="JID87" s="323"/>
      <c r="JIE87" s="323"/>
      <c r="JIF87" s="323"/>
      <c r="JIG87" s="323"/>
      <c r="JIH87" s="323"/>
      <c r="JII87" s="323"/>
      <c r="JIJ87" s="323"/>
      <c r="JIK87" s="323"/>
      <c r="JIL87" s="323"/>
      <c r="JIM87" s="323"/>
      <c r="JIN87" s="350"/>
      <c r="JIO87" s="312"/>
      <c r="JIP87" s="312"/>
      <c r="JIQ87" s="312"/>
      <c r="JIR87" s="312"/>
      <c r="JIS87" s="312"/>
      <c r="JIT87" s="312"/>
      <c r="JIU87" s="312"/>
      <c r="JIV87" s="312"/>
      <c r="JIW87" s="312"/>
      <c r="JIX87" s="312"/>
      <c r="JIY87" s="312"/>
      <c r="JIZ87" s="312"/>
      <c r="JJA87" s="312"/>
      <c r="JJB87" s="312"/>
      <c r="JJC87" s="312"/>
      <c r="JJD87" s="312"/>
      <c r="JJE87" s="312"/>
      <c r="JJF87" s="312"/>
      <c r="JJG87" s="312"/>
      <c r="JJH87" s="312"/>
      <c r="JJI87" s="312"/>
      <c r="JJJ87" s="312"/>
      <c r="JJK87" s="312"/>
      <c r="JJL87" s="312"/>
      <c r="JJM87" s="312"/>
      <c r="JJN87" s="312"/>
      <c r="JJO87" s="312"/>
      <c r="JJP87" s="312"/>
      <c r="JJQ87" s="312"/>
      <c r="JJR87" s="312"/>
      <c r="JJS87" s="312"/>
      <c r="JJT87" s="312"/>
      <c r="JJU87" s="312"/>
      <c r="JJV87" s="312"/>
      <c r="JJW87" s="312"/>
      <c r="JJX87" s="312"/>
      <c r="JJY87" s="312"/>
      <c r="JJZ87" s="312"/>
      <c r="JKA87" s="312"/>
      <c r="JKB87" s="312"/>
      <c r="JKC87" s="312"/>
      <c r="JKD87" s="312"/>
      <c r="JKE87" s="312"/>
      <c r="JKF87" s="312"/>
      <c r="JKG87" s="312"/>
      <c r="JKH87" s="312"/>
      <c r="JKI87" s="312"/>
      <c r="JKJ87" s="312"/>
      <c r="JKK87" s="312"/>
      <c r="JKL87" s="312"/>
      <c r="JKM87" s="312"/>
      <c r="JKN87" s="312"/>
      <c r="JKO87" s="312"/>
      <c r="JKP87" s="312"/>
      <c r="JKQ87" s="312"/>
      <c r="JKR87" s="312"/>
      <c r="JKS87" s="312"/>
      <c r="JKT87" s="312"/>
      <c r="JKU87" s="312"/>
      <c r="JKV87" s="312"/>
      <c r="JKW87" s="318"/>
      <c r="JKX87" s="318"/>
      <c r="JKY87" s="318"/>
      <c r="JKZ87" s="318"/>
      <c r="JLA87" s="318"/>
      <c r="JLB87" s="318"/>
      <c r="JLC87" s="318"/>
      <c r="JLD87" s="318"/>
      <c r="JLE87" s="318"/>
      <c r="JLF87" s="318"/>
      <c r="JLG87" s="318"/>
      <c r="JLH87" s="318"/>
      <c r="JLI87" s="318"/>
      <c r="JLJ87" s="318"/>
      <c r="JLK87" s="318"/>
      <c r="JLL87" s="318"/>
      <c r="JLM87" s="322"/>
      <c r="JLN87" s="323"/>
      <c r="JLO87" s="323"/>
      <c r="JLP87" s="323"/>
      <c r="JLQ87" s="323"/>
      <c r="JLR87" s="323"/>
      <c r="JLS87" s="323"/>
      <c r="JLT87" s="323"/>
      <c r="JLU87" s="323"/>
      <c r="JLV87" s="323"/>
      <c r="JLW87" s="323"/>
      <c r="JLX87" s="323"/>
      <c r="JLY87" s="323"/>
      <c r="JLZ87" s="323"/>
      <c r="JMA87" s="323"/>
      <c r="JMB87" s="350"/>
      <c r="JMC87" s="312"/>
      <c r="JMD87" s="312"/>
      <c r="JME87" s="312"/>
      <c r="JMF87" s="312"/>
      <c r="JMG87" s="312"/>
      <c r="JMH87" s="312"/>
      <c r="JMI87" s="312"/>
      <c r="JMJ87" s="312"/>
      <c r="JMK87" s="312"/>
      <c r="JML87" s="312"/>
      <c r="JMM87" s="312"/>
      <c r="JMN87" s="312"/>
      <c r="JMO87" s="312"/>
      <c r="JMP87" s="312"/>
      <c r="JMQ87" s="312"/>
      <c r="JMR87" s="312"/>
      <c r="JMS87" s="312"/>
      <c r="JMT87" s="312"/>
      <c r="JMU87" s="312"/>
      <c r="JMV87" s="312"/>
      <c r="JMW87" s="312"/>
      <c r="JMX87" s="312"/>
      <c r="JMY87" s="312"/>
      <c r="JMZ87" s="312"/>
      <c r="JNA87" s="312"/>
      <c r="JNB87" s="312"/>
      <c r="JNC87" s="312"/>
      <c r="JND87" s="312"/>
      <c r="JNE87" s="312"/>
      <c r="JNF87" s="312"/>
      <c r="JNG87" s="312"/>
      <c r="JNH87" s="312"/>
      <c r="JNI87" s="312"/>
      <c r="JNJ87" s="312"/>
      <c r="JNK87" s="312"/>
      <c r="JNL87" s="312"/>
      <c r="JNM87" s="312"/>
      <c r="JNN87" s="312"/>
      <c r="JNO87" s="312"/>
      <c r="JNP87" s="312"/>
      <c r="JNQ87" s="312"/>
      <c r="JNR87" s="312"/>
      <c r="JNS87" s="312"/>
      <c r="JNT87" s="312"/>
      <c r="JNU87" s="312"/>
      <c r="JNV87" s="312"/>
      <c r="JNW87" s="312"/>
      <c r="JNX87" s="312"/>
      <c r="JNY87" s="312"/>
      <c r="JNZ87" s="312"/>
      <c r="JOA87" s="312"/>
      <c r="JOB87" s="312"/>
      <c r="JOC87" s="312"/>
      <c r="JOD87" s="312"/>
      <c r="JOE87" s="312"/>
      <c r="JOF87" s="312"/>
      <c r="JOG87" s="312"/>
      <c r="JOH87" s="312"/>
      <c r="JOI87" s="312"/>
      <c r="JOJ87" s="312"/>
      <c r="JOK87" s="318"/>
      <c r="JOL87" s="318"/>
      <c r="JOM87" s="318"/>
      <c r="JON87" s="318"/>
      <c r="JOO87" s="318"/>
      <c r="JOP87" s="318"/>
      <c r="JOQ87" s="318"/>
      <c r="JOR87" s="318"/>
      <c r="JOS87" s="318"/>
      <c r="JOT87" s="318"/>
      <c r="JOU87" s="318"/>
      <c r="JOV87" s="318"/>
      <c r="JOW87" s="318"/>
      <c r="JOX87" s="318"/>
      <c r="JOY87" s="318"/>
      <c r="JOZ87" s="318"/>
      <c r="JPA87" s="322"/>
      <c r="JPB87" s="323"/>
      <c r="JPC87" s="323"/>
      <c r="JPD87" s="323"/>
      <c r="JPE87" s="323"/>
      <c r="JPF87" s="323"/>
      <c r="JPG87" s="323"/>
      <c r="JPH87" s="323"/>
      <c r="JPI87" s="323"/>
      <c r="JPJ87" s="323"/>
      <c r="JPK87" s="323"/>
      <c r="JPL87" s="323"/>
      <c r="JPM87" s="323"/>
      <c r="JPN87" s="323"/>
      <c r="JPO87" s="323"/>
      <c r="JPP87" s="350"/>
      <c r="JPQ87" s="312"/>
      <c r="JPR87" s="312"/>
      <c r="JPS87" s="312"/>
      <c r="JPT87" s="312"/>
      <c r="JPU87" s="312"/>
      <c r="JPV87" s="312"/>
      <c r="JPW87" s="312"/>
      <c r="JPX87" s="312"/>
      <c r="JPY87" s="312"/>
      <c r="JPZ87" s="312"/>
      <c r="JQA87" s="312"/>
      <c r="JQB87" s="312"/>
      <c r="JQC87" s="312"/>
      <c r="JQD87" s="312"/>
      <c r="JQE87" s="312"/>
      <c r="JQF87" s="312"/>
      <c r="JQG87" s="312"/>
      <c r="JQH87" s="312"/>
      <c r="JQI87" s="312"/>
      <c r="JQJ87" s="312"/>
      <c r="JQK87" s="312"/>
      <c r="JQL87" s="312"/>
      <c r="JQM87" s="312"/>
      <c r="JQN87" s="312"/>
      <c r="JQO87" s="312"/>
      <c r="JQP87" s="312"/>
      <c r="JQQ87" s="312"/>
      <c r="JQR87" s="312"/>
      <c r="JQS87" s="312"/>
      <c r="JQT87" s="312"/>
      <c r="JQU87" s="312"/>
      <c r="JQV87" s="312"/>
      <c r="JQW87" s="312"/>
      <c r="JQX87" s="312"/>
      <c r="JQY87" s="312"/>
      <c r="JQZ87" s="312"/>
      <c r="JRA87" s="312"/>
      <c r="JRB87" s="312"/>
      <c r="JRC87" s="312"/>
      <c r="JRD87" s="312"/>
      <c r="JRE87" s="312"/>
      <c r="JRF87" s="312"/>
      <c r="JRG87" s="312"/>
      <c r="JRH87" s="312"/>
      <c r="JRI87" s="312"/>
      <c r="JRJ87" s="312"/>
      <c r="JRK87" s="312"/>
      <c r="JRL87" s="312"/>
      <c r="JRM87" s="312"/>
      <c r="JRN87" s="312"/>
      <c r="JRO87" s="312"/>
      <c r="JRP87" s="312"/>
      <c r="JRQ87" s="312"/>
      <c r="JRR87" s="312"/>
      <c r="JRS87" s="312"/>
      <c r="JRT87" s="312"/>
      <c r="JRU87" s="312"/>
      <c r="JRV87" s="312"/>
      <c r="JRW87" s="312"/>
      <c r="JRX87" s="312"/>
      <c r="JRY87" s="318"/>
      <c r="JRZ87" s="318"/>
      <c r="JSA87" s="318"/>
      <c r="JSB87" s="318"/>
      <c r="JSC87" s="318"/>
      <c r="JSD87" s="318"/>
      <c r="JSE87" s="318"/>
      <c r="JSF87" s="318"/>
      <c r="JSG87" s="318"/>
      <c r="JSH87" s="318"/>
      <c r="JSI87" s="318"/>
      <c r="JSJ87" s="318"/>
      <c r="JSK87" s="318"/>
      <c r="JSL87" s="318"/>
      <c r="JSM87" s="318"/>
      <c r="JSN87" s="318"/>
      <c r="JSO87" s="322"/>
      <c r="JSP87" s="323"/>
      <c r="JSQ87" s="323"/>
      <c r="JSR87" s="323"/>
      <c r="JSS87" s="323"/>
      <c r="JST87" s="323"/>
      <c r="JSU87" s="323"/>
      <c r="JSV87" s="323"/>
      <c r="JSW87" s="323"/>
      <c r="JSX87" s="323"/>
      <c r="JSY87" s="323"/>
      <c r="JSZ87" s="323"/>
      <c r="JTA87" s="323"/>
      <c r="JTB87" s="323"/>
      <c r="JTC87" s="323"/>
      <c r="JTD87" s="350"/>
      <c r="JTE87" s="312"/>
      <c r="JTF87" s="312"/>
      <c r="JTG87" s="312"/>
      <c r="JTH87" s="312"/>
      <c r="JTI87" s="312"/>
      <c r="JTJ87" s="312"/>
      <c r="JTK87" s="312"/>
      <c r="JTL87" s="312"/>
      <c r="JTM87" s="312"/>
      <c r="JTN87" s="312"/>
      <c r="JTO87" s="312"/>
      <c r="JTP87" s="312"/>
      <c r="JTQ87" s="312"/>
      <c r="JTR87" s="312"/>
      <c r="JTS87" s="312"/>
      <c r="JTT87" s="312"/>
      <c r="JTU87" s="312"/>
      <c r="JTV87" s="312"/>
      <c r="JTW87" s="312"/>
      <c r="JTX87" s="312"/>
      <c r="JTY87" s="312"/>
      <c r="JTZ87" s="312"/>
      <c r="JUA87" s="312"/>
      <c r="JUB87" s="312"/>
      <c r="JUC87" s="312"/>
      <c r="JUD87" s="312"/>
      <c r="JUE87" s="312"/>
      <c r="JUF87" s="312"/>
      <c r="JUG87" s="312"/>
      <c r="JUH87" s="312"/>
      <c r="JUI87" s="312"/>
      <c r="JUJ87" s="312"/>
      <c r="JUK87" s="312"/>
      <c r="JUL87" s="312"/>
      <c r="JUM87" s="312"/>
      <c r="JUN87" s="312"/>
      <c r="JUO87" s="312"/>
      <c r="JUP87" s="312"/>
      <c r="JUQ87" s="312"/>
      <c r="JUR87" s="312"/>
      <c r="JUS87" s="312"/>
      <c r="JUT87" s="312"/>
      <c r="JUU87" s="312"/>
      <c r="JUV87" s="312"/>
      <c r="JUW87" s="312"/>
      <c r="JUX87" s="312"/>
      <c r="JUY87" s="312"/>
      <c r="JUZ87" s="312"/>
      <c r="JVA87" s="312"/>
      <c r="JVB87" s="312"/>
      <c r="JVC87" s="312"/>
      <c r="JVD87" s="312"/>
      <c r="JVE87" s="312"/>
      <c r="JVF87" s="312"/>
      <c r="JVG87" s="312"/>
      <c r="JVH87" s="312"/>
      <c r="JVI87" s="312"/>
      <c r="JVJ87" s="312"/>
      <c r="JVK87" s="312"/>
      <c r="JVL87" s="312"/>
      <c r="JVM87" s="318"/>
      <c r="JVN87" s="318"/>
      <c r="JVO87" s="318"/>
      <c r="JVP87" s="318"/>
      <c r="JVQ87" s="318"/>
      <c r="JVR87" s="318"/>
      <c r="JVS87" s="318"/>
      <c r="JVT87" s="318"/>
      <c r="JVU87" s="318"/>
      <c r="JVV87" s="318"/>
      <c r="JVW87" s="318"/>
      <c r="JVX87" s="318"/>
      <c r="JVY87" s="318"/>
      <c r="JVZ87" s="318"/>
      <c r="JWA87" s="318"/>
      <c r="JWB87" s="318"/>
      <c r="JWC87" s="322"/>
      <c r="JWD87" s="323"/>
      <c r="JWE87" s="323"/>
      <c r="JWF87" s="323"/>
      <c r="JWG87" s="323"/>
      <c r="JWH87" s="323"/>
      <c r="JWI87" s="323"/>
      <c r="JWJ87" s="323"/>
      <c r="JWK87" s="323"/>
      <c r="JWL87" s="323"/>
      <c r="JWM87" s="323"/>
      <c r="JWN87" s="323"/>
      <c r="JWO87" s="323"/>
      <c r="JWP87" s="323"/>
      <c r="JWQ87" s="323"/>
      <c r="JWR87" s="350"/>
      <c r="JWS87" s="312"/>
      <c r="JWT87" s="312"/>
      <c r="JWU87" s="312"/>
      <c r="JWV87" s="312"/>
      <c r="JWW87" s="312"/>
      <c r="JWX87" s="312"/>
      <c r="JWY87" s="312"/>
      <c r="JWZ87" s="312"/>
      <c r="JXA87" s="312"/>
      <c r="JXB87" s="312"/>
      <c r="JXC87" s="312"/>
      <c r="JXD87" s="312"/>
      <c r="JXE87" s="312"/>
      <c r="JXF87" s="312"/>
      <c r="JXG87" s="312"/>
      <c r="JXH87" s="312"/>
      <c r="JXI87" s="312"/>
      <c r="JXJ87" s="312"/>
      <c r="JXK87" s="312"/>
      <c r="JXL87" s="312"/>
      <c r="JXM87" s="312"/>
      <c r="JXN87" s="312"/>
      <c r="JXO87" s="312"/>
      <c r="JXP87" s="312"/>
      <c r="JXQ87" s="312"/>
      <c r="JXR87" s="312"/>
      <c r="JXS87" s="312"/>
      <c r="JXT87" s="312"/>
      <c r="JXU87" s="312"/>
      <c r="JXV87" s="312"/>
      <c r="JXW87" s="312"/>
      <c r="JXX87" s="312"/>
      <c r="JXY87" s="312"/>
      <c r="JXZ87" s="312"/>
      <c r="JYA87" s="312"/>
      <c r="JYB87" s="312"/>
      <c r="JYC87" s="312"/>
      <c r="JYD87" s="312"/>
      <c r="JYE87" s="312"/>
      <c r="JYF87" s="312"/>
      <c r="JYG87" s="312"/>
      <c r="JYH87" s="312"/>
      <c r="JYI87" s="312"/>
      <c r="JYJ87" s="312"/>
      <c r="JYK87" s="312"/>
      <c r="JYL87" s="312"/>
      <c r="JYM87" s="312"/>
      <c r="JYN87" s="312"/>
      <c r="JYO87" s="312"/>
      <c r="JYP87" s="312"/>
      <c r="JYQ87" s="312"/>
      <c r="JYR87" s="312"/>
      <c r="JYS87" s="312"/>
      <c r="JYT87" s="312"/>
      <c r="JYU87" s="312"/>
      <c r="JYV87" s="312"/>
      <c r="JYW87" s="312"/>
      <c r="JYX87" s="312"/>
      <c r="JYY87" s="312"/>
      <c r="JYZ87" s="312"/>
      <c r="JZA87" s="318"/>
      <c r="JZB87" s="318"/>
      <c r="JZC87" s="318"/>
      <c r="JZD87" s="318"/>
      <c r="JZE87" s="318"/>
      <c r="JZF87" s="318"/>
      <c r="JZG87" s="318"/>
      <c r="JZH87" s="318"/>
      <c r="JZI87" s="318"/>
      <c r="JZJ87" s="318"/>
      <c r="JZK87" s="318"/>
      <c r="JZL87" s="318"/>
      <c r="JZM87" s="318"/>
      <c r="JZN87" s="318"/>
      <c r="JZO87" s="318"/>
      <c r="JZP87" s="318"/>
      <c r="JZQ87" s="322"/>
      <c r="JZR87" s="323"/>
      <c r="JZS87" s="323"/>
      <c r="JZT87" s="323"/>
      <c r="JZU87" s="323"/>
      <c r="JZV87" s="323"/>
      <c r="JZW87" s="323"/>
      <c r="JZX87" s="323"/>
      <c r="JZY87" s="323"/>
      <c r="JZZ87" s="323"/>
      <c r="KAA87" s="323"/>
      <c r="KAB87" s="323"/>
      <c r="KAC87" s="323"/>
      <c r="KAD87" s="323"/>
      <c r="KAE87" s="323"/>
      <c r="KAF87" s="350"/>
      <c r="KAG87" s="312"/>
      <c r="KAH87" s="312"/>
      <c r="KAI87" s="312"/>
      <c r="KAJ87" s="312"/>
      <c r="KAK87" s="312"/>
      <c r="KAL87" s="312"/>
      <c r="KAM87" s="312"/>
      <c r="KAN87" s="312"/>
      <c r="KAO87" s="312"/>
      <c r="KAP87" s="312"/>
      <c r="KAQ87" s="312"/>
      <c r="KAR87" s="312"/>
      <c r="KAS87" s="312"/>
      <c r="KAT87" s="312"/>
      <c r="KAU87" s="312"/>
      <c r="KAV87" s="312"/>
      <c r="KAW87" s="312"/>
      <c r="KAX87" s="312"/>
      <c r="KAY87" s="312"/>
      <c r="KAZ87" s="312"/>
      <c r="KBA87" s="312"/>
      <c r="KBB87" s="312"/>
      <c r="KBC87" s="312"/>
      <c r="KBD87" s="312"/>
      <c r="KBE87" s="312"/>
      <c r="KBF87" s="312"/>
      <c r="KBG87" s="312"/>
      <c r="KBH87" s="312"/>
      <c r="KBI87" s="312"/>
      <c r="KBJ87" s="312"/>
      <c r="KBK87" s="312"/>
      <c r="KBL87" s="312"/>
      <c r="KBM87" s="312"/>
      <c r="KBN87" s="312"/>
      <c r="KBO87" s="312"/>
      <c r="KBP87" s="312"/>
      <c r="KBQ87" s="312"/>
      <c r="KBR87" s="312"/>
      <c r="KBS87" s="312"/>
      <c r="KBT87" s="312"/>
      <c r="KBU87" s="312"/>
      <c r="KBV87" s="312"/>
      <c r="KBW87" s="312"/>
      <c r="KBX87" s="312"/>
      <c r="KBY87" s="312"/>
      <c r="KBZ87" s="312"/>
      <c r="KCA87" s="312"/>
      <c r="KCB87" s="312"/>
      <c r="KCC87" s="312"/>
      <c r="KCD87" s="312"/>
      <c r="KCE87" s="312"/>
      <c r="KCF87" s="312"/>
      <c r="KCG87" s="312"/>
      <c r="KCH87" s="312"/>
      <c r="KCI87" s="312"/>
      <c r="KCJ87" s="312"/>
      <c r="KCK87" s="312"/>
      <c r="KCL87" s="312"/>
      <c r="KCM87" s="312"/>
      <c r="KCN87" s="312"/>
      <c r="KCO87" s="318"/>
      <c r="KCP87" s="318"/>
      <c r="KCQ87" s="318"/>
      <c r="KCR87" s="318"/>
      <c r="KCS87" s="318"/>
      <c r="KCT87" s="318"/>
      <c r="KCU87" s="318"/>
      <c r="KCV87" s="318"/>
      <c r="KCW87" s="318"/>
      <c r="KCX87" s="318"/>
      <c r="KCY87" s="318"/>
      <c r="KCZ87" s="318"/>
      <c r="KDA87" s="318"/>
      <c r="KDB87" s="318"/>
      <c r="KDC87" s="318"/>
      <c r="KDD87" s="318"/>
      <c r="KDE87" s="322"/>
      <c r="KDF87" s="323"/>
      <c r="KDG87" s="323"/>
      <c r="KDH87" s="323"/>
      <c r="KDI87" s="323"/>
      <c r="KDJ87" s="323"/>
      <c r="KDK87" s="323"/>
      <c r="KDL87" s="323"/>
      <c r="KDM87" s="323"/>
      <c r="KDN87" s="323"/>
      <c r="KDO87" s="323"/>
      <c r="KDP87" s="323"/>
      <c r="KDQ87" s="323"/>
      <c r="KDR87" s="323"/>
      <c r="KDS87" s="323"/>
      <c r="KDT87" s="350"/>
      <c r="KDU87" s="312"/>
      <c r="KDV87" s="312"/>
      <c r="KDW87" s="312"/>
      <c r="KDX87" s="312"/>
      <c r="KDY87" s="312"/>
      <c r="KDZ87" s="312"/>
      <c r="KEA87" s="312"/>
      <c r="KEB87" s="312"/>
      <c r="KEC87" s="312"/>
      <c r="KED87" s="312"/>
      <c r="KEE87" s="312"/>
      <c r="KEF87" s="312"/>
      <c r="KEG87" s="312"/>
      <c r="KEH87" s="312"/>
      <c r="KEI87" s="312"/>
      <c r="KEJ87" s="312"/>
      <c r="KEK87" s="312"/>
      <c r="KEL87" s="312"/>
      <c r="KEM87" s="312"/>
      <c r="KEN87" s="312"/>
      <c r="KEO87" s="312"/>
      <c r="KEP87" s="312"/>
      <c r="KEQ87" s="312"/>
      <c r="KER87" s="312"/>
      <c r="KES87" s="312"/>
      <c r="KET87" s="312"/>
      <c r="KEU87" s="312"/>
      <c r="KEV87" s="312"/>
      <c r="KEW87" s="312"/>
      <c r="KEX87" s="312"/>
      <c r="KEY87" s="312"/>
      <c r="KEZ87" s="312"/>
      <c r="KFA87" s="312"/>
      <c r="KFB87" s="312"/>
      <c r="KFC87" s="312"/>
      <c r="KFD87" s="312"/>
      <c r="KFE87" s="312"/>
      <c r="KFF87" s="312"/>
      <c r="KFG87" s="312"/>
      <c r="KFH87" s="312"/>
      <c r="KFI87" s="312"/>
      <c r="KFJ87" s="312"/>
      <c r="KFK87" s="312"/>
      <c r="KFL87" s="312"/>
      <c r="KFM87" s="312"/>
      <c r="KFN87" s="312"/>
      <c r="KFO87" s="312"/>
      <c r="KFP87" s="312"/>
      <c r="KFQ87" s="312"/>
      <c r="KFR87" s="312"/>
      <c r="KFS87" s="312"/>
      <c r="KFT87" s="312"/>
      <c r="KFU87" s="312"/>
      <c r="KFV87" s="312"/>
      <c r="KFW87" s="312"/>
      <c r="KFX87" s="312"/>
      <c r="KFY87" s="312"/>
      <c r="KFZ87" s="312"/>
      <c r="KGA87" s="312"/>
      <c r="KGB87" s="312"/>
      <c r="KGC87" s="318"/>
      <c r="KGD87" s="318"/>
      <c r="KGE87" s="318"/>
      <c r="KGF87" s="318"/>
      <c r="KGG87" s="318"/>
      <c r="KGH87" s="318"/>
      <c r="KGI87" s="318"/>
      <c r="KGJ87" s="318"/>
      <c r="KGK87" s="318"/>
      <c r="KGL87" s="318"/>
      <c r="KGM87" s="318"/>
      <c r="KGN87" s="318"/>
      <c r="KGO87" s="318"/>
      <c r="KGP87" s="318"/>
      <c r="KGQ87" s="318"/>
      <c r="KGR87" s="318"/>
      <c r="KGS87" s="322"/>
      <c r="KGT87" s="323"/>
      <c r="KGU87" s="323"/>
      <c r="KGV87" s="323"/>
      <c r="KGW87" s="323"/>
      <c r="KGX87" s="323"/>
      <c r="KGY87" s="323"/>
      <c r="KGZ87" s="323"/>
      <c r="KHA87" s="323"/>
      <c r="KHB87" s="323"/>
      <c r="KHC87" s="323"/>
      <c r="KHD87" s="323"/>
      <c r="KHE87" s="323"/>
      <c r="KHF87" s="323"/>
      <c r="KHG87" s="323"/>
      <c r="KHH87" s="350"/>
      <c r="KHI87" s="312"/>
      <c r="KHJ87" s="312"/>
      <c r="KHK87" s="312"/>
      <c r="KHL87" s="312"/>
      <c r="KHM87" s="312"/>
      <c r="KHN87" s="312"/>
      <c r="KHO87" s="312"/>
      <c r="KHP87" s="312"/>
      <c r="KHQ87" s="312"/>
      <c r="KHR87" s="312"/>
      <c r="KHS87" s="312"/>
      <c r="KHT87" s="312"/>
      <c r="KHU87" s="312"/>
      <c r="KHV87" s="312"/>
      <c r="KHW87" s="312"/>
      <c r="KHX87" s="312"/>
      <c r="KHY87" s="312"/>
      <c r="KHZ87" s="312"/>
      <c r="KIA87" s="312"/>
      <c r="KIB87" s="312"/>
      <c r="KIC87" s="312"/>
      <c r="KID87" s="312"/>
      <c r="KIE87" s="312"/>
      <c r="KIF87" s="312"/>
      <c r="KIG87" s="312"/>
      <c r="KIH87" s="312"/>
      <c r="KII87" s="312"/>
      <c r="KIJ87" s="312"/>
      <c r="KIK87" s="312"/>
      <c r="KIL87" s="312"/>
      <c r="KIM87" s="312"/>
      <c r="KIN87" s="312"/>
      <c r="KIO87" s="312"/>
      <c r="KIP87" s="312"/>
      <c r="KIQ87" s="312"/>
      <c r="KIR87" s="312"/>
      <c r="KIS87" s="312"/>
      <c r="KIT87" s="312"/>
      <c r="KIU87" s="312"/>
      <c r="KIV87" s="312"/>
      <c r="KIW87" s="312"/>
      <c r="KIX87" s="312"/>
      <c r="KIY87" s="312"/>
      <c r="KIZ87" s="312"/>
      <c r="KJA87" s="312"/>
      <c r="KJB87" s="312"/>
      <c r="KJC87" s="312"/>
      <c r="KJD87" s="312"/>
      <c r="KJE87" s="312"/>
      <c r="KJF87" s="312"/>
      <c r="KJG87" s="312"/>
      <c r="KJH87" s="312"/>
      <c r="KJI87" s="312"/>
      <c r="KJJ87" s="312"/>
      <c r="KJK87" s="312"/>
      <c r="KJL87" s="312"/>
      <c r="KJM87" s="312"/>
      <c r="KJN87" s="312"/>
      <c r="KJO87" s="312"/>
      <c r="KJP87" s="312"/>
      <c r="KJQ87" s="318"/>
      <c r="KJR87" s="318"/>
      <c r="KJS87" s="318"/>
      <c r="KJT87" s="318"/>
      <c r="KJU87" s="318"/>
      <c r="KJV87" s="318"/>
      <c r="KJW87" s="318"/>
      <c r="KJX87" s="318"/>
      <c r="KJY87" s="318"/>
      <c r="KJZ87" s="318"/>
      <c r="KKA87" s="318"/>
      <c r="KKB87" s="318"/>
      <c r="KKC87" s="318"/>
      <c r="KKD87" s="318"/>
      <c r="KKE87" s="318"/>
      <c r="KKF87" s="318"/>
      <c r="KKG87" s="322"/>
      <c r="KKH87" s="323"/>
      <c r="KKI87" s="323"/>
      <c r="KKJ87" s="323"/>
      <c r="KKK87" s="323"/>
      <c r="KKL87" s="323"/>
      <c r="KKM87" s="323"/>
      <c r="KKN87" s="323"/>
      <c r="KKO87" s="323"/>
      <c r="KKP87" s="323"/>
      <c r="KKQ87" s="323"/>
      <c r="KKR87" s="323"/>
      <c r="KKS87" s="323"/>
      <c r="KKT87" s="323"/>
      <c r="KKU87" s="323"/>
      <c r="KKV87" s="350"/>
      <c r="KKW87" s="312"/>
      <c r="KKX87" s="312"/>
      <c r="KKY87" s="312"/>
      <c r="KKZ87" s="312"/>
      <c r="KLA87" s="312"/>
      <c r="KLB87" s="312"/>
      <c r="KLC87" s="312"/>
      <c r="KLD87" s="312"/>
      <c r="KLE87" s="312"/>
      <c r="KLF87" s="312"/>
      <c r="KLG87" s="312"/>
      <c r="KLH87" s="312"/>
      <c r="KLI87" s="312"/>
      <c r="KLJ87" s="312"/>
      <c r="KLK87" s="312"/>
      <c r="KLL87" s="312"/>
      <c r="KLM87" s="312"/>
      <c r="KLN87" s="312"/>
      <c r="KLO87" s="312"/>
      <c r="KLP87" s="312"/>
      <c r="KLQ87" s="312"/>
      <c r="KLR87" s="312"/>
      <c r="KLS87" s="312"/>
      <c r="KLT87" s="312"/>
      <c r="KLU87" s="312"/>
      <c r="KLV87" s="312"/>
      <c r="KLW87" s="312"/>
      <c r="KLX87" s="312"/>
      <c r="KLY87" s="312"/>
      <c r="KLZ87" s="312"/>
      <c r="KMA87" s="312"/>
      <c r="KMB87" s="312"/>
      <c r="KMC87" s="312"/>
      <c r="KMD87" s="312"/>
      <c r="KME87" s="312"/>
      <c r="KMF87" s="312"/>
      <c r="KMG87" s="312"/>
      <c r="KMH87" s="312"/>
      <c r="KMI87" s="312"/>
      <c r="KMJ87" s="312"/>
      <c r="KMK87" s="312"/>
      <c r="KML87" s="312"/>
      <c r="KMM87" s="312"/>
      <c r="KMN87" s="312"/>
      <c r="KMO87" s="312"/>
      <c r="KMP87" s="312"/>
      <c r="KMQ87" s="312"/>
      <c r="KMR87" s="312"/>
      <c r="KMS87" s="312"/>
      <c r="KMT87" s="312"/>
      <c r="KMU87" s="312"/>
      <c r="KMV87" s="312"/>
      <c r="KMW87" s="312"/>
      <c r="KMX87" s="312"/>
      <c r="KMY87" s="312"/>
      <c r="KMZ87" s="312"/>
      <c r="KNA87" s="312"/>
      <c r="KNB87" s="312"/>
      <c r="KNC87" s="312"/>
      <c r="KND87" s="312"/>
      <c r="KNE87" s="318"/>
      <c r="KNF87" s="318"/>
      <c r="KNG87" s="318"/>
      <c r="KNH87" s="318"/>
      <c r="KNI87" s="318"/>
      <c r="KNJ87" s="318"/>
      <c r="KNK87" s="318"/>
      <c r="KNL87" s="318"/>
      <c r="KNM87" s="318"/>
      <c r="KNN87" s="318"/>
      <c r="KNO87" s="318"/>
      <c r="KNP87" s="318"/>
      <c r="KNQ87" s="318"/>
      <c r="KNR87" s="318"/>
      <c r="KNS87" s="318"/>
      <c r="KNT87" s="318"/>
      <c r="KNU87" s="322"/>
      <c r="KNV87" s="323"/>
      <c r="KNW87" s="323"/>
      <c r="KNX87" s="323"/>
      <c r="KNY87" s="323"/>
      <c r="KNZ87" s="323"/>
      <c r="KOA87" s="323"/>
      <c r="KOB87" s="323"/>
      <c r="KOC87" s="323"/>
      <c r="KOD87" s="323"/>
      <c r="KOE87" s="323"/>
      <c r="KOF87" s="323"/>
      <c r="KOG87" s="323"/>
      <c r="KOH87" s="323"/>
      <c r="KOI87" s="323"/>
      <c r="KOJ87" s="350"/>
      <c r="KOK87" s="312"/>
      <c r="KOL87" s="312"/>
      <c r="KOM87" s="312"/>
      <c r="KON87" s="312"/>
      <c r="KOO87" s="312"/>
      <c r="KOP87" s="312"/>
      <c r="KOQ87" s="312"/>
      <c r="KOR87" s="312"/>
      <c r="KOS87" s="312"/>
      <c r="KOT87" s="312"/>
      <c r="KOU87" s="312"/>
      <c r="KOV87" s="312"/>
      <c r="KOW87" s="312"/>
      <c r="KOX87" s="312"/>
      <c r="KOY87" s="312"/>
      <c r="KOZ87" s="312"/>
      <c r="KPA87" s="312"/>
      <c r="KPB87" s="312"/>
      <c r="KPC87" s="312"/>
      <c r="KPD87" s="312"/>
      <c r="KPE87" s="312"/>
      <c r="KPF87" s="312"/>
      <c r="KPG87" s="312"/>
      <c r="KPH87" s="312"/>
      <c r="KPI87" s="312"/>
      <c r="KPJ87" s="312"/>
      <c r="KPK87" s="312"/>
      <c r="KPL87" s="312"/>
      <c r="KPM87" s="312"/>
      <c r="KPN87" s="312"/>
      <c r="KPO87" s="312"/>
      <c r="KPP87" s="312"/>
      <c r="KPQ87" s="312"/>
      <c r="KPR87" s="312"/>
      <c r="KPS87" s="312"/>
      <c r="KPT87" s="312"/>
      <c r="KPU87" s="312"/>
      <c r="KPV87" s="312"/>
      <c r="KPW87" s="312"/>
      <c r="KPX87" s="312"/>
      <c r="KPY87" s="312"/>
      <c r="KPZ87" s="312"/>
      <c r="KQA87" s="312"/>
      <c r="KQB87" s="312"/>
      <c r="KQC87" s="312"/>
      <c r="KQD87" s="312"/>
      <c r="KQE87" s="312"/>
      <c r="KQF87" s="312"/>
      <c r="KQG87" s="312"/>
      <c r="KQH87" s="312"/>
      <c r="KQI87" s="312"/>
      <c r="KQJ87" s="312"/>
      <c r="KQK87" s="312"/>
      <c r="KQL87" s="312"/>
      <c r="KQM87" s="312"/>
      <c r="KQN87" s="312"/>
      <c r="KQO87" s="312"/>
      <c r="KQP87" s="312"/>
      <c r="KQQ87" s="312"/>
      <c r="KQR87" s="312"/>
      <c r="KQS87" s="318"/>
      <c r="KQT87" s="318"/>
      <c r="KQU87" s="318"/>
      <c r="KQV87" s="318"/>
      <c r="KQW87" s="318"/>
      <c r="KQX87" s="318"/>
      <c r="KQY87" s="318"/>
      <c r="KQZ87" s="318"/>
      <c r="KRA87" s="318"/>
      <c r="KRB87" s="318"/>
      <c r="KRC87" s="318"/>
      <c r="KRD87" s="318"/>
      <c r="KRE87" s="318"/>
      <c r="KRF87" s="318"/>
      <c r="KRG87" s="318"/>
      <c r="KRH87" s="318"/>
      <c r="KRI87" s="322"/>
      <c r="KRJ87" s="323"/>
      <c r="KRK87" s="323"/>
      <c r="KRL87" s="323"/>
      <c r="KRM87" s="323"/>
      <c r="KRN87" s="323"/>
      <c r="KRO87" s="323"/>
      <c r="KRP87" s="323"/>
      <c r="KRQ87" s="323"/>
      <c r="KRR87" s="323"/>
      <c r="KRS87" s="323"/>
      <c r="KRT87" s="323"/>
      <c r="KRU87" s="323"/>
      <c r="KRV87" s="323"/>
      <c r="KRW87" s="323"/>
      <c r="KRX87" s="350"/>
      <c r="KRY87" s="312"/>
      <c r="KRZ87" s="312"/>
      <c r="KSA87" s="312"/>
      <c r="KSB87" s="312"/>
      <c r="KSC87" s="312"/>
      <c r="KSD87" s="312"/>
      <c r="KSE87" s="312"/>
      <c r="KSF87" s="312"/>
      <c r="KSG87" s="312"/>
      <c r="KSH87" s="312"/>
      <c r="KSI87" s="312"/>
      <c r="KSJ87" s="312"/>
      <c r="KSK87" s="312"/>
      <c r="KSL87" s="312"/>
      <c r="KSM87" s="312"/>
      <c r="KSN87" s="312"/>
      <c r="KSO87" s="312"/>
      <c r="KSP87" s="312"/>
      <c r="KSQ87" s="312"/>
      <c r="KSR87" s="312"/>
      <c r="KSS87" s="312"/>
      <c r="KST87" s="312"/>
      <c r="KSU87" s="312"/>
      <c r="KSV87" s="312"/>
      <c r="KSW87" s="312"/>
      <c r="KSX87" s="312"/>
      <c r="KSY87" s="312"/>
      <c r="KSZ87" s="312"/>
      <c r="KTA87" s="312"/>
      <c r="KTB87" s="312"/>
      <c r="KTC87" s="312"/>
      <c r="KTD87" s="312"/>
      <c r="KTE87" s="312"/>
      <c r="KTF87" s="312"/>
      <c r="KTG87" s="312"/>
      <c r="KTH87" s="312"/>
      <c r="KTI87" s="312"/>
      <c r="KTJ87" s="312"/>
      <c r="KTK87" s="312"/>
      <c r="KTL87" s="312"/>
      <c r="KTM87" s="312"/>
      <c r="KTN87" s="312"/>
      <c r="KTO87" s="312"/>
      <c r="KTP87" s="312"/>
      <c r="KTQ87" s="312"/>
      <c r="KTR87" s="312"/>
      <c r="KTS87" s="312"/>
      <c r="KTT87" s="312"/>
      <c r="KTU87" s="312"/>
      <c r="KTV87" s="312"/>
      <c r="KTW87" s="312"/>
      <c r="KTX87" s="312"/>
      <c r="KTY87" s="312"/>
      <c r="KTZ87" s="312"/>
      <c r="KUA87" s="312"/>
      <c r="KUB87" s="312"/>
      <c r="KUC87" s="312"/>
      <c r="KUD87" s="312"/>
      <c r="KUE87" s="312"/>
      <c r="KUF87" s="312"/>
      <c r="KUG87" s="318"/>
      <c r="KUH87" s="318"/>
      <c r="KUI87" s="318"/>
      <c r="KUJ87" s="318"/>
      <c r="KUK87" s="318"/>
      <c r="KUL87" s="318"/>
      <c r="KUM87" s="318"/>
      <c r="KUN87" s="318"/>
      <c r="KUO87" s="318"/>
      <c r="KUP87" s="318"/>
      <c r="KUQ87" s="318"/>
      <c r="KUR87" s="318"/>
      <c r="KUS87" s="318"/>
      <c r="KUT87" s="318"/>
      <c r="KUU87" s="318"/>
      <c r="KUV87" s="318"/>
      <c r="KUW87" s="322"/>
      <c r="KUX87" s="323"/>
      <c r="KUY87" s="323"/>
      <c r="KUZ87" s="323"/>
      <c r="KVA87" s="323"/>
      <c r="KVB87" s="323"/>
      <c r="KVC87" s="323"/>
      <c r="KVD87" s="323"/>
      <c r="KVE87" s="323"/>
      <c r="KVF87" s="323"/>
      <c r="KVG87" s="323"/>
      <c r="KVH87" s="323"/>
      <c r="KVI87" s="323"/>
      <c r="KVJ87" s="323"/>
      <c r="KVK87" s="323"/>
      <c r="KVL87" s="350"/>
      <c r="KVM87" s="312"/>
      <c r="KVN87" s="312"/>
      <c r="KVO87" s="312"/>
      <c r="KVP87" s="312"/>
      <c r="KVQ87" s="312"/>
      <c r="KVR87" s="312"/>
      <c r="KVS87" s="312"/>
      <c r="KVT87" s="312"/>
      <c r="KVU87" s="312"/>
      <c r="KVV87" s="312"/>
      <c r="KVW87" s="312"/>
      <c r="KVX87" s="312"/>
      <c r="KVY87" s="312"/>
      <c r="KVZ87" s="312"/>
      <c r="KWA87" s="312"/>
      <c r="KWB87" s="312"/>
      <c r="KWC87" s="312"/>
      <c r="KWD87" s="312"/>
      <c r="KWE87" s="312"/>
      <c r="KWF87" s="312"/>
      <c r="KWG87" s="312"/>
      <c r="KWH87" s="312"/>
      <c r="KWI87" s="312"/>
      <c r="KWJ87" s="312"/>
      <c r="KWK87" s="312"/>
      <c r="KWL87" s="312"/>
      <c r="KWM87" s="312"/>
      <c r="KWN87" s="312"/>
      <c r="KWO87" s="312"/>
      <c r="KWP87" s="312"/>
      <c r="KWQ87" s="312"/>
      <c r="KWR87" s="312"/>
      <c r="KWS87" s="312"/>
      <c r="KWT87" s="312"/>
      <c r="KWU87" s="312"/>
      <c r="KWV87" s="312"/>
      <c r="KWW87" s="312"/>
      <c r="KWX87" s="312"/>
      <c r="KWY87" s="312"/>
      <c r="KWZ87" s="312"/>
      <c r="KXA87" s="312"/>
      <c r="KXB87" s="312"/>
      <c r="KXC87" s="312"/>
      <c r="KXD87" s="312"/>
      <c r="KXE87" s="312"/>
      <c r="KXF87" s="312"/>
      <c r="KXG87" s="312"/>
      <c r="KXH87" s="312"/>
      <c r="KXI87" s="312"/>
      <c r="KXJ87" s="312"/>
      <c r="KXK87" s="312"/>
      <c r="KXL87" s="312"/>
      <c r="KXM87" s="312"/>
      <c r="KXN87" s="312"/>
      <c r="KXO87" s="312"/>
      <c r="KXP87" s="312"/>
      <c r="KXQ87" s="312"/>
      <c r="KXR87" s="312"/>
      <c r="KXS87" s="312"/>
      <c r="KXT87" s="312"/>
      <c r="KXU87" s="318"/>
      <c r="KXV87" s="318"/>
      <c r="KXW87" s="318"/>
      <c r="KXX87" s="318"/>
      <c r="KXY87" s="318"/>
      <c r="KXZ87" s="318"/>
      <c r="KYA87" s="318"/>
      <c r="KYB87" s="318"/>
      <c r="KYC87" s="318"/>
      <c r="KYD87" s="318"/>
      <c r="KYE87" s="318"/>
      <c r="KYF87" s="318"/>
      <c r="KYG87" s="318"/>
      <c r="KYH87" s="318"/>
      <c r="KYI87" s="318"/>
      <c r="KYJ87" s="318"/>
      <c r="KYK87" s="322"/>
      <c r="KYL87" s="323"/>
      <c r="KYM87" s="323"/>
      <c r="KYN87" s="323"/>
      <c r="KYO87" s="323"/>
      <c r="KYP87" s="323"/>
      <c r="KYQ87" s="323"/>
      <c r="KYR87" s="323"/>
      <c r="KYS87" s="323"/>
      <c r="KYT87" s="323"/>
      <c r="KYU87" s="323"/>
      <c r="KYV87" s="323"/>
      <c r="KYW87" s="323"/>
      <c r="KYX87" s="323"/>
      <c r="KYY87" s="323"/>
      <c r="KYZ87" s="350"/>
      <c r="KZA87" s="312"/>
      <c r="KZB87" s="312"/>
      <c r="KZC87" s="312"/>
      <c r="KZD87" s="312"/>
      <c r="KZE87" s="312"/>
      <c r="KZF87" s="312"/>
      <c r="KZG87" s="312"/>
      <c r="KZH87" s="312"/>
      <c r="KZI87" s="312"/>
      <c r="KZJ87" s="312"/>
      <c r="KZK87" s="312"/>
      <c r="KZL87" s="312"/>
      <c r="KZM87" s="312"/>
      <c r="KZN87" s="312"/>
      <c r="KZO87" s="312"/>
      <c r="KZP87" s="312"/>
      <c r="KZQ87" s="312"/>
      <c r="KZR87" s="312"/>
      <c r="KZS87" s="312"/>
      <c r="KZT87" s="312"/>
      <c r="KZU87" s="312"/>
      <c r="KZV87" s="312"/>
      <c r="KZW87" s="312"/>
      <c r="KZX87" s="312"/>
      <c r="KZY87" s="312"/>
      <c r="KZZ87" s="312"/>
      <c r="LAA87" s="312"/>
      <c r="LAB87" s="312"/>
      <c r="LAC87" s="312"/>
      <c r="LAD87" s="312"/>
      <c r="LAE87" s="312"/>
      <c r="LAF87" s="312"/>
      <c r="LAG87" s="312"/>
      <c r="LAH87" s="312"/>
      <c r="LAI87" s="312"/>
      <c r="LAJ87" s="312"/>
      <c r="LAK87" s="312"/>
      <c r="LAL87" s="312"/>
      <c r="LAM87" s="312"/>
      <c r="LAN87" s="312"/>
      <c r="LAO87" s="312"/>
      <c r="LAP87" s="312"/>
      <c r="LAQ87" s="312"/>
      <c r="LAR87" s="312"/>
      <c r="LAS87" s="312"/>
      <c r="LAT87" s="312"/>
      <c r="LAU87" s="312"/>
      <c r="LAV87" s="312"/>
      <c r="LAW87" s="312"/>
      <c r="LAX87" s="312"/>
      <c r="LAY87" s="312"/>
      <c r="LAZ87" s="312"/>
      <c r="LBA87" s="312"/>
      <c r="LBB87" s="312"/>
      <c r="LBC87" s="312"/>
      <c r="LBD87" s="312"/>
      <c r="LBE87" s="312"/>
      <c r="LBF87" s="312"/>
      <c r="LBG87" s="312"/>
      <c r="LBH87" s="312"/>
      <c r="LBI87" s="318"/>
      <c r="LBJ87" s="318"/>
      <c r="LBK87" s="318"/>
      <c r="LBL87" s="318"/>
      <c r="LBM87" s="318"/>
      <c r="LBN87" s="318"/>
      <c r="LBO87" s="318"/>
      <c r="LBP87" s="318"/>
      <c r="LBQ87" s="318"/>
      <c r="LBR87" s="318"/>
      <c r="LBS87" s="318"/>
      <c r="LBT87" s="318"/>
      <c r="LBU87" s="318"/>
      <c r="LBV87" s="318"/>
      <c r="LBW87" s="318"/>
      <c r="LBX87" s="318"/>
      <c r="LBY87" s="322"/>
      <c r="LBZ87" s="323"/>
      <c r="LCA87" s="323"/>
      <c r="LCB87" s="323"/>
      <c r="LCC87" s="323"/>
      <c r="LCD87" s="323"/>
      <c r="LCE87" s="323"/>
      <c r="LCF87" s="323"/>
      <c r="LCG87" s="323"/>
      <c r="LCH87" s="323"/>
      <c r="LCI87" s="323"/>
      <c r="LCJ87" s="323"/>
      <c r="LCK87" s="323"/>
      <c r="LCL87" s="323"/>
      <c r="LCM87" s="323"/>
      <c r="LCN87" s="350"/>
      <c r="LCO87" s="312"/>
      <c r="LCP87" s="312"/>
      <c r="LCQ87" s="312"/>
      <c r="LCR87" s="312"/>
      <c r="LCS87" s="312"/>
      <c r="LCT87" s="312"/>
      <c r="LCU87" s="312"/>
      <c r="LCV87" s="312"/>
      <c r="LCW87" s="312"/>
      <c r="LCX87" s="312"/>
      <c r="LCY87" s="312"/>
      <c r="LCZ87" s="312"/>
      <c r="LDA87" s="312"/>
      <c r="LDB87" s="312"/>
      <c r="LDC87" s="312"/>
      <c r="LDD87" s="312"/>
      <c r="LDE87" s="312"/>
      <c r="LDF87" s="312"/>
      <c r="LDG87" s="312"/>
      <c r="LDH87" s="312"/>
      <c r="LDI87" s="312"/>
      <c r="LDJ87" s="312"/>
      <c r="LDK87" s="312"/>
      <c r="LDL87" s="312"/>
      <c r="LDM87" s="312"/>
      <c r="LDN87" s="312"/>
      <c r="LDO87" s="312"/>
      <c r="LDP87" s="312"/>
      <c r="LDQ87" s="312"/>
      <c r="LDR87" s="312"/>
      <c r="LDS87" s="312"/>
      <c r="LDT87" s="312"/>
      <c r="LDU87" s="312"/>
      <c r="LDV87" s="312"/>
      <c r="LDW87" s="312"/>
      <c r="LDX87" s="312"/>
      <c r="LDY87" s="312"/>
      <c r="LDZ87" s="312"/>
      <c r="LEA87" s="312"/>
      <c r="LEB87" s="312"/>
      <c r="LEC87" s="312"/>
      <c r="LED87" s="312"/>
      <c r="LEE87" s="312"/>
      <c r="LEF87" s="312"/>
      <c r="LEG87" s="312"/>
      <c r="LEH87" s="312"/>
      <c r="LEI87" s="312"/>
      <c r="LEJ87" s="312"/>
      <c r="LEK87" s="312"/>
      <c r="LEL87" s="312"/>
      <c r="LEM87" s="312"/>
      <c r="LEN87" s="312"/>
      <c r="LEO87" s="312"/>
      <c r="LEP87" s="312"/>
      <c r="LEQ87" s="312"/>
      <c r="LER87" s="312"/>
      <c r="LES87" s="312"/>
      <c r="LET87" s="312"/>
      <c r="LEU87" s="312"/>
      <c r="LEV87" s="312"/>
      <c r="LEW87" s="318"/>
      <c r="LEX87" s="318"/>
      <c r="LEY87" s="318"/>
      <c r="LEZ87" s="318"/>
      <c r="LFA87" s="318"/>
      <c r="LFB87" s="318"/>
      <c r="LFC87" s="318"/>
      <c r="LFD87" s="318"/>
      <c r="LFE87" s="318"/>
      <c r="LFF87" s="318"/>
      <c r="LFG87" s="318"/>
      <c r="LFH87" s="318"/>
      <c r="LFI87" s="318"/>
      <c r="LFJ87" s="318"/>
      <c r="LFK87" s="318"/>
      <c r="LFL87" s="318"/>
      <c r="LFM87" s="322"/>
      <c r="LFN87" s="323"/>
      <c r="LFO87" s="323"/>
      <c r="LFP87" s="323"/>
      <c r="LFQ87" s="323"/>
      <c r="LFR87" s="323"/>
      <c r="LFS87" s="323"/>
      <c r="LFT87" s="323"/>
      <c r="LFU87" s="323"/>
      <c r="LFV87" s="323"/>
      <c r="LFW87" s="323"/>
      <c r="LFX87" s="323"/>
      <c r="LFY87" s="323"/>
      <c r="LFZ87" s="323"/>
      <c r="LGA87" s="323"/>
      <c r="LGB87" s="350"/>
      <c r="LGC87" s="312"/>
      <c r="LGD87" s="312"/>
      <c r="LGE87" s="312"/>
      <c r="LGF87" s="312"/>
      <c r="LGG87" s="312"/>
      <c r="LGH87" s="312"/>
      <c r="LGI87" s="312"/>
      <c r="LGJ87" s="312"/>
      <c r="LGK87" s="312"/>
      <c r="LGL87" s="312"/>
      <c r="LGM87" s="312"/>
      <c r="LGN87" s="312"/>
      <c r="LGO87" s="312"/>
      <c r="LGP87" s="312"/>
      <c r="LGQ87" s="312"/>
      <c r="LGR87" s="312"/>
      <c r="LGS87" s="312"/>
      <c r="LGT87" s="312"/>
      <c r="LGU87" s="312"/>
      <c r="LGV87" s="312"/>
      <c r="LGW87" s="312"/>
      <c r="LGX87" s="312"/>
      <c r="LGY87" s="312"/>
      <c r="LGZ87" s="312"/>
      <c r="LHA87" s="312"/>
      <c r="LHB87" s="312"/>
      <c r="LHC87" s="312"/>
      <c r="LHD87" s="312"/>
      <c r="LHE87" s="312"/>
      <c r="LHF87" s="312"/>
      <c r="LHG87" s="312"/>
      <c r="LHH87" s="312"/>
      <c r="LHI87" s="312"/>
      <c r="LHJ87" s="312"/>
      <c r="LHK87" s="312"/>
      <c r="LHL87" s="312"/>
      <c r="LHM87" s="312"/>
      <c r="LHN87" s="312"/>
      <c r="LHO87" s="312"/>
      <c r="LHP87" s="312"/>
      <c r="LHQ87" s="312"/>
      <c r="LHR87" s="312"/>
      <c r="LHS87" s="312"/>
      <c r="LHT87" s="312"/>
      <c r="LHU87" s="312"/>
      <c r="LHV87" s="312"/>
      <c r="LHW87" s="312"/>
      <c r="LHX87" s="312"/>
      <c r="LHY87" s="312"/>
      <c r="LHZ87" s="312"/>
      <c r="LIA87" s="312"/>
      <c r="LIB87" s="312"/>
      <c r="LIC87" s="312"/>
      <c r="LID87" s="312"/>
      <c r="LIE87" s="312"/>
      <c r="LIF87" s="312"/>
      <c r="LIG87" s="312"/>
      <c r="LIH87" s="312"/>
      <c r="LII87" s="312"/>
      <c r="LIJ87" s="312"/>
      <c r="LIK87" s="318"/>
      <c r="LIL87" s="318"/>
      <c r="LIM87" s="318"/>
      <c r="LIN87" s="318"/>
      <c r="LIO87" s="318"/>
      <c r="LIP87" s="318"/>
      <c r="LIQ87" s="318"/>
      <c r="LIR87" s="318"/>
      <c r="LIS87" s="318"/>
      <c r="LIT87" s="318"/>
      <c r="LIU87" s="318"/>
      <c r="LIV87" s="318"/>
      <c r="LIW87" s="318"/>
      <c r="LIX87" s="318"/>
      <c r="LIY87" s="318"/>
      <c r="LIZ87" s="318"/>
      <c r="LJA87" s="322"/>
      <c r="LJB87" s="323"/>
      <c r="LJC87" s="323"/>
      <c r="LJD87" s="323"/>
      <c r="LJE87" s="323"/>
      <c r="LJF87" s="323"/>
      <c r="LJG87" s="323"/>
      <c r="LJH87" s="323"/>
      <c r="LJI87" s="323"/>
      <c r="LJJ87" s="323"/>
      <c r="LJK87" s="323"/>
      <c r="LJL87" s="323"/>
      <c r="LJM87" s="323"/>
      <c r="LJN87" s="323"/>
      <c r="LJO87" s="323"/>
      <c r="LJP87" s="350"/>
      <c r="LJQ87" s="312"/>
      <c r="LJR87" s="312"/>
      <c r="LJS87" s="312"/>
      <c r="LJT87" s="312"/>
      <c r="LJU87" s="312"/>
      <c r="LJV87" s="312"/>
      <c r="LJW87" s="312"/>
      <c r="LJX87" s="312"/>
      <c r="LJY87" s="312"/>
      <c r="LJZ87" s="312"/>
      <c r="LKA87" s="312"/>
      <c r="LKB87" s="312"/>
      <c r="LKC87" s="312"/>
      <c r="LKD87" s="312"/>
      <c r="LKE87" s="312"/>
      <c r="LKF87" s="312"/>
      <c r="LKG87" s="312"/>
      <c r="LKH87" s="312"/>
      <c r="LKI87" s="312"/>
      <c r="LKJ87" s="312"/>
      <c r="LKK87" s="312"/>
      <c r="LKL87" s="312"/>
      <c r="LKM87" s="312"/>
      <c r="LKN87" s="312"/>
      <c r="LKO87" s="312"/>
      <c r="LKP87" s="312"/>
      <c r="LKQ87" s="312"/>
      <c r="LKR87" s="312"/>
      <c r="LKS87" s="312"/>
      <c r="LKT87" s="312"/>
      <c r="LKU87" s="312"/>
      <c r="LKV87" s="312"/>
      <c r="LKW87" s="312"/>
      <c r="LKX87" s="312"/>
      <c r="LKY87" s="312"/>
      <c r="LKZ87" s="312"/>
      <c r="LLA87" s="312"/>
      <c r="LLB87" s="312"/>
      <c r="LLC87" s="312"/>
      <c r="LLD87" s="312"/>
      <c r="LLE87" s="312"/>
      <c r="LLF87" s="312"/>
      <c r="LLG87" s="312"/>
      <c r="LLH87" s="312"/>
      <c r="LLI87" s="312"/>
      <c r="LLJ87" s="312"/>
      <c r="LLK87" s="312"/>
      <c r="LLL87" s="312"/>
      <c r="LLM87" s="312"/>
      <c r="LLN87" s="312"/>
      <c r="LLO87" s="312"/>
      <c r="LLP87" s="312"/>
      <c r="LLQ87" s="312"/>
      <c r="LLR87" s="312"/>
      <c r="LLS87" s="312"/>
      <c r="LLT87" s="312"/>
      <c r="LLU87" s="312"/>
      <c r="LLV87" s="312"/>
      <c r="LLW87" s="312"/>
      <c r="LLX87" s="312"/>
      <c r="LLY87" s="318"/>
      <c r="LLZ87" s="318"/>
      <c r="LMA87" s="318"/>
      <c r="LMB87" s="318"/>
      <c r="LMC87" s="318"/>
      <c r="LMD87" s="318"/>
      <c r="LME87" s="318"/>
      <c r="LMF87" s="318"/>
      <c r="LMG87" s="318"/>
      <c r="LMH87" s="318"/>
      <c r="LMI87" s="318"/>
      <c r="LMJ87" s="318"/>
      <c r="LMK87" s="318"/>
      <c r="LML87" s="318"/>
      <c r="LMM87" s="318"/>
      <c r="LMN87" s="318"/>
      <c r="LMO87" s="322"/>
      <c r="LMP87" s="323"/>
      <c r="LMQ87" s="323"/>
      <c r="LMR87" s="323"/>
      <c r="LMS87" s="323"/>
      <c r="LMT87" s="323"/>
      <c r="LMU87" s="323"/>
      <c r="LMV87" s="323"/>
      <c r="LMW87" s="323"/>
      <c r="LMX87" s="323"/>
      <c r="LMY87" s="323"/>
      <c r="LMZ87" s="323"/>
      <c r="LNA87" s="323"/>
      <c r="LNB87" s="323"/>
      <c r="LNC87" s="323"/>
      <c r="LND87" s="350"/>
      <c r="LNE87" s="312"/>
      <c r="LNF87" s="312"/>
      <c r="LNG87" s="312"/>
      <c r="LNH87" s="312"/>
      <c r="LNI87" s="312"/>
      <c r="LNJ87" s="312"/>
      <c r="LNK87" s="312"/>
      <c r="LNL87" s="312"/>
      <c r="LNM87" s="312"/>
      <c r="LNN87" s="312"/>
      <c r="LNO87" s="312"/>
      <c r="LNP87" s="312"/>
      <c r="LNQ87" s="312"/>
      <c r="LNR87" s="312"/>
      <c r="LNS87" s="312"/>
      <c r="LNT87" s="312"/>
      <c r="LNU87" s="312"/>
      <c r="LNV87" s="312"/>
      <c r="LNW87" s="312"/>
      <c r="LNX87" s="312"/>
      <c r="LNY87" s="312"/>
      <c r="LNZ87" s="312"/>
      <c r="LOA87" s="312"/>
      <c r="LOB87" s="312"/>
      <c r="LOC87" s="312"/>
      <c r="LOD87" s="312"/>
      <c r="LOE87" s="312"/>
      <c r="LOF87" s="312"/>
      <c r="LOG87" s="312"/>
      <c r="LOH87" s="312"/>
      <c r="LOI87" s="312"/>
      <c r="LOJ87" s="312"/>
      <c r="LOK87" s="312"/>
      <c r="LOL87" s="312"/>
      <c r="LOM87" s="312"/>
      <c r="LON87" s="312"/>
      <c r="LOO87" s="312"/>
      <c r="LOP87" s="312"/>
      <c r="LOQ87" s="312"/>
      <c r="LOR87" s="312"/>
      <c r="LOS87" s="312"/>
      <c r="LOT87" s="312"/>
      <c r="LOU87" s="312"/>
      <c r="LOV87" s="312"/>
      <c r="LOW87" s="312"/>
      <c r="LOX87" s="312"/>
      <c r="LOY87" s="312"/>
      <c r="LOZ87" s="312"/>
      <c r="LPA87" s="312"/>
      <c r="LPB87" s="312"/>
      <c r="LPC87" s="312"/>
      <c r="LPD87" s="312"/>
      <c r="LPE87" s="312"/>
      <c r="LPF87" s="312"/>
      <c r="LPG87" s="312"/>
      <c r="LPH87" s="312"/>
      <c r="LPI87" s="312"/>
      <c r="LPJ87" s="312"/>
      <c r="LPK87" s="312"/>
      <c r="LPL87" s="312"/>
      <c r="LPM87" s="318"/>
      <c r="LPN87" s="318"/>
      <c r="LPO87" s="318"/>
      <c r="LPP87" s="318"/>
      <c r="LPQ87" s="318"/>
      <c r="LPR87" s="318"/>
      <c r="LPS87" s="318"/>
      <c r="LPT87" s="318"/>
      <c r="LPU87" s="318"/>
      <c r="LPV87" s="318"/>
      <c r="LPW87" s="318"/>
      <c r="LPX87" s="318"/>
      <c r="LPY87" s="318"/>
      <c r="LPZ87" s="318"/>
      <c r="LQA87" s="318"/>
      <c r="LQB87" s="318"/>
      <c r="LQC87" s="322"/>
      <c r="LQD87" s="323"/>
      <c r="LQE87" s="323"/>
      <c r="LQF87" s="323"/>
      <c r="LQG87" s="323"/>
      <c r="LQH87" s="323"/>
      <c r="LQI87" s="323"/>
      <c r="LQJ87" s="323"/>
      <c r="LQK87" s="323"/>
      <c r="LQL87" s="323"/>
      <c r="LQM87" s="323"/>
      <c r="LQN87" s="323"/>
      <c r="LQO87" s="323"/>
      <c r="LQP87" s="323"/>
      <c r="LQQ87" s="323"/>
      <c r="LQR87" s="350"/>
      <c r="LQS87" s="312"/>
      <c r="LQT87" s="312"/>
      <c r="LQU87" s="312"/>
      <c r="LQV87" s="312"/>
      <c r="LQW87" s="312"/>
      <c r="LQX87" s="312"/>
      <c r="LQY87" s="312"/>
      <c r="LQZ87" s="312"/>
      <c r="LRA87" s="312"/>
      <c r="LRB87" s="312"/>
      <c r="LRC87" s="312"/>
      <c r="LRD87" s="312"/>
      <c r="LRE87" s="312"/>
      <c r="LRF87" s="312"/>
      <c r="LRG87" s="312"/>
      <c r="LRH87" s="312"/>
      <c r="LRI87" s="312"/>
      <c r="LRJ87" s="312"/>
      <c r="LRK87" s="312"/>
      <c r="LRL87" s="312"/>
      <c r="LRM87" s="312"/>
      <c r="LRN87" s="312"/>
      <c r="LRO87" s="312"/>
      <c r="LRP87" s="312"/>
      <c r="LRQ87" s="312"/>
      <c r="LRR87" s="312"/>
      <c r="LRS87" s="312"/>
      <c r="LRT87" s="312"/>
      <c r="LRU87" s="312"/>
      <c r="LRV87" s="312"/>
      <c r="LRW87" s="312"/>
      <c r="LRX87" s="312"/>
      <c r="LRY87" s="312"/>
      <c r="LRZ87" s="312"/>
      <c r="LSA87" s="312"/>
      <c r="LSB87" s="312"/>
      <c r="LSC87" s="312"/>
      <c r="LSD87" s="312"/>
      <c r="LSE87" s="312"/>
      <c r="LSF87" s="312"/>
      <c r="LSG87" s="312"/>
      <c r="LSH87" s="312"/>
      <c r="LSI87" s="312"/>
      <c r="LSJ87" s="312"/>
      <c r="LSK87" s="312"/>
      <c r="LSL87" s="312"/>
      <c r="LSM87" s="312"/>
      <c r="LSN87" s="312"/>
      <c r="LSO87" s="312"/>
      <c r="LSP87" s="312"/>
      <c r="LSQ87" s="312"/>
      <c r="LSR87" s="312"/>
      <c r="LSS87" s="312"/>
      <c r="LST87" s="312"/>
      <c r="LSU87" s="312"/>
      <c r="LSV87" s="312"/>
      <c r="LSW87" s="312"/>
      <c r="LSX87" s="312"/>
      <c r="LSY87" s="312"/>
      <c r="LSZ87" s="312"/>
      <c r="LTA87" s="318"/>
      <c r="LTB87" s="318"/>
      <c r="LTC87" s="318"/>
      <c r="LTD87" s="318"/>
      <c r="LTE87" s="318"/>
      <c r="LTF87" s="318"/>
      <c r="LTG87" s="318"/>
      <c r="LTH87" s="318"/>
      <c r="LTI87" s="318"/>
      <c r="LTJ87" s="318"/>
      <c r="LTK87" s="318"/>
      <c r="LTL87" s="318"/>
      <c r="LTM87" s="318"/>
      <c r="LTN87" s="318"/>
      <c r="LTO87" s="318"/>
      <c r="LTP87" s="318"/>
      <c r="LTQ87" s="322"/>
      <c r="LTR87" s="323"/>
      <c r="LTS87" s="323"/>
      <c r="LTT87" s="323"/>
      <c r="LTU87" s="323"/>
      <c r="LTV87" s="323"/>
      <c r="LTW87" s="323"/>
      <c r="LTX87" s="323"/>
      <c r="LTY87" s="323"/>
      <c r="LTZ87" s="323"/>
      <c r="LUA87" s="323"/>
      <c r="LUB87" s="323"/>
      <c r="LUC87" s="323"/>
      <c r="LUD87" s="323"/>
      <c r="LUE87" s="323"/>
      <c r="LUF87" s="350"/>
      <c r="LUG87" s="312"/>
      <c r="LUH87" s="312"/>
      <c r="LUI87" s="312"/>
      <c r="LUJ87" s="312"/>
      <c r="LUK87" s="312"/>
      <c r="LUL87" s="312"/>
      <c r="LUM87" s="312"/>
      <c r="LUN87" s="312"/>
      <c r="LUO87" s="312"/>
      <c r="LUP87" s="312"/>
      <c r="LUQ87" s="312"/>
      <c r="LUR87" s="312"/>
      <c r="LUS87" s="312"/>
      <c r="LUT87" s="312"/>
      <c r="LUU87" s="312"/>
      <c r="LUV87" s="312"/>
      <c r="LUW87" s="312"/>
      <c r="LUX87" s="312"/>
      <c r="LUY87" s="312"/>
      <c r="LUZ87" s="312"/>
      <c r="LVA87" s="312"/>
      <c r="LVB87" s="312"/>
      <c r="LVC87" s="312"/>
      <c r="LVD87" s="312"/>
      <c r="LVE87" s="312"/>
      <c r="LVF87" s="312"/>
      <c r="LVG87" s="312"/>
      <c r="LVH87" s="312"/>
      <c r="LVI87" s="312"/>
      <c r="LVJ87" s="312"/>
      <c r="LVK87" s="312"/>
      <c r="LVL87" s="312"/>
      <c r="LVM87" s="312"/>
      <c r="LVN87" s="312"/>
      <c r="LVO87" s="312"/>
      <c r="LVP87" s="312"/>
      <c r="LVQ87" s="312"/>
      <c r="LVR87" s="312"/>
      <c r="LVS87" s="312"/>
      <c r="LVT87" s="312"/>
      <c r="LVU87" s="312"/>
      <c r="LVV87" s="312"/>
      <c r="LVW87" s="312"/>
      <c r="LVX87" s="312"/>
      <c r="LVY87" s="312"/>
      <c r="LVZ87" s="312"/>
      <c r="LWA87" s="312"/>
      <c r="LWB87" s="312"/>
      <c r="LWC87" s="312"/>
      <c r="LWD87" s="312"/>
      <c r="LWE87" s="312"/>
      <c r="LWF87" s="312"/>
      <c r="LWG87" s="312"/>
      <c r="LWH87" s="312"/>
      <c r="LWI87" s="312"/>
      <c r="LWJ87" s="312"/>
      <c r="LWK87" s="312"/>
      <c r="LWL87" s="312"/>
      <c r="LWM87" s="312"/>
      <c r="LWN87" s="312"/>
      <c r="LWO87" s="318"/>
      <c r="LWP87" s="318"/>
      <c r="LWQ87" s="318"/>
      <c r="LWR87" s="318"/>
      <c r="LWS87" s="318"/>
      <c r="LWT87" s="318"/>
      <c r="LWU87" s="318"/>
      <c r="LWV87" s="318"/>
      <c r="LWW87" s="318"/>
      <c r="LWX87" s="318"/>
      <c r="LWY87" s="318"/>
      <c r="LWZ87" s="318"/>
      <c r="LXA87" s="318"/>
      <c r="LXB87" s="318"/>
      <c r="LXC87" s="318"/>
      <c r="LXD87" s="318"/>
      <c r="LXE87" s="322"/>
      <c r="LXF87" s="323"/>
      <c r="LXG87" s="323"/>
      <c r="LXH87" s="323"/>
      <c r="LXI87" s="323"/>
      <c r="LXJ87" s="323"/>
      <c r="LXK87" s="323"/>
      <c r="LXL87" s="323"/>
      <c r="LXM87" s="323"/>
      <c r="LXN87" s="323"/>
      <c r="LXO87" s="323"/>
      <c r="LXP87" s="323"/>
      <c r="LXQ87" s="323"/>
      <c r="LXR87" s="323"/>
      <c r="LXS87" s="323"/>
      <c r="LXT87" s="350"/>
      <c r="LXU87" s="312"/>
      <c r="LXV87" s="312"/>
      <c r="LXW87" s="312"/>
      <c r="LXX87" s="312"/>
      <c r="LXY87" s="312"/>
      <c r="LXZ87" s="312"/>
      <c r="LYA87" s="312"/>
      <c r="LYB87" s="312"/>
      <c r="LYC87" s="312"/>
      <c r="LYD87" s="312"/>
      <c r="LYE87" s="312"/>
      <c r="LYF87" s="312"/>
      <c r="LYG87" s="312"/>
      <c r="LYH87" s="312"/>
      <c r="LYI87" s="312"/>
      <c r="LYJ87" s="312"/>
      <c r="LYK87" s="312"/>
      <c r="LYL87" s="312"/>
      <c r="LYM87" s="312"/>
      <c r="LYN87" s="312"/>
      <c r="LYO87" s="312"/>
      <c r="LYP87" s="312"/>
      <c r="LYQ87" s="312"/>
      <c r="LYR87" s="312"/>
      <c r="LYS87" s="312"/>
      <c r="LYT87" s="312"/>
      <c r="LYU87" s="312"/>
      <c r="LYV87" s="312"/>
      <c r="LYW87" s="312"/>
      <c r="LYX87" s="312"/>
      <c r="LYY87" s="312"/>
      <c r="LYZ87" s="312"/>
      <c r="LZA87" s="312"/>
      <c r="LZB87" s="312"/>
      <c r="LZC87" s="312"/>
      <c r="LZD87" s="312"/>
      <c r="LZE87" s="312"/>
      <c r="LZF87" s="312"/>
      <c r="LZG87" s="312"/>
      <c r="LZH87" s="312"/>
      <c r="LZI87" s="312"/>
      <c r="LZJ87" s="312"/>
      <c r="LZK87" s="312"/>
      <c r="LZL87" s="312"/>
      <c r="LZM87" s="312"/>
      <c r="LZN87" s="312"/>
      <c r="LZO87" s="312"/>
      <c r="LZP87" s="312"/>
      <c r="LZQ87" s="312"/>
      <c r="LZR87" s="312"/>
      <c r="LZS87" s="312"/>
      <c r="LZT87" s="312"/>
      <c r="LZU87" s="312"/>
      <c r="LZV87" s="312"/>
      <c r="LZW87" s="312"/>
      <c r="LZX87" s="312"/>
      <c r="LZY87" s="312"/>
      <c r="LZZ87" s="312"/>
      <c r="MAA87" s="312"/>
      <c r="MAB87" s="312"/>
      <c r="MAC87" s="318"/>
      <c r="MAD87" s="318"/>
      <c r="MAE87" s="318"/>
      <c r="MAF87" s="318"/>
      <c r="MAG87" s="318"/>
      <c r="MAH87" s="318"/>
      <c r="MAI87" s="318"/>
      <c r="MAJ87" s="318"/>
      <c r="MAK87" s="318"/>
      <c r="MAL87" s="318"/>
      <c r="MAM87" s="318"/>
      <c r="MAN87" s="318"/>
      <c r="MAO87" s="318"/>
      <c r="MAP87" s="318"/>
      <c r="MAQ87" s="318"/>
      <c r="MAR87" s="318"/>
      <c r="MAS87" s="322"/>
      <c r="MAT87" s="323"/>
      <c r="MAU87" s="323"/>
      <c r="MAV87" s="323"/>
      <c r="MAW87" s="323"/>
      <c r="MAX87" s="323"/>
      <c r="MAY87" s="323"/>
      <c r="MAZ87" s="323"/>
      <c r="MBA87" s="323"/>
      <c r="MBB87" s="323"/>
      <c r="MBC87" s="323"/>
      <c r="MBD87" s="323"/>
      <c r="MBE87" s="323"/>
      <c r="MBF87" s="323"/>
      <c r="MBG87" s="323"/>
      <c r="MBH87" s="350"/>
      <c r="MBI87" s="312"/>
      <c r="MBJ87" s="312"/>
      <c r="MBK87" s="312"/>
      <c r="MBL87" s="312"/>
      <c r="MBM87" s="312"/>
      <c r="MBN87" s="312"/>
      <c r="MBO87" s="312"/>
      <c r="MBP87" s="312"/>
      <c r="MBQ87" s="312"/>
      <c r="MBR87" s="312"/>
      <c r="MBS87" s="312"/>
      <c r="MBT87" s="312"/>
      <c r="MBU87" s="312"/>
      <c r="MBV87" s="312"/>
      <c r="MBW87" s="312"/>
      <c r="MBX87" s="312"/>
      <c r="MBY87" s="312"/>
      <c r="MBZ87" s="312"/>
      <c r="MCA87" s="312"/>
      <c r="MCB87" s="312"/>
      <c r="MCC87" s="312"/>
      <c r="MCD87" s="312"/>
      <c r="MCE87" s="312"/>
      <c r="MCF87" s="312"/>
      <c r="MCG87" s="312"/>
      <c r="MCH87" s="312"/>
      <c r="MCI87" s="312"/>
      <c r="MCJ87" s="312"/>
      <c r="MCK87" s="312"/>
      <c r="MCL87" s="312"/>
      <c r="MCM87" s="312"/>
      <c r="MCN87" s="312"/>
      <c r="MCO87" s="312"/>
      <c r="MCP87" s="312"/>
      <c r="MCQ87" s="312"/>
      <c r="MCR87" s="312"/>
      <c r="MCS87" s="312"/>
      <c r="MCT87" s="312"/>
      <c r="MCU87" s="312"/>
      <c r="MCV87" s="312"/>
      <c r="MCW87" s="312"/>
      <c r="MCX87" s="312"/>
      <c r="MCY87" s="312"/>
      <c r="MCZ87" s="312"/>
      <c r="MDA87" s="312"/>
      <c r="MDB87" s="312"/>
      <c r="MDC87" s="312"/>
      <c r="MDD87" s="312"/>
      <c r="MDE87" s="312"/>
      <c r="MDF87" s="312"/>
      <c r="MDG87" s="312"/>
      <c r="MDH87" s="312"/>
      <c r="MDI87" s="312"/>
      <c r="MDJ87" s="312"/>
      <c r="MDK87" s="312"/>
      <c r="MDL87" s="312"/>
      <c r="MDM87" s="312"/>
      <c r="MDN87" s="312"/>
      <c r="MDO87" s="312"/>
      <c r="MDP87" s="312"/>
      <c r="MDQ87" s="318"/>
      <c r="MDR87" s="318"/>
      <c r="MDS87" s="318"/>
      <c r="MDT87" s="318"/>
      <c r="MDU87" s="318"/>
      <c r="MDV87" s="318"/>
      <c r="MDW87" s="318"/>
      <c r="MDX87" s="318"/>
      <c r="MDY87" s="318"/>
      <c r="MDZ87" s="318"/>
      <c r="MEA87" s="318"/>
      <c r="MEB87" s="318"/>
      <c r="MEC87" s="318"/>
      <c r="MED87" s="318"/>
      <c r="MEE87" s="318"/>
      <c r="MEF87" s="318"/>
      <c r="MEG87" s="322"/>
      <c r="MEH87" s="323"/>
      <c r="MEI87" s="323"/>
      <c r="MEJ87" s="323"/>
      <c r="MEK87" s="323"/>
      <c r="MEL87" s="323"/>
      <c r="MEM87" s="323"/>
      <c r="MEN87" s="323"/>
      <c r="MEO87" s="323"/>
      <c r="MEP87" s="323"/>
      <c r="MEQ87" s="323"/>
      <c r="MER87" s="323"/>
      <c r="MES87" s="323"/>
      <c r="MET87" s="323"/>
      <c r="MEU87" s="323"/>
      <c r="MEV87" s="350"/>
      <c r="MEW87" s="312"/>
      <c r="MEX87" s="312"/>
      <c r="MEY87" s="312"/>
      <c r="MEZ87" s="312"/>
      <c r="MFA87" s="312"/>
      <c r="MFB87" s="312"/>
      <c r="MFC87" s="312"/>
      <c r="MFD87" s="312"/>
      <c r="MFE87" s="312"/>
      <c r="MFF87" s="312"/>
      <c r="MFG87" s="312"/>
      <c r="MFH87" s="312"/>
      <c r="MFI87" s="312"/>
      <c r="MFJ87" s="312"/>
      <c r="MFK87" s="312"/>
      <c r="MFL87" s="312"/>
      <c r="MFM87" s="312"/>
      <c r="MFN87" s="312"/>
      <c r="MFO87" s="312"/>
      <c r="MFP87" s="312"/>
      <c r="MFQ87" s="312"/>
      <c r="MFR87" s="312"/>
      <c r="MFS87" s="312"/>
      <c r="MFT87" s="312"/>
      <c r="MFU87" s="312"/>
      <c r="MFV87" s="312"/>
      <c r="MFW87" s="312"/>
      <c r="MFX87" s="312"/>
      <c r="MFY87" s="312"/>
      <c r="MFZ87" s="312"/>
      <c r="MGA87" s="312"/>
      <c r="MGB87" s="312"/>
      <c r="MGC87" s="312"/>
      <c r="MGD87" s="312"/>
      <c r="MGE87" s="312"/>
      <c r="MGF87" s="312"/>
      <c r="MGG87" s="312"/>
      <c r="MGH87" s="312"/>
      <c r="MGI87" s="312"/>
      <c r="MGJ87" s="312"/>
      <c r="MGK87" s="312"/>
      <c r="MGL87" s="312"/>
      <c r="MGM87" s="312"/>
      <c r="MGN87" s="312"/>
      <c r="MGO87" s="312"/>
      <c r="MGP87" s="312"/>
      <c r="MGQ87" s="312"/>
      <c r="MGR87" s="312"/>
      <c r="MGS87" s="312"/>
      <c r="MGT87" s="312"/>
      <c r="MGU87" s="312"/>
      <c r="MGV87" s="312"/>
      <c r="MGW87" s="312"/>
      <c r="MGX87" s="312"/>
      <c r="MGY87" s="312"/>
      <c r="MGZ87" s="312"/>
      <c r="MHA87" s="312"/>
      <c r="MHB87" s="312"/>
      <c r="MHC87" s="312"/>
      <c r="MHD87" s="312"/>
      <c r="MHE87" s="318"/>
      <c r="MHF87" s="318"/>
      <c r="MHG87" s="318"/>
      <c r="MHH87" s="318"/>
      <c r="MHI87" s="318"/>
      <c r="MHJ87" s="318"/>
      <c r="MHK87" s="318"/>
      <c r="MHL87" s="318"/>
      <c r="MHM87" s="318"/>
      <c r="MHN87" s="318"/>
      <c r="MHO87" s="318"/>
      <c r="MHP87" s="318"/>
      <c r="MHQ87" s="318"/>
      <c r="MHR87" s="318"/>
      <c r="MHS87" s="318"/>
      <c r="MHT87" s="318"/>
      <c r="MHU87" s="322"/>
      <c r="MHV87" s="323"/>
      <c r="MHW87" s="323"/>
      <c r="MHX87" s="323"/>
      <c r="MHY87" s="323"/>
      <c r="MHZ87" s="323"/>
      <c r="MIA87" s="323"/>
      <c r="MIB87" s="323"/>
      <c r="MIC87" s="323"/>
      <c r="MID87" s="323"/>
      <c r="MIE87" s="323"/>
      <c r="MIF87" s="323"/>
      <c r="MIG87" s="323"/>
      <c r="MIH87" s="323"/>
      <c r="MII87" s="323"/>
      <c r="MIJ87" s="350"/>
      <c r="MIK87" s="312"/>
      <c r="MIL87" s="312"/>
      <c r="MIM87" s="312"/>
      <c r="MIN87" s="312"/>
      <c r="MIO87" s="312"/>
      <c r="MIP87" s="312"/>
      <c r="MIQ87" s="312"/>
      <c r="MIR87" s="312"/>
      <c r="MIS87" s="312"/>
      <c r="MIT87" s="312"/>
      <c r="MIU87" s="312"/>
      <c r="MIV87" s="312"/>
      <c r="MIW87" s="312"/>
      <c r="MIX87" s="312"/>
      <c r="MIY87" s="312"/>
      <c r="MIZ87" s="312"/>
      <c r="MJA87" s="312"/>
      <c r="MJB87" s="312"/>
      <c r="MJC87" s="312"/>
      <c r="MJD87" s="312"/>
      <c r="MJE87" s="312"/>
      <c r="MJF87" s="312"/>
      <c r="MJG87" s="312"/>
      <c r="MJH87" s="312"/>
      <c r="MJI87" s="312"/>
      <c r="MJJ87" s="312"/>
      <c r="MJK87" s="312"/>
      <c r="MJL87" s="312"/>
      <c r="MJM87" s="312"/>
      <c r="MJN87" s="312"/>
      <c r="MJO87" s="312"/>
      <c r="MJP87" s="312"/>
      <c r="MJQ87" s="312"/>
      <c r="MJR87" s="312"/>
      <c r="MJS87" s="312"/>
      <c r="MJT87" s="312"/>
      <c r="MJU87" s="312"/>
      <c r="MJV87" s="312"/>
      <c r="MJW87" s="312"/>
      <c r="MJX87" s="312"/>
      <c r="MJY87" s="312"/>
      <c r="MJZ87" s="312"/>
      <c r="MKA87" s="312"/>
      <c r="MKB87" s="312"/>
      <c r="MKC87" s="312"/>
      <c r="MKD87" s="312"/>
      <c r="MKE87" s="312"/>
      <c r="MKF87" s="312"/>
      <c r="MKG87" s="312"/>
      <c r="MKH87" s="312"/>
      <c r="MKI87" s="312"/>
      <c r="MKJ87" s="312"/>
      <c r="MKK87" s="312"/>
      <c r="MKL87" s="312"/>
      <c r="MKM87" s="312"/>
      <c r="MKN87" s="312"/>
      <c r="MKO87" s="312"/>
      <c r="MKP87" s="312"/>
      <c r="MKQ87" s="312"/>
      <c r="MKR87" s="312"/>
      <c r="MKS87" s="318"/>
      <c r="MKT87" s="318"/>
      <c r="MKU87" s="318"/>
      <c r="MKV87" s="318"/>
      <c r="MKW87" s="318"/>
      <c r="MKX87" s="318"/>
      <c r="MKY87" s="318"/>
      <c r="MKZ87" s="318"/>
      <c r="MLA87" s="318"/>
      <c r="MLB87" s="318"/>
      <c r="MLC87" s="318"/>
      <c r="MLD87" s="318"/>
      <c r="MLE87" s="318"/>
      <c r="MLF87" s="318"/>
      <c r="MLG87" s="318"/>
      <c r="MLH87" s="318"/>
      <c r="MLI87" s="322"/>
      <c r="MLJ87" s="323"/>
      <c r="MLK87" s="323"/>
      <c r="MLL87" s="323"/>
      <c r="MLM87" s="323"/>
      <c r="MLN87" s="323"/>
      <c r="MLO87" s="323"/>
      <c r="MLP87" s="323"/>
      <c r="MLQ87" s="323"/>
      <c r="MLR87" s="323"/>
      <c r="MLS87" s="323"/>
      <c r="MLT87" s="323"/>
      <c r="MLU87" s="323"/>
      <c r="MLV87" s="323"/>
      <c r="MLW87" s="323"/>
      <c r="MLX87" s="350"/>
      <c r="MLY87" s="312"/>
      <c r="MLZ87" s="312"/>
      <c r="MMA87" s="312"/>
      <c r="MMB87" s="312"/>
      <c r="MMC87" s="312"/>
      <c r="MMD87" s="312"/>
      <c r="MME87" s="312"/>
      <c r="MMF87" s="312"/>
      <c r="MMG87" s="312"/>
      <c r="MMH87" s="312"/>
      <c r="MMI87" s="312"/>
      <c r="MMJ87" s="312"/>
      <c r="MMK87" s="312"/>
      <c r="MML87" s="312"/>
      <c r="MMM87" s="312"/>
      <c r="MMN87" s="312"/>
      <c r="MMO87" s="312"/>
      <c r="MMP87" s="312"/>
      <c r="MMQ87" s="312"/>
      <c r="MMR87" s="312"/>
      <c r="MMS87" s="312"/>
      <c r="MMT87" s="312"/>
      <c r="MMU87" s="312"/>
      <c r="MMV87" s="312"/>
      <c r="MMW87" s="312"/>
      <c r="MMX87" s="312"/>
      <c r="MMY87" s="312"/>
      <c r="MMZ87" s="312"/>
      <c r="MNA87" s="312"/>
      <c r="MNB87" s="312"/>
      <c r="MNC87" s="312"/>
      <c r="MND87" s="312"/>
      <c r="MNE87" s="312"/>
      <c r="MNF87" s="312"/>
      <c r="MNG87" s="312"/>
      <c r="MNH87" s="312"/>
      <c r="MNI87" s="312"/>
      <c r="MNJ87" s="312"/>
      <c r="MNK87" s="312"/>
      <c r="MNL87" s="312"/>
      <c r="MNM87" s="312"/>
      <c r="MNN87" s="312"/>
      <c r="MNO87" s="312"/>
      <c r="MNP87" s="312"/>
      <c r="MNQ87" s="312"/>
      <c r="MNR87" s="312"/>
      <c r="MNS87" s="312"/>
      <c r="MNT87" s="312"/>
      <c r="MNU87" s="312"/>
      <c r="MNV87" s="312"/>
      <c r="MNW87" s="312"/>
      <c r="MNX87" s="312"/>
      <c r="MNY87" s="312"/>
      <c r="MNZ87" s="312"/>
      <c r="MOA87" s="312"/>
      <c r="MOB87" s="312"/>
      <c r="MOC87" s="312"/>
      <c r="MOD87" s="312"/>
      <c r="MOE87" s="312"/>
      <c r="MOF87" s="312"/>
      <c r="MOG87" s="318"/>
      <c r="MOH87" s="318"/>
      <c r="MOI87" s="318"/>
      <c r="MOJ87" s="318"/>
      <c r="MOK87" s="318"/>
      <c r="MOL87" s="318"/>
      <c r="MOM87" s="318"/>
      <c r="MON87" s="318"/>
      <c r="MOO87" s="318"/>
      <c r="MOP87" s="318"/>
      <c r="MOQ87" s="318"/>
      <c r="MOR87" s="318"/>
      <c r="MOS87" s="318"/>
      <c r="MOT87" s="318"/>
      <c r="MOU87" s="318"/>
      <c r="MOV87" s="318"/>
      <c r="MOW87" s="322"/>
      <c r="MOX87" s="323"/>
      <c r="MOY87" s="323"/>
      <c r="MOZ87" s="323"/>
      <c r="MPA87" s="323"/>
      <c r="MPB87" s="323"/>
      <c r="MPC87" s="323"/>
      <c r="MPD87" s="323"/>
      <c r="MPE87" s="323"/>
      <c r="MPF87" s="323"/>
      <c r="MPG87" s="323"/>
      <c r="MPH87" s="323"/>
      <c r="MPI87" s="323"/>
      <c r="MPJ87" s="323"/>
      <c r="MPK87" s="323"/>
      <c r="MPL87" s="350"/>
      <c r="MPM87" s="312"/>
      <c r="MPN87" s="312"/>
      <c r="MPO87" s="312"/>
      <c r="MPP87" s="312"/>
      <c r="MPQ87" s="312"/>
      <c r="MPR87" s="312"/>
      <c r="MPS87" s="312"/>
      <c r="MPT87" s="312"/>
      <c r="MPU87" s="312"/>
      <c r="MPV87" s="312"/>
      <c r="MPW87" s="312"/>
      <c r="MPX87" s="312"/>
      <c r="MPY87" s="312"/>
      <c r="MPZ87" s="312"/>
      <c r="MQA87" s="312"/>
      <c r="MQB87" s="312"/>
      <c r="MQC87" s="312"/>
      <c r="MQD87" s="312"/>
      <c r="MQE87" s="312"/>
      <c r="MQF87" s="312"/>
      <c r="MQG87" s="312"/>
      <c r="MQH87" s="312"/>
      <c r="MQI87" s="312"/>
      <c r="MQJ87" s="312"/>
      <c r="MQK87" s="312"/>
      <c r="MQL87" s="312"/>
      <c r="MQM87" s="312"/>
      <c r="MQN87" s="312"/>
      <c r="MQO87" s="312"/>
      <c r="MQP87" s="312"/>
      <c r="MQQ87" s="312"/>
      <c r="MQR87" s="312"/>
      <c r="MQS87" s="312"/>
      <c r="MQT87" s="312"/>
      <c r="MQU87" s="312"/>
      <c r="MQV87" s="312"/>
      <c r="MQW87" s="312"/>
      <c r="MQX87" s="312"/>
      <c r="MQY87" s="312"/>
      <c r="MQZ87" s="312"/>
      <c r="MRA87" s="312"/>
      <c r="MRB87" s="312"/>
      <c r="MRC87" s="312"/>
      <c r="MRD87" s="312"/>
      <c r="MRE87" s="312"/>
      <c r="MRF87" s="312"/>
      <c r="MRG87" s="312"/>
      <c r="MRH87" s="312"/>
      <c r="MRI87" s="312"/>
      <c r="MRJ87" s="312"/>
      <c r="MRK87" s="312"/>
      <c r="MRL87" s="312"/>
      <c r="MRM87" s="312"/>
      <c r="MRN87" s="312"/>
      <c r="MRO87" s="312"/>
      <c r="MRP87" s="312"/>
      <c r="MRQ87" s="312"/>
      <c r="MRR87" s="312"/>
      <c r="MRS87" s="312"/>
      <c r="MRT87" s="312"/>
      <c r="MRU87" s="318"/>
      <c r="MRV87" s="318"/>
      <c r="MRW87" s="318"/>
      <c r="MRX87" s="318"/>
      <c r="MRY87" s="318"/>
      <c r="MRZ87" s="318"/>
      <c r="MSA87" s="318"/>
      <c r="MSB87" s="318"/>
      <c r="MSC87" s="318"/>
      <c r="MSD87" s="318"/>
      <c r="MSE87" s="318"/>
      <c r="MSF87" s="318"/>
      <c r="MSG87" s="318"/>
      <c r="MSH87" s="318"/>
      <c r="MSI87" s="318"/>
      <c r="MSJ87" s="318"/>
      <c r="MSK87" s="322"/>
      <c r="MSL87" s="323"/>
      <c r="MSM87" s="323"/>
      <c r="MSN87" s="323"/>
      <c r="MSO87" s="323"/>
      <c r="MSP87" s="323"/>
      <c r="MSQ87" s="323"/>
      <c r="MSR87" s="323"/>
      <c r="MSS87" s="323"/>
      <c r="MST87" s="323"/>
      <c r="MSU87" s="323"/>
      <c r="MSV87" s="323"/>
      <c r="MSW87" s="323"/>
      <c r="MSX87" s="323"/>
      <c r="MSY87" s="323"/>
      <c r="MSZ87" s="350"/>
      <c r="MTA87" s="312"/>
      <c r="MTB87" s="312"/>
      <c r="MTC87" s="312"/>
      <c r="MTD87" s="312"/>
      <c r="MTE87" s="312"/>
      <c r="MTF87" s="312"/>
      <c r="MTG87" s="312"/>
      <c r="MTH87" s="312"/>
      <c r="MTI87" s="312"/>
      <c r="MTJ87" s="312"/>
      <c r="MTK87" s="312"/>
      <c r="MTL87" s="312"/>
      <c r="MTM87" s="312"/>
      <c r="MTN87" s="312"/>
      <c r="MTO87" s="312"/>
      <c r="MTP87" s="312"/>
      <c r="MTQ87" s="312"/>
      <c r="MTR87" s="312"/>
      <c r="MTS87" s="312"/>
      <c r="MTT87" s="312"/>
      <c r="MTU87" s="312"/>
      <c r="MTV87" s="312"/>
      <c r="MTW87" s="312"/>
      <c r="MTX87" s="312"/>
      <c r="MTY87" s="312"/>
      <c r="MTZ87" s="312"/>
      <c r="MUA87" s="312"/>
      <c r="MUB87" s="312"/>
      <c r="MUC87" s="312"/>
      <c r="MUD87" s="312"/>
      <c r="MUE87" s="312"/>
      <c r="MUF87" s="312"/>
      <c r="MUG87" s="312"/>
      <c r="MUH87" s="312"/>
      <c r="MUI87" s="312"/>
      <c r="MUJ87" s="312"/>
      <c r="MUK87" s="312"/>
      <c r="MUL87" s="312"/>
      <c r="MUM87" s="312"/>
      <c r="MUN87" s="312"/>
      <c r="MUO87" s="312"/>
      <c r="MUP87" s="312"/>
      <c r="MUQ87" s="312"/>
      <c r="MUR87" s="312"/>
      <c r="MUS87" s="312"/>
      <c r="MUT87" s="312"/>
      <c r="MUU87" s="312"/>
      <c r="MUV87" s="312"/>
      <c r="MUW87" s="312"/>
      <c r="MUX87" s="312"/>
      <c r="MUY87" s="312"/>
      <c r="MUZ87" s="312"/>
      <c r="MVA87" s="312"/>
      <c r="MVB87" s="312"/>
      <c r="MVC87" s="312"/>
      <c r="MVD87" s="312"/>
      <c r="MVE87" s="312"/>
      <c r="MVF87" s="312"/>
      <c r="MVG87" s="312"/>
      <c r="MVH87" s="312"/>
      <c r="MVI87" s="318"/>
      <c r="MVJ87" s="318"/>
      <c r="MVK87" s="318"/>
      <c r="MVL87" s="318"/>
      <c r="MVM87" s="318"/>
      <c r="MVN87" s="318"/>
      <c r="MVO87" s="318"/>
      <c r="MVP87" s="318"/>
      <c r="MVQ87" s="318"/>
      <c r="MVR87" s="318"/>
      <c r="MVS87" s="318"/>
      <c r="MVT87" s="318"/>
      <c r="MVU87" s="318"/>
      <c r="MVV87" s="318"/>
      <c r="MVW87" s="318"/>
      <c r="MVX87" s="318"/>
      <c r="MVY87" s="322"/>
      <c r="MVZ87" s="323"/>
      <c r="MWA87" s="323"/>
      <c r="MWB87" s="323"/>
      <c r="MWC87" s="323"/>
      <c r="MWD87" s="323"/>
      <c r="MWE87" s="323"/>
      <c r="MWF87" s="323"/>
      <c r="MWG87" s="323"/>
      <c r="MWH87" s="323"/>
      <c r="MWI87" s="323"/>
      <c r="MWJ87" s="323"/>
      <c r="MWK87" s="323"/>
      <c r="MWL87" s="323"/>
      <c r="MWM87" s="323"/>
      <c r="MWN87" s="350"/>
      <c r="MWO87" s="312"/>
      <c r="MWP87" s="312"/>
      <c r="MWQ87" s="312"/>
      <c r="MWR87" s="312"/>
      <c r="MWS87" s="312"/>
      <c r="MWT87" s="312"/>
      <c r="MWU87" s="312"/>
      <c r="MWV87" s="312"/>
      <c r="MWW87" s="312"/>
      <c r="MWX87" s="312"/>
      <c r="MWY87" s="312"/>
      <c r="MWZ87" s="312"/>
      <c r="MXA87" s="312"/>
      <c r="MXB87" s="312"/>
      <c r="MXC87" s="312"/>
      <c r="MXD87" s="312"/>
      <c r="MXE87" s="312"/>
      <c r="MXF87" s="312"/>
      <c r="MXG87" s="312"/>
      <c r="MXH87" s="312"/>
      <c r="MXI87" s="312"/>
      <c r="MXJ87" s="312"/>
      <c r="MXK87" s="312"/>
      <c r="MXL87" s="312"/>
      <c r="MXM87" s="312"/>
      <c r="MXN87" s="312"/>
      <c r="MXO87" s="312"/>
      <c r="MXP87" s="312"/>
      <c r="MXQ87" s="312"/>
      <c r="MXR87" s="312"/>
      <c r="MXS87" s="312"/>
      <c r="MXT87" s="312"/>
      <c r="MXU87" s="312"/>
      <c r="MXV87" s="312"/>
      <c r="MXW87" s="312"/>
      <c r="MXX87" s="312"/>
      <c r="MXY87" s="312"/>
      <c r="MXZ87" s="312"/>
      <c r="MYA87" s="312"/>
      <c r="MYB87" s="312"/>
      <c r="MYC87" s="312"/>
      <c r="MYD87" s="312"/>
      <c r="MYE87" s="312"/>
      <c r="MYF87" s="312"/>
      <c r="MYG87" s="312"/>
      <c r="MYH87" s="312"/>
      <c r="MYI87" s="312"/>
      <c r="MYJ87" s="312"/>
      <c r="MYK87" s="312"/>
      <c r="MYL87" s="312"/>
      <c r="MYM87" s="312"/>
      <c r="MYN87" s="312"/>
      <c r="MYO87" s="312"/>
      <c r="MYP87" s="312"/>
      <c r="MYQ87" s="312"/>
      <c r="MYR87" s="312"/>
      <c r="MYS87" s="312"/>
      <c r="MYT87" s="312"/>
      <c r="MYU87" s="312"/>
      <c r="MYV87" s="312"/>
      <c r="MYW87" s="318"/>
      <c r="MYX87" s="318"/>
      <c r="MYY87" s="318"/>
      <c r="MYZ87" s="318"/>
      <c r="MZA87" s="318"/>
      <c r="MZB87" s="318"/>
      <c r="MZC87" s="318"/>
      <c r="MZD87" s="318"/>
      <c r="MZE87" s="318"/>
      <c r="MZF87" s="318"/>
      <c r="MZG87" s="318"/>
      <c r="MZH87" s="318"/>
      <c r="MZI87" s="318"/>
      <c r="MZJ87" s="318"/>
      <c r="MZK87" s="318"/>
      <c r="MZL87" s="318"/>
      <c r="MZM87" s="322"/>
      <c r="MZN87" s="323"/>
      <c r="MZO87" s="323"/>
      <c r="MZP87" s="323"/>
      <c r="MZQ87" s="323"/>
      <c r="MZR87" s="323"/>
      <c r="MZS87" s="323"/>
      <c r="MZT87" s="323"/>
      <c r="MZU87" s="323"/>
      <c r="MZV87" s="323"/>
      <c r="MZW87" s="323"/>
      <c r="MZX87" s="323"/>
      <c r="MZY87" s="323"/>
      <c r="MZZ87" s="323"/>
      <c r="NAA87" s="323"/>
      <c r="NAB87" s="350"/>
      <c r="NAC87" s="312"/>
      <c r="NAD87" s="312"/>
      <c r="NAE87" s="312"/>
      <c r="NAF87" s="312"/>
      <c r="NAG87" s="312"/>
      <c r="NAH87" s="312"/>
      <c r="NAI87" s="312"/>
      <c r="NAJ87" s="312"/>
      <c r="NAK87" s="312"/>
      <c r="NAL87" s="312"/>
      <c r="NAM87" s="312"/>
      <c r="NAN87" s="312"/>
      <c r="NAO87" s="312"/>
      <c r="NAP87" s="312"/>
      <c r="NAQ87" s="312"/>
      <c r="NAR87" s="312"/>
      <c r="NAS87" s="312"/>
      <c r="NAT87" s="312"/>
      <c r="NAU87" s="312"/>
      <c r="NAV87" s="312"/>
      <c r="NAW87" s="312"/>
      <c r="NAX87" s="312"/>
      <c r="NAY87" s="312"/>
      <c r="NAZ87" s="312"/>
      <c r="NBA87" s="312"/>
      <c r="NBB87" s="312"/>
      <c r="NBC87" s="312"/>
      <c r="NBD87" s="312"/>
      <c r="NBE87" s="312"/>
      <c r="NBF87" s="312"/>
      <c r="NBG87" s="312"/>
      <c r="NBH87" s="312"/>
      <c r="NBI87" s="312"/>
      <c r="NBJ87" s="312"/>
      <c r="NBK87" s="312"/>
      <c r="NBL87" s="312"/>
      <c r="NBM87" s="312"/>
      <c r="NBN87" s="312"/>
      <c r="NBO87" s="312"/>
      <c r="NBP87" s="312"/>
      <c r="NBQ87" s="312"/>
      <c r="NBR87" s="312"/>
      <c r="NBS87" s="312"/>
      <c r="NBT87" s="312"/>
      <c r="NBU87" s="312"/>
      <c r="NBV87" s="312"/>
      <c r="NBW87" s="312"/>
      <c r="NBX87" s="312"/>
      <c r="NBY87" s="312"/>
      <c r="NBZ87" s="312"/>
      <c r="NCA87" s="312"/>
      <c r="NCB87" s="312"/>
      <c r="NCC87" s="312"/>
      <c r="NCD87" s="312"/>
      <c r="NCE87" s="312"/>
      <c r="NCF87" s="312"/>
      <c r="NCG87" s="312"/>
      <c r="NCH87" s="312"/>
      <c r="NCI87" s="312"/>
      <c r="NCJ87" s="312"/>
      <c r="NCK87" s="318"/>
      <c r="NCL87" s="318"/>
      <c r="NCM87" s="318"/>
      <c r="NCN87" s="318"/>
      <c r="NCO87" s="318"/>
      <c r="NCP87" s="318"/>
      <c r="NCQ87" s="318"/>
      <c r="NCR87" s="318"/>
      <c r="NCS87" s="318"/>
      <c r="NCT87" s="318"/>
      <c r="NCU87" s="318"/>
      <c r="NCV87" s="318"/>
      <c r="NCW87" s="318"/>
      <c r="NCX87" s="318"/>
      <c r="NCY87" s="318"/>
      <c r="NCZ87" s="318"/>
      <c r="NDA87" s="322"/>
      <c r="NDB87" s="323"/>
      <c r="NDC87" s="323"/>
      <c r="NDD87" s="323"/>
      <c r="NDE87" s="323"/>
      <c r="NDF87" s="323"/>
      <c r="NDG87" s="323"/>
      <c r="NDH87" s="323"/>
      <c r="NDI87" s="323"/>
      <c r="NDJ87" s="323"/>
      <c r="NDK87" s="323"/>
      <c r="NDL87" s="323"/>
      <c r="NDM87" s="323"/>
      <c r="NDN87" s="323"/>
      <c r="NDO87" s="323"/>
      <c r="NDP87" s="350"/>
      <c r="NDQ87" s="312"/>
      <c r="NDR87" s="312"/>
      <c r="NDS87" s="312"/>
      <c r="NDT87" s="312"/>
      <c r="NDU87" s="312"/>
      <c r="NDV87" s="312"/>
      <c r="NDW87" s="312"/>
      <c r="NDX87" s="312"/>
      <c r="NDY87" s="312"/>
      <c r="NDZ87" s="312"/>
      <c r="NEA87" s="312"/>
      <c r="NEB87" s="312"/>
      <c r="NEC87" s="312"/>
      <c r="NED87" s="312"/>
      <c r="NEE87" s="312"/>
      <c r="NEF87" s="312"/>
      <c r="NEG87" s="312"/>
      <c r="NEH87" s="312"/>
      <c r="NEI87" s="312"/>
      <c r="NEJ87" s="312"/>
      <c r="NEK87" s="312"/>
      <c r="NEL87" s="312"/>
      <c r="NEM87" s="312"/>
      <c r="NEN87" s="312"/>
      <c r="NEO87" s="312"/>
      <c r="NEP87" s="312"/>
      <c r="NEQ87" s="312"/>
      <c r="NER87" s="312"/>
      <c r="NES87" s="312"/>
      <c r="NET87" s="312"/>
      <c r="NEU87" s="312"/>
      <c r="NEV87" s="312"/>
      <c r="NEW87" s="312"/>
      <c r="NEX87" s="312"/>
      <c r="NEY87" s="312"/>
      <c r="NEZ87" s="312"/>
      <c r="NFA87" s="312"/>
      <c r="NFB87" s="312"/>
      <c r="NFC87" s="312"/>
      <c r="NFD87" s="312"/>
      <c r="NFE87" s="312"/>
      <c r="NFF87" s="312"/>
      <c r="NFG87" s="312"/>
      <c r="NFH87" s="312"/>
      <c r="NFI87" s="312"/>
      <c r="NFJ87" s="312"/>
      <c r="NFK87" s="312"/>
      <c r="NFL87" s="312"/>
      <c r="NFM87" s="312"/>
      <c r="NFN87" s="312"/>
      <c r="NFO87" s="312"/>
      <c r="NFP87" s="312"/>
      <c r="NFQ87" s="312"/>
      <c r="NFR87" s="312"/>
      <c r="NFS87" s="312"/>
      <c r="NFT87" s="312"/>
      <c r="NFU87" s="312"/>
      <c r="NFV87" s="312"/>
      <c r="NFW87" s="312"/>
      <c r="NFX87" s="312"/>
      <c r="NFY87" s="318"/>
      <c r="NFZ87" s="318"/>
      <c r="NGA87" s="318"/>
      <c r="NGB87" s="318"/>
      <c r="NGC87" s="318"/>
      <c r="NGD87" s="318"/>
      <c r="NGE87" s="318"/>
      <c r="NGF87" s="318"/>
      <c r="NGG87" s="318"/>
      <c r="NGH87" s="318"/>
      <c r="NGI87" s="318"/>
      <c r="NGJ87" s="318"/>
      <c r="NGK87" s="318"/>
      <c r="NGL87" s="318"/>
      <c r="NGM87" s="318"/>
      <c r="NGN87" s="318"/>
      <c r="NGO87" s="322"/>
      <c r="NGP87" s="323"/>
      <c r="NGQ87" s="323"/>
      <c r="NGR87" s="323"/>
      <c r="NGS87" s="323"/>
      <c r="NGT87" s="323"/>
      <c r="NGU87" s="323"/>
      <c r="NGV87" s="323"/>
      <c r="NGW87" s="323"/>
      <c r="NGX87" s="323"/>
      <c r="NGY87" s="323"/>
      <c r="NGZ87" s="323"/>
      <c r="NHA87" s="323"/>
      <c r="NHB87" s="323"/>
      <c r="NHC87" s="323"/>
      <c r="NHD87" s="350"/>
      <c r="NHE87" s="312"/>
      <c r="NHF87" s="312"/>
      <c r="NHG87" s="312"/>
      <c r="NHH87" s="312"/>
      <c r="NHI87" s="312"/>
      <c r="NHJ87" s="312"/>
      <c r="NHK87" s="312"/>
      <c r="NHL87" s="312"/>
      <c r="NHM87" s="312"/>
      <c r="NHN87" s="312"/>
      <c r="NHO87" s="312"/>
      <c r="NHP87" s="312"/>
      <c r="NHQ87" s="312"/>
      <c r="NHR87" s="312"/>
      <c r="NHS87" s="312"/>
      <c r="NHT87" s="312"/>
      <c r="NHU87" s="312"/>
      <c r="NHV87" s="312"/>
      <c r="NHW87" s="312"/>
      <c r="NHX87" s="312"/>
      <c r="NHY87" s="312"/>
      <c r="NHZ87" s="312"/>
      <c r="NIA87" s="312"/>
      <c r="NIB87" s="312"/>
      <c r="NIC87" s="312"/>
      <c r="NID87" s="312"/>
      <c r="NIE87" s="312"/>
      <c r="NIF87" s="312"/>
      <c r="NIG87" s="312"/>
      <c r="NIH87" s="312"/>
      <c r="NII87" s="312"/>
      <c r="NIJ87" s="312"/>
      <c r="NIK87" s="312"/>
      <c r="NIL87" s="312"/>
      <c r="NIM87" s="312"/>
      <c r="NIN87" s="312"/>
      <c r="NIO87" s="312"/>
      <c r="NIP87" s="312"/>
      <c r="NIQ87" s="312"/>
      <c r="NIR87" s="312"/>
      <c r="NIS87" s="312"/>
      <c r="NIT87" s="312"/>
      <c r="NIU87" s="312"/>
      <c r="NIV87" s="312"/>
      <c r="NIW87" s="312"/>
      <c r="NIX87" s="312"/>
      <c r="NIY87" s="312"/>
      <c r="NIZ87" s="312"/>
      <c r="NJA87" s="312"/>
      <c r="NJB87" s="312"/>
      <c r="NJC87" s="312"/>
      <c r="NJD87" s="312"/>
      <c r="NJE87" s="312"/>
      <c r="NJF87" s="312"/>
      <c r="NJG87" s="312"/>
      <c r="NJH87" s="312"/>
      <c r="NJI87" s="312"/>
      <c r="NJJ87" s="312"/>
      <c r="NJK87" s="312"/>
      <c r="NJL87" s="312"/>
      <c r="NJM87" s="318"/>
      <c r="NJN87" s="318"/>
      <c r="NJO87" s="318"/>
      <c r="NJP87" s="318"/>
      <c r="NJQ87" s="318"/>
      <c r="NJR87" s="318"/>
      <c r="NJS87" s="318"/>
      <c r="NJT87" s="318"/>
      <c r="NJU87" s="318"/>
      <c r="NJV87" s="318"/>
      <c r="NJW87" s="318"/>
      <c r="NJX87" s="318"/>
      <c r="NJY87" s="318"/>
      <c r="NJZ87" s="318"/>
      <c r="NKA87" s="318"/>
      <c r="NKB87" s="318"/>
      <c r="NKC87" s="322"/>
      <c r="NKD87" s="323"/>
      <c r="NKE87" s="323"/>
      <c r="NKF87" s="323"/>
      <c r="NKG87" s="323"/>
      <c r="NKH87" s="323"/>
      <c r="NKI87" s="323"/>
      <c r="NKJ87" s="323"/>
      <c r="NKK87" s="323"/>
      <c r="NKL87" s="323"/>
      <c r="NKM87" s="323"/>
      <c r="NKN87" s="323"/>
      <c r="NKO87" s="323"/>
      <c r="NKP87" s="323"/>
      <c r="NKQ87" s="323"/>
      <c r="NKR87" s="350"/>
      <c r="NKS87" s="312"/>
      <c r="NKT87" s="312"/>
      <c r="NKU87" s="312"/>
      <c r="NKV87" s="312"/>
      <c r="NKW87" s="312"/>
      <c r="NKX87" s="312"/>
      <c r="NKY87" s="312"/>
      <c r="NKZ87" s="312"/>
      <c r="NLA87" s="312"/>
      <c r="NLB87" s="312"/>
      <c r="NLC87" s="312"/>
      <c r="NLD87" s="312"/>
      <c r="NLE87" s="312"/>
      <c r="NLF87" s="312"/>
      <c r="NLG87" s="312"/>
      <c r="NLH87" s="312"/>
      <c r="NLI87" s="312"/>
      <c r="NLJ87" s="312"/>
      <c r="NLK87" s="312"/>
      <c r="NLL87" s="312"/>
      <c r="NLM87" s="312"/>
      <c r="NLN87" s="312"/>
      <c r="NLO87" s="312"/>
      <c r="NLP87" s="312"/>
      <c r="NLQ87" s="312"/>
      <c r="NLR87" s="312"/>
      <c r="NLS87" s="312"/>
      <c r="NLT87" s="312"/>
      <c r="NLU87" s="312"/>
      <c r="NLV87" s="312"/>
      <c r="NLW87" s="312"/>
      <c r="NLX87" s="312"/>
      <c r="NLY87" s="312"/>
      <c r="NLZ87" s="312"/>
      <c r="NMA87" s="312"/>
      <c r="NMB87" s="312"/>
      <c r="NMC87" s="312"/>
      <c r="NMD87" s="312"/>
      <c r="NME87" s="312"/>
      <c r="NMF87" s="312"/>
      <c r="NMG87" s="312"/>
      <c r="NMH87" s="312"/>
      <c r="NMI87" s="312"/>
      <c r="NMJ87" s="312"/>
      <c r="NMK87" s="312"/>
      <c r="NML87" s="312"/>
      <c r="NMM87" s="312"/>
      <c r="NMN87" s="312"/>
      <c r="NMO87" s="312"/>
      <c r="NMP87" s="312"/>
      <c r="NMQ87" s="312"/>
      <c r="NMR87" s="312"/>
      <c r="NMS87" s="312"/>
      <c r="NMT87" s="312"/>
      <c r="NMU87" s="312"/>
      <c r="NMV87" s="312"/>
      <c r="NMW87" s="312"/>
      <c r="NMX87" s="312"/>
      <c r="NMY87" s="312"/>
      <c r="NMZ87" s="312"/>
      <c r="NNA87" s="318"/>
      <c r="NNB87" s="318"/>
      <c r="NNC87" s="318"/>
      <c r="NND87" s="318"/>
      <c r="NNE87" s="318"/>
      <c r="NNF87" s="318"/>
      <c r="NNG87" s="318"/>
      <c r="NNH87" s="318"/>
      <c r="NNI87" s="318"/>
      <c r="NNJ87" s="318"/>
      <c r="NNK87" s="318"/>
      <c r="NNL87" s="318"/>
      <c r="NNM87" s="318"/>
      <c r="NNN87" s="318"/>
      <c r="NNO87" s="318"/>
      <c r="NNP87" s="318"/>
      <c r="NNQ87" s="322"/>
      <c r="NNR87" s="323"/>
      <c r="NNS87" s="323"/>
      <c r="NNT87" s="323"/>
      <c r="NNU87" s="323"/>
      <c r="NNV87" s="323"/>
      <c r="NNW87" s="323"/>
      <c r="NNX87" s="323"/>
      <c r="NNY87" s="323"/>
      <c r="NNZ87" s="323"/>
      <c r="NOA87" s="323"/>
      <c r="NOB87" s="323"/>
      <c r="NOC87" s="323"/>
      <c r="NOD87" s="323"/>
      <c r="NOE87" s="323"/>
      <c r="NOF87" s="350"/>
      <c r="NOG87" s="312"/>
      <c r="NOH87" s="312"/>
      <c r="NOI87" s="312"/>
      <c r="NOJ87" s="312"/>
      <c r="NOK87" s="312"/>
      <c r="NOL87" s="312"/>
      <c r="NOM87" s="312"/>
      <c r="NON87" s="312"/>
      <c r="NOO87" s="312"/>
      <c r="NOP87" s="312"/>
      <c r="NOQ87" s="312"/>
      <c r="NOR87" s="312"/>
      <c r="NOS87" s="312"/>
      <c r="NOT87" s="312"/>
      <c r="NOU87" s="312"/>
      <c r="NOV87" s="312"/>
      <c r="NOW87" s="312"/>
      <c r="NOX87" s="312"/>
      <c r="NOY87" s="312"/>
      <c r="NOZ87" s="312"/>
      <c r="NPA87" s="312"/>
      <c r="NPB87" s="312"/>
      <c r="NPC87" s="312"/>
      <c r="NPD87" s="312"/>
      <c r="NPE87" s="312"/>
      <c r="NPF87" s="312"/>
      <c r="NPG87" s="312"/>
      <c r="NPH87" s="312"/>
      <c r="NPI87" s="312"/>
      <c r="NPJ87" s="312"/>
      <c r="NPK87" s="312"/>
      <c r="NPL87" s="312"/>
      <c r="NPM87" s="312"/>
      <c r="NPN87" s="312"/>
      <c r="NPO87" s="312"/>
      <c r="NPP87" s="312"/>
      <c r="NPQ87" s="312"/>
      <c r="NPR87" s="312"/>
      <c r="NPS87" s="312"/>
      <c r="NPT87" s="312"/>
      <c r="NPU87" s="312"/>
      <c r="NPV87" s="312"/>
      <c r="NPW87" s="312"/>
      <c r="NPX87" s="312"/>
      <c r="NPY87" s="312"/>
      <c r="NPZ87" s="312"/>
      <c r="NQA87" s="312"/>
      <c r="NQB87" s="312"/>
      <c r="NQC87" s="312"/>
      <c r="NQD87" s="312"/>
      <c r="NQE87" s="312"/>
      <c r="NQF87" s="312"/>
      <c r="NQG87" s="312"/>
      <c r="NQH87" s="312"/>
      <c r="NQI87" s="312"/>
      <c r="NQJ87" s="312"/>
      <c r="NQK87" s="312"/>
      <c r="NQL87" s="312"/>
      <c r="NQM87" s="312"/>
      <c r="NQN87" s="312"/>
      <c r="NQO87" s="318"/>
      <c r="NQP87" s="318"/>
      <c r="NQQ87" s="318"/>
      <c r="NQR87" s="318"/>
      <c r="NQS87" s="318"/>
      <c r="NQT87" s="318"/>
      <c r="NQU87" s="318"/>
      <c r="NQV87" s="318"/>
      <c r="NQW87" s="318"/>
      <c r="NQX87" s="318"/>
      <c r="NQY87" s="318"/>
      <c r="NQZ87" s="318"/>
      <c r="NRA87" s="318"/>
      <c r="NRB87" s="318"/>
      <c r="NRC87" s="318"/>
      <c r="NRD87" s="318"/>
      <c r="NRE87" s="322"/>
      <c r="NRF87" s="323"/>
      <c r="NRG87" s="323"/>
      <c r="NRH87" s="323"/>
      <c r="NRI87" s="323"/>
      <c r="NRJ87" s="323"/>
      <c r="NRK87" s="323"/>
      <c r="NRL87" s="323"/>
      <c r="NRM87" s="323"/>
      <c r="NRN87" s="323"/>
      <c r="NRO87" s="323"/>
      <c r="NRP87" s="323"/>
      <c r="NRQ87" s="323"/>
      <c r="NRR87" s="323"/>
      <c r="NRS87" s="323"/>
      <c r="NRT87" s="350"/>
      <c r="NRU87" s="312"/>
      <c r="NRV87" s="312"/>
      <c r="NRW87" s="312"/>
      <c r="NRX87" s="312"/>
      <c r="NRY87" s="312"/>
      <c r="NRZ87" s="312"/>
      <c r="NSA87" s="312"/>
      <c r="NSB87" s="312"/>
      <c r="NSC87" s="312"/>
      <c r="NSD87" s="312"/>
      <c r="NSE87" s="312"/>
      <c r="NSF87" s="312"/>
      <c r="NSG87" s="312"/>
      <c r="NSH87" s="312"/>
      <c r="NSI87" s="312"/>
      <c r="NSJ87" s="312"/>
      <c r="NSK87" s="312"/>
      <c r="NSL87" s="312"/>
      <c r="NSM87" s="312"/>
      <c r="NSN87" s="312"/>
      <c r="NSO87" s="312"/>
      <c r="NSP87" s="312"/>
      <c r="NSQ87" s="312"/>
      <c r="NSR87" s="312"/>
      <c r="NSS87" s="312"/>
      <c r="NST87" s="312"/>
      <c r="NSU87" s="312"/>
      <c r="NSV87" s="312"/>
      <c r="NSW87" s="312"/>
      <c r="NSX87" s="312"/>
      <c r="NSY87" s="312"/>
      <c r="NSZ87" s="312"/>
      <c r="NTA87" s="312"/>
      <c r="NTB87" s="312"/>
      <c r="NTC87" s="312"/>
      <c r="NTD87" s="312"/>
      <c r="NTE87" s="312"/>
      <c r="NTF87" s="312"/>
      <c r="NTG87" s="312"/>
      <c r="NTH87" s="312"/>
      <c r="NTI87" s="312"/>
      <c r="NTJ87" s="312"/>
      <c r="NTK87" s="312"/>
      <c r="NTL87" s="312"/>
      <c r="NTM87" s="312"/>
      <c r="NTN87" s="312"/>
      <c r="NTO87" s="312"/>
      <c r="NTP87" s="312"/>
      <c r="NTQ87" s="312"/>
      <c r="NTR87" s="312"/>
      <c r="NTS87" s="312"/>
      <c r="NTT87" s="312"/>
      <c r="NTU87" s="312"/>
      <c r="NTV87" s="312"/>
      <c r="NTW87" s="312"/>
      <c r="NTX87" s="312"/>
      <c r="NTY87" s="312"/>
      <c r="NTZ87" s="312"/>
      <c r="NUA87" s="312"/>
      <c r="NUB87" s="312"/>
      <c r="NUC87" s="318"/>
      <c r="NUD87" s="318"/>
      <c r="NUE87" s="318"/>
      <c r="NUF87" s="318"/>
      <c r="NUG87" s="318"/>
      <c r="NUH87" s="318"/>
      <c r="NUI87" s="318"/>
      <c r="NUJ87" s="318"/>
      <c r="NUK87" s="318"/>
      <c r="NUL87" s="318"/>
      <c r="NUM87" s="318"/>
      <c r="NUN87" s="318"/>
      <c r="NUO87" s="318"/>
      <c r="NUP87" s="318"/>
      <c r="NUQ87" s="318"/>
      <c r="NUR87" s="318"/>
      <c r="NUS87" s="322"/>
      <c r="NUT87" s="323"/>
      <c r="NUU87" s="323"/>
      <c r="NUV87" s="323"/>
      <c r="NUW87" s="323"/>
      <c r="NUX87" s="323"/>
      <c r="NUY87" s="323"/>
      <c r="NUZ87" s="323"/>
      <c r="NVA87" s="323"/>
      <c r="NVB87" s="323"/>
      <c r="NVC87" s="323"/>
      <c r="NVD87" s="323"/>
      <c r="NVE87" s="323"/>
      <c r="NVF87" s="323"/>
      <c r="NVG87" s="323"/>
      <c r="NVH87" s="350"/>
      <c r="NVI87" s="312"/>
      <c r="NVJ87" s="312"/>
      <c r="NVK87" s="312"/>
      <c r="NVL87" s="312"/>
      <c r="NVM87" s="312"/>
      <c r="NVN87" s="312"/>
      <c r="NVO87" s="312"/>
      <c r="NVP87" s="312"/>
      <c r="NVQ87" s="312"/>
      <c r="NVR87" s="312"/>
      <c r="NVS87" s="312"/>
      <c r="NVT87" s="312"/>
      <c r="NVU87" s="312"/>
      <c r="NVV87" s="312"/>
      <c r="NVW87" s="312"/>
      <c r="NVX87" s="312"/>
      <c r="NVY87" s="312"/>
      <c r="NVZ87" s="312"/>
      <c r="NWA87" s="312"/>
      <c r="NWB87" s="312"/>
      <c r="NWC87" s="312"/>
      <c r="NWD87" s="312"/>
      <c r="NWE87" s="312"/>
      <c r="NWF87" s="312"/>
      <c r="NWG87" s="312"/>
      <c r="NWH87" s="312"/>
      <c r="NWI87" s="312"/>
      <c r="NWJ87" s="312"/>
      <c r="NWK87" s="312"/>
      <c r="NWL87" s="312"/>
      <c r="NWM87" s="312"/>
      <c r="NWN87" s="312"/>
      <c r="NWO87" s="312"/>
      <c r="NWP87" s="312"/>
      <c r="NWQ87" s="312"/>
      <c r="NWR87" s="312"/>
      <c r="NWS87" s="312"/>
      <c r="NWT87" s="312"/>
      <c r="NWU87" s="312"/>
      <c r="NWV87" s="312"/>
      <c r="NWW87" s="312"/>
      <c r="NWX87" s="312"/>
      <c r="NWY87" s="312"/>
      <c r="NWZ87" s="312"/>
      <c r="NXA87" s="312"/>
      <c r="NXB87" s="312"/>
      <c r="NXC87" s="312"/>
      <c r="NXD87" s="312"/>
      <c r="NXE87" s="312"/>
      <c r="NXF87" s="312"/>
      <c r="NXG87" s="312"/>
      <c r="NXH87" s="312"/>
      <c r="NXI87" s="312"/>
      <c r="NXJ87" s="312"/>
      <c r="NXK87" s="312"/>
      <c r="NXL87" s="312"/>
      <c r="NXM87" s="312"/>
      <c r="NXN87" s="312"/>
      <c r="NXO87" s="312"/>
      <c r="NXP87" s="312"/>
      <c r="NXQ87" s="318"/>
      <c r="NXR87" s="318"/>
      <c r="NXS87" s="318"/>
      <c r="NXT87" s="318"/>
      <c r="NXU87" s="318"/>
      <c r="NXV87" s="318"/>
      <c r="NXW87" s="318"/>
      <c r="NXX87" s="318"/>
      <c r="NXY87" s="318"/>
      <c r="NXZ87" s="318"/>
      <c r="NYA87" s="318"/>
      <c r="NYB87" s="318"/>
      <c r="NYC87" s="318"/>
      <c r="NYD87" s="318"/>
      <c r="NYE87" s="318"/>
      <c r="NYF87" s="318"/>
      <c r="NYG87" s="322"/>
      <c r="NYH87" s="323"/>
      <c r="NYI87" s="323"/>
      <c r="NYJ87" s="323"/>
      <c r="NYK87" s="323"/>
      <c r="NYL87" s="323"/>
      <c r="NYM87" s="323"/>
      <c r="NYN87" s="323"/>
      <c r="NYO87" s="323"/>
      <c r="NYP87" s="323"/>
      <c r="NYQ87" s="323"/>
      <c r="NYR87" s="323"/>
      <c r="NYS87" s="323"/>
      <c r="NYT87" s="323"/>
      <c r="NYU87" s="323"/>
      <c r="NYV87" s="350"/>
      <c r="NYW87" s="312"/>
      <c r="NYX87" s="312"/>
      <c r="NYY87" s="312"/>
      <c r="NYZ87" s="312"/>
      <c r="NZA87" s="312"/>
      <c r="NZB87" s="312"/>
      <c r="NZC87" s="312"/>
      <c r="NZD87" s="312"/>
      <c r="NZE87" s="312"/>
      <c r="NZF87" s="312"/>
      <c r="NZG87" s="312"/>
      <c r="NZH87" s="312"/>
      <c r="NZI87" s="312"/>
      <c r="NZJ87" s="312"/>
      <c r="NZK87" s="312"/>
      <c r="NZL87" s="312"/>
      <c r="NZM87" s="312"/>
      <c r="NZN87" s="312"/>
      <c r="NZO87" s="312"/>
      <c r="NZP87" s="312"/>
      <c r="NZQ87" s="312"/>
      <c r="NZR87" s="312"/>
      <c r="NZS87" s="312"/>
      <c r="NZT87" s="312"/>
      <c r="NZU87" s="312"/>
      <c r="NZV87" s="312"/>
      <c r="NZW87" s="312"/>
      <c r="NZX87" s="312"/>
      <c r="NZY87" s="312"/>
      <c r="NZZ87" s="312"/>
      <c r="OAA87" s="312"/>
      <c r="OAB87" s="312"/>
      <c r="OAC87" s="312"/>
      <c r="OAD87" s="312"/>
      <c r="OAE87" s="312"/>
      <c r="OAF87" s="312"/>
      <c r="OAG87" s="312"/>
      <c r="OAH87" s="312"/>
      <c r="OAI87" s="312"/>
      <c r="OAJ87" s="312"/>
      <c r="OAK87" s="312"/>
      <c r="OAL87" s="312"/>
      <c r="OAM87" s="312"/>
      <c r="OAN87" s="312"/>
      <c r="OAO87" s="312"/>
      <c r="OAP87" s="312"/>
      <c r="OAQ87" s="312"/>
      <c r="OAR87" s="312"/>
      <c r="OAS87" s="312"/>
      <c r="OAT87" s="312"/>
      <c r="OAU87" s="312"/>
      <c r="OAV87" s="312"/>
      <c r="OAW87" s="312"/>
      <c r="OAX87" s="312"/>
      <c r="OAY87" s="312"/>
      <c r="OAZ87" s="312"/>
      <c r="OBA87" s="312"/>
      <c r="OBB87" s="312"/>
      <c r="OBC87" s="312"/>
      <c r="OBD87" s="312"/>
      <c r="OBE87" s="318"/>
      <c r="OBF87" s="318"/>
      <c r="OBG87" s="318"/>
      <c r="OBH87" s="318"/>
      <c r="OBI87" s="318"/>
      <c r="OBJ87" s="318"/>
      <c r="OBK87" s="318"/>
      <c r="OBL87" s="318"/>
      <c r="OBM87" s="318"/>
      <c r="OBN87" s="318"/>
      <c r="OBO87" s="318"/>
      <c r="OBP87" s="318"/>
      <c r="OBQ87" s="318"/>
      <c r="OBR87" s="318"/>
      <c r="OBS87" s="318"/>
      <c r="OBT87" s="318"/>
      <c r="OBU87" s="322"/>
      <c r="OBV87" s="323"/>
      <c r="OBW87" s="323"/>
      <c r="OBX87" s="323"/>
      <c r="OBY87" s="323"/>
      <c r="OBZ87" s="323"/>
      <c r="OCA87" s="323"/>
      <c r="OCB87" s="323"/>
      <c r="OCC87" s="323"/>
      <c r="OCD87" s="323"/>
      <c r="OCE87" s="323"/>
      <c r="OCF87" s="323"/>
      <c r="OCG87" s="323"/>
      <c r="OCH87" s="323"/>
      <c r="OCI87" s="323"/>
      <c r="OCJ87" s="350"/>
      <c r="OCK87" s="312"/>
      <c r="OCL87" s="312"/>
      <c r="OCM87" s="312"/>
      <c r="OCN87" s="312"/>
      <c r="OCO87" s="312"/>
      <c r="OCP87" s="312"/>
      <c r="OCQ87" s="312"/>
      <c r="OCR87" s="312"/>
      <c r="OCS87" s="312"/>
      <c r="OCT87" s="312"/>
      <c r="OCU87" s="312"/>
      <c r="OCV87" s="312"/>
      <c r="OCW87" s="312"/>
      <c r="OCX87" s="312"/>
      <c r="OCY87" s="312"/>
      <c r="OCZ87" s="312"/>
      <c r="ODA87" s="312"/>
      <c r="ODB87" s="312"/>
      <c r="ODC87" s="312"/>
      <c r="ODD87" s="312"/>
      <c r="ODE87" s="312"/>
      <c r="ODF87" s="312"/>
      <c r="ODG87" s="312"/>
      <c r="ODH87" s="312"/>
      <c r="ODI87" s="312"/>
      <c r="ODJ87" s="312"/>
      <c r="ODK87" s="312"/>
      <c r="ODL87" s="312"/>
      <c r="ODM87" s="312"/>
      <c r="ODN87" s="312"/>
      <c r="ODO87" s="312"/>
      <c r="ODP87" s="312"/>
      <c r="ODQ87" s="312"/>
      <c r="ODR87" s="312"/>
      <c r="ODS87" s="312"/>
      <c r="ODT87" s="312"/>
      <c r="ODU87" s="312"/>
      <c r="ODV87" s="312"/>
      <c r="ODW87" s="312"/>
      <c r="ODX87" s="312"/>
      <c r="ODY87" s="312"/>
      <c r="ODZ87" s="312"/>
      <c r="OEA87" s="312"/>
      <c r="OEB87" s="312"/>
      <c r="OEC87" s="312"/>
      <c r="OED87" s="312"/>
      <c r="OEE87" s="312"/>
      <c r="OEF87" s="312"/>
      <c r="OEG87" s="312"/>
      <c r="OEH87" s="312"/>
      <c r="OEI87" s="312"/>
      <c r="OEJ87" s="312"/>
      <c r="OEK87" s="312"/>
      <c r="OEL87" s="312"/>
      <c r="OEM87" s="312"/>
      <c r="OEN87" s="312"/>
      <c r="OEO87" s="312"/>
      <c r="OEP87" s="312"/>
      <c r="OEQ87" s="312"/>
      <c r="OER87" s="312"/>
      <c r="OES87" s="318"/>
      <c r="OET87" s="318"/>
      <c r="OEU87" s="318"/>
      <c r="OEV87" s="318"/>
      <c r="OEW87" s="318"/>
      <c r="OEX87" s="318"/>
      <c r="OEY87" s="318"/>
      <c r="OEZ87" s="318"/>
      <c r="OFA87" s="318"/>
      <c r="OFB87" s="318"/>
      <c r="OFC87" s="318"/>
      <c r="OFD87" s="318"/>
      <c r="OFE87" s="318"/>
      <c r="OFF87" s="318"/>
      <c r="OFG87" s="318"/>
      <c r="OFH87" s="318"/>
      <c r="OFI87" s="322"/>
      <c r="OFJ87" s="323"/>
      <c r="OFK87" s="323"/>
      <c r="OFL87" s="323"/>
      <c r="OFM87" s="323"/>
      <c r="OFN87" s="323"/>
      <c r="OFO87" s="323"/>
      <c r="OFP87" s="323"/>
      <c r="OFQ87" s="323"/>
      <c r="OFR87" s="323"/>
      <c r="OFS87" s="323"/>
      <c r="OFT87" s="323"/>
      <c r="OFU87" s="323"/>
      <c r="OFV87" s="323"/>
      <c r="OFW87" s="323"/>
      <c r="OFX87" s="350"/>
      <c r="OFY87" s="312"/>
      <c r="OFZ87" s="312"/>
      <c r="OGA87" s="312"/>
      <c r="OGB87" s="312"/>
      <c r="OGC87" s="312"/>
      <c r="OGD87" s="312"/>
      <c r="OGE87" s="312"/>
      <c r="OGF87" s="312"/>
      <c r="OGG87" s="312"/>
      <c r="OGH87" s="312"/>
      <c r="OGI87" s="312"/>
      <c r="OGJ87" s="312"/>
      <c r="OGK87" s="312"/>
      <c r="OGL87" s="312"/>
      <c r="OGM87" s="312"/>
      <c r="OGN87" s="312"/>
      <c r="OGO87" s="312"/>
      <c r="OGP87" s="312"/>
      <c r="OGQ87" s="312"/>
      <c r="OGR87" s="312"/>
      <c r="OGS87" s="312"/>
      <c r="OGT87" s="312"/>
      <c r="OGU87" s="312"/>
      <c r="OGV87" s="312"/>
      <c r="OGW87" s="312"/>
      <c r="OGX87" s="312"/>
      <c r="OGY87" s="312"/>
      <c r="OGZ87" s="312"/>
      <c r="OHA87" s="312"/>
      <c r="OHB87" s="312"/>
      <c r="OHC87" s="312"/>
      <c r="OHD87" s="312"/>
      <c r="OHE87" s="312"/>
      <c r="OHF87" s="312"/>
      <c r="OHG87" s="312"/>
      <c r="OHH87" s="312"/>
      <c r="OHI87" s="312"/>
      <c r="OHJ87" s="312"/>
      <c r="OHK87" s="312"/>
      <c r="OHL87" s="312"/>
      <c r="OHM87" s="312"/>
      <c r="OHN87" s="312"/>
      <c r="OHO87" s="312"/>
      <c r="OHP87" s="312"/>
      <c r="OHQ87" s="312"/>
      <c r="OHR87" s="312"/>
      <c r="OHS87" s="312"/>
      <c r="OHT87" s="312"/>
      <c r="OHU87" s="312"/>
      <c r="OHV87" s="312"/>
      <c r="OHW87" s="312"/>
      <c r="OHX87" s="312"/>
      <c r="OHY87" s="312"/>
      <c r="OHZ87" s="312"/>
      <c r="OIA87" s="312"/>
      <c r="OIB87" s="312"/>
      <c r="OIC87" s="312"/>
      <c r="OID87" s="312"/>
      <c r="OIE87" s="312"/>
      <c r="OIF87" s="312"/>
      <c r="OIG87" s="318"/>
      <c r="OIH87" s="318"/>
      <c r="OII87" s="318"/>
      <c r="OIJ87" s="318"/>
      <c r="OIK87" s="318"/>
      <c r="OIL87" s="318"/>
      <c r="OIM87" s="318"/>
      <c r="OIN87" s="318"/>
      <c r="OIO87" s="318"/>
      <c r="OIP87" s="318"/>
      <c r="OIQ87" s="318"/>
      <c r="OIR87" s="318"/>
      <c r="OIS87" s="318"/>
      <c r="OIT87" s="318"/>
      <c r="OIU87" s="318"/>
      <c r="OIV87" s="318"/>
      <c r="OIW87" s="322"/>
      <c r="OIX87" s="323"/>
      <c r="OIY87" s="323"/>
      <c r="OIZ87" s="323"/>
      <c r="OJA87" s="323"/>
      <c r="OJB87" s="323"/>
      <c r="OJC87" s="323"/>
      <c r="OJD87" s="323"/>
      <c r="OJE87" s="323"/>
      <c r="OJF87" s="323"/>
      <c r="OJG87" s="323"/>
      <c r="OJH87" s="323"/>
      <c r="OJI87" s="323"/>
      <c r="OJJ87" s="323"/>
      <c r="OJK87" s="323"/>
      <c r="OJL87" s="350"/>
      <c r="OJM87" s="312"/>
      <c r="OJN87" s="312"/>
      <c r="OJO87" s="312"/>
      <c r="OJP87" s="312"/>
      <c r="OJQ87" s="312"/>
      <c r="OJR87" s="312"/>
      <c r="OJS87" s="312"/>
      <c r="OJT87" s="312"/>
      <c r="OJU87" s="312"/>
      <c r="OJV87" s="312"/>
      <c r="OJW87" s="312"/>
      <c r="OJX87" s="312"/>
      <c r="OJY87" s="312"/>
      <c r="OJZ87" s="312"/>
      <c r="OKA87" s="312"/>
      <c r="OKB87" s="312"/>
      <c r="OKC87" s="312"/>
      <c r="OKD87" s="312"/>
      <c r="OKE87" s="312"/>
      <c r="OKF87" s="312"/>
      <c r="OKG87" s="312"/>
      <c r="OKH87" s="312"/>
      <c r="OKI87" s="312"/>
      <c r="OKJ87" s="312"/>
      <c r="OKK87" s="312"/>
      <c r="OKL87" s="312"/>
      <c r="OKM87" s="312"/>
      <c r="OKN87" s="312"/>
      <c r="OKO87" s="312"/>
      <c r="OKP87" s="312"/>
      <c r="OKQ87" s="312"/>
      <c r="OKR87" s="312"/>
      <c r="OKS87" s="312"/>
      <c r="OKT87" s="312"/>
      <c r="OKU87" s="312"/>
      <c r="OKV87" s="312"/>
      <c r="OKW87" s="312"/>
      <c r="OKX87" s="312"/>
      <c r="OKY87" s="312"/>
      <c r="OKZ87" s="312"/>
      <c r="OLA87" s="312"/>
      <c r="OLB87" s="312"/>
      <c r="OLC87" s="312"/>
      <c r="OLD87" s="312"/>
      <c r="OLE87" s="312"/>
      <c r="OLF87" s="312"/>
      <c r="OLG87" s="312"/>
      <c r="OLH87" s="312"/>
      <c r="OLI87" s="312"/>
      <c r="OLJ87" s="312"/>
      <c r="OLK87" s="312"/>
      <c r="OLL87" s="312"/>
      <c r="OLM87" s="312"/>
      <c r="OLN87" s="312"/>
      <c r="OLO87" s="312"/>
      <c r="OLP87" s="312"/>
      <c r="OLQ87" s="312"/>
      <c r="OLR87" s="312"/>
      <c r="OLS87" s="312"/>
      <c r="OLT87" s="312"/>
      <c r="OLU87" s="318"/>
      <c r="OLV87" s="318"/>
      <c r="OLW87" s="318"/>
      <c r="OLX87" s="318"/>
      <c r="OLY87" s="318"/>
      <c r="OLZ87" s="318"/>
      <c r="OMA87" s="318"/>
      <c r="OMB87" s="318"/>
      <c r="OMC87" s="318"/>
      <c r="OMD87" s="318"/>
      <c r="OME87" s="318"/>
      <c r="OMF87" s="318"/>
      <c r="OMG87" s="318"/>
      <c r="OMH87" s="318"/>
      <c r="OMI87" s="318"/>
      <c r="OMJ87" s="318"/>
      <c r="OMK87" s="322"/>
      <c r="OML87" s="323"/>
      <c r="OMM87" s="323"/>
      <c r="OMN87" s="323"/>
      <c r="OMO87" s="323"/>
      <c r="OMP87" s="323"/>
      <c r="OMQ87" s="323"/>
      <c r="OMR87" s="323"/>
      <c r="OMS87" s="323"/>
      <c r="OMT87" s="323"/>
      <c r="OMU87" s="323"/>
      <c r="OMV87" s="323"/>
      <c r="OMW87" s="323"/>
      <c r="OMX87" s="323"/>
      <c r="OMY87" s="323"/>
      <c r="OMZ87" s="350"/>
      <c r="ONA87" s="312"/>
      <c r="ONB87" s="312"/>
      <c r="ONC87" s="312"/>
      <c r="OND87" s="312"/>
      <c r="ONE87" s="312"/>
      <c r="ONF87" s="312"/>
      <c r="ONG87" s="312"/>
      <c r="ONH87" s="312"/>
      <c r="ONI87" s="312"/>
      <c r="ONJ87" s="312"/>
      <c r="ONK87" s="312"/>
      <c r="ONL87" s="312"/>
      <c r="ONM87" s="312"/>
      <c r="ONN87" s="312"/>
      <c r="ONO87" s="312"/>
      <c r="ONP87" s="312"/>
      <c r="ONQ87" s="312"/>
      <c r="ONR87" s="312"/>
      <c r="ONS87" s="312"/>
      <c r="ONT87" s="312"/>
      <c r="ONU87" s="312"/>
      <c r="ONV87" s="312"/>
      <c r="ONW87" s="312"/>
      <c r="ONX87" s="312"/>
      <c r="ONY87" s="312"/>
      <c r="ONZ87" s="312"/>
      <c r="OOA87" s="312"/>
      <c r="OOB87" s="312"/>
      <c r="OOC87" s="312"/>
      <c r="OOD87" s="312"/>
      <c r="OOE87" s="312"/>
      <c r="OOF87" s="312"/>
      <c r="OOG87" s="312"/>
      <c r="OOH87" s="312"/>
      <c r="OOI87" s="312"/>
      <c r="OOJ87" s="312"/>
      <c r="OOK87" s="312"/>
      <c r="OOL87" s="312"/>
      <c r="OOM87" s="312"/>
      <c r="OON87" s="312"/>
      <c r="OOO87" s="312"/>
      <c r="OOP87" s="312"/>
      <c r="OOQ87" s="312"/>
      <c r="OOR87" s="312"/>
      <c r="OOS87" s="312"/>
      <c r="OOT87" s="312"/>
      <c r="OOU87" s="312"/>
      <c r="OOV87" s="312"/>
      <c r="OOW87" s="312"/>
      <c r="OOX87" s="312"/>
      <c r="OOY87" s="312"/>
      <c r="OOZ87" s="312"/>
      <c r="OPA87" s="312"/>
      <c r="OPB87" s="312"/>
      <c r="OPC87" s="312"/>
      <c r="OPD87" s="312"/>
      <c r="OPE87" s="312"/>
      <c r="OPF87" s="312"/>
      <c r="OPG87" s="312"/>
      <c r="OPH87" s="312"/>
      <c r="OPI87" s="318"/>
      <c r="OPJ87" s="318"/>
      <c r="OPK87" s="318"/>
      <c r="OPL87" s="318"/>
      <c r="OPM87" s="318"/>
      <c r="OPN87" s="318"/>
      <c r="OPO87" s="318"/>
      <c r="OPP87" s="318"/>
      <c r="OPQ87" s="318"/>
      <c r="OPR87" s="318"/>
      <c r="OPS87" s="318"/>
      <c r="OPT87" s="318"/>
      <c r="OPU87" s="318"/>
      <c r="OPV87" s="318"/>
      <c r="OPW87" s="318"/>
      <c r="OPX87" s="318"/>
      <c r="OPY87" s="322"/>
      <c r="OPZ87" s="323"/>
      <c r="OQA87" s="323"/>
      <c r="OQB87" s="323"/>
      <c r="OQC87" s="323"/>
      <c r="OQD87" s="323"/>
      <c r="OQE87" s="323"/>
      <c r="OQF87" s="323"/>
      <c r="OQG87" s="323"/>
      <c r="OQH87" s="323"/>
      <c r="OQI87" s="323"/>
      <c r="OQJ87" s="323"/>
      <c r="OQK87" s="323"/>
      <c r="OQL87" s="323"/>
      <c r="OQM87" s="323"/>
      <c r="OQN87" s="350"/>
      <c r="OQO87" s="312"/>
      <c r="OQP87" s="312"/>
      <c r="OQQ87" s="312"/>
      <c r="OQR87" s="312"/>
      <c r="OQS87" s="312"/>
      <c r="OQT87" s="312"/>
      <c r="OQU87" s="312"/>
      <c r="OQV87" s="312"/>
      <c r="OQW87" s="312"/>
      <c r="OQX87" s="312"/>
      <c r="OQY87" s="312"/>
      <c r="OQZ87" s="312"/>
      <c r="ORA87" s="312"/>
      <c r="ORB87" s="312"/>
      <c r="ORC87" s="312"/>
      <c r="ORD87" s="312"/>
      <c r="ORE87" s="312"/>
      <c r="ORF87" s="312"/>
      <c r="ORG87" s="312"/>
      <c r="ORH87" s="312"/>
      <c r="ORI87" s="312"/>
      <c r="ORJ87" s="312"/>
      <c r="ORK87" s="312"/>
      <c r="ORL87" s="312"/>
      <c r="ORM87" s="312"/>
      <c r="ORN87" s="312"/>
      <c r="ORO87" s="312"/>
      <c r="ORP87" s="312"/>
      <c r="ORQ87" s="312"/>
      <c r="ORR87" s="312"/>
      <c r="ORS87" s="312"/>
      <c r="ORT87" s="312"/>
      <c r="ORU87" s="312"/>
      <c r="ORV87" s="312"/>
      <c r="ORW87" s="312"/>
      <c r="ORX87" s="312"/>
      <c r="ORY87" s="312"/>
      <c r="ORZ87" s="312"/>
      <c r="OSA87" s="312"/>
      <c r="OSB87" s="312"/>
      <c r="OSC87" s="312"/>
      <c r="OSD87" s="312"/>
      <c r="OSE87" s="312"/>
      <c r="OSF87" s="312"/>
      <c r="OSG87" s="312"/>
      <c r="OSH87" s="312"/>
      <c r="OSI87" s="312"/>
      <c r="OSJ87" s="312"/>
      <c r="OSK87" s="312"/>
      <c r="OSL87" s="312"/>
      <c r="OSM87" s="312"/>
      <c r="OSN87" s="312"/>
      <c r="OSO87" s="312"/>
      <c r="OSP87" s="312"/>
      <c r="OSQ87" s="312"/>
      <c r="OSR87" s="312"/>
      <c r="OSS87" s="312"/>
      <c r="OST87" s="312"/>
      <c r="OSU87" s="312"/>
      <c r="OSV87" s="312"/>
      <c r="OSW87" s="318"/>
      <c r="OSX87" s="318"/>
      <c r="OSY87" s="318"/>
      <c r="OSZ87" s="318"/>
      <c r="OTA87" s="318"/>
      <c r="OTB87" s="318"/>
      <c r="OTC87" s="318"/>
      <c r="OTD87" s="318"/>
      <c r="OTE87" s="318"/>
      <c r="OTF87" s="318"/>
      <c r="OTG87" s="318"/>
      <c r="OTH87" s="318"/>
      <c r="OTI87" s="318"/>
      <c r="OTJ87" s="318"/>
      <c r="OTK87" s="318"/>
      <c r="OTL87" s="318"/>
      <c r="OTM87" s="322"/>
      <c r="OTN87" s="323"/>
      <c r="OTO87" s="323"/>
      <c r="OTP87" s="323"/>
      <c r="OTQ87" s="323"/>
      <c r="OTR87" s="323"/>
      <c r="OTS87" s="323"/>
      <c r="OTT87" s="323"/>
      <c r="OTU87" s="323"/>
      <c r="OTV87" s="323"/>
      <c r="OTW87" s="323"/>
      <c r="OTX87" s="323"/>
      <c r="OTY87" s="323"/>
      <c r="OTZ87" s="323"/>
      <c r="OUA87" s="323"/>
      <c r="OUB87" s="350"/>
      <c r="OUC87" s="312"/>
      <c r="OUD87" s="312"/>
      <c r="OUE87" s="312"/>
      <c r="OUF87" s="312"/>
      <c r="OUG87" s="312"/>
      <c r="OUH87" s="312"/>
      <c r="OUI87" s="312"/>
      <c r="OUJ87" s="312"/>
      <c r="OUK87" s="312"/>
      <c r="OUL87" s="312"/>
      <c r="OUM87" s="312"/>
      <c r="OUN87" s="312"/>
      <c r="OUO87" s="312"/>
      <c r="OUP87" s="312"/>
      <c r="OUQ87" s="312"/>
      <c r="OUR87" s="312"/>
      <c r="OUS87" s="312"/>
      <c r="OUT87" s="312"/>
      <c r="OUU87" s="312"/>
      <c r="OUV87" s="312"/>
      <c r="OUW87" s="312"/>
      <c r="OUX87" s="312"/>
      <c r="OUY87" s="312"/>
      <c r="OUZ87" s="312"/>
      <c r="OVA87" s="312"/>
      <c r="OVB87" s="312"/>
      <c r="OVC87" s="312"/>
      <c r="OVD87" s="312"/>
      <c r="OVE87" s="312"/>
      <c r="OVF87" s="312"/>
      <c r="OVG87" s="312"/>
      <c r="OVH87" s="312"/>
      <c r="OVI87" s="312"/>
      <c r="OVJ87" s="312"/>
      <c r="OVK87" s="312"/>
      <c r="OVL87" s="312"/>
      <c r="OVM87" s="312"/>
      <c r="OVN87" s="312"/>
      <c r="OVO87" s="312"/>
      <c r="OVP87" s="312"/>
      <c r="OVQ87" s="312"/>
      <c r="OVR87" s="312"/>
      <c r="OVS87" s="312"/>
      <c r="OVT87" s="312"/>
      <c r="OVU87" s="312"/>
      <c r="OVV87" s="312"/>
      <c r="OVW87" s="312"/>
      <c r="OVX87" s="312"/>
      <c r="OVY87" s="312"/>
      <c r="OVZ87" s="312"/>
      <c r="OWA87" s="312"/>
      <c r="OWB87" s="312"/>
      <c r="OWC87" s="312"/>
      <c r="OWD87" s="312"/>
      <c r="OWE87" s="312"/>
      <c r="OWF87" s="312"/>
      <c r="OWG87" s="312"/>
      <c r="OWH87" s="312"/>
      <c r="OWI87" s="312"/>
      <c r="OWJ87" s="312"/>
      <c r="OWK87" s="318"/>
      <c r="OWL87" s="318"/>
      <c r="OWM87" s="318"/>
      <c r="OWN87" s="318"/>
      <c r="OWO87" s="318"/>
      <c r="OWP87" s="318"/>
      <c r="OWQ87" s="318"/>
      <c r="OWR87" s="318"/>
      <c r="OWS87" s="318"/>
      <c r="OWT87" s="318"/>
      <c r="OWU87" s="318"/>
      <c r="OWV87" s="318"/>
      <c r="OWW87" s="318"/>
      <c r="OWX87" s="318"/>
      <c r="OWY87" s="318"/>
      <c r="OWZ87" s="318"/>
      <c r="OXA87" s="322"/>
      <c r="OXB87" s="323"/>
      <c r="OXC87" s="323"/>
      <c r="OXD87" s="323"/>
      <c r="OXE87" s="323"/>
      <c r="OXF87" s="323"/>
      <c r="OXG87" s="323"/>
      <c r="OXH87" s="323"/>
      <c r="OXI87" s="323"/>
      <c r="OXJ87" s="323"/>
      <c r="OXK87" s="323"/>
      <c r="OXL87" s="323"/>
      <c r="OXM87" s="323"/>
      <c r="OXN87" s="323"/>
      <c r="OXO87" s="323"/>
      <c r="OXP87" s="350"/>
      <c r="OXQ87" s="312"/>
      <c r="OXR87" s="312"/>
      <c r="OXS87" s="312"/>
      <c r="OXT87" s="312"/>
      <c r="OXU87" s="312"/>
      <c r="OXV87" s="312"/>
      <c r="OXW87" s="312"/>
      <c r="OXX87" s="312"/>
      <c r="OXY87" s="312"/>
      <c r="OXZ87" s="312"/>
      <c r="OYA87" s="312"/>
      <c r="OYB87" s="312"/>
      <c r="OYC87" s="312"/>
      <c r="OYD87" s="312"/>
      <c r="OYE87" s="312"/>
      <c r="OYF87" s="312"/>
      <c r="OYG87" s="312"/>
      <c r="OYH87" s="312"/>
      <c r="OYI87" s="312"/>
      <c r="OYJ87" s="312"/>
      <c r="OYK87" s="312"/>
      <c r="OYL87" s="312"/>
      <c r="OYM87" s="312"/>
      <c r="OYN87" s="312"/>
      <c r="OYO87" s="312"/>
      <c r="OYP87" s="312"/>
      <c r="OYQ87" s="312"/>
      <c r="OYR87" s="312"/>
      <c r="OYS87" s="312"/>
      <c r="OYT87" s="312"/>
      <c r="OYU87" s="312"/>
      <c r="OYV87" s="312"/>
      <c r="OYW87" s="312"/>
      <c r="OYX87" s="312"/>
      <c r="OYY87" s="312"/>
      <c r="OYZ87" s="312"/>
      <c r="OZA87" s="312"/>
      <c r="OZB87" s="312"/>
      <c r="OZC87" s="312"/>
      <c r="OZD87" s="312"/>
      <c r="OZE87" s="312"/>
      <c r="OZF87" s="312"/>
      <c r="OZG87" s="312"/>
      <c r="OZH87" s="312"/>
      <c r="OZI87" s="312"/>
      <c r="OZJ87" s="312"/>
      <c r="OZK87" s="312"/>
      <c r="OZL87" s="312"/>
      <c r="OZM87" s="312"/>
      <c r="OZN87" s="312"/>
      <c r="OZO87" s="312"/>
      <c r="OZP87" s="312"/>
      <c r="OZQ87" s="312"/>
      <c r="OZR87" s="312"/>
      <c r="OZS87" s="312"/>
      <c r="OZT87" s="312"/>
      <c r="OZU87" s="312"/>
      <c r="OZV87" s="312"/>
      <c r="OZW87" s="312"/>
      <c r="OZX87" s="312"/>
      <c r="OZY87" s="318"/>
      <c r="OZZ87" s="318"/>
      <c r="PAA87" s="318"/>
      <c r="PAB87" s="318"/>
      <c r="PAC87" s="318"/>
      <c r="PAD87" s="318"/>
      <c r="PAE87" s="318"/>
      <c r="PAF87" s="318"/>
      <c r="PAG87" s="318"/>
      <c r="PAH87" s="318"/>
      <c r="PAI87" s="318"/>
      <c r="PAJ87" s="318"/>
      <c r="PAK87" s="318"/>
      <c r="PAL87" s="318"/>
      <c r="PAM87" s="318"/>
      <c r="PAN87" s="318"/>
      <c r="PAO87" s="322"/>
      <c r="PAP87" s="323"/>
      <c r="PAQ87" s="323"/>
      <c r="PAR87" s="323"/>
      <c r="PAS87" s="323"/>
      <c r="PAT87" s="323"/>
      <c r="PAU87" s="323"/>
      <c r="PAV87" s="323"/>
      <c r="PAW87" s="323"/>
      <c r="PAX87" s="323"/>
      <c r="PAY87" s="323"/>
      <c r="PAZ87" s="323"/>
      <c r="PBA87" s="323"/>
      <c r="PBB87" s="323"/>
      <c r="PBC87" s="323"/>
      <c r="PBD87" s="350"/>
      <c r="PBE87" s="312"/>
      <c r="PBF87" s="312"/>
      <c r="PBG87" s="312"/>
      <c r="PBH87" s="312"/>
      <c r="PBI87" s="312"/>
      <c r="PBJ87" s="312"/>
      <c r="PBK87" s="312"/>
      <c r="PBL87" s="312"/>
      <c r="PBM87" s="312"/>
      <c r="PBN87" s="312"/>
      <c r="PBO87" s="312"/>
      <c r="PBP87" s="312"/>
      <c r="PBQ87" s="312"/>
      <c r="PBR87" s="312"/>
      <c r="PBS87" s="312"/>
      <c r="PBT87" s="312"/>
      <c r="PBU87" s="312"/>
      <c r="PBV87" s="312"/>
      <c r="PBW87" s="312"/>
      <c r="PBX87" s="312"/>
      <c r="PBY87" s="312"/>
      <c r="PBZ87" s="312"/>
      <c r="PCA87" s="312"/>
      <c r="PCB87" s="312"/>
      <c r="PCC87" s="312"/>
      <c r="PCD87" s="312"/>
      <c r="PCE87" s="312"/>
      <c r="PCF87" s="312"/>
      <c r="PCG87" s="312"/>
      <c r="PCH87" s="312"/>
      <c r="PCI87" s="312"/>
      <c r="PCJ87" s="312"/>
      <c r="PCK87" s="312"/>
      <c r="PCL87" s="312"/>
      <c r="PCM87" s="312"/>
      <c r="PCN87" s="312"/>
      <c r="PCO87" s="312"/>
      <c r="PCP87" s="312"/>
      <c r="PCQ87" s="312"/>
      <c r="PCR87" s="312"/>
      <c r="PCS87" s="312"/>
      <c r="PCT87" s="312"/>
      <c r="PCU87" s="312"/>
      <c r="PCV87" s="312"/>
      <c r="PCW87" s="312"/>
      <c r="PCX87" s="312"/>
      <c r="PCY87" s="312"/>
      <c r="PCZ87" s="312"/>
      <c r="PDA87" s="312"/>
      <c r="PDB87" s="312"/>
      <c r="PDC87" s="312"/>
      <c r="PDD87" s="312"/>
      <c r="PDE87" s="312"/>
      <c r="PDF87" s="312"/>
      <c r="PDG87" s="312"/>
      <c r="PDH87" s="312"/>
      <c r="PDI87" s="312"/>
      <c r="PDJ87" s="312"/>
      <c r="PDK87" s="312"/>
      <c r="PDL87" s="312"/>
      <c r="PDM87" s="318"/>
      <c r="PDN87" s="318"/>
      <c r="PDO87" s="318"/>
      <c r="PDP87" s="318"/>
      <c r="PDQ87" s="318"/>
      <c r="PDR87" s="318"/>
      <c r="PDS87" s="318"/>
      <c r="PDT87" s="318"/>
      <c r="PDU87" s="318"/>
      <c r="PDV87" s="318"/>
      <c r="PDW87" s="318"/>
      <c r="PDX87" s="318"/>
      <c r="PDY87" s="318"/>
      <c r="PDZ87" s="318"/>
      <c r="PEA87" s="318"/>
      <c r="PEB87" s="318"/>
      <c r="PEC87" s="322"/>
      <c r="PED87" s="323"/>
      <c r="PEE87" s="323"/>
      <c r="PEF87" s="323"/>
      <c r="PEG87" s="323"/>
      <c r="PEH87" s="323"/>
      <c r="PEI87" s="323"/>
      <c r="PEJ87" s="323"/>
      <c r="PEK87" s="323"/>
      <c r="PEL87" s="323"/>
      <c r="PEM87" s="323"/>
      <c r="PEN87" s="323"/>
      <c r="PEO87" s="323"/>
      <c r="PEP87" s="323"/>
      <c r="PEQ87" s="323"/>
      <c r="PER87" s="350"/>
      <c r="PES87" s="312"/>
      <c r="PET87" s="312"/>
      <c r="PEU87" s="312"/>
      <c r="PEV87" s="312"/>
      <c r="PEW87" s="312"/>
      <c r="PEX87" s="312"/>
      <c r="PEY87" s="312"/>
      <c r="PEZ87" s="312"/>
      <c r="PFA87" s="312"/>
      <c r="PFB87" s="312"/>
      <c r="PFC87" s="312"/>
      <c r="PFD87" s="312"/>
      <c r="PFE87" s="312"/>
      <c r="PFF87" s="312"/>
      <c r="PFG87" s="312"/>
      <c r="PFH87" s="312"/>
      <c r="PFI87" s="312"/>
      <c r="PFJ87" s="312"/>
      <c r="PFK87" s="312"/>
      <c r="PFL87" s="312"/>
      <c r="PFM87" s="312"/>
      <c r="PFN87" s="312"/>
      <c r="PFO87" s="312"/>
      <c r="PFP87" s="312"/>
      <c r="PFQ87" s="312"/>
      <c r="PFR87" s="312"/>
      <c r="PFS87" s="312"/>
      <c r="PFT87" s="312"/>
      <c r="PFU87" s="312"/>
      <c r="PFV87" s="312"/>
      <c r="PFW87" s="312"/>
      <c r="PFX87" s="312"/>
      <c r="PFY87" s="312"/>
      <c r="PFZ87" s="312"/>
      <c r="PGA87" s="312"/>
      <c r="PGB87" s="312"/>
      <c r="PGC87" s="312"/>
      <c r="PGD87" s="312"/>
      <c r="PGE87" s="312"/>
      <c r="PGF87" s="312"/>
      <c r="PGG87" s="312"/>
      <c r="PGH87" s="312"/>
      <c r="PGI87" s="312"/>
      <c r="PGJ87" s="312"/>
      <c r="PGK87" s="312"/>
      <c r="PGL87" s="312"/>
      <c r="PGM87" s="312"/>
      <c r="PGN87" s="312"/>
      <c r="PGO87" s="312"/>
      <c r="PGP87" s="312"/>
      <c r="PGQ87" s="312"/>
      <c r="PGR87" s="312"/>
      <c r="PGS87" s="312"/>
      <c r="PGT87" s="312"/>
      <c r="PGU87" s="312"/>
      <c r="PGV87" s="312"/>
      <c r="PGW87" s="312"/>
      <c r="PGX87" s="312"/>
      <c r="PGY87" s="312"/>
      <c r="PGZ87" s="312"/>
      <c r="PHA87" s="318"/>
      <c r="PHB87" s="318"/>
      <c r="PHC87" s="318"/>
      <c r="PHD87" s="318"/>
      <c r="PHE87" s="318"/>
      <c r="PHF87" s="318"/>
      <c r="PHG87" s="318"/>
      <c r="PHH87" s="318"/>
      <c r="PHI87" s="318"/>
      <c r="PHJ87" s="318"/>
      <c r="PHK87" s="318"/>
      <c r="PHL87" s="318"/>
      <c r="PHM87" s="318"/>
      <c r="PHN87" s="318"/>
      <c r="PHO87" s="318"/>
      <c r="PHP87" s="318"/>
      <c r="PHQ87" s="322"/>
      <c r="PHR87" s="323"/>
      <c r="PHS87" s="323"/>
      <c r="PHT87" s="323"/>
      <c r="PHU87" s="323"/>
      <c r="PHV87" s="323"/>
      <c r="PHW87" s="323"/>
      <c r="PHX87" s="323"/>
      <c r="PHY87" s="323"/>
      <c r="PHZ87" s="323"/>
      <c r="PIA87" s="323"/>
      <c r="PIB87" s="323"/>
      <c r="PIC87" s="323"/>
      <c r="PID87" s="323"/>
      <c r="PIE87" s="323"/>
      <c r="PIF87" s="350"/>
      <c r="PIG87" s="312"/>
      <c r="PIH87" s="312"/>
      <c r="PII87" s="312"/>
      <c r="PIJ87" s="312"/>
      <c r="PIK87" s="312"/>
      <c r="PIL87" s="312"/>
      <c r="PIM87" s="312"/>
      <c r="PIN87" s="312"/>
      <c r="PIO87" s="312"/>
      <c r="PIP87" s="312"/>
      <c r="PIQ87" s="312"/>
      <c r="PIR87" s="312"/>
      <c r="PIS87" s="312"/>
      <c r="PIT87" s="312"/>
      <c r="PIU87" s="312"/>
      <c r="PIV87" s="312"/>
      <c r="PIW87" s="312"/>
      <c r="PIX87" s="312"/>
      <c r="PIY87" s="312"/>
      <c r="PIZ87" s="312"/>
      <c r="PJA87" s="312"/>
      <c r="PJB87" s="312"/>
      <c r="PJC87" s="312"/>
      <c r="PJD87" s="312"/>
      <c r="PJE87" s="312"/>
      <c r="PJF87" s="312"/>
      <c r="PJG87" s="312"/>
      <c r="PJH87" s="312"/>
      <c r="PJI87" s="312"/>
      <c r="PJJ87" s="312"/>
      <c r="PJK87" s="312"/>
      <c r="PJL87" s="312"/>
      <c r="PJM87" s="312"/>
      <c r="PJN87" s="312"/>
      <c r="PJO87" s="312"/>
      <c r="PJP87" s="312"/>
      <c r="PJQ87" s="312"/>
      <c r="PJR87" s="312"/>
      <c r="PJS87" s="312"/>
      <c r="PJT87" s="312"/>
      <c r="PJU87" s="312"/>
      <c r="PJV87" s="312"/>
      <c r="PJW87" s="312"/>
      <c r="PJX87" s="312"/>
      <c r="PJY87" s="312"/>
      <c r="PJZ87" s="312"/>
      <c r="PKA87" s="312"/>
      <c r="PKB87" s="312"/>
      <c r="PKC87" s="312"/>
      <c r="PKD87" s="312"/>
      <c r="PKE87" s="312"/>
      <c r="PKF87" s="312"/>
      <c r="PKG87" s="312"/>
      <c r="PKH87" s="312"/>
      <c r="PKI87" s="312"/>
      <c r="PKJ87" s="312"/>
      <c r="PKK87" s="312"/>
      <c r="PKL87" s="312"/>
      <c r="PKM87" s="312"/>
      <c r="PKN87" s="312"/>
      <c r="PKO87" s="318"/>
      <c r="PKP87" s="318"/>
      <c r="PKQ87" s="318"/>
      <c r="PKR87" s="318"/>
      <c r="PKS87" s="318"/>
      <c r="PKT87" s="318"/>
      <c r="PKU87" s="318"/>
      <c r="PKV87" s="318"/>
      <c r="PKW87" s="318"/>
      <c r="PKX87" s="318"/>
      <c r="PKY87" s="318"/>
      <c r="PKZ87" s="318"/>
      <c r="PLA87" s="318"/>
      <c r="PLB87" s="318"/>
      <c r="PLC87" s="318"/>
      <c r="PLD87" s="318"/>
      <c r="PLE87" s="322"/>
      <c r="PLF87" s="323"/>
      <c r="PLG87" s="323"/>
      <c r="PLH87" s="323"/>
      <c r="PLI87" s="323"/>
      <c r="PLJ87" s="323"/>
      <c r="PLK87" s="323"/>
      <c r="PLL87" s="323"/>
      <c r="PLM87" s="323"/>
      <c r="PLN87" s="323"/>
      <c r="PLO87" s="323"/>
      <c r="PLP87" s="323"/>
      <c r="PLQ87" s="323"/>
      <c r="PLR87" s="323"/>
      <c r="PLS87" s="323"/>
      <c r="PLT87" s="350"/>
      <c r="PLU87" s="312"/>
      <c r="PLV87" s="312"/>
      <c r="PLW87" s="312"/>
      <c r="PLX87" s="312"/>
      <c r="PLY87" s="312"/>
      <c r="PLZ87" s="312"/>
      <c r="PMA87" s="312"/>
      <c r="PMB87" s="312"/>
      <c r="PMC87" s="312"/>
      <c r="PMD87" s="312"/>
      <c r="PME87" s="312"/>
      <c r="PMF87" s="312"/>
      <c r="PMG87" s="312"/>
      <c r="PMH87" s="312"/>
      <c r="PMI87" s="312"/>
      <c r="PMJ87" s="312"/>
      <c r="PMK87" s="312"/>
      <c r="PML87" s="312"/>
      <c r="PMM87" s="312"/>
      <c r="PMN87" s="312"/>
      <c r="PMO87" s="312"/>
      <c r="PMP87" s="312"/>
      <c r="PMQ87" s="312"/>
      <c r="PMR87" s="312"/>
      <c r="PMS87" s="312"/>
      <c r="PMT87" s="312"/>
      <c r="PMU87" s="312"/>
      <c r="PMV87" s="312"/>
      <c r="PMW87" s="312"/>
      <c r="PMX87" s="312"/>
      <c r="PMY87" s="312"/>
      <c r="PMZ87" s="312"/>
      <c r="PNA87" s="312"/>
      <c r="PNB87" s="312"/>
      <c r="PNC87" s="312"/>
      <c r="PND87" s="312"/>
      <c r="PNE87" s="312"/>
      <c r="PNF87" s="312"/>
      <c r="PNG87" s="312"/>
      <c r="PNH87" s="312"/>
      <c r="PNI87" s="312"/>
      <c r="PNJ87" s="312"/>
      <c r="PNK87" s="312"/>
      <c r="PNL87" s="312"/>
      <c r="PNM87" s="312"/>
      <c r="PNN87" s="312"/>
      <c r="PNO87" s="312"/>
      <c r="PNP87" s="312"/>
      <c r="PNQ87" s="312"/>
      <c r="PNR87" s="312"/>
      <c r="PNS87" s="312"/>
      <c r="PNT87" s="312"/>
      <c r="PNU87" s="312"/>
      <c r="PNV87" s="312"/>
      <c r="PNW87" s="312"/>
      <c r="PNX87" s="312"/>
      <c r="PNY87" s="312"/>
      <c r="PNZ87" s="312"/>
      <c r="POA87" s="312"/>
      <c r="POB87" s="312"/>
      <c r="POC87" s="318"/>
      <c r="POD87" s="318"/>
      <c r="POE87" s="318"/>
      <c r="POF87" s="318"/>
      <c r="POG87" s="318"/>
      <c r="POH87" s="318"/>
      <c r="POI87" s="318"/>
      <c r="POJ87" s="318"/>
      <c r="POK87" s="318"/>
      <c r="POL87" s="318"/>
      <c r="POM87" s="318"/>
      <c r="PON87" s="318"/>
      <c r="POO87" s="318"/>
      <c r="POP87" s="318"/>
      <c r="POQ87" s="318"/>
      <c r="POR87" s="318"/>
      <c r="POS87" s="322"/>
      <c r="POT87" s="323"/>
      <c r="POU87" s="323"/>
      <c r="POV87" s="323"/>
      <c r="POW87" s="323"/>
      <c r="POX87" s="323"/>
      <c r="POY87" s="323"/>
      <c r="POZ87" s="323"/>
      <c r="PPA87" s="323"/>
      <c r="PPB87" s="323"/>
      <c r="PPC87" s="323"/>
      <c r="PPD87" s="323"/>
      <c r="PPE87" s="323"/>
      <c r="PPF87" s="323"/>
      <c r="PPG87" s="323"/>
      <c r="PPH87" s="350"/>
      <c r="PPI87" s="312"/>
      <c r="PPJ87" s="312"/>
      <c r="PPK87" s="312"/>
      <c r="PPL87" s="312"/>
      <c r="PPM87" s="312"/>
      <c r="PPN87" s="312"/>
      <c r="PPO87" s="312"/>
      <c r="PPP87" s="312"/>
      <c r="PPQ87" s="312"/>
      <c r="PPR87" s="312"/>
      <c r="PPS87" s="312"/>
      <c r="PPT87" s="312"/>
      <c r="PPU87" s="312"/>
      <c r="PPV87" s="312"/>
      <c r="PPW87" s="312"/>
      <c r="PPX87" s="312"/>
      <c r="PPY87" s="312"/>
      <c r="PPZ87" s="312"/>
      <c r="PQA87" s="312"/>
      <c r="PQB87" s="312"/>
      <c r="PQC87" s="312"/>
      <c r="PQD87" s="312"/>
      <c r="PQE87" s="312"/>
      <c r="PQF87" s="312"/>
      <c r="PQG87" s="312"/>
      <c r="PQH87" s="312"/>
      <c r="PQI87" s="312"/>
      <c r="PQJ87" s="312"/>
      <c r="PQK87" s="312"/>
      <c r="PQL87" s="312"/>
      <c r="PQM87" s="312"/>
      <c r="PQN87" s="312"/>
      <c r="PQO87" s="312"/>
      <c r="PQP87" s="312"/>
      <c r="PQQ87" s="312"/>
      <c r="PQR87" s="312"/>
      <c r="PQS87" s="312"/>
      <c r="PQT87" s="312"/>
      <c r="PQU87" s="312"/>
      <c r="PQV87" s="312"/>
      <c r="PQW87" s="312"/>
      <c r="PQX87" s="312"/>
      <c r="PQY87" s="312"/>
      <c r="PQZ87" s="312"/>
      <c r="PRA87" s="312"/>
      <c r="PRB87" s="312"/>
      <c r="PRC87" s="312"/>
      <c r="PRD87" s="312"/>
      <c r="PRE87" s="312"/>
      <c r="PRF87" s="312"/>
      <c r="PRG87" s="312"/>
      <c r="PRH87" s="312"/>
      <c r="PRI87" s="312"/>
      <c r="PRJ87" s="312"/>
      <c r="PRK87" s="312"/>
      <c r="PRL87" s="312"/>
      <c r="PRM87" s="312"/>
      <c r="PRN87" s="312"/>
      <c r="PRO87" s="312"/>
      <c r="PRP87" s="312"/>
      <c r="PRQ87" s="318"/>
      <c r="PRR87" s="318"/>
      <c r="PRS87" s="318"/>
      <c r="PRT87" s="318"/>
      <c r="PRU87" s="318"/>
      <c r="PRV87" s="318"/>
      <c r="PRW87" s="318"/>
      <c r="PRX87" s="318"/>
      <c r="PRY87" s="318"/>
      <c r="PRZ87" s="318"/>
      <c r="PSA87" s="318"/>
      <c r="PSB87" s="318"/>
      <c r="PSC87" s="318"/>
      <c r="PSD87" s="318"/>
      <c r="PSE87" s="318"/>
      <c r="PSF87" s="318"/>
      <c r="PSG87" s="322"/>
      <c r="PSH87" s="323"/>
      <c r="PSI87" s="323"/>
      <c r="PSJ87" s="323"/>
      <c r="PSK87" s="323"/>
      <c r="PSL87" s="323"/>
      <c r="PSM87" s="323"/>
      <c r="PSN87" s="323"/>
      <c r="PSO87" s="323"/>
      <c r="PSP87" s="323"/>
      <c r="PSQ87" s="323"/>
      <c r="PSR87" s="323"/>
      <c r="PSS87" s="323"/>
      <c r="PST87" s="323"/>
      <c r="PSU87" s="323"/>
      <c r="PSV87" s="350"/>
      <c r="PSW87" s="312"/>
      <c r="PSX87" s="312"/>
      <c r="PSY87" s="312"/>
      <c r="PSZ87" s="312"/>
      <c r="PTA87" s="312"/>
      <c r="PTB87" s="312"/>
      <c r="PTC87" s="312"/>
      <c r="PTD87" s="312"/>
      <c r="PTE87" s="312"/>
      <c r="PTF87" s="312"/>
      <c r="PTG87" s="312"/>
      <c r="PTH87" s="312"/>
      <c r="PTI87" s="312"/>
      <c r="PTJ87" s="312"/>
      <c r="PTK87" s="312"/>
      <c r="PTL87" s="312"/>
      <c r="PTM87" s="312"/>
      <c r="PTN87" s="312"/>
      <c r="PTO87" s="312"/>
      <c r="PTP87" s="312"/>
      <c r="PTQ87" s="312"/>
      <c r="PTR87" s="312"/>
      <c r="PTS87" s="312"/>
      <c r="PTT87" s="312"/>
      <c r="PTU87" s="312"/>
      <c r="PTV87" s="312"/>
      <c r="PTW87" s="312"/>
      <c r="PTX87" s="312"/>
      <c r="PTY87" s="312"/>
      <c r="PTZ87" s="312"/>
      <c r="PUA87" s="312"/>
      <c r="PUB87" s="312"/>
      <c r="PUC87" s="312"/>
      <c r="PUD87" s="312"/>
      <c r="PUE87" s="312"/>
      <c r="PUF87" s="312"/>
      <c r="PUG87" s="312"/>
      <c r="PUH87" s="312"/>
      <c r="PUI87" s="312"/>
      <c r="PUJ87" s="312"/>
      <c r="PUK87" s="312"/>
      <c r="PUL87" s="312"/>
      <c r="PUM87" s="312"/>
      <c r="PUN87" s="312"/>
      <c r="PUO87" s="312"/>
      <c r="PUP87" s="312"/>
      <c r="PUQ87" s="312"/>
      <c r="PUR87" s="312"/>
      <c r="PUS87" s="312"/>
      <c r="PUT87" s="312"/>
      <c r="PUU87" s="312"/>
      <c r="PUV87" s="312"/>
      <c r="PUW87" s="312"/>
      <c r="PUX87" s="312"/>
      <c r="PUY87" s="312"/>
      <c r="PUZ87" s="312"/>
      <c r="PVA87" s="312"/>
      <c r="PVB87" s="312"/>
      <c r="PVC87" s="312"/>
      <c r="PVD87" s="312"/>
      <c r="PVE87" s="318"/>
      <c r="PVF87" s="318"/>
      <c r="PVG87" s="318"/>
      <c r="PVH87" s="318"/>
      <c r="PVI87" s="318"/>
      <c r="PVJ87" s="318"/>
      <c r="PVK87" s="318"/>
      <c r="PVL87" s="318"/>
      <c r="PVM87" s="318"/>
      <c r="PVN87" s="318"/>
      <c r="PVO87" s="318"/>
      <c r="PVP87" s="318"/>
      <c r="PVQ87" s="318"/>
      <c r="PVR87" s="318"/>
      <c r="PVS87" s="318"/>
      <c r="PVT87" s="318"/>
      <c r="PVU87" s="322"/>
      <c r="PVV87" s="323"/>
      <c r="PVW87" s="323"/>
      <c r="PVX87" s="323"/>
      <c r="PVY87" s="323"/>
      <c r="PVZ87" s="323"/>
      <c r="PWA87" s="323"/>
      <c r="PWB87" s="323"/>
      <c r="PWC87" s="323"/>
      <c r="PWD87" s="323"/>
      <c r="PWE87" s="323"/>
      <c r="PWF87" s="323"/>
      <c r="PWG87" s="323"/>
      <c r="PWH87" s="323"/>
      <c r="PWI87" s="323"/>
      <c r="PWJ87" s="350"/>
      <c r="PWK87" s="312"/>
      <c r="PWL87" s="312"/>
      <c r="PWM87" s="312"/>
      <c r="PWN87" s="312"/>
      <c r="PWO87" s="312"/>
      <c r="PWP87" s="312"/>
      <c r="PWQ87" s="312"/>
      <c r="PWR87" s="312"/>
      <c r="PWS87" s="312"/>
      <c r="PWT87" s="312"/>
      <c r="PWU87" s="312"/>
      <c r="PWV87" s="312"/>
      <c r="PWW87" s="312"/>
      <c r="PWX87" s="312"/>
      <c r="PWY87" s="312"/>
      <c r="PWZ87" s="312"/>
      <c r="PXA87" s="312"/>
      <c r="PXB87" s="312"/>
      <c r="PXC87" s="312"/>
      <c r="PXD87" s="312"/>
      <c r="PXE87" s="312"/>
      <c r="PXF87" s="312"/>
      <c r="PXG87" s="312"/>
      <c r="PXH87" s="312"/>
      <c r="PXI87" s="312"/>
      <c r="PXJ87" s="312"/>
      <c r="PXK87" s="312"/>
      <c r="PXL87" s="312"/>
      <c r="PXM87" s="312"/>
      <c r="PXN87" s="312"/>
      <c r="PXO87" s="312"/>
      <c r="PXP87" s="312"/>
      <c r="PXQ87" s="312"/>
      <c r="PXR87" s="312"/>
      <c r="PXS87" s="312"/>
      <c r="PXT87" s="312"/>
      <c r="PXU87" s="312"/>
      <c r="PXV87" s="312"/>
      <c r="PXW87" s="312"/>
      <c r="PXX87" s="312"/>
      <c r="PXY87" s="312"/>
      <c r="PXZ87" s="312"/>
      <c r="PYA87" s="312"/>
      <c r="PYB87" s="312"/>
      <c r="PYC87" s="312"/>
      <c r="PYD87" s="312"/>
      <c r="PYE87" s="312"/>
      <c r="PYF87" s="312"/>
      <c r="PYG87" s="312"/>
      <c r="PYH87" s="312"/>
      <c r="PYI87" s="312"/>
      <c r="PYJ87" s="312"/>
      <c r="PYK87" s="312"/>
      <c r="PYL87" s="312"/>
      <c r="PYM87" s="312"/>
      <c r="PYN87" s="312"/>
      <c r="PYO87" s="312"/>
      <c r="PYP87" s="312"/>
      <c r="PYQ87" s="312"/>
      <c r="PYR87" s="312"/>
      <c r="PYS87" s="318"/>
      <c r="PYT87" s="318"/>
      <c r="PYU87" s="318"/>
      <c r="PYV87" s="318"/>
      <c r="PYW87" s="318"/>
      <c r="PYX87" s="318"/>
      <c r="PYY87" s="318"/>
      <c r="PYZ87" s="318"/>
      <c r="PZA87" s="318"/>
      <c r="PZB87" s="318"/>
      <c r="PZC87" s="318"/>
      <c r="PZD87" s="318"/>
      <c r="PZE87" s="318"/>
      <c r="PZF87" s="318"/>
      <c r="PZG87" s="318"/>
      <c r="PZH87" s="318"/>
      <c r="PZI87" s="322"/>
      <c r="PZJ87" s="323"/>
      <c r="PZK87" s="323"/>
      <c r="PZL87" s="323"/>
      <c r="PZM87" s="323"/>
      <c r="PZN87" s="323"/>
      <c r="PZO87" s="323"/>
      <c r="PZP87" s="323"/>
      <c r="PZQ87" s="323"/>
      <c r="PZR87" s="323"/>
      <c r="PZS87" s="323"/>
      <c r="PZT87" s="323"/>
      <c r="PZU87" s="323"/>
      <c r="PZV87" s="323"/>
      <c r="PZW87" s="323"/>
      <c r="PZX87" s="350"/>
      <c r="PZY87" s="312"/>
      <c r="PZZ87" s="312"/>
      <c r="QAA87" s="312"/>
      <c r="QAB87" s="312"/>
      <c r="QAC87" s="312"/>
      <c r="QAD87" s="312"/>
      <c r="QAE87" s="312"/>
      <c r="QAF87" s="312"/>
      <c r="QAG87" s="312"/>
      <c r="QAH87" s="312"/>
      <c r="QAI87" s="312"/>
      <c r="QAJ87" s="312"/>
      <c r="QAK87" s="312"/>
      <c r="QAL87" s="312"/>
      <c r="QAM87" s="312"/>
      <c r="QAN87" s="312"/>
      <c r="QAO87" s="312"/>
      <c r="QAP87" s="312"/>
      <c r="QAQ87" s="312"/>
      <c r="QAR87" s="312"/>
      <c r="QAS87" s="312"/>
      <c r="QAT87" s="312"/>
      <c r="QAU87" s="312"/>
      <c r="QAV87" s="312"/>
      <c r="QAW87" s="312"/>
      <c r="QAX87" s="312"/>
      <c r="QAY87" s="312"/>
      <c r="QAZ87" s="312"/>
      <c r="QBA87" s="312"/>
      <c r="QBB87" s="312"/>
      <c r="QBC87" s="312"/>
      <c r="QBD87" s="312"/>
      <c r="QBE87" s="312"/>
      <c r="QBF87" s="312"/>
      <c r="QBG87" s="312"/>
      <c r="QBH87" s="312"/>
      <c r="QBI87" s="312"/>
      <c r="QBJ87" s="312"/>
      <c r="QBK87" s="312"/>
      <c r="QBL87" s="312"/>
      <c r="QBM87" s="312"/>
      <c r="QBN87" s="312"/>
      <c r="QBO87" s="312"/>
      <c r="QBP87" s="312"/>
      <c r="QBQ87" s="312"/>
      <c r="QBR87" s="312"/>
      <c r="QBS87" s="312"/>
      <c r="QBT87" s="312"/>
      <c r="QBU87" s="312"/>
      <c r="QBV87" s="312"/>
      <c r="QBW87" s="312"/>
      <c r="QBX87" s="312"/>
      <c r="QBY87" s="312"/>
      <c r="QBZ87" s="312"/>
      <c r="QCA87" s="312"/>
      <c r="QCB87" s="312"/>
      <c r="QCC87" s="312"/>
      <c r="QCD87" s="312"/>
      <c r="QCE87" s="312"/>
      <c r="QCF87" s="312"/>
      <c r="QCG87" s="318"/>
      <c r="QCH87" s="318"/>
      <c r="QCI87" s="318"/>
      <c r="QCJ87" s="318"/>
      <c r="QCK87" s="318"/>
      <c r="QCL87" s="318"/>
      <c r="QCM87" s="318"/>
      <c r="QCN87" s="318"/>
      <c r="QCO87" s="318"/>
      <c r="QCP87" s="318"/>
      <c r="QCQ87" s="318"/>
      <c r="QCR87" s="318"/>
      <c r="QCS87" s="318"/>
      <c r="QCT87" s="318"/>
      <c r="QCU87" s="318"/>
      <c r="QCV87" s="318"/>
      <c r="QCW87" s="322"/>
      <c r="QCX87" s="323"/>
      <c r="QCY87" s="323"/>
      <c r="QCZ87" s="323"/>
      <c r="QDA87" s="323"/>
      <c r="QDB87" s="323"/>
      <c r="QDC87" s="323"/>
      <c r="QDD87" s="323"/>
      <c r="QDE87" s="323"/>
      <c r="QDF87" s="323"/>
      <c r="QDG87" s="323"/>
      <c r="QDH87" s="323"/>
      <c r="QDI87" s="323"/>
      <c r="QDJ87" s="323"/>
      <c r="QDK87" s="323"/>
      <c r="QDL87" s="350"/>
      <c r="QDM87" s="312"/>
      <c r="QDN87" s="312"/>
      <c r="QDO87" s="312"/>
      <c r="QDP87" s="312"/>
      <c r="QDQ87" s="312"/>
      <c r="QDR87" s="312"/>
      <c r="QDS87" s="312"/>
      <c r="QDT87" s="312"/>
      <c r="QDU87" s="312"/>
      <c r="QDV87" s="312"/>
      <c r="QDW87" s="312"/>
      <c r="QDX87" s="312"/>
      <c r="QDY87" s="312"/>
      <c r="QDZ87" s="312"/>
      <c r="QEA87" s="312"/>
      <c r="QEB87" s="312"/>
      <c r="QEC87" s="312"/>
      <c r="QED87" s="312"/>
      <c r="QEE87" s="312"/>
      <c r="QEF87" s="312"/>
      <c r="QEG87" s="312"/>
      <c r="QEH87" s="312"/>
      <c r="QEI87" s="312"/>
      <c r="QEJ87" s="312"/>
      <c r="QEK87" s="312"/>
      <c r="QEL87" s="312"/>
      <c r="QEM87" s="312"/>
      <c r="QEN87" s="312"/>
      <c r="QEO87" s="312"/>
      <c r="QEP87" s="312"/>
      <c r="QEQ87" s="312"/>
      <c r="QER87" s="312"/>
      <c r="QES87" s="312"/>
      <c r="QET87" s="312"/>
      <c r="QEU87" s="312"/>
      <c r="QEV87" s="312"/>
      <c r="QEW87" s="312"/>
      <c r="QEX87" s="312"/>
      <c r="QEY87" s="312"/>
      <c r="QEZ87" s="312"/>
      <c r="QFA87" s="312"/>
      <c r="QFB87" s="312"/>
      <c r="QFC87" s="312"/>
      <c r="QFD87" s="312"/>
      <c r="QFE87" s="312"/>
      <c r="QFF87" s="312"/>
      <c r="QFG87" s="312"/>
      <c r="QFH87" s="312"/>
      <c r="QFI87" s="312"/>
      <c r="QFJ87" s="312"/>
      <c r="QFK87" s="312"/>
      <c r="QFL87" s="312"/>
      <c r="QFM87" s="312"/>
      <c r="QFN87" s="312"/>
      <c r="QFO87" s="312"/>
      <c r="QFP87" s="312"/>
      <c r="QFQ87" s="312"/>
      <c r="QFR87" s="312"/>
      <c r="QFS87" s="312"/>
      <c r="QFT87" s="312"/>
      <c r="QFU87" s="318"/>
      <c r="QFV87" s="318"/>
      <c r="QFW87" s="318"/>
      <c r="QFX87" s="318"/>
      <c r="QFY87" s="318"/>
      <c r="QFZ87" s="318"/>
      <c r="QGA87" s="318"/>
      <c r="QGB87" s="318"/>
      <c r="QGC87" s="318"/>
      <c r="QGD87" s="318"/>
      <c r="QGE87" s="318"/>
      <c r="QGF87" s="318"/>
      <c r="QGG87" s="318"/>
      <c r="QGH87" s="318"/>
      <c r="QGI87" s="318"/>
      <c r="QGJ87" s="318"/>
      <c r="QGK87" s="322"/>
      <c r="QGL87" s="323"/>
      <c r="QGM87" s="323"/>
      <c r="QGN87" s="323"/>
      <c r="QGO87" s="323"/>
      <c r="QGP87" s="323"/>
      <c r="QGQ87" s="323"/>
      <c r="QGR87" s="323"/>
      <c r="QGS87" s="323"/>
      <c r="QGT87" s="323"/>
      <c r="QGU87" s="323"/>
      <c r="QGV87" s="323"/>
      <c r="QGW87" s="323"/>
      <c r="QGX87" s="323"/>
      <c r="QGY87" s="323"/>
      <c r="QGZ87" s="350"/>
      <c r="QHA87" s="312"/>
      <c r="QHB87" s="312"/>
      <c r="QHC87" s="312"/>
      <c r="QHD87" s="312"/>
      <c r="QHE87" s="312"/>
      <c r="QHF87" s="312"/>
      <c r="QHG87" s="312"/>
      <c r="QHH87" s="312"/>
      <c r="QHI87" s="312"/>
      <c r="QHJ87" s="312"/>
      <c r="QHK87" s="312"/>
      <c r="QHL87" s="312"/>
      <c r="QHM87" s="312"/>
      <c r="QHN87" s="312"/>
      <c r="QHO87" s="312"/>
      <c r="QHP87" s="312"/>
      <c r="QHQ87" s="312"/>
      <c r="QHR87" s="312"/>
      <c r="QHS87" s="312"/>
      <c r="QHT87" s="312"/>
      <c r="QHU87" s="312"/>
      <c r="QHV87" s="312"/>
      <c r="QHW87" s="312"/>
      <c r="QHX87" s="312"/>
      <c r="QHY87" s="312"/>
      <c r="QHZ87" s="312"/>
      <c r="QIA87" s="312"/>
      <c r="QIB87" s="312"/>
      <c r="QIC87" s="312"/>
      <c r="QID87" s="312"/>
      <c r="QIE87" s="312"/>
      <c r="QIF87" s="312"/>
      <c r="QIG87" s="312"/>
      <c r="QIH87" s="312"/>
      <c r="QII87" s="312"/>
      <c r="QIJ87" s="312"/>
      <c r="QIK87" s="312"/>
      <c r="QIL87" s="312"/>
      <c r="QIM87" s="312"/>
      <c r="QIN87" s="312"/>
      <c r="QIO87" s="312"/>
      <c r="QIP87" s="312"/>
      <c r="QIQ87" s="312"/>
      <c r="QIR87" s="312"/>
      <c r="QIS87" s="312"/>
      <c r="QIT87" s="312"/>
      <c r="QIU87" s="312"/>
      <c r="QIV87" s="312"/>
      <c r="QIW87" s="312"/>
      <c r="QIX87" s="312"/>
      <c r="QIY87" s="312"/>
      <c r="QIZ87" s="312"/>
      <c r="QJA87" s="312"/>
      <c r="QJB87" s="312"/>
      <c r="QJC87" s="312"/>
      <c r="QJD87" s="312"/>
      <c r="QJE87" s="312"/>
      <c r="QJF87" s="312"/>
      <c r="QJG87" s="312"/>
      <c r="QJH87" s="312"/>
      <c r="QJI87" s="318"/>
      <c r="QJJ87" s="318"/>
      <c r="QJK87" s="318"/>
      <c r="QJL87" s="318"/>
      <c r="QJM87" s="318"/>
      <c r="QJN87" s="318"/>
      <c r="QJO87" s="318"/>
      <c r="QJP87" s="318"/>
      <c r="QJQ87" s="318"/>
      <c r="QJR87" s="318"/>
      <c r="QJS87" s="318"/>
      <c r="QJT87" s="318"/>
      <c r="QJU87" s="318"/>
      <c r="QJV87" s="318"/>
      <c r="QJW87" s="318"/>
      <c r="QJX87" s="318"/>
      <c r="QJY87" s="322"/>
      <c r="QJZ87" s="323"/>
      <c r="QKA87" s="323"/>
      <c r="QKB87" s="323"/>
      <c r="QKC87" s="323"/>
      <c r="QKD87" s="323"/>
      <c r="QKE87" s="323"/>
      <c r="QKF87" s="323"/>
      <c r="QKG87" s="323"/>
      <c r="QKH87" s="323"/>
      <c r="QKI87" s="323"/>
      <c r="QKJ87" s="323"/>
      <c r="QKK87" s="323"/>
      <c r="QKL87" s="323"/>
      <c r="QKM87" s="323"/>
      <c r="QKN87" s="350"/>
      <c r="QKO87" s="312"/>
      <c r="QKP87" s="312"/>
      <c r="QKQ87" s="312"/>
      <c r="QKR87" s="312"/>
      <c r="QKS87" s="312"/>
      <c r="QKT87" s="312"/>
      <c r="QKU87" s="312"/>
      <c r="QKV87" s="312"/>
      <c r="QKW87" s="312"/>
      <c r="QKX87" s="312"/>
      <c r="QKY87" s="312"/>
      <c r="QKZ87" s="312"/>
      <c r="QLA87" s="312"/>
      <c r="QLB87" s="312"/>
      <c r="QLC87" s="312"/>
      <c r="QLD87" s="312"/>
      <c r="QLE87" s="312"/>
      <c r="QLF87" s="312"/>
      <c r="QLG87" s="312"/>
      <c r="QLH87" s="312"/>
      <c r="QLI87" s="312"/>
      <c r="QLJ87" s="312"/>
      <c r="QLK87" s="312"/>
      <c r="QLL87" s="312"/>
      <c r="QLM87" s="312"/>
      <c r="QLN87" s="312"/>
      <c r="QLO87" s="312"/>
      <c r="QLP87" s="312"/>
      <c r="QLQ87" s="312"/>
      <c r="QLR87" s="312"/>
      <c r="QLS87" s="312"/>
      <c r="QLT87" s="312"/>
      <c r="QLU87" s="312"/>
      <c r="QLV87" s="312"/>
      <c r="QLW87" s="312"/>
      <c r="QLX87" s="312"/>
      <c r="QLY87" s="312"/>
      <c r="QLZ87" s="312"/>
      <c r="QMA87" s="312"/>
      <c r="QMB87" s="312"/>
      <c r="QMC87" s="312"/>
      <c r="QMD87" s="312"/>
      <c r="QME87" s="312"/>
      <c r="QMF87" s="312"/>
      <c r="QMG87" s="312"/>
      <c r="QMH87" s="312"/>
      <c r="QMI87" s="312"/>
      <c r="QMJ87" s="312"/>
      <c r="QMK87" s="312"/>
      <c r="QML87" s="312"/>
      <c r="QMM87" s="312"/>
      <c r="QMN87" s="312"/>
      <c r="QMO87" s="312"/>
      <c r="QMP87" s="312"/>
      <c r="QMQ87" s="312"/>
      <c r="QMR87" s="312"/>
      <c r="QMS87" s="312"/>
      <c r="QMT87" s="312"/>
      <c r="QMU87" s="312"/>
      <c r="QMV87" s="312"/>
      <c r="QMW87" s="318"/>
      <c r="QMX87" s="318"/>
      <c r="QMY87" s="318"/>
      <c r="QMZ87" s="318"/>
      <c r="QNA87" s="318"/>
      <c r="QNB87" s="318"/>
      <c r="QNC87" s="318"/>
      <c r="QND87" s="318"/>
      <c r="QNE87" s="318"/>
      <c r="QNF87" s="318"/>
      <c r="QNG87" s="318"/>
      <c r="QNH87" s="318"/>
      <c r="QNI87" s="318"/>
      <c r="QNJ87" s="318"/>
      <c r="QNK87" s="318"/>
      <c r="QNL87" s="318"/>
      <c r="QNM87" s="322"/>
      <c r="QNN87" s="323"/>
      <c r="QNO87" s="323"/>
      <c r="QNP87" s="323"/>
      <c r="QNQ87" s="323"/>
      <c r="QNR87" s="323"/>
      <c r="QNS87" s="323"/>
      <c r="QNT87" s="323"/>
      <c r="QNU87" s="323"/>
      <c r="QNV87" s="323"/>
      <c r="QNW87" s="323"/>
      <c r="QNX87" s="323"/>
      <c r="QNY87" s="323"/>
      <c r="QNZ87" s="323"/>
      <c r="QOA87" s="323"/>
      <c r="QOB87" s="350"/>
      <c r="QOC87" s="312"/>
      <c r="QOD87" s="312"/>
      <c r="QOE87" s="312"/>
      <c r="QOF87" s="312"/>
      <c r="QOG87" s="312"/>
      <c r="QOH87" s="312"/>
      <c r="QOI87" s="312"/>
      <c r="QOJ87" s="312"/>
      <c r="QOK87" s="312"/>
      <c r="QOL87" s="312"/>
      <c r="QOM87" s="312"/>
      <c r="QON87" s="312"/>
      <c r="QOO87" s="312"/>
      <c r="QOP87" s="312"/>
      <c r="QOQ87" s="312"/>
      <c r="QOR87" s="312"/>
      <c r="QOS87" s="312"/>
      <c r="QOT87" s="312"/>
      <c r="QOU87" s="312"/>
      <c r="QOV87" s="312"/>
      <c r="QOW87" s="312"/>
      <c r="QOX87" s="312"/>
      <c r="QOY87" s="312"/>
      <c r="QOZ87" s="312"/>
      <c r="QPA87" s="312"/>
      <c r="QPB87" s="312"/>
      <c r="QPC87" s="312"/>
      <c r="QPD87" s="312"/>
      <c r="QPE87" s="312"/>
      <c r="QPF87" s="312"/>
      <c r="QPG87" s="312"/>
      <c r="QPH87" s="312"/>
      <c r="QPI87" s="312"/>
      <c r="QPJ87" s="312"/>
      <c r="QPK87" s="312"/>
      <c r="QPL87" s="312"/>
      <c r="QPM87" s="312"/>
      <c r="QPN87" s="312"/>
      <c r="QPO87" s="312"/>
      <c r="QPP87" s="312"/>
      <c r="QPQ87" s="312"/>
      <c r="QPR87" s="312"/>
      <c r="QPS87" s="312"/>
      <c r="QPT87" s="312"/>
      <c r="QPU87" s="312"/>
      <c r="QPV87" s="312"/>
      <c r="QPW87" s="312"/>
      <c r="QPX87" s="312"/>
      <c r="QPY87" s="312"/>
      <c r="QPZ87" s="312"/>
      <c r="QQA87" s="312"/>
      <c r="QQB87" s="312"/>
      <c r="QQC87" s="312"/>
      <c r="QQD87" s="312"/>
      <c r="QQE87" s="312"/>
      <c r="QQF87" s="312"/>
      <c r="QQG87" s="312"/>
      <c r="QQH87" s="312"/>
      <c r="QQI87" s="312"/>
      <c r="QQJ87" s="312"/>
      <c r="QQK87" s="318"/>
      <c r="QQL87" s="318"/>
      <c r="QQM87" s="318"/>
      <c r="QQN87" s="318"/>
      <c r="QQO87" s="318"/>
      <c r="QQP87" s="318"/>
      <c r="QQQ87" s="318"/>
      <c r="QQR87" s="318"/>
      <c r="QQS87" s="318"/>
      <c r="QQT87" s="318"/>
      <c r="QQU87" s="318"/>
      <c r="QQV87" s="318"/>
      <c r="QQW87" s="318"/>
      <c r="QQX87" s="318"/>
      <c r="QQY87" s="318"/>
      <c r="QQZ87" s="318"/>
      <c r="QRA87" s="322"/>
      <c r="QRB87" s="323"/>
      <c r="QRC87" s="323"/>
      <c r="QRD87" s="323"/>
      <c r="QRE87" s="323"/>
      <c r="QRF87" s="323"/>
      <c r="QRG87" s="323"/>
      <c r="QRH87" s="323"/>
      <c r="QRI87" s="323"/>
      <c r="QRJ87" s="323"/>
      <c r="QRK87" s="323"/>
      <c r="QRL87" s="323"/>
      <c r="QRM87" s="323"/>
      <c r="QRN87" s="323"/>
      <c r="QRO87" s="323"/>
      <c r="QRP87" s="350"/>
      <c r="QRQ87" s="312"/>
      <c r="QRR87" s="312"/>
      <c r="QRS87" s="312"/>
      <c r="QRT87" s="312"/>
      <c r="QRU87" s="312"/>
      <c r="QRV87" s="312"/>
      <c r="QRW87" s="312"/>
      <c r="QRX87" s="312"/>
      <c r="QRY87" s="312"/>
      <c r="QRZ87" s="312"/>
      <c r="QSA87" s="312"/>
      <c r="QSB87" s="312"/>
      <c r="QSC87" s="312"/>
      <c r="QSD87" s="312"/>
      <c r="QSE87" s="312"/>
      <c r="QSF87" s="312"/>
      <c r="QSG87" s="312"/>
      <c r="QSH87" s="312"/>
      <c r="QSI87" s="312"/>
      <c r="QSJ87" s="312"/>
      <c r="QSK87" s="312"/>
      <c r="QSL87" s="312"/>
      <c r="QSM87" s="312"/>
      <c r="QSN87" s="312"/>
      <c r="QSO87" s="312"/>
      <c r="QSP87" s="312"/>
      <c r="QSQ87" s="312"/>
      <c r="QSR87" s="312"/>
      <c r="QSS87" s="312"/>
      <c r="QST87" s="312"/>
      <c r="QSU87" s="312"/>
      <c r="QSV87" s="312"/>
      <c r="QSW87" s="312"/>
      <c r="QSX87" s="312"/>
      <c r="QSY87" s="312"/>
      <c r="QSZ87" s="312"/>
      <c r="QTA87" s="312"/>
      <c r="QTB87" s="312"/>
      <c r="QTC87" s="312"/>
      <c r="QTD87" s="312"/>
      <c r="QTE87" s="312"/>
      <c r="QTF87" s="312"/>
      <c r="QTG87" s="312"/>
      <c r="QTH87" s="312"/>
      <c r="QTI87" s="312"/>
      <c r="QTJ87" s="312"/>
      <c r="QTK87" s="312"/>
      <c r="QTL87" s="312"/>
      <c r="QTM87" s="312"/>
      <c r="QTN87" s="312"/>
      <c r="QTO87" s="312"/>
      <c r="QTP87" s="312"/>
      <c r="QTQ87" s="312"/>
      <c r="QTR87" s="312"/>
      <c r="QTS87" s="312"/>
      <c r="QTT87" s="312"/>
      <c r="QTU87" s="312"/>
      <c r="QTV87" s="312"/>
      <c r="QTW87" s="312"/>
      <c r="QTX87" s="312"/>
      <c r="QTY87" s="318"/>
      <c r="QTZ87" s="318"/>
      <c r="QUA87" s="318"/>
      <c r="QUB87" s="318"/>
      <c r="QUC87" s="318"/>
      <c r="QUD87" s="318"/>
      <c r="QUE87" s="318"/>
      <c r="QUF87" s="318"/>
      <c r="QUG87" s="318"/>
      <c r="QUH87" s="318"/>
      <c r="QUI87" s="318"/>
      <c r="QUJ87" s="318"/>
      <c r="QUK87" s="318"/>
      <c r="QUL87" s="318"/>
      <c r="QUM87" s="318"/>
      <c r="QUN87" s="318"/>
      <c r="QUO87" s="322"/>
      <c r="QUP87" s="323"/>
      <c r="QUQ87" s="323"/>
      <c r="QUR87" s="323"/>
      <c r="QUS87" s="323"/>
      <c r="QUT87" s="323"/>
      <c r="QUU87" s="323"/>
      <c r="QUV87" s="323"/>
      <c r="QUW87" s="323"/>
      <c r="QUX87" s="323"/>
      <c r="QUY87" s="323"/>
      <c r="QUZ87" s="323"/>
      <c r="QVA87" s="323"/>
      <c r="QVB87" s="323"/>
      <c r="QVC87" s="323"/>
      <c r="QVD87" s="350"/>
      <c r="QVE87" s="312"/>
      <c r="QVF87" s="312"/>
      <c r="QVG87" s="312"/>
      <c r="QVH87" s="312"/>
      <c r="QVI87" s="312"/>
      <c r="QVJ87" s="312"/>
      <c r="QVK87" s="312"/>
      <c r="QVL87" s="312"/>
      <c r="QVM87" s="312"/>
      <c r="QVN87" s="312"/>
      <c r="QVO87" s="312"/>
      <c r="QVP87" s="312"/>
      <c r="QVQ87" s="312"/>
      <c r="QVR87" s="312"/>
      <c r="QVS87" s="312"/>
      <c r="QVT87" s="312"/>
      <c r="QVU87" s="312"/>
      <c r="QVV87" s="312"/>
      <c r="QVW87" s="312"/>
      <c r="QVX87" s="312"/>
      <c r="QVY87" s="312"/>
      <c r="QVZ87" s="312"/>
      <c r="QWA87" s="312"/>
      <c r="QWB87" s="312"/>
      <c r="QWC87" s="312"/>
      <c r="QWD87" s="312"/>
      <c r="QWE87" s="312"/>
      <c r="QWF87" s="312"/>
      <c r="QWG87" s="312"/>
      <c r="QWH87" s="312"/>
      <c r="QWI87" s="312"/>
      <c r="QWJ87" s="312"/>
      <c r="QWK87" s="312"/>
      <c r="QWL87" s="312"/>
      <c r="QWM87" s="312"/>
      <c r="QWN87" s="312"/>
      <c r="QWO87" s="312"/>
      <c r="QWP87" s="312"/>
      <c r="QWQ87" s="312"/>
      <c r="QWR87" s="312"/>
      <c r="QWS87" s="312"/>
      <c r="QWT87" s="312"/>
      <c r="QWU87" s="312"/>
      <c r="QWV87" s="312"/>
      <c r="QWW87" s="312"/>
      <c r="QWX87" s="312"/>
      <c r="QWY87" s="312"/>
      <c r="QWZ87" s="312"/>
      <c r="QXA87" s="312"/>
      <c r="QXB87" s="312"/>
      <c r="QXC87" s="312"/>
      <c r="QXD87" s="312"/>
      <c r="QXE87" s="312"/>
      <c r="QXF87" s="312"/>
      <c r="QXG87" s="312"/>
      <c r="QXH87" s="312"/>
      <c r="QXI87" s="312"/>
      <c r="QXJ87" s="312"/>
      <c r="QXK87" s="312"/>
      <c r="QXL87" s="312"/>
      <c r="QXM87" s="318"/>
      <c r="QXN87" s="318"/>
      <c r="QXO87" s="318"/>
      <c r="QXP87" s="318"/>
      <c r="QXQ87" s="318"/>
      <c r="QXR87" s="318"/>
      <c r="QXS87" s="318"/>
      <c r="QXT87" s="318"/>
      <c r="QXU87" s="318"/>
      <c r="QXV87" s="318"/>
      <c r="QXW87" s="318"/>
      <c r="QXX87" s="318"/>
      <c r="QXY87" s="318"/>
      <c r="QXZ87" s="318"/>
      <c r="QYA87" s="318"/>
      <c r="QYB87" s="318"/>
      <c r="QYC87" s="322"/>
      <c r="QYD87" s="323"/>
      <c r="QYE87" s="323"/>
      <c r="QYF87" s="323"/>
      <c r="QYG87" s="323"/>
      <c r="QYH87" s="323"/>
      <c r="QYI87" s="323"/>
      <c r="QYJ87" s="323"/>
      <c r="QYK87" s="323"/>
      <c r="QYL87" s="323"/>
      <c r="QYM87" s="323"/>
      <c r="QYN87" s="323"/>
      <c r="QYO87" s="323"/>
      <c r="QYP87" s="323"/>
      <c r="QYQ87" s="323"/>
      <c r="QYR87" s="350"/>
      <c r="QYS87" s="312"/>
      <c r="QYT87" s="312"/>
      <c r="QYU87" s="312"/>
      <c r="QYV87" s="312"/>
      <c r="QYW87" s="312"/>
      <c r="QYX87" s="312"/>
      <c r="QYY87" s="312"/>
      <c r="QYZ87" s="312"/>
      <c r="QZA87" s="312"/>
      <c r="QZB87" s="312"/>
      <c r="QZC87" s="312"/>
      <c r="QZD87" s="312"/>
      <c r="QZE87" s="312"/>
      <c r="QZF87" s="312"/>
      <c r="QZG87" s="312"/>
      <c r="QZH87" s="312"/>
      <c r="QZI87" s="312"/>
      <c r="QZJ87" s="312"/>
      <c r="QZK87" s="312"/>
      <c r="QZL87" s="312"/>
      <c r="QZM87" s="312"/>
      <c r="QZN87" s="312"/>
      <c r="QZO87" s="312"/>
      <c r="QZP87" s="312"/>
      <c r="QZQ87" s="312"/>
      <c r="QZR87" s="312"/>
      <c r="QZS87" s="312"/>
      <c r="QZT87" s="312"/>
      <c r="QZU87" s="312"/>
      <c r="QZV87" s="312"/>
      <c r="QZW87" s="312"/>
      <c r="QZX87" s="312"/>
      <c r="QZY87" s="312"/>
      <c r="QZZ87" s="312"/>
      <c r="RAA87" s="312"/>
      <c r="RAB87" s="312"/>
      <c r="RAC87" s="312"/>
      <c r="RAD87" s="312"/>
      <c r="RAE87" s="312"/>
      <c r="RAF87" s="312"/>
      <c r="RAG87" s="312"/>
      <c r="RAH87" s="312"/>
      <c r="RAI87" s="312"/>
      <c r="RAJ87" s="312"/>
      <c r="RAK87" s="312"/>
      <c r="RAL87" s="312"/>
      <c r="RAM87" s="312"/>
      <c r="RAN87" s="312"/>
      <c r="RAO87" s="312"/>
      <c r="RAP87" s="312"/>
      <c r="RAQ87" s="312"/>
      <c r="RAR87" s="312"/>
      <c r="RAS87" s="312"/>
      <c r="RAT87" s="312"/>
      <c r="RAU87" s="312"/>
      <c r="RAV87" s="312"/>
      <c r="RAW87" s="312"/>
      <c r="RAX87" s="312"/>
      <c r="RAY87" s="312"/>
      <c r="RAZ87" s="312"/>
      <c r="RBA87" s="318"/>
      <c r="RBB87" s="318"/>
      <c r="RBC87" s="318"/>
      <c r="RBD87" s="318"/>
      <c r="RBE87" s="318"/>
      <c r="RBF87" s="318"/>
      <c r="RBG87" s="318"/>
      <c r="RBH87" s="318"/>
      <c r="RBI87" s="318"/>
      <c r="RBJ87" s="318"/>
      <c r="RBK87" s="318"/>
      <c r="RBL87" s="318"/>
      <c r="RBM87" s="318"/>
      <c r="RBN87" s="318"/>
      <c r="RBO87" s="318"/>
      <c r="RBP87" s="318"/>
      <c r="RBQ87" s="322"/>
      <c r="RBR87" s="323"/>
      <c r="RBS87" s="323"/>
      <c r="RBT87" s="323"/>
      <c r="RBU87" s="323"/>
      <c r="RBV87" s="323"/>
      <c r="RBW87" s="323"/>
      <c r="RBX87" s="323"/>
      <c r="RBY87" s="323"/>
      <c r="RBZ87" s="323"/>
      <c r="RCA87" s="323"/>
      <c r="RCB87" s="323"/>
      <c r="RCC87" s="323"/>
      <c r="RCD87" s="323"/>
      <c r="RCE87" s="323"/>
      <c r="RCF87" s="350"/>
      <c r="RCG87" s="312"/>
      <c r="RCH87" s="312"/>
      <c r="RCI87" s="312"/>
      <c r="RCJ87" s="312"/>
      <c r="RCK87" s="312"/>
      <c r="RCL87" s="312"/>
      <c r="RCM87" s="312"/>
      <c r="RCN87" s="312"/>
      <c r="RCO87" s="312"/>
      <c r="RCP87" s="312"/>
      <c r="RCQ87" s="312"/>
      <c r="RCR87" s="312"/>
      <c r="RCS87" s="312"/>
      <c r="RCT87" s="312"/>
      <c r="RCU87" s="312"/>
      <c r="RCV87" s="312"/>
      <c r="RCW87" s="312"/>
      <c r="RCX87" s="312"/>
      <c r="RCY87" s="312"/>
      <c r="RCZ87" s="312"/>
      <c r="RDA87" s="312"/>
      <c r="RDB87" s="312"/>
      <c r="RDC87" s="312"/>
      <c r="RDD87" s="312"/>
      <c r="RDE87" s="312"/>
      <c r="RDF87" s="312"/>
      <c r="RDG87" s="312"/>
      <c r="RDH87" s="312"/>
      <c r="RDI87" s="312"/>
      <c r="RDJ87" s="312"/>
      <c r="RDK87" s="312"/>
      <c r="RDL87" s="312"/>
      <c r="RDM87" s="312"/>
      <c r="RDN87" s="312"/>
      <c r="RDO87" s="312"/>
      <c r="RDP87" s="312"/>
      <c r="RDQ87" s="312"/>
      <c r="RDR87" s="312"/>
      <c r="RDS87" s="312"/>
      <c r="RDT87" s="312"/>
      <c r="RDU87" s="312"/>
      <c r="RDV87" s="312"/>
      <c r="RDW87" s="312"/>
      <c r="RDX87" s="312"/>
      <c r="RDY87" s="312"/>
      <c r="RDZ87" s="312"/>
      <c r="REA87" s="312"/>
      <c r="REB87" s="312"/>
      <c r="REC87" s="312"/>
      <c r="RED87" s="312"/>
      <c r="REE87" s="312"/>
      <c r="REF87" s="312"/>
      <c r="REG87" s="312"/>
      <c r="REH87" s="312"/>
      <c r="REI87" s="312"/>
      <c r="REJ87" s="312"/>
      <c r="REK87" s="312"/>
      <c r="REL87" s="312"/>
      <c r="REM87" s="312"/>
      <c r="REN87" s="312"/>
      <c r="REO87" s="318"/>
      <c r="REP87" s="318"/>
      <c r="REQ87" s="318"/>
      <c r="RER87" s="318"/>
      <c r="RES87" s="318"/>
      <c r="RET87" s="318"/>
      <c r="REU87" s="318"/>
      <c r="REV87" s="318"/>
      <c r="REW87" s="318"/>
      <c r="REX87" s="318"/>
      <c r="REY87" s="318"/>
      <c r="REZ87" s="318"/>
      <c r="RFA87" s="318"/>
      <c r="RFB87" s="318"/>
      <c r="RFC87" s="318"/>
      <c r="RFD87" s="318"/>
      <c r="RFE87" s="322"/>
      <c r="RFF87" s="323"/>
      <c r="RFG87" s="323"/>
      <c r="RFH87" s="323"/>
      <c r="RFI87" s="323"/>
      <c r="RFJ87" s="323"/>
      <c r="RFK87" s="323"/>
      <c r="RFL87" s="323"/>
      <c r="RFM87" s="323"/>
      <c r="RFN87" s="323"/>
      <c r="RFO87" s="323"/>
      <c r="RFP87" s="323"/>
      <c r="RFQ87" s="323"/>
      <c r="RFR87" s="323"/>
      <c r="RFS87" s="323"/>
      <c r="RFT87" s="350"/>
      <c r="RFU87" s="312"/>
      <c r="RFV87" s="312"/>
      <c r="RFW87" s="312"/>
      <c r="RFX87" s="312"/>
      <c r="RFY87" s="312"/>
      <c r="RFZ87" s="312"/>
      <c r="RGA87" s="312"/>
      <c r="RGB87" s="312"/>
      <c r="RGC87" s="312"/>
      <c r="RGD87" s="312"/>
      <c r="RGE87" s="312"/>
      <c r="RGF87" s="312"/>
      <c r="RGG87" s="312"/>
      <c r="RGH87" s="312"/>
      <c r="RGI87" s="312"/>
      <c r="RGJ87" s="312"/>
      <c r="RGK87" s="312"/>
      <c r="RGL87" s="312"/>
      <c r="RGM87" s="312"/>
      <c r="RGN87" s="312"/>
      <c r="RGO87" s="312"/>
      <c r="RGP87" s="312"/>
      <c r="RGQ87" s="312"/>
      <c r="RGR87" s="312"/>
      <c r="RGS87" s="312"/>
      <c r="RGT87" s="312"/>
      <c r="RGU87" s="312"/>
      <c r="RGV87" s="312"/>
      <c r="RGW87" s="312"/>
      <c r="RGX87" s="312"/>
      <c r="RGY87" s="312"/>
      <c r="RGZ87" s="312"/>
      <c r="RHA87" s="312"/>
      <c r="RHB87" s="312"/>
      <c r="RHC87" s="312"/>
      <c r="RHD87" s="312"/>
      <c r="RHE87" s="312"/>
      <c r="RHF87" s="312"/>
      <c r="RHG87" s="312"/>
      <c r="RHH87" s="312"/>
      <c r="RHI87" s="312"/>
      <c r="RHJ87" s="312"/>
      <c r="RHK87" s="312"/>
      <c r="RHL87" s="312"/>
      <c r="RHM87" s="312"/>
      <c r="RHN87" s="312"/>
      <c r="RHO87" s="312"/>
      <c r="RHP87" s="312"/>
      <c r="RHQ87" s="312"/>
      <c r="RHR87" s="312"/>
      <c r="RHS87" s="312"/>
      <c r="RHT87" s="312"/>
      <c r="RHU87" s="312"/>
      <c r="RHV87" s="312"/>
      <c r="RHW87" s="312"/>
      <c r="RHX87" s="312"/>
      <c r="RHY87" s="312"/>
      <c r="RHZ87" s="312"/>
      <c r="RIA87" s="312"/>
      <c r="RIB87" s="312"/>
      <c r="RIC87" s="318"/>
      <c r="RID87" s="318"/>
      <c r="RIE87" s="318"/>
      <c r="RIF87" s="318"/>
      <c r="RIG87" s="318"/>
      <c r="RIH87" s="318"/>
      <c r="RII87" s="318"/>
      <c r="RIJ87" s="318"/>
      <c r="RIK87" s="318"/>
      <c r="RIL87" s="318"/>
      <c r="RIM87" s="318"/>
      <c r="RIN87" s="318"/>
      <c r="RIO87" s="318"/>
      <c r="RIP87" s="318"/>
      <c r="RIQ87" s="318"/>
      <c r="RIR87" s="318"/>
      <c r="RIS87" s="322"/>
      <c r="RIT87" s="323"/>
      <c r="RIU87" s="323"/>
      <c r="RIV87" s="323"/>
      <c r="RIW87" s="323"/>
      <c r="RIX87" s="323"/>
      <c r="RIY87" s="323"/>
      <c r="RIZ87" s="323"/>
      <c r="RJA87" s="323"/>
      <c r="RJB87" s="323"/>
      <c r="RJC87" s="323"/>
      <c r="RJD87" s="323"/>
      <c r="RJE87" s="323"/>
      <c r="RJF87" s="323"/>
      <c r="RJG87" s="323"/>
      <c r="RJH87" s="350"/>
      <c r="RJI87" s="312"/>
      <c r="RJJ87" s="312"/>
      <c r="RJK87" s="312"/>
      <c r="RJL87" s="312"/>
      <c r="RJM87" s="312"/>
      <c r="RJN87" s="312"/>
      <c r="RJO87" s="312"/>
      <c r="RJP87" s="312"/>
      <c r="RJQ87" s="312"/>
      <c r="RJR87" s="312"/>
      <c r="RJS87" s="312"/>
      <c r="RJT87" s="312"/>
      <c r="RJU87" s="312"/>
      <c r="RJV87" s="312"/>
      <c r="RJW87" s="312"/>
      <c r="RJX87" s="312"/>
      <c r="RJY87" s="312"/>
      <c r="RJZ87" s="312"/>
      <c r="RKA87" s="312"/>
      <c r="RKB87" s="312"/>
      <c r="RKC87" s="312"/>
      <c r="RKD87" s="312"/>
      <c r="RKE87" s="312"/>
      <c r="RKF87" s="312"/>
      <c r="RKG87" s="312"/>
      <c r="RKH87" s="312"/>
      <c r="RKI87" s="312"/>
      <c r="RKJ87" s="312"/>
      <c r="RKK87" s="312"/>
      <c r="RKL87" s="312"/>
      <c r="RKM87" s="312"/>
      <c r="RKN87" s="312"/>
      <c r="RKO87" s="312"/>
      <c r="RKP87" s="312"/>
      <c r="RKQ87" s="312"/>
      <c r="RKR87" s="312"/>
      <c r="RKS87" s="312"/>
      <c r="RKT87" s="312"/>
      <c r="RKU87" s="312"/>
      <c r="RKV87" s="312"/>
      <c r="RKW87" s="312"/>
      <c r="RKX87" s="312"/>
      <c r="RKY87" s="312"/>
      <c r="RKZ87" s="312"/>
      <c r="RLA87" s="312"/>
      <c r="RLB87" s="312"/>
      <c r="RLC87" s="312"/>
      <c r="RLD87" s="312"/>
      <c r="RLE87" s="312"/>
      <c r="RLF87" s="312"/>
      <c r="RLG87" s="312"/>
      <c r="RLH87" s="312"/>
      <c r="RLI87" s="312"/>
      <c r="RLJ87" s="312"/>
      <c r="RLK87" s="312"/>
      <c r="RLL87" s="312"/>
      <c r="RLM87" s="312"/>
      <c r="RLN87" s="312"/>
      <c r="RLO87" s="312"/>
      <c r="RLP87" s="312"/>
      <c r="RLQ87" s="318"/>
      <c r="RLR87" s="318"/>
      <c r="RLS87" s="318"/>
      <c r="RLT87" s="318"/>
      <c r="RLU87" s="318"/>
      <c r="RLV87" s="318"/>
      <c r="RLW87" s="318"/>
      <c r="RLX87" s="318"/>
      <c r="RLY87" s="318"/>
      <c r="RLZ87" s="318"/>
      <c r="RMA87" s="318"/>
      <c r="RMB87" s="318"/>
      <c r="RMC87" s="318"/>
      <c r="RMD87" s="318"/>
      <c r="RME87" s="318"/>
      <c r="RMF87" s="318"/>
      <c r="RMG87" s="322"/>
      <c r="RMH87" s="323"/>
      <c r="RMI87" s="323"/>
      <c r="RMJ87" s="323"/>
      <c r="RMK87" s="323"/>
      <c r="RML87" s="323"/>
      <c r="RMM87" s="323"/>
      <c r="RMN87" s="323"/>
      <c r="RMO87" s="323"/>
      <c r="RMP87" s="323"/>
      <c r="RMQ87" s="323"/>
      <c r="RMR87" s="323"/>
      <c r="RMS87" s="323"/>
      <c r="RMT87" s="323"/>
      <c r="RMU87" s="323"/>
      <c r="RMV87" s="350"/>
      <c r="RMW87" s="312"/>
      <c r="RMX87" s="312"/>
      <c r="RMY87" s="312"/>
      <c r="RMZ87" s="312"/>
      <c r="RNA87" s="312"/>
      <c r="RNB87" s="312"/>
      <c r="RNC87" s="312"/>
      <c r="RND87" s="312"/>
      <c r="RNE87" s="312"/>
      <c r="RNF87" s="312"/>
      <c r="RNG87" s="312"/>
      <c r="RNH87" s="312"/>
      <c r="RNI87" s="312"/>
      <c r="RNJ87" s="312"/>
      <c r="RNK87" s="312"/>
      <c r="RNL87" s="312"/>
      <c r="RNM87" s="312"/>
      <c r="RNN87" s="312"/>
      <c r="RNO87" s="312"/>
      <c r="RNP87" s="312"/>
      <c r="RNQ87" s="312"/>
      <c r="RNR87" s="312"/>
      <c r="RNS87" s="312"/>
      <c r="RNT87" s="312"/>
      <c r="RNU87" s="312"/>
      <c r="RNV87" s="312"/>
      <c r="RNW87" s="312"/>
      <c r="RNX87" s="312"/>
      <c r="RNY87" s="312"/>
      <c r="RNZ87" s="312"/>
      <c r="ROA87" s="312"/>
      <c r="ROB87" s="312"/>
      <c r="ROC87" s="312"/>
      <c r="ROD87" s="312"/>
      <c r="ROE87" s="312"/>
      <c r="ROF87" s="312"/>
      <c r="ROG87" s="312"/>
      <c r="ROH87" s="312"/>
      <c r="ROI87" s="312"/>
      <c r="ROJ87" s="312"/>
      <c r="ROK87" s="312"/>
      <c r="ROL87" s="312"/>
      <c r="ROM87" s="312"/>
      <c r="RON87" s="312"/>
      <c r="ROO87" s="312"/>
      <c r="ROP87" s="312"/>
      <c r="ROQ87" s="312"/>
      <c r="ROR87" s="312"/>
      <c r="ROS87" s="312"/>
      <c r="ROT87" s="312"/>
      <c r="ROU87" s="312"/>
      <c r="ROV87" s="312"/>
      <c r="ROW87" s="312"/>
      <c r="ROX87" s="312"/>
      <c r="ROY87" s="312"/>
      <c r="ROZ87" s="312"/>
      <c r="RPA87" s="312"/>
      <c r="RPB87" s="312"/>
      <c r="RPC87" s="312"/>
      <c r="RPD87" s="312"/>
      <c r="RPE87" s="318"/>
      <c r="RPF87" s="318"/>
      <c r="RPG87" s="318"/>
      <c r="RPH87" s="318"/>
      <c r="RPI87" s="318"/>
      <c r="RPJ87" s="318"/>
      <c r="RPK87" s="318"/>
      <c r="RPL87" s="318"/>
      <c r="RPM87" s="318"/>
      <c r="RPN87" s="318"/>
      <c r="RPO87" s="318"/>
      <c r="RPP87" s="318"/>
      <c r="RPQ87" s="318"/>
      <c r="RPR87" s="318"/>
      <c r="RPS87" s="318"/>
      <c r="RPT87" s="318"/>
      <c r="RPU87" s="322"/>
      <c r="RPV87" s="323"/>
      <c r="RPW87" s="323"/>
      <c r="RPX87" s="323"/>
      <c r="RPY87" s="323"/>
      <c r="RPZ87" s="323"/>
      <c r="RQA87" s="323"/>
      <c r="RQB87" s="323"/>
      <c r="RQC87" s="323"/>
      <c r="RQD87" s="323"/>
      <c r="RQE87" s="323"/>
      <c r="RQF87" s="323"/>
      <c r="RQG87" s="323"/>
      <c r="RQH87" s="323"/>
      <c r="RQI87" s="323"/>
      <c r="RQJ87" s="350"/>
      <c r="RQK87" s="312"/>
      <c r="RQL87" s="312"/>
      <c r="RQM87" s="312"/>
      <c r="RQN87" s="312"/>
      <c r="RQO87" s="312"/>
      <c r="RQP87" s="312"/>
      <c r="RQQ87" s="312"/>
      <c r="RQR87" s="312"/>
      <c r="RQS87" s="312"/>
      <c r="RQT87" s="312"/>
      <c r="RQU87" s="312"/>
      <c r="RQV87" s="312"/>
      <c r="RQW87" s="312"/>
      <c r="RQX87" s="312"/>
      <c r="RQY87" s="312"/>
      <c r="RQZ87" s="312"/>
      <c r="RRA87" s="312"/>
      <c r="RRB87" s="312"/>
      <c r="RRC87" s="312"/>
      <c r="RRD87" s="312"/>
      <c r="RRE87" s="312"/>
      <c r="RRF87" s="312"/>
      <c r="RRG87" s="312"/>
      <c r="RRH87" s="312"/>
      <c r="RRI87" s="312"/>
      <c r="RRJ87" s="312"/>
      <c r="RRK87" s="312"/>
      <c r="RRL87" s="312"/>
      <c r="RRM87" s="312"/>
      <c r="RRN87" s="312"/>
      <c r="RRO87" s="312"/>
      <c r="RRP87" s="312"/>
      <c r="RRQ87" s="312"/>
      <c r="RRR87" s="312"/>
      <c r="RRS87" s="312"/>
      <c r="RRT87" s="312"/>
      <c r="RRU87" s="312"/>
      <c r="RRV87" s="312"/>
      <c r="RRW87" s="312"/>
      <c r="RRX87" s="312"/>
      <c r="RRY87" s="312"/>
      <c r="RRZ87" s="312"/>
      <c r="RSA87" s="312"/>
      <c r="RSB87" s="312"/>
      <c r="RSC87" s="312"/>
      <c r="RSD87" s="312"/>
      <c r="RSE87" s="312"/>
      <c r="RSF87" s="312"/>
      <c r="RSG87" s="312"/>
      <c r="RSH87" s="312"/>
      <c r="RSI87" s="312"/>
      <c r="RSJ87" s="312"/>
      <c r="RSK87" s="312"/>
      <c r="RSL87" s="312"/>
      <c r="RSM87" s="312"/>
      <c r="RSN87" s="312"/>
      <c r="RSO87" s="312"/>
      <c r="RSP87" s="312"/>
      <c r="RSQ87" s="312"/>
      <c r="RSR87" s="312"/>
      <c r="RSS87" s="318"/>
      <c r="RST87" s="318"/>
      <c r="RSU87" s="318"/>
      <c r="RSV87" s="318"/>
      <c r="RSW87" s="318"/>
      <c r="RSX87" s="318"/>
      <c r="RSY87" s="318"/>
      <c r="RSZ87" s="318"/>
      <c r="RTA87" s="318"/>
      <c r="RTB87" s="318"/>
      <c r="RTC87" s="318"/>
      <c r="RTD87" s="318"/>
      <c r="RTE87" s="318"/>
      <c r="RTF87" s="318"/>
      <c r="RTG87" s="318"/>
      <c r="RTH87" s="318"/>
      <c r="RTI87" s="322"/>
      <c r="RTJ87" s="323"/>
      <c r="RTK87" s="323"/>
      <c r="RTL87" s="323"/>
      <c r="RTM87" s="323"/>
      <c r="RTN87" s="323"/>
      <c r="RTO87" s="323"/>
      <c r="RTP87" s="323"/>
      <c r="RTQ87" s="323"/>
      <c r="RTR87" s="323"/>
      <c r="RTS87" s="323"/>
      <c r="RTT87" s="323"/>
      <c r="RTU87" s="323"/>
      <c r="RTV87" s="323"/>
      <c r="RTW87" s="323"/>
      <c r="RTX87" s="350"/>
      <c r="RTY87" s="312"/>
      <c r="RTZ87" s="312"/>
      <c r="RUA87" s="312"/>
      <c r="RUB87" s="312"/>
      <c r="RUC87" s="312"/>
      <c r="RUD87" s="312"/>
      <c r="RUE87" s="312"/>
      <c r="RUF87" s="312"/>
      <c r="RUG87" s="312"/>
      <c r="RUH87" s="312"/>
      <c r="RUI87" s="312"/>
      <c r="RUJ87" s="312"/>
      <c r="RUK87" s="312"/>
      <c r="RUL87" s="312"/>
      <c r="RUM87" s="312"/>
      <c r="RUN87" s="312"/>
      <c r="RUO87" s="312"/>
      <c r="RUP87" s="312"/>
      <c r="RUQ87" s="312"/>
      <c r="RUR87" s="312"/>
      <c r="RUS87" s="312"/>
      <c r="RUT87" s="312"/>
      <c r="RUU87" s="312"/>
      <c r="RUV87" s="312"/>
      <c r="RUW87" s="312"/>
      <c r="RUX87" s="312"/>
      <c r="RUY87" s="312"/>
      <c r="RUZ87" s="312"/>
      <c r="RVA87" s="312"/>
      <c r="RVB87" s="312"/>
      <c r="RVC87" s="312"/>
      <c r="RVD87" s="312"/>
      <c r="RVE87" s="312"/>
      <c r="RVF87" s="312"/>
      <c r="RVG87" s="312"/>
      <c r="RVH87" s="312"/>
      <c r="RVI87" s="312"/>
      <c r="RVJ87" s="312"/>
      <c r="RVK87" s="312"/>
      <c r="RVL87" s="312"/>
      <c r="RVM87" s="312"/>
      <c r="RVN87" s="312"/>
      <c r="RVO87" s="312"/>
      <c r="RVP87" s="312"/>
      <c r="RVQ87" s="312"/>
      <c r="RVR87" s="312"/>
      <c r="RVS87" s="312"/>
      <c r="RVT87" s="312"/>
      <c r="RVU87" s="312"/>
      <c r="RVV87" s="312"/>
      <c r="RVW87" s="312"/>
      <c r="RVX87" s="312"/>
      <c r="RVY87" s="312"/>
      <c r="RVZ87" s="312"/>
      <c r="RWA87" s="312"/>
      <c r="RWB87" s="312"/>
      <c r="RWC87" s="312"/>
      <c r="RWD87" s="312"/>
      <c r="RWE87" s="312"/>
      <c r="RWF87" s="312"/>
      <c r="RWG87" s="318"/>
      <c r="RWH87" s="318"/>
      <c r="RWI87" s="318"/>
      <c r="RWJ87" s="318"/>
      <c r="RWK87" s="318"/>
      <c r="RWL87" s="318"/>
      <c r="RWM87" s="318"/>
      <c r="RWN87" s="318"/>
      <c r="RWO87" s="318"/>
      <c r="RWP87" s="318"/>
      <c r="RWQ87" s="318"/>
      <c r="RWR87" s="318"/>
      <c r="RWS87" s="318"/>
      <c r="RWT87" s="318"/>
      <c r="RWU87" s="318"/>
      <c r="RWV87" s="318"/>
      <c r="RWW87" s="322"/>
      <c r="RWX87" s="323"/>
      <c r="RWY87" s="323"/>
      <c r="RWZ87" s="323"/>
      <c r="RXA87" s="323"/>
      <c r="RXB87" s="323"/>
      <c r="RXC87" s="323"/>
      <c r="RXD87" s="323"/>
      <c r="RXE87" s="323"/>
      <c r="RXF87" s="323"/>
      <c r="RXG87" s="323"/>
      <c r="RXH87" s="323"/>
      <c r="RXI87" s="323"/>
      <c r="RXJ87" s="323"/>
      <c r="RXK87" s="323"/>
      <c r="RXL87" s="350"/>
      <c r="RXM87" s="312"/>
      <c r="RXN87" s="312"/>
      <c r="RXO87" s="312"/>
      <c r="RXP87" s="312"/>
      <c r="RXQ87" s="312"/>
      <c r="RXR87" s="312"/>
      <c r="RXS87" s="312"/>
      <c r="RXT87" s="312"/>
      <c r="RXU87" s="312"/>
      <c r="RXV87" s="312"/>
      <c r="RXW87" s="312"/>
      <c r="RXX87" s="312"/>
      <c r="RXY87" s="312"/>
      <c r="RXZ87" s="312"/>
      <c r="RYA87" s="312"/>
      <c r="RYB87" s="312"/>
      <c r="RYC87" s="312"/>
      <c r="RYD87" s="312"/>
      <c r="RYE87" s="312"/>
      <c r="RYF87" s="312"/>
      <c r="RYG87" s="312"/>
      <c r="RYH87" s="312"/>
      <c r="RYI87" s="312"/>
      <c r="RYJ87" s="312"/>
      <c r="RYK87" s="312"/>
      <c r="RYL87" s="312"/>
      <c r="RYM87" s="312"/>
      <c r="RYN87" s="312"/>
      <c r="RYO87" s="312"/>
      <c r="RYP87" s="312"/>
      <c r="RYQ87" s="312"/>
      <c r="RYR87" s="312"/>
      <c r="RYS87" s="312"/>
      <c r="RYT87" s="312"/>
      <c r="RYU87" s="312"/>
      <c r="RYV87" s="312"/>
      <c r="RYW87" s="312"/>
      <c r="RYX87" s="312"/>
      <c r="RYY87" s="312"/>
      <c r="RYZ87" s="312"/>
      <c r="RZA87" s="312"/>
      <c r="RZB87" s="312"/>
      <c r="RZC87" s="312"/>
      <c r="RZD87" s="312"/>
      <c r="RZE87" s="312"/>
      <c r="RZF87" s="312"/>
      <c r="RZG87" s="312"/>
      <c r="RZH87" s="312"/>
      <c r="RZI87" s="312"/>
      <c r="RZJ87" s="312"/>
      <c r="RZK87" s="312"/>
      <c r="RZL87" s="312"/>
      <c r="RZM87" s="312"/>
      <c r="RZN87" s="312"/>
      <c r="RZO87" s="312"/>
      <c r="RZP87" s="312"/>
      <c r="RZQ87" s="312"/>
      <c r="RZR87" s="312"/>
      <c r="RZS87" s="312"/>
      <c r="RZT87" s="312"/>
      <c r="RZU87" s="318"/>
      <c r="RZV87" s="318"/>
      <c r="RZW87" s="318"/>
      <c r="RZX87" s="318"/>
      <c r="RZY87" s="318"/>
      <c r="RZZ87" s="318"/>
      <c r="SAA87" s="318"/>
      <c r="SAB87" s="318"/>
      <c r="SAC87" s="318"/>
      <c r="SAD87" s="318"/>
      <c r="SAE87" s="318"/>
      <c r="SAF87" s="318"/>
      <c r="SAG87" s="318"/>
      <c r="SAH87" s="318"/>
      <c r="SAI87" s="318"/>
      <c r="SAJ87" s="318"/>
      <c r="SAK87" s="322"/>
      <c r="SAL87" s="323"/>
      <c r="SAM87" s="323"/>
      <c r="SAN87" s="323"/>
      <c r="SAO87" s="323"/>
      <c r="SAP87" s="323"/>
      <c r="SAQ87" s="323"/>
      <c r="SAR87" s="323"/>
      <c r="SAS87" s="323"/>
      <c r="SAT87" s="323"/>
      <c r="SAU87" s="323"/>
      <c r="SAV87" s="323"/>
      <c r="SAW87" s="323"/>
      <c r="SAX87" s="323"/>
      <c r="SAY87" s="323"/>
      <c r="SAZ87" s="350"/>
      <c r="SBA87" s="312"/>
      <c r="SBB87" s="312"/>
      <c r="SBC87" s="312"/>
      <c r="SBD87" s="312"/>
      <c r="SBE87" s="312"/>
      <c r="SBF87" s="312"/>
      <c r="SBG87" s="312"/>
      <c r="SBH87" s="312"/>
      <c r="SBI87" s="312"/>
      <c r="SBJ87" s="312"/>
      <c r="SBK87" s="312"/>
      <c r="SBL87" s="312"/>
      <c r="SBM87" s="312"/>
      <c r="SBN87" s="312"/>
      <c r="SBO87" s="312"/>
      <c r="SBP87" s="312"/>
      <c r="SBQ87" s="312"/>
      <c r="SBR87" s="312"/>
      <c r="SBS87" s="312"/>
      <c r="SBT87" s="312"/>
      <c r="SBU87" s="312"/>
      <c r="SBV87" s="312"/>
      <c r="SBW87" s="312"/>
      <c r="SBX87" s="312"/>
      <c r="SBY87" s="312"/>
      <c r="SBZ87" s="312"/>
      <c r="SCA87" s="312"/>
      <c r="SCB87" s="312"/>
      <c r="SCC87" s="312"/>
      <c r="SCD87" s="312"/>
      <c r="SCE87" s="312"/>
      <c r="SCF87" s="312"/>
      <c r="SCG87" s="312"/>
      <c r="SCH87" s="312"/>
      <c r="SCI87" s="312"/>
      <c r="SCJ87" s="312"/>
      <c r="SCK87" s="312"/>
      <c r="SCL87" s="312"/>
      <c r="SCM87" s="312"/>
      <c r="SCN87" s="312"/>
      <c r="SCO87" s="312"/>
      <c r="SCP87" s="312"/>
      <c r="SCQ87" s="312"/>
      <c r="SCR87" s="312"/>
      <c r="SCS87" s="312"/>
      <c r="SCT87" s="312"/>
      <c r="SCU87" s="312"/>
      <c r="SCV87" s="312"/>
      <c r="SCW87" s="312"/>
      <c r="SCX87" s="312"/>
      <c r="SCY87" s="312"/>
      <c r="SCZ87" s="312"/>
      <c r="SDA87" s="312"/>
      <c r="SDB87" s="312"/>
      <c r="SDC87" s="312"/>
      <c r="SDD87" s="312"/>
      <c r="SDE87" s="312"/>
      <c r="SDF87" s="312"/>
      <c r="SDG87" s="312"/>
      <c r="SDH87" s="312"/>
      <c r="SDI87" s="318"/>
      <c r="SDJ87" s="318"/>
      <c r="SDK87" s="318"/>
      <c r="SDL87" s="318"/>
      <c r="SDM87" s="318"/>
      <c r="SDN87" s="318"/>
      <c r="SDO87" s="318"/>
      <c r="SDP87" s="318"/>
      <c r="SDQ87" s="318"/>
      <c r="SDR87" s="318"/>
      <c r="SDS87" s="318"/>
      <c r="SDT87" s="318"/>
      <c r="SDU87" s="318"/>
      <c r="SDV87" s="318"/>
      <c r="SDW87" s="318"/>
      <c r="SDX87" s="318"/>
      <c r="SDY87" s="322"/>
      <c r="SDZ87" s="323"/>
      <c r="SEA87" s="323"/>
      <c r="SEB87" s="323"/>
      <c r="SEC87" s="323"/>
      <c r="SED87" s="323"/>
      <c r="SEE87" s="323"/>
      <c r="SEF87" s="323"/>
      <c r="SEG87" s="323"/>
      <c r="SEH87" s="323"/>
      <c r="SEI87" s="323"/>
      <c r="SEJ87" s="323"/>
      <c r="SEK87" s="323"/>
      <c r="SEL87" s="323"/>
      <c r="SEM87" s="323"/>
      <c r="SEN87" s="350"/>
      <c r="SEO87" s="312"/>
      <c r="SEP87" s="312"/>
      <c r="SEQ87" s="312"/>
      <c r="SER87" s="312"/>
      <c r="SES87" s="312"/>
      <c r="SET87" s="312"/>
      <c r="SEU87" s="312"/>
      <c r="SEV87" s="312"/>
      <c r="SEW87" s="312"/>
      <c r="SEX87" s="312"/>
      <c r="SEY87" s="312"/>
      <c r="SEZ87" s="312"/>
      <c r="SFA87" s="312"/>
      <c r="SFB87" s="312"/>
      <c r="SFC87" s="312"/>
      <c r="SFD87" s="312"/>
      <c r="SFE87" s="312"/>
      <c r="SFF87" s="312"/>
      <c r="SFG87" s="312"/>
      <c r="SFH87" s="312"/>
      <c r="SFI87" s="312"/>
      <c r="SFJ87" s="312"/>
      <c r="SFK87" s="312"/>
      <c r="SFL87" s="312"/>
      <c r="SFM87" s="312"/>
      <c r="SFN87" s="312"/>
      <c r="SFO87" s="312"/>
      <c r="SFP87" s="312"/>
      <c r="SFQ87" s="312"/>
      <c r="SFR87" s="312"/>
      <c r="SFS87" s="312"/>
      <c r="SFT87" s="312"/>
      <c r="SFU87" s="312"/>
      <c r="SFV87" s="312"/>
      <c r="SFW87" s="312"/>
      <c r="SFX87" s="312"/>
      <c r="SFY87" s="312"/>
      <c r="SFZ87" s="312"/>
      <c r="SGA87" s="312"/>
      <c r="SGB87" s="312"/>
      <c r="SGC87" s="312"/>
      <c r="SGD87" s="312"/>
      <c r="SGE87" s="312"/>
      <c r="SGF87" s="312"/>
      <c r="SGG87" s="312"/>
      <c r="SGH87" s="312"/>
      <c r="SGI87" s="312"/>
      <c r="SGJ87" s="312"/>
      <c r="SGK87" s="312"/>
      <c r="SGL87" s="312"/>
      <c r="SGM87" s="312"/>
      <c r="SGN87" s="312"/>
      <c r="SGO87" s="312"/>
      <c r="SGP87" s="312"/>
      <c r="SGQ87" s="312"/>
      <c r="SGR87" s="312"/>
      <c r="SGS87" s="312"/>
      <c r="SGT87" s="312"/>
      <c r="SGU87" s="312"/>
      <c r="SGV87" s="312"/>
      <c r="SGW87" s="318"/>
      <c r="SGX87" s="318"/>
      <c r="SGY87" s="318"/>
      <c r="SGZ87" s="318"/>
      <c r="SHA87" s="318"/>
      <c r="SHB87" s="318"/>
      <c r="SHC87" s="318"/>
      <c r="SHD87" s="318"/>
      <c r="SHE87" s="318"/>
      <c r="SHF87" s="318"/>
      <c r="SHG87" s="318"/>
      <c r="SHH87" s="318"/>
      <c r="SHI87" s="318"/>
      <c r="SHJ87" s="318"/>
      <c r="SHK87" s="318"/>
      <c r="SHL87" s="318"/>
      <c r="SHM87" s="322"/>
      <c r="SHN87" s="323"/>
      <c r="SHO87" s="323"/>
      <c r="SHP87" s="323"/>
      <c r="SHQ87" s="323"/>
      <c r="SHR87" s="323"/>
      <c r="SHS87" s="323"/>
      <c r="SHT87" s="323"/>
      <c r="SHU87" s="323"/>
      <c r="SHV87" s="323"/>
      <c r="SHW87" s="323"/>
      <c r="SHX87" s="323"/>
      <c r="SHY87" s="323"/>
      <c r="SHZ87" s="323"/>
      <c r="SIA87" s="323"/>
      <c r="SIB87" s="350"/>
      <c r="SIC87" s="312"/>
      <c r="SID87" s="312"/>
      <c r="SIE87" s="312"/>
      <c r="SIF87" s="312"/>
      <c r="SIG87" s="312"/>
      <c r="SIH87" s="312"/>
      <c r="SII87" s="312"/>
      <c r="SIJ87" s="312"/>
      <c r="SIK87" s="312"/>
      <c r="SIL87" s="312"/>
      <c r="SIM87" s="312"/>
      <c r="SIN87" s="312"/>
      <c r="SIO87" s="312"/>
      <c r="SIP87" s="312"/>
      <c r="SIQ87" s="312"/>
      <c r="SIR87" s="312"/>
      <c r="SIS87" s="312"/>
      <c r="SIT87" s="312"/>
      <c r="SIU87" s="312"/>
      <c r="SIV87" s="312"/>
      <c r="SIW87" s="312"/>
      <c r="SIX87" s="312"/>
      <c r="SIY87" s="312"/>
      <c r="SIZ87" s="312"/>
      <c r="SJA87" s="312"/>
      <c r="SJB87" s="312"/>
      <c r="SJC87" s="312"/>
      <c r="SJD87" s="312"/>
      <c r="SJE87" s="312"/>
      <c r="SJF87" s="312"/>
      <c r="SJG87" s="312"/>
      <c r="SJH87" s="312"/>
      <c r="SJI87" s="312"/>
      <c r="SJJ87" s="312"/>
      <c r="SJK87" s="312"/>
      <c r="SJL87" s="312"/>
      <c r="SJM87" s="312"/>
      <c r="SJN87" s="312"/>
      <c r="SJO87" s="312"/>
      <c r="SJP87" s="312"/>
      <c r="SJQ87" s="312"/>
      <c r="SJR87" s="312"/>
      <c r="SJS87" s="312"/>
      <c r="SJT87" s="312"/>
      <c r="SJU87" s="312"/>
      <c r="SJV87" s="312"/>
      <c r="SJW87" s="312"/>
      <c r="SJX87" s="312"/>
      <c r="SJY87" s="312"/>
      <c r="SJZ87" s="312"/>
      <c r="SKA87" s="312"/>
      <c r="SKB87" s="312"/>
      <c r="SKC87" s="312"/>
      <c r="SKD87" s="312"/>
      <c r="SKE87" s="312"/>
      <c r="SKF87" s="312"/>
      <c r="SKG87" s="312"/>
      <c r="SKH87" s="312"/>
      <c r="SKI87" s="312"/>
      <c r="SKJ87" s="312"/>
      <c r="SKK87" s="318"/>
      <c r="SKL87" s="318"/>
      <c r="SKM87" s="318"/>
      <c r="SKN87" s="318"/>
      <c r="SKO87" s="318"/>
      <c r="SKP87" s="318"/>
      <c r="SKQ87" s="318"/>
      <c r="SKR87" s="318"/>
      <c r="SKS87" s="318"/>
      <c r="SKT87" s="318"/>
      <c r="SKU87" s="318"/>
      <c r="SKV87" s="318"/>
      <c r="SKW87" s="318"/>
      <c r="SKX87" s="318"/>
      <c r="SKY87" s="318"/>
      <c r="SKZ87" s="318"/>
      <c r="SLA87" s="322"/>
      <c r="SLB87" s="323"/>
      <c r="SLC87" s="323"/>
      <c r="SLD87" s="323"/>
      <c r="SLE87" s="323"/>
      <c r="SLF87" s="323"/>
      <c r="SLG87" s="323"/>
      <c r="SLH87" s="323"/>
      <c r="SLI87" s="323"/>
      <c r="SLJ87" s="323"/>
      <c r="SLK87" s="323"/>
      <c r="SLL87" s="323"/>
      <c r="SLM87" s="323"/>
      <c r="SLN87" s="323"/>
      <c r="SLO87" s="323"/>
      <c r="SLP87" s="350"/>
      <c r="SLQ87" s="312"/>
      <c r="SLR87" s="312"/>
      <c r="SLS87" s="312"/>
      <c r="SLT87" s="312"/>
      <c r="SLU87" s="312"/>
      <c r="SLV87" s="312"/>
      <c r="SLW87" s="312"/>
      <c r="SLX87" s="312"/>
      <c r="SLY87" s="312"/>
      <c r="SLZ87" s="312"/>
      <c r="SMA87" s="312"/>
      <c r="SMB87" s="312"/>
      <c r="SMC87" s="312"/>
      <c r="SMD87" s="312"/>
      <c r="SME87" s="312"/>
      <c r="SMF87" s="312"/>
      <c r="SMG87" s="312"/>
      <c r="SMH87" s="312"/>
      <c r="SMI87" s="312"/>
      <c r="SMJ87" s="312"/>
      <c r="SMK87" s="312"/>
      <c r="SML87" s="312"/>
      <c r="SMM87" s="312"/>
      <c r="SMN87" s="312"/>
      <c r="SMO87" s="312"/>
      <c r="SMP87" s="312"/>
      <c r="SMQ87" s="312"/>
      <c r="SMR87" s="312"/>
      <c r="SMS87" s="312"/>
      <c r="SMT87" s="312"/>
      <c r="SMU87" s="312"/>
      <c r="SMV87" s="312"/>
      <c r="SMW87" s="312"/>
      <c r="SMX87" s="312"/>
      <c r="SMY87" s="312"/>
      <c r="SMZ87" s="312"/>
      <c r="SNA87" s="312"/>
      <c r="SNB87" s="312"/>
      <c r="SNC87" s="312"/>
      <c r="SND87" s="312"/>
      <c r="SNE87" s="312"/>
      <c r="SNF87" s="312"/>
      <c r="SNG87" s="312"/>
      <c r="SNH87" s="312"/>
      <c r="SNI87" s="312"/>
      <c r="SNJ87" s="312"/>
      <c r="SNK87" s="312"/>
      <c r="SNL87" s="312"/>
      <c r="SNM87" s="312"/>
      <c r="SNN87" s="312"/>
      <c r="SNO87" s="312"/>
      <c r="SNP87" s="312"/>
      <c r="SNQ87" s="312"/>
      <c r="SNR87" s="312"/>
      <c r="SNS87" s="312"/>
      <c r="SNT87" s="312"/>
      <c r="SNU87" s="312"/>
      <c r="SNV87" s="312"/>
      <c r="SNW87" s="312"/>
      <c r="SNX87" s="312"/>
      <c r="SNY87" s="318"/>
      <c r="SNZ87" s="318"/>
      <c r="SOA87" s="318"/>
      <c r="SOB87" s="318"/>
      <c r="SOC87" s="318"/>
      <c r="SOD87" s="318"/>
      <c r="SOE87" s="318"/>
      <c r="SOF87" s="318"/>
      <c r="SOG87" s="318"/>
      <c r="SOH87" s="318"/>
      <c r="SOI87" s="318"/>
      <c r="SOJ87" s="318"/>
      <c r="SOK87" s="318"/>
      <c r="SOL87" s="318"/>
      <c r="SOM87" s="318"/>
      <c r="SON87" s="318"/>
      <c r="SOO87" s="322"/>
      <c r="SOP87" s="323"/>
      <c r="SOQ87" s="323"/>
      <c r="SOR87" s="323"/>
      <c r="SOS87" s="323"/>
      <c r="SOT87" s="323"/>
      <c r="SOU87" s="323"/>
      <c r="SOV87" s="323"/>
      <c r="SOW87" s="323"/>
      <c r="SOX87" s="323"/>
      <c r="SOY87" s="323"/>
      <c r="SOZ87" s="323"/>
      <c r="SPA87" s="323"/>
      <c r="SPB87" s="323"/>
      <c r="SPC87" s="323"/>
      <c r="SPD87" s="350"/>
      <c r="SPE87" s="312"/>
      <c r="SPF87" s="312"/>
      <c r="SPG87" s="312"/>
      <c r="SPH87" s="312"/>
      <c r="SPI87" s="312"/>
      <c r="SPJ87" s="312"/>
      <c r="SPK87" s="312"/>
      <c r="SPL87" s="312"/>
      <c r="SPM87" s="312"/>
      <c r="SPN87" s="312"/>
      <c r="SPO87" s="312"/>
      <c r="SPP87" s="312"/>
      <c r="SPQ87" s="312"/>
      <c r="SPR87" s="312"/>
      <c r="SPS87" s="312"/>
      <c r="SPT87" s="312"/>
      <c r="SPU87" s="312"/>
      <c r="SPV87" s="312"/>
      <c r="SPW87" s="312"/>
      <c r="SPX87" s="312"/>
      <c r="SPY87" s="312"/>
      <c r="SPZ87" s="312"/>
      <c r="SQA87" s="312"/>
      <c r="SQB87" s="312"/>
      <c r="SQC87" s="312"/>
      <c r="SQD87" s="312"/>
      <c r="SQE87" s="312"/>
      <c r="SQF87" s="312"/>
      <c r="SQG87" s="312"/>
      <c r="SQH87" s="312"/>
      <c r="SQI87" s="312"/>
      <c r="SQJ87" s="312"/>
      <c r="SQK87" s="312"/>
      <c r="SQL87" s="312"/>
      <c r="SQM87" s="312"/>
      <c r="SQN87" s="312"/>
      <c r="SQO87" s="312"/>
      <c r="SQP87" s="312"/>
      <c r="SQQ87" s="312"/>
      <c r="SQR87" s="312"/>
      <c r="SQS87" s="312"/>
      <c r="SQT87" s="312"/>
      <c r="SQU87" s="312"/>
      <c r="SQV87" s="312"/>
      <c r="SQW87" s="312"/>
      <c r="SQX87" s="312"/>
      <c r="SQY87" s="312"/>
      <c r="SQZ87" s="312"/>
      <c r="SRA87" s="312"/>
      <c r="SRB87" s="312"/>
      <c r="SRC87" s="312"/>
      <c r="SRD87" s="312"/>
      <c r="SRE87" s="312"/>
      <c r="SRF87" s="312"/>
      <c r="SRG87" s="312"/>
      <c r="SRH87" s="312"/>
      <c r="SRI87" s="312"/>
      <c r="SRJ87" s="312"/>
      <c r="SRK87" s="312"/>
      <c r="SRL87" s="312"/>
      <c r="SRM87" s="318"/>
      <c r="SRN87" s="318"/>
      <c r="SRO87" s="318"/>
      <c r="SRP87" s="318"/>
      <c r="SRQ87" s="318"/>
      <c r="SRR87" s="318"/>
      <c r="SRS87" s="318"/>
      <c r="SRT87" s="318"/>
      <c r="SRU87" s="318"/>
      <c r="SRV87" s="318"/>
      <c r="SRW87" s="318"/>
      <c r="SRX87" s="318"/>
      <c r="SRY87" s="318"/>
      <c r="SRZ87" s="318"/>
      <c r="SSA87" s="318"/>
      <c r="SSB87" s="318"/>
      <c r="SSC87" s="322"/>
      <c r="SSD87" s="323"/>
      <c r="SSE87" s="323"/>
      <c r="SSF87" s="323"/>
      <c r="SSG87" s="323"/>
      <c r="SSH87" s="323"/>
      <c r="SSI87" s="323"/>
      <c r="SSJ87" s="323"/>
      <c r="SSK87" s="323"/>
      <c r="SSL87" s="323"/>
      <c r="SSM87" s="323"/>
      <c r="SSN87" s="323"/>
      <c r="SSO87" s="323"/>
      <c r="SSP87" s="323"/>
      <c r="SSQ87" s="323"/>
      <c r="SSR87" s="350"/>
      <c r="SSS87" s="312"/>
      <c r="SST87" s="312"/>
      <c r="SSU87" s="312"/>
      <c r="SSV87" s="312"/>
      <c r="SSW87" s="312"/>
      <c r="SSX87" s="312"/>
      <c r="SSY87" s="312"/>
      <c r="SSZ87" s="312"/>
      <c r="STA87" s="312"/>
      <c r="STB87" s="312"/>
      <c r="STC87" s="312"/>
      <c r="STD87" s="312"/>
      <c r="STE87" s="312"/>
      <c r="STF87" s="312"/>
      <c r="STG87" s="312"/>
      <c r="STH87" s="312"/>
      <c r="STI87" s="312"/>
      <c r="STJ87" s="312"/>
      <c r="STK87" s="312"/>
      <c r="STL87" s="312"/>
      <c r="STM87" s="312"/>
      <c r="STN87" s="312"/>
      <c r="STO87" s="312"/>
      <c r="STP87" s="312"/>
      <c r="STQ87" s="312"/>
      <c r="STR87" s="312"/>
      <c r="STS87" s="312"/>
      <c r="STT87" s="312"/>
      <c r="STU87" s="312"/>
      <c r="STV87" s="312"/>
      <c r="STW87" s="312"/>
      <c r="STX87" s="312"/>
      <c r="STY87" s="312"/>
      <c r="STZ87" s="312"/>
      <c r="SUA87" s="312"/>
      <c r="SUB87" s="312"/>
      <c r="SUC87" s="312"/>
      <c r="SUD87" s="312"/>
      <c r="SUE87" s="312"/>
      <c r="SUF87" s="312"/>
      <c r="SUG87" s="312"/>
      <c r="SUH87" s="312"/>
      <c r="SUI87" s="312"/>
      <c r="SUJ87" s="312"/>
      <c r="SUK87" s="312"/>
      <c r="SUL87" s="312"/>
      <c r="SUM87" s="312"/>
      <c r="SUN87" s="312"/>
      <c r="SUO87" s="312"/>
      <c r="SUP87" s="312"/>
      <c r="SUQ87" s="312"/>
      <c r="SUR87" s="312"/>
      <c r="SUS87" s="312"/>
      <c r="SUT87" s="312"/>
      <c r="SUU87" s="312"/>
      <c r="SUV87" s="312"/>
      <c r="SUW87" s="312"/>
      <c r="SUX87" s="312"/>
      <c r="SUY87" s="312"/>
      <c r="SUZ87" s="312"/>
      <c r="SVA87" s="318"/>
      <c r="SVB87" s="318"/>
      <c r="SVC87" s="318"/>
      <c r="SVD87" s="318"/>
      <c r="SVE87" s="318"/>
      <c r="SVF87" s="318"/>
      <c r="SVG87" s="318"/>
      <c r="SVH87" s="318"/>
      <c r="SVI87" s="318"/>
      <c r="SVJ87" s="318"/>
      <c r="SVK87" s="318"/>
      <c r="SVL87" s="318"/>
      <c r="SVM87" s="318"/>
      <c r="SVN87" s="318"/>
      <c r="SVO87" s="318"/>
      <c r="SVP87" s="318"/>
      <c r="SVQ87" s="322"/>
      <c r="SVR87" s="323"/>
      <c r="SVS87" s="323"/>
      <c r="SVT87" s="323"/>
      <c r="SVU87" s="323"/>
      <c r="SVV87" s="323"/>
      <c r="SVW87" s="323"/>
      <c r="SVX87" s="323"/>
      <c r="SVY87" s="323"/>
      <c r="SVZ87" s="323"/>
      <c r="SWA87" s="323"/>
      <c r="SWB87" s="323"/>
      <c r="SWC87" s="323"/>
      <c r="SWD87" s="323"/>
      <c r="SWE87" s="323"/>
      <c r="SWF87" s="350"/>
      <c r="SWG87" s="312"/>
      <c r="SWH87" s="312"/>
      <c r="SWI87" s="312"/>
      <c r="SWJ87" s="312"/>
      <c r="SWK87" s="312"/>
      <c r="SWL87" s="312"/>
      <c r="SWM87" s="312"/>
      <c r="SWN87" s="312"/>
      <c r="SWO87" s="312"/>
      <c r="SWP87" s="312"/>
      <c r="SWQ87" s="312"/>
      <c r="SWR87" s="312"/>
      <c r="SWS87" s="312"/>
      <c r="SWT87" s="312"/>
      <c r="SWU87" s="312"/>
      <c r="SWV87" s="312"/>
      <c r="SWW87" s="312"/>
      <c r="SWX87" s="312"/>
      <c r="SWY87" s="312"/>
      <c r="SWZ87" s="312"/>
      <c r="SXA87" s="312"/>
      <c r="SXB87" s="312"/>
      <c r="SXC87" s="312"/>
      <c r="SXD87" s="312"/>
      <c r="SXE87" s="312"/>
      <c r="SXF87" s="312"/>
      <c r="SXG87" s="312"/>
      <c r="SXH87" s="312"/>
      <c r="SXI87" s="312"/>
      <c r="SXJ87" s="312"/>
      <c r="SXK87" s="312"/>
      <c r="SXL87" s="312"/>
      <c r="SXM87" s="312"/>
      <c r="SXN87" s="312"/>
      <c r="SXO87" s="312"/>
      <c r="SXP87" s="312"/>
      <c r="SXQ87" s="312"/>
      <c r="SXR87" s="312"/>
      <c r="SXS87" s="312"/>
      <c r="SXT87" s="312"/>
      <c r="SXU87" s="312"/>
      <c r="SXV87" s="312"/>
      <c r="SXW87" s="312"/>
      <c r="SXX87" s="312"/>
      <c r="SXY87" s="312"/>
      <c r="SXZ87" s="312"/>
      <c r="SYA87" s="312"/>
      <c r="SYB87" s="312"/>
      <c r="SYC87" s="312"/>
      <c r="SYD87" s="312"/>
      <c r="SYE87" s="312"/>
      <c r="SYF87" s="312"/>
      <c r="SYG87" s="312"/>
      <c r="SYH87" s="312"/>
      <c r="SYI87" s="312"/>
      <c r="SYJ87" s="312"/>
      <c r="SYK87" s="312"/>
      <c r="SYL87" s="312"/>
      <c r="SYM87" s="312"/>
      <c r="SYN87" s="312"/>
      <c r="SYO87" s="318"/>
      <c r="SYP87" s="318"/>
      <c r="SYQ87" s="318"/>
      <c r="SYR87" s="318"/>
      <c r="SYS87" s="318"/>
      <c r="SYT87" s="318"/>
      <c r="SYU87" s="318"/>
      <c r="SYV87" s="318"/>
      <c r="SYW87" s="318"/>
      <c r="SYX87" s="318"/>
      <c r="SYY87" s="318"/>
      <c r="SYZ87" s="318"/>
      <c r="SZA87" s="318"/>
      <c r="SZB87" s="318"/>
      <c r="SZC87" s="318"/>
      <c r="SZD87" s="318"/>
      <c r="SZE87" s="322"/>
      <c r="SZF87" s="323"/>
      <c r="SZG87" s="323"/>
      <c r="SZH87" s="323"/>
      <c r="SZI87" s="323"/>
      <c r="SZJ87" s="323"/>
      <c r="SZK87" s="323"/>
      <c r="SZL87" s="323"/>
      <c r="SZM87" s="323"/>
      <c r="SZN87" s="323"/>
      <c r="SZO87" s="323"/>
      <c r="SZP87" s="323"/>
      <c r="SZQ87" s="323"/>
      <c r="SZR87" s="323"/>
      <c r="SZS87" s="323"/>
      <c r="SZT87" s="350"/>
      <c r="SZU87" s="312"/>
      <c r="SZV87" s="312"/>
      <c r="SZW87" s="312"/>
      <c r="SZX87" s="312"/>
      <c r="SZY87" s="312"/>
      <c r="SZZ87" s="312"/>
      <c r="TAA87" s="312"/>
      <c r="TAB87" s="312"/>
      <c r="TAC87" s="312"/>
      <c r="TAD87" s="312"/>
      <c r="TAE87" s="312"/>
      <c r="TAF87" s="312"/>
      <c r="TAG87" s="312"/>
      <c r="TAH87" s="312"/>
      <c r="TAI87" s="312"/>
      <c r="TAJ87" s="312"/>
      <c r="TAK87" s="312"/>
      <c r="TAL87" s="312"/>
      <c r="TAM87" s="312"/>
      <c r="TAN87" s="312"/>
      <c r="TAO87" s="312"/>
      <c r="TAP87" s="312"/>
      <c r="TAQ87" s="312"/>
      <c r="TAR87" s="312"/>
      <c r="TAS87" s="312"/>
      <c r="TAT87" s="312"/>
      <c r="TAU87" s="312"/>
      <c r="TAV87" s="312"/>
      <c r="TAW87" s="312"/>
      <c r="TAX87" s="312"/>
      <c r="TAY87" s="312"/>
      <c r="TAZ87" s="312"/>
      <c r="TBA87" s="312"/>
      <c r="TBB87" s="312"/>
      <c r="TBC87" s="312"/>
      <c r="TBD87" s="312"/>
      <c r="TBE87" s="312"/>
      <c r="TBF87" s="312"/>
      <c r="TBG87" s="312"/>
      <c r="TBH87" s="312"/>
      <c r="TBI87" s="312"/>
      <c r="TBJ87" s="312"/>
      <c r="TBK87" s="312"/>
      <c r="TBL87" s="312"/>
      <c r="TBM87" s="312"/>
      <c r="TBN87" s="312"/>
      <c r="TBO87" s="312"/>
      <c r="TBP87" s="312"/>
      <c r="TBQ87" s="312"/>
      <c r="TBR87" s="312"/>
      <c r="TBS87" s="312"/>
      <c r="TBT87" s="312"/>
      <c r="TBU87" s="312"/>
      <c r="TBV87" s="312"/>
      <c r="TBW87" s="312"/>
      <c r="TBX87" s="312"/>
      <c r="TBY87" s="312"/>
      <c r="TBZ87" s="312"/>
      <c r="TCA87" s="312"/>
      <c r="TCB87" s="312"/>
      <c r="TCC87" s="318"/>
      <c r="TCD87" s="318"/>
      <c r="TCE87" s="318"/>
      <c r="TCF87" s="318"/>
      <c r="TCG87" s="318"/>
      <c r="TCH87" s="318"/>
      <c r="TCI87" s="318"/>
      <c r="TCJ87" s="318"/>
      <c r="TCK87" s="318"/>
      <c r="TCL87" s="318"/>
      <c r="TCM87" s="318"/>
      <c r="TCN87" s="318"/>
      <c r="TCO87" s="318"/>
      <c r="TCP87" s="318"/>
      <c r="TCQ87" s="318"/>
      <c r="TCR87" s="318"/>
      <c r="TCS87" s="322"/>
      <c r="TCT87" s="323"/>
      <c r="TCU87" s="323"/>
      <c r="TCV87" s="323"/>
      <c r="TCW87" s="323"/>
      <c r="TCX87" s="323"/>
      <c r="TCY87" s="323"/>
      <c r="TCZ87" s="323"/>
      <c r="TDA87" s="323"/>
      <c r="TDB87" s="323"/>
      <c r="TDC87" s="323"/>
      <c r="TDD87" s="323"/>
      <c r="TDE87" s="323"/>
      <c r="TDF87" s="323"/>
      <c r="TDG87" s="323"/>
      <c r="TDH87" s="350"/>
      <c r="TDI87" s="312"/>
      <c r="TDJ87" s="312"/>
      <c r="TDK87" s="312"/>
      <c r="TDL87" s="312"/>
      <c r="TDM87" s="312"/>
      <c r="TDN87" s="312"/>
      <c r="TDO87" s="312"/>
      <c r="TDP87" s="312"/>
      <c r="TDQ87" s="312"/>
      <c r="TDR87" s="312"/>
      <c r="TDS87" s="312"/>
      <c r="TDT87" s="312"/>
      <c r="TDU87" s="312"/>
      <c r="TDV87" s="312"/>
      <c r="TDW87" s="312"/>
      <c r="TDX87" s="312"/>
      <c r="TDY87" s="312"/>
      <c r="TDZ87" s="312"/>
      <c r="TEA87" s="312"/>
      <c r="TEB87" s="312"/>
      <c r="TEC87" s="312"/>
      <c r="TED87" s="312"/>
      <c r="TEE87" s="312"/>
      <c r="TEF87" s="312"/>
      <c r="TEG87" s="312"/>
      <c r="TEH87" s="312"/>
      <c r="TEI87" s="312"/>
      <c r="TEJ87" s="312"/>
      <c r="TEK87" s="312"/>
      <c r="TEL87" s="312"/>
      <c r="TEM87" s="312"/>
      <c r="TEN87" s="312"/>
      <c r="TEO87" s="312"/>
      <c r="TEP87" s="312"/>
      <c r="TEQ87" s="312"/>
      <c r="TER87" s="312"/>
      <c r="TES87" s="312"/>
      <c r="TET87" s="312"/>
      <c r="TEU87" s="312"/>
      <c r="TEV87" s="312"/>
      <c r="TEW87" s="312"/>
      <c r="TEX87" s="312"/>
      <c r="TEY87" s="312"/>
      <c r="TEZ87" s="312"/>
      <c r="TFA87" s="312"/>
      <c r="TFB87" s="312"/>
      <c r="TFC87" s="312"/>
      <c r="TFD87" s="312"/>
      <c r="TFE87" s="312"/>
      <c r="TFF87" s="312"/>
      <c r="TFG87" s="312"/>
      <c r="TFH87" s="312"/>
      <c r="TFI87" s="312"/>
      <c r="TFJ87" s="312"/>
      <c r="TFK87" s="312"/>
      <c r="TFL87" s="312"/>
      <c r="TFM87" s="312"/>
      <c r="TFN87" s="312"/>
      <c r="TFO87" s="312"/>
      <c r="TFP87" s="312"/>
      <c r="TFQ87" s="318"/>
      <c r="TFR87" s="318"/>
      <c r="TFS87" s="318"/>
      <c r="TFT87" s="318"/>
      <c r="TFU87" s="318"/>
      <c r="TFV87" s="318"/>
      <c r="TFW87" s="318"/>
      <c r="TFX87" s="318"/>
      <c r="TFY87" s="318"/>
      <c r="TFZ87" s="318"/>
      <c r="TGA87" s="318"/>
      <c r="TGB87" s="318"/>
      <c r="TGC87" s="318"/>
      <c r="TGD87" s="318"/>
      <c r="TGE87" s="318"/>
      <c r="TGF87" s="318"/>
      <c r="TGG87" s="322"/>
      <c r="TGH87" s="323"/>
      <c r="TGI87" s="323"/>
      <c r="TGJ87" s="323"/>
      <c r="TGK87" s="323"/>
      <c r="TGL87" s="323"/>
      <c r="TGM87" s="323"/>
      <c r="TGN87" s="323"/>
      <c r="TGO87" s="323"/>
      <c r="TGP87" s="323"/>
      <c r="TGQ87" s="323"/>
      <c r="TGR87" s="323"/>
      <c r="TGS87" s="323"/>
      <c r="TGT87" s="323"/>
      <c r="TGU87" s="323"/>
      <c r="TGV87" s="350"/>
      <c r="TGW87" s="312"/>
      <c r="TGX87" s="312"/>
      <c r="TGY87" s="312"/>
      <c r="TGZ87" s="312"/>
      <c r="THA87" s="312"/>
      <c r="THB87" s="312"/>
      <c r="THC87" s="312"/>
      <c r="THD87" s="312"/>
      <c r="THE87" s="312"/>
      <c r="THF87" s="312"/>
      <c r="THG87" s="312"/>
      <c r="THH87" s="312"/>
      <c r="THI87" s="312"/>
      <c r="THJ87" s="312"/>
      <c r="THK87" s="312"/>
      <c r="THL87" s="312"/>
      <c r="THM87" s="312"/>
      <c r="THN87" s="312"/>
      <c r="THO87" s="312"/>
      <c r="THP87" s="312"/>
      <c r="THQ87" s="312"/>
      <c r="THR87" s="312"/>
      <c r="THS87" s="312"/>
      <c r="THT87" s="312"/>
      <c r="THU87" s="312"/>
      <c r="THV87" s="312"/>
      <c r="THW87" s="312"/>
      <c r="THX87" s="312"/>
      <c r="THY87" s="312"/>
      <c r="THZ87" s="312"/>
      <c r="TIA87" s="312"/>
      <c r="TIB87" s="312"/>
      <c r="TIC87" s="312"/>
      <c r="TID87" s="312"/>
      <c r="TIE87" s="312"/>
      <c r="TIF87" s="312"/>
      <c r="TIG87" s="312"/>
      <c r="TIH87" s="312"/>
      <c r="TII87" s="312"/>
      <c r="TIJ87" s="312"/>
      <c r="TIK87" s="312"/>
      <c r="TIL87" s="312"/>
      <c r="TIM87" s="312"/>
      <c r="TIN87" s="312"/>
      <c r="TIO87" s="312"/>
      <c r="TIP87" s="312"/>
      <c r="TIQ87" s="312"/>
      <c r="TIR87" s="312"/>
      <c r="TIS87" s="312"/>
      <c r="TIT87" s="312"/>
      <c r="TIU87" s="312"/>
      <c r="TIV87" s="312"/>
      <c r="TIW87" s="312"/>
      <c r="TIX87" s="312"/>
      <c r="TIY87" s="312"/>
      <c r="TIZ87" s="312"/>
      <c r="TJA87" s="312"/>
      <c r="TJB87" s="312"/>
      <c r="TJC87" s="312"/>
      <c r="TJD87" s="312"/>
      <c r="TJE87" s="318"/>
      <c r="TJF87" s="318"/>
      <c r="TJG87" s="318"/>
      <c r="TJH87" s="318"/>
      <c r="TJI87" s="318"/>
      <c r="TJJ87" s="318"/>
      <c r="TJK87" s="318"/>
      <c r="TJL87" s="318"/>
      <c r="TJM87" s="318"/>
      <c r="TJN87" s="318"/>
      <c r="TJO87" s="318"/>
      <c r="TJP87" s="318"/>
      <c r="TJQ87" s="318"/>
      <c r="TJR87" s="318"/>
      <c r="TJS87" s="318"/>
      <c r="TJT87" s="318"/>
      <c r="TJU87" s="322"/>
      <c r="TJV87" s="323"/>
      <c r="TJW87" s="323"/>
      <c r="TJX87" s="323"/>
      <c r="TJY87" s="323"/>
      <c r="TJZ87" s="323"/>
      <c r="TKA87" s="323"/>
      <c r="TKB87" s="323"/>
      <c r="TKC87" s="323"/>
      <c r="TKD87" s="323"/>
      <c r="TKE87" s="323"/>
      <c r="TKF87" s="323"/>
      <c r="TKG87" s="323"/>
      <c r="TKH87" s="323"/>
      <c r="TKI87" s="323"/>
      <c r="TKJ87" s="350"/>
      <c r="TKK87" s="312"/>
      <c r="TKL87" s="312"/>
      <c r="TKM87" s="312"/>
      <c r="TKN87" s="312"/>
      <c r="TKO87" s="312"/>
      <c r="TKP87" s="312"/>
      <c r="TKQ87" s="312"/>
      <c r="TKR87" s="312"/>
      <c r="TKS87" s="312"/>
      <c r="TKT87" s="312"/>
      <c r="TKU87" s="312"/>
      <c r="TKV87" s="312"/>
      <c r="TKW87" s="312"/>
      <c r="TKX87" s="312"/>
      <c r="TKY87" s="312"/>
      <c r="TKZ87" s="312"/>
      <c r="TLA87" s="312"/>
      <c r="TLB87" s="312"/>
      <c r="TLC87" s="312"/>
      <c r="TLD87" s="312"/>
      <c r="TLE87" s="312"/>
      <c r="TLF87" s="312"/>
      <c r="TLG87" s="312"/>
      <c r="TLH87" s="312"/>
      <c r="TLI87" s="312"/>
      <c r="TLJ87" s="312"/>
      <c r="TLK87" s="312"/>
      <c r="TLL87" s="312"/>
      <c r="TLM87" s="312"/>
      <c r="TLN87" s="312"/>
      <c r="TLO87" s="312"/>
      <c r="TLP87" s="312"/>
      <c r="TLQ87" s="312"/>
      <c r="TLR87" s="312"/>
      <c r="TLS87" s="312"/>
      <c r="TLT87" s="312"/>
      <c r="TLU87" s="312"/>
      <c r="TLV87" s="312"/>
      <c r="TLW87" s="312"/>
      <c r="TLX87" s="312"/>
      <c r="TLY87" s="312"/>
      <c r="TLZ87" s="312"/>
      <c r="TMA87" s="312"/>
      <c r="TMB87" s="312"/>
      <c r="TMC87" s="312"/>
      <c r="TMD87" s="312"/>
      <c r="TME87" s="312"/>
      <c r="TMF87" s="312"/>
      <c r="TMG87" s="312"/>
      <c r="TMH87" s="312"/>
      <c r="TMI87" s="312"/>
      <c r="TMJ87" s="312"/>
      <c r="TMK87" s="312"/>
      <c r="TML87" s="312"/>
      <c r="TMM87" s="312"/>
      <c r="TMN87" s="312"/>
      <c r="TMO87" s="312"/>
      <c r="TMP87" s="312"/>
      <c r="TMQ87" s="312"/>
      <c r="TMR87" s="312"/>
      <c r="TMS87" s="318"/>
      <c r="TMT87" s="318"/>
      <c r="TMU87" s="318"/>
      <c r="TMV87" s="318"/>
      <c r="TMW87" s="318"/>
      <c r="TMX87" s="318"/>
      <c r="TMY87" s="318"/>
      <c r="TMZ87" s="318"/>
      <c r="TNA87" s="318"/>
      <c r="TNB87" s="318"/>
      <c r="TNC87" s="318"/>
      <c r="TND87" s="318"/>
      <c r="TNE87" s="318"/>
      <c r="TNF87" s="318"/>
      <c r="TNG87" s="318"/>
      <c r="TNH87" s="318"/>
      <c r="TNI87" s="322"/>
      <c r="TNJ87" s="323"/>
      <c r="TNK87" s="323"/>
      <c r="TNL87" s="323"/>
      <c r="TNM87" s="323"/>
      <c r="TNN87" s="323"/>
      <c r="TNO87" s="323"/>
      <c r="TNP87" s="323"/>
      <c r="TNQ87" s="323"/>
      <c r="TNR87" s="323"/>
      <c r="TNS87" s="323"/>
      <c r="TNT87" s="323"/>
      <c r="TNU87" s="323"/>
      <c r="TNV87" s="323"/>
      <c r="TNW87" s="323"/>
      <c r="TNX87" s="350"/>
      <c r="TNY87" s="312"/>
      <c r="TNZ87" s="312"/>
      <c r="TOA87" s="312"/>
      <c r="TOB87" s="312"/>
      <c r="TOC87" s="312"/>
      <c r="TOD87" s="312"/>
      <c r="TOE87" s="312"/>
      <c r="TOF87" s="312"/>
      <c r="TOG87" s="312"/>
      <c r="TOH87" s="312"/>
      <c r="TOI87" s="312"/>
      <c r="TOJ87" s="312"/>
      <c r="TOK87" s="312"/>
      <c r="TOL87" s="312"/>
      <c r="TOM87" s="312"/>
      <c r="TON87" s="312"/>
      <c r="TOO87" s="312"/>
      <c r="TOP87" s="312"/>
      <c r="TOQ87" s="312"/>
      <c r="TOR87" s="312"/>
      <c r="TOS87" s="312"/>
      <c r="TOT87" s="312"/>
      <c r="TOU87" s="312"/>
      <c r="TOV87" s="312"/>
      <c r="TOW87" s="312"/>
      <c r="TOX87" s="312"/>
      <c r="TOY87" s="312"/>
      <c r="TOZ87" s="312"/>
      <c r="TPA87" s="312"/>
      <c r="TPB87" s="312"/>
      <c r="TPC87" s="312"/>
      <c r="TPD87" s="312"/>
      <c r="TPE87" s="312"/>
      <c r="TPF87" s="312"/>
      <c r="TPG87" s="312"/>
      <c r="TPH87" s="312"/>
      <c r="TPI87" s="312"/>
      <c r="TPJ87" s="312"/>
      <c r="TPK87" s="312"/>
      <c r="TPL87" s="312"/>
      <c r="TPM87" s="312"/>
      <c r="TPN87" s="312"/>
      <c r="TPO87" s="312"/>
      <c r="TPP87" s="312"/>
      <c r="TPQ87" s="312"/>
      <c r="TPR87" s="312"/>
      <c r="TPS87" s="312"/>
      <c r="TPT87" s="312"/>
      <c r="TPU87" s="312"/>
      <c r="TPV87" s="312"/>
      <c r="TPW87" s="312"/>
      <c r="TPX87" s="312"/>
      <c r="TPY87" s="312"/>
      <c r="TPZ87" s="312"/>
      <c r="TQA87" s="312"/>
      <c r="TQB87" s="312"/>
      <c r="TQC87" s="312"/>
      <c r="TQD87" s="312"/>
      <c r="TQE87" s="312"/>
      <c r="TQF87" s="312"/>
      <c r="TQG87" s="318"/>
      <c r="TQH87" s="318"/>
      <c r="TQI87" s="318"/>
      <c r="TQJ87" s="318"/>
      <c r="TQK87" s="318"/>
      <c r="TQL87" s="318"/>
      <c r="TQM87" s="318"/>
      <c r="TQN87" s="318"/>
      <c r="TQO87" s="318"/>
      <c r="TQP87" s="318"/>
      <c r="TQQ87" s="318"/>
      <c r="TQR87" s="318"/>
      <c r="TQS87" s="318"/>
      <c r="TQT87" s="318"/>
      <c r="TQU87" s="318"/>
      <c r="TQV87" s="318"/>
      <c r="TQW87" s="322"/>
      <c r="TQX87" s="323"/>
      <c r="TQY87" s="323"/>
      <c r="TQZ87" s="323"/>
      <c r="TRA87" s="323"/>
      <c r="TRB87" s="323"/>
      <c r="TRC87" s="323"/>
      <c r="TRD87" s="323"/>
      <c r="TRE87" s="323"/>
      <c r="TRF87" s="323"/>
      <c r="TRG87" s="323"/>
      <c r="TRH87" s="323"/>
      <c r="TRI87" s="323"/>
      <c r="TRJ87" s="323"/>
      <c r="TRK87" s="323"/>
      <c r="TRL87" s="350"/>
      <c r="TRM87" s="312"/>
      <c r="TRN87" s="312"/>
      <c r="TRO87" s="312"/>
      <c r="TRP87" s="312"/>
      <c r="TRQ87" s="312"/>
      <c r="TRR87" s="312"/>
      <c r="TRS87" s="312"/>
      <c r="TRT87" s="312"/>
      <c r="TRU87" s="312"/>
      <c r="TRV87" s="312"/>
      <c r="TRW87" s="312"/>
      <c r="TRX87" s="312"/>
      <c r="TRY87" s="312"/>
      <c r="TRZ87" s="312"/>
      <c r="TSA87" s="312"/>
      <c r="TSB87" s="312"/>
      <c r="TSC87" s="312"/>
      <c r="TSD87" s="312"/>
      <c r="TSE87" s="312"/>
      <c r="TSF87" s="312"/>
      <c r="TSG87" s="312"/>
      <c r="TSH87" s="312"/>
      <c r="TSI87" s="312"/>
      <c r="TSJ87" s="312"/>
      <c r="TSK87" s="312"/>
      <c r="TSL87" s="312"/>
      <c r="TSM87" s="312"/>
      <c r="TSN87" s="312"/>
      <c r="TSO87" s="312"/>
      <c r="TSP87" s="312"/>
      <c r="TSQ87" s="312"/>
      <c r="TSR87" s="312"/>
      <c r="TSS87" s="312"/>
      <c r="TST87" s="312"/>
      <c r="TSU87" s="312"/>
      <c r="TSV87" s="312"/>
      <c r="TSW87" s="312"/>
      <c r="TSX87" s="312"/>
      <c r="TSY87" s="312"/>
      <c r="TSZ87" s="312"/>
      <c r="TTA87" s="312"/>
      <c r="TTB87" s="312"/>
      <c r="TTC87" s="312"/>
      <c r="TTD87" s="312"/>
      <c r="TTE87" s="312"/>
      <c r="TTF87" s="312"/>
      <c r="TTG87" s="312"/>
      <c r="TTH87" s="312"/>
      <c r="TTI87" s="312"/>
      <c r="TTJ87" s="312"/>
      <c r="TTK87" s="312"/>
      <c r="TTL87" s="312"/>
      <c r="TTM87" s="312"/>
      <c r="TTN87" s="312"/>
      <c r="TTO87" s="312"/>
      <c r="TTP87" s="312"/>
      <c r="TTQ87" s="312"/>
      <c r="TTR87" s="312"/>
      <c r="TTS87" s="312"/>
      <c r="TTT87" s="312"/>
      <c r="TTU87" s="318"/>
      <c r="TTV87" s="318"/>
      <c r="TTW87" s="318"/>
      <c r="TTX87" s="318"/>
      <c r="TTY87" s="318"/>
      <c r="TTZ87" s="318"/>
      <c r="TUA87" s="318"/>
      <c r="TUB87" s="318"/>
      <c r="TUC87" s="318"/>
      <c r="TUD87" s="318"/>
      <c r="TUE87" s="318"/>
      <c r="TUF87" s="318"/>
      <c r="TUG87" s="318"/>
      <c r="TUH87" s="318"/>
      <c r="TUI87" s="318"/>
      <c r="TUJ87" s="318"/>
      <c r="TUK87" s="322"/>
      <c r="TUL87" s="323"/>
      <c r="TUM87" s="323"/>
      <c r="TUN87" s="323"/>
      <c r="TUO87" s="323"/>
      <c r="TUP87" s="323"/>
      <c r="TUQ87" s="323"/>
      <c r="TUR87" s="323"/>
      <c r="TUS87" s="323"/>
      <c r="TUT87" s="323"/>
      <c r="TUU87" s="323"/>
      <c r="TUV87" s="323"/>
      <c r="TUW87" s="323"/>
      <c r="TUX87" s="323"/>
      <c r="TUY87" s="323"/>
      <c r="TUZ87" s="350"/>
      <c r="TVA87" s="312"/>
      <c r="TVB87" s="312"/>
      <c r="TVC87" s="312"/>
      <c r="TVD87" s="312"/>
      <c r="TVE87" s="312"/>
      <c r="TVF87" s="312"/>
      <c r="TVG87" s="312"/>
      <c r="TVH87" s="312"/>
      <c r="TVI87" s="312"/>
      <c r="TVJ87" s="312"/>
      <c r="TVK87" s="312"/>
      <c r="TVL87" s="312"/>
      <c r="TVM87" s="312"/>
      <c r="TVN87" s="312"/>
      <c r="TVO87" s="312"/>
      <c r="TVP87" s="312"/>
      <c r="TVQ87" s="312"/>
      <c r="TVR87" s="312"/>
      <c r="TVS87" s="312"/>
      <c r="TVT87" s="312"/>
      <c r="TVU87" s="312"/>
      <c r="TVV87" s="312"/>
      <c r="TVW87" s="312"/>
      <c r="TVX87" s="312"/>
      <c r="TVY87" s="312"/>
      <c r="TVZ87" s="312"/>
      <c r="TWA87" s="312"/>
      <c r="TWB87" s="312"/>
      <c r="TWC87" s="312"/>
      <c r="TWD87" s="312"/>
      <c r="TWE87" s="312"/>
      <c r="TWF87" s="312"/>
      <c r="TWG87" s="312"/>
      <c r="TWH87" s="312"/>
      <c r="TWI87" s="312"/>
      <c r="TWJ87" s="312"/>
      <c r="TWK87" s="312"/>
      <c r="TWL87" s="312"/>
      <c r="TWM87" s="312"/>
      <c r="TWN87" s="312"/>
      <c r="TWO87" s="312"/>
      <c r="TWP87" s="312"/>
      <c r="TWQ87" s="312"/>
      <c r="TWR87" s="312"/>
      <c r="TWS87" s="312"/>
      <c r="TWT87" s="312"/>
      <c r="TWU87" s="312"/>
      <c r="TWV87" s="312"/>
      <c r="TWW87" s="312"/>
      <c r="TWX87" s="312"/>
      <c r="TWY87" s="312"/>
      <c r="TWZ87" s="312"/>
      <c r="TXA87" s="312"/>
      <c r="TXB87" s="312"/>
      <c r="TXC87" s="312"/>
      <c r="TXD87" s="312"/>
      <c r="TXE87" s="312"/>
      <c r="TXF87" s="312"/>
      <c r="TXG87" s="312"/>
      <c r="TXH87" s="312"/>
      <c r="TXI87" s="318"/>
      <c r="TXJ87" s="318"/>
      <c r="TXK87" s="318"/>
      <c r="TXL87" s="318"/>
      <c r="TXM87" s="318"/>
      <c r="TXN87" s="318"/>
      <c r="TXO87" s="318"/>
      <c r="TXP87" s="318"/>
      <c r="TXQ87" s="318"/>
      <c r="TXR87" s="318"/>
      <c r="TXS87" s="318"/>
      <c r="TXT87" s="318"/>
      <c r="TXU87" s="318"/>
      <c r="TXV87" s="318"/>
      <c r="TXW87" s="318"/>
      <c r="TXX87" s="318"/>
      <c r="TXY87" s="322"/>
      <c r="TXZ87" s="323"/>
      <c r="TYA87" s="323"/>
      <c r="TYB87" s="323"/>
      <c r="TYC87" s="323"/>
      <c r="TYD87" s="323"/>
      <c r="TYE87" s="323"/>
      <c r="TYF87" s="323"/>
      <c r="TYG87" s="323"/>
      <c r="TYH87" s="323"/>
      <c r="TYI87" s="323"/>
      <c r="TYJ87" s="323"/>
      <c r="TYK87" s="323"/>
      <c r="TYL87" s="323"/>
      <c r="TYM87" s="323"/>
      <c r="TYN87" s="350"/>
      <c r="TYO87" s="312"/>
      <c r="TYP87" s="312"/>
      <c r="TYQ87" s="312"/>
      <c r="TYR87" s="312"/>
      <c r="TYS87" s="312"/>
      <c r="TYT87" s="312"/>
      <c r="TYU87" s="312"/>
      <c r="TYV87" s="312"/>
      <c r="TYW87" s="312"/>
      <c r="TYX87" s="312"/>
      <c r="TYY87" s="312"/>
      <c r="TYZ87" s="312"/>
      <c r="TZA87" s="312"/>
      <c r="TZB87" s="312"/>
      <c r="TZC87" s="312"/>
      <c r="TZD87" s="312"/>
      <c r="TZE87" s="312"/>
      <c r="TZF87" s="312"/>
      <c r="TZG87" s="312"/>
      <c r="TZH87" s="312"/>
      <c r="TZI87" s="312"/>
      <c r="TZJ87" s="312"/>
      <c r="TZK87" s="312"/>
      <c r="TZL87" s="312"/>
      <c r="TZM87" s="312"/>
      <c r="TZN87" s="312"/>
      <c r="TZO87" s="312"/>
      <c r="TZP87" s="312"/>
      <c r="TZQ87" s="312"/>
      <c r="TZR87" s="312"/>
      <c r="TZS87" s="312"/>
      <c r="TZT87" s="312"/>
      <c r="TZU87" s="312"/>
      <c r="TZV87" s="312"/>
      <c r="TZW87" s="312"/>
      <c r="TZX87" s="312"/>
      <c r="TZY87" s="312"/>
      <c r="TZZ87" s="312"/>
      <c r="UAA87" s="312"/>
      <c r="UAB87" s="312"/>
      <c r="UAC87" s="312"/>
      <c r="UAD87" s="312"/>
      <c r="UAE87" s="312"/>
      <c r="UAF87" s="312"/>
      <c r="UAG87" s="312"/>
      <c r="UAH87" s="312"/>
      <c r="UAI87" s="312"/>
      <c r="UAJ87" s="312"/>
      <c r="UAK87" s="312"/>
      <c r="UAL87" s="312"/>
      <c r="UAM87" s="312"/>
      <c r="UAN87" s="312"/>
      <c r="UAO87" s="312"/>
      <c r="UAP87" s="312"/>
      <c r="UAQ87" s="312"/>
      <c r="UAR87" s="312"/>
      <c r="UAS87" s="312"/>
      <c r="UAT87" s="312"/>
      <c r="UAU87" s="312"/>
      <c r="UAV87" s="312"/>
      <c r="UAW87" s="318"/>
      <c r="UAX87" s="318"/>
      <c r="UAY87" s="318"/>
      <c r="UAZ87" s="318"/>
      <c r="UBA87" s="318"/>
      <c r="UBB87" s="318"/>
      <c r="UBC87" s="318"/>
      <c r="UBD87" s="318"/>
      <c r="UBE87" s="318"/>
      <c r="UBF87" s="318"/>
      <c r="UBG87" s="318"/>
      <c r="UBH87" s="318"/>
      <c r="UBI87" s="318"/>
      <c r="UBJ87" s="318"/>
      <c r="UBK87" s="318"/>
      <c r="UBL87" s="318"/>
      <c r="UBM87" s="322"/>
      <c r="UBN87" s="323"/>
      <c r="UBO87" s="323"/>
      <c r="UBP87" s="323"/>
      <c r="UBQ87" s="323"/>
      <c r="UBR87" s="323"/>
      <c r="UBS87" s="323"/>
      <c r="UBT87" s="323"/>
      <c r="UBU87" s="323"/>
      <c r="UBV87" s="323"/>
      <c r="UBW87" s="323"/>
      <c r="UBX87" s="323"/>
      <c r="UBY87" s="323"/>
      <c r="UBZ87" s="323"/>
      <c r="UCA87" s="323"/>
      <c r="UCB87" s="350"/>
      <c r="UCC87" s="312"/>
      <c r="UCD87" s="312"/>
      <c r="UCE87" s="312"/>
      <c r="UCF87" s="312"/>
      <c r="UCG87" s="312"/>
      <c r="UCH87" s="312"/>
      <c r="UCI87" s="312"/>
      <c r="UCJ87" s="312"/>
      <c r="UCK87" s="312"/>
      <c r="UCL87" s="312"/>
      <c r="UCM87" s="312"/>
      <c r="UCN87" s="312"/>
      <c r="UCO87" s="312"/>
      <c r="UCP87" s="312"/>
      <c r="UCQ87" s="312"/>
      <c r="UCR87" s="312"/>
      <c r="UCS87" s="312"/>
      <c r="UCT87" s="312"/>
      <c r="UCU87" s="312"/>
      <c r="UCV87" s="312"/>
      <c r="UCW87" s="312"/>
      <c r="UCX87" s="312"/>
      <c r="UCY87" s="312"/>
      <c r="UCZ87" s="312"/>
      <c r="UDA87" s="312"/>
      <c r="UDB87" s="312"/>
      <c r="UDC87" s="312"/>
      <c r="UDD87" s="312"/>
      <c r="UDE87" s="312"/>
      <c r="UDF87" s="312"/>
      <c r="UDG87" s="312"/>
      <c r="UDH87" s="312"/>
      <c r="UDI87" s="312"/>
      <c r="UDJ87" s="312"/>
      <c r="UDK87" s="312"/>
      <c r="UDL87" s="312"/>
      <c r="UDM87" s="312"/>
      <c r="UDN87" s="312"/>
      <c r="UDO87" s="312"/>
      <c r="UDP87" s="312"/>
      <c r="UDQ87" s="312"/>
      <c r="UDR87" s="312"/>
      <c r="UDS87" s="312"/>
      <c r="UDT87" s="312"/>
      <c r="UDU87" s="312"/>
      <c r="UDV87" s="312"/>
      <c r="UDW87" s="312"/>
      <c r="UDX87" s="312"/>
      <c r="UDY87" s="312"/>
      <c r="UDZ87" s="312"/>
      <c r="UEA87" s="312"/>
      <c r="UEB87" s="312"/>
      <c r="UEC87" s="312"/>
      <c r="UED87" s="312"/>
      <c r="UEE87" s="312"/>
      <c r="UEF87" s="312"/>
      <c r="UEG87" s="312"/>
      <c r="UEH87" s="312"/>
      <c r="UEI87" s="312"/>
      <c r="UEJ87" s="312"/>
      <c r="UEK87" s="318"/>
      <c r="UEL87" s="318"/>
      <c r="UEM87" s="318"/>
      <c r="UEN87" s="318"/>
      <c r="UEO87" s="318"/>
      <c r="UEP87" s="318"/>
      <c r="UEQ87" s="318"/>
      <c r="UER87" s="318"/>
      <c r="UES87" s="318"/>
      <c r="UET87" s="318"/>
      <c r="UEU87" s="318"/>
      <c r="UEV87" s="318"/>
      <c r="UEW87" s="318"/>
      <c r="UEX87" s="318"/>
      <c r="UEY87" s="318"/>
      <c r="UEZ87" s="318"/>
      <c r="UFA87" s="322"/>
      <c r="UFB87" s="323"/>
      <c r="UFC87" s="323"/>
      <c r="UFD87" s="323"/>
      <c r="UFE87" s="323"/>
      <c r="UFF87" s="323"/>
      <c r="UFG87" s="323"/>
      <c r="UFH87" s="323"/>
      <c r="UFI87" s="323"/>
      <c r="UFJ87" s="323"/>
      <c r="UFK87" s="323"/>
      <c r="UFL87" s="323"/>
      <c r="UFM87" s="323"/>
      <c r="UFN87" s="323"/>
      <c r="UFO87" s="323"/>
      <c r="UFP87" s="350"/>
      <c r="UFQ87" s="312"/>
      <c r="UFR87" s="312"/>
      <c r="UFS87" s="312"/>
      <c r="UFT87" s="312"/>
      <c r="UFU87" s="312"/>
      <c r="UFV87" s="312"/>
      <c r="UFW87" s="312"/>
      <c r="UFX87" s="312"/>
      <c r="UFY87" s="312"/>
      <c r="UFZ87" s="312"/>
      <c r="UGA87" s="312"/>
      <c r="UGB87" s="312"/>
      <c r="UGC87" s="312"/>
      <c r="UGD87" s="312"/>
      <c r="UGE87" s="312"/>
      <c r="UGF87" s="312"/>
      <c r="UGG87" s="312"/>
      <c r="UGH87" s="312"/>
      <c r="UGI87" s="312"/>
      <c r="UGJ87" s="312"/>
      <c r="UGK87" s="312"/>
      <c r="UGL87" s="312"/>
      <c r="UGM87" s="312"/>
      <c r="UGN87" s="312"/>
      <c r="UGO87" s="312"/>
      <c r="UGP87" s="312"/>
      <c r="UGQ87" s="312"/>
      <c r="UGR87" s="312"/>
      <c r="UGS87" s="312"/>
      <c r="UGT87" s="312"/>
      <c r="UGU87" s="312"/>
      <c r="UGV87" s="312"/>
      <c r="UGW87" s="312"/>
      <c r="UGX87" s="312"/>
      <c r="UGY87" s="312"/>
      <c r="UGZ87" s="312"/>
      <c r="UHA87" s="312"/>
      <c r="UHB87" s="312"/>
      <c r="UHC87" s="312"/>
      <c r="UHD87" s="312"/>
      <c r="UHE87" s="312"/>
      <c r="UHF87" s="312"/>
      <c r="UHG87" s="312"/>
      <c r="UHH87" s="312"/>
      <c r="UHI87" s="312"/>
      <c r="UHJ87" s="312"/>
      <c r="UHK87" s="312"/>
      <c r="UHL87" s="312"/>
      <c r="UHM87" s="312"/>
      <c r="UHN87" s="312"/>
      <c r="UHO87" s="312"/>
      <c r="UHP87" s="312"/>
      <c r="UHQ87" s="312"/>
      <c r="UHR87" s="312"/>
      <c r="UHS87" s="312"/>
      <c r="UHT87" s="312"/>
      <c r="UHU87" s="312"/>
      <c r="UHV87" s="312"/>
      <c r="UHW87" s="312"/>
      <c r="UHX87" s="312"/>
      <c r="UHY87" s="318"/>
      <c r="UHZ87" s="318"/>
      <c r="UIA87" s="318"/>
      <c r="UIB87" s="318"/>
      <c r="UIC87" s="318"/>
      <c r="UID87" s="318"/>
      <c r="UIE87" s="318"/>
      <c r="UIF87" s="318"/>
      <c r="UIG87" s="318"/>
      <c r="UIH87" s="318"/>
      <c r="UII87" s="318"/>
      <c r="UIJ87" s="318"/>
      <c r="UIK87" s="318"/>
      <c r="UIL87" s="318"/>
      <c r="UIM87" s="318"/>
      <c r="UIN87" s="318"/>
      <c r="UIO87" s="322"/>
      <c r="UIP87" s="323"/>
      <c r="UIQ87" s="323"/>
      <c r="UIR87" s="323"/>
      <c r="UIS87" s="323"/>
      <c r="UIT87" s="323"/>
      <c r="UIU87" s="323"/>
      <c r="UIV87" s="323"/>
      <c r="UIW87" s="323"/>
      <c r="UIX87" s="323"/>
      <c r="UIY87" s="323"/>
      <c r="UIZ87" s="323"/>
      <c r="UJA87" s="323"/>
      <c r="UJB87" s="323"/>
      <c r="UJC87" s="323"/>
      <c r="UJD87" s="350"/>
      <c r="UJE87" s="312"/>
      <c r="UJF87" s="312"/>
      <c r="UJG87" s="312"/>
      <c r="UJH87" s="312"/>
      <c r="UJI87" s="312"/>
      <c r="UJJ87" s="312"/>
      <c r="UJK87" s="312"/>
      <c r="UJL87" s="312"/>
      <c r="UJM87" s="312"/>
      <c r="UJN87" s="312"/>
      <c r="UJO87" s="312"/>
      <c r="UJP87" s="312"/>
      <c r="UJQ87" s="312"/>
      <c r="UJR87" s="312"/>
      <c r="UJS87" s="312"/>
      <c r="UJT87" s="312"/>
      <c r="UJU87" s="312"/>
      <c r="UJV87" s="312"/>
      <c r="UJW87" s="312"/>
      <c r="UJX87" s="312"/>
      <c r="UJY87" s="312"/>
      <c r="UJZ87" s="312"/>
      <c r="UKA87" s="312"/>
      <c r="UKB87" s="312"/>
      <c r="UKC87" s="312"/>
      <c r="UKD87" s="312"/>
      <c r="UKE87" s="312"/>
      <c r="UKF87" s="312"/>
      <c r="UKG87" s="312"/>
      <c r="UKH87" s="312"/>
      <c r="UKI87" s="312"/>
      <c r="UKJ87" s="312"/>
      <c r="UKK87" s="312"/>
      <c r="UKL87" s="312"/>
      <c r="UKM87" s="312"/>
      <c r="UKN87" s="312"/>
      <c r="UKO87" s="312"/>
      <c r="UKP87" s="312"/>
      <c r="UKQ87" s="312"/>
      <c r="UKR87" s="312"/>
      <c r="UKS87" s="312"/>
      <c r="UKT87" s="312"/>
      <c r="UKU87" s="312"/>
      <c r="UKV87" s="312"/>
      <c r="UKW87" s="312"/>
      <c r="UKX87" s="312"/>
      <c r="UKY87" s="312"/>
      <c r="UKZ87" s="312"/>
      <c r="ULA87" s="312"/>
      <c r="ULB87" s="312"/>
      <c r="ULC87" s="312"/>
      <c r="ULD87" s="312"/>
      <c r="ULE87" s="312"/>
      <c r="ULF87" s="312"/>
      <c r="ULG87" s="312"/>
      <c r="ULH87" s="312"/>
      <c r="ULI87" s="312"/>
      <c r="ULJ87" s="312"/>
      <c r="ULK87" s="312"/>
      <c r="ULL87" s="312"/>
      <c r="ULM87" s="318"/>
      <c r="ULN87" s="318"/>
      <c r="ULO87" s="318"/>
      <c r="ULP87" s="318"/>
      <c r="ULQ87" s="318"/>
      <c r="ULR87" s="318"/>
      <c r="ULS87" s="318"/>
      <c r="ULT87" s="318"/>
      <c r="ULU87" s="318"/>
      <c r="ULV87" s="318"/>
      <c r="ULW87" s="318"/>
      <c r="ULX87" s="318"/>
      <c r="ULY87" s="318"/>
      <c r="ULZ87" s="318"/>
      <c r="UMA87" s="318"/>
      <c r="UMB87" s="318"/>
      <c r="UMC87" s="322"/>
      <c r="UMD87" s="323"/>
      <c r="UME87" s="323"/>
      <c r="UMF87" s="323"/>
      <c r="UMG87" s="323"/>
      <c r="UMH87" s="323"/>
      <c r="UMI87" s="323"/>
      <c r="UMJ87" s="323"/>
      <c r="UMK87" s="323"/>
      <c r="UML87" s="323"/>
      <c r="UMM87" s="323"/>
      <c r="UMN87" s="323"/>
      <c r="UMO87" s="323"/>
      <c r="UMP87" s="323"/>
      <c r="UMQ87" s="323"/>
      <c r="UMR87" s="350"/>
      <c r="UMS87" s="312"/>
      <c r="UMT87" s="312"/>
      <c r="UMU87" s="312"/>
      <c r="UMV87" s="312"/>
      <c r="UMW87" s="312"/>
      <c r="UMX87" s="312"/>
      <c r="UMY87" s="312"/>
      <c r="UMZ87" s="312"/>
      <c r="UNA87" s="312"/>
      <c r="UNB87" s="312"/>
      <c r="UNC87" s="312"/>
      <c r="UND87" s="312"/>
      <c r="UNE87" s="312"/>
      <c r="UNF87" s="312"/>
      <c r="UNG87" s="312"/>
      <c r="UNH87" s="312"/>
      <c r="UNI87" s="312"/>
      <c r="UNJ87" s="312"/>
      <c r="UNK87" s="312"/>
      <c r="UNL87" s="312"/>
      <c r="UNM87" s="312"/>
      <c r="UNN87" s="312"/>
      <c r="UNO87" s="312"/>
      <c r="UNP87" s="312"/>
      <c r="UNQ87" s="312"/>
      <c r="UNR87" s="312"/>
      <c r="UNS87" s="312"/>
      <c r="UNT87" s="312"/>
      <c r="UNU87" s="312"/>
      <c r="UNV87" s="312"/>
      <c r="UNW87" s="312"/>
      <c r="UNX87" s="312"/>
      <c r="UNY87" s="312"/>
      <c r="UNZ87" s="312"/>
      <c r="UOA87" s="312"/>
      <c r="UOB87" s="312"/>
      <c r="UOC87" s="312"/>
      <c r="UOD87" s="312"/>
      <c r="UOE87" s="312"/>
      <c r="UOF87" s="312"/>
      <c r="UOG87" s="312"/>
      <c r="UOH87" s="312"/>
      <c r="UOI87" s="312"/>
      <c r="UOJ87" s="312"/>
      <c r="UOK87" s="312"/>
      <c r="UOL87" s="312"/>
      <c r="UOM87" s="312"/>
      <c r="UON87" s="312"/>
      <c r="UOO87" s="312"/>
      <c r="UOP87" s="312"/>
      <c r="UOQ87" s="312"/>
      <c r="UOR87" s="312"/>
      <c r="UOS87" s="312"/>
      <c r="UOT87" s="312"/>
      <c r="UOU87" s="312"/>
      <c r="UOV87" s="312"/>
      <c r="UOW87" s="312"/>
      <c r="UOX87" s="312"/>
      <c r="UOY87" s="312"/>
      <c r="UOZ87" s="312"/>
      <c r="UPA87" s="318"/>
      <c r="UPB87" s="318"/>
      <c r="UPC87" s="318"/>
      <c r="UPD87" s="318"/>
      <c r="UPE87" s="318"/>
      <c r="UPF87" s="318"/>
      <c r="UPG87" s="318"/>
      <c r="UPH87" s="318"/>
      <c r="UPI87" s="318"/>
      <c r="UPJ87" s="318"/>
      <c r="UPK87" s="318"/>
      <c r="UPL87" s="318"/>
      <c r="UPM87" s="318"/>
      <c r="UPN87" s="318"/>
      <c r="UPO87" s="318"/>
      <c r="UPP87" s="318"/>
      <c r="UPQ87" s="322"/>
      <c r="UPR87" s="323"/>
      <c r="UPS87" s="323"/>
      <c r="UPT87" s="323"/>
      <c r="UPU87" s="323"/>
      <c r="UPV87" s="323"/>
      <c r="UPW87" s="323"/>
      <c r="UPX87" s="323"/>
      <c r="UPY87" s="323"/>
      <c r="UPZ87" s="323"/>
      <c r="UQA87" s="323"/>
      <c r="UQB87" s="323"/>
      <c r="UQC87" s="323"/>
      <c r="UQD87" s="323"/>
      <c r="UQE87" s="323"/>
      <c r="UQF87" s="350"/>
      <c r="UQG87" s="312"/>
      <c r="UQH87" s="312"/>
      <c r="UQI87" s="312"/>
      <c r="UQJ87" s="312"/>
      <c r="UQK87" s="312"/>
      <c r="UQL87" s="312"/>
      <c r="UQM87" s="312"/>
      <c r="UQN87" s="312"/>
      <c r="UQO87" s="312"/>
      <c r="UQP87" s="312"/>
      <c r="UQQ87" s="312"/>
      <c r="UQR87" s="312"/>
      <c r="UQS87" s="312"/>
      <c r="UQT87" s="312"/>
      <c r="UQU87" s="312"/>
      <c r="UQV87" s="312"/>
      <c r="UQW87" s="312"/>
      <c r="UQX87" s="312"/>
      <c r="UQY87" s="312"/>
      <c r="UQZ87" s="312"/>
      <c r="URA87" s="312"/>
      <c r="URB87" s="312"/>
      <c r="URC87" s="312"/>
      <c r="URD87" s="312"/>
      <c r="URE87" s="312"/>
      <c r="URF87" s="312"/>
      <c r="URG87" s="312"/>
      <c r="URH87" s="312"/>
      <c r="URI87" s="312"/>
      <c r="URJ87" s="312"/>
      <c r="URK87" s="312"/>
      <c r="URL87" s="312"/>
      <c r="URM87" s="312"/>
      <c r="URN87" s="312"/>
      <c r="URO87" s="312"/>
      <c r="URP87" s="312"/>
      <c r="URQ87" s="312"/>
      <c r="URR87" s="312"/>
      <c r="URS87" s="312"/>
      <c r="URT87" s="312"/>
      <c r="URU87" s="312"/>
      <c r="URV87" s="312"/>
      <c r="URW87" s="312"/>
      <c r="URX87" s="312"/>
      <c r="URY87" s="312"/>
      <c r="URZ87" s="312"/>
      <c r="USA87" s="312"/>
      <c r="USB87" s="312"/>
      <c r="USC87" s="312"/>
      <c r="USD87" s="312"/>
      <c r="USE87" s="312"/>
      <c r="USF87" s="312"/>
      <c r="USG87" s="312"/>
      <c r="USH87" s="312"/>
      <c r="USI87" s="312"/>
      <c r="USJ87" s="312"/>
      <c r="USK87" s="312"/>
      <c r="USL87" s="312"/>
      <c r="USM87" s="312"/>
      <c r="USN87" s="312"/>
      <c r="USO87" s="318"/>
      <c r="USP87" s="318"/>
      <c r="USQ87" s="318"/>
      <c r="USR87" s="318"/>
      <c r="USS87" s="318"/>
      <c r="UST87" s="318"/>
      <c r="USU87" s="318"/>
      <c r="USV87" s="318"/>
      <c r="USW87" s="318"/>
      <c r="USX87" s="318"/>
      <c r="USY87" s="318"/>
      <c r="USZ87" s="318"/>
      <c r="UTA87" s="318"/>
      <c r="UTB87" s="318"/>
      <c r="UTC87" s="318"/>
      <c r="UTD87" s="318"/>
      <c r="UTE87" s="322"/>
      <c r="UTF87" s="323"/>
      <c r="UTG87" s="323"/>
      <c r="UTH87" s="323"/>
      <c r="UTI87" s="323"/>
      <c r="UTJ87" s="323"/>
      <c r="UTK87" s="323"/>
      <c r="UTL87" s="323"/>
      <c r="UTM87" s="323"/>
      <c r="UTN87" s="323"/>
      <c r="UTO87" s="323"/>
      <c r="UTP87" s="323"/>
      <c r="UTQ87" s="323"/>
      <c r="UTR87" s="323"/>
      <c r="UTS87" s="323"/>
      <c r="UTT87" s="350"/>
      <c r="UTU87" s="312"/>
      <c r="UTV87" s="312"/>
      <c r="UTW87" s="312"/>
      <c r="UTX87" s="312"/>
      <c r="UTY87" s="312"/>
      <c r="UTZ87" s="312"/>
      <c r="UUA87" s="312"/>
      <c r="UUB87" s="312"/>
      <c r="UUC87" s="312"/>
      <c r="UUD87" s="312"/>
      <c r="UUE87" s="312"/>
      <c r="UUF87" s="312"/>
      <c r="UUG87" s="312"/>
      <c r="UUH87" s="312"/>
      <c r="UUI87" s="312"/>
      <c r="UUJ87" s="312"/>
      <c r="UUK87" s="312"/>
      <c r="UUL87" s="312"/>
      <c r="UUM87" s="312"/>
      <c r="UUN87" s="312"/>
      <c r="UUO87" s="312"/>
      <c r="UUP87" s="312"/>
      <c r="UUQ87" s="312"/>
      <c r="UUR87" s="312"/>
      <c r="UUS87" s="312"/>
      <c r="UUT87" s="312"/>
      <c r="UUU87" s="312"/>
      <c r="UUV87" s="312"/>
      <c r="UUW87" s="312"/>
      <c r="UUX87" s="312"/>
      <c r="UUY87" s="312"/>
      <c r="UUZ87" s="312"/>
      <c r="UVA87" s="312"/>
      <c r="UVB87" s="312"/>
      <c r="UVC87" s="312"/>
      <c r="UVD87" s="312"/>
      <c r="UVE87" s="312"/>
      <c r="UVF87" s="312"/>
      <c r="UVG87" s="312"/>
      <c r="UVH87" s="312"/>
      <c r="UVI87" s="312"/>
      <c r="UVJ87" s="312"/>
      <c r="UVK87" s="312"/>
      <c r="UVL87" s="312"/>
      <c r="UVM87" s="312"/>
      <c r="UVN87" s="312"/>
      <c r="UVO87" s="312"/>
      <c r="UVP87" s="312"/>
      <c r="UVQ87" s="312"/>
      <c r="UVR87" s="312"/>
      <c r="UVS87" s="312"/>
      <c r="UVT87" s="312"/>
      <c r="UVU87" s="312"/>
      <c r="UVV87" s="312"/>
      <c r="UVW87" s="312"/>
      <c r="UVX87" s="312"/>
      <c r="UVY87" s="312"/>
      <c r="UVZ87" s="312"/>
      <c r="UWA87" s="312"/>
      <c r="UWB87" s="312"/>
      <c r="UWC87" s="318"/>
      <c r="UWD87" s="318"/>
      <c r="UWE87" s="318"/>
      <c r="UWF87" s="318"/>
      <c r="UWG87" s="318"/>
      <c r="UWH87" s="318"/>
      <c r="UWI87" s="318"/>
      <c r="UWJ87" s="318"/>
      <c r="UWK87" s="318"/>
      <c r="UWL87" s="318"/>
      <c r="UWM87" s="318"/>
      <c r="UWN87" s="318"/>
      <c r="UWO87" s="318"/>
      <c r="UWP87" s="318"/>
      <c r="UWQ87" s="318"/>
      <c r="UWR87" s="318"/>
      <c r="UWS87" s="322"/>
      <c r="UWT87" s="323"/>
      <c r="UWU87" s="323"/>
      <c r="UWV87" s="323"/>
      <c r="UWW87" s="323"/>
      <c r="UWX87" s="323"/>
      <c r="UWY87" s="323"/>
      <c r="UWZ87" s="323"/>
      <c r="UXA87" s="323"/>
      <c r="UXB87" s="323"/>
      <c r="UXC87" s="323"/>
      <c r="UXD87" s="323"/>
      <c r="UXE87" s="323"/>
      <c r="UXF87" s="323"/>
      <c r="UXG87" s="323"/>
      <c r="UXH87" s="350"/>
      <c r="UXI87" s="312"/>
      <c r="UXJ87" s="312"/>
      <c r="UXK87" s="312"/>
      <c r="UXL87" s="312"/>
      <c r="UXM87" s="312"/>
      <c r="UXN87" s="312"/>
      <c r="UXO87" s="312"/>
      <c r="UXP87" s="312"/>
      <c r="UXQ87" s="312"/>
      <c r="UXR87" s="312"/>
      <c r="UXS87" s="312"/>
      <c r="UXT87" s="312"/>
      <c r="UXU87" s="312"/>
      <c r="UXV87" s="312"/>
      <c r="UXW87" s="312"/>
      <c r="UXX87" s="312"/>
      <c r="UXY87" s="312"/>
      <c r="UXZ87" s="312"/>
      <c r="UYA87" s="312"/>
      <c r="UYB87" s="312"/>
      <c r="UYC87" s="312"/>
      <c r="UYD87" s="312"/>
      <c r="UYE87" s="312"/>
      <c r="UYF87" s="312"/>
      <c r="UYG87" s="312"/>
      <c r="UYH87" s="312"/>
      <c r="UYI87" s="312"/>
      <c r="UYJ87" s="312"/>
      <c r="UYK87" s="312"/>
      <c r="UYL87" s="312"/>
      <c r="UYM87" s="312"/>
      <c r="UYN87" s="312"/>
      <c r="UYO87" s="312"/>
      <c r="UYP87" s="312"/>
      <c r="UYQ87" s="312"/>
      <c r="UYR87" s="312"/>
      <c r="UYS87" s="312"/>
      <c r="UYT87" s="312"/>
      <c r="UYU87" s="312"/>
      <c r="UYV87" s="312"/>
      <c r="UYW87" s="312"/>
      <c r="UYX87" s="312"/>
      <c r="UYY87" s="312"/>
      <c r="UYZ87" s="312"/>
      <c r="UZA87" s="312"/>
      <c r="UZB87" s="312"/>
      <c r="UZC87" s="312"/>
      <c r="UZD87" s="312"/>
      <c r="UZE87" s="312"/>
      <c r="UZF87" s="312"/>
      <c r="UZG87" s="312"/>
      <c r="UZH87" s="312"/>
      <c r="UZI87" s="312"/>
      <c r="UZJ87" s="312"/>
      <c r="UZK87" s="312"/>
      <c r="UZL87" s="312"/>
      <c r="UZM87" s="312"/>
      <c r="UZN87" s="312"/>
      <c r="UZO87" s="312"/>
      <c r="UZP87" s="312"/>
      <c r="UZQ87" s="318"/>
      <c r="UZR87" s="318"/>
      <c r="UZS87" s="318"/>
      <c r="UZT87" s="318"/>
      <c r="UZU87" s="318"/>
      <c r="UZV87" s="318"/>
      <c r="UZW87" s="318"/>
      <c r="UZX87" s="318"/>
      <c r="UZY87" s="318"/>
      <c r="UZZ87" s="318"/>
      <c r="VAA87" s="318"/>
      <c r="VAB87" s="318"/>
      <c r="VAC87" s="318"/>
      <c r="VAD87" s="318"/>
      <c r="VAE87" s="318"/>
      <c r="VAF87" s="318"/>
      <c r="VAG87" s="322"/>
      <c r="VAH87" s="323"/>
      <c r="VAI87" s="323"/>
      <c r="VAJ87" s="323"/>
      <c r="VAK87" s="323"/>
      <c r="VAL87" s="323"/>
      <c r="VAM87" s="323"/>
      <c r="VAN87" s="323"/>
      <c r="VAO87" s="323"/>
      <c r="VAP87" s="323"/>
      <c r="VAQ87" s="323"/>
      <c r="VAR87" s="323"/>
      <c r="VAS87" s="323"/>
      <c r="VAT87" s="323"/>
      <c r="VAU87" s="323"/>
      <c r="VAV87" s="350"/>
      <c r="VAW87" s="312"/>
      <c r="VAX87" s="312"/>
      <c r="VAY87" s="312"/>
      <c r="VAZ87" s="312"/>
      <c r="VBA87" s="312"/>
      <c r="VBB87" s="312"/>
      <c r="VBC87" s="312"/>
      <c r="VBD87" s="312"/>
      <c r="VBE87" s="312"/>
      <c r="VBF87" s="312"/>
      <c r="VBG87" s="312"/>
      <c r="VBH87" s="312"/>
      <c r="VBI87" s="312"/>
      <c r="VBJ87" s="312"/>
      <c r="VBK87" s="312"/>
      <c r="VBL87" s="312"/>
      <c r="VBM87" s="312"/>
      <c r="VBN87" s="312"/>
      <c r="VBO87" s="312"/>
      <c r="VBP87" s="312"/>
      <c r="VBQ87" s="312"/>
      <c r="VBR87" s="312"/>
      <c r="VBS87" s="312"/>
      <c r="VBT87" s="312"/>
      <c r="VBU87" s="312"/>
      <c r="VBV87" s="312"/>
      <c r="VBW87" s="312"/>
      <c r="VBX87" s="312"/>
      <c r="VBY87" s="312"/>
      <c r="VBZ87" s="312"/>
      <c r="VCA87" s="312"/>
      <c r="VCB87" s="312"/>
      <c r="VCC87" s="312"/>
      <c r="VCD87" s="312"/>
      <c r="VCE87" s="312"/>
      <c r="VCF87" s="312"/>
      <c r="VCG87" s="312"/>
      <c r="VCH87" s="312"/>
      <c r="VCI87" s="312"/>
      <c r="VCJ87" s="312"/>
      <c r="VCK87" s="312"/>
      <c r="VCL87" s="312"/>
      <c r="VCM87" s="312"/>
      <c r="VCN87" s="312"/>
      <c r="VCO87" s="312"/>
      <c r="VCP87" s="312"/>
      <c r="VCQ87" s="312"/>
      <c r="VCR87" s="312"/>
      <c r="VCS87" s="312"/>
      <c r="VCT87" s="312"/>
      <c r="VCU87" s="312"/>
      <c r="VCV87" s="312"/>
      <c r="VCW87" s="312"/>
      <c r="VCX87" s="312"/>
      <c r="VCY87" s="312"/>
      <c r="VCZ87" s="312"/>
      <c r="VDA87" s="312"/>
      <c r="VDB87" s="312"/>
      <c r="VDC87" s="312"/>
      <c r="VDD87" s="312"/>
      <c r="VDE87" s="318"/>
      <c r="VDF87" s="318"/>
      <c r="VDG87" s="318"/>
      <c r="VDH87" s="318"/>
      <c r="VDI87" s="318"/>
      <c r="VDJ87" s="318"/>
      <c r="VDK87" s="318"/>
      <c r="VDL87" s="318"/>
      <c r="VDM87" s="318"/>
      <c r="VDN87" s="318"/>
      <c r="VDO87" s="318"/>
      <c r="VDP87" s="318"/>
      <c r="VDQ87" s="318"/>
      <c r="VDR87" s="318"/>
      <c r="VDS87" s="318"/>
      <c r="VDT87" s="318"/>
      <c r="VDU87" s="322"/>
      <c r="VDV87" s="323"/>
      <c r="VDW87" s="323"/>
      <c r="VDX87" s="323"/>
      <c r="VDY87" s="323"/>
      <c r="VDZ87" s="323"/>
      <c r="VEA87" s="323"/>
      <c r="VEB87" s="323"/>
      <c r="VEC87" s="323"/>
      <c r="VED87" s="323"/>
      <c r="VEE87" s="323"/>
      <c r="VEF87" s="323"/>
      <c r="VEG87" s="323"/>
      <c r="VEH87" s="323"/>
      <c r="VEI87" s="323"/>
      <c r="VEJ87" s="350"/>
      <c r="VEK87" s="312"/>
      <c r="VEL87" s="312"/>
      <c r="VEM87" s="312"/>
      <c r="VEN87" s="312"/>
      <c r="VEO87" s="312"/>
      <c r="VEP87" s="312"/>
      <c r="VEQ87" s="312"/>
      <c r="VER87" s="312"/>
      <c r="VES87" s="312"/>
      <c r="VET87" s="312"/>
      <c r="VEU87" s="312"/>
      <c r="VEV87" s="312"/>
      <c r="VEW87" s="312"/>
      <c r="VEX87" s="312"/>
      <c r="VEY87" s="312"/>
      <c r="VEZ87" s="312"/>
      <c r="VFA87" s="312"/>
      <c r="VFB87" s="312"/>
      <c r="VFC87" s="312"/>
      <c r="VFD87" s="312"/>
      <c r="VFE87" s="312"/>
      <c r="VFF87" s="312"/>
      <c r="VFG87" s="312"/>
      <c r="VFH87" s="312"/>
      <c r="VFI87" s="312"/>
      <c r="VFJ87" s="312"/>
      <c r="VFK87" s="312"/>
      <c r="VFL87" s="312"/>
      <c r="VFM87" s="312"/>
      <c r="VFN87" s="312"/>
      <c r="VFO87" s="312"/>
      <c r="VFP87" s="312"/>
      <c r="VFQ87" s="312"/>
      <c r="VFR87" s="312"/>
      <c r="VFS87" s="312"/>
      <c r="VFT87" s="312"/>
      <c r="VFU87" s="312"/>
      <c r="VFV87" s="312"/>
      <c r="VFW87" s="312"/>
      <c r="VFX87" s="312"/>
      <c r="VFY87" s="312"/>
      <c r="VFZ87" s="312"/>
      <c r="VGA87" s="312"/>
      <c r="VGB87" s="312"/>
      <c r="VGC87" s="312"/>
      <c r="VGD87" s="312"/>
      <c r="VGE87" s="312"/>
      <c r="VGF87" s="312"/>
      <c r="VGG87" s="312"/>
      <c r="VGH87" s="312"/>
      <c r="VGI87" s="312"/>
      <c r="VGJ87" s="312"/>
      <c r="VGK87" s="312"/>
      <c r="VGL87" s="312"/>
      <c r="VGM87" s="312"/>
      <c r="VGN87" s="312"/>
      <c r="VGO87" s="312"/>
      <c r="VGP87" s="312"/>
      <c r="VGQ87" s="312"/>
      <c r="VGR87" s="312"/>
      <c r="VGS87" s="318"/>
      <c r="VGT87" s="318"/>
      <c r="VGU87" s="318"/>
      <c r="VGV87" s="318"/>
      <c r="VGW87" s="318"/>
      <c r="VGX87" s="318"/>
      <c r="VGY87" s="318"/>
      <c r="VGZ87" s="318"/>
      <c r="VHA87" s="318"/>
      <c r="VHB87" s="318"/>
      <c r="VHC87" s="318"/>
      <c r="VHD87" s="318"/>
      <c r="VHE87" s="318"/>
      <c r="VHF87" s="318"/>
      <c r="VHG87" s="318"/>
      <c r="VHH87" s="318"/>
      <c r="VHI87" s="322"/>
      <c r="VHJ87" s="323"/>
      <c r="VHK87" s="323"/>
      <c r="VHL87" s="323"/>
      <c r="VHM87" s="323"/>
      <c r="VHN87" s="323"/>
      <c r="VHO87" s="323"/>
      <c r="VHP87" s="323"/>
      <c r="VHQ87" s="323"/>
      <c r="VHR87" s="323"/>
      <c r="VHS87" s="323"/>
      <c r="VHT87" s="323"/>
      <c r="VHU87" s="323"/>
      <c r="VHV87" s="323"/>
      <c r="VHW87" s="323"/>
      <c r="VHX87" s="350"/>
      <c r="VHY87" s="312"/>
      <c r="VHZ87" s="312"/>
      <c r="VIA87" s="312"/>
      <c r="VIB87" s="312"/>
      <c r="VIC87" s="312"/>
      <c r="VID87" s="312"/>
      <c r="VIE87" s="312"/>
      <c r="VIF87" s="312"/>
      <c r="VIG87" s="312"/>
      <c r="VIH87" s="312"/>
      <c r="VII87" s="312"/>
      <c r="VIJ87" s="312"/>
      <c r="VIK87" s="312"/>
      <c r="VIL87" s="312"/>
      <c r="VIM87" s="312"/>
      <c r="VIN87" s="312"/>
      <c r="VIO87" s="312"/>
      <c r="VIP87" s="312"/>
      <c r="VIQ87" s="312"/>
      <c r="VIR87" s="312"/>
      <c r="VIS87" s="312"/>
      <c r="VIT87" s="312"/>
      <c r="VIU87" s="312"/>
      <c r="VIV87" s="312"/>
      <c r="VIW87" s="312"/>
      <c r="VIX87" s="312"/>
      <c r="VIY87" s="312"/>
      <c r="VIZ87" s="312"/>
      <c r="VJA87" s="312"/>
      <c r="VJB87" s="312"/>
      <c r="VJC87" s="312"/>
      <c r="VJD87" s="312"/>
      <c r="VJE87" s="312"/>
      <c r="VJF87" s="312"/>
      <c r="VJG87" s="312"/>
      <c r="VJH87" s="312"/>
      <c r="VJI87" s="312"/>
      <c r="VJJ87" s="312"/>
      <c r="VJK87" s="312"/>
      <c r="VJL87" s="312"/>
      <c r="VJM87" s="312"/>
      <c r="VJN87" s="312"/>
      <c r="VJO87" s="312"/>
      <c r="VJP87" s="312"/>
      <c r="VJQ87" s="312"/>
      <c r="VJR87" s="312"/>
      <c r="VJS87" s="312"/>
      <c r="VJT87" s="312"/>
      <c r="VJU87" s="312"/>
      <c r="VJV87" s="312"/>
      <c r="VJW87" s="312"/>
      <c r="VJX87" s="312"/>
      <c r="VJY87" s="312"/>
      <c r="VJZ87" s="312"/>
      <c r="VKA87" s="312"/>
      <c r="VKB87" s="312"/>
      <c r="VKC87" s="312"/>
      <c r="VKD87" s="312"/>
      <c r="VKE87" s="312"/>
      <c r="VKF87" s="312"/>
      <c r="VKG87" s="318"/>
      <c r="VKH87" s="318"/>
      <c r="VKI87" s="318"/>
      <c r="VKJ87" s="318"/>
      <c r="VKK87" s="318"/>
      <c r="VKL87" s="318"/>
      <c r="VKM87" s="318"/>
      <c r="VKN87" s="318"/>
      <c r="VKO87" s="318"/>
      <c r="VKP87" s="318"/>
      <c r="VKQ87" s="318"/>
      <c r="VKR87" s="318"/>
      <c r="VKS87" s="318"/>
      <c r="VKT87" s="318"/>
      <c r="VKU87" s="318"/>
      <c r="VKV87" s="318"/>
      <c r="VKW87" s="322"/>
      <c r="VKX87" s="323"/>
      <c r="VKY87" s="323"/>
      <c r="VKZ87" s="323"/>
      <c r="VLA87" s="323"/>
      <c r="VLB87" s="323"/>
      <c r="VLC87" s="323"/>
      <c r="VLD87" s="323"/>
      <c r="VLE87" s="323"/>
      <c r="VLF87" s="323"/>
      <c r="VLG87" s="323"/>
      <c r="VLH87" s="323"/>
      <c r="VLI87" s="323"/>
      <c r="VLJ87" s="323"/>
      <c r="VLK87" s="323"/>
      <c r="VLL87" s="350"/>
      <c r="VLM87" s="312"/>
      <c r="VLN87" s="312"/>
      <c r="VLO87" s="312"/>
      <c r="VLP87" s="312"/>
      <c r="VLQ87" s="312"/>
      <c r="VLR87" s="312"/>
      <c r="VLS87" s="312"/>
      <c r="VLT87" s="312"/>
      <c r="VLU87" s="312"/>
      <c r="VLV87" s="312"/>
      <c r="VLW87" s="312"/>
      <c r="VLX87" s="312"/>
      <c r="VLY87" s="312"/>
      <c r="VLZ87" s="312"/>
      <c r="VMA87" s="312"/>
      <c r="VMB87" s="312"/>
      <c r="VMC87" s="312"/>
      <c r="VMD87" s="312"/>
      <c r="VME87" s="312"/>
      <c r="VMF87" s="312"/>
      <c r="VMG87" s="312"/>
      <c r="VMH87" s="312"/>
      <c r="VMI87" s="312"/>
      <c r="VMJ87" s="312"/>
      <c r="VMK87" s="312"/>
      <c r="VML87" s="312"/>
      <c r="VMM87" s="312"/>
      <c r="VMN87" s="312"/>
      <c r="VMO87" s="312"/>
      <c r="VMP87" s="312"/>
      <c r="VMQ87" s="312"/>
      <c r="VMR87" s="312"/>
      <c r="VMS87" s="312"/>
      <c r="VMT87" s="312"/>
      <c r="VMU87" s="312"/>
      <c r="VMV87" s="312"/>
      <c r="VMW87" s="312"/>
      <c r="VMX87" s="312"/>
      <c r="VMY87" s="312"/>
      <c r="VMZ87" s="312"/>
      <c r="VNA87" s="312"/>
      <c r="VNB87" s="312"/>
      <c r="VNC87" s="312"/>
      <c r="VND87" s="312"/>
      <c r="VNE87" s="312"/>
      <c r="VNF87" s="312"/>
      <c r="VNG87" s="312"/>
      <c r="VNH87" s="312"/>
      <c r="VNI87" s="312"/>
      <c r="VNJ87" s="312"/>
      <c r="VNK87" s="312"/>
      <c r="VNL87" s="312"/>
      <c r="VNM87" s="312"/>
      <c r="VNN87" s="312"/>
      <c r="VNO87" s="312"/>
      <c r="VNP87" s="312"/>
      <c r="VNQ87" s="312"/>
      <c r="VNR87" s="312"/>
      <c r="VNS87" s="312"/>
      <c r="VNT87" s="312"/>
      <c r="VNU87" s="318"/>
      <c r="VNV87" s="318"/>
      <c r="VNW87" s="318"/>
      <c r="VNX87" s="318"/>
      <c r="VNY87" s="318"/>
      <c r="VNZ87" s="318"/>
      <c r="VOA87" s="318"/>
      <c r="VOB87" s="318"/>
      <c r="VOC87" s="318"/>
      <c r="VOD87" s="318"/>
      <c r="VOE87" s="318"/>
      <c r="VOF87" s="318"/>
      <c r="VOG87" s="318"/>
      <c r="VOH87" s="318"/>
      <c r="VOI87" s="318"/>
      <c r="VOJ87" s="318"/>
      <c r="VOK87" s="322"/>
      <c r="VOL87" s="323"/>
      <c r="VOM87" s="323"/>
      <c r="VON87" s="323"/>
      <c r="VOO87" s="323"/>
      <c r="VOP87" s="323"/>
      <c r="VOQ87" s="323"/>
      <c r="VOR87" s="323"/>
      <c r="VOS87" s="323"/>
      <c r="VOT87" s="323"/>
      <c r="VOU87" s="323"/>
      <c r="VOV87" s="323"/>
      <c r="VOW87" s="323"/>
      <c r="VOX87" s="323"/>
      <c r="VOY87" s="323"/>
      <c r="VOZ87" s="350"/>
      <c r="VPA87" s="312"/>
      <c r="VPB87" s="312"/>
      <c r="VPC87" s="312"/>
      <c r="VPD87" s="312"/>
      <c r="VPE87" s="312"/>
      <c r="VPF87" s="312"/>
      <c r="VPG87" s="312"/>
      <c r="VPH87" s="312"/>
      <c r="VPI87" s="312"/>
      <c r="VPJ87" s="312"/>
      <c r="VPK87" s="312"/>
      <c r="VPL87" s="312"/>
      <c r="VPM87" s="312"/>
      <c r="VPN87" s="312"/>
      <c r="VPO87" s="312"/>
      <c r="VPP87" s="312"/>
      <c r="VPQ87" s="312"/>
      <c r="VPR87" s="312"/>
      <c r="VPS87" s="312"/>
      <c r="VPT87" s="312"/>
      <c r="VPU87" s="312"/>
      <c r="VPV87" s="312"/>
      <c r="VPW87" s="312"/>
      <c r="VPX87" s="312"/>
      <c r="VPY87" s="312"/>
      <c r="VPZ87" s="312"/>
      <c r="VQA87" s="312"/>
      <c r="VQB87" s="312"/>
      <c r="VQC87" s="312"/>
      <c r="VQD87" s="312"/>
      <c r="VQE87" s="312"/>
      <c r="VQF87" s="312"/>
      <c r="VQG87" s="312"/>
      <c r="VQH87" s="312"/>
      <c r="VQI87" s="312"/>
      <c r="VQJ87" s="312"/>
      <c r="VQK87" s="312"/>
      <c r="VQL87" s="312"/>
      <c r="VQM87" s="312"/>
      <c r="VQN87" s="312"/>
      <c r="VQO87" s="312"/>
      <c r="VQP87" s="312"/>
      <c r="VQQ87" s="312"/>
      <c r="VQR87" s="312"/>
      <c r="VQS87" s="312"/>
      <c r="VQT87" s="312"/>
      <c r="VQU87" s="312"/>
      <c r="VQV87" s="312"/>
      <c r="VQW87" s="312"/>
      <c r="VQX87" s="312"/>
      <c r="VQY87" s="312"/>
      <c r="VQZ87" s="312"/>
      <c r="VRA87" s="312"/>
      <c r="VRB87" s="312"/>
      <c r="VRC87" s="312"/>
      <c r="VRD87" s="312"/>
      <c r="VRE87" s="312"/>
      <c r="VRF87" s="312"/>
      <c r="VRG87" s="312"/>
      <c r="VRH87" s="312"/>
      <c r="VRI87" s="318"/>
      <c r="VRJ87" s="318"/>
      <c r="VRK87" s="318"/>
      <c r="VRL87" s="318"/>
      <c r="VRM87" s="318"/>
      <c r="VRN87" s="318"/>
      <c r="VRO87" s="318"/>
      <c r="VRP87" s="318"/>
      <c r="VRQ87" s="318"/>
      <c r="VRR87" s="318"/>
      <c r="VRS87" s="318"/>
      <c r="VRT87" s="318"/>
      <c r="VRU87" s="318"/>
      <c r="VRV87" s="318"/>
      <c r="VRW87" s="318"/>
      <c r="VRX87" s="318"/>
      <c r="VRY87" s="322"/>
      <c r="VRZ87" s="323"/>
      <c r="VSA87" s="323"/>
      <c r="VSB87" s="323"/>
      <c r="VSC87" s="323"/>
      <c r="VSD87" s="323"/>
      <c r="VSE87" s="323"/>
      <c r="VSF87" s="323"/>
      <c r="VSG87" s="323"/>
      <c r="VSH87" s="323"/>
      <c r="VSI87" s="323"/>
      <c r="VSJ87" s="323"/>
      <c r="VSK87" s="323"/>
      <c r="VSL87" s="323"/>
      <c r="VSM87" s="323"/>
      <c r="VSN87" s="350"/>
      <c r="VSO87" s="312"/>
      <c r="VSP87" s="312"/>
      <c r="VSQ87" s="312"/>
      <c r="VSR87" s="312"/>
      <c r="VSS87" s="312"/>
      <c r="VST87" s="312"/>
      <c r="VSU87" s="312"/>
      <c r="VSV87" s="312"/>
      <c r="VSW87" s="312"/>
      <c r="VSX87" s="312"/>
      <c r="VSY87" s="312"/>
      <c r="VSZ87" s="312"/>
      <c r="VTA87" s="312"/>
      <c r="VTB87" s="312"/>
      <c r="VTC87" s="312"/>
      <c r="VTD87" s="312"/>
      <c r="VTE87" s="312"/>
      <c r="VTF87" s="312"/>
      <c r="VTG87" s="312"/>
      <c r="VTH87" s="312"/>
      <c r="VTI87" s="312"/>
      <c r="VTJ87" s="312"/>
      <c r="VTK87" s="312"/>
      <c r="VTL87" s="312"/>
      <c r="VTM87" s="312"/>
      <c r="VTN87" s="312"/>
      <c r="VTO87" s="312"/>
      <c r="VTP87" s="312"/>
      <c r="VTQ87" s="312"/>
      <c r="VTR87" s="312"/>
      <c r="VTS87" s="312"/>
      <c r="VTT87" s="312"/>
      <c r="VTU87" s="312"/>
      <c r="VTV87" s="312"/>
      <c r="VTW87" s="312"/>
      <c r="VTX87" s="312"/>
      <c r="VTY87" s="312"/>
      <c r="VTZ87" s="312"/>
      <c r="VUA87" s="312"/>
      <c r="VUB87" s="312"/>
      <c r="VUC87" s="312"/>
      <c r="VUD87" s="312"/>
      <c r="VUE87" s="312"/>
      <c r="VUF87" s="312"/>
      <c r="VUG87" s="312"/>
      <c r="VUH87" s="312"/>
      <c r="VUI87" s="312"/>
      <c r="VUJ87" s="312"/>
      <c r="VUK87" s="312"/>
      <c r="VUL87" s="312"/>
      <c r="VUM87" s="312"/>
      <c r="VUN87" s="312"/>
      <c r="VUO87" s="312"/>
      <c r="VUP87" s="312"/>
      <c r="VUQ87" s="312"/>
      <c r="VUR87" s="312"/>
      <c r="VUS87" s="312"/>
      <c r="VUT87" s="312"/>
      <c r="VUU87" s="312"/>
      <c r="VUV87" s="312"/>
      <c r="VUW87" s="318"/>
      <c r="VUX87" s="318"/>
      <c r="VUY87" s="318"/>
      <c r="VUZ87" s="318"/>
      <c r="VVA87" s="318"/>
      <c r="VVB87" s="318"/>
      <c r="VVC87" s="318"/>
      <c r="VVD87" s="318"/>
      <c r="VVE87" s="318"/>
      <c r="VVF87" s="318"/>
      <c r="VVG87" s="318"/>
      <c r="VVH87" s="318"/>
      <c r="VVI87" s="318"/>
      <c r="VVJ87" s="318"/>
      <c r="VVK87" s="318"/>
      <c r="VVL87" s="318"/>
      <c r="VVM87" s="322"/>
      <c r="VVN87" s="323"/>
      <c r="VVO87" s="323"/>
      <c r="VVP87" s="323"/>
      <c r="VVQ87" s="323"/>
      <c r="VVR87" s="323"/>
      <c r="VVS87" s="323"/>
      <c r="VVT87" s="323"/>
      <c r="VVU87" s="323"/>
      <c r="VVV87" s="323"/>
      <c r="VVW87" s="323"/>
      <c r="VVX87" s="323"/>
      <c r="VVY87" s="323"/>
      <c r="VVZ87" s="323"/>
      <c r="VWA87" s="323"/>
      <c r="VWB87" s="350"/>
      <c r="VWC87" s="312"/>
      <c r="VWD87" s="312"/>
      <c r="VWE87" s="312"/>
      <c r="VWF87" s="312"/>
      <c r="VWG87" s="312"/>
      <c r="VWH87" s="312"/>
      <c r="VWI87" s="312"/>
      <c r="VWJ87" s="312"/>
      <c r="VWK87" s="312"/>
      <c r="VWL87" s="312"/>
      <c r="VWM87" s="312"/>
      <c r="VWN87" s="312"/>
      <c r="VWO87" s="312"/>
      <c r="VWP87" s="312"/>
      <c r="VWQ87" s="312"/>
      <c r="VWR87" s="312"/>
      <c r="VWS87" s="312"/>
      <c r="VWT87" s="312"/>
      <c r="VWU87" s="312"/>
      <c r="VWV87" s="312"/>
      <c r="VWW87" s="312"/>
      <c r="VWX87" s="312"/>
      <c r="VWY87" s="312"/>
      <c r="VWZ87" s="312"/>
      <c r="VXA87" s="312"/>
      <c r="VXB87" s="312"/>
      <c r="VXC87" s="312"/>
      <c r="VXD87" s="312"/>
      <c r="VXE87" s="312"/>
      <c r="VXF87" s="312"/>
      <c r="VXG87" s="312"/>
      <c r="VXH87" s="312"/>
      <c r="VXI87" s="312"/>
      <c r="VXJ87" s="312"/>
      <c r="VXK87" s="312"/>
      <c r="VXL87" s="312"/>
      <c r="VXM87" s="312"/>
      <c r="VXN87" s="312"/>
      <c r="VXO87" s="312"/>
      <c r="VXP87" s="312"/>
      <c r="VXQ87" s="312"/>
      <c r="VXR87" s="312"/>
      <c r="VXS87" s="312"/>
      <c r="VXT87" s="312"/>
      <c r="VXU87" s="312"/>
      <c r="VXV87" s="312"/>
      <c r="VXW87" s="312"/>
      <c r="VXX87" s="312"/>
      <c r="VXY87" s="312"/>
      <c r="VXZ87" s="312"/>
      <c r="VYA87" s="312"/>
      <c r="VYB87" s="312"/>
      <c r="VYC87" s="312"/>
      <c r="VYD87" s="312"/>
      <c r="VYE87" s="312"/>
      <c r="VYF87" s="312"/>
      <c r="VYG87" s="312"/>
      <c r="VYH87" s="312"/>
      <c r="VYI87" s="312"/>
      <c r="VYJ87" s="312"/>
      <c r="VYK87" s="318"/>
      <c r="VYL87" s="318"/>
      <c r="VYM87" s="318"/>
      <c r="VYN87" s="318"/>
      <c r="VYO87" s="318"/>
      <c r="VYP87" s="318"/>
      <c r="VYQ87" s="318"/>
      <c r="VYR87" s="318"/>
      <c r="VYS87" s="318"/>
      <c r="VYT87" s="318"/>
      <c r="VYU87" s="318"/>
      <c r="VYV87" s="318"/>
      <c r="VYW87" s="318"/>
      <c r="VYX87" s="318"/>
      <c r="VYY87" s="318"/>
      <c r="VYZ87" s="318"/>
      <c r="VZA87" s="322"/>
      <c r="VZB87" s="323"/>
      <c r="VZC87" s="323"/>
      <c r="VZD87" s="323"/>
      <c r="VZE87" s="323"/>
      <c r="VZF87" s="323"/>
      <c r="VZG87" s="323"/>
      <c r="VZH87" s="323"/>
      <c r="VZI87" s="323"/>
      <c r="VZJ87" s="323"/>
      <c r="VZK87" s="323"/>
      <c r="VZL87" s="323"/>
      <c r="VZM87" s="323"/>
      <c r="VZN87" s="323"/>
      <c r="VZO87" s="323"/>
      <c r="VZP87" s="350"/>
      <c r="VZQ87" s="312"/>
      <c r="VZR87" s="312"/>
      <c r="VZS87" s="312"/>
      <c r="VZT87" s="312"/>
      <c r="VZU87" s="312"/>
      <c r="VZV87" s="312"/>
      <c r="VZW87" s="312"/>
      <c r="VZX87" s="312"/>
      <c r="VZY87" s="312"/>
      <c r="VZZ87" s="312"/>
      <c r="WAA87" s="312"/>
      <c r="WAB87" s="312"/>
      <c r="WAC87" s="312"/>
      <c r="WAD87" s="312"/>
      <c r="WAE87" s="312"/>
      <c r="WAF87" s="312"/>
      <c r="WAG87" s="312"/>
      <c r="WAH87" s="312"/>
      <c r="WAI87" s="312"/>
      <c r="WAJ87" s="312"/>
      <c r="WAK87" s="312"/>
      <c r="WAL87" s="312"/>
      <c r="WAM87" s="312"/>
      <c r="WAN87" s="312"/>
      <c r="WAO87" s="312"/>
      <c r="WAP87" s="312"/>
      <c r="WAQ87" s="312"/>
      <c r="WAR87" s="312"/>
      <c r="WAS87" s="312"/>
      <c r="WAT87" s="312"/>
      <c r="WAU87" s="312"/>
      <c r="WAV87" s="312"/>
      <c r="WAW87" s="312"/>
      <c r="WAX87" s="312"/>
      <c r="WAY87" s="312"/>
      <c r="WAZ87" s="312"/>
      <c r="WBA87" s="312"/>
      <c r="WBB87" s="312"/>
      <c r="WBC87" s="312"/>
      <c r="WBD87" s="312"/>
      <c r="WBE87" s="312"/>
      <c r="WBF87" s="312"/>
      <c r="WBG87" s="312"/>
      <c r="WBH87" s="312"/>
      <c r="WBI87" s="312"/>
      <c r="WBJ87" s="312"/>
      <c r="WBK87" s="312"/>
      <c r="WBL87" s="312"/>
      <c r="WBM87" s="312"/>
      <c r="WBN87" s="312"/>
      <c r="WBO87" s="312"/>
      <c r="WBP87" s="312"/>
      <c r="WBQ87" s="312"/>
      <c r="WBR87" s="312"/>
      <c r="WBS87" s="312"/>
      <c r="WBT87" s="312"/>
      <c r="WBU87" s="312"/>
      <c r="WBV87" s="312"/>
      <c r="WBW87" s="312"/>
      <c r="WBX87" s="312"/>
      <c r="WBY87" s="318"/>
      <c r="WBZ87" s="318"/>
      <c r="WCA87" s="318"/>
      <c r="WCB87" s="318"/>
      <c r="WCC87" s="318"/>
      <c r="WCD87" s="318"/>
      <c r="WCE87" s="318"/>
      <c r="WCF87" s="318"/>
      <c r="WCG87" s="318"/>
      <c r="WCH87" s="318"/>
      <c r="WCI87" s="318"/>
      <c r="WCJ87" s="318"/>
      <c r="WCK87" s="318"/>
      <c r="WCL87" s="318"/>
      <c r="WCM87" s="318"/>
      <c r="WCN87" s="318"/>
      <c r="WCO87" s="322"/>
      <c r="WCP87" s="323"/>
      <c r="WCQ87" s="323"/>
      <c r="WCR87" s="323"/>
      <c r="WCS87" s="323"/>
      <c r="WCT87" s="323"/>
      <c r="WCU87" s="323"/>
      <c r="WCV87" s="323"/>
      <c r="WCW87" s="323"/>
      <c r="WCX87" s="323"/>
      <c r="WCY87" s="323"/>
      <c r="WCZ87" s="323"/>
      <c r="WDA87" s="323"/>
      <c r="WDB87" s="323"/>
      <c r="WDC87" s="323"/>
      <c r="WDD87" s="350"/>
      <c r="WDE87" s="312"/>
      <c r="WDF87" s="312"/>
      <c r="WDG87" s="312"/>
      <c r="WDH87" s="312"/>
      <c r="WDI87" s="312"/>
      <c r="WDJ87" s="312"/>
      <c r="WDK87" s="312"/>
      <c r="WDL87" s="312"/>
      <c r="WDM87" s="312"/>
      <c r="WDN87" s="312"/>
      <c r="WDO87" s="312"/>
      <c r="WDP87" s="312"/>
      <c r="WDQ87" s="312"/>
      <c r="WDR87" s="312"/>
      <c r="WDS87" s="312"/>
      <c r="WDT87" s="312"/>
      <c r="WDU87" s="312"/>
      <c r="WDV87" s="312"/>
      <c r="WDW87" s="312"/>
      <c r="WDX87" s="312"/>
      <c r="WDY87" s="312"/>
      <c r="WDZ87" s="312"/>
      <c r="WEA87" s="312"/>
      <c r="WEB87" s="312"/>
      <c r="WEC87" s="312"/>
      <c r="WED87" s="312"/>
      <c r="WEE87" s="312"/>
      <c r="WEF87" s="312"/>
      <c r="WEG87" s="312"/>
      <c r="WEH87" s="312"/>
      <c r="WEI87" s="312"/>
      <c r="WEJ87" s="312"/>
      <c r="WEK87" s="312"/>
      <c r="WEL87" s="312"/>
      <c r="WEM87" s="312"/>
      <c r="WEN87" s="312"/>
      <c r="WEO87" s="312"/>
      <c r="WEP87" s="312"/>
      <c r="WEQ87" s="312"/>
      <c r="WER87" s="312"/>
      <c r="WES87" s="312"/>
      <c r="WET87" s="312"/>
      <c r="WEU87" s="312"/>
      <c r="WEV87" s="312"/>
      <c r="WEW87" s="312"/>
      <c r="WEX87" s="312"/>
      <c r="WEY87" s="312"/>
      <c r="WEZ87" s="312"/>
      <c r="WFA87" s="312"/>
      <c r="WFB87" s="312"/>
      <c r="WFC87" s="312"/>
      <c r="WFD87" s="312"/>
      <c r="WFE87" s="312"/>
      <c r="WFF87" s="312"/>
      <c r="WFG87" s="312"/>
      <c r="WFH87" s="312"/>
      <c r="WFI87" s="312"/>
      <c r="WFJ87" s="312"/>
      <c r="WFK87" s="312"/>
      <c r="WFL87" s="312"/>
      <c r="WFM87" s="318"/>
      <c r="WFN87" s="318"/>
      <c r="WFO87" s="318"/>
      <c r="WFP87" s="318"/>
      <c r="WFQ87" s="318"/>
      <c r="WFR87" s="318"/>
      <c r="WFS87" s="318"/>
      <c r="WFT87" s="318"/>
      <c r="WFU87" s="318"/>
      <c r="WFV87" s="318"/>
      <c r="WFW87" s="318"/>
      <c r="WFX87" s="318"/>
      <c r="WFY87" s="318"/>
      <c r="WFZ87" s="318"/>
      <c r="WGA87" s="318"/>
      <c r="WGB87" s="318"/>
      <c r="WGC87" s="322"/>
      <c r="WGD87" s="323"/>
      <c r="WGE87" s="323"/>
      <c r="WGF87" s="323"/>
      <c r="WGG87" s="323"/>
      <c r="WGH87" s="323"/>
      <c r="WGI87" s="323"/>
      <c r="WGJ87" s="323"/>
      <c r="WGK87" s="323"/>
      <c r="WGL87" s="323"/>
      <c r="WGM87" s="323"/>
      <c r="WGN87" s="323"/>
      <c r="WGO87" s="323"/>
      <c r="WGP87" s="323"/>
      <c r="WGQ87" s="323"/>
      <c r="WGR87" s="350"/>
      <c r="WGS87" s="312"/>
      <c r="WGT87" s="312"/>
      <c r="WGU87" s="312"/>
      <c r="WGV87" s="312"/>
      <c r="WGW87" s="312"/>
      <c r="WGX87" s="312"/>
      <c r="WGY87" s="312"/>
      <c r="WGZ87" s="312"/>
      <c r="WHA87" s="312"/>
      <c r="WHB87" s="312"/>
      <c r="WHC87" s="312"/>
      <c r="WHD87" s="312"/>
      <c r="WHE87" s="312"/>
      <c r="WHF87" s="312"/>
      <c r="WHG87" s="312"/>
      <c r="WHH87" s="312"/>
      <c r="WHI87" s="312"/>
      <c r="WHJ87" s="312"/>
      <c r="WHK87" s="312"/>
      <c r="WHL87" s="312"/>
      <c r="WHM87" s="312"/>
      <c r="WHN87" s="312"/>
      <c r="WHO87" s="312"/>
      <c r="WHP87" s="312"/>
      <c r="WHQ87" s="312"/>
      <c r="WHR87" s="312"/>
      <c r="WHS87" s="312"/>
      <c r="WHT87" s="312"/>
      <c r="WHU87" s="312"/>
      <c r="WHV87" s="312"/>
      <c r="WHW87" s="312"/>
      <c r="WHX87" s="312"/>
      <c r="WHY87" s="312"/>
      <c r="WHZ87" s="312"/>
      <c r="WIA87" s="312"/>
      <c r="WIB87" s="312"/>
      <c r="WIC87" s="312"/>
      <c r="WID87" s="312"/>
      <c r="WIE87" s="312"/>
      <c r="WIF87" s="312"/>
      <c r="WIG87" s="312"/>
      <c r="WIH87" s="312"/>
      <c r="WII87" s="312"/>
      <c r="WIJ87" s="312"/>
      <c r="WIK87" s="312"/>
      <c r="WIL87" s="312"/>
      <c r="WIM87" s="312"/>
      <c r="WIN87" s="312"/>
      <c r="WIO87" s="312"/>
      <c r="WIP87" s="312"/>
      <c r="WIQ87" s="312"/>
      <c r="WIR87" s="312"/>
      <c r="WIS87" s="312"/>
      <c r="WIT87" s="312"/>
      <c r="WIU87" s="312"/>
      <c r="WIV87" s="312"/>
      <c r="WIW87" s="312"/>
      <c r="WIX87" s="312"/>
      <c r="WIY87" s="312"/>
      <c r="WIZ87" s="312"/>
      <c r="WJA87" s="318"/>
      <c r="WJB87" s="318"/>
      <c r="WJC87" s="318"/>
      <c r="WJD87" s="318"/>
      <c r="WJE87" s="318"/>
      <c r="WJF87" s="318"/>
      <c r="WJG87" s="318"/>
      <c r="WJH87" s="318"/>
      <c r="WJI87" s="318"/>
      <c r="WJJ87" s="318"/>
      <c r="WJK87" s="318"/>
      <c r="WJL87" s="318"/>
      <c r="WJM87" s="318"/>
      <c r="WJN87" s="318"/>
      <c r="WJO87" s="318"/>
      <c r="WJP87" s="318"/>
      <c r="WJQ87" s="322"/>
      <c r="WJR87" s="323"/>
      <c r="WJS87" s="323"/>
      <c r="WJT87" s="323"/>
      <c r="WJU87" s="323"/>
      <c r="WJV87" s="323"/>
      <c r="WJW87" s="323"/>
      <c r="WJX87" s="323"/>
      <c r="WJY87" s="323"/>
      <c r="WJZ87" s="323"/>
      <c r="WKA87" s="323"/>
      <c r="WKB87" s="323"/>
      <c r="WKC87" s="323"/>
      <c r="WKD87" s="323"/>
      <c r="WKE87" s="323"/>
      <c r="WKF87" s="350"/>
      <c r="WKG87" s="312"/>
      <c r="WKH87" s="312"/>
      <c r="WKI87" s="312"/>
      <c r="WKJ87" s="312"/>
      <c r="WKK87" s="312"/>
      <c r="WKL87" s="312"/>
      <c r="WKM87" s="312"/>
      <c r="WKN87" s="312"/>
      <c r="WKO87" s="312"/>
      <c r="WKP87" s="312"/>
      <c r="WKQ87" s="312"/>
      <c r="WKR87" s="312"/>
      <c r="WKS87" s="312"/>
      <c r="WKT87" s="312"/>
      <c r="WKU87" s="312"/>
      <c r="WKV87" s="312"/>
      <c r="WKW87" s="312"/>
      <c r="WKX87" s="312"/>
      <c r="WKY87" s="312"/>
      <c r="WKZ87" s="312"/>
      <c r="WLA87" s="312"/>
      <c r="WLB87" s="312"/>
      <c r="WLC87" s="312"/>
      <c r="WLD87" s="312"/>
      <c r="WLE87" s="312"/>
      <c r="WLF87" s="312"/>
      <c r="WLG87" s="312"/>
      <c r="WLH87" s="312"/>
      <c r="WLI87" s="312"/>
      <c r="WLJ87" s="312"/>
      <c r="WLK87" s="312"/>
      <c r="WLL87" s="312"/>
      <c r="WLM87" s="312"/>
      <c r="WLN87" s="312"/>
      <c r="WLO87" s="312"/>
      <c r="WLP87" s="312"/>
      <c r="WLQ87" s="312"/>
      <c r="WLR87" s="312"/>
      <c r="WLS87" s="312"/>
      <c r="WLT87" s="312"/>
      <c r="WLU87" s="312"/>
      <c r="WLV87" s="312"/>
      <c r="WLW87" s="312"/>
      <c r="WLX87" s="312"/>
      <c r="WLY87" s="312"/>
      <c r="WLZ87" s="312"/>
      <c r="WMA87" s="312"/>
      <c r="WMB87" s="312"/>
      <c r="WMC87" s="312"/>
      <c r="WMD87" s="312"/>
      <c r="WME87" s="312"/>
      <c r="WMF87" s="312"/>
      <c r="WMG87" s="312"/>
      <c r="WMH87" s="312"/>
      <c r="WMI87" s="312"/>
      <c r="WMJ87" s="312"/>
      <c r="WMK87" s="312"/>
      <c r="WML87" s="312"/>
      <c r="WMM87" s="312"/>
      <c r="WMN87" s="312"/>
      <c r="WMO87" s="318"/>
      <c r="WMP87" s="318"/>
      <c r="WMQ87" s="318"/>
      <c r="WMR87" s="318"/>
      <c r="WMS87" s="318"/>
      <c r="WMT87" s="318"/>
      <c r="WMU87" s="318"/>
      <c r="WMV87" s="318"/>
      <c r="WMW87" s="318"/>
      <c r="WMX87" s="318"/>
      <c r="WMY87" s="318"/>
      <c r="WMZ87" s="318"/>
      <c r="WNA87" s="318"/>
      <c r="WNB87" s="318"/>
      <c r="WNC87" s="318"/>
      <c r="WND87" s="318"/>
      <c r="WNE87" s="322"/>
      <c r="WNF87" s="323"/>
      <c r="WNG87" s="323"/>
      <c r="WNH87" s="323"/>
      <c r="WNI87" s="323"/>
      <c r="WNJ87" s="323"/>
      <c r="WNK87" s="323"/>
      <c r="WNL87" s="323"/>
      <c r="WNM87" s="323"/>
      <c r="WNN87" s="323"/>
      <c r="WNO87" s="323"/>
      <c r="WNP87" s="323"/>
      <c r="WNQ87" s="323"/>
      <c r="WNR87" s="323"/>
      <c r="WNS87" s="323"/>
      <c r="WNT87" s="350"/>
      <c r="WNU87" s="312"/>
      <c r="WNV87" s="312"/>
      <c r="WNW87" s="312"/>
      <c r="WNX87" s="312"/>
      <c r="WNY87" s="312"/>
      <c r="WNZ87" s="312"/>
      <c r="WOA87" s="312"/>
      <c r="WOB87" s="312"/>
      <c r="WOC87" s="312"/>
      <c r="WOD87" s="312"/>
      <c r="WOE87" s="312"/>
      <c r="WOF87" s="312"/>
      <c r="WOG87" s="312"/>
      <c r="WOH87" s="312"/>
      <c r="WOI87" s="312"/>
      <c r="WOJ87" s="312"/>
      <c r="WOK87" s="312"/>
      <c r="WOL87" s="312"/>
      <c r="WOM87" s="312"/>
      <c r="WON87" s="312"/>
      <c r="WOO87" s="312"/>
      <c r="WOP87" s="312"/>
      <c r="WOQ87" s="312"/>
      <c r="WOR87" s="312"/>
      <c r="WOS87" s="312"/>
      <c r="WOT87" s="312"/>
      <c r="WOU87" s="312"/>
      <c r="WOV87" s="312"/>
      <c r="WOW87" s="312"/>
      <c r="WOX87" s="312"/>
      <c r="WOY87" s="312"/>
      <c r="WOZ87" s="312"/>
      <c r="WPA87" s="312"/>
      <c r="WPB87" s="312"/>
      <c r="WPC87" s="312"/>
      <c r="WPD87" s="312"/>
      <c r="WPE87" s="312"/>
      <c r="WPF87" s="312"/>
      <c r="WPG87" s="312"/>
      <c r="WPH87" s="312"/>
      <c r="WPI87" s="312"/>
      <c r="WPJ87" s="312"/>
      <c r="WPK87" s="312"/>
      <c r="WPL87" s="312"/>
      <c r="WPM87" s="312"/>
      <c r="WPN87" s="312"/>
      <c r="WPO87" s="312"/>
      <c r="WPP87" s="312"/>
      <c r="WPQ87" s="312"/>
      <c r="WPR87" s="312"/>
      <c r="WPS87" s="312"/>
      <c r="WPT87" s="312"/>
      <c r="WPU87" s="312"/>
      <c r="WPV87" s="312"/>
      <c r="WPW87" s="312"/>
      <c r="WPX87" s="312"/>
      <c r="WPY87" s="312"/>
      <c r="WPZ87" s="312"/>
      <c r="WQA87" s="312"/>
      <c r="WQB87" s="312"/>
      <c r="WQC87" s="318"/>
      <c r="WQD87" s="318"/>
      <c r="WQE87" s="318"/>
      <c r="WQF87" s="318"/>
      <c r="WQG87" s="318"/>
      <c r="WQH87" s="318"/>
      <c r="WQI87" s="318"/>
      <c r="WQJ87" s="318"/>
      <c r="WQK87" s="318"/>
      <c r="WQL87" s="318"/>
      <c r="WQM87" s="318"/>
      <c r="WQN87" s="318"/>
      <c r="WQO87" s="318"/>
      <c r="WQP87" s="318"/>
      <c r="WQQ87" s="318"/>
      <c r="WQR87" s="318"/>
      <c r="WQS87" s="322"/>
      <c r="WQT87" s="323"/>
      <c r="WQU87" s="323"/>
      <c r="WQV87" s="323"/>
      <c r="WQW87" s="323"/>
      <c r="WQX87" s="323"/>
      <c r="WQY87" s="323"/>
      <c r="WQZ87" s="323"/>
      <c r="WRA87" s="323"/>
      <c r="WRB87" s="323"/>
      <c r="WRC87" s="323"/>
      <c r="WRD87" s="323"/>
      <c r="WRE87" s="323"/>
      <c r="WRF87" s="323"/>
      <c r="WRG87" s="323"/>
      <c r="WRH87" s="350"/>
      <c r="WRI87" s="312"/>
      <c r="WRJ87" s="312"/>
      <c r="WRK87" s="312"/>
      <c r="WRL87" s="312"/>
      <c r="WRM87" s="312"/>
      <c r="WRN87" s="312"/>
      <c r="WRO87" s="312"/>
      <c r="WRP87" s="312"/>
      <c r="WRQ87" s="312"/>
      <c r="WRR87" s="312"/>
      <c r="WRS87" s="312"/>
      <c r="WRT87" s="312"/>
      <c r="WRU87" s="312"/>
      <c r="WRV87" s="312"/>
      <c r="WRW87" s="312"/>
      <c r="WRX87" s="312"/>
      <c r="WRY87" s="312"/>
      <c r="WRZ87" s="312"/>
      <c r="WSA87" s="312"/>
      <c r="WSB87" s="312"/>
      <c r="WSC87" s="312"/>
      <c r="WSD87" s="312"/>
      <c r="WSE87" s="312"/>
      <c r="WSF87" s="312"/>
      <c r="WSG87" s="312"/>
      <c r="WSH87" s="312"/>
      <c r="WSI87" s="312"/>
      <c r="WSJ87" s="312"/>
      <c r="WSK87" s="312"/>
      <c r="WSL87" s="312"/>
      <c r="WSM87" s="312"/>
      <c r="WSN87" s="312"/>
      <c r="WSO87" s="312"/>
      <c r="WSP87" s="312"/>
      <c r="WSQ87" s="312"/>
      <c r="WSR87" s="312"/>
      <c r="WSS87" s="312"/>
      <c r="WST87" s="312"/>
      <c r="WSU87" s="312"/>
      <c r="WSV87" s="312"/>
      <c r="WSW87" s="312"/>
      <c r="WSX87" s="312"/>
      <c r="WSY87" s="312"/>
      <c r="WSZ87" s="312"/>
      <c r="WTA87" s="312"/>
      <c r="WTB87" s="312"/>
      <c r="WTC87" s="312"/>
      <c r="WTD87" s="312"/>
      <c r="WTE87" s="312"/>
      <c r="WTF87" s="312"/>
      <c r="WTG87" s="312"/>
      <c r="WTH87" s="312"/>
      <c r="WTI87" s="312"/>
      <c r="WTJ87" s="312"/>
      <c r="WTK87" s="312"/>
      <c r="WTL87" s="312"/>
      <c r="WTM87" s="312"/>
      <c r="WTN87" s="312"/>
      <c r="WTO87" s="312"/>
      <c r="WTP87" s="312"/>
      <c r="WTQ87" s="318"/>
      <c r="WTR87" s="318"/>
      <c r="WTS87" s="318"/>
      <c r="WTT87" s="318"/>
      <c r="WTU87" s="318"/>
      <c r="WTV87" s="318"/>
      <c r="WTW87" s="318"/>
      <c r="WTX87" s="318"/>
      <c r="WTY87" s="318"/>
      <c r="WTZ87" s="318"/>
      <c r="WUA87" s="318"/>
      <c r="WUB87" s="318"/>
      <c r="WUC87" s="318"/>
      <c r="WUD87" s="318"/>
      <c r="WUE87" s="318"/>
      <c r="WUF87" s="318"/>
      <c r="WUG87" s="322"/>
      <c r="WUH87" s="323"/>
      <c r="WUI87" s="323"/>
      <c r="WUJ87" s="323"/>
      <c r="WUK87" s="323"/>
      <c r="WUL87" s="323"/>
      <c r="WUM87" s="323"/>
      <c r="WUN87" s="323"/>
      <c r="WUO87" s="323"/>
      <c r="WUP87" s="323"/>
      <c r="WUQ87" s="323"/>
      <c r="WUR87" s="323"/>
      <c r="WUS87" s="323"/>
      <c r="WUT87" s="323"/>
      <c r="WUU87" s="323"/>
      <c r="WUV87" s="350"/>
      <c r="WUW87" s="312"/>
      <c r="WUX87" s="312"/>
      <c r="WUY87" s="312"/>
      <c r="WUZ87" s="312"/>
      <c r="WVA87" s="312"/>
      <c r="WVB87" s="312"/>
      <c r="WVC87" s="312"/>
      <c r="WVD87" s="312"/>
      <c r="WVE87" s="312"/>
      <c r="WVF87" s="312"/>
      <c r="WVG87" s="312"/>
      <c r="WVH87" s="312"/>
      <c r="WVI87" s="312"/>
      <c r="WVJ87" s="312"/>
      <c r="WVK87" s="312"/>
      <c r="WVL87" s="312"/>
      <c r="WVM87" s="312"/>
      <c r="WVN87" s="312"/>
      <c r="WVO87" s="312"/>
      <c r="WVP87" s="312"/>
      <c r="WVQ87" s="312"/>
      <c r="WVR87" s="312"/>
      <c r="WVS87" s="312"/>
      <c r="WVT87" s="312"/>
      <c r="WVU87" s="312"/>
      <c r="WVV87" s="312"/>
      <c r="WVW87" s="312"/>
      <c r="WVX87" s="312"/>
      <c r="WVY87" s="312"/>
      <c r="WVZ87" s="312"/>
      <c r="WWA87" s="312"/>
      <c r="WWB87" s="312"/>
      <c r="WWC87" s="312"/>
      <c r="WWD87" s="312"/>
      <c r="WWE87" s="312"/>
      <c r="WWF87" s="312"/>
      <c r="WWG87" s="312"/>
      <c r="WWH87" s="312"/>
      <c r="WWI87" s="312"/>
      <c r="WWJ87" s="312"/>
      <c r="WWK87" s="312"/>
      <c r="WWL87" s="312"/>
      <c r="WWM87" s="312"/>
      <c r="WWN87" s="312"/>
      <c r="WWO87" s="312"/>
      <c r="WWP87" s="312"/>
      <c r="WWQ87" s="312"/>
      <c r="WWR87" s="312"/>
      <c r="WWS87" s="312"/>
      <c r="WWT87" s="312"/>
      <c r="WWU87" s="312"/>
      <c r="WWV87" s="312"/>
      <c r="WWW87" s="312"/>
      <c r="WWX87" s="312"/>
      <c r="WWY87" s="312"/>
      <c r="WWZ87" s="312"/>
      <c r="WXA87" s="312"/>
      <c r="WXB87" s="312"/>
      <c r="WXC87" s="312"/>
      <c r="WXD87" s="312"/>
      <c r="WXE87" s="318"/>
      <c r="WXF87" s="318"/>
      <c r="WXG87" s="318"/>
      <c r="WXH87" s="318"/>
      <c r="WXI87" s="318"/>
      <c r="WXJ87" s="318"/>
      <c r="WXK87" s="318"/>
      <c r="WXL87" s="318"/>
      <c r="WXM87" s="318"/>
      <c r="WXN87" s="318"/>
      <c r="WXO87" s="318"/>
      <c r="WXP87" s="318"/>
      <c r="WXQ87" s="318"/>
      <c r="WXR87" s="318"/>
      <c r="WXS87" s="318"/>
      <c r="WXT87" s="318"/>
      <c r="WXU87" s="322"/>
      <c r="WXV87" s="323"/>
      <c r="WXW87" s="323"/>
      <c r="WXX87" s="323"/>
      <c r="WXY87" s="323"/>
      <c r="WXZ87" s="323"/>
      <c r="WYA87" s="323"/>
      <c r="WYB87" s="323"/>
      <c r="WYC87" s="323"/>
      <c r="WYD87" s="323"/>
      <c r="WYE87" s="323"/>
      <c r="WYF87" s="323"/>
      <c r="WYG87" s="323"/>
      <c r="WYH87" s="323"/>
      <c r="WYI87" s="323"/>
      <c r="WYJ87" s="350"/>
      <c r="WYK87" s="312"/>
      <c r="WYL87" s="312"/>
      <c r="WYM87" s="312"/>
      <c r="WYN87" s="312"/>
      <c r="WYO87" s="312"/>
      <c r="WYP87" s="312"/>
      <c r="WYQ87" s="312"/>
      <c r="WYR87" s="312"/>
      <c r="WYS87" s="312"/>
      <c r="WYT87" s="312"/>
      <c r="WYU87" s="312"/>
      <c r="WYV87" s="312"/>
      <c r="WYW87" s="312"/>
      <c r="WYX87" s="312"/>
      <c r="WYY87" s="312"/>
      <c r="WYZ87" s="312"/>
      <c r="WZA87" s="312"/>
      <c r="WZB87" s="312"/>
      <c r="WZC87" s="312"/>
      <c r="WZD87" s="312"/>
      <c r="WZE87" s="312"/>
      <c r="WZF87" s="312"/>
      <c r="WZG87" s="312"/>
      <c r="WZH87" s="312"/>
      <c r="WZI87" s="312"/>
      <c r="WZJ87" s="312"/>
      <c r="WZK87" s="312"/>
      <c r="WZL87" s="312"/>
      <c r="WZM87" s="312"/>
      <c r="WZN87" s="312"/>
      <c r="WZO87" s="312"/>
      <c r="WZP87" s="312"/>
      <c r="WZQ87" s="312"/>
      <c r="WZR87" s="312"/>
      <c r="WZS87" s="312"/>
      <c r="WZT87" s="312"/>
      <c r="WZU87" s="312"/>
      <c r="WZV87" s="312"/>
      <c r="WZW87" s="312"/>
      <c r="WZX87" s="312"/>
      <c r="WZY87" s="312"/>
      <c r="WZZ87" s="312"/>
      <c r="XAA87" s="312"/>
      <c r="XAB87" s="312"/>
      <c r="XAC87" s="312"/>
      <c r="XAD87" s="312"/>
      <c r="XAE87" s="312"/>
      <c r="XAF87" s="312"/>
      <c r="XAG87" s="312"/>
      <c r="XAH87" s="312"/>
      <c r="XAI87" s="312"/>
      <c r="XAJ87" s="312"/>
      <c r="XAK87" s="312"/>
      <c r="XAL87" s="312"/>
      <c r="XAM87" s="312"/>
      <c r="XAN87" s="312"/>
      <c r="XAO87" s="312"/>
      <c r="XAP87" s="312"/>
      <c r="XAQ87" s="312"/>
      <c r="XAR87" s="312"/>
      <c r="XAS87" s="318"/>
      <c r="XAT87" s="318"/>
      <c r="XAU87" s="318"/>
      <c r="XAV87" s="318"/>
      <c r="XAW87" s="318"/>
      <c r="XAX87" s="318"/>
      <c r="XAY87" s="318"/>
      <c r="XAZ87" s="318"/>
      <c r="XBA87" s="318"/>
      <c r="XBB87" s="318"/>
      <c r="XBC87" s="318"/>
      <c r="XBD87" s="318"/>
      <c r="XBE87" s="318"/>
      <c r="XBF87" s="318"/>
      <c r="XBG87" s="318"/>
      <c r="XBH87" s="318"/>
      <c r="XBI87" s="322"/>
      <c r="XBJ87" s="323"/>
      <c r="XBK87" s="323"/>
      <c r="XBL87" s="323"/>
      <c r="XBM87" s="323"/>
      <c r="XBN87" s="323"/>
      <c r="XBO87" s="323"/>
      <c r="XBP87" s="323"/>
      <c r="XBQ87" s="323"/>
      <c r="XBR87" s="323"/>
      <c r="XBS87" s="323"/>
      <c r="XBT87" s="323"/>
      <c r="XBU87" s="323"/>
      <c r="XBV87" s="323"/>
      <c r="XBW87" s="323"/>
      <c r="XBX87" s="350"/>
      <c r="XBY87" s="312"/>
      <c r="XBZ87" s="312"/>
      <c r="XCA87" s="312"/>
      <c r="XCB87" s="312"/>
      <c r="XCC87" s="312"/>
      <c r="XCD87" s="312"/>
      <c r="XCE87" s="312"/>
      <c r="XCF87" s="312"/>
      <c r="XCG87" s="312"/>
      <c r="XCH87" s="312"/>
      <c r="XCI87" s="312"/>
      <c r="XCJ87" s="312"/>
      <c r="XCK87" s="312"/>
      <c r="XCL87" s="312"/>
      <c r="XCM87" s="312"/>
      <c r="XCN87" s="312"/>
      <c r="XCO87" s="312"/>
      <c r="XCP87" s="312"/>
      <c r="XCQ87" s="312"/>
      <c r="XCR87" s="312"/>
      <c r="XCS87" s="312"/>
      <c r="XCT87" s="312"/>
      <c r="XCU87" s="312"/>
      <c r="XCV87" s="312"/>
      <c r="XCW87" s="312"/>
      <c r="XCX87" s="312"/>
      <c r="XCY87" s="312"/>
      <c r="XCZ87" s="312"/>
      <c r="XDA87" s="312"/>
      <c r="XDB87" s="312"/>
      <c r="XDC87" s="312"/>
      <c r="XDD87" s="312"/>
      <c r="XDE87" s="312"/>
      <c r="XDF87" s="312"/>
      <c r="XDG87" s="312"/>
      <c r="XDH87" s="312"/>
      <c r="XDI87" s="312"/>
      <c r="XDJ87" s="312"/>
      <c r="XDK87" s="312"/>
      <c r="XDL87" s="312"/>
      <c r="XDM87" s="312"/>
      <c r="XDN87" s="312"/>
      <c r="XDO87" s="312"/>
      <c r="XDP87" s="312"/>
      <c r="XDQ87" s="312"/>
      <c r="XDR87" s="312"/>
      <c r="XDS87" s="312"/>
      <c r="XDT87" s="312"/>
      <c r="XDU87" s="312"/>
      <c r="XDV87" s="312"/>
      <c r="XDW87" s="312"/>
      <c r="XDX87" s="312"/>
      <c r="XDY87" s="312"/>
      <c r="XDZ87" s="312"/>
      <c r="XEA87" s="312"/>
      <c r="XEB87" s="312"/>
      <c r="XEC87" s="312"/>
      <c r="XED87" s="312"/>
      <c r="XEE87" s="312"/>
      <c r="XEF87" s="312"/>
      <c r="XEG87" s="318"/>
      <c r="XEH87" s="318"/>
      <c r="XEI87" s="318"/>
      <c r="XEJ87" s="318"/>
      <c r="XEK87" s="318"/>
      <c r="XEL87" s="318"/>
      <c r="XEM87" s="318"/>
      <c r="XEN87" s="318"/>
      <c r="XEO87" s="318"/>
      <c r="XEP87" s="318"/>
      <c r="XEQ87" s="318"/>
      <c r="XER87" s="318"/>
      <c r="XES87" s="318"/>
      <c r="XET87" s="318"/>
      <c r="XEU87" s="318"/>
      <c r="XEV87" s="318"/>
      <c r="XEW87" s="322"/>
      <c r="XEX87" s="323"/>
      <c r="XEY87" s="323"/>
      <c r="XEZ87" s="323"/>
      <c r="XFA87" s="323"/>
      <c r="XFB87" s="323"/>
      <c r="XFC87" s="323"/>
      <c r="XFD87" s="323"/>
    </row>
    <row r="88" spans="1:16384" ht="15.75" customHeight="1">
      <c r="A88" s="469" t="s">
        <v>872</v>
      </c>
      <c r="B88" s="453"/>
      <c r="C88" s="453"/>
      <c r="D88" s="453"/>
      <c r="E88" s="453"/>
      <c r="F88" s="453"/>
      <c r="G88" s="453"/>
      <c r="H88" s="453"/>
      <c r="I88" s="453"/>
      <c r="J88" s="453"/>
      <c r="K88" s="453"/>
      <c r="L88" s="453"/>
      <c r="M88" s="453"/>
      <c r="N88" s="453"/>
      <c r="O88" s="453"/>
      <c r="P88" s="454"/>
      <c r="Q88" s="470">
        <f>Q89+Q90+Q91</f>
        <v>1977271914</v>
      </c>
      <c r="R88" s="368"/>
      <c r="S88" s="368"/>
      <c r="T88" s="368"/>
      <c r="U88" s="368"/>
      <c r="V88" s="368"/>
      <c r="W88" s="368"/>
      <c r="X88" s="368"/>
      <c r="Y88" s="368"/>
      <c r="Z88" s="368"/>
      <c r="AA88" s="368"/>
      <c r="AB88" s="368"/>
      <c r="AC88" s="368"/>
      <c r="AD88" s="368"/>
      <c r="AE88" s="368"/>
      <c r="AF88" s="368"/>
      <c r="AG88" s="368"/>
      <c r="AH88" s="471"/>
      <c r="AI88" s="470">
        <f>AI89+AI90+AI91</f>
        <v>1977271914</v>
      </c>
      <c r="AJ88" s="368"/>
      <c r="AK88" s="368"/>
      <c r="AL88" s="368"/>
      <c r="AM88" s="368"/>
      <c r="AN88" s="368"/>
      <c r="AO88" s="368"/>
      <c r="AP88" s="368"/>
      <c r="AQ88" s="368"/>
      <c r="AR88" s="368"/>
      <c r="AS88" s="368"/>
      <c r="AT88" s="368"/>
      <c r="AU88" s="368"/>
      <c r="AV88" s="368"/>
      <c r="AW88" s="368"/>
      <c r="AX88" s="368"/>
      <c r="AY88" s="368"/>
      <c r="AZ88" s="368"/>
      <c r="BA88" s="368"/>
      <c r="BB88" s="368"/>
      <c r="BC88" s="471"/>
      <c r="BD88" s="470">
        <f>BD89+BD90+BD91</f>
        <v>710947070</v>
      </c>
      <c r="BE88" s="368"/>
      <c r="BF88" s="368"/>
      <c r="BG88" s="368"/>
      <c r="BH88" s="368"/>
      <c r="BI88" s="368"/>
      <c r="BJ88" s="368"/>
      <c r="BK88" s="368"/>
      <c r="BL88" s="368"/>
      <c r="BM88" s="368"/>
      <c r="BN88" s="368"/>
      <c r="BO88" s="368"/>
      <c r="BP88" s="368"/>
      <c r="BQ88" s="368"/>
      <c r="BR88" s="368"/>
      <c r="BS88" s="368"/>
      <c r="BT88" s="368"/>
      <c r="BU88" s="368"/>
      <c r="BV88" s="368"/>
      <c r="BW88" s="368"/>
      <c r="BX88" s="471"/>
      <c r="BY88" s="365">
        <f>BY89+BY90+BY91</f>
        <v>710947070</v>
      </c>
      <c r="BZ88" s="365"/>
      <c r="CA88" s="365"/>
      <c r="CB88" s="365"/>
      <c r="CC88" s="365"/>
      <c r="CD88" s="365"/>
      <c r="CE88" s="365"/>
      <c r="CF88" s="365"/>
      <c r="CG88" s="365"/>
      <c r="CH88" s="365"/>
      <c r="CI88" s="365"/>
      <c r="CJ88" s="365"/>
      <c r="CK88" s="365"/>
      <c r="CL88" s="365"/>
      <c r="CM88" s="365"/>
      <c r="CN88" s="365"/>
      <c r="CO88" s="322"/>
      <c r="CP88" s="323"/>
      <c r="CQ88" s="323"/>
      <c r="CR88" s="323"/>
      <c r="CS88" s="323"/>
      <c r="CT88" s="323"/>
      <c r="CU88" s="323"/>
      <c r="CV88" s="323"/>
      <c r="CW88" s="323"/>
      <c r="CX88" s="323"/>
      <c r="CY88" s="323"/>
      <c r="CZ88" s="323"/>
      <c r="DA88" s="323"/>
      <c r="DB88" s="323"/>
      <c r="DC88" s="323"/>
      <c r="DD88" s="350"/>
      <c r="DE88" s="312"/>
      <c r="DF88" s="312"/>
      <c r="DG88" s="312"/>
      <c r="DH88" s="312"/>
      <c r="DI88" s="312"/>
      <c r="DJ88" s="312"/>
      <c r="DK88" s="312"/>
      <c r="DL88" s="312"/>
      <c r="DM88" s="312"/>
      <c r="DN88" s="312"/>
      <c r="DO88" s="312"/>
      <c r="DP88" s="312"/>
      <c r="DQ88" s="312"/>
      <c r="DR88" s="312"/>
      <c r="DS88" s="312"/>
      <c r="DT88" s="312"/>
      <c r="DU88" s="312"/>
      <c r="DV88" s="312"/>
      <c r="DW88" s="312"/>
      <c r="DX88" s="312"/>
      <c r="DY88" s="312"/>
      <c r="DZ88" s="312"/>
      <c r="EA88" s="312"/>
      <c r="EB88" s="312"/>
      <c r="EC88" s="312"/>
      <c r="ED88" s="312"/>
      <c r="EE88" s="312"/>
      <c r="EF88" s="312"/>
      <c r="EG88" s="312"/>
      <c r="EH88" s="312"/>
      <c r="EI88" s="312"/>
      <c r="EJ88" s="312"/>
      <c r="EK88" s="312"/>
      <c r="EL88" s="312"/>
      <c r="EM88" s="312"/>
      <c r="EN88" s="312"/>
      <c r="EO88" s="312"/>
      <c r="EP88" s="312"/>
      <c r="EQ88" s="312"/>
      <c r="ER88" s="312"/>
      <c r="ES88" s="312"/>
      <c r="ET88" s="312"/>
      <c r="EU88" s="312"/>
      <c r="EV88" s="312"/>
      <c r="EW88" s="312"/>
      <c r="EX88" s="312"/>
      <c r="EY88" s="312"/>
      <c r="EZ88" s="312"/>
      <c r="FA88" s="312"/>
      <c r="FB88" s="312"/>
      <c r="FC88" s="312"/>
      <c r="FD88" s="312"/>
      <c r="FE88" s="312"/>
      <c r="FF88" s="312"/>
      <c r="FG88" s="312"/>
      <c r="FH88" s="312"/>
      <c r="FI88" s="312"/>
      <c r="FJ88" s="312"/>
      <c r="FK88" s="312"/>
      <c r="FL88" s="312"/>
      <c r="FM88" s="318"/>
      <c r="FN88" s="318"/>
      <c r="FO88" s="318"/>
      <c r="FP88" s="318"/>
      <c r="FQ88" s="318"/>
      <c r="FR88" s="318"/>
      <c r="FS88" s="318"/>
      <c r="FT88" s="318"/>
      <c r="FU88" s="318"/>
      <c r="FV88" s="318"/>
      <c r="FW88" s="318"/>
      <c r="FX88" s="318"/>
      <c r="FY88" s="318"/>
      <c r="FZ88" s="318"/>
      <c r="GA88" s="318"/>
      <c r="GB88" s="318"/>
      <c r="GC88" s="322"/>
      <c r="GD88" s="323"/>
      <c r="GE88" s="323"/>
      <c r="GF88" s="323"/>
      <c r="GG88" s="323"/>
      <c r="GH88" s="323"/>
      <c r="GI88" s="323"/>
      <c r="GJ88" s="323"/>
      <c r="GK88" s="323"/>
      <c r="GL88" s="323"/>
      <c r="GM88" s="323"/>
      <c r="GN88" s="323"/>
      <c r="GO88" s="323"/>
      <c r="GP88" s="323"/>
      <c r="GQ88" s="323"/>
      <c r="GR88" s="350"/>
      <c r="GS88" s="312"/>
      <c r="GT88" s="312"/>
      <c r="GU88" s="312"/>
      <c r="GV88" s="312"/>
      <c r="GW88" s="312"/>
      <c r="GX88" s="312"/>
      <c r="GY88" s="312"/>
      <c r="GZ88" s="312"/>
      <c r="HA88" s="312"/>
      <c r="HB88" s="312"/>
      <c r="HC88" s="312"/>
      <c r="HD88" s="312"/>
      <c r="HE88" s="312"/>
      <c r="HF88" s="312"/>
      <c r="HG88" s="312"/>
      <c r="HH88" s="312"/>
      <c r="HI88" s="312"/>
      <c r="HJ88" s="312"/>
      <c r="HK88" s="312"/>
      <c r="HL88" s="312"/>
      <c r="HM88" s="312"/>
      <c r="HN88" s="312"/>
      <c r="HO88" s="312"/>
      <c r="HP88" s="312"/>
      <c r="HQ88" s="312"/>
      <c r="HR88" s="312"/>
      <c r="HS88" s="312"/>
      <c r="HT88" s="312"/>
      <c r="HU88" s="312"/>
      <c r="HV88" s="312"/>
      <c r="HW88" s="312"/>
      <c r="HX88" s="312"/>
      <c r="HY88" s="312"/>
      <c r="HZ88" s="312"/>
      <c r="IA88" s="312"/>
      <c r="IB88" s="312"/>
      <c r="IC88" s="312"/>
      <c r="ID88" s="312"/>
      <c r="IE88" s="312"/>
      <c r="IF88" s="312"/>
      <c r="IG88" s="312"/>
      <c r="IH88" s="312"/>
      <c r="II88" s="312"/>
      <c r="IJ88" s="312"/>
      <c r="IK88" s="312"/>
      <c r="IL88" s="312"/>
      <c r="IM88" s="312"/>
      <c r="IN88" s="312"/>
      <c r="IO88" s="312"/>
      <c r="IP88" s="312"/>
      <c r="IQ88" s="312"/>
      <c r="IR88" s="312"/>
      <c r="IS88" s="312"/>
      <c r="IT88" s="312"/>
      <c r="IU88" s="312"/>
      <c r="IV88" s="312"/>
      <c r="IW88" s="312"/>
      <c r="IX88" s="312"/>
      <c r="IY88" s="312"/>
      <c r="IZ88" s="312"/>
      <c r="JA88" s="318"/>
      <c r="JB88" s="318"/>
      <c r="JC88" s="318"/>
      <c r="JD88" s="318"/>
      <c r="JE88" s="318"/>
      <c r="JF88" s="318"/>
      <c r="JG88" s="318"/>
      <c r="JH88" s="318"/>
      <c r="JI88" s="318"/>
      <c r="JJ88" s="318"/>
      <c r="JK88" s="318"/>
      <c r="JL88" s="318"/>
      <c r="JM88" s="318"/>
      <c r="JN88" s="318"/>
      <c r="JO88" s="318"/>
      <c r="JP88" s="318"/>
      <c r="JQ88" s="322"/>
      <c r="JR88" s="323"/>
      <c r="JS88" s="323"/>
      <c r="JT88" s="323"/>
      <c r="JU88" s="323"/>
      <c r="JV88" s="323"/>
      <c r="JW88" s="323"/>
      <c r="JX88" s="323"/>
      <c r="JY88" s="323"/>
      <c r="JZ88" s="323"/>
      <c r="KA88" s="323"/>
      <c r="KB88" s="323"/>
      <c r="KC88" s="323"/>
      <c r="KD88" s="323"/>
      <c r="KE88" s="323"/>
      <c r="KF88" s="350"/>
      <c r="KG88" s="312"/>
      <c r="KH88" s="312"/>
      <c r="KI88" s="312"/>
      <c r="KJ88" s="312"/>
      <c r="KK88" s="312"/>
      <c r="KL88" s="312"/>
      <c r="KM88" s="312"/>
      <c r="KN88" s="312"/>
      <c r="KO88" s="312"/>
      <c r="KP88" s="312"/>
      <c r="KQ88" s="312"/>
      <c r="KR88" s="312"/>
      <c r="KS88" s="312"/>
      <c r="KT88" s="312"/>
      <c r="KU88" s="312"/>
      <c r="KV88" s="312"/>
      <c r="KW88" s="312"/>
      <c r="KX88" s="312"/>
      <c r="KY88" s="312"/>
      <c r="KZ88" s="312"/>
      <c r="LA88" s="312"/>
      <c r="LB88" s="312"/>
      <c r="LC88" s="312"/>
      <c r="LD88" s="312"/>
      <c r="LE88" s="312"/>
      <c r="LF88" s="312"/>
      <c r="LG88" s="312"/>
      <c r="LH88" s="312"/>
      <c r="LI88" s="312"/>
      <c r="LJ88" s="312"/>
      <c r="LK88" s="312"/>
      <c r="LL88" s="312"/>
      <c r="LM88" s="312"/>
      <c r="LN88" s="312"/>
      <c r="LO88" s="312"/>
      <c r="LP88" s="312"/>
      <c r="LQ88" s="312"/>
      <c r="LR88" s="312"/>
      <c r="LS88" s="312"/>
      <c r="LT88" s="312"/>
      <c r="LU88" s="312"/>
      <c r="LV88" s="312"/>
      <c r="LW88" s="312"/>
      <c r="LX88" s="312"/>
      <c r="LY88" s="312"/>
      <c r="LZ88" s="312"/>
      <c r="MA88" s="312"/>
      <c r="MB88" s="312"/>
      <c r="MC88" s="312"/>
      <c r="MD88" s="312"/>
      <c r="ME88" s="312"/>
      <c r="MF88" s="312"/>
      <c r="MG88" s="312"/>
      <c r="MH88" s="312"/>
      <c r="MI88" s="312"/>
      <c r="MJ88" s="312"/>
      <c r="MK88" s="312"/>
      <c r="ML88" s="312"/>
      <c r="MM88" s="312"/>
      <c r="MN88" s="312"/>
      <c r="MO88" s="318"/>
      <c r="MP88" s="318"/>
      <c r="MQ88" s="318"/>
      <c r="MR88" s="318"/>
      <c r="MS88" s="318"/>
      <c r="MT88" s="318"/>
      <c r="MU88" s="318"/>
      <c r="MV88" s="318"/>
      <c r="MW88" s="318"/>
      <c r="MX88" s="318"/>
      <c r="MY88" s="318"/>
      <c r="MZ88" s="318"/>
      <c r="NA88" s="318"/>
      <c r="NB88" s="318"/>
      <c r="NC88" s="318"/>
      <c r="ND88" s="318"/>
      <c r="NE88" s="322"/>
      <c r="NF88" s="323"/>
      <c r="NG88" s="323"/>
      <c r="NH88" s="323"/>
      <c r="NI88" s="323"/>
      <c r="NJ88" s="323"/>
      <c r="NK88" s="323"/>
      <c r="NL88" s="323"/>
      <c r="NM88" s="323"/>
      <c r="NN88" s="323"/>
      <c r="NO88" s="323"/>
      <c r="NP88" s="323"/>
      <c r="NQ88" s="323"/>
      <c r="NR88" s="323"/>
      <c r="NS88" s="323"/>
      <c r="NT88" s="350"/>
      <c r="NU88" s="312"/>
      <c r="NV88" s="312"/>
      <c r="NW88" s="312"/>
      <c r="NX88" s="312"/>
      <c r="NY88" s="312"/>
      <c r="NZ88" s="312"/>
      <c r="OA88" s="312"/>
      <c r="OB88" s="312"/>
      <c r="OC88" s="312"/>
      <c r="OD88" s="312"/>
      <c r="OE88" s="312"/>
      <c r="OF88" s="312"/>
      <c r="OG88" s="312"/>
      <c r="OH88" s="312"/>
      <c r="OI88" s="312"/>
      <c r="OJ88" s="312"/>
      <c r="OK88" s="312"/>
      <c r="OL88" s="312"/>
      <c r="OM88" s="312"/>
      <c r="ON88" s="312"/>
      <c r="OO88" s="312"/>
      <c r="OP88" s="312"/>
      <c r="OQ88" s="312"/>
      <c r="OR88" s="312"/>
      <c r="OS88" s="312"/>
      <c r="OT88" s="312"/>
      <c r="OU88" s="312"/>
      <c r="OV88" s="312"/>
      <c r="OW88" s="312"/>
      <c r="OX88" s="312"/>
      <c r="OY88" s="312"/>
      <c r="OZ88" s="312"/>
      <c r="PA88" s="312"/>
      <c r="PB88" s="312"/>
      <c r="PC88" s="312"/>
      <c r="PD88" s="312"/>
      <c r="PE88" s="312"/>
      <c r="PF88" s="312"/>
      <c r="PG88" s="312"/>
      <c r="PH88" s="312"/>
      <c r="PI88" s="312"/>
      <c r="PJ88" s="312"/>
      <c r="PK88" s="312"/>
      <c r="PL88" s="312"/>
      <c r="PM88" s="312"/>
      <c r="PN88" s="312"/>
      <c r="PO88" s="312"/>
      <c r="PP88" s="312"/>
      <c r="PQ88" s="312"/>
      <c r="PR88" s="312"/>
      <c r="PS88" s="312"/>
      <c r="PT88" s="312"/>
      <c r="PU88" s="312"/>
      <c r="PV88" s="312"/>
      <c r="PW88" s="312"/>
      <c r="PX88" s="312"/>
      <c r="PY88" s="312"/>
      <c r="PZ88" s="312"/>
      <c r="QA88" s="312"/>
      <c r="QB88" s="312"/>
      <c r="QC88" s="318"/>
      <c r="QD88" s="318"/>
      <c r="QE88" s="318"/>
      <c r="QF88" s="318"/>
      <c r="QG88" s="318"/>
      <c r="QH88" s="318"/>
      <c r="QI88" s="318"/>
      <c r="QJ88" s="318"/>
      <c r="QK88" s="318"/>
      <c r="QL88" s="318"/>
      <c r="QM88" s="318"/>
      <c r="QN88" s="318"/>
      <c r="QO88" s="318"/>
      <c r="QP88" s="318"/>
      <c r="QQ88" s="318"/>
      <c r="QR88" s="318"/>
      <c r="QS88" s="322"/>
      <c r="QT88" s="323"/>
      <c r="QU88" s="323"/>
      <c r="QV88" s="323"/>
      <c r="QW88" s="323"/>
      <c r="QX88" s="323"/>
      <c r="QY88" s="323"/>
      <c r="QZ88" s="323"/>
      <c r="RA88" s="323"/>
      <c r="RB88" s="323"/>
      <c r="RC88" s="323"/>
      <c r="RD88" s="323"/>
      <c r="RE88" s="323"/>
      <c r="RF88" s="323"/>
      <c r="RG88" s="323"/>
      <c r="RH88" s="350"/>
      <c r="RI88" s="312"/>
      <c r="RJ88" s="312"/>
      <c r="RK88" s="312"/>
      <c r="RL88" s="312"/>
      <c r="RM88" s="312"/>
      <c r="RN88" s="312"/>
      <c r="RO88" s="312"/>
      <c r="RP88" s="312"/>
      <c r="RQ88" s="312"/>
      <c r="RR88" s="312"/>
      <c r="RS88" s="312"/>
      <c r="RT88" s="312"/>
      <c r="RU88" s="312"/>
      <c r="RV88" s="312"/>
      <c r="RW88" s="312"/>
      <c r="RX88" s="312"/>
      <c r="RY88" s="312"/>
      <c r="RZ88" s="312"/>
      <c r="SA88" s="312"/>
      <c r="SB88" s="312"/>
      <c r="SC88" s="312"/>
      <c r="SD88" s="312"/>
      <c r="SE88" s="312"/>
      <c r="SF88" s="312"/>
      <c r="SG88" s="312"/>
      <c r="SH88" s="312"/>
      <c r="SI88" s="312"/>
      <c r="SJ88" s="312"/>
      <c r="SK88" s="312"/>
      <c r="SL88" s="312"/>
      <c r="SM88" s="312"/>
      <c r="SN88" s="312"/>
      <c r="SO88" s="312"/>
      <c r="SP88" s="312"/>
      <c r="SQ88" s="312"/>
      <c r="SR88" s="312"/>
      <c r="SS88" s="312"/>
      <c r="ST88" s="312"/>
      <c r="SU88" s="312"/>
      <c r="SV88" s="312"/>
      <c r="SW88" s="312"/>
      <c r="SX88" s="312"/>
      <c r="SY88" s="312"/>
      <c r="SZ88" s="312"/>
      <c r="TA88" s="312"/>
      <c r="TB88" s="312"/>
      <c r="TC88" s="312"/>
      <c r="TD88" s="312"/>
      <c r="TE88" s="312"/>
      <c r="TF88" s="312"/>
      <c r="TG88" s="312"/>
      <c r="TH88" s="312"/>
      <c r="TI88" s="312"/>
      <c r="TJ88" s="312"/>
      <c r="TK88" s="312"/>
      <c r="TL88" s="312"/>
      <c r="TM88" s="312"/>
      <c r="TN88" s="312"/>
      <c r="TO88" s="312"/>
      <c r="TP88" s="312"/>
      <c r="TQ88" s="318"/>
      <c r="TR88" s="318"/>
      <c r="TS88" s="318"/>
      <c r="TT88" s="318"/>
      <c r="TU88" s="318"/>
      <c r="TV88" s="318"/>
      <c r="TW88" s="318"/>
      <c r="TX88" s="318"/>
      <c r="TY88" s="318"/>
      <c r="TZ88" s="318"/>
      <c r="UA88" s="318"/>
      <c r="UB88" s="318"/>
      <c r="UC88" s="318"/>
      <c r="UD88" s="318"/>
      <c r="UE88" s="318"/>
      <c r="UF88" s="318"/>
      <c r="UG88" s="322"/>
      <c r="UH88" s="323"/>
      <c r="UI88" s="323"/>
      <c r="UJ88" s="323"/>
      <c r="UK88" s="323"/>
      <c r="UL88" s="323"/>
      <c r="UM88" s="323"/>
      <c r="UN88" s="323"/>
      <c r="UO88" s="323"/>
      <c r="UP88" s="323"/>
      <c r="UQ88" s="323"/>
      <c r="UR88" s="323"/>
      <c r="US88" s="323"/>
      <c r="UT88" s="323"/>
      <c r="UU88" s="323"/>
      <c r="UV88" s="350"/>
      <c r="UW88" s="312"/>
      <c r="UX88" s="312"/>
      <c r="UY88" s="312"/>
      <c r="UZ88" s="312"/>
      <c r="VA88" s="312"/>
      <c r="VB88" s="312"/>
      <c r="VC88" s="312"/>
      <c r="VD88" s="312"/>
      <c r="VE88" s="312"/>
      <c r="VF88" s="312"/>
      <c r="VG88" s="312"/>
      <c r="VH88" s="312"/>
      <c r="VI88" s="312"/>
      <c r="VJ88" s="312"/>
      <c r="VK88" s="312"/>
      <c r="VL88" s="312"/>
      <c r="VM88" s="312"/>
      <c r="VN88" s="312"/>
      <c r="VO88" s="312"/>
      <c r="VP88" s="312"/>
      <c r="VQ88" s="312"/>
      <c r="VR88" s="312"/>
      <c r="VS88" s="312"/>
      <c r="VT88" s="312"/>
      <c r="VU88" s="312"/>
      <c r="VV88" s="312"/>
      <c r="VW88" s="312"/>
      <c r="VX88" s="312"/>
      <c r="VY88" s="312"/>
      <c r="VZ88" s="312"/>
      <c r="WA88" s="312"/>
      <c r="WB88" s="312"/>
      <c r="WC88" s="312"/>
      <c r="WD88" s="312"/>
      <c r="WE88" s="312"/>
      <c r="WF88" s="312"/>
      <c r="WG88" s="312"/>
      <c r="WH88" s="312"/>
      <c r="WI88" s="312"/>
      <c r="WJ88" s="312"/>
      <c r="WK88" s="312"/>
      <c r="WL88" s="312"/>
      <c r="WM88" s="312"/>
      <c r="WN88" s="312"/>
      <c r="WO88" s="312"/>
      <c r="WP88" s="312"/>
      <c r="WQ88" s="312"/>
      <c r="WR88" s="312"/>
      <c r="WS88" s="312"/>
      <c r="WT88" s="312"/>
      <c r="WU88" s="312"/>
      <c r="WV88" s="312"/>
      <c r="WW88" s="312"/>
      <c r="WX88" s="312"/>
      <c r="WY88" s="312"/>
      <c r="WZ88" s="312"/>
      <c r="XA88" s="312"/>
      <c r="XB88" s="312"/>
      <c r="XC88" s="312"/>
      <c r="XD88" s="312"/>
      <c r="XE88" s="318"/>
      <c r="XF88" s="318"/>
      <c r="XG88" s="318"/>
      <c r="XH88" s="318"/>
      <c r="XI88" s="318"/>
      <c r="XJ88" s="318"/>
      <c r="XK88" s="318"/>
      <c r="XL88" s="318"/>
      <c r="XM88" s="318"/>
      <c r="XN88" s="318"/>
      <c r="XO88" s="318"/>
      <c r="XP88" s="318"/>
      <c r="XQ88" s="318"/>
      <c r="XR88" s="318"/>
      <c r="XS88" s="318"/>
      <c r="XT88" s="318"/>
      <c r="XU88" s="322"/>
      <c r="XV88" s="323"/>
      <c r="XW88" s="323"/>
      <c r="XX88" s="323"/>
      <c r="XY88" s="323"/>
      <c r="XZ88" s="323"/>
      <c r="YA88" s="323"/>
      <c r="YB88" s="323"/>
      <c r="YC88" s="323"/>
      <c r="YD88" s="323"/>
      <c r="YE88" s="323"/>
      <c r="YF88" s="323"/>
      <c r="YG88" s="323"/>
      <c r="YH88" s="323"/>
      <c r="YI88" s="323"/>
      <c r="YJ88" s="350"/>
      <c r="YK88" s="312"/>
      <c r="YL88" s="312"/>
      <c r="YM88" s="312"/>
      <c r="YN88" s="312"/>
      <c r="YO88" s="312"/>
      <c r="YP88" s="312"/>
      <c r="YQ88" s="312"/>
      <c r="YR88" s="312"/>
      <c r="YS88" s="312"/>
      <c r="YT88" s="312"/>
      <c r="YU88" s="312"/>
      <c r="YV88" s="312"/>
      <c r="YW88" s="312"/>
      <c r="YX88" s="312"/>
      <c r="YY88" s="312"/>
      <c r="YZ88" s="312"/>
      <c r="ZA88" s="312"/>
      <c r="ZB88" s="312"/>
      <c r="ZC88" s="312"/>
      <c r="ZD88" s="312"/>
      <c r="ZE88" s="312"/>
      <c r="ZF88" s="312"/>
      <c r="ZG88" s="312"/>
      <c r="ZH88" s="312"/>
      <c r="ZI88" s="312"/>
      <c r="ZJ88" s="312"/>
      <c r="ZK88" s="312"/>
      <c r="ZL88" s="312"/>
      <c r="ZM88" s="312"/>
      <c r="ZN88" s="312"/>
      <c r="ZO88" s="312"/>
      <c r="ZP88" s="312"/>
      <c r="ZQ88" s="312"/>
      <c r="ZR88" s="312"/>
      <c r="ZS88" s="312"/>
      <c r="ZT88" s="312"/>
      <c r="ZU88" s="312"/>
      <c r="ZV88" s="312"/>
      <c r="ZW88" s="312"/>
      <c r="ZX88" s="312"/>
      <c r="ZY88" s="312"/>
      <c r="ZZ88" s="312"/>
      <c r="AAA88" s="312"/>
      <c r="AAB88" s="312"/>
      <c r="AAC88" s="312"/>
      <c r="AAD88" s="312"/>
      <c r="AAE88" s="312"/>
      <c r="AAF88" s="312"/>
      <c r="AAG88" s="312"/>
      <c r="AAH88" s="312"/>
      <c r="AAI88" s="312"/>
      <c r="AAJ88" s="312"/>
      <c r="AAK88" s="312"/>
      <c r="AAL88" s="312"/>
      <c r="AAM88" s="312"/>
      <c r="AAN88" s="312"/>
      <c r="AAO88" s="312"/>
      <c r="AAP88" s="312"/>
      <c r="AAQ88" s="312"/>
      <c r="AAR88" s="312"/>
      <c r="AAS88" s="318"/>
      <c r="AAT88" s="318"/>
      <c r="AAU88" s="318"/>
      <c r="AAV88" s="318"/>
      <c r="AAW88" s="318"/>
      <c r="AAX88" s="318"/>
      <c r="AAY88" s="318"/>
      <c r="AAZ88" s="318"/>
      <c r="ABA88" s="318"/>
      <c r="ABB88" s="318"/>
      <c r="ABC88" s="318"/>
      <c r="ABD88" s="318"/>
      <c r="ABE88" s="318"/>
      <c r="ABF88" s="318"/>
      <c r="ABG88" s="318"/>
      <c r="ABH88" s="318"/>
      <c r="ABI88" s="322"/>
      <c r="ABJ88" s="323"/>
      <c r="ABK88" s="323"/>
      <c r="ABL88" s="323"/>
      <c r="ABM88" s="323"/>
      <c r="ABN88" s="323"/>
      <c r="ABO88" s="323"/>
      <c r="ABP88" s="323"/>
      <c r="ABQ88" s="323"/>
      <c r="ABR88" s="323"/>
      <c r="ABS88" s="323"/>
      <c r="ABT88" s="323"/>
      <c r="ABU88" s="323"/>
      <c r="ABV88" s="323"/>
      <c r="ABW88" s="323"/>
      <c r="ABX88" s="350"/>
      <c r="ABY88" s="312"/>
      <c r="ABZ88" s="312"/>
      <c r="ACA88" s="312"/>
      <c r="ACB88" s="312"/>
      <c r="ACC88" s="312"/>
      <c r="ACD88" s="312"/>
      <c r="ACE88" s="312"/>
      <c r="ACF88" s="312"/>
      <c r="ACG88" s="312"/>
      <c r="ACH88" s="312"/>
      <c r="ACI88" s="312"/>
      <c r="ACJ88" s="312"/>
      <c r="ACK88" s="312"/>
      <c r="ACL88" s="312"/>
      <c r="ACM88" s="312"/>
      <c r="ACN88" s="312"/>
      <c r="ACO88" s="312"/>
      <c r="ACP88" s="312"/>
      <c r="ACQ88" s="312"/>
      <c r="ACR88" s="312"/>
      <c r="ACS88" s="312"/>
      <c r="ACT88" s="312"/>
      <c r="ACU88" s="312"/>
      <c r="ACV88" s="312"/>
      <c r="ACW88" s="312"/>
      <c r="ACX88" s="312"/>
      <c r="ACY88" s="312"/>
      <c r="ACZ88" s="312"/>
      <c r="ADA88" s="312"/>
      <c r="ADB88" s="312"/>
      <c r="ADC88" s="312"/>
      <c r="ADD88" s="312"/>
      <c r="ADE88" s="312"/>
      <c r="ADF88" s="312"/>
      <c r="ADG88" s="312"/>
      <c r="ADH88" s="312"/>
      <c r="ADI88" s="312"/>
      <c r="ADJ88" s="312"/>
      <c r="ADK88" s="312"/>
      <c r="ADL88" s="312"/>
      <c r="ADM88" s="312"/>
      <c r="ADN88" s="312"/>
      <c r="ADO88" s="312"/>
      <c r="ADP88" s="312"/>
      <c r="ADQ88" s="312"/>
      <c r="ADR88" s="312"/>
      <c r="ADS88" s="312"/>
      <c r="ADT88" s="312"/>
      <c r="ADU88" s="312"/>
      <c r="ADV88" s="312"/>
      <c r="ADW88" s="312"/>
      <c r="ADX88" s="312"/>
      <c r="ADY88" s="312"/>
      <c r="ADZ88" s="312"/>
      <c r="AEA88" s="312"/>
      <c r="AEB88" s="312"/>
      <c r="AEC88" s="312"/>
      <c r="AED88" s="312"/>
      <c r="AEE88" s="312"/>
      <c r="AEF88" s="312"/>
      <c r="AEG88" s="318"/>
      <c r="AEH88" s="318"/>
      <c r="AEI88" s="318"/>
      <c r="AEJ88" s="318"/>
      <c r="AEK88" s="318"/>
      <c r="AEL88" s="318"/>
      <c r="AEM88" s="318"/>
      <c r="AEN88" s="318"/>
      <c r="AEO88" s="318"/>
      <c r="AEP88" s="318"/>
      <c r="AEQ88" s="318"/>
      <c r="AER88" s="318"/>
      <c r="AES88" s="318"/>
      <c r="AET88" s="318"/>
      <c r="AEU88" s="318"/>
      <c r="AEV88" s="318"/>
      <c r="AEW88" s="322"/>
      <c r="AEX88" s="323"/>
      <c r="AEY88" s="323"/>
      <c r="AEZ88" s="323"/>
      <c r="AFA88" s="323"/>
      <c r="AFB88" s="323"/>
      <c r="AFC88" s="323"/>
      <c r="AFD88" s="323"/>
      <c r="AFE88" s="323"/>
      <c r="AFF88" s="323"/>
      <c r="AFG88" s="323"/>
      <c r="AFH88" s="323"/>
      <c r="AFI88" s="323"/>
      <c r="AFJ88" s="323"/>
      <c r="AFK88" s="323"/>
      <c r="AFL88" s="350"/>
      <c r="AFM88" s="312"/>
      <c r="AFN88" s="312"/>
      <c r="AFO88" s="312"/>
      <c r="AFP88" s="312"/>
      <c r="AFQ88" s="312"/>
      <c r="AFR88" s="312"/>
      <c r="AFS88" s="312"/>
      <c r="AFT88" s="312"/>
      <c r="AFU88" s="312"/>
      <c r="AFV88" s="312"/>
      <c r="AFW88" s="312"/>
      <c r="AFX88" s="312"/>
      <c r="AFY88" s="312"/>
      <c r="AFZ88" s="312"/>
      <c r="AGA88" s="312"/>
      <c r="AGB88" s="312"/>
      <c r="AGC88" s="312"/>
      <c r="AGD88" s="312"/>
      <c r="AGE88" s="312"/>
      <c r="AGF88" s="312"/>
      <c r="AGG88" s="312"/>
      <c r="AGH88" s="312"/>
      <c r="AGI88" s="312"/>
      <c r="AGJ88" s="312"/>
      <c r="AGK88" s="312"/>
      <c r="AGL88" s="312"/>
      <c r="AGM88" s="312"/>
      <c r="AGN88" s="312"/>
      <c r="AGO88" s="312"/>
      <c r="AGP88" s="312"/>
      <c r="AGQ88" s="312"/>
      <c r="AGR88" s="312"/>
      <c r="AGS88" s="312"/>
      <c r="AGT88" s="312"/>
      <c r="AGU88" s="312"/>
      <c r="AGV88" s="312"/>
      <c r="AGW88" s="312"/>
      <c r="AGX88" s="312"/>
      <c r="AGY88" s="312"/>
      <c r="AGZ88" s="312"/>
      <c r="AHA88" s="312"/>
      <c r="AHB88" s="312"/>
      <c r="AHC88" s="312"/>
      <c r="AHD88" s="312"/>
      <c r="AHE88" s="312"/>
      <c r="AHF88" s="312"/>
      <c r="AHG88" s="312"/>
      <c r="AHH88" s="312"/>
      <c r="AHI88" s="312"/>
      <c r="AHJ88" s="312"/>
      <c r="AHK88" s="312"/>
      <c r="AHL88" s="312"/>
      <c r="AHM88" s="312"/>
      <c r="AHN88" s="312"/>
      <c r="AHO88" s="312"/>
      <c r="AHP88" s="312"/>
      <c r="AHQ88" s="312"/>
      <c r="AHR88" s="312"/>
      <c r="AHS88" s="312"/>
      <c r="AHT88" s="312"/>
      <c r="AHU88" s="318"/>
      <c r="AHV88" s="318"/>
      <c r="AHW88" s="318"/>
      <c r="AHX88" s="318"/>
      <c r="AHY88" s="318"/>
      <c r="AHZ88" s="318"/>
      <c r="AIA88" s="318"/>
      <c r="AIB88" s="318"/>
      <c r="AIC88" s="318"/>
      <c r="AID88" s="318"/>
      <c r="AIE88" s="318"/>
      <c r="AIF88" s="318"/>
      <c r="AIG88" s="318"/>
      <c r="AIH88" s="318"/>
      <c r="AII88" s="318"/>
      <c r="AIJ88" s="318"/>
      <c r="AIK88" s="322"/>
      <c r="AIL88" s="323"/>
      <c r="AIM88" s="323"/>
      <c r="AIN88" s="323"/>
      <c r="AIO88" s="323"/>
      <c r="AIP88" s="323"/>
      <c r="AIQ88" s="323"/>
      <c r="AIR88" s="323"/>
      <c r="AIS88" s="323"/>
      <c r="AIT88" s="323"/>
      <c r="AIU88" s="323"/>
      <c r="AIV88" s="323"/>
      <c r="AIW88" s="323"/>
      <c r="AIX88" s="323"/>
      <c r="AIY88" s="323"/>
      <c r="AIZ88" s="350"/>
      <c r="AJA88" s="312"/>
      <c r="AJB88" s="312"/>
      <c r="AJC88" s="312"/>
      <c r="AJD88" s="312"/>
      <c r="AJE88" s="312"/>
      <c r="AJF88" s="312"/>
      <c r="AJG88" s="312"/>
      <c r="AJH88" s="312"/>
      <c r="AJI88" s="312"/>
      <c r="AJJ88" s="312"/>
      <c r="AJK88" s="312"/>
      <c r="AJL88" s="312"/>
      <c r="AJM88" s="312"/>
      <c r="AJN88" s="312"/>
      <c r="AJO88" s="312"/>
      <c r="AJP88" s="312"/>
      <c r="AJQ88" s="312"/>
      <c r="AJR88" s="312"/>
      <c r="AJS88" s="312"/>
      <c r="AJT88" s="312"/>
      <c r="AJU88" s="312"/>
      <c r="AJV88" s="312"/>
      <c r="AJW88" s="312"/>
      <c r="AJX88" s="312"/>
      <c r="AJY88" s="312"/>
      <c r="AJZ88" s="312"/>
      <c r="AKA88" s="312"/>
      <c r="AKB88" s="312"/>
      <c r="AKC88" s="312"/>
      <c r="AKD88" s="312"/>
      <c r="AKE88" s="312"/>
      <c r="AKF88" s="312"/>
      <c r="AKG88" s="312"/>
      <c r="AKH88" s="312"/>
      <c r="AKI88" s="312"/>
      <c r="AKJ88" s="312"/>
      <c r="AKK88" s="312"/>
      <c r="AKL88" s="312"/>
      <c r="AKM88" s="312"/>
      <c r="AKN88" s="312"/>
      <c r="AKO88" s="312"/>
      <c r="AKP88" s="312"/>
      <c r="AKQ88" s="312"/>
      <c r="AKR88" s="312"/>
      <c r="AKS88" s="312"/>
      <c r="AKT88" s="312"/>
      <c r="AKU88" s="312"/>
      <c r="AKV88" s="312"/>
      <c r="AKW88" s="312"/>
      <c r="AKX88" s="312"/>
      <c r="AKY88" s="312"/>
      <c r="AKZ88" s="312"/>
      <c r="ALA88" s="312"/>
      <c r="ALB88" s="312"/>
      <c r="ALC88" s="312"/>
      <c r="ALD88" s="312"/>
      <c r="ALE88" s="312"/>
      <c r="ALF88" s="312"/>
      <c r="ALG88" s="312"/>
      <c r="ALH88" s="312"/>
      <c r="ALI88" s="318"/>
      <c r="ALJ88" s="318"/>
      <c r="ALK88" s="318"/>
      <c r="ALL88" s="318"/>
      <c r="ALM88" s="318"/>
      <c r="ALN88" s="318"/>
      <c r="ALO88" s="318"/>
      <c r="ALP88" s="318"/>
      <c r="ALQ88" s="318"/>
      <c r="ALR88" s="318"/>
      <c r="ALS88" s="318"/>
      <c r="ALT88" s="318"/>
      <c r="ALU88" s="318"/>
      <c r="ALV88" s="318"/>
      <c r="ALW88" s="318"/>
      <c r="ALX88" s="318"/>
      <c r="ALY88" s="322"/>
      <c r="ALZ88" s="323"/>
      <c r="AMA88" s="323"/>
      <c r="AMB88" s="323"/>
      <c r="AMC88" s="323"/>
      <c r="AMD88" s="323"/>
      <c r="AME88" s="323"/>
      <c r="AMF88" s="323"/>
      <c r="AMG88" s="323"/>
      <c r="AMH88" s="323"/>
      <c r="AMI88" s="323"/>
      <c r="AMJ88" s="323"/>
      <c r="AMK88" s="323"/>
      <c r="AML88" s="323"/>
      <c r="AMM88" s="323"/>
      <c r="AMN88" s="350"/>
      <c r="AMO88" s="312"/>
      <c r="AMP88" s="312"/>
      <c r="AMQ88" s="312"/>
      <c r="AMR88" s="312"/>
      <c r="AMS88" s="312"/>
      <c r="AMT88" s="312"/>
      <c r="AMU88" s="312"/>
      <c r="AMV88" s="312"/>
      <c r="AMW88" s="312"/>
      <c r="AMX88" s="312"/>
      <c r="AMY88" s="312"/>
      <c r="AMZ88" s="312"/>
      <c r="ANA88" s="312"/>
      <c r="ANB88" s="312"/>
      <c r="ANC88" s="312"/>
      <c r="AND88" s="312"/>
      <c r="ANE88" s="312"/>
      <c r="ANF88" s="312"/>
      <c r="ANG88" s="312"/>
      <c r="ANH88" s="312"/>
      <c r="ANI88" s="312"/>
      <c r="ANJ88" s="312"/>
      <c r="ANK88" s="312"/>
      <c r="ANL88" s="312"/>
      <c r="ANM88" s="312"/>
      <c r="ANN88" s="312"/>
      <c r="ANO88" s="312"/>
      <c r="ANP88" s="312"/>
      <c r="ANQ88" s="312"/>
      <c r="ANR88" s="312"/>
      <c r="ANS88" s="312"/>
      <c r="ANT88" s="312"/>
      <c r="ANU88" s="312"/>
      <c r="ANV88" s="312"/>
      <c r="ANW88" s="312"/>
      <c r="ANX88" s="312"/>
      <c r="ANY88" s="312"/>
      <c r="ANZ88" s="312"/>
      <c r="AOA88" s="312"/>
      <c r="AOB88" s="312"/>
      <c r="AOC88" s="312"/>
      <c r="AOD88" s="312"/>
      <c r="AOE88" s="312"/>
      <c r="AOF88" s="312"/>
      <c r="AOG88" s="312"/>
      <c r="AOH88" s="312"/>
      <c r="AOI88" s="312"/>
      <c r="AOJ88" s="312"/>
      <c r="AOK88" s="312"/>
      <c r="AOL88" s="312"/>
      <c r="AOM88" s="312"/>
      <c r="AON88" s="312"/>
      <c r="AOO88" s="312"/>
      <c r="AOP88" s="312"/>
      <c r="AOQ88" s="312"/>
      <c r="AOR88" s="312"/>
      <c r="AOS88" s="312"/>
      <c r="AOT88" s="312"/>
      <c r="AOU88" s="312"/>
      <c r="AOV88" s="312"/>
      <c r="AOW88" s="318"/>
      <c r="AOX88" s="318"/>
      <c r="AOY88" s="318"/>
      <c r="AOZ88" s="318"/>
      <c r="APA88" s="318"/>
      <c r="APB88" s="318"/>
      <c r="APC88" s="318"/>
      <c r="APD88" s="318"/>
      <c r="APE88" s="318"/>
      <c r="APF88" s="318"/>
      <c r="APG88" s="318"/>
      <c r="APH88" s="318"/>
      <c r="API88" s="318"/>
      <c r="APJ88" s="318"/>
      <c r="APK88" s="318"/>
      <c r="APL88" s="318"/>
      <c r="APM88" s="322"/>
      <c r="APN88" s="323"/>
      <c r="APO88" s="323"/>
      <c r="APP88" s="323"/>
      <c r="APQ88" s="323"/>
      <c r="APR88" s="323"/>
      <c r="APS88" s="323"/>
      <c r="APT88" s="323"/>
      <c r="APU88" s="323"/>
      <c r="APV88" s="323"/>
      <c r="APW88" s="323"/>
      <c r="APX88" s="323"/>
      <c r="APY88" s="323"/>
      <c r="APZ88" s="323"/>
      <c r="AQA88" s="323"/>
      <c r="AQB88" s="350"/>
      <c r="AQC88" s="312"/>
      <c r="AQD88" s="312"/>
      <c r="AQE88" s="312"/>
      <c r="AQF88" s="312"/>
      <c r="AQG88" s="312"/>
      <c r="AQH88" s="312"/>
      <c r="AQI88" s="312"/>
      <c r="AQJ88" s="312"/>
      <c r="AQK88" s="312"/>
      <c r="AQL88" s="312"/>
      <c r="AQM88" s="312"/>
      <c r="AQN88" s="312"/>
      <c r="AQO88" s="312"/>
      <c r="AQP88" s="312"/>
      <c r="AQQ88" s="312"/>
      <c r="AQR88" s="312"/>
      <c r="AQS88" s="312"/>
      <c r="AQT88" s="312"/>
      <c r="AQU88" s="312"/>
      <c r="AQV88" s="312"/>
      <c r="AQW88" s="312"/>
      <c r="AQX88" s="312"/>
      <c r="AQY88" s="312"/>
      <c r="AQZ88" s="312"/>
      <c r="ARA88" s="312"/>
      <c r="ARB88" s="312"/>
      <c r="ARC88" s="312"/>
      <c r="ARD88" s="312"/>
      <c r="ARE88" s="312"/>
      <c r="ARF88" s="312"/>
      <c r="ARG88" s="312"/>
      <c r="ARH88" s="312"/>
      <c r="ARI88" s="312"/>
      <c r="ARJ88" s="312"/>
      <c r="ARK88" s="312"/>
      <c r="ARL88" s="312"/>
      <c r="ARM88" s="312"/>
      <c r="ARN88" s="312"/>
      <c r="ARO88" s="312"/>
      <c r="ARP88" s="312"/>
      <c r="ARQ88" s="312"/>
      <c r="ARR88" s="312"/>
      <c r="ARS88" s="312"/>
      <c r="ART88" s="312"/>
      <c r="ARU88" s="312"/>
      <c r="ARV88" s="312"/>
      <c r="ARW88" s="312"/>
      <c r="ARX88" s="312"/>
      <c r="ARY88" s="312"/>
      <c r="ARZ88" s="312"/>
      <c r="ASA88" s="312"/>
      <c r="ASB88" s="312"/>
      <c r="ASC88" s="312"/>
      <c r="ASD88" s="312"/>
      <c r="ASE88" s="312"/>
      <c r="ASF88" s="312"/>
      <c r="ASG88" s="312"/>
      <c r="ASH88" s="312"/>
      <c r="ASI88" s="312"/>
      <c r="ASJ88" s="312"/>
      <c r="ASK88" s="318"/>
      <c r="ASL88" s="318"/>
      <c r="ASM88" s="318"/>
      <c r="ASN88" s="318"/>
      <c r="ASO88" s="318"/>
      <c r="ASP88" s="318"/>
      <c r="ASQ88" s="318"/>
      <c r="ASR88" s="318"/>
      <c r="ASS88" s="318"/>
      <c r="AST88" s="318"/>
      <c r="ASU88" s="318"/>
      <c r="ASV88" s="318"/>
      <c r="ASW88" s="318"/>
      <c r="ASX88" s="318"/>
      <c r="ASY88" s="318"/>
      <c r="ASZ88" s="318"/>
      <c r="ATA88" s="322"/>
      <c r="ATB88" s="323"/>
      <c r="ATC88" s="323"/>
      <c r="ATD88" s="323"/>
      <c r="ATE88" s="323"/>
      <c r="ATF88" s="323"/>
      <c r="ATG88" s="323"/>
      <c r="ATH88" s="323"/>
      <c r="ATI88" s="323"/>
      <c r="ATJ88" s="323"/>
      <c r="ATK88" s="323"/>
      <c r="ATL88" s="323"/>
      <c r="ATM88" s="323"/>
      <c r="ATN88" s="323"/>
      <c r="ATO88" s="323"/>
      <c r="ATP88" s="350"/>
      <c r="ATQ88" s="312"/>
      <c r="ATR88" s="312"/>
      <c r="ATS88" s="312"/>
      <c r="ATT88" s="312"/>
      <c r="ATU88" s="312"/>
      <c r="ATV88" s="312"/>
      <c r="ATW88" s="312"/>
      <c r="ATX88" s="312"/>
      <c r="ATY88" s="312"/>
      <c r="ATZ88" s="312"/>
      <c r="AUA88" s="312"/>
      <c r="AUB88" s="312"/>
      <c r="AUC88" s="312"/>
      <c r="AUD88" s="312"/>
      <c r="AUE88" s="312"/>
      <c r="AUF88" s="312"/>
      <c r="AUG88" s="312"/>
      <c r="AUH88" s="312"/>
      <c r="AUI88" s="312"/>
      <c r="AUJ88" s="312"/>
      <c r="AUK88" s="312"/>
      <c r="AUL88" s="312"/>
      <c r="AUM88" s="312"/>
      <c r="AUN88" s="312"/>
      <c r="AUO88" s="312"/>
      <c r="AUP88" s="312"/>
      <c r="AUQ88" s="312"/>
      <c r="AUR88" s="312"/>
      <c r="AUS88" s="312"/>
      <c r="AUT88" s="312"/>
      <c r="AUU88" s="312"/>
      <c r="AUV88" s="312"/>
      <c r="AUW88" s="312"/>
      <c r="AUX88" s="312"/>
      <c r="AUY88" s="312"/>
      <c r="AUZ88" s="312"/>
      <c r="AVA88" s="312"/>
      <c r="AVB88" s="312"/>
      <c r="AVC88" s="312"/>
      <c r="AVD88" s="312"/>
      <c r="AVE88" s="312"/>
      <c r="AVF88" s="312"/>
      <c r="AVG88" s="312"/>
      <c r="AVH88" s="312"/>
      <c r="AVI88" s="312"/>
      <c r="AVJ88" s="312"/>
      <c r="AVK88" s="312"/>
      <c r="AVL88" s="312"/>
      <c r="AVM88" s="312"/>
      <c r="AVN88" s="312"/>
      <c r="AVO88" s="312"/>
      <c r="AVP88" s="312"/>
      <c r="AVQ88" s="312"/>
      <c r="AVR88" s="312"/>
      <c r="AVS88" s="312"/>
      <c r="AVT88" s="312"/>
      <c r="AVU88" s="312"/>
      <c r="AVV88" s="312"/>
      <c r="AVW88" s="312"/>
      <c r="AVX88" s="312"/>
      <c r="AVY88" s="318"/>
      <c r="AVZ88" s="318"/>
      <c r="AWA88" s="318"/>
      <c r="AWB88" s="318"/>
      <c r="AWC88" s="318"/>
      <c r="AWD88" s="318"/>
      <c r="AWE88" s="318"/>
      <c r="AWF88" s="318"/>
      <c r="AWG88" s="318"/>
      <c r="AWH88" s="318"/>
      <c r="AWI88" s="318"/>
      <c r="AWJ88" s="318"/>
      <c r="AWK88" s="318"/>
      <c r="AWL88" s="318"/>
      <c r="AWM88" s="318"/>
      <c r="AWN88" s="318"/>
      <c r="AWO88" s="322"/>
      <c r="AWP88" s="323"/>
      <c r="AWQ88" s="323"/>
      <c r="AWR88" s="323"/>
      <c r="AWS88" s="323"/>
      <c r="AWT88" s="323"/>
      <c r="AWU88" s="323"/>
      <c r="AWV88" s="323"/>
      <c r="AWW88" s="323"/>
      <c r="AWX88" s="323"/>
      <c r="AWY88" s="323"/>
      <c r="AWZ88" s="323"/>
      <c r="AXA88" s="323"/>
      <c r="AXB88" s="323"/>
      <c r="AXC88" s="323"/>
      <c r="AXD88" s="350"/>
      <c r="AXE88" s="312"/>
      <c r="AXF88" s="312"/>
      <c r="AXG88" s="312"/>
      <c r="AXH88" s="312"/>
      <c r="AXI88" s="312"/>
      <c r="AXJ88" s="312"/>
      <c r="AXK88" s="312"/>
      <c r="AXL88" s="312"/>
      <c r="AXM88" s="312"/>
      <c r="AXN88" s="312"/>
      <c r="AXO88" s="312"/>
      <c r="AXP88" s="312"/>
      <c r="AXQ88" s="312"/>
      <c r="AXR88" s="312"/>
      <c r="AXS88" s="312"/>
      <c r="AXT88" s="312"/>
      <c r="AXU88" s="312"/>
      <c r="AXV88" s="312"/>
      <c r="AXW88" s="312"/>
      <c r="AXX88" s="312"/>
      <c r="AXY88" s="312"/>
      <c r="AXZ88" s="312"/>
      <c r="AYA88" s="312"/>
      <c r="AYB88" s="312"/>
      <c r="AYC88" s="312"/>
      <c r="AYD88" s="312"/>
      <c r="AYE88" s="312"/>
      <c r="AYF88" s="312"/>
      <c r="AYG88" s="312"/>
      <c r="AYH88" s="312"/>
      <c r="AYI88" s="312"/>
      <c r="AYJ88" s="312"/>
      <c r="AYK88" s="312"/>
      <c r="AYL88" s="312"/>
      <c r="AYM88" s="312"/>
      <c r="AYN88" s="312"/>
      <c r="AYO88" s="312"/>
      <c r="AYP88" s="312"/>
      <c r="AYQ88" s="312"/>
      <c r="AYR88" s="312"/>
      <c r="AYS88" s="312"/>
      <c r="AYT88" s="312"/>
      <c r="AYU88" s="312"/>
      <c r="AYV88" s="312"/>
      <c r="AYW88" s="312"/>
      <c r="AYX88" s="312"/>
      <c r="AYY88" s="312"/>
      <c r="AYZ88" s="312"/>
      <c r="AZA88" s="312"/>
      <c r="AZB88" s="312"/>
      <c r="AZC88" s="312"/>
      <c r="AZD88" s="312"/>
      <c r="AZE88" s="312"/>
      <c r="AZF88" s="312"/>
      <c r="AZG88" s="312"/>
      <c r="AZH88" s="312"/>
      <c r="AZI88" s="312"/>
      <c r="AZJ88" s="312"/>
      <c r="AZK88" s="312"/>
      <c r="AZL88" s="312"/>
      <c r="AZM88" s="318"/>
      <c r="AZN88" s="318"/>
      <c r="AZO88" s="318"/>
      <c r="AZP88" s="318"/>
      <c r="AZQ88" s="318"/>
      <c r="AZR88" s="318"/>
      <c r="AZS88" s="318"/>
      <c r="AZT88" s="318"/>
      <c r="AZU88" s="318"/>
      <c r="AZV88" s="318"/>
      <c r="AZW88" s="318"/>
      <c r="AZX88" s="318"/>
      <c r="AZY88" s="318"/>
      <c r="AZZ88" s="318"/>
      <c r="BAA88" s="318"/>
      <c r="BAB88" s="318"/>
      <c r="BAC88" s="322"/>
      <c r="BAD88" s="323"/>
      <c r="BAE88" s="323"/>
      <c r="BAF88" s="323"/>
      <c r="BAG88" s="323"/>
      <c r="BAH88" s="323"/>
      <c r="BAI88" s="323"/>
      <c r="BAJ88" s="323"/>
      <c r="BAK88" s="323"/>
      <c r="BAL88" s="323"/>
      <c r="BAM88" s="323"/>
      <c r="BAN88" s="323"/>
      <c r="BAO88" s="323"/>
      <c r="BAP88" s="323"/>
      <c r="BAQ88" s="323"/>
      <c r="BAR88" s="350"/>
      <c r="BAS88" s="312"/>
      <c r="BAT88" s="312"/>
      <c r="BAU88" s="312"/>
      <c r="BAV88" s="312"/>
      <c r="BAW88" s="312"/>
      <c r="BAX88" s="312"/>
      <c r="BAY88" s="312"/>
      <c r="BAZ88" s="312"/>
      <c r="BBA88" s="312"/>
      <c r="BBB88" s="312"/>
      <c r="BBC88" s="312"/>
      <c r="BBD88" s="312"/>
      <c r="BBE88" s="312"/>
      <c r="BBF88" s="312"/>
      <c r="BBG88" s="312"/>
      <c r="BBH88" s="312"/>
      <c r="BBI88" s="312"/>
      <c r="BBJ88" s="312"/>
      <c r="BBK88" s="312"/>
      <c r="BBL88" s="312"/>
      <c r="BBM88" s="312"/>
      <c r="BBN88" s="312"/>
      <c r="BBO88" s="312"/>
      <c r="BBP88" s="312"/>
      <c r="BBQ88" s="312"/>
      <c r="BBR88" s="312"/>
      <c r="BBS88" s="312"/>
      <c r="BBT88" s="312"/>
      <c r="BBU88" s="312"/>
      <c r="BBV88" s="312"/>
      <c r="BBW88" s="312"/>
      <c r="BBX88" s="312"/>
      <c r="BBY88" s="312"/>
      <c r="BBZ88" s="312"/>
      <c r="BCA88" s="312"/>
      <c r="BCB88" s="312"/>
      <c r="BCC88" s="312"/>
      <c r="BCD88" s="312"/>
      <c r="BCE88" s="312"/>
      <c r="BCF88" s="312"/>
      <c r="BCG88" s="312"/>
      <c r="BCH88" s="312"/>
      <c r="BCI88" s="312"/>
      <c r="BCJ88" s="312"/>
      <c r="BCK88" s="312"/>
      <c r="BCL88" s="312"/>
      <c r="BCM88" s="312"/>
      <c r="BCN88" s="312"/>
      <c r="BCO88" s="312"/>
      <c r="BCP88" s="312"/>
      <c r="BCQ88" s="312"/>
      <c r="BCR88" s="312"/>
      <c r="BCS88" s="312"/>
      <c r="BCT88" s="312"/>
      <c r="BCU88" s="312"/>
      <c r="BCV88" s="312"/>
      <c r="BCW88" s="312"/>
      <c r="BCX88" s="312"/>
      <c r="BCY88" s="312"/>
      <c r="BCZ88" s="312"/>
      <c r="BDA88" s="318"/>
      <c r="BDB88" s="318"/>
      <c r="BDC88" s="318"/>
      <c r="BDD88" s="318"/>
      <c r="BDE88" s="318"/>
      <c r="BDF88" s="318"/>
      <c r="BDG88" s="318"/>
      <c r="BDH88" s="318"/>
      <c r="BDI88" s="318"/>
      <c r="BDJ88" s="318"/>
      <c r="BDK88" s="318"/>
      <c r="BDL88" s="318"/>
      <c r="BDM88" s="318"/>
      <c r="BDN88" s="318"/>
      <c r="BDO88" s="318"/>
      <c r="BDP88" s="318"/>
      <c r="BDQ88" s="322"/>
      <c r="BDR88" s="323"/>
      <c r="BDS88" s="323"/>
      <c r="BDT88" s="323"/>
      <c r="BDU88" s="323"/>
      <c r="BDV88" s="323"/>
      <c r="BDW88" s="323"/>
      <c r="BDX88" s="323"/>
      <c r="BDY88" s="323"/>
      <c r="BDZ88" s="323"/>
      <c r="BEA88" s="323"/>
      <c r="BEB88" s="323"/>
      <c r="BEC88" s="323"/>
      <c r="BED88" s="323"/>
      <c r="BEE88" s="323"/>
      <c r="BEF88" s="350"/>
      <c r="BEG88" s="312"/>
      <c r="BEH88" s="312"/>
      <c r="BEI88" s="312"/>
      <c r="BEJ88" s="312"/>
      <c r="BEK88" s="312"/>
      <c r="BEL88" s="312"/>
      <c r="BEM88" s="312"/>
      <c r="BEN88" s="312"/>
      <c r="BEO88" s="312"/>
      <c r="BEP88" s="312"/>
      <c r="BEQ88" s="312"/>
      <c r="BER88" s="312"/>
      <c r="BES88" s="312"/>
      <c r="BET88" s="312"/>
      <c r="BEU88" s="312"/>
      <c r="BEV88" s="312"/>
      <c r="BEW88" s="312"/>
      <c r="BEX88" s="312"/>
      <c r="BEY88" s="312"/>
      <c r="BEZ88" s="312"/>
      <c r="BFA88" s="312"/>
      <c r="BFB88" s="312"/>
      <c r="BFC88" s="312"/>
      <c r="BFD88" s="312"/>
      <c r="BFE88" s="312"/>
      <c r="BFF88" s="312"/>
      <c r="BFG88" s="312"/>
      <c r="BFH88" s="312"/>
      <c r="BFI88" s="312"/>
      <c r="BFJ88" s="312"/>
      <c r="BFK88" s="312"/>
      <c r="BFL88" s="312"/>
      <c r="BFM88" s="312"/>
      <c r="BFN88" s="312"/>
      <c r="BFO88" s="312"/>
      <c r="BFP88" s="312"/>
      <c r="BFQ88" s="312"/>
      <c r="BFR88" s="312"/>
      <c r="BFS88" s="312"/>
      <c r="BFT88" s="312"/>
      <c r="BFU88" s="312"/>
      <c r="BFV88" s="312"/>
      <c r="BFW88" s="312"/>
      <c r="BFX88" s="312"/>
      <c r="BFY88" s="312"/>
      <c r="BFZ88" s="312"/>
      <c r="BGA88" s="312"/>
      <c r="BGB88" s="312"/>
      <c r="BGC88" s="312"/>
      <c r="BGD88" s="312"/>
      <c r="BGE88" s="312"/>
      <c r="BGF88" s="312"/>
      <c r="BGG88" s="312"/>
      <c r="BGH88" s="312"/>
      <c r="BGI88" s="312"/>
      <c r="BGJ88" s="312"/>
      <c r="BGK88" s="312"/>
      <c r="BGL88" s="312"/>
      <c r="BGM88" s="312"/>
      <c r="BGN88" s="312"/>
      <c r="BGO88" s="318"/>
      <c r="BGP88" s="318"/>
      <c r="BGQ88" s="318"/>
      <c r="BGR88" s="318"/>
      <c r="BGS88" s="318"/>
      <c r="BGT88" s="318"/>
      <c r="BGU88" s="318"/>
      <c r="BGV88" s="318"/>
      <c r="BGW88" s="318"/>
      <c r="BGX88" s="318"/>
      <c r="BGY88" s="318"/>
      <c r="BGZ88" s="318"/>
      <c r="BHA88" s="318"/>
      <c r="BHB88" s="318"/>
      <c r="BHC88" s="318"/>
      <c r="BHD88" s="318"/>
      <c r="BHE88" s="322"/>
      <c r="BHF88" s="323"/>
      <c r="BHG88" s="323"/>
      <c r="BHH88" s="323"/>
      <c r="BHI88" s="323"/>
      <c r="BHJ88" s="323"/>
      <c r="BHK88" s="323"/>
      <c r="BHL88" s="323"/>
      <c r="BHM88" s="323"/>
      <c r="BHN88" s="323"/>
      <c r="BHO88" s="323"/>
      <c r="BHP88" s="323"/>
      <c r="BHQ88" s="323"/>
      <c r="BHR88" s="323"/>
      <c r="BHS88" s="323"/>
      <c r="BHT88" s="350"/>
      <c r="BHU88" s="312"/>
      <c r="BHV88" s="312"/>
      <c r="BHW88" s="312"/>
      <c r="BHX88" s="312"/>
      <c r="BHY88" s="312"/>
      <c r="BHZ88" s="312"/>
      <c r="BIA88" s="312"/>
      <c r="BIB88" s="312"/>
      <c r="BIC88" s="312"/>
      <c r="BID88" s="312"/>
      <c r="BIE88" s="312"/>
      <c r="BIF88" s="312"/>
      <c r="BIG88" s="312"/>
      <c r="BIH88" s="312"/>
      <c r="BII88" s="312"/>
      <c r="BIJ88" s="312"/>
      <c r="BIK88" s="312"/>
      <c r="BIL88" s="312"/>
      <c r="BIM88" s="312"/>
      <c r="BIN88" s="312"/>
      <c r="BIO88" s="312"/>
      <c r="BIP88" s="312"/>
      <c r="BIQ88" s="312"/>
      <c r="BIR88" s="312"/>
      <c r="BIS88" s="312"/>
      <c r="BIT88" s="312"/>
      <c r="BIU88" s="312"/>
      <c r="BIV88" s="312"/>
      <c r="BIW88" s="312"/>
      <c r="BIX88" s="312"/>
      <c r="BIY88" s="312"/>
      <c r="BIZ88" s="312"/>
      <c r="BJA88" s="312"/>
      <c r="BJB88" s="312"/>
      <c r="BJC88" s="312"/>
      <c r="BJD88" s="312"/>
      <c r="BJE88" s="312"/>
      <c r="BJF88" s="312"/>
      <c r="BJG88" s="312"/>
      <c r="BJH88" s="312"/>
      <c r="BJI88" s="312"/>
      <c r="BJJ88" s="312"/>
      <c r="BJK88" s="312"/>
      <c r="BJL88" s="312"/>
      <c r="BJM88" s="312"/>
      <c r="BJN88" s="312"/>
      <c r="BJO88" s="312"/>
      <c r="BJP88" s="312"/>
      <c r="BJQ88" s="312"/>
      <c r="BJR88" s="312"/>
      <c r="BJS88" s="312"/>
      <c r="BJT88" s="312"/>
      <c r="BJU88" s="312"/>
      <c r="BJV88" s="312"/>
      <c r="BJW88" s="312"/>
      <c r="BJX88" s="312"/>
      <c r="BJY88" s="312"/>
      <c r="BJZ88" s="312"/>
      <c r="BKA88" s="312"/>
      <c r="BKB88" s="312"/>
      <c r="BKC88" s="318"/>
      <c r="BKD88" s="318"/>
      <c r="BKE88" s="318"/>
      <c r="BKF88" s="318"/>
      <c r="BKG88" s="318"/>
      <c r="BKH88" s="318"/>
      <c r="BKI88" s="318"/>
      <c r="BKJ88" s="318"/>
      <c r="BKK88" s="318"/>
      <c r="BKL88" s="318"/>
      <c r="BKM88" s="318"/>
      <c r="BKN88" s="318"/>
      <c r="BKO88" s="318"/>
      <c r="BKP88" s="318"/>
      <c r="BKQ88" s="318"/>
      <c r="BKR88" s="318"/>
      <c r="BKS88" s="322"/>
      <c r="BKT88" s="323"/>
      <c r="BKU88" s="323"/>
      <c r="BKV88" s="323"/>
      <c r="BKW88" s="323"/>
      <c r="BKX88" s="323"/>
      <c r="BKY88" s="323"/>
      <c r="BKZ88" s="323"/>
      <c r="BLA88" s="323"/>
      <c r="BLB88" s="323"/>
      <c r="BLC88" s="323"/>
      <c r="BLD88" s="323"/>
      <c r="BLE88" s="323"/>
      <c r="BLF88" s="323"/>
      <c r="BLG88" s="323"/>
      <c r="BLH88" s="350"/>
      <c r="BLI88" s="312"/>
      <c r="BLJ88" s="312"/>
      <c r="BLK88" s="312"/>
      <c r="BLL88" s="312"/>
      <c r="BLM88" s="312"/>
      <c r="BLN88" s="312"/>
      <c r="BLO88" s="312"/>
      <c r="BLP88" s="312"/>
      <c r="BLQ88" s="312"/>
      <c r="BLR88" s="312"/>
      <c r="BLS88" s="312"/>
      <c r="BLT88" s="312"/>
      <c r="BLU88" s="312"/>
      <c r="BLV88" s="312"/>
      <c r="BLW88" s="312"/>
      <c r="BLX88" s="312"/>
      <c r="BLY88" s="312"/>
      <c r="BLZ88" s="312"/>
      <c r="BMA88" s="312"/>
      <c r="BMB88" s="312"/>
      <c r="BMC88" s="312"/>
      <c r="BMD88" s="312"/>
      <c r="BME88" s="312"/>
      <c r="BMF88" s="312"/>
      <c r="BMG88" s="312"/>
      <c r="BMH88" s="312"/>
      <c r="BMI88" s="312"/>
      <c r="BMJ88" s="312"/>
      <c r="BMK88" s="312"/>
      <c r="BML88" s="312"/>
      <c r="BMM88" s="312"/>
      <c r="BMN88" s="312"/>
      <c r="BMO88" s="312"/>
      <c r="BMP88" s="312"/>
      <c r="BMQ88" s="312"/>
      <c r="BMR88" s="312"/>
      <c r="BMS88" s="312"/>
      <c r="BMT88" s="312"/>
      <c r="BMU88" s="312"/>
      <c r="BMV88" s="312"/>
      <c r="BMW88" s="312"/>
      <c r="BMX88" s="312"/>
      <c r="BMY88" s="312"/>
      <c r="BMZ88" s="312"/>
      <c r="BNA88" s="312"/>
      <c r="BNB88" s="312"/>
      <c r="BNC88" s="312"/>
      <c r="BND88" s="312"/>
      <c r="BNE88" s="312"/>
      <c r="BNF88" s="312"/>
      <c r="BNG88" s="312"/>
      <c r="BNH88" s="312"/>
      <c r="BNI88" s="312"/>
      <c r="BNJ88" s="312"/>
      <c r="BNK88" s="312"/>
      <c r="BNL88" s="312"/>
      <c r="BNM88" s="312"/>
      <c r="BNN88" s="312"/>
      <c r="BNO88" s="312"/>
      <c r="BNP88" s="312"/>
      <c r="BNQ88" s="318"/>
      <c r="BNR88" s="318"/>
      <c r="BNS88" s="318"/>
      <c r="BNT88" s="318"/>
      <c r="BNU88" s="318"/>
      <c r="BNV88" s="318"/>
      <c r="BNW88" s="318"/>
      <c r="BNX88" s="318"/>
      <c r="BNY88" s="318"/>
      <c r="BNZ88" s="318"/>
      <c r="BOA88" s="318"/>
      <c r="BOB88" s="318"/>
      <c r="BOC88" s="318"/>
      <c r="BOD88" s="318"/>
      <c r="BOE88" s="318"/>
      <c r="BOF88" s="318"/>
      <c r="BOG88" s="322"/>
      <c r="BOH88" s="323"/>
      <c r="BOI88" s="323"/>
      <c r="BOJ88" s="323"/>
      <c r="BOK88" s="323"/>
      <c r="BOL88" s="323"/>
      <c r="BOM88" s="323"/>
      <c r="BON88" s="323"/>
      <c r="BOO88" s="323"/>
      <c r="BOP88" s="323"/>
      <c r="BOQ88" s="323"/>
      <c r="BOR88" s="323"/>
      <c r="BOS88" s="323"/>
      <c r="BOT88" s="323"/>
      <c r="BOU88" s="323"/>
      <c r="BOV88" s="350"/>
      <c r="BOW88" s="312"/>
      <c r="BOX88" s="312"/>
      <c r="BOY88" s="312"/>
      <c r="BOZ88" s="312"/>
      <c r="BPA88" s="312"/>
      <c r="BPB88" s="312"/>
      <c r="BPC88" s="312"/>
      <c r="BPD88" s="312"/>
      <c r="BPE88" s="312"/>
      <c r="BPF88" s="312"/>
      <c r="BPG88" s="312"/>
      <c r="BPH88" s="312"/>
      <c r="BPI88" s="312"/>
      <c r="BPJ88" s="312"/>
      <c r="BPK88" s="312"/>
      <c r="BPL88" s="312"/>
      <c r="BPM88" s="312"/>
      <c r="BPN88" s="312"/>
      <c r="BPO88" s="312"/>
      <c r="BPP88" s="312"/>
      <c r="BPQ88" s="312"/>
      <c r="BPR88" s="312"/>
      <c r="BPS88" s="312"/>
      <c r="BPT88" s="312"/>
      <c r="BPU88" s="312"/>
      <c r="BPV88" s="312"/>
      <c r="BPW88" s="312"/>
      <c r="BPX88" s="312"/>
      <c r="BPY88" s="312"/>
      <c r="BPZ88" s="312"/>
      <c r="BQA88" s="312"/>
      <c r="BQB88" s="312"/>
      <c r="BQC88" s="312"/>
      <c r="BQD88" s="312"/>
      <c r="BQE88" s="312"/>
      <c r="BQF88" s="312"/>
      <c r="BQG88" s="312"/>
      <c r="BQH88" s="312"/>
      <c r="BQI88" s="312"/>
      <c r="BQJ88" s="312"/>
      <c r="BQK88" s="312"/>
      <c r="BQL88" s="312"/>
      <c r="BQM88" s="312"/>
      <c r="BQN88" s="312"/>
      <c r="BQO88" s="312"/>
      <c r="BQP88" s="312"/>
      <c r="BQQ88" s="312"/>
      <c r="BQR88" s="312"/>
      <c r="BQS88" s="312"/>
      <c r="BQT88" s="312"/>
      <c r="BQU88" s="312"/>
      <c r="BQV88" s="312"/>
      <c r="BQW88" s="312"/>
      <c r="BQX88" s="312"/>
      <c r="BQY88" s="312"/>
      <c r="BQZ88" s="312"/>
      <c r="BRA88" s="312"/>
      <c r="BRB88" s="312"/>
      <c r="BRC88" s="312"/>
      <c r="BRD88" s="312"/>
      <c r="BRE88" s="318"/>
      <c r="BRF88" s="318"/>
      <c r="BRG88" s="318"/>
      <c r="BRH88" s="318"/>
      <c r="BRI88" s="318"/>
      <c r="BRJ88" s="318"/>
      <c r="BRK88" s="318"/>
      <c r="BRL88" s="318"/>
      <c r="BRM88" s="318"/>
      <c r="BRN88" s="318"/>
      <c r="BRO88" s="318"/>
      <c r="BRP88" s="318"/>
      <c r="BRQ88" s="318"/>
      <c r="BRR88" s="318"/>
      <c r="BRS88" s="318"/>
      <c r="BRT88" s="318"/>
      <c r="BRU88" s="322"/>
      <c r="BRV88" s="323"/>
      <c r="BRW88" s="323"/>
      <c r="BRX88" s="323"/>
      <c r="BRY88" s="323"/>
      <c r="BRZ88" s="323"/>
      <c r="BSA88" s="323"/>
      <c r="BSB88" s="323"/>
      <c r="BSC88" s="323"/>
      <c r="BSD88" s="323"/>
      <c r="BSE88" s="323"/>
      <c r="BSF88" s="323"/>
      <c r="BSG88" s="323"/>
      <c r="BSH88" s="323"/>
      <c r="BSI88" s="323"/>
      <c r="BSJ88" s="350"/>
      <c r="BSK88" s="312"/>
      <c r="BSL88" s="312"/>
      <c r="BSM88" s="312"/>
      <c r="BSN88" s="312"/>
      <c r="BSO88" s="312"/>
      <c r="BSP88" s="312"/>
      <c r="BSQ88" s="312"/>
      <c r="BSR88" s="312"/>
      <c r="BSS88" s="312"/>
      <c r="BST88" s="312"/>
      <c r="BSU88" s="312"/>
      <c r="BSV88" s="312"/>
      <c r="BSW88" s="312"/>
      <c r="BSX88" s="312"/>
      <c r="BSY88" s="312"/>
      <c r="BSZ88" s="312"/>
      <c r="BTA88" s="312"/>
      <c r="BTB88" s="312"/>
      <c r="BTC88" s="312"/>
      <c r="BTD88" s="312"/>
      <c r="BTE88" s="312"/>
      <c r="BTF88" s="312"/>
      <c r="BTG88" s="312"/>
      <c r="BTH88" s="312"/>
      <c r="BTI88" s="312"/>
      <c r="BTJ88" s="312"/>
      <c r="BTK88" s="312"/>
      <c r="BTL88" s="312"/>
      <c r="BTM88" s="312"/>
      <c r="BTN88" s="312"/>
      <c r="BTO88" s="312"/>
      <c r="BTP88" s="312"/>
      <c r="BTQ88" s="312"/>
      <c r="BTR88" s="312"/>
      <c r="BTS88" s="312"/>
      <c r="BTT88" s="312"/>
      <c r="BTU88" s="312"/>
      <c r="BTV88" s="312"/>
      <c r="BTW88" s="312"/>
      <c r="BTX88" s="312"/>
      <c r="BTY88" s="312"/>
      <c r="BTZ88" s="312"/>
      <c r="BUA88" s="312"/>
      <c r="BUB88" s="312"/>
      <c r="BUC88" s="312"/>
      <c r="BUD88" s="312"/>
      <c r="BUE88" s="312"/>
      <c r="BUF88" s="312"/>
      <c r="BUG88" s="312"/>
      <c r="BUH88" s="312"/>
      <c r="BUI88" s="312"/>
      <c r="BUJ88" s="312"/>
      <c r="BUK88" s="312"/>
      <c r="BUL88" s="312"/>
      <c r="BUM88" s="312"/>
      <c r="BUN88" s="312"/>
      <c r="BUO88" s="312"/>
      <c r="BUP88" s="312"/>
      <c r="BUQ88" s="312"/>
      <c r="BUR88" s="312"/>
      <c r="BUS88" s="318"/>
      <c r="BUT88" s="318"/>
      <c r="BUU88" s="318"/>
      <c r="BUV88" s="318"/>
      <c r="BUW88" s="318"/>
      <c r="BUX88" s="318"/>
      <c r="BUY88" s="318"/>
      <c r="BUZ88" s="318"/>
      <c r="BVA88" s="318"/>
      <c r="BVB88" s="318"/>
      <c r="BVC88" s="318"/>
      <c r="BVD88" s="318"/>
      <c r="BVE88" s="318"/>
      <c r="BVF88" s="318"/>
      <c r="BVG88" s="318"/>
      <c r="BVH88" s="318"/>
      <c r="BVI88" s="322"/>
      <c r="BVJ88" s="323"/>
      <c r="BVK88" s="323"/>
      <c r="BVL88" s="323"/>
      <c r="BVM88" s="323"/>
      <c r="BVN88" s="323"/>
      <c r="BVO88" s="323"/>
      <c r="BVP88" s="323"/>
      <c r="BVQ88" s="323"/>
      <c r="BVR88" s="323"/>
      <c r="BVS88" s="323"/>
      <c r="BVT88" s="323"/>
      <c r="BVU88" s="323"/>
      <c r="BVV88" s="323"/>
      <c r="BVW88" s="323"/>
      <c r="BVX88" s="350"/>
      <c r="BVY88" s="312"/>
      <c r="BVZ88" s="312"/>
      <c r="BWA88" s="312"/>
      <c r="BWB88" s="312"/>
      <c r="BWC88" s="312"/>
      <c r="BWD88" s="312"/>
      <c r="BWE88" s="312"/>
      <c r="BWF88" s="312"/>
      <c r="BWG88" s="312"/>
      <c r="BWH88" s="312"/>
      <c r="BWI88" s="312"/>
      <c r="BWJ88" s="312"/>
      <c r="BWK88" s="312"/>
      <c r="BWL88" s="312"/>
      <c r="BWM88" s="312"/>
      <c r="BWN88" s="312"/>
      <c r="BWO88" s="312"/>
      <c r="BWP88" s="312"/>
      <c r="BWQ88" s="312"/>
      <c r="BWR88" s="312"/>
      <c r="BWS88" s="312"/>
      <c r="BWT88" s="312"/>
      <c r="BWU88" s="312"/>
      <c r="BWV88" s="312"/>
      <c r="BWW88" s="312"/>
      <c r="BWX88" s="312"/>
      <c r="BWY88" s="312"/>
      <c r="BWZ88" s="312"/>
      <c r="BXA88" s="312"/>
      <c r="BXB88" s="312"/>
      <c r="BXC88" s="312"/>
      <c r="BXD88" s="312"/>
      <c r="BXE88" s="312"/>
      <c r="BXF88" s="312"/>
      <c r="BXG88" s="312"/>
      <c r="BXH88" s="312"/>
      <c r="BXI88" s="312"/>
      <c r="BXJ88" s="312"/>
      <c r="BXK88" s="312"/>
      <c r="BXL88" s="312"/>
      <c r="BXM88" s="312"/>
      <c r="BXN88" s="312"/>
      <c r="BXO88" s="312"/>
      <c r="BXP88" s="312"/>
      <c r="BXQ88" s="312"/>
      <c r="BXR88" s="312"/>
      <c r="BXS88" s="312"/>
      <c r="BXT88" s="312"/>
      <c r="BXU88" s="312"/>
      <c r="BXV88" s="312"/>
      <c r="BXW88" s="312"/>
      <c r="BXX88" s="312"/>
      <c r="BXY88" s="312"/>
      <c r="BXZ88" s="312"/>
      <c r="BYA88" s="312"/>
      <c r="BYB88" s="312"/>
      <c r="BYC88" s="312"/>
      <c r="BYD88" s="312"/>
      <c r="BYE88" s="312"/>
      <c r="BYF88" s="312"/>
      <c r="BYG88" s="318"/>
      <c r="BYH88" s="318"/>
      <c r="BYI88" s="318"/>
      <c r="BYJ88" s="318"/>
      <c r="BYK88" s="318"/>
      <c r="BYL88" s="318"/>
      <c r="BYM88" s="318"/>
      <c r="BYN88" s="318"/>
      <c r="BYO88" s="318"/>
      <c r="BYP88" s="318"/>
      <c r="BYQ88" s="318"/>
      <c r="BYR88" s="318"/>
      <c r="BYS88" s="318"/>
      <c r="BYT88" s="318"/>
      <c r="BYU88" s="318"/>
      <c r="BYV88" s="318"/>
      <c r="BYW88" s="322"/>
      <c r="BYX88" s="323"/>
      <c r="BYY88" s="323"/>
      <c r="BYZ88" s="323"/>
      <c r="BZA88" s="323"/>
      <c r="BZB88" s="323"/>
      <c r="BZC88" s="323"/>
      <c r="BZD88" s="323"/>
      <c r="BZE88" s="323"/>
      <c r="BZF88" s="323"/>
      <c r="BZG88" s="323"/>
      <c r="BZH88" s="323"/>
      <c r="BZI88" s="323"/>
      <c r="BZJ88" s="323"/>
      <c r="BZK88" s="323"/>
      <c r="BZL88" s="350"/>
      <c r="BZM88" s="312"/>
      <c r="BZN88" s="312"/>
      <c r="BZO88" s="312"/>
      <c r="BZP88" s="312"/>
      <c r="BZQ88" s="312"/>
      <c r="BZR88" s="312"/>
      <c r="BZS88" s="312"/>
      <c r="BZT88" s="312"/>
      <c r="BZU88" s="312"/>
      <c r="BZV88" s="312"/>
      <c r="BZW88" s="312"/>
      <c r="BZX88" s="312"/>
      <c r="BZY88" s="312"/>
      <c r="BZZ88" s="312"/>
      <c r="CAA88" s="312"/>
      <c r="CAB88" s="312"/>
      <c r="CAC88" s="312"/>
      <c r="CAD88" s="312"/>
      <c r="CAE88" s="312"/>
      <c r="CAF88" s="312"/>
      <c r="CAG88" s="312"/>
      <c r="CAH88" s="312"/>
      <c r="CAI88" s="312"/>
      <c r="CAJ88" s="312"/>
      <c r="CAK88" s="312"/>
      <c r="CAL88" s="312"/>
      <c r="CAM88" s="312"/>
      <c r="CAN88" s="312"/>
      <c r="CAO88" s="312"/>
      <c r="CAP88" s="312"/>
      <c r="CAQ88" s="312"/>
      <c r="CAR88" s="312"/>
      <c r="CAS88" s="312"/>
      <c r="CAT88" s="312"/>
      <c r="CAU88" s="312"/>
      <c r="CAV88" s="312"/>
      <c r="CAW88" s="312"/>
      <c r="CAX88" s="312"/>
      <c r="CAY88" s="312"/>
      <c r="CAZ88" s="312"/>
      <c r="CBA88" s="312"/>
      <c r="CBB88" s="312"/>
      <c r="CBC88" s="312"/>
      <c r="CBD88" s="312"/>
      <c r="CBE88" s="312"/>
      <c r="CBF88" s="312"/>
      <c r="CBG88" s="312"/>
      <c r="CBH88" s="312"/>
      <c r="CBI88" s="312"/>
      <c r="CBJ88" s="312"/>
      <c r="CBK88" s="312"/>
      <c r="CBL88" s="312"/>
      <c r="CBM88" s="312"/>
      <c r="CBN88" s="312"/>
      <c r="CBO88" s="312"/>
      <c r="CBP88" s="312"/>
      <c r="CBQ88" s="312"/>
      <c r="CBR88" s="312"/>
      <c r="CBS88" s="312"/>
      <c r="CBT88" s="312"/>
      <c r="CBU88" s="318"/>
      <c r="CBV88" s="318"/>
      <c r="CBW88" s="318"/>
      <c r="CBX88" s="318"/>
      <c r="CBY88" s="318"/>
      <c r="CBZ88" s="318"/>
      <c r="CCA88" s="318"/>
      <c r="CCB88" s="318"/>
      <c r="CCC88" s="318"/>
      <c r="CCD88" s="318"/>
      <c r="CCE88" s="318"/>
      <c r="CCF88" s="318"/>
      <c r="CCG88" s="318"/>
      <c r="CCH88" s="318"/>
      <c r="CCI88" s="318"/>
      <c r="CCJ88" s="318"/>
      <c r="CCK88" s="322"/>
      <c r="CCL88" s="323"/>
      <c r="CCM88" s="323"/>
      <c r="CCN88" s="323"/>
      <c r="CCO88" s="323"/>
      <c r="CCP88" s="323"/>
      <c r="CCQ88" s="323"/>
      <c r="CCR88" s="323"/>
      <c r="CCS88" s="323"/>
      <c r="CCT88" s="323"/>
      <c r="CCU88" s="323"/>
      <c r="CCV88" s="323"/>
      <c r="CCW88" s="323"/>
      <c r="CCX88" s="323"/>
      <c r="CCY88" s="323"/>
      <c r="CCZ88" s="350"/>
      <c r="CDA88" s="312"/>
      <c r="CDB88" s="312"/>
      <c r="CDC88" s="312"/>
      <c r="CDD88" s="312"/>
      <c r="CDE88" s="312"/>
      <c r="CDF88" s="312"/>
      <c r="CDG88" s="312"/>
      <c r="CDH88" s="312"/>
      <c r="CDI88" s="312"/>
      <c r="CDJ88" s="312"/>
      <c r="CDK88" s="312"/>
      <c r="CDL88" s="312"/>
      <c r="CDM88" s="312"/>
      <c r="CDN88" s="312"/>
      <c r="CDO88" s="312"/>
      <c r="CDP88" s="312"/>
      <c r="CDQ88" s="312"/>
      <c r="CDR88" s="312"/>
      <c r="CDS88" s="312"/>
      <c r="CDT88" s="312"/>
      <c r="CDU88" s="312"/>
      <c r="CDV88" s="312"/>
      <c r="CDW88" s="312"/>
      <c r="CDX88" s="312"/>
      <c r="CDY88" s="312"/>
      <c r="CDZ88" s="312"/>
      <c r="CEA88" s="312"/>
      <c r="CEB88" s="312"/>
      <c r="CEC88" s="312"/>
      <c r="CED88" s="312"/>
      <c r="CEE88" s="312"/>
      <c r="CEF88" s="312"/>
      <c r="CEG88" s="312"/>
      <c r="CEH88" s="312"/>
      <c r="CEI88" s="312"/>
      <c r="CEJ88" s="312"/>
      <c r="CEK88" s="312"/>
      <c r="CEL88" s="312"/>
      <c r="CEM88" s="312"/>
      <c r="CEN88" s="312"/>
      <c r="CEO88" s="312"/>
      <c r="CEP88" s="312"/>
      <c r="CEQ88" s="312"/>
      <c r="CER88" s="312"/>
      <c r="CES88" s="312"/>
      <c r="CET88" s="312"/>
      <c r="CEU88" s="312"/>
      <c r="CEV88" s="312"/>
      <c r="CEW88" s="312"/>
      <c r="CEX88" s="312"/>
      <c r="CEY88" s="312"/>
      <c r="CEZ88" s="312"/>
      <c r="CFA88" s="312"/>
      <c r="CFB88" s="312"/>
      <c r="CFC88" s="312"/>
      <c r="CFD88" s="312"/>
      <c r="CFE88" s="312"/>
      <c r="CFF88" s="312"/>
      <c r="CFG88" s="312"/>
      <c r="CFH88" s="312"/>
      <c r="CFI88" s="318"/>
      <c r="CFJ88" s="318"/>
      <c r="CFK88" s="318"/>
      <c r="CFL88" s="318"/>
      <c r="CFM88" s="318"/>
      <c r="CFN88" s="318"/>
      <c r="CFO88" s="318"/>
      <c r="CFP88" s="318"/>
      <c r="CFQ88" s="318"/>
      <c r="CFR88" s="318"/>
      <c r="CFS88" s="318"/>
      <c r="CFT88" s="318"/>
      <c r="CFU88" s="318"/>
      <c r="CFV88" s="318"/>
      <c r="CFW88" s="318"/>
      <c r="CFX88" s="318"/>
      <c r="CFY88" s="322"/>
      <c r="CFZ88" s="323"/>
      <c r="CGA88" s="323"/>
      <c r="CGB88" s="323"/>
      <c r="CGC88" s="323"/>
      <c r="CGD88" s="323"/>
      <c r="CGE88" s="323"/>
      <c r="CGF88" s="323"/>
      <c r="CGG88" s="323"/>
      <c r="CGH88" s="323"/>
      <c r="CGI88" s="323"/>
      <c r="CGJ88" s="323"/>
      <c r="CGK88" s="323"/>
      <c r="CGL88" s="323"/>
      <c r="CGM88" s="323"/>
      <c r="CGN88" s="350"/>
      <c r="CGO88" s="312"/>
      <c r="CGP88" s="312"/>
      <c r="CGQ88" s="312"/>
      <c r="CGR88" s="312"/>
      <c r="CGS88" s="312"/>
      <c r="CGT88" s="312"/>
      <c r="CGU88" s="312"/>
      <c r="CGV88" s="312"/>
      <c r="CGW88" s="312"/>
      <c r="CGX88" s="312"/>
      <c r="CGY88" s="312"/>
      <c r="CGZ88" s="312"/>
      <c r="CHA88" s="312"/>
      <c r="CHB88" s="312"/>
      <c r="CHC88" s="312"/>
      <c r="CHD88" s="312"/>
      <c r="CHE88" s="312"/>
      <c r="CHF88" s="312"/>
      <c r="CHG88" s="312"/>
      <c r="CHH88" s="312"/>
      <c r="CHI88" s="312"/>
      <c r="CHJ88" s="312"/>
      <c r="CHK88" s="312"/>
      <c r="CHL88" s="312"/>
      <c r="CHM88" s="312"/>
      <c r="CHN88" s="312"/>
      <c r="CHO88" s="312"/>
      <c r="CHP88" s="312"/>
      <c r="CHQ88" s="312"/>
      <c r="CHR88" s="312"/>
      <c r="CHS88" s="312"/>
      <c r="CHT88" s="312"/>
      <c r="CHU88" s="312"/>
      <c r="CHV88" s="312"/>
      <c r="CHW88" s="312"/>
      <c r="CHX88" s="312"/>
      <c r="CHY88" s="312"/>
      <c r="CHZ88" s="312"/>
      <c r="CIA88" s="312"/>
      <c r="CIB88" s="312"/>
      <c r="CIC88" s="312"/>
      <c r="CID88" s="312"/>
      <c r="CIE88" s="312"/>
      <c r="CIF88" s="312"/>
      <c r="CIG88" s="312"/>
      <c r="CIH88" s="312"/>
      <c r="CII88" s="312"/>
      <c r="CIJ88" s="312"/>
      <c r="CIK88" s="312"/>
      <c r="CIL88" s="312"/>
      <c r="CIM88" s="312"/>
      <c r="CIN88" s="312"/>
      <c r="CIO88" s="312"/>
      <c r="CIP88" s="312"/>
      <c r="CIQ88" s="312"/>
      <c r="CIR88" s="312"/>
      <c r="CIS88" s="312"/>
      <c r="CIT88" s="312"/>
      <c r="CIU88" s="312"/>
      <c r="CIV88" s="312"/>
      <c r="CIW88" s="318"/>
      <c r="CIX88" s="318"/>
      <c r="CIY88" s="318"/>
      <c r="CIZ88" s="318"/>
      <c r="CJA88" s="318"/>
      <c r="CJB88" s="318"/>
      <c r="CJC88" s="318"/>
      <c r="CJD88" s="318"/>
      <c r="CJE88" s="318"/>
      <c r="CJF88" s="318"/>
      <c r="CJG88" s="318"/>
      <c r="CJH88" s="318"/>
      <c r="CJI88" s="318"/>
      <c r="CJJ88" s="318"/>
      <c r="CJK88" s="318"/>
      <c r="CJL88" s="318"/>
      <c r="CJM88" s="322"/>
      <c r="CJN88" s="323"/>
      <c r="CJO88" s="323"/>
      <c r="CJP88" s="323"/>
      <c r="CJQ88" s="323"/>
      <c r="CJR88" s="323"/>
      <c r="CJS88" s="323"/>
      <c r="CJT88" s="323"/>
      <c r="CJU88" s="323"/>
      <c r="CJV88" s="323"/>
      <c r="CJW88" s="323"/>
      <c r="CJX88" s="323"/>
      <c r="CJY88" s="323"/>
      <c r="CJZ88" s="323"/>
      <c r="CKA88" s="323"/>
      <c r="CKB88" s="350"/>
      <c r="CKC88" s="312"/>
      <c r="CKD88" s="312"/>
      <c r="CKE88" s="312"/>
      <c r="CKF88" s="312"/>
      <c r="CKG88" s="312"/>
      <c r="CKH88" s="312"/>
      <c r="CKI88" s="312"/>
      <c r="CKJ88" s="312"/>
      <c r="CKK88" s="312"/>
      <c r="CKL88" s="312"/>
      <c r="CKM88" s="312"/>
      <c r="CKN88" s="312"/>
      <c r="CKO88" s="312"/>
      <c r="CKP88" s="312"/>
      <c r="CKQ88" s="312"/>
      <c r="CKR88" s="312"/>
      <c r="CKS88" s="312"/>
      <c r="CKT88" s="312"/>
      <c r="CKU88" s="312"/>
      <c r="CKV88" s="312"/>
      <c r="CKW88" s="312"/>
      <c r="CKX88" s="312"/>
      <c r="CKY88" s="312"/>
      <c r="CKZ88" s="312"/>
      <c r="CLA88" s="312"/>
      <c r="CLB88" s="312"/>
      <c r="CLC88" s="312"/>
      <c r="CLD88" s="312"/>
      <c r="CLE88" s="312"/>
      <c r="CLF88" s="312"/>
      <c r="CLG88" s="312"/>
      <c r="CLH88" s="312"/>
      <c r="CLI88" s="312"/>
      <c r="CLJ88" s="312"/>
      <c r="CLK88" s="312"/>
      <c r="CLL88" s="312"/>
      <c r="CLM88" s="312"/>
      <c r="CLN88" s="312"/>
      <c r="CLO88" s="312"/>
      <c r="CLP88" s="312"/>
      <c r="CLQ88" s="312"/>
      <c r="CLR88" s="312"/>
      <c r="CLS88" s="312"/>
      <c r="CLT88" s="312"/>
      <c r="CLU88" s="312"/>
      <c r="CLV88" s="312"/>
      <c r="CLW88" s="312"/>
      <c r="CLX88" s="312"/>
      <c r="CLY88" s="312"/>
      <c r="CLZ88" s="312"/>
      <c r="CMA88" s="312"/>
      <c r="CMB88" s="312"/>
      <c r="CMC88" s="312"/>
      <c r="CMD88" s="312"/>
      <c r="CME88" s="312"/>
      <c r="CMF88" s="312"/>
      <c r="CMG88" s="312"/>
      <c r="CMH88" s="312"/>
      <c r="CMI88" s="312"/>
      <c r="CMJ88" s="312"/>
      <c r="CMK88" s="318"/>
      <c r="CML88" s="318"/>
      <c r="CMM88" s="318"/>
      <c r="CMN88" s="318"/>
      <c r="CMO88" s="318"/>
      <c r="CMP88" s="318"/>
      <c r="CMQ88" s="318"/>
      <c r="CMR88" s="318"/>
      <c r="CMS88" s="318"/>
      <c r="CMT88" s="318"/>
      <c r="CMU88" s="318"/>
      <c r="CMV88" s="318"/>
      <c r="CMW88" s="318"/>
      <c r="CMX88" s="318"/>
      <c r="CMY88" s="318"/>
      <c r="CMZ88" s="318"/>
      <c r="CNA88" s="322"/>
      <c r="CNB88" s="323"/>
      <c r="CNC88" s="323"/>
      <c r="CND88" s="323"/>
      <c r="CNE88" s="323"/>
      <c r="CNF88" s="323"/>
      <c r="CNG88" s="323"/>
      <c r="CNH88" s="323"/>
      <c r="CNI88" s="323"/>
      <c r="CNJ88" s="323"/>
      <c r="CNK88" s="323"/>
      <c r="CNL88" s="323"/>
      <c r="CNM88" s="323"/>
      <c r="CNN88" s="323"/>
      <c r="CNO88" s="323"/>
      <c r="CNP88" s="350"/>
      <c r="CNQ88" s="312"/>
      <c r="CNR88" s="312"/>
      <c r="CNS88" s="312"/>
      <c r="CNT88" s="312"/>
      <c r="CNU88" s="312"/>
      <c r="CNV88" s="312"/>
      <c r="CNW88" s="312"/>
      <c r="CNX88" s="312"/>
      <c r="CNY88" s="312"/>
      <c r="CNZ88" s="312"/>
      <c r="COA88" s="312"/>
      <c r="COB88" s="312"/>
      <c r="COC88" s="312"/>
      <c r="COD88" s="312"/>
      <c r="COE88" s="312"/>
      <c r="COF88" s="312"/>
      <c r="COG88" s="312"/>
      <c r="COH88" s="312"/>
      <c r="COI88" s="312"/>
      <c r="COJ88" s="312"/>
      <c r="COK88" s="312"/>
      <c r="COL88" s="312"/>
      <c r="COM88" s="312"/>
      <c r="CON88" s="312"/>
      <c r="COO88" s="312"/>
      <c r="COP88" s="312"/>
      <c r="COQ88" s="312"/>
      <c r="COR88" s="312"/>
      <c r="COS88" s="312"/>
      <c r="COT88" s="312"/>
      <c r="COU88" s="312"/>
      <c r="COV88" s="312"/>
      <c r="COW88" s="312"/>
      <c r="COX88" s="312"/>
      <c r="COY88" s="312"/>
      <c r="COZ88" s="312"/>
      <c r="CPA88" s="312"/>
      <c r="CPB88" s="312"/>
      <c r="CPC88" s="312"/>
      <c r="CPD88" s="312"/>
      <c r="CPE88" s="312"/>
      <c r="CPF88" s="312"/>
      <c r="CPG88" s="312"/>
      <c r="CPH88" s="312"/>
      <c r="CPI88" s="312"/>
      <c r="CPJ88" s="312"/>
      <c r="CPK88" s="312"/>
      <c r="CPL88" s="312"/>
      <c r="CPM88" s="312"/>
      <c r="CPN88" s="312"/>
      <c r="CPO88" s="312"/>
      <c r="CPP88" s="312"/>
      <c r="CPQ88" s="312"/>
      <c r="CPR88" s="312"/>
      <c r="CPS88" s="312"/>
      <c r="CPT88" s="312"/>
      <c r="CPU88" s="312"/>
      <c r="CPV88" s="312"/>
      <c r="CPW88" s="312"/>
      <c r="CPX88" s="312"/>
      <c r="CPY88" s="318"/>
      <c r="CPZ88" s="318"/>
      <c r="CQA88" s="318"/>
      <c r="CQB88" s="318"/>
      <c r="CQC88" s="318"/>
      <c r="CQD88" s="318"/>
      <c r="CQE88" s="318"/>
      <c r="CQF88" s="318"/>
      <c r="CQG88" s="318"/>
      <c r="CQH88" s="318"/>
      <c r="CQI88" s="318"/>
      <c r="CQJ88" s="318"/>
      <c r="CQK88" s="318"/>
      <c r="CQL88" s="318"/>
      <c r="CQM88" s="318"/>
      <c r="CQN88" s="318"/>
      <c r="CQO88" s="322"/>
      <c r="CQP88" s="323"/>
      <c r="CQQ88" s="323"/>
      <c r="CQR88" s="323"/>
      <c r="CQS88" s="323"/>
      <c r="CQT88" s="323"/>
      <c r="CQU88" s="323"/>
      <c r="CQV88" s="323"/>
      <c r="CQW88" s="323"/>
      <c r="CQX88" s="323"/>
      <c r="CQY88" s="323"/>
      <c r="CQZ88" s="323"/>
      <c r="CRA88" s="323"/>
      <c r="CRB88" s="323"/>
      <c r="CRC88" s="323"/>
      <c r="CRD88" s="350"/>
      <c r="CRE88" s="312"/>
      <c r="CRF88" s="312"/>
      <c r="CRG88" s="312"/>
      <c r="CRH88" s="312"/>
      <c r="CRI88" s="312"/>
      <c r="CRJ88" s="312"/>
      <c r="CRK88" s="312"/>
      <c r="CRL88" s="312"/>
      <c r="CRM88" s="312"/>
      <c r="CRN88" s="312"/>
      <c r="CRO88" s="312"/>
      <c r="CRP88" s="312"/>
      <c r="CRQ88" s="312"/>
      <c r="CRR88" s="312"/>
      <c r="CRS88" s="312"/>
      <c r="CRT88" s="312"/>
      <c r="CRU88" s="312"/>
      <c r="CRV88" s="312"/>
      <c r="CRW88" s="312"/>
      <c r="CRX88" s="312"/>
      <c r="CRY88" s="312"/>
      <c r="CRZ88" s="312"/>
      <c r="CSA88" s="312"/>
      <c r="CSB88" s="312"/>
      <c r="CSC88" s="312"/>
      <c r="CSD88" s="312"/>
      <c r="CSE88" s="312"/>
      <c r="CSF88" s="312"/>
      <c r="CSG88" s="312"/>
      <c r="CSH88" s="312"/>
      <c r="CSI88" s="312"/>
      <c r="CSJ88" s="312"/>
      <c r="CSK88" s="312"/>
      <c r="CSL88" s="312"/>
      <c r="CSM88" s="312"/>
      <c r="CSN88" s="312"/>
      <c r="CSO88" s="312"/>
      <c r="CSP88" s="312"/>
      <c r="CSQ88" s="312"/>
      <c r="CSR88" s="312"/>
      <c r="CSS88" s="312"/>
      <c r="CST88" s="312"/>
      <c r="CSU88" s="312"/>
      <c r="CSV88" s="312"/>
      <c r="CSW88" s="312"/>
      <c r="CSX88" s="312"/>
      <c r="CSY88" s="312"/>
      <c r="CSZ88" s="312"/>
      <c r="CTA88" s="312"/>
      <c r="CTB88" s="312"/>
      <c r="CTC88" s="312"/>
      <c r="CTD88" s="312"/>
      <c r="CTE88" s="312"/>
      <c r="CTF88" s="312"/>
      <c r="CTG88" s="312"/>
      <c r="CTH88" s="312"/>
      <c r="CTI88" s="312"/>
      <c r="CTJ88" s="312"/>
      <c r="CTK88" s="312"/>
      <c r="CTL88" s="312"/>
      <c r="CTM88" s="318"/>
      <c r="CTN88" s="318"/>
      <c r="CTO88" s="318"/>
      <c r="CTP88" s="318"/>
      <c r="CTQ88" s="318"/>
      <c r="CTR88" s="318"/>
      <c r="CTS88" s="318"/>
      <c r="CTT88" s="318"/>
      <c r="CTU88" s="318"/>
      <c r="CTV88" s="318"/>
      <c r="CTW88" s="318"/>
      <c r="CTX88" s="318"/>
      <c r="CTY88" s="318"/>
      <c r="CTZ88" s="318"/>
      <c r="CUA88" s="318"/>
      <c r="CUB88" s="318"/>
      <c r="CUC88" s="322"/>
      <c r="CUD88" s="323"/>
      <c r="CUE88" s="323"/>
      <c r="CUF88" s="323"/>
      <c r="CUG88" s="323"/>
      <c r="CUH88" s="323"/>
      <c r="CUI88" s="323"/>
      <c r="CUJ88" s="323"/>
      <c r="CUK88" s="323"/>
      <c r="CUL88" s="323"/>
      <c r="CUM88" s="323"/>
      <c r="CUN88" s="323"/>
      <c r="CUO88" s="323"/>
      <c r="CUP88" s="323"/>
      <c r="CUQ88" s="323"/>
      <c r="CUR88" s="350"/>
      <c r="CUS88" s="312"/>
      <c r="CUT88" s="312"/>
      <c r="CUU88" s="312"/>
      <c r="CUV88" s="312"/>
      <c r="CUW88" s="312"/>
      <c r="CUX88" s="312"/>
      <c r="CUY88" s="312"/>
      <c r="CUZ88" s="312"/>
      <c r="CVA88" s="312"/>
      <c r="CVB88" s="312"/>
      <c r="CVC88" s="312"/>
      <c r="CVD88" s="312"/>
      <c r="CVE88" s="312"/>
      <c r="CVF88" s="312"/>
      <c r="CVG88" s="312"/>
      <c r="CVH88" s="312"/>
      <c r="CVI88" s="312"/>
      <c r="CVJ88" s="312"/>
      <c r="CVK88" s="312"/>
      <c r="CVL88" s="312"/>
      <c r="CVM88" s="312"/>
      <c r="CVN88" s="312"/>
      <c r="CVO88" s="312"/>
      <c r="CVP88" s="312"/>
      <c r="CVQ88" s="312"/>
      <c r="CVR88" s="312"/>
      <c r="CVS88" s="312"/>
      <c r="CVT88" s="312"/>
      <c r="CVU88" s="312"/>
      <c r="CVV88" s="312"/>
      <c r="CVW88" s="312"/>
      <c r="CVX88" s="312"/>
      <c r="CVY88" s="312"/>
      <c r="CVZ88" s="312"/>
      <c r="CWA88" s="312"/>
      <c r="CWB88" s="312"/>
      <c r="CWC88" s="312"/>
      <c r="CWD88" s="312"/>
      <c r="CWE88" s="312"/>
      <c r="CWF88" s="312"/>
      <c r="CWG88" s="312"/>
      <c r="CWH88" s="312"/>
      <c r="CWI88" s="312"/>
      <c r="CWJ88" s="312"/>
      <c r="CWK88" s="312"/>
      <c r="CWL88" s="312"/>
      <c r="CWM88" s="312"/>
      <c r="CWN88" s="312"/>
      <c r="CWO88" s="312"/>
      <c r="CWP88" s="312"/>
      <c r="CWQ88" s="312"/>
      <c r="CWR88" s="312"/>
      <c r="CWS88" s="312"/>
      <c r="CWT88" s="312"/>
      <c r="CWU88" s="312"/>
      <c r="CWV88" s="312"/>
      <c r="CWW88" s="312"/>
      <c r="CWX88" s="312"/>
      <c r="CWY88" s="312"/>
      <c r="CWZ88" s="312"/>
      <c r="CXA88" s="318"/>
      <c r="CXB88" s="318"/>
      <c r="CXC88" s="318"/>
      <c r="CXD88" s="318"/>
      <c r="CXE88" s="318"/>
      <c r="CXF88" s="318"/>
      <c r="CXG88" s="318"/>
      <c r="CXH88" s="318"/>
      <c r="CXI88" s="318"/>
      <c r="CXJ88" s="318"/>
      <c r="CXK88" s="318"/>
      <c r="CXL88" s="318"/>
      <c r="CXM88" s="318"/>
      <c r="CXN88" s="318"/>
      <c r="CXO88" s="318"/>
      <c r="CXP88" s="318"/>
      <c r="CXQ88" s="322"/>
      <c r="CXR88" s="323"/>
      <c r="CXS88" s="323"/>
      <c r="CXT88" s="323"/>
      <c r="CXU88" s="323"/>
      <c r="CXV88" s="323"/>
      <c r="CXW88" s="323"/>
      <c r="CXX88" s="323"/>
      <c r="CXY88" s="323"/>
      <c r="CXZ88" s="323"/>
      <c r="CYA88" s="323"/>
      <c r="CYB88" s="323"/>
      <c r="CYC88" s="323"/>
      <c r="CYD88" s="323"/>
      <c r="CYE88" s="323"/>
      <c r="CYF88" s="350"/>
      <c r="CYG88" s="312"/>
      <c r="CYH88" s="312"/>
      <c r="CYI88" s="312"/>
      <c r="CYJ88" s="312"/>
      <c r="CYK88" s="312"/>
      <c r="CYL88" s="312"/>
      <c r="CYM88" s="312"/>
      <c r="CYN88" s="312"/>
      <c r="CYO88" s="312"/>
      <c r="CYP88" s="312"/>
      <c r="CYQ88" s="312"/>
      <c r="CYR88" s="312"/>
      <c r="CYS88" s="312"/>
      <c r="CYT88" s="312"/>
      <c r="CYU88" s="312"/>
      <c r="CYV88" s="312"/>
      <c r="CYW88" s="312"/>
      <c r="CYX88" s="312"/>
      <c r="CYY88" s="312"/>
      <c r="CYZ88" s="312"/>
      <c r="CZA88" s="312"/>
      <c r="CZB88" s="312"/>
      <c r="CZC88" s="312"/>
      <c r="CZD88" s="312"/>
      <c r="CZE88" s="312"/>
      <c r="CZF88" s="312"/>
      <c r="CZG88" s="312"/>
      <c r="CZH88" s="312"/>
      <c r="CZI88" s="312"/>
      <c r="CZJ88" s="312"/>
      <c r="CZK88" s="312"/>
      <c r="CZL88" s="312"/>
      <c r="CZM88" s="312"/>
      <c r="CZN88" s="312"/>
      <c r="CZO88" s="312"/>
      <c r="CZP88" s="312"/>
      <c r="CZQ88" s="312"/>
      <c r="CZR88" s="312"/>
      <c r="CZS88" s="312"/>
      <c r="CZT88" s="312"/>
      <c r="CZU88" s="312"/>
      <c r="CZV88" s="312"/>
      <c r="CZW88" s="312"/>
      <c r="CZX88" s="312"/>
      <c r="CZY88" s="312"/>
      <c r="CZZ88" s="312"/>
      <c r="DAA88" s="312"/>
      <c r="DAB88" s="312"/>
      <c r="DAC88" s="312"/>
      <c r="DAD88" s="312"/>
      <c r="DAE88" s="312"/>
      <c r="DAF88" s="312"/>
      <c r="DAG88" s="312"/>
      <c r="DAH88" s="312"/>
      <c r="DAI88" s="312"/>
      <c r="DAJ88" s="312"/>
      <c r="DAK88" s="312"/>
      <c r="DAL88" s="312"/>
      <c r="DAM88" s="312"/>
      <c r="DAN88" s="312"/>
      <c r="DAO88" s="318"/>
      <c r="DAP88" s="318"/>
      <c r="DAQ88" s="318"/>
      <c r="DAR88" s="318"/>
      <c r="DAS88" s="318"/>
      <c r="DAT88" s="318"/>
      <c r="DAU88" s="318"/>
      <c r="DAV88" s="318"/>
      <c r="DAW88" s="318"/>
      <c r="DAX88" s="318"/>
      <c r="DAY88" s="318"/>
      <c r="DAZ88" s="318"/>
      <c r="DBA88" s="318"/>
      <c r="DBB88" s="318"/>
      <c r="DBC88" s="318"/>
      <c r="DBD88" s="318"/>
      <c r="DBE88" s="322"/>
      <c r="DBF88" s="323"/>
      <c r="DBG88" s="323"/>
      <c r="DBH88" s="323"/>
      <c r="DBI88" s="323"/>
      <c r="DBJ88" s="323"/>
      <c r="DBK88" s="323"/>
      <c r="DBL88" s="323"/>
      <c r="DBM88" s="323"/>
      <c r="DBN88" s="323"/>
      <c r="DBO88" s="323"/>
      <c r="DBP88" s="323"/>
      <c r="DBQ88" s="323"/>
      <c r="DBR88" s="323"/>
      <c r="DBS88" s="323"/>
      <c r="DBT88" s="350"/>
      <c r="DBU88" s="312"/>
      <c r="DBV88" s="312"/>
      <c r="DBW88" s="312"/>
      <c r="DBX88" s="312"/>
      <c r="DBY88" s="312"/>
      <c r="DBZ88" s="312"/>
      <c r="DCA88" s="312"/>
      <c r="DCB88" s="312"/>
      <c r="DCC88" s="312"/>
      <c r="DCD88" s="312"/>
      <c r="DCE88" s="312"/>
      <c r="DCF88" s="312"/>
      <c r="DCG88" s="312"/>
      <c r="DCH88" s="312"/>
      <c r="DCI88" s="312"/>
      <c r="DCJ88" s="312"/>
      <c r="DCK88" s="312"/>
      <c r="DCL88" s="312"/>
      <c r="DCM88" s="312"/>
      <c r="DCN88" s="312"/>
      <c r="DCO88" s="312"/>
      <c r="DCP88" s="312"/>
      <c r="DCQ88" s="312"/>
      <c r="DCR88" s="312"/>
      <c r="DCS88" s="312"/>
      <c r="DCT88" s="312"/>
      <c r="DCU88" s="312"/>
      <c r="DCV88" s="312"/>
      <c r="DCW88" s="312"/>
      <c r="DCX88" s="312"/>
      <c r="DCY88" s="312"/>
      <c r="DCZ88" s="312"/>
      <c r="DDA88" s="312"/>
      <c r="DDB88" s="312"/>
      <c r="DDC88" s="312"/>
      <c r="DDD88" s="312"/>
      <c r="DDE88" s="312"/>
      <c r="DDF88" s="312"/>
      <c r="DDG88" s="312"/>
      <c r="DDH88" s="312"/>
      <c r="DDI88" s="312"/>
      <c r="DDJ88" s="312"/>
      <c r="DDK88" s="312"/>
      <c r="DDL88" s="312"/>
      <c r="DDM88" s="312"/>
      <c r="DDN88" s="312"/>
      <c r="DDO88" s="312"/>
      <c r="DDP88" s="312"/>
      <c r="DDQ88" s="312"/>
      <c r="DDR88" s="312"/>
      <c r="DDS88" s="312"/>
      <c r="DDT88" s="312"/>
      <c r="DDU88" s="312"/>
      <c r="DDV88" s="312"/>
      <c r="DDW88" s="312"/>
      <c r="DDX88" s="312"/>
      <c r="DDY88" s="312"/>
      <c r="DDZ88" s="312"/>
      <c r="DEA88" s="312"/>
      <c r="DEB88" s="312"/>
      <c r="DEC88" s="318"/>
      <c r="DED88" s="318"/>
      <c r="DEE88" s="318"/>
      <c r="DEF88" s="318"/>
      <c r="DEG88" s="318"/>
      <c r="DEH88" s="318"/>
      <c r="DEI88" s="318"/>
      <c r="DEJ88" s="318"/>
      <c r="DEK88" s="318"/>
      <c r="DEL88" s="318"/>
      <c r="DEM88" s="318"/>
      <c r="DEN88" s="318"/>
      <c r="DEO88" s="318"/>
      <c r="DEP88" s="318"/>
      <c r="DEQ88" s="318"/>
      <c r="DER88" s="318"/>
      <c r="DES88" s="322"/>
      <c r="DET88" s="323"/>
      <c r="DEU88" s="323"/>
      <c r="DEV88" s="323"/>
      <c r="DEW88" s="323"/>
      <c r="DEX88" s="323"/>
      <c r="DEY88" s="323"/>
      <c r="DEZ88" s="323"/>
      <c r="DFA88" s="323"/>
      <c r="DFB88" s="323"/>
      <c r="DFC88" s="323"/>
      <c r="DFD88" s="323"/>
      <c r="DFE88" s="323"/>
      <c r="DFF88" s="323"/>
      <c r="DFG88" s="323"/>
      <c r="DFH88" s="350"/>
      <c r="DFI88" s="312"/>
      <c r="DFJ88" s="312"/>
      <c r="DFK88" s="312"/>
      <c r="DFL88" s="312"/>
      <c r="DFM88" s="312"/>
      <c r="DFN88" s="312"/>
      <c r="DFO88" s="312"/>
      <c r="DFP88" s="312"/>
      <c r="DFQ88" s="312"/>
      <c r="DFR88" s="312"/>
      <c r="DFS88" s="312"/>
      <c r="DFT88" s="312"/>
      <c r="DFU88" s="312"/>
      <c r="DFV88" s="312"/>
      <c r="DFW88" s="312"/>
      <c r="DFX88" s="312"/>
      <c r="DFY88" s="312"/>
      <c r="DFZ88" s="312"/>
      <c r="DGA88" s="312"/>
      <c r="DGB88" s="312"/>
      <c r="DGC88" s="312"/>
      <c r="DGD88" s="312"/>
      <c r="DGE88" s="312"/>
      <c r="DGF88" s="312"/>
      <c r="DGG88" s="312"/>
      <c r="DGH88" s="312"/>
      <c r="DGI88" s="312"/>
      <c r="DGJ88" s="312"/>
      <c r="DGK88" s="312"/>
      <c r="DGL88" s="312"/>
      <c r="DGM88" s="312"/>
      <c r="DGN88" s="312"/>
      <c r="DGO88" s="312"/>
      <c r="DGP88" s="312"/>
      <c r="DGQ88" s="312"/>
      <c r="DGR88" s="312"/>
      <c r="DGS88" s="312"/>
      <c r="DGT88" s="312"/>
      <c r="DGU88" s="312"/>
      <c r="DGV88" s="312"/>
      <c r="DGW88" s="312"/>
      <c r="DGX88" s="312"/>
      <c r="DGY88" s="312"/>
      <c r="DGZ88" s="312"/>
      <c r="DHA88" s="312"/>
      <c r="DHB88" s="312"/>
      <c r="DHC88" s="312"/>
      <c r="DHD88" s="312"/>
      <c r="DHE88" s="312"/>
      <c r="DHF88" s="312"/>
      <c r="DHG88" s="312"/>
      <c r="DHH88" s="312"/>
      <c r="DHI88" s="312"/>
      <c r="DHJ88" s="312"/>
      <c r="DHK88" s="312"/>
      <c r="DHL88" s="312"/>
      <c r="DHM88" s="312"/>
      <c r="DHN88" s="312"/>
      <c r="DHO88" s="312"/>
      <c r="DHP88" s="312"/>
      <c r="DHQ88" s="318"/>
      <c r="DHR88" s="318"/>
      <c r="DHS88" s="318"/>
      <c r="DHT88" s="318"/>
      <c r="DHU88" s="318"/>
      <c r="DHV88" s="318"/>
      <c r="DHW88" s="318"/>
      <c r="DHX88" s="318"/>
      <c r="DHY88" s="318"/>
      <c r="DHZ88" s="318"/>
      <c r="DIA88" s="318"/>
      <c r="DIB88" s="318"/>
      <c r="DIC88" s="318"/>
      <c r="DID88" s="318"/>
      <c r="DIE88" s="318"/>
      <c r="DIF88" s="318"/>
      <c r="DIG88" s="322"/>
      <c r="DIH88" s="323"/>
      <c r="DII88" s="323"/>
      <c r="DIJ88" s="323"/>
      <c r="DIK88" s="323"/>
      <c r="DIL88" s="323"/>
      <c r="DIM88" s="323"/>
      <c r="DIN88" s="323"/>
      <c r="DIO88" s="323"/>
      <c r="DIP88" s="323"/>
      <c r="DIQ88" s="323"/>
      <c r="DIR88" s="323"/>
      <c r="DIS88" s="323"/>
      <c r="DIT88" s="323"/>
      <c r="DIU88" s="323"/>
      <c r="DIV88" s="350"/>
      <c r="DIW88" s="312"/>
      <c r="DIX88" s="312"/>
      <c r="DIY88" s="312"/>
      <c r="DIZ88" s="312"/>
      <c r="DJA88" s="312"/>
      <c r="DJB88" s="312"/>
      <c r="DJC88" s="312"/>
      <c r="DJD88" s="312"/>
      <c r="DJE88" s="312"/>
      <c r="DJF88" s="312"/>
      <c r="DJG88" s="312"/>
      <c r="DJH88" s="312"/>
      <c r="DJI88" s="312"/>
      <c r="DJJ88" s="312"/>
      <c r="DJK88" s="312"/>
      <c r="DJL88" s="312"/>
      <c r="DJM88" s="312"/>
      <c r="DJN88" s="312"/>
      <c r="DJO88" s="312"/>
      <c r="DJP88" s="312"/>
      <c r="DJQ88" s="312"/>
      <c r="DJR88" s="312"/>
      <c r="DJS88" s="312"/>
      <c r="DJT88" s="312"/>
      <c r="DJU88" s="312"/>
      <c r="DJV88" s="312"/>
      <c r="DJW88" s="312"/>
      <c r="DJX88" s="312"/>
      <c r="DJY88" s="312"/>
      <c r="DJZ88" s="312"/>
      <c r="DKA88" s="312"/>
      <c r="DKB88" s="312"/>
      <c r="DKC88" s="312"/>
      <c r="DKD88" s="312"/>
      <c r="DKE88" s="312"/>
      <c r="DKF88" s="312"/>
      <c r="DKG88" s="312"/>
      <c r="DKH88" s="312"/>
      <c r="DKI88" s="312"/>
      <c r="DKJ88" s="312"/>
      <c r="DKK88" s="312"/>
      <c r="DKL88" s="312"/>
      <c r="DKM88" s="312"/>
      <c r="DKN88" s="312"/>
      <c r="DKO88" s="312"/>
      <c r="DKP88" s="312"/>
      <c r="DKQ88" s="312"/>
      <c r="DKR88" s="312"/>
      <c r="DKS88" s="312"/>
      <c r="DKT88" s="312"/>
      <c r="DKU88" s="312"/>
      <c r="DKV88" s="312"/>
      <c r="DKW88" s="312"/>
      <c r="DKX88" s="312"/>
      <c r="DKY88" s="312"/>
      <c r="DKZ88" s="312"/>
      <c r="DLA88" s="312"/>
      <c r="DLB88" s="312"/>
      <c r="DLC88" s="312"/>
      <c r="DLD88" s="312"/>
      <c r="DLE88" s="318"/>
      <c r="DLF88" s="318"/>
      <c r="DLG88" s="318"/>
      <c r="DLH88" s="318"/>
      <c r="DLI88" s="318"/>
      <c r="DLJ88" s="318"/>
      <c r="DLK88" s="318"/>
      <c r="DLL88" s="318"/>
      <c r="DLM88" s="318"/>
      <c r="DLN88" s="318"/>
      <c r="DLO88" s="318"/>
      <c r="DLP88" s="318"/>
      <c r="DLQ88" s="318"/>
      <c r="DLR88" s="318"/>
      <c r="DLS88" s="318"/>
      <c r="DLT88" s="318"/>
      <c r="DLU88" s="322"/>
      <c r="DLV88" s="323"/>
      <c r="DLW88" s="323"/>
      <c r="DLX88" s="323"/>
      <c r="DLY88" s="323"/>
      <c r="DLZ88" s="323"/>
      <c r="DMA88" s="323"/>
      <c r="DMB88" s="323"/>
      <c r="DMC88" s="323"/>
      <c r="DMD88" s="323"/>
      <c r="DME88" s="323"/>
      <c r="DMF88" s="323"/>
      <c r="DMG88" s="323"/>
      <c r="DMH88" s="323"/>
      <c r="DMI88" s="323"/>
      <c r="DMJ88" s="350"/>
      <c r="DMK88" s="312"/>
      <c r="DML88" s="312"/>
      <c r="DMM88" s="312"/>
      <c r="DMN88" s="312"/>
      <c r="DMO88" s="312"/>
      <c r="DMP88" s="312"/>
      <c r="DMQ88" s="312"/>
      <c r="DMR88" s="312"/>
      <c r="DMS88" s="312"/>
      <c r="DMT88" s="312"/>
      <c r="DMU88" s="312"/>
      <c r="DMV88" s="312"/>
      <c r="DMW88" s="312"/>
      <c r="DMX88" s="312"/>
      <c r="DMY88" s="312"/>
      <c r="DMZ88" s="312"/>
      <c r="DNA88" s="312"/>
      <c r="DNB88" s="312"/>
      <c r="DNC88" s="312"/>
      <c r="DND88" s="312"/>
      <c r="DNE88" s="312"/>
      <c r="DNF88" s="312"/>
      <c r="DNG88" s="312"/>
      <c r="DNH88" s="312"/>
      <c r="DNI88" s="312"/>
      <c r="DNJ88" s="312"/>
      <c r="DNK88" s="312"/>
      <c r="DNL88" s="312"/>
      <c r="DNM88" s="312"/>
      <c r="DNN88" s="312"/>
      <c r="DNO88" s="312"/>
      <c r="DNP88" s="312"/>
      <c r="DNQ88" s="312"/>
      <c r="DNR88" s="312"/>
      <c r="DNS88" s="312"/>
      <c r="DNT88" s="312"/>
      <c r="DNU88" s="312"/>
      <c r="DNV88" s="312"/>
      <c r="DNW88" s="312"/>
      <c r="DNX88" s="312"/>
      <c r="DNY88" s="312"/>
      <c r="DNZ88" s="312"/>
      <c r="DOA88" s="312"/>
      <c r="DOB88" s="312"/>
      <c r="DOC88" s="312"/>
      <c r="DOD88" s="312"/>
      <c r="DOE88" s="312"/>
      <c r="DOF88" s="312"/>
      <c r="DOG88" s="312"/>
      <c r="DOH88" s="312"/>
      <c r="DOI88" s="312"/>
      <c r="DOJ88" s="312"/>
      <c r="DOK88" s="312"/>
      <c r="DOL88" s="312"/>
      <c r="DOM88" s="312"/>
      <c r="DON88" s="312"/>
      <c r="DOO88" s="312"/>
      <c r="DOP88" s="312"/>
      <c r="DOQ88" s="312"/>
      <c r="DOR88" s="312"/>
      <c r="DOS88" s="318"/>
      <c r="DOT88" s="318"/>
      <c r="DOU88" s="318"/>
      <c r="DOV88" s="318"/>
      <c r="DOW88" s="318"/>
      <c r="DOX88" s="318"/>
      <c r="DOY88" s="318"/>
      <c r="DOZ88" s="318"/>
      <c r="DPA88" s="318"/>
      <c r="DPB88" s="318"/>
      <c r="DPC88" s="318"/>
      <c r="DPD88" s="318"/>
      <c r="DPE88" s="318"/>
      <c r="DPF88" s="318"/>
      <c r="DPG88" s="318"/>
      <c r="DPH88" s="318"/>
      <c r="DPI88" s="322"/>
      <c r="DPJ88" s="323"/>
      <c r="DPK88" s="323"/>
      <c r="DPL88" s="323"/>
      <c r="DPM88" s="323"/>
      <c r="DPN88" s="323"/>
      <c r="DPO88" s="323"/>
      <c r="DPP88" s="323"/>
      <c r="DPQ88" s="323"/>
      <c r="DPR88" s="323"/>
      <c r="DPS88" s="323"/>
      <c r="DPT88" s="323"/>
      <c r="DPU88" s="323"/>
      <c r="DPV88" s="323"/>
      <c r="DPW88" s="323"/>
      <c r="DPX88" s="350"/>
      <c r="DPY88" s="312"/>
      <c r="DPZ88" s="312"/>
      <c r="DQA88" s="312"/>
      <c r="DQB88" s="312"/>
      <c r="DQC88" s="312"/>
      <c r="DQD88" s="312"/>
      <c r="DQE88" s="312"/>
      <c r="DQF88" s="312"/>
      <c r="DQG88" s="312"/>
      <c r="DQH88" s="312"/>
      <c r="DQI88" s="312"/>
      <c r="DQJ88" s="312"/>
      <c r="DQK88" s="312"/>
      <c r="DQL88" s="312"/>
      <c r="DQM88" s="312"/>
      <c r="DQN88" s="312"/>
      <c r="DQO88" s="312"/>
      <c r="DQP88" s="312"/>
      <c r="DQQ88" s="312"/>
      <c r="DQR88" s="312"/>
      <c r="DQS88" s="312"/>
      <c r="DQT88" s="312"/>
      <c r="DQU88" s="312"/>
      <c r="DQV88" s="312"/>
      <c r="DQW88" s="312"/>
      <c r="DQX88" s="312"/>
      <c r="DQY88" s="312"/>
      <c r="DQZ88" s="312"/>
      <c r="DRA88" s="312"/>
      <c r="DRB88" s="312"/>
      <c r="DRC88" s="312"/>
      <c r="DRD88" s="312"/>
      <c r="DRE88" s="312"/>
      <c r="DRF88" s="312"/>
      <c r="DRG88" s="312"/>
      <c r="DRH88" s="312"/>
      <c r="DRI88" s="312"/>
      <c r="DRJ88" s="312"/>
      <c r="DRK88" s="312"/>
      <c r="DRL88" s="312"/>
      <c r="DRM88" s="312"/>
      <c r="DRN88" s="312"/>
      <c r="DRO88" s="312"/>
      <c r="DRP88" s="312"/>
      <c r="DRQ88" s="312"/>
      <c r="DRR88" s="312"/>
      <c r="DRS88" s="312"/>
      <c r="DRT88" s="312"/>
      <c r="DRU88" s="312"/>
      <c r="DRV88" s="312"/>
      <c r="DRW88" s="312"/>
      <c r="DRX88" s="312"/>
      <c r="DRY88" s="312"/>
      <c r="DRZ88" s="312"/>
      <c r="DSA88" s="312"/>
      <c r="DSB88" s="312"/>
      <c r="DSC88" s="312"/>
      <c r="DSD88" s="312"/>
      <c r="DSE88" s="312"/>
      <c r="DSF88" s="312"/>
      <c r="DSG88" s="318"/>
      <c r="DSH88" s="318"/>
      <c r="DSI88" s="318"/>
      <c r="DSJ88" s="318"/>
      <c r="DSK88" s="318"/>
      <c r="DSL88" s="318"/>
      <c r="DSM88" s="318"/>
      <c r="DSN88" s="318"/>
      <c r="DSO88" s="318"/>
      <c r="DSP88" s="318"/>
      <c r="DSQ88" s="318"/>
      <c r="DSR88" s="318"/>
      <c r="DSS88" s="318"/>
      <c r="DST88" s="318"/>
      <c r="DSU88" s="318"/>
      <c r="DSV88" s="318"/>
      <c r="DSW88" s="322"/>
      <c r="DSX88" s="323"/>
      <c r="DSY88" s="323"/>
      <c r="DSZ88" s="323"/>
      <c r="DTA88" s="323"/>
      <c r="DTB88" s="323"/>
      <c r="DTC88" s="323"/>
      <c r="DTD88" s="323"/>
      <c r="DTE88" s="323"/>
      <c r="DTF88" s="323"/>
      <c r="DTG88" s="323"/>
      <c r="DTH88" s="323"/>
      <c r="DTI88" s="323"/>
      <c r="DTJ88" s="323"/>
      <c r="DTK88" s="323"/>
      <c r="DTL88" s="350"/>
      <c r="DTM88" s="312"/>
      <c r="DTN88" s="312"/>
      <c r="DTO88" s="312"/>
      <c r="DTP88" s="312"/>
      <c r="DTQ88" s="312"/>
      <c r="DTR88" s="312"/>
      <c r="DTS88" s="312"/>
      <c r="DTT88" s="312"/>
      <c r="DTU88" s="312"/>
      <c r="DTV88" s="312"/>
      <c r="DTW88" s="312"/>
      <c r="DTX88" s="312"/>
      <c r="DTY88" s="312"/>
      <c r="DTZ88" s="312"/>
      <c r="DUA88" s="312"/>
      <c r="DUB88" s="312"/>
      <c r="DUC88" s="312"/>
      <c r="DUD88" s="312"/>
      <c r="DUE88" s="312"/>
      <c r="DUF88" s="312"/>
      <c r="DUG88" s="312"/>
      <c r="DUH88" s="312"/>
      <c r="DUI88" s="312"/>
      <c r="DUJ88" s="312"/>
      <c r="DUK88" s="312"/>
      <c r="DUL88" s="312"/>
      <c r="DUM88" s="312"/>
      <c r="DUN88" s="312"/>
      <c r="DUO88" s="312"/>
      <c r="DUP88" s="312"/>
      <c r="DUQ88" s="312"/>
      <c r="DUR88" s="312"/>
      <c r="DUS88" s="312"/>
      <c r="DUT88" s="312"/>
      <c r="DUU88" s="312"/>
      <c r="DUV88" s="312"/>
      <c r="DUW88" s="312"/>
      <c r="DUX88" s="312"/>
      <c r="DUY88" s="312"/>
      <c r="DUZ88" s="312"/>
      <c r="DVA88" s="312"/>
      <c r="DVB88" s="312"/>
      <c r="DVC88" s="312"/>
      <c r="DVD88" s="312"/>
      <c r="DVE88" s="312"/>
      <c r="DVF88" s="312"/>
      <c r="DVG88" s="312"/>
      <c r="DVH88" s="312"/>
      <c r="DVI88" s="312"/>
      <c r="DVJ88" s="312"/>
      <c r="DVK88" s="312"/>
      <c r="DVL88" s="312"/>
      <c r="DVM88" s="312"/>
      <c r="DVN88" s="312"/>
      <c r="DVO88" s="312"/>
      <c r="DVP88" s="312"/>
      <c r="DVQ88" s="312"/>
      <c r="DVR88" s="312"/>
      <c r="DVS88" s="312"/>
      <c r="DVT88" s="312"/>
      <c r="DVU88" s="318"/>
      <c r="DVV88" s="318"/>
      <c r="DVW88" s="318"/>
      <c r="DVX88" s="318"/>
      <c r="DVY88" s="318"/>
      <c r="DVZ88" s="318"/>
      <c r="DWA88" s="318"/>
      <c r="DWB88" s="318"/>
      <c r="DWC88" s="318"/>
      <c r="DWD88" s="318"/>
      <c r="DWE88" s="318"/>
      <c r="DWF88" s="318"/>
      <c r="DWG88" s="318"/>
      <c r="DWH88" s="318"/>
      <c r="DWI88" s="318"/>
      <c r="DWJ88" s="318"/>
      <c r="DWK88" s="322"/>
      <c r="DWL88" s="323"/>
      <c r="DWM88" s="323"/>
      <c r="DWN88" s="323"/>
      <c r="DWO88" s="323"/>
      <c r="DWP88" s="323"/>
      <c r="DWQ88" s="323"/>
      <c r="DWR88" s="323"/>
      <c r="DWS88" s="323"/>
      <c r="DWT88" s="323"/>
      <c r="DWU88" s="323"/>
      <c r="DWV88" s="323"/>
      <c r="DWW88" s="323"/>
      <c r="DWX88" s="323"/>
      <c r="DWY88" s="323"/>
      <c r="DWZ88" s="350"/>
      <c r="DXA88" s="312"/>
      <c r="DXB88" s="312"/>
      <c r="DXC88" s="312"/>
      <c r="DXD88" s="312"/>
      <c r="DXE88" s="312"/>
      <c r="DXF88" s="312"/>
      <c r="DXG88" s="312"/>
      <c r="DXH88" s="312"/>
      <c r="DXI88" s="312"/>
      <c r="DXJ88" s="312"/>
      <c r="DXK88" s="312"/>
      <c r="DXL88" s="312"/>
      <c r="DXM88" s="312"/>
      <c r="DXN88" s="312"/>
      <c r="DXO88" s="312"/>
      <c r="DXP88" s="312"/>
      <c r="DXQ88" s="312"/>
      <c r="DXR88" s="312"/>
      <c r="DXS88" s="312"/>
      <c r="DXT88" s="312"/>
      <c r="DXU88" s="312"/>
      <c r="DXV88" s="312"/>
      <c r="DXW88" s="312"/>
      <c r="DXX88" s="312"/>
      <c r="DXY88" s="312"/>
      <c r="DXZ88" s="312"/>
      <c r="DYA88" s="312"/>
      <c r="DYB88" s="312"/>
      <c r="DYC88" s="312"/>
      <c r="DYD88" s="312"/>
      <c r="DYE88" s="312"/>
      <c r="DYF88" s="312"/>
      <c r="DYG88" s="312"/>
      <c r="DYH88" s="312"/>
      <c r="DYI88" s="312"/>
      <c r="DYJ88" s="312"/>
      <c r="DYK88" s="312"/>
      <c r="DYL88" s="312"/>
      <c r="DYM88" s="312"/>
      <c r="DYN88" s="312"/>
      <c r="DYO88" s="312"/>
      <c r="DYP88" s="312"/>
      <c r="DYQ88" s="312"/>
      <c r="DYR88" s="312"/>
      <c r="DYS88" s="312"/>
      <c r="DYT88" s="312"/>
      <c r="DYU88" s="312"/>
      <c r="DYV88" s="312"/>
      <c r="DYW88" s="312"/>
      <c r="DYX88" s="312"/>
      <c r="DYY88" s="312"/>
      <c r="DYZ88" s="312"/>
      <c r="DZA88" s="312"/>
      <c r="DZB88" s="312"/>
      <c r="DZC88" s="312"/>
      <c r="DZD88" s="312"/>
      <c r="DZE88" s="312"/>
      <c r="DZF88" s="312"/>
      <c r="DZG88" s="312"/>
      <c r="DZH88" s="312"/>
      <c r="DZI88" s="318"/>
      <c r="DZJ88" s="318"/>
      <c r="DZK88" s="318"/>
      <c r="DZL88" s="318"/>
      <c r="DZM88" s="318"/>
      <c r="DZN88" s="318"/>
      <c r="DZO88" s="318"/>
      <c r="DZP88" s="318"/>
      <c r="DZQ88" s="318"/>
      <c r="DZR88" s="318"/>
      <c r="DZS88" s="318"/>
      <c r="DZT88" s="318"/>
      <c r="DZU88" s="318"/>
      <c r="DZV88" s="318"/>
      <c r="DZW88" s="318"/>
      <c r="DZX88" s="318"/>
      <c r="DZY88" s="322"/>
      <c r="DZZ88" s="323"/>
      <c r="EAA88" s="323"/>
      <c r="EAB88" s="323"/>
      <c r="EAC88" s="323"/>
      <c r="EAD88" s="323"/>
      <c r="EAE88" s="323"/>
      <c r="EAF88" s="323"/>
      <c r="EAG88" s="323"/>
      <c r="EAH88" s="323"/>
      <c r="EAI88" s="323"/>
      <c r="EAJ88" s="323"/>
      <c r="EAK88" s="323"/>
      <c r="EAL88" s="323"/>
      <c r="EAM88" s="323"/>
      <c r="EAN88" s="350"/>
      <c r="EAO88" s="312"/>
      <c r="EAP88" s="312"/>
      <c r="EAQ88" s="312"/>
      <c r="EAR88" s="312"/>
      <c r="EAS88" s="312"/>
      <c r="EAT88" s="312"/>
      <c r="EAU88" s="312"/>
      <c r="EAV88" s="312"/>
      <c r="EAW88" s="312"/>
      <c r="EAX88" s="312"/>
      <c r="EAY88" s="312"/>
      <c r="EAZ88" s="312"/>
      <c r="EBA88" s="312"/>
      <c r="EBB88" s="312"/>
      <c r="EBC88" s="312"/>
      <c r="EBD88" s="312"/>
      <c r="EBE88" s="312"/>
      <c r="EBF88" s="312"/>
      <c r="EBG88" s="312"/>
      <c r="EBH88" s="312"/>
      <c r="EBI88" s="312"/>
      <c r="EBJ88" s="312"/>
      <c r="EBK88" s="312"/>
      <c r="EBL88" s="312"/>
      <c r="EBM88" s="312"/>
      <c r="EBN88" s="312"/>
      <c r="EBO88" s="312"/>
      <c r="EBP88" s="312"/>
      <c r="EBQ88" s="312"/>
      <c r="EBR88" s="312"/>
      <c r="EBS88" s="312"/>
      <c r="EBT88" s="312"/>
      <c r="EBU88" s="312"/>
      <c r="EBV88" s="312"/>
      <c r="EBW88" s="312"/>
      <c r="EBX88" s="312"/>
      <c r="EBY88" s="312"/>
      <c r="EBZ88" s="312"/>
      <c r="ECA88" s="312"/>
      <c r="ECB88" s="312"/>
      <c r="ECC88" s="312"/>
      <c r="ECD88" s="312"/>
      <c r="ECE88" s="312"/>
      <c r="ECF88" s="312"/>
      <c r="ECG88" s="312"/>
      <c r="ECH88" s="312"/>
      <c r="ECI88" s="312"/>
      <c r="ECJ88" s="312"/>
      <c r="ECK88" s="312"/>
      <c r="ECL88" s="312"/>
      <c r="ECM88" s="312"/>
      <c r="ECN88" s="312"/>
      <c r="ECO88" s="312"/>
      <c r="ECP88" s="312"/>
      <c r="ECQ88" s="312"/>
      <c r="ECR88" s="312"/>
      <c r="ECS88" s="312"/>
      <c r="ECT88" s="312"/>
      <c r="ECU88" s="312"/>
      <c r="ECV88" s="312"/>
      <c r="ECW88" s="318"/>
      <c r="ECX88" s="318"/>
      <c r="ECY88" s="318"/>
      <c r="ECZ88" s="318"/>
      <c r="EDA88" s="318"/>
      <c r="EDB88" s="318"/>
      <c r="EDC88" s="318"/>
      <c r="EDD88" s="318"/>
      <c r="EDE88" s="318"/>
      <c r="EDF88" s="318"/>
      <c r="EDG88" s="318"/>
      <c r="EDH88" s="318"/>
      <c r="EDI88" s="318"/>
      <c r="EDJ88" s="318"/>
      <c r="EDK88" s="318"/>
      <c r="EDL88" s="318"/>
      <c r="EDM88" s="322"/>
      <c r="EDN88" s="323"/>
      <c r="EDO88" s="323"/>
      <c r="EDP88" s="323"/>
      <c r="EDQ88" s="323"/>
      <c r="EDR88" s="323"/>
      <c r="EDS88" s="323"/>
      <c r="EDT88" s="323"/>
      <c r="EDU88" s="323"/>
      <c r="EDV88" s="323"/>
      <c r="EDW88" s="323"/>
      <c r="EDX88" s="323"/>
      <c r="EDY88" s="323"/>
      <c r="EDZ88" s="323"/>
      <c r="EEA88" s="323"/>
      <c r="EEB88" s="350"/>
      <c r="EEC88" s="312"/>
      <c r="EED88" s="312"/>
      <c r="EEE88" s="312"/>
      <c r="EEF88" s="312"/>
      <c r="EEG88" s="312"/>
      <c r="EEH88" s="312"/>
      <c r="EEI88" s="312"/>
      <c r="EEJ88" s="312"/>
      <c r="EEK88" s="312"/>
      <c r="EEL88" s="312"/>
      <c r="EEM88" s="312"/>
      <c r="EEN88" s="312"/>
      <c r="EEO88" s="312"/>
      <c r="EEP88" s="312"/>
      <c r="EEQ88" s="312"/>
      <c r="EER88" s="312"/>
      <c r="EES88" s="312"/>
      <c r="EET88" s="312"/>
      <c r="EEU88" s="312"/>
      <c r="EEV88" s="312"/>
      <c r="EEW88" s="312"/>
      <c r="EEX88" s="312"/>
      <c r="EEY88" s="312"/>
      <c r="EEZ88" s="312"/>
      <c r="EFA88" s="312"/>
      <c r="EFB88" s="312"/>
      <c r="EFC88" s="312"/>
      <c r="EFD88" s="312"/>
      <c r="EFE88" s="312"/>
      <c r="EFF88" s="312"/>
      <c r="EFG88" s="312"/>
      <c r="EFH88" s="312"/>
      <c r="EFI88" s="312"/>
      <c r="EFJ88" s="312"/>
      <c r="EFK88" s="312"/>
      <c r="EFL88" s="312"/>
      <c r="EFM88" s="312"/>
      <c r="EFN88" s="312"/>
      <c r="EFO88" s="312"/>
      <c r="EFP88" s="312"/>
      <c r="EFQ88" s="312"/>
      <c r="EFR88" s="312"/>
      <c r="EFS88" s="312"/>
      <c r="EFT88" s="312"/>
      <c r="EFU88" s="312"/>
      <c r="EFV88" s="312"/>
      <c r="EFW88" s="312"/>
      <c r="EFX88" s="312"/>
      <c r="EFY88" s="312"/>
      <c r="EFZ88" s="312"/>
      <c r="EGA88" s="312"/>
      <c r="EGB88" s="312"/>
      <c r="EGC88" s="312"/>
      <c r="EGD88" s="312"/>
      <c r="EGE88" s="312"/>
      <c r="EGF88" s="312"/>
      <c r="EGG88" s="312"/>
      <c r="EGH88" s="312"/>
      <c r="EGI88" s="312"/>
      <c r="EGJ88" s="312"/>
      <c r="EGK88" s="318"/>
      <c r="EGL88" s="318"/>
      <c r="EGM88" s="318"/>
      <c r="EGN88" s="318"/>
      <c r="EGO88" s="318"/>
      <c r="EGP88" s="318"/>
      <c r="EGQ88" s="318"/>
      <c r="EGR88" s="318"/>
      <c r="EGS88" s="318"/>
      <c r="EGT88" s="318"/>
      <c r="EGU88" s="318"/>
      <c r="EGV88" s="318"/>
      <c r="EGW88" s="318"/>
      <c r="EGX88" s="318"/>
      <c r="EGY88" s="318"/>
      <c r="EGZ88" s="318"/>
      <c r="EHA88" s="322"/>
      <c r="EHB88" s="323"/>
      <c r="EHC88" s="323"/>
      <c r="EHD88" s="323"/>
      <c r="EHE88" s="323"/>
      <c r="EHF88" s="323"/>
      <c r="EHG88" s="323"/>
      <c r="EHH88" s="323"/>
      <c r="EHI88" s="323"/>
      <c r="EHJ88" s="323"/>
      <c r="EHK88" s="323"/>
      <c r="EHL88" s="323"/>
      <c r="EHM88" s="323"/>
      <c r="EHN88" s="323"/>
      <c r="EHO88" s="323"/>
      <c r="EHP88" s="350"/>
      <c r="EHQ88" s="312"/>
      <c r="EHR88" s="312"/>
      <c r="EHS88" s="312"/>
      <c r="EHT88" s="312"/>
      <c r="EHU88" s="312"/>
      <c r="EHV88" s="312"/>
      <c r="EHW88" s="312"/>
      <c r="EHX88" s="312"/>
      <c r="EHY88" s="312"/>
      <c r="EHZ88" s="312"/>
      <c r="EIA88" s="312"/>
      <c r="EIB88" s="312"/>
      <c r="EIC88" s="312"/>
      <c r="EID88" s="312"/>
      <c r="EIE88" s="312"/>
      <c r="EIF88" s="312"/>
      <c r="EIG88" s="312"/>
      <c r="EIH88" s="312"/>
      <c r="EII88" s="312"/>
      <c r="EIJ88" s="312"/>
      <c r="EIK88" s="312"/>
      <c r="EIL88" s="312"/>
      <c r="EIM88" s="312"/>
      <c r="EIN88" s="312"/>
      <c r="EIO88" s="312"/>
      <c r="EIP88" s="312"/>
      <c r="EIQ88" s="312"/>
      <c r="EIR88" s="312"/>
      <c r="EIS88" s="312"/>
      <c r="EIT88" s="312"/>
      <c r="EIU88" s="312"/>
      <c r="EIV88" s="312"/>
      <c r="EIW88" s="312"/>
      <c r="EIX88" s="312"/>
      <c r="EIY88" s="312"/>
      <c r="EIZ88" s="312"/>
      <c r="EJA88" s="312"/>
      <c r="EJB88" s="312"/>
      <c r="EJC88" s="312"/>
      <c r="EJD88" s="312"/>
      <c r="EJE88" s="312"/>
      <c r="EJF88" s="312"/>
      <c r="EJG88" s="312"/>
      <c r="EJH88" s="312"/>
      <c r="EJI88" s="312"/>
      <c r="EJJ88" s="312"/>
      <c r="EJK88" s="312"/>
      <c r="EJL88" s="312"/>
      <c r="EJM88" s="312"/>
      <c r="EJN88" s="312"/>
      <c r="EJO88" s="312"/>
      <c r="EJP88" s="312"/>
      <c r="EJQ88" s="312"/>
      <c r="EJR88" s="312"/>
      <c r="EJS88" s="312"/>
      <c r="EJT88" s="312"/>
      <c r="EJU88" s="312"/>
      <c r="EJV88" s="312"/>
      <c r="EJW88" s="312"/>
      <c r="EJX88" s="312"/>
      <c r="EJY88" s="318"/>
      <c r="EJZ88" s="318"/>
      <c r="EKA88" s="318"/>
      <c r="EKB88" s="318"/>
      <c r="EKC88" s="318"/>
      <c r="EKD88" s="318"/>
      <c r="EKE88" s="318"/>
      <c r="EKF88" s="318"/>
      <c r="EKG88" s="318"/>
      <c r="EKH88" s="318"/>
      <c r="EKI88" s="318"/>
      <c r="EKJ88" s="318"/>
      <c r="EKK88" s="318"/>
      <c r="EKL88" s="318"/>
      <c r="EKM88" s="318"/>
      <c r="EKN88" s="318"/>
      <c r="EKO88" s="322"/>
      <c r="EKP88" s="323"/>
      <c r="EKQ88" s="323"/>
      <c r="EKR88" s="323"/>
      <c r="EKS88" s="323"/>
      <c r="EKT88" s="323"/>
      <c r="EKU88" s="323"/>
      <c r="EKV88" s="323"/>
      <c r="EKW88" s="323"/>
      <c r="EKX88" s="323"/>
      <c r="EKY88" s="323"/>
      <c r="EKZ88" s="323"/>
      <c r="ELA88" s="323"/>
      <c r="ELB88" s="323"/>
      <c r="ELC88" s="323"/>
      <c r="ELD88" s="350"/>
      <c r="ELE88" s="312"/>
      <c r="ELF88" s="312"/>
      <c r="ELG88" s="312"/>
      <c r="ELH88" s="312"/>
      <c r="ELI88" s="312"/>
      <c r="ELJ88" s="312"/>
      <c r="ELK88" s="312"/>
      <c r="ELL88" s="312"/>
      <c r="ELM88" s="312"/>
      <c r="ELN88" s="312"/>
      <c r="ELO88" s="312"/>
      <c r="ELP88" s="312"/>
      <c r="ELQ88" s="312"/>
      <c r="ELR88" s="312"/>
      <c r="ELS88" s="312"/>
      <c r="ELT88" s="312"/>
      <c r="ELU88" s="312"/>
      <c r="ELV88" s="312"/>
      <c r="ELW88" s="312"/>
      <c r="ELX88" s="312"/>
      <c r="ELY88" s="312"/>
      <c r="ELZ88" s="312"/>
      <c r="EMA88" s="312"/>
      <c r="EMB88" s="312"/>
      <c r="EMC88" s="312"/>
      <c r="EMD88" s="312"/>
      <c r="EME88" s="312"/>
      <c r="EMF88" s="312"/>
      <c r="EMG88" s="312"/>
      <c r="EMH88" s="312"/>
      <c r="EMI88" s="312"/>
      <c r="EMJ88" s="312"/>
      <c r="EMK88" s="312"/>
      <c r="EML88" s="312"/>
      <c r="EMM88" s="312"/>
      <c r="EMN88" s="312"/>
      <c r="EMO88" s="312"/>
      <c r="EMP88" s="312"/>
      <c r="EMQ88" s="312"/>
      <c r="EMR88" s="312"/>
      <c r="EMS88" s="312"/>
      <c r="EMT88" s="312"/>
      <c r="EMU88" s="312"/>
      <c r="EMV88" s="312"/>
      <c r="EMW88" s="312"/>
      <c r="EMX88" s="312"/>
      <c r="EMY88" s="312"/>
      <c r="EMZ88" s="312"/>
      <c r="ENA88" s="312"/>
      <c r="ENB88" s="312"/>
      <c r="ENC88" s="312"/>
      <c r="END88" s="312"/>
      <c r="ENE88" s="312"/>
      <c r="ENF88" s="312"/>
      <c r="ENG88" s="312"/>
      <c r="ENH88" s="312"/>
      <c r="ENI88" s="312"/>
      <c r="ENJ88" s="312"/>
      <c r="ENK88" s="312"/>
      <c r="ENL88" s="312"/>
      <c r="ENM88" s="318"/>
      <c r="ENN88" s="318"/>
      <c r="ENO88" s="318"/>
      <c r="ENP88" s="318"/>
      <c r="ENQ88" s="318"/>
      <c r="ENR88" s="318"/>
      <c r="ENS88" s="318"/>
      <c r="ENT88" s="318"/>
      <c r="ENU88" s="318"/>
      <c r="ENV88" s="318"/>
      <c r="ENW88" s="318"/>
      <c r="ENX88" s="318"/>
      <c r="ENY88" s="318"/>
      <c r="ENZ88" s="318"/>
      <c r="EOA88" s="318"/>
      <c r="EOB88" s="318"/>
      <c r="EOC88" s="322"/>
      <c r="EOD88" s="323"/>
      <c r="EOE88" s="323"/>
      <c r="EOF88" s="323"/>
      <c r="EOG88" s="323"/>
      <c r="EOH88" s="323"/>
      <c r="EOI88" s="323"/>
      <c r="EOJ88" s="323"/>
      <c r="EOK88" s="323"/>
      <c r="EOL88" s="323"/>
      <c r="EOM88" s="323"/>
      <c r="EON88" s="323"/>
      <c r="EOO88" s="323"/>
      <c r="EOP88" s="323"/>
      <c r="EOQ88" s="323"/>
      <c r="EOR88" s="350"/>
      <c r="EOS88" s="312"/>
      <c r="EOT88" s="312"/>
      <c r="EOU88" s="312"/>
      <c r="EOV88" s="312"/>
      <c r="EOW88" s="312"/>
      <c r="EOX88" s="312"/>
      <c r="EOY88" s="312"/>
      <c r="EOZ88" s="312"/>
      <c r="EPA88" s="312"/>
      <c r="EPB88" s="312"/>
      <c r="EPC88" s="312"/>
      <c r="EPD88" s="312"/>
      <c r="EPE88" s="312"/>
      <c r="EPF88" s="312"/>
      <c r="EPG88" s="312"/>
      <c r="EPH88" s="312"/>
      <c r="EPI88" s="312"/>
      <c r="EPJ88" s="312"/>
      <c r="EPK88" s="312"/>
      <c r="EPL88" s="312"/>
      <c r="EPM88" s="312"/>
      <c r="EPN88" s="312"/>
      <c r="EPO88" s="312"/>
      <c r="EPP88" s="312"/>
      <c r="EPQ88" s="312"/>
      <c r="EPR88" s="312"/>
      <c r="EPS88" s="312"/>
      <c r="EPT88" s="312"/>
      <c r="EPU88" s="312"/>
      <c r="EPV88" s="312"/>
      <c r="EPW88" s="312"/>
      <c r="EPX88" s="312"/>
      <c r="EPY88" s="312"/>
      <c r="EPZ88" s="312"/>
      <c r="EQA88" s="312"/>
      <c r="EQB88" s="312"/>
      <c r="EQC88" s="312"/>
      <c r="EQD88" s="312"/>
      <c r="EQE88" s="312"/>
      <c r="EQF88" s="312"/>
      <c r="EQG88" s="312"/>
      <c r="EQH88" s="312"/>
      <c r="EQI88" s="312"/>
      <c r="EQJ88" s="312"/>
      <c r="EQK88" s="312"/>
      <c r="EQL88" s="312"/>
      <c r="EQM88" s="312"/>
      <c r="EQN88" s="312"/>
      <c r="EQO88" s="312"/>
      <c r="EQP88" s="312"/>
      <c r="EQQ88" s="312"/>
      <c r="EQR88" s="312"/>
      <c r="EQS88" s="312"/>
      <c r="EQT88" s="312"/>
      <c r="EQU88" s="312"/>
      <c r="EQV88" s="312"/>
      <c r="EQW88" s="312"/>
      <c r="EQX88" s="312"/>
      <c r="EQY88" s="312"/>
      <c r="EQZ88" s="312"/>
      <c r="ERA88" s="318"/>
      <c r="ERB88" s="318"/>
      <c r="ERC88" s="318"/>
      <c r="ERD88" s="318"/>
      <c r="ERE88" s="318"/>
      <c r="ERF88" s="318"/>
      <c r="ERG88" s="318"/>
      <c r="ERH88" s="318"/>
      <c r="ERI88" s="318"/>
      <c r="ERJ88" s="318"/>
      <c r="ERK88" s="318"/>
      <c r="ERL88" s="318"/>
      <c r="ERM88" s="318"/>
      <c r="ERN88" s="318"/>
      <c r="ERO88" s="318"/>
      <c r="ERP88" s="318"/>
      <c r="ERQ88" s="322"/>
      <c r="ERR88" s="323"/>
      <c r="ERS88" s="323"/>
      <c r="ERT88" s="323"/>
      <c r="ERU88" s="323"/>
      <c r="ERV88" s="323"/>
      <c r="ERW88" s="323"/>
      <c r="ERX88" s="323"/>
      <c r="ERY88" s="323"/>
      <c r="ERZ88" s="323"/>
      <c r="ESA88" s="323"/>
      <c r="ESB88" s="323"/>
      <c r="ESC88" s="323"/>
      <c r="ESD88" s="323"/>
      <c r="ESE88" s="323"/>
      <c r="ESF88" s="350"/>
      <c r="ESG88" s="312"/>
      <c r="ESH88" s="312"/>
      <c r="ESI88" s="312"/>
      <c r="ESJ88" s="312"/>
      <c r="ESK88" s="312"/>
      <c r="ESL88" s="312"/>
      <c r="ESM88" s="312"/>
      <c r="ESN88" s="312"/>
      <c r="ESO88" s="312"/>
      <c r="ESP88" s="312"/>
      <c r="ESQ88" s="312"/>
      <c r="ESR88" s="312"/>
      <c r="ESS88" s="312"/>
      <c r="EST88" s="312"/>
      <c r="ESU88" s="312"/>
      <c r="ESV88" s="312"/>
      <c r="ESW88" s="312"/>
      <c r="ESX88" s="312"/>
      <c r="ESY88" s="312"/>
      <c r="ESZ88" s="312"/>
      <c r="ETA88" s="312"/>
      <c r="ETB88" s="312"/>
      <c r="ETC88" s="312"/>
      <c r="ETD88" s="312"/>
      <c r="ETE88" s="312"/>
      <c r="ETF88" s="312"/>
      <c r="ETG88" s="312"/>
      <c r="ETH88" s="312"/>
      <c r="ETI88" s="312"/>
      <c r="ETJ88" s="312"/>
      <c r="ETK88" s="312"/>
      <c r="ETL88" s="312"/>
      <c r="ETM88" s="312"/>
      <c r="ETN88" s="312"/>
      <c r="ETO88" s="312"/>
      <c r="ETP88" s="312"/>
      <c r="ETQ88" s="312"/>
      <c r="ETR88" s="312"/>
      <c r="ETS88" s="312"/>
      <c r="ETT88" s="312"/>
      <c r="ETU88" s="312"/>
      <c r="ETV88" s="312"/>
      <c r="ETW88" s="312"/>
      <c r="ETX88" s="312"/>
      <c r="ETY88" s="312"/>
      <c r="ETZ88" s="312"/>
      <c r="EUA88" s="312"/>
      <c r="EUB88" s="312"/>
      <c r="EUC88" s="312"/>
      <c r="EUD88" s="312"/>
      <c r="EUE88" s="312"/>
      <c r="EUF88" s="312"/>
      <c r="EUG88" s="312"/>
      <c r="EUH88" s="312"/>
      <c r="EUI88" s="312"/>
      <c r="EUJ88" s="312"/>
      <c r="EUK88" s="312"/>
      <c r="EUL88" s="312"/>
      <c r="EUM88" s="312"/>
      <c r="EUN88" s="312"/>
      <c r="EUO88" s="318"/>
      <c r="EUP88" s="318"/>
      <c r="EUQ88" s="318"/>
      <c r="EUR88" s="318"/>
      <c r="EUS88" s="318"/>
      <c r="EUT88" s="318"/>
      <c r="EUU88" s="318"/>
      <c r="EUV88" s="318"/>
      <c r="EUW88" s="318"/>
      <c r="EUX88" s="318"/>
      <c r="EUY88" s="318"/>
      <c r="EUZ88" s="318"/>
      <c r="EVA88" s="318"/>
      <c r="EVB88" s="318"/>
      <c r="EVC88" s="318"/>
      <c r="EVD88" s="318"/>
      <c r="EVE88" s="322"/>
      <c r="EVF88" s="323"/>
      <c r="EVG88" s="323"/>
      <c r="EVH88" s="323"/>
      <c r="EVI88" s="323"/>
      <c r="EVJ88" s="323"/>
      <c r="EVK88" s="323"/>
      <c r="EVL88" s="323"/>
      <c r="EVM88" s="323"/>
      <c r="EVN88" s="323"/>
      <c r="EVO88" s="323"/>
      <c r="EVP88" s="323"/>
      <c r="EVQ88" s="323"/>
      <c r="EVR88" s="323"/>
      <c r="EVS88" s="323"/>
      <c r="EVT88" s="350"/>
      <c r="EVU88" s="312"/>
      <c r="EVV88" s="312"/>
      <c r="EVW88" s="312"/>
      <c r="EVX88" s="312"/>
      <c r="EVY88" s="312"/>
      <c r="EVZ88" s="312"/>
      <c r="EWA88" s="312"/>
      <c r="EWB88" s="312"/>
      <c r="EWC88" s="312"/>
      <c r="EWD88" s="312"/>
      <c r="EWE88" s="312"/>
      <c r="EWF88" s="312"/>
      <c r="EWG88" s="312"/>
      <c r="EWH88" s="312"/>
      <c r="EWI88" s="312"/>
      <c r="EWJ88" s="312"/>
      <c r="EWK88" s="312"/>
      <c r="EWL88" s="312"/>
      <c r="EWM88" s="312"/>
      <c r="EWN88" s="312"/>
      <c r="EWO88" s="312"/>
      <c r="EWP88" s="312"/>
      <c r="EWQ88" s="312"/>
      <c r="EWR88" s="312"/>
      <c r="EWS88" s="312"/>
      <c r="EWT88" s="312"/>
      <c r="EWU88" s="312"/>
      <c r="EWV88" s="312"/>
      <c r="EWW88" s="312"/>
      <c r="EWX88" s="312"/>
      <c r="EWY88" s="312"/>
      <c r="EWZ88" s="312"/>
      <c r="EXA88" s="312"/>
      <c r="EXB88" s="312"/>
      <c r="EXC88" s="312"/>
      <c r="EXD88" s="312"/>
      <c r="EXE88" s="312"/>
      <c r="EXF88" s="312"/>
      <c r="EXG88" s="312"/>
      <c r="EXH88" s="312"/>
      <c r="EXI88" s="312"/>
      <c r="EXJ88" s="312"/>
      <c r="EXK88" s="312"/>
      <c r="EXL88" s="312"/>
      <c r="EXM88" s="312"/>
      <c r="EXN88" s="312"/>
      <c r="EXO88" s="312"/>
      <c r="EXP88" s="312"/>
      <c r="EXQ88" s="312"/>
      <c r="EXR88" s="312"/>
      <c r="EXS88" s="312"/>
      <c r="EXT88" s="312"/>
      <c r="EXU88" s="312"/>
      <c r="EXV88" s="312"/>
      <c r="EXW88" s="312"/>
      <c r="EXX88" s="312"/>
      <c r="EXY88" s="312"/>
      <c r="EXZ88" s="312"/>
      <c r="EYA88" s="312"/>
      <c r="EYB88" s="312"/>
      <c r="EYC88" s="318"/>
      <c r="EYD88" s="318"/>
      <c r="EYE88" s="318"/>
      <c r="EYF88" s="318"/>
      <c r="EYG88" s="318"/>
      <c r="EYH88" s="318"/>
      <c r="EYI88" s="318"/>
      <c r="EYJ88" s="318"/>
      <c r="EYK88" s="318"/>
      <c r="EYL88" s="318"/>
      <c r="EYM88" s="318"/>
      <c r="EYN88" s="318"/>
      <c r="EYO88" s="318"/>
      <c r="EYP88" s="318"/>
      <c r="EYQ88" s="318"/>
      <c r="EYR88" s="318"/>
      <c r="EYS88" s="322"/>
      <c r="EYT88" s="323"/>
      <c r="EYU88" s="323"/>
      <c r="EYV88" s="323"/>
      <c r="EYW88" s="323"/>
      <c r="EYX88" s="323"/>
      <c r="EYY88" s="323"/>
      <c r="EYZ88" s="323"/>
      <c r="EZA88" s="323"/>
      <c r="EZB88" s="323"/>
      <c r="EZC88" s="323"/>
      <c r="EZD88" s="323"/>
      <c r="EZE88" s="323"/>
      <c r="EZF88" s="323"/>
      <c r="EZG88" s="323"/>
      <c r="EZH88" s="350"/>
      <c r="EZI88" s="312"/>
      <c r="EZJ88" s="312"/>
      <c r="EZK88" s="312"/>
      <c r="EZL88" s="312"/>
      <c r="EZM88" s="312"/>
      <c r="EZN88" s="312"/>
      <c r="EZO88" s="312"/>
      <c r="EZP88" s="312"/>
      <c r="EZQ88" s="312"/>
      <c r="EZR88" s="312"/>
      <c r="EZS88" s="312"/>
      <c r="EZT88" s="312"/>
      <c r="EZU88" s="312"/>
      <c r="EZV88" s="312"/>
      <c r="EZW88" s="312"/>
      <c r="EZX88" s="312"/>
      <c r="EZY88" s="312"/>
      <c r="EZZ88" s="312"/>
      <c r="FAA88" s="312"/>
      <c r="FAB88" s="312"/>
      <c r="FAC88" s="312"/>
      <c r="FAD88" s="312"/>
      <c r="FAE88" s="312"/>
      <c r="FAF88" s="312"/>
      <c r="FAG88" s="312"/>
      <c r="FAH88" s="312"/>
      <c r="FAI88" s="312"/>
      <c r="FAJ88" s="312"/>
      <c r="FAK88" s="312"/>
      <c r="FAL88" s="312"/>
      <c r="FAM88" s="312"/>
      <c r="FAN88" s="312"/>
      <c r="FAO88" s="312"/>
      <c r="FAP88" s="312"/>
      <c r="FAQ88" s="312"/>
      <c r="FAR88" s="312"/>
      <c r="FAS88" s="312"/>
      <c r="FAT88" s="312"/>
      <c r="FAU88" s="312"/>
      <c r="FAV88" s="312"/>
      <c r="FAW88" s="312"/>
      <c r="FAX88" s="312"/>
      <c r="FAY88" s="312"/>
      <c r="FAZ88" s="312"/>
      <c r="FBA88" s="312"/>
      <c r="FBB88" s="312"/>
      <c r="FBC88" s="312"/>
      <c r="FBD88" s="312"/>
      <c r="FBE88" s="312"/>
      <c r="FBF88" s="312"/>
      <c r="FBG88" s="312"/>
      <c r="FBH88" s="312"/>
      <c r="FBI88" s="312"/>
      <c r="FBJ88" s="312"/>
      <c r="FBK88" s="312"/>
      <c r="FBL88" s="312"/>
      <c r="FBM88" s="312"/>
      <c r="FBN88" s="312"/>
      <c r="FBO88" s="312"/>
      <c r="FBP88" s="312"/>
      <c r="FBQ88" s="318"/>
      <c r="FBR88" s="318"/>
      <c r="FBS88" s="318"/>
      <c r="FBT88" s="318"/>
      <c r="FBU88" s="318"/>
      <c r="FBV88" s="318"/>
      <c r="FBW88" s="318"/>
      <c r="FBX88" s="318"/>
      <c r="FBY88" s="318"/>
      <c r="FBZ88" s="318"/>
      <c r="FCA88" s="318"/>
      <c r="FCB88" s="318"/>
      <c r="FCC88" s="318"/>
      <c r="FCD88" s="318"/>
      <c r="FCE88" s="318"/>
      <c r="FCF88" s="318"/>
      <c r="FCG88" s="322"/>
      <c r="FCH88" s="323"/>
      <c r="FCI88" s="323"/>
      <c r="FCJ88" s="323"/>
      <c r="FCK88" s="323"/>
      <c r="FCL88" s="323"/>
      <c r="FCM88" s="323"/>
      <c r="FCN88" s="323"/>
      <c r="FCO88" s="323"/>
      <c r="FCP88" s="323"/>
      <c r="FCQ88" s="323"/>
      <c r="FCR88" s="323"/>
      <c r="FCS88" s="323"/>
      <c r="FCT88" s="323"/>
      <c r="FCU88" s="323"/>
      <c r="FCV88" s="350"/>
      <c r="FCW88" s="312"/>
      <c r="FCX88" s="312"/>
      <c r="FCY88" s="312"/>
      <c r="FCZ88" s="312"/>
      <c r="FDA88" s="312"/>
      <c r="FDB88" s="312"/>
      <c r="FDC88" s="312"/>
      <c r="FDD88" s="312"/>
      <c r="FDE88" s="312"/>
      <c r="FDF88" s="312"/>
      <c r="FDG88" s="312"/>
      <c r="FDH88" s="312"/>
      <c r="FDI88" s="312"/>
      <c r="FDJ88" s="312"/>
      <c r="FDK88" s="312"/>
      <c r="FDL88" s="312"/>
      <c r="FDM88" s="312"/>
      <c r="FDN88" s="312"/>
      <c r="FDO88" s="312"/>
      <c r="FDP88" s="312"/>
      <c r="FDQ88" s="312"/>
      <c r="FDR88" s="312"/>
      <c r="FDS88" s="312"/>
      <c r="FDT88" s="312"/>
      <c r="FDU88" s="312"/>
      <c r="FDV88" s="312"/>
      <c r="FDW88" s="312"/>
      <c r="FDX88" s="312"/>
      <c r="FDY88" s="312"/>
      <c r="FDZ88" s="312"/>
      <c r="FEA88" s="312"/>
      <c r="FEB88" s="312"/>
      <c r="FEC88" s="312"/>
      <c r="FED88" s="312"/>
      <c r="FEE88" s="312"/>
      <c r="FEF88" s="312"/>
      <c r="FEG88" s="312"/>
      <c r="FEH88" s="312"/>
      <c r="FEI88" s="312"/>
      <c r="FEJ88" s="312"/>
      <c r="FEK88" s="312"/>
      <c r="FEL88" s="312"/>
      <c r="FEM88" s="312"/>
      <c r="FEN88" s="312"/>
      <c r="FEO88" s="312"/>
      <c r="FEP88" s="312"/>
      <c r="FEQ88" s="312"/>
      <c r="FER88" s="312"/>
      <c r="FES88" s="312"/>
      <c r="FET88" s="312"/>
      <c r="FEU88" s="312"/>
      <c r="FEV88" s="312"/>
      <c r="FEW88" s="312"/>
      <c r="FEX88" s="312"/>
      <c r="FEY88" s="312"/>
      <c r="FEZ88" s="312"/>
      <c r="FFA88" s="312"/>
      <c r="FFB88" s="312"/>
      <c r="FFC88" s="312"/>
      <c r="FFD88" s="312"/>
      <c r="FFE88" s="318"/>
      <c r="FFF88" s="318"/>
      <c r="FFG88" s="318"/>
      <c r="FFH88" s="318"/>
      <c r="FFI88" s="318"/>
      <c r="FFJ88" s="318"/>
      <c r="FFK88" s="318"/>
      <c r="FFL88" s="318"/>
      <c r="FFM88" s="318"/>
      <c r="FFN88" s="318"/>
      <c r="FFO88" s="318"/>
      <c r="FFP88" s="318"/>
      <c r="FFQ88" s="318"/>
      <c r="FFR88" s="318"/>
      <c r="FFS88" s="318"/>
      <c r="FFT88" s="318"/>
      <c r="FFU88" s="322"/>
      <c r="FFV88" s="323"/>
      <c r="FFW88" s="323"/>
      <c r="FFX88" s="323"/>
      <c r="FFY88" s="323"/>
      <c r="FFZ88" s="323"/>
      <c r="FGA88" s="323"/>
      <c r="FGB88" s="323"/>
      <c r="FGC88" s="323"/>
      <c r="FGD88" s="323"/>
      <c r="FGE88" s="323"/>
      <c r="FGF88" s="323"/>
      <c r="FGG88" s="323"/>
      <c r="FGH88" s="323"/>
      <c r="FGI88" s="323"/>
      <c r="FGJ88" s="350"/>
      <c r="FGK88" s="312"/>
      <c r="FGL88" s="312"/>
      <c r="FGM88" s="312"/>
      <c r="FGN88" s="312"/>
      <c r="FGO88" s="312"/>
      <c r="FGP88" s="312"/>
      <c r="FGQ88" s="312"/>
      <c r="FGR88" s="312"/>
      <c r="FGS88" s="312"/>
      <c r="FGT88" s="312"/>
      <c r="FGU88" s="312"/>
      <c r="FGV88" s="312"/>
      <c r="FGW88" s="312"/>
      <c r="FGX88" s="312"/>
      <c r="FGY88" s="312"/>
      <c r="FGZ88" s="312"/>
      <c r="FHA88" s="312"/>
      <c r="FHB88" s="312"/>
      <c r="FHC88" s="312"/>
      <c r="FHD88" s="312"/>
      <c r="FHE88" s="312"/>
      <c r="FHF88" s="312"/>
      <c r="FHG88" s="312"/>
      <c r="FHH88" s="312"/>
      <c r="FHI88" s="312"/>
      <c r="FHJ88" s="312"/>
      <c r="FHK88" s="312"/>
      <c r="FHL88" s="312"/>
      <c r="FHM88" s="312"/>
      <c r="FHN88" s="312"/>
      <c r="FHO88" s="312"/>
      <c r="FHP88" s="312"/>
      <c r="FHQ88" s="312"/>
      <c r="FHR88" s="312"/>
      <c r="FHS88" s="312"/>
      <c r="FHT88" s="312"/>
      <c r="FHU88" s="312"/>
      <c r="FHV88" s="312"/>
      <c r="FHW88" s="312"/>
      <c r="FHX88" s="312"/>
      <c r="FHY88" s="312"/>
      <c r="FHZ88" s="312"/>
      <c r="FIA88" s="312"/>
      <c r="FIB88" s="312"/>
      <c r="FIC88" s="312"/>
      <c r="FID88" s="312"/>
      <c r="FIE88" s="312"/>
      <c r="FIF88" s="312"/>
      <c r="FIG88" s="312"/>
      <c r="FIH88" s="312"/>
      <c r="FII88" s="312"/>
      <c r="FIJ88" s="312"/>
      <c r="FIK88" s="312"/>
      <c r="FIL88" s="312"/>
      <c r="FIM88" s="312"/>
      <c r="FIN88" s="312"/>
      <c r="FIO88" s="312"/>
      <c r="FIP88" s="312"/>
      <c r="FIQ88" s="312"/>
      <c r="FIR88" s="312"/>
      <c r="FIS88" s="318"/>
      <c r="FIT88" s="318"/>
      <c r="FIU88" s="318"/>
      <c r="FIV88" s="318"/>
      <c r="FIW88" s="318"/>
      <c r="FIX88" s="318"/>
      <c r="FIY88" s="318"/>
      <c r="FIZ88" s="318"/>
      <c r="FJA88" s="318"/>
      <c r="FJB88" s="318"/>
      <c r="FJC88" s="318"/>
      <c r="FJD88" s="318"/>
      <c r="FJE88" s="318"/>
      <c r="FJF88" s="318"/>
      <c r="FJG88" s="318"/>
      <c r="FJH88" s="318"/>
      <c r="FJI88" s="322"/>
      <c r="FJJ88" s="323"/>
      <c r="FJK88" s="323"/>
      <c r="FJL88" s="323"/>
      <c r="FJM88" s="323"/>
      <c r="FJN88" s="323"/>
      <c r="FJO88" s="323"/>
      <c r="FJP88" s="323"/>
      <c r="FJQ88" s="323"/>
      <c r="FJR88" s="323"/>
      <c r="FJS88" s="323"/>
      <c r="FJT88" s="323"/>
      <c r="FJU88" s="323"/>
      <c r="FJV88" s="323"/>
      <c r="FJW88" s="323"/>
      <c r="FJX88" s="350"/>
      <c r="FJY88" s="312"/>
      <c r="FJZ88" s="312"/>
      <c r="FKA88" s="312"/>
      <c r="FKB88" s="312"/>
      <c r="FKC88" s="312"/>
      <c r="FKD88" s="312"/>
      <c r="FKE88" s="312"/>
      <c r="FKF88" s="312"/>
      <c r="FKG88" s="312"/>
      <c r="FKH88" s="312"/>
      <c r="FKI88" s="312"/>
      <c r="FKJ88" s="312"/>
      <c r="FKK88" s="312"/>
      <c r="FKL88" s="312"/>
      <c r="FKM88" s="312"/>
      <c r="FKN88" s="312"/>
      <c r="FKO88" s="312"/>
      <c r="FKP88" s="312"/>
      <c r="FKQ88" s="312"/>
      <c r="FKR88" s="312"/>
      <c r="FKS88" s="312"/>
      <c r="FKT88" s="312"/>
      <c r="FKU88" s="312"/>
      <c r="FKV88" s="312"/>
      <c r="FKW88" s="312"/>
      <c r="FKX88" s="312"/>
      <c r="FKY88" s="312"/>
      <c r="FKZ88" s="312"/>
      <c r="FLA88" s="312"/>
      <c r="FLB88" s="312"/>
      <c r="FLC88" s="312"/>
      <c r="FLD88" s="312"/>
      <c r="FLE88" s="312"/>
      <c r="FLF88" s="312"/>
      <c r="FLG88" s="312"/>
      <c r="FLH88" s="312"/>
      <c r="FLI88" s="312"/>
      <c r="FLJ88" s="312"/>
      <c r="FLK88" s="312"/>
      <c r="FLL88" s="312"/>
      <c r="FLM88" s="312"/>
      <c r="FLN88" s="312"/>
      <c r="FLO88" s="312"/>
      <c r="FLP88" s="312"/>
      <c r="FLQ88" s="312"/>
      <c r="FLR88" s="312"/>
      <c r="FLS88" s="312"/>
      <c r="FLT88" s="312"/>
      <c r="FLU88" s="312"/>
      <c r="FLV88" s="312"/>
      <c r="FLW88" s="312"/>
      <c r="FLX88" s="312"/>
      <c r="FLY88" s="312"/>
      <c r="FLZ88" s="312"/>
      <c r="FMA88" s="312"/>
      <c r="FMB88" s="312"/>
      <c r="FMC88" s="312"/>
      <c r="FMD88" s="312"/>
      <c r="FME88" s="312"/>
      <c r="FMF88" s="312"/>
      <c r="FMG88" s="318"/>
      <c r="FMH88" s="318"/>
      <c r="FMI88" s="318"/>
      <c r="FMJ88" s="318"/>
      <c r="FMK88" s="318"/>
      <c r="FML88" s="318"/>
      <c r="FMM88" s="318"/>
      <c r="FMN88" s="318"/>
      <c r="FMO88" s="318"/>
      <c r="FMP88" s="318"/>
      <c r="FMQ88" s="318"/>
      <c r="FMR88" s="318"/>
      <c r="FMS88" s="318"/>
      <c r="FMT88" s="318"/>
      <c r="FMU88" s="318"/>
      <c r="FMV88" s="318"/>
      <c r="FMW88" s="322"/>
      <c r="FMX88" s="323"/>
      <c r="FMY88" s="323"/>
      <c r="FMZ88" s="323"/>
      <c r="FNA88" s="323"/>
      <c r="FNB88" s="323"/>
      <c r="FNC88" s="323"/>
      <c r="FND88" s="323"/>
      <c r="FNE88" s="323"/>
      <c r="FNF88" s="323"/>
      <c r="FNG88" s="323"/>
      <c r="FNH88" s="323"/>
      <c r="FNI88" s="323"/>
      <c r="FNJ88" s="323"/>
      <c r="FNK88" s="323"/>
      <c r="FNL88" s="350"/>
      <c r="FNM88" s="312"/>
      <c r="FNN88" s="312"/>
      <c r="FNO88" s="312"/>
      <c r="FNP88" s="312"/>
      <c r="FNQ88" s="312"/>
      <c r="FNR88" s="312"/>
      <c r="FNS88" s="312"/>
      <c r="FNT88" s="312"/>
      <c r="FNU88" s="312"/>
      <c r="FNV88" s="312"/>
      <c r="FNW88" s="312"/>
      <c r="FNX88" s="312"/>
      <c r="FNY88" s="312"/>
      <c r="FNZ88" s="312"/>
      <c r="FOA88" s="312"/>
      <c r="FOB88" s="312"/>
      <c r="FOC88" s="312"/>
      <c r="FOD88" s="312"/>
      <c r="FOE88" s="312"/>
      <c r="FOF88" s="312"/>
      <c r="FOG88" s="312"/>
      <c r="FOH88" s="312"/>
      <c r="FOI88" s="312"/>
      <c r="FOJ88" s="312"/>
      <c r="FOK88" s="312"/>
      <c r="FOL88" s="312"/>
      <c r="FOM88" s="312"/>
      <c r="FON88" s="312"/>
      <c r="FOO88" s="312"/>
      <c r="FOP88" s="312"/>
      <c r="FOQ88" s="312"/>
      <c r="FOR88" s="312"/>
      <c r="FOS88" s="312"/>
      <c r="FOT88" s="312"/>
      <c r="FOU88" s="312"/>
      <c r="FOV88" s="312"/>
      <c r="FOW88" s="312"/>
      <c r="FOX88" s="312"/>
      <c r="FOY88" s="312"/>
      <c r="FOZ88" s="312"/>
      <c r="FPA88" s="312"/>
      <c r="FPB88" s="312"/>
      <c r="FPC88" s="312"/>
      <c r="FPD88" s="312"/>
      <c r="FPE88" s="312"/>
      <c r="FPF88" s="312"/>
      <c r="FPG88" s="312"/>
      <c r="FPH88" s="312"/>
      <c r="FPI88" s="312"/>
      <c r="FPJ88" s="312"/>
      <c r="FPK88" s="312"/>
      <c r="FPL88" s="312"/>
      <c r="FPM88" s="312"/>
      <c r="FPN88" s="312"/>
      <c r="FPO88" s="312"/>
      <c r="FPP88" s="312"/>
      <c r="FPQ88" s="312"/>
      <c r="FPR88" s="312"/>
      <c r="FPS88" s="312"/>
      <c r="FPT88" s="312"/>
      <c r="FPU88" s="318"/>
      <c r="FPV88" s="318"/>
      <c r="FPW88" s="318"/>
      <c r="FPX88" s="318"/>
      <c r="FPY88" s="318"/>
      <c r="FPZ88" s="318"/>
      <c r="FQA88" s="318"/>
      <c r="FQB88" s="318"/>
      <c r="FQC88" s="318"/>
      <c r="FQD88" s="318"/>
      <c r="FQE88" s="318"/>
      <c r="FQF88" s="318"/>
      <c r="FQG88" s="318"/>
      <c r="FQH88" s="318"/>
      <c r="FQI88" s="318"/>
      <c r="FQJ88" s="318"/>
      <c r="FQK88" s="322"/>
      <c r="FQL88" s="323"/>
      <c r="FQM88" s="323"/>
      <c r="FQN88" s="323"/>
      <c r="FQO88" s="323"/>
      <c r="FQP88" s="323"/>
      <c r="FQQ88" s="323"/>
      <c r="FQR88" s="323"/>
      <c r="FQS88" s="323"/>
      <c r="FQT88" s="323"/>
      <c r="FQU88" s="323"/>
      <c r="FQV88" s="323"/>
      <c r="FQW88" s="323"/>
      <c r="FQX88" s="323"/>
      <c r="FQY88" s="323"/>
      <c r="FQZ88" s="350"/>
      <c r="FRA88" s="312"/>
      <c r="FRB88" s="312"/>
      <c r="FRC88" s="312"/>
      <c r="FRD88" s="312"/>
      <c r="FRE88" s="312"/>
      <c r="FRF88" s="312"/>
      <c r="FRG88" s="312"/>
      <c r="FRH88" s="312"/>
      <c r="FRI88" s="312"/>
      <c r="FRJ88" s="312"/>
      <c r="FRK88" s="312"/>
      <c r="FRL88" s="312"/>
      <c r="FRM88" s="312"/>
      <c r="FRN88" s="312"/>
      <c r="FRO88" s="312"/>
      <c r="FRP88" s="312"/>
      <c r="FRQ88" s="312"/>
      <c r="FRR88" s="312"/>
      <c r="FRS88" s="312"/>
      <c r="FRT88" s="312"/>
      <c r="FRU88" s="312"/>
      <c r="FRV88" s="312"/>
      <c r="FRW88" s="312"/>
      <c r="FRX88" s="312"/>
      <c r="FRY88" s="312"/>
      <c r="FRZ88" s="312"/>
      <c r="FSA88" s="312"/>
      <c r="FSB88" s="312"/>
      <c r="FSC88" s="312"/>
      <c r="FSD88" s="312"/>
      <c r="FSE88" s="312"/>
      <c r="FSF88" s="312"/>
      <c r="FSG88" s="312"/>
      <c r="FSH88" s="312"/>
      <c r="FSI88" s="312"/>
      <c r="FSJ88" s="312"/>
      <c r="FSK88" s="312"/>
      <c r="FSL88" s="312"/>
      <c r="FSM88" s="312"/>
      <c r="FSN88" s="312"/>
      <c r="FSO88" s="312"/>
      <c r="FSP88" s="312"/>
      <c r="FSQ88" s="312"/>
      <c r="FSR88" s="312"/>
      <c r="FSS88" s="312"/>
      <c r="FST88" s="312"/>
      <c r="FSU88" s="312"/>
      <c r="FSV88" s="312"/>
      <c r="FSW88" s="312"/>
      <c r="FSX88" s="312"/>
      <c r="FSY88" s="312"/>
      <c r="FSZ88" s="312"/>
      <c r="FTA88" s="312"/>
      <c r="FTB88" s="312"/>
      <c r="FTC88" s="312"/>
      <c r="FTD88" s="312"/>
      <c r="FTE88" s="312"/>
      <c r="FTF88" s="312"/>
      <c r="FTG88" s="312"/>
      <c r="FTH88" s="312"/>
      <c r="FTI88" s="318"/>
      <c r="FTJ88" s="318"/>
      <c r="FTK88" s="318"/>
      <c r="FTL88" s="318"/>
      <c r="FTM88" s="318"/>
      <c r="FTN88" s="318"/>
      <c r="FTO88" s="318"/>
      <c r="FTP88" s="318"/>
      <c r="FTQ88" s="318"/>
      <c r="FTR88" s="318"/>
      <c r="FTS88" s="318"/>
      <c r="FTT88" s="318"/>
      <c r="FTU88" s="318"/>
      <c r="FTV88" s="318"/>
      <c r="FTW88" s="318"/>
      <c r="FTX88" s="318"/>
      <c r="FTY88" s="322"/>
      <c r="FTZ88" s="323"/>
      <c r="FUA88" s="323"/>
      <c r="FUB88" s="323"/>
      <c r="FUC88" s="323"/>
      <c r="FUD88" s="323"/>
      <c r="FUE88" s="323"/>
      <c r="FUF88" s="323"/>
      <c r="FUG88" s="323"/>
      <c r="FUH88" s="323"/>
      <c r="FUI88" s="323"/>
      <c r="FUJ88" s="323"/>
      <c r="FUK88" s="323"/>
      <c r="FUL88" s="323"/>
      <c r="FUM88" s="323"/>
      <c r="FUN88" s="350"/>
      <c r="FUO88" s="312"/>
      <c r="FUP88" s="312"/>
      <c r="FUQ88" s="312"/>
      <c r="FUR88" s="312"/>
      <c r="FUS88" s="312"/>
      <c r="FUT88" s="312"/>
      <c r="FUU88" s="312"/>
      <c r="FUV88" s="312"/>
      <c r="FUW88" s="312"/>
      <c r="FUX88" s="312"/>
      <c r="FUY88" s="312"/>
      <c r="FUZ88" s="312"/>
      <c r="FVA88" s="312"/>
      <c r="FVB88" s="312"/>
      <c r="FVC88" s="312"/>
      <c r="FVD88" s="312"/>
      <c r="FVE88" s="312"/>
      <c r="FVF88" s="312"/>
      <c r="FVG88" s="312"/>
      <c r="FVH88" s="312"/>
      <c r="FVI88" s="312"/>
      <c r="FVJ88" s="312"/>
      <c r="FVK88" s="312"/>
      <c r="FVL88" s="312"/>
      <c r="FVM88" s="312"/>
      <c r="FVN88" s="312"/>
      <c r="FVO88" s="312"/>
      <c r="FVP88" s="312"/>
      <c r="FVQ88" s="312"/>
      <c r="FVR88" s="312"/>
      <c r="FVS88" s="312"/>
      <c r="FVT88" s="312"/>
      <c r="FVU88" s="312"/>
      <c r="FVV88" s="312"/>
      <c r="FVW88" s="312"/>
      <c r="FVX88" s="312"/>
      <c r="FVY88" s="312"/>
      <c r="FVZ88" s="312"/>
      <c r="FWA88" s="312"/>
      <c r="FWB88" s="312"/>
      <c r="FWC88" s="312"/>
      <c r="FWD88" s="312"/>
      <c r="FWE88" s="312"/>
      <c r="FWF88" s="312"/>
      <c r="FWG88" s="312"/>
      <c r="FWH88" s="312"/>
      <c r="FWI88" s="312"/>
      <c r="FWJ88" s="312"/>
      <c r="FWK88" s="312"/>
      <c r="FWL88" s="312"/>
      <c r="FWM88" s="312"/>
      <c r="FWN88" s="312"/>
      <c r="FWO88" s="312"/>
      <c r="FWP88" s="312"/>
      <c r="FWQ88" s="312"/>
      <c r="FWR88" s="312"/>
      <c r="FWS88" s="312"/>
      <c r="FWT88" s="312"/>
      <c r="FWU88" s="312"/>
      <c r="FWV88" s="312"/>
      <c r="FWW88" s="318"/>
      <c r="FWX88" s="318"/>
      <c r="FWY88" s="318"/>
      <c r="FWZ88" s="318"/>
      <c r="FXA88" s="318"/>
      <c r="FXB88" s="318"/>
      <c r="FXC88" s="318"/>
      <c r="FXD88" s="318"/>
      <c r="FXE88" s="318"/>
      <c r="FXF88" s="318"/>
      <c r="FXG88" s="318"/>
      <c r="FXH88" s="318"/>
      <c r="FXI88" s="318"/>
      <c r="FXJ88" s="318"/>
      <c r="FXK88" s="318"/>
      <c r="FXL88" s="318"/>
      <c r="FXM88" s="322"/>
      <c r="FXN88" s="323"/>
      <c r="FXO88" s="323"/>
      <c r="FXP88" s="323"/>
      <c r="FXQ88" s="323"/>
      <c r="FXR88" s="323"/>
      <c r="FXS88" s="323"/>
      <c r="FXT88" s="323"/>
      <c r="FXU88" s="323"/>
      <c r="FXV88" s="323"/>
      <c r="FXW88" s="323"/>
      <c r="FXX88" s="323"/>
      <c r="FXY88" s="323"/>
      <c r="FXZ88" s="323"/>
      <c r="FYA88" s="323"/>
      <c r="FYB88" s="350"/>
      <c r="FYC88" s="312"/>
      <c r="FYD88" s="312"/>
      <c r="FYE88" s="312"/>
      <c r="FYF88" s="312"/>
      <c r="FYG88" s="312"/>
      <c r="FYH88" s="312"/>
      <c r="FYI88" s="312"/>
      <c r="FYJ88" s="312"/>
      <c r="FYK88" s="312"/>
      <c r="FYL88" s="312"/>
      <c r="FYM88" s="312"/>
      <c r="FYN88" s="312"/>
      <c r="FYO88" s="312"/>
      <c r="FYP88" s="312"/>
      <c r="FYQ88" s="312"/>
      <c r="FYR88" s="312"/>
      <c r="FYS88" s="312"/>
      <c r="FYT88" s="312"/>
      <c r="FYU88" s="312"/>
      <c r="FYV88" s="312"/>
      <c r="FYW88" s="312"/>
      <c r="FYX88" s="312"/>
      <c r="FYY88" s="312"/>
      <c r="FYZ88" s="312"/>
      <c r="FZA88" s="312"/>
      <c r="FZB88" s="312"/>
      <c r="FZC88" s="312"/>
      <c r="FZD88" s="312"/>
      <c r="FZE88" s="312"/>
      <c r="FZF88" s="312"/>
      <c r="FZG88" s="312"/>
      <c r="FZH88" s="312"/>
      <c r="FZI88" s="312"/>
      <c r="FZJ88" s="312"/>
      <c r="FZK88" s="312"/>
      <c r="FZL88" s="312"/>
      <c r="FZM88" s="312"/>
      <c r="FZN88" s="312"/>
      <c r="FZO88" s="312"/>
      <c r="FZP88" s="312"/>
      <c r="FZQ88" s="312"/>
      <c r="FZR88" s="312"/>
      <c r="FZS88" s="312"/>
      <c r="FZT88" s="312"/>
      <c r="FZU88" s="312"/>
      <c r="FZV88" s="312"/>
      <c r="FZW88" s="312"/>
      <c r="FZX88" s="312"/>
      <c r="FZY88" s="312"/>
      <c r="FZZ88" s="312"/>
      <c r="GAA88" s="312"/>
      <c r="GAB88" s="312"/>
      <c r="GAC88" s="312"/>
      <c r="GAD88" s="312"/>
      <c r="GAE88" s="312"/>
      <c r="GAF88" s="312"/>
      <c r="GAG88" s="312"/>
      <c r="GAH88" s="312"/>
      <c r="GAI88" s="312"/>
      <c r="GAJ88" s="312"/>
      <c r="GAK88" s="318"/>
      <c r="GAL88" s="318"/>
      <c r="GAM88" s="318"/>
      <c r="GAN88" s="318"/>
      <c r="GAO88" s="318"/>
      <c r="GAP88" s="318"/>
      <c r="GAQ88" s="318"/>
      <c r="GAR88" s="318"/>
      <c r="GAS88" s="318"/>
      <c r="GAT88" s="318"/>
      <c r="GAU88" s="318"/>
      <c r="GAV88" s="318"/>
      <c r="GAW88" s="318"/>
      <c r="GAX88" s="318"/>
      <c r="GAY88" s="318"/>
      <c r="GAZ88" s="318"/>
      <c r="GBA88" s="322"/>
      <c r="GBB88" s="323"/>
      <c r="GBC88" s="323"/>
      <c r="GBD88" s="323"/>
      <c r="GBE88" s="323"/>
      <c r="GBF88" s="323"/>
      <c r="GBG88" s="323"/>
      <c r="GBH88" s="323"/>
      <c r="GBI88" s="323"/>
      <c r="GBJ88" s="323"/>
      <c r="GBK88" s="323"/>
      <c r="GBL88" s="323"/>
      <c r="GBM88" s="323"/>
      <c r="GBN88" s="323"/>
      <c r="GBO88" s="323"/>
      <c r="GBP88" s="350"/>
      <c r="GBQ88" s="312"/>
      <c r="GBR88" s="312"/>
      <c r="GBS88" s="312"/>
      <c r="GBT88" s="312"/>
      <c r="GBU88" s="312"/>
      <c r="GBV88" s="312"/>
      <c r="GBW88" s="312"/>
      <c r="GBX88" s="312"/>
      <c r="GBY88" s="312"/>
      <c r="GBZ88" s="312"/>
      <c r="GCA88" s="312"/>
      <c r="GCB88" s="312"/>
      <c r="GCC88" s="312"/>
      <c r="GCD88" s="312"/>
      <c r="GCE88" s="312"/>
      <c r="GCF88" s="312"/>
      <c r="GCG88" s="312"/>
      <c r="GCH88" s="312"/>
      <c r="GCI88" s="312"/>
      <c r="GCJ88" s="312"/>
      <c r="GCK88" s="312"/>
      <c r="GCL88" s="312"/>
      <c r="GCM88" s="312"/>
      <c r="GCN88" s="312"/>
      <c r="GCO88" s="312"/>
      <c r="GCP88" s="312"/>
      <c r="GCQ88" s="312"/>
      <c r="GCR88" s="312"/>
      <c r="GCS88" s="312"/>
      <c r="GCT88" s="312"/>
      <c r="GCU88" s="312"/>
      <c r="GCV88" s="312"/>
      <c r="GCW88" s="312"/>
      <c r="GCX88" s="312"/>
      <c r="GCY88" s="312"/>
      <c r="GCZ88" s="312"/>
      <c r="GDA88" s="312"/>
      <c r="GDB88" s="312"/>
      <c r="GDC88" s="312"/>
      <c r="GDD88" s="312"/>
      <c r="GDE88" s="312"/>
      <c r="GDF88" s="312"/>
      <c r="GDG88" s="312"/>
      <c r="GDH88" s="312"/>
      <c r="GDI88" s="312"/>
      <c r="GDJ88" s="312"/>
      <c r="GDK88" s="312"/>
      <c r="GDL88" s="312"/>
      <c r="GDM88" s="312"/>
      <c r="GDN88" s="312"/>
      <c r="GDO88" s="312"/>
      <c r="GDP88" s="312"/>
      <c r="GDQ88" s="312"/>
      <c r="GDR88" s="312"/>
      <c r="GDS88" s="312"/>
      <c r="GDT88" s="312"/>
      <c r="GDU88" s="312"/>
      <c r="GDV88" s="312"/>
      <c r="GDW88" s="312"/>
      <c r="GDX88" s="312"/>
      <c r="GDY88" s="318"/>
      <c r="GDZ88" s="318"/>
      <c r="GEA88" s="318"/>
      <c r="GEB88" s="318"/>
      <c r="GEC88" s="318"/>
      <c r="GED88" s="318"/>
      <c r="GEE88" s="318"/>
      <c r="GEF88" s="318"/>
      <c r="GEG88" s="318"/>
      <c r="GEH88" s="318"/>
      <c r="GEI88" s="318"/>
      <c r="GEJ88" s="318"/>
      <c r="GEK88" s="318"/>
      <c r="GEL88" s="318"/>
      <c r="GEM88" s="318"/>
      <c r="GEN88" s="318"/>
      <c r="GEO88" s="322"/>
      <c r="GEP88" s="323"/>
      <c r="GEQ88" s="323"/>
      <c r="GER88" s="323"/>
      <c r="GES88" s="323"/>
      <c r="GET88" s="323"/>
      <c r="GEU88" s="323"/>
      <c r="GEV88" s="323"/>
      <c r="GEW88" s="323"/>
      <c r="GEX88" s="323"/>
      <c r="GEY88" s="323"/>
      <c r="GEZ88" s="323"/>
      <c r="GFA88" s="323"/>
      <c r="GFB88" s="323"/>
      <c r="GFC88" s="323"/>
      <c r="GFD88" s="350"/>
      <c r="GFE88" s="312"/>
      <c r="GFF88" s="312"/>
      <c r="GFG88" s="312"/>
      <c r="GFH88" s="312"/>
      <c r="GFI88" s="312"/>
      <c r="GFJ88" s="312"/>
      <c r="GFK88" s="312"/>
      <c r="GFL88" s="312"/>
      <c r="GFM88" s="312"/>
      <c r="GFN88" s="312"/>
      <c r="GFO88" s="312"/>
      <c r="GFP88" s="312"/>
      <c r="GFQ88" s="312"/>
      <c r="GFR88" s="312"/>
      <c r="GFS88" s="312"/>
      <c r="GFT88" s="312"/>
      <c r="GFU88" s="312"/>
      <c r="GFV88" s="312"/>
      <c r="GFW88" s="312"/>
      <c r="GFX88" s="312"/>
      <c r="GFY88" s="312"/>
      <c r="GFZ88" s="312"/>
      <c r="GGA88" s="312"/>
      <c r="GGB88" s="312"/>
      <c r="GGC88" s="312"/>
      <c r="GGD88" s="312"/>
      <c r="GGE88" s="312"/>
      <c r="GGF88" s="312"/>
      <c r="GGG88" s="312"/>
      <c r="GGH88" s="312"/>
      <c r="GGI88" s="312"/>
      <c r="GGJ88" s="312"/>
      <c r="GGK88" s="312"/>
      <c r="GGL88" s="312"/>
      <c r="GGM88" s="312"/>
      <c r="GGN88" s="312"/>
      <c r="GGO88" s="312"/>
      <c r="GGP88" s="312"/>
      <c r="GGQ88" s="312"/>
      <c r="GGR88" s="312"/>
      <c r="GGS88" s="312"/>
      <c r="GGT88" s="312"/>
      <c r="GGU88" s="312"/>
      <c r="GGV88" s="312"/>
      <c r="GGW88" s="312"/>
      <c r="GGX88" s="312"/>
      <c r="GGY88" s="312"/>
      <c r="GGZ88" s="312"/>
      <c r="GHA88" s="312"/>
      <c r="GHB88" s="312"/>
      <c r="GHC88" s="312"/>
      <c r="GHD88" s="312"/>
      <c r="GHE88" s="312"/>
      <c r="GHF88" s="312"/>
      <c r="GHG88" s="312"/>
      <c r="GHH88" s="312"/>
      <c r="GHI88" s="312"/>
      <c r="GHJ88" s="312"/>
      <c r="GHK88" s="312"/>
      <c r="GHL88" s="312"/>
      <c r="GHM88" s="318"/>
      <c r="GHN88" s="318"/>
      <c r="GHO88" s="318"/>
      <c r="GHP88" s="318"/>
      <c r="GHQ88" s="318"/>
      <c r="GHR88" s="318"/>
      <c r="GHS88" s="318"/>
      <c r="GHT88" s="318"/>
      <c r="GHU88" s="318"/>
      <c r="GHV88" s="318"/>
      <c r="GHW88" s="318"/>
      <c r="GHX88" s="318"/>
      <c r="GHY88" s="318"/>
      <c r="GHZ88" s="318"/>
      <c r="GIA88" s="318"/>
      <c r="GIB88" s="318"/>
      <c r="GIC88" s="322"/>
      <c r="GID88" s="323"/>
      <c r="GIE88" s="323"/>
      <c r="GIF88" s="323"/>
      <c r="GIG88" s="323"/>
      <c r="GIH88" s="323"/>
      <c r="GII88" s="323"/>
      <c r="GIJ88" s="323"/>
      <c r="GIK88" s="323"/>
      <c r="GIL88" s="323"/>
      <c r="GIM88" s="323"/>
      <c r="GIN88" s="323"/>
      <c r="GIO88" s="323"/>
      <c r="GIP88" s="323"/>
      <c r="GIQ88" s="323"/>
      <c r="GIR88" s="350"/>
      <c r="GIS88" s="312"/>
      <c r="GIT88" s="312"/>
      <c r="GIU88" s="312"/>
      <c r="GIV88" s="312"/>
      <c r="GIW88" s="312"/>
      <c r="GIX88" s="312"/>
      <c r="GIY88" s="312"/>
      <c r="GIZ88" s="312"/>
      <c r="GJA88" s="312"/>
      <c r="GJB88" s="312"/>
      <c r="GJC88" s="312"/>
      <c r="GJD88" s="312"/>
      <c r="GJE88" s="312"/>
      <c r="GJF88" s="312"/>
      <c r="GJG88" s="312"/>
      <c r="GJH88" s="312"/>
      <c r="GJI88" s="312"/>
      <c r="GJJ88" s="312"/>
      <c r="GJK88" s="312"/>
      <c r="GJL88" s="312"/>
      <c r="GJM88" s="312"/>
      <c r="GJN88" s="312"/>
      <c r="GJO88" s="312"/>
      <c r="GJP88" s="312"/>
      <c r="GJQ88" s="312"/>
      <c r="GJR88" s="312"/>
      <c r="GJS88" s="312"/>
      <c r="GJT88" s="312"/>
      <c r="GJU88" s="312"/>
      <c r="GJV88" s="312"/>
      <c r="GJW88" s="312"/>
      <c r="GJX88" s="312"/>
      <c r="GJY88" s="312"/>
      <c r="GJZ88" s="312"/>
      <c r="GKA88" s="312"/>
      <c r="GKB88" s="312"/>
      <c r="GKC88" s="312"/>
      <c r="GKD88" s="312"/>
      <c r="GKE88" s="312"/>
      <c r="GKF88" s="312"/>
      <c r="GKG88" s="312"/>
      <c r="GKH88" s="312"/>
      <c r="GKI88" s="312"/>
      <c r="GKJ88" s="312"/>
      <c r="GKK88" s="312"/>
      <c r="GKL88" s="312"/>
      <c r="GKM88" s="312"/>
      <c r="GKN88" s="312"/>
      <c r="GKO88" s="312"/>
      <c r="GKP88" s="312"/>
      <c r="GKQ88" s="312"/>
      <c r="GKR88" s="312"/>
      <c r="GKS88" s="312"/>
      <c r="GKT88" s="312"/>
      <c r="GKU88" s="312"/>
      <c r="GKV88" s="312"/>
      <c r="GKW88" s="312"/>
      <c r="GKX88" s="312"/>
      <c r="GKY88" s="312"/>
      <c r="GKZ88" s="312"/>
      <c r="GLA88" s="318"/>
      <c r="GLB88" s="318"/>
      <c r="GLC88" s="318"/>
      <c r="GLD88" s="318"/>
      <c r="GLE88" s="318"/>
      <c r="GLF88" s="318"/>
      <c r="GLG88" s="318"/>
      <c r="GLH88" s="318"/>
      <c r="GLI88" s="318"/>
      <c r="GLJ88" s="318"/>
      <c r="GLK88" s="318"/>
      <c r="GLL88" s="318"/>
      <c r="GLM88" s="318"/>
      <c r="GLN88" s="318"/>
      <c r="GLO88" s="318"/>
      <c r="GLP88" s="318"/>
      <c r="GLQ88" s="322"/>
      <c r="GLR88" s="323"/>
      <c r="GLS88" s="323"/>
      <c r="GLT88" s="323"/>
      <c r="GLU88" s="323"/>
      <c r="GLV88" s="323"/>
      <c r="GLW88" s="323"/>
      <c r="GLX88" s="323"/>
      <c r="GLY88" s="323"/>
      <c r="GLZ88" s="323"/>
      <c r="GMA88" s="323"/>
      <c r="GMB88" s="323"/>
      <c r="GMC88" s="323"/>
      <c r="GMD88" s="323"/>
      <c r="GME88" s="323"/>
      <c r="GMF88" s="350"/>
      <c r="GMG88" s="312"/>
      <c r="GMH88" s="312"/>
      <c r="GMI88" s="312"/>
      <c r="GMJ88" s="312"/>
      <c r="GMK88" s="312"/>
      <c r="GML88" s="312"/>
      <c r="GMM88" s="312"/>
      <c r="GMN88" s="312"/>
      <c r="GMO88" s="312"/>
      <c r="GMP88" s="312"/>
      <c r="GMQ88" s="312"/>
      <c r="GMR88" s="312"/>
      <c r="GMS88" s="312"/>
      <c r="GMT88" s="312"/>
      <c r="GMU88" s="312"/>
      <c r="GMV88" s="312"/>
      <c r="GMW88" s="312"/>
      <c r="GMX88" s="312"/>
      <c r="GMY88" s="312"/>
      <c r="GMZ88" s="312"/>
      <c r="GNA88" s="312"/>
      <c r="GNB88" s="312"/>
      <c r="GNC88" s="312"/>
      <c r="GND88" s="312"/>
      <c r="GNE88" s="312"/>
      <c r="GNF88" s="312"/>
      <c r="GNG88" s="312"/>
      <c r="GNH88" s="312"/>
      <c r="GNI88" s="312"/>
      <c r="GNJ88" s="312"/>
      <c r="GNK88" s="312"/>
      <c r="GNL88" s="312"/>
      <c r="GNM88" s="312"/>
      <c r="GNN88" s="312"/>
      <c r="GNO88" s="312"/>
      <c r="GNP88" s="312"/>
      <c r="GNQ88" s="312"/>
      <c r="GNR88" s="312"/>
      <c r="GNS88" s="312"/>
      <c r="GNT88" s="312"/>
      <c r="GNU88" s="312"/>
      <c r="GNV88" s="312"/>
      <c r="GNW88" s="312"/>
      <c r="GNX88" s="312"/>
      <c r="GNY88" s="312"/>
      <c r="GNZ88" s="312"/>
      <c r="GOA88" s="312"/>
      <c r="GOB88" s="312"/>
      <c r="GOC88" s="312"/>
      <c r="GOD88" s="312"/>
      <c r="GOE88" s="312"/>
      <c r="GOF88" s="312"/>
      <c r="GOG88" s="312"/>
      <c r="GOH88" s="312"/>
      <c r="GOI88" s="312"/>
      <c r="GOJ88" s="312"/>
      <c r="GOK88" s="312"/>
      <c r="GOL88" s="312"/>
      <c r="GOM88" s="312"/>
      <c r="GON88" s="312"/>
      <c r="GOO88" s="318"/>
      <c r="GOP88" s="318"/>
      <c r="GOQ88" s="318"/>
      <c r="GOR88" s="318"/>
      <c r="GOS88" s="318"/>
      <c r="GOT88" s="318"/>
      <c r="GOU88" s="318"/>
      <c r="GOV88" s="318"/>
      <c r="GOW88" s="318"/>
      <c r="GOX88" s="318"/>
      <c r="GOY88" s="318"/>
      <c r="GOZ88" s="318"/>
      <c r="GPA88" s="318"/>
      <c r="GPB88" s="318"/>
      <c r="GPC88" s="318"/>
      <c r="GPD88" s="318"/>
      <c r="GPE88" s="322"/>
      <c r="GPF88" s="323"/>
      <c r="GPG88" s="323"/>
      <c r="GPH88" s="323"/>
      <c r="GPI88" s="323"/>
      <c r="GPJ88" s="323"/>
      <c r="GPK88" s="323"/>
      <c r="GPL88" s="323"/>
      <c r="GPM88" s="323"/>
      <c r="GPN88" s="323"/>
      <c r="GPO88" s="323"/>
      <c r="GPP88" s="323"/>
      <c r="GPQ88" s="323"/>
      <c r="GPR88" s="323"/>
      <c r="GPS88" s="323"/>
      <c r="GPT88" s="350"/>
      <c r="GPU88" s="312"/>
      <c r="GPV88" s="312"/>
      <c r="GPW88" s="312"/>
      <c r="GPX88" s="312"/>
      <c r="GPY88" s="312"/>
      <c r="GPZ88" s="312"/>
      <c r="GQA88" s="312"/>
      <c r="GQB88" s="312"/>
      <c r="GQC88" s="312"/>
      <c r="GQD88" s="312"/>
      <c r="GQE88" s="312"/>
      <c r="GQF88" s="312"/>
      <c r="GQG88" s="312"/>
      <c r="GQH88" s="312"/>
      <c r="GQI88" s="312"/>
      <c r="GQJ88" s="312"/>
      <c r="GQK88" s="312"/>
      <c r="GQL88" s="312"/>
      <c r="GQM88" s="312"/>
      <c r="GQN88" s="312"/>
      <c r="GQO88" s="312"/>
      <c r="GQP88" s="312"/>
      <c r="GQQ88" s="312"/>
      <c r="GQR88" s="312"/>
      <c r="GQS88" s="312"/>
      <c r="GQT88" s="312"/>
      <c r="GQU88" s="312"/>
      <c r="GQV88" s="312"/>
      <c r="GQW88" s="312"/>
      <c r="GQX88" s="312"/>
      <c r="GQY88" s="312"/>
      <c r="GQZ88" s="312"/>
      <c r="GRA88" s="312"/>
      <c r="GRB88" s="312"/>
      <c r="GRC88" s="312"/>
      <c r="GRD88" s="312"/>
      <c r="GRE88" s="312"/>
      <c r="GRF88" s="312"/>
      <c r="GRG88" s="312"/>
      <c r="GRH88" s="312"/>
      <c r="GRI88" s="312"/>
      <c r="GRJ88" s="312"/>
      <c r="GRK88" s="312"/>
      <c r="GRL88" s="312"/>
      <c r="GRM88" s="312"/>
      <c r="GRN88" s="312"/>
      <c r="GRO88" s="312"/>
      <c r="GRP88" s="312"/>
      <c r="GRQ88" s="312"/>
      <c r="GRR88" s="312"/>
      <c r="GRS88" s="312"/>
      <c r="GRT88" s="312"/>
      <c r="GRU88" s="312"/>
      <c r="GRV88" s="312"/>
      <c r="GRW88" s="312"/>
      <c r="GRX88" s="312"/>
      <c r="GRY88" s="312"/>
      <c r="GRZ88" s="312"/>
      <c r="GSA88" s="312"/>
      <c r="GSB88" s="312"/>
      <c r="GSC88" s="318"/>
      <c r="GSD88" s="318"/>
      <c r="GSE88" s="318"/>
      <c r="GSF88" s="318"/>
      <c r="GSG88" s="318"/>
      <c r="GSH88" s="318"/>
      <c r="GSI88" s="318"/>
      <c r="GSJ88" s="318"/>
      <c r="GSK88" s="318"/>
      <c r="GSL88" s="318"/>
      <c r="GSM88" s="318"/>
      <c r="GSN88" s="318"/>
      <c r="GSO88" s="318"/>
      <c r="GSP88" s="318"/>
      <c r="GSQ88" s="318"/>
      <c r="GSR88" s="318"/>
      <c r="GSS88" s="322"/>
      <c r="GST88" s="323"/>
      <c r="GSU88" s="323"/>
      <c r="GSV88" s="323"/>
      <c r="GSW88" s="323"/>
      <c r="GSX88" s="323"/>
      <c r="GSY88" s="323"/>
      <c r="GSZ88" s="323"/>
      <c r="GTA88" s="323"/>
      <c r="GTB88" s="323"/>
      <c r="GTC88" s="323"/>
      <c r="GTD88" s="323"/>
      <c r="GTE88" s="323"/>
      <c r="GTF88" s="323"/>
      <c r="GTG88" s="323"/>
      <c r="GTH88" s="350"/>
      <c r="GTI88" s="312"/>
      <c r="GTJ88" s="312"/>
      <c r="GTK88" s="312"/>
      <c r="GTL88" s="312"/>
      <c r="GTM88" s="312"/>
      <c r="GTN88" s="312"/>
      <c r="GTO88" s="312"/>
      <c r="GTP88" s="312"/>
      <c r="GTQ88" s="312"/>
      <c r="GTR88" s="312"/>
      <c r="GTS88" s="312"/>
      <c r="GTT88" s="312"/>
      <c r="GTU88" s="312"/>
      <c r="GTV88" s="312"/>
      <c r="GTW88" s="312"/>
      <c r="GTX88" s="312"/>
      <c r="GTY88" s="312"/>
      <c r="GTZ88" s="312"/>
      <c r="GUA88" s="312"/>
      <c r="GUB88" s="312"/>
      <c r="GUC88" s="312"/>
      <c r="GUD88" s="312"/>
      <c r="GUE88" s="312"/>
      <c r="GUF88" s="312"/>
      <c r="GUG88" s="312"/>
      <c r="GUH88" s="312"/>
      <c r="GUI88" s="312"/>
      <c r="GUJ88" s="312"/>
      <c r="GUK88" s="312"/>
      <c r="GUL88" s="312"/>
      <c r="GUM88" s="312"/>
      <c r="GUN88" s="312"/>
      <c r="GUO88" s="312"/>
      <c r="GUP88" s="312"/>
      <c r="GUQ88" s="312"/>
      <c r="GUR88" s="312"/>
      <c r="GUS88" s="312"/>
      <c r="GUT88" s="312"/>
      <c r="GUU88" s="312"/>
      <c r="GUV88" s="312"/>
      <c r="GUW88" s="312"/>
      <c r="GUX88" s="312"/>
      <c r="GUY88" s="312"/>
      <c r="GUZ88" s="312"/>
      <c r="GVA88" s="312"/>
      <c r="GVB88" s="312"/>
      <c r="GVC88" s="312"/>
      <c r="GVD88" s="312"/>
      <c r="GVE88" s="312"/>
      <c r="GVF88" s="312"/>
      <c r="GVG88" s="312"/>
      <c r="GVH88" s="312"/>
      <c r="GVI88" s="312"/>
      <c r="GVJ88" s="312"/>
      <c r="GVK88" s="312"/>
      <c r="GVL88" s="312"/>
      <c r="GVM88" s="312"/>
      <c r="GVN88" s="312"/>
      <c r="GVO88" s="312"/>
      <c r="GVP88" s="312"/>
      <c r="GVQ88" s="318"/>
      <c r="GVR88" s="318"/>
      <c r="GVS88" s="318"/>
      <c r="GVT88" s="318"/>
      <c r="GVU88" s="318"/>
      <c r="GVV88" s="318"/>
      <c r="GVW88" s="318"/>
      <c r="GVX88" s="318"/>
      <c r="GVY88" s="318"/>
      <c r="GVZ88" s="318"/>
      <c r="GWA88" s="318"/>
      <c r="GWB88" s="318"/>
      <c r="GWC88" s="318"/>
      <c r="GWD88" s="318"/>
      <c r="GWE88" s="318"/>
      <c r="GWF88" s="318"/>
      <c r="GWG88" s="322"/>
      <c r="GWH88" s="323"/>
      <c r="GWI88" s="323"/>
      <c r="GWJ88" s="323"/>
      <c r="GWK88" s="323"/>
      <c r="GWL88" s="323"/>
      <c r="GWM88" s="323"/>
      <c r="GWN88" s="323"/>
      <c r="GWO88" s="323"/>
      <c r="GWP88" s="323"/>
      <c r="GWQ88" s="323"/>
      <c r="GWR88" s="323"/>
      <c r="GWS88" s="323"/>
      <c r="GWT88" s="323"/>
      <c r="GWU88" s="323"/>
      <c r="GWV88" s="350"/>
      <c r="GWW88" s="312"/>
      <c r="GWX88" s="312"/>
      <c r="GWY88" s="312"/>
      <c r="GWZ88" s="312"/>
      <c r="GXA88" s="312"/>
      <c r="GXB88" s="312"/>
      <c r="GXC88" s="312"/>
      <c r="GXD88" s="312"/>
      <c r="GXE88" s="312"/>
      <c r="GXF88" s="312"/>
      <c r="GXG88" s="312"/>
      <c r="GXH88" s="312"/>
      <c r="GXI88" s="312"/>
      <c r="GXJ88" s="312"/>
      <c r="GXK88" s="312"/>
      <c r="GXL88" s="312"/>
      <c r="GXM88" s="312"/>
      <c r="GXN88" s="312"/>
      <c r="GXO88" s="312"/>
      <c r="GXP88" s="312"/>
      <c r="GXQ88" s="312"/>
      <c r="GXR88" s="312"/>
      <c r="GXS88" s="312"/>
      <c r="GXT88" s="312"/>
      <c r="GXU88" s="312"/>
      <c r="GXV88" s="312"/>
      <c r="GXW88" s="312"/>
      <c r="GXX88" s="312"/>
      <c r="GXY88" s="312"/>
      <c r="GXZ88" s="312"/>
      <c r="GYA88" s="312"/>
      <c r="GYB88" s="312"/>
      <c r="GYC88" s="312"/>
      <c r="GYD88" s="312"/>
      <c r="GYE88" s="312"/>
      <c r="GYF88" s="312"/>
      <c r="GYG88" s="312"/>
      <c r="GYH88" s="312"/>
      <c r="GYI88" s="312"/>
      <c r="GYJ88" s="312"/>
      <c r="GYK88" s="312"/>
      <c r="GYL88" s="312"/>
      <c r="GYM88" s="312"/>
      <c r="GYN88" s="312"/>
      <c r="GYO88" s="312"/>
      <c r="GYP88" s="312"/>
      <c r="GYQ88" s="312"/>
      <c r="GYR88" s="312"/>
      <c r="GYS88" s="312"/>
      <c r="GYT88" s="312"/>
      <c r="GYU88" s="312"/>
      <c r="GYV88" s="312"/>
      <c r="GYW88" s="312"/>
      <c r="GYX88" s="312"/>
      <c r="GYY88" s="312"/>
      <c r="GYZ88" s="312"/>
      <c r="GZA88" s="312"/>
      <c r="GZB88" s="312"/>
      <c r="GZC88" s="312"/>
      <c r="GZD88" s="312"/>
      <c r="GZE88" s="318"/>
      <c r="GZF88" s="318"/>
      <c r="GZG88" s="318"/>
      <c r="GZH88" s="318"/>
      <c r="GZI88" s="318"/>
      <c r="GZJ88" s="318"/>
      <c r="GZK88" s="318"/>
      <c r="GZL88" s="318"/>
      <c r="GZM88" s="318"/>
      <c r="GZN88" s="318"/>
      <c r="GZO88" s="318"/>
      <c r="GZP88" s="318"/>
      <c r="GZQ88" s="318"/>
      <c r="GZR88" s="318"/>
      <c r="GZS88" s="318"/>
      <c r="GZT88" s="318"/>
      <c r="GZU88" s="322"/>
      <c r="GZV88" s="323"/>
      <c r="GZW88" s="323"/>
      <c r="GZX88" s="323"/>
      <c r="GZY88" s="323"/>
      <c r="GZZ88" s="323"/>
      <c r="HAA88" s="323"/>
      <c r="HAB88" s="323"/>
      <c r="HAC88" s="323"/>
      <c r="HAD88" s="323"/>
      <c r="HAE88" s="323"/>
      <c r="HAF88" s="323"/>
      <c r="HAG88" s="323"/>
      <c r="HAH88" s="323"/>
      <c r="HAI88" s="323"/>
      <c r="HAJ88" s="350"/>
      <c r="HAK88" s="312"/>
      <c r="HAL88" s="312"/>
      <c r="HAM88" s="312"/>
      <c r="HAN88" s="312"/>
      <c r="HAO88" s="312"/>
      <c r="HAP88" s="312"/>
      <c r="HAQ88" s="312"/>
      <c r="HAR88" s="312"/>
      <c r="HAS88" s="312"/>
      <c r="HAT88" s="312"/>
      <c r="HAU88" s="312"/>
      <c r="HAV88" s="312"/>
      <c r="HAW88" s="312"/>
      <c r="HAX88" s="312"/>
      <c r="HAY88" s="312"/>
      <c r="HAZ88" s="312"/>
      <c r="HBA88" s="312"/>
      <c r="HBB88" s="312"/>
      <c r="HBC88" s="312"/>
      <c r="HBD88" s="312"/>
      <c r="HBE88" s="312"/>
      <c r="HBF88" s="312"/>
      <c r="HBG88" s="312"/>
      <c r="HBH88" s="312"/>
      <c r="HBI88" s="312"/>
      <c r="HBJ88" s="312"/>
      <c r="HBK88" s="312"/>
      <c r="HBL88" s="312"/>
      <c r="HBM88" s="312"/>
      <c r="HBN88" s="312"/>
      <c r="HBO88" s="312"/>
      <c r="HBP88" s="312"/>
      <c r="HBQ88" s="312"/>
      <c r="HBR88" s="312"/>
      <c r="HBS88" s="312"/>
      <c r="HBT88" s="312"/>
      <c r="HBU88" s="312"/>
      <c r="HBV88" s="312"/>
      <c r="HBW88" s="312"/>
      <c r="HBX88" s="312"/>
      <c r="HBY88" s="312"/>
      <c r="HBZ88" s="312"/>
      <c r="HCA88" s="312"/>
      <c r="HCB88" s="312"/>
      <c r="HCC88" s="312"/>
      <c r="HCD88" s="312"/>
      <c r="HCE88" s="312"/>
      <c r="HCF88" s="312"/>
      <c r="HCG88" s="312"/>
      <c r="HCH88" s="312"/>
      <c r="HCI88" s="312"/>
      <c r="HCJ88" s="312"/>
      <c r="HCK88" s="312"/>
      <c r="HCL88" s="312"/>
      <c r="HCM88" s="312"/>
      <c r="HCN88" s="312"/>
      <c r="HCO88" s="312"/>
      <c r="HCP88" s="312"/>
      <c r="HCQ88" s="312"/>
      <c r="HCR88" s="312"/>
      <c r="HCS88" s="318"/>
      <c r="HCT88" s="318"/>
      <c r="HCU88" s="318"/>
      <c r="HCV88" s="318"/>
      <c r="HCW88" s="318"/>
      <c r="HCX88" s="318"/>
      <c r="HCY88" s="318"/>
      <c r="HCZ88" s="318"/>
      <c r="HDA88" s="318"/>
      <c r="HDB88" s="318"/>
      <c r="HDC88" s="318"/>
      <c r="HDD88" s="318"/>
      <c r="HDE88" s="318"/>
      <c r="HDF88" s="318"/>
      <c r="HDG88" s="318"/>
      <c r="HDH88" s="318"/>
      <c r="HDI88" s="322"/>
      <c r="HDJ88" s="323"/>
      <c r="HDK88" s="323"/>
      <c r="HDL88" s="323"/>
      <c r="HDM88" s="323"/>
      <c r="HDN88" s="323"/>
      <c r="HDO88" s="323"/>
      <c r="HDP88" s="323"/>
      <c r="HDQ88" s="323"/>
      <c r="HDR88" s="323"/>
      <c r="HDS88" s="323"/>
      <c r="HDT88" s="323"/>
      <c r="HDU88" s="323"/>
      <c r="HDV88" s="323"/>
      <c r="HDW88" s="323"/>
      <c r="HDX88" s="350"/>
      <c r="HDY88" s="312"/>
      <c r="HDZ88" s="312"/>
      <c r="HEA88" s="312"/>
      <c r="HEB88" s="312"/>
      <c r="HEC88" s="312"/>
      <c r="HED88" s="312"/>
      <c r="HEE88" s="312"/>
      <c r="HEF88" s="312"/>
      <c r="HEG88" s="312"/>
      <c r="HEH88" s="312"/>
      <c r="HEI88" s="312"/>
      <c r="HEJ88" s="312"/>
      <c r="HEK88" s="312"/>
      <c r="HEL88" s="312"/>
      <c r="HEM88" s="312"/>
      <c r="HEN88" s="312"/>
      <c r="HEO88" s="312"/>
      <c r="HEP88" s="312"/>
      <c r="HEQ88" s="312"/>
      <c r="HER88" s="312"/>
      <c r="HES88" s="312"/>
      <c r="HET88" s="312"/>
      <c r="HEU88" s="312"/>
      <c r="HEV88" s="312"/>
      <c r="HEW88" s="312"/>
      <c r="HEX88" s="312"/>
      <c r="HEY88" s="312"/>
      <c r="HEZ88" s="312"/>
      <c r="HFA88" s="312"/>
      <c r="HFB88" s="312"/>
      <c r="HFC88" s="312"/>
      <c r="HFD88" s="312"/>
      <c r="HFE88" s="312"/>
      <c r="HFF88" s="312"/>
      <c r="HFG88" s="312"/>
      <c r="HFH88" s="312"/>
      <c r="HFI88" s="312"/>
      <c r="HFJ88" s="312"/>
      <c r="HFK88" s="312"/>
      <c r="HFL88" s="312"/>
      <c r="HFM88" s="312"/>
      <c r="HFN88" s="312"/>
      <c r="HFO88" s="312"/>
      <c r="HFP88" s="312"/>
      <c r="HFQ88" s="312"/>
      <c r="HFR88" s="312"/>
      <c r="HFS88" s="312"/>
      <c r="HFT88" s="312"/>
      <c r="HFU88" s="312"/>
      <c r="HFV88" s="312"/>
      <c r="HFW88" s="312"/>
      <c r="HFX88" s="312"/>
      <c r="HFY88" s="312"/>
      <c r="HFZ88" s="312"/>
      <c r="HGA88" s="312"/>
      <c r="HGB88" s="312"/>
      <c r="HGC88" s="312"/>
      <c r="HGD88" s="312"/>
      <c r="HGE88" s="312"/>
      <c r="HGF88" s="312"/>
      <c r="HGG88" s="318"/>
      <c r="HGH88" s="318"/>
      <c r="HGI88" s="318"/>
      <c r="HGJ88" s="318"/>
      <c r="HGK88" s="318"/>
      <c r="HGL88" s="318"/>
      <c r="HGM88" s="318"/>
      <c r="HGN88" s="318"/>
      <c r="HGO88" s="318"/>
      <c r="HGP88" s="318"/>
      <c r="HGQ88" s="318"/>
      <c r="HGR88" s="318"/>
      <c r="HGS88" s="318"/>
      <c r="HGT88" s="318"/>
      <c r="HGU88" s="318"/>
      <c r="HGV88" s="318"/>
      <c r="HGW88" s="322"/>
      <c r="HGX88" s="323"/>
      <c r="HGY88" s="323"/>
      <c r="HGZ88" s="323"/>
      <c r="HHA88" s="323"/>
      <c r="HHB88" s="323"/>
      <c r="HHC88" s="323"/>
      <c r="HHD88" s="323"/>
      <c r="HHE88" s="323"/>
      <c r="HHF88" s="323"/>
      <c r="HHG88" s="323"/>
      <c r="HHH88" s="323"/>
      <c r="HHI88" s="323"/>
      <c r="HHJ88" s="323"/>
      <c r="HHK88" s="323"/>
      <c r="HHL88" s="350"/>
      <c r="HHM88" s="312"/>
      <c r="HHN88" s="312"/>
      <c r="HHO88" s="312"/>
      <c r="HHP88" s="312"/>
      <c r="HHQ88" s="312"/>
      <c r="HHR88" s="312"/>
      <c r="HHS88" s="312"/>
      <c r="HHT88" s="312"/>
      <c r="HHU88" s="312"/>
      <c r="HHV88" s="312"/>
      <c r="HHW88" s="312"/>
      <c r="HHX88" s="312"/>
      <c r="HHY88" s="312"/>
      <c r="HHZ88" s="312"/>
      <c r="HIA88" s="312"/>
      <c r="HIB88" s="312"/>
      <c r="HIC88" s="312"/>
      <c r="HID88" s="312"/>
      <c r="HIE88" s="312"/>
      <c r="HIF88" s="312"/>
      <c r="HIG88" s="312"/>
      <c r="HIH88" s="312"/>
      <c r="HII88" s="312"/>
      <c r="HIJ88" s="312"/>
      <c r="HIK88" s="312"/>
      <c r="HIL88" s="312"/>
      <c r="HIM88" s="312"/>
      <c r="HIN88" s="312"/>
      <c r="HIO88" s="312"/>
      <c r="HIP88" s="312"/>
      <c r="HIQ88" s="312"/>
      <c r="HIR88" s="312"/>
      <c r="HIS88" s="312"/>
      <c r="HIT88" s="312"/>
      <c r="HIU88" s="312"/>
      <c r="HIV88" s="312"/>
      <c r="HIW88" s="312"/>
      <c r="HIX88" s="312"/>
      <c r="HIY88" s="312"/>
      <c r="HIZ88" s="312"/>
      <c r="HJA88" s="312"/>
      <c r="HJB88" s="312"/>
      <c r="HJC88" s="312"/>
      <c r="HJD88" s="312"/>
      <c r="HJE88" s="312"/>
      <c r="HJF88" s="312"/>
      <c r="HJG88" s="312"/>
      <c r="HJH88" s="312"/>
      <c r="HJI88" s="312"/>
      <c r="HJJ88" s="312"/>
      <c r="HJK88" s="312"/>
      <c r="HJL88" s="312"/>
      <c r="HJM88" s="312"/>
      <c r="HJN88" s="312"/>
      <c r="HJO88" s="312"/>
      <c r="HJP88" s="312"/>
      <c r="HJQ88" s="312"/>
      <c r="HJR88" s="312"/>
      <c r="HJS88" s="312"/>
      <c r="HJT88" s="312"/>
      <c r="HJU88" s="318"/>
      <c r="HJV88" s="318"/>
      <c r="HJW88" s="318"/>
      <c r="HJX88" s="318"/>
      <c r="HJY88" s="318"/>
      <c r="HJZ88" s="318"/>
      <c r="HKA88" s="318"/>
      <c r="HKB88" s="318"/>
      <c r="HKC88" s="318"/>
      <c r="HKD88" s="318"/>
      <c r="HKE88" s="318"/>
      <c r="HKF88" s="318"/>
      <c r="HKG88" s="318"/>
      <c r="HKH88" s="318"/>
      <c r="HKI88" s="318"/>
      <c r="HKJ88" s="318"/>
      <c r="HKK88" s="322"/>
      <c r="HKL88" s="323"/>
      <c r="HKM88" s="323"/>
      <c r="HKN88" s="323"/>
      <c r="HKO88" s="323"/>
      <c r="HKP88" s="323"/>
      <c r="HKQ88" s="323"/>
      <c r="HKR88" s="323"/>
      <c r="HKS88" s="323"/>
      <c r="HKT88" s="323"/>
      <c r="HKU88" s="323"/>
      <c r="HKV88" s="323"/>
      <c r="HKW88" s="323"/>
      <c r="HKX88" s="323"/>
      <c r="HKY88" s="323"/>
      <c r="HKZ88" s="350"/>
      <c r="HLA88" s="312"/>
      <c r="HLB88" s="312"/>
      <c r="HLC88" s="312"/>
      <c r="HLD88" s="312"/>
      <c r="HLE88" s="312"/>
      <c r="HLF88" s="312"/>
      <c r="HLG88" s="312"/>
      <c r="HLH88" s="312"/>
      <c r="HLI88" s="312"/>
      <c r="HLJ88" s="312"/>
      <c r="HLK88" s="312"/>
      <c r="HLL88" s="312"/>
      <c r="HLM88" s="312"/>
      <c r="HLN88" s="312"/>
      <c r="HLO88" s="312"/>
      <c r="HLP88" s="312"/>
      <c r="HLQ88" s="312"/>
      <c r="HLR88" s="312"/>
      <c r="HLS88" s="312"/>
      <c r="HLT88" s="312"/>
      <c r="HLU88" s="312"/>
      <c r="HLV88" s="312"/>
      <c r="HLW88" s="312"/>
      <c r="HLX88" s="312"/>
      <c r="HLY88" s="312"/>
      <c r="HLZ88" s="312"/>
      <c r="HMA88" s="312"/>
      <c r="HMB88" s="312"/>
      <c r="HMC88" s="312"/>
      <c r="HMD88" s="312"/>
      <c r="HME88" s="312"/>
      <c r="HMF88" s="312"/>
      <c r="HMG88" s="312"/>
      <c r="HMH88" s="312"/>
      <c r="HMI88" s="312"/>
      <c r="HMJ88" s="312"/>
      <c r="HMK88" s="312"/>
      <c r="HML88" s="312"/>
      <c r="HMM88" s="312"/>
      <c r="HMN88" s="312"/>
      <c r="HMO88" s="312"/>
      <c r="HMP88" s="312"/>
      <c r="HMQ88" s="312"/>
      <c r="HMR88" s="312"/>
      <c r="HMS88" s="312"/>
      <c r="HMT88" s="312"/>
      <c r="HMU88" s="312"/>
      <c r="HMV88" s="312"/>
      <c r="HMW88" s="312"/>
      <c r="HMX88" s="312"/>
      <c r="HMY88" s="312"/>
      <c r="HMZ88" s="312"/>
      <c r="HNA88" s="312"/>
      <c r="HNB88" s="312"/>
      <c r="HNC88" s="312"/>
      <c r="HND88" s="312"/>
      <c r="HNE88" s="312"/>
      <c r="HNF88" s="312"/>
      <c r="HNG88" s="312"/>
      <c r="HNH88" s="312"/>
      <c r="HNI88" s="318"/>
      <c r="HNJ88" s="318"/>
      <c r="HNK88" s="318"/>
      <c r="HNL88" s="318"/>
      <c r="HNM88" s="318"/>
      <c r="HNN88" s="318"/>
      <c r="HNO88" s="318"/>
      <c r="HNP88" s="318"/>
      <c r="HNQ88" s="318"/>
      <c r="HNR88" s="318"/>
      <c r="HNS88" s="318"/>
      <c r="HNT88" s="318"/>
      <c r="HNU88" s="318"/>
      <c r="HNV88" s="318"/>
      <c r="HNW88" s="318"/>
      <c r="HNX88" s="318"/>
      <c r="HNY88" s="322"/>
      <c r="HNZ88" s="323"/>
      <c r="HOA88" s="323"/>
      <c r="HOB88" s="323"/>
      <c r="HOC88" s="323"/>
      <c r="HOD88" s="323"/>
      <c r="HOE88" s="323"/>
      <c r="HOF88" s="323"/>
      <c r="HOG88" s="323"/>
      <c r="HOH88" s="323"/>
      <c r="HOI88" s="323"/>
      <c r="HOJ88" s="323"/>
      <c r="HOK88" s="323"/>
      <c r="HOL88" s="323"/>
      <c r="HOM88" s="323"/>
      <c r="HON88" s="350"/>
      <c r="HOO88" s="312"/>
      <c r="HOP88" s="312"/>
      <c r="HOQ88" s="312"/>
      <c r="HOR88" s="312"/>
      <c r="HOS88" s="312"/>
      <c r="HOT88" s="312"/>
      <c r="HOU88" s="312"/>
      <c r="HOV88" s="312"/>
      <c r="HOW88" s="312"/>
      <c r="HOX88" s="312"/>
      <c r="HOY88" s="312"/>
      <c r="HOZ88" s="312"/>
      <c r="HPA88" s="312"/>
      <c r="HPB88" s="312"/>
      <c r="HPC88" s="312"/>
      <c r="HPD88" s="312"/>
      <c r="HPE88" s="312"/>
      <c r="HPF88" s="312"/>
      <c r="HPG88" s="312"/>
      <c r="HPH88" s="312"/>
      <c r="HPI88" s="312"/>
      <c r="HPJ88" s="312"/>
      <c r="HPK88" s="312"/>
      <c r="HPL88" s="312"/>
      <c r="HPM88" s="312"/>
      <c r="HPN88" s="312"/>
      <c r="HPO88" s="312"/>
      <c r="HPP88" s="312"/>
      <c r="HPQ88" s="312"/>
      <c r="HPR88" s="312"/>
      <c r="HPS88" s="312"/>
      <c r="HPT88" s="312"/>
      <c r="HPU88" s="312"/>
      <c r="HPV88" s="312"/>
      <c r="HPW88" s="312"/>
      <c r="HPX88" s="312"/>
      <c r="HPY88" s="312"/>
      <c r="HPZ88" s="312"/>
      <c r="HQA88" s="312"/>
      <c r="HQB88" s="312"/>
      <c r="HQC88" s="312"/>
      <c r="HQD88" s="312"/>
      <c r="HQE88" s="312"/>
      <c r="HQF88" s="312"/>
      <c r="HQG88" s="312"/>
      <c r="HQH88" s="312"/>
      <c r="HQI88" s="312"/>
      <c r="HQJ88" s="312"/>
      <c r="HQK88" s="312"/>
      <c r="HQL88" s="312"/>
      <c r="HQM88" s="312"/>
      <c r="HQN88" s="312"/>
      <c r="HQO88" s="312"/>
      <c r="HQP88" s="312"/>
      <c r="HQQ88" s="312"/>
      <c r="HQR88" s="312"/>
      <c r="HQS88" s="312"/>
      <c r="HQT88" s="312"/>
      <c r="HQU88" s="312"/>
      <c r="HQV88" s="312"/>
      <c r="HQW88" s="318"/>
      <c r="HQX88" s="318"/>
      <c r="HQY88" s="318"/>
      <c r="HQZ88" s="318"/>
      <c r="HRA88" s="318"/>
      <c r="HRB88" s="318"/>
      <c r="HRC88" s="318"/>
      <c r="HRD88" s="318"/>
      <c r="HRE88" s="318"/>
      <c r="HRF88" s="318"/>
      <c r="HRG88" s="318"/>
      <c r="HRH88" s="318"/>
      <c r="HRI88" s="318"/>
      <c r="HRJ88" s="318"/>
      <c r="HRK88" s="318"/>
      <c r="HRL88" s="318"/>
      <c r="HRM88" s="322"/>
      <c r="HRN88" s="323"/>
      <c r="HRO88" s="323"/>
      <c r="HRP88" s="323"/>
      <c r="HRQ88" s="323"/>
      <c r="HRR88" s="323"/>
      <c r="HRS88" s="323"/>
      <c r="HRT88" s="323"/>
      <c r="HRU88" s="323"/>
      <c r="HRV88" s="323"/>
      <c r="HRW88" s="323"/>
      <c r="HRX88" s="323"/>
      <c r="HRY88" s="323"/>
      <c r="HRZ88" s="323"/>
      <c r="HSA88" s="323"/>
      <c r="HSB88" s="350"/>
      <c r="HSC88" s="312"/>
      <c r="HSD88" s="312"/>
      <c r="HSE88" s="312"/>
      <c r="HSF88" s="312"/>
      <c r="HSG88" s="312"/>
      <c r="HSH88" s="312"/>
      <c r="HSI88" s="312"/>
      <c r="HSJ88" s="312"/>
      <c r="HSK88" s="312"/>
      <c r="HSL88" s="312"/>
      <c r="HSM88" s="312"/>
      <c r="HSN88" s="312"/>
      <c r="HSO88" s="312"/>
      <c r="HSP88" s="312"/>
      <c r="HSQ88" s="312"/>
      <c r="HSR88" s="312"/>
      <c r="HSS88" s="312"/>
      <c r="HST88" s="312"/>
      <c r="HSU88" s="312"/>
      <c r="HSV88" s="312"/>
      <c r="HSW88" s="312"/>
      <c r="HSX88" s="312"/>
      <c r="HSY88" s="312"/>
      <c r="HSZ88" s="312"/>
      <c r="HTA88" s="312"/>
      <c r="HTB88" s="312"/>
      <c r="HTC88" s="312"/>
      <c r="HTD88" s="312"/>
      <c r="HTE88" s="312"/>
      <c r="HTF88" s="312"/>
      <c r="HTG88" s="312"/>
      <c r="HTH88" s="312"/>
      <c r="HTI88" s="312"/>
      <c r="HTJ88" s="312"/>
      <c r="HTK88" s="312"/>
      <c r="HTL88" s="312"/>
      <c r="HTM88" s="312"/>
      <c r="HTN88" s="312"/>
      <c r="HTO88" s="312"/>
      <c r="HTP88" s="312"/>
      <c r="HTQ88" s="312"/>
      <c r="HTR88" s="312"/>
      <c r="HTS88" s="312"/>
      <c r="HTT88" s="312"/>
      <c r="HTU88" s="312"/>
      <c r="HTV88" s="312"/>
      <c r="HTW88" s="312"/>
      <c r="HTX88" s="312"/>
      <c r="HTY88" s="312"/>
      <c r="HTZ88" s="312"/>
      <c r="HUA88" s="312"/>
      <c r="HUB88" s="312"/>
      <c r="HUC88" s="312"/>
      <c r="HUD88" s="312"/>
      <c r="HUE88" s="312"/>
      <c r="HUF88" s="312"/>
      <c r="HUG88" s="312"/>
      <c r="HUH88" s="312"/>
      <c r="HUI88" s="312"/>
      <c r="HUJ88" s="312"/>
      <c r="HUK88" s="318"/>
      <c r="HUL88" s="318"/>
      <c r="HUM88" s="318"/>
      <c r="HUN88" s="318"/>
      <c r="HUO88" s="318"/>
      <c r="HUP88" s="318"/>
      <c r="HUQ88" s="318"/>
      <c r="HUR88" s="318"/>
      <c r="HUS88" s="318"/>
      <c r="HUT88" s="318"/>
      <c r="HUU88" s="318"/>
      <c r="HUV88" s="318"/>
      <c r="HUW88" s="318"/>
      <c r="HUX88" s="318"/>
      <c r="HUY88" s="318"/>
      <c r="HUZ88" s="318"/>
      <c r="HVA88" s="322"/>
      <c r="HVB88" s="323"/>
      <c r="HVC88" s="323"/>
      <c r="HVD88" s="323"/>
      <c r="HVE88" s="323"/>
      <c r="HVF88" s="323"/>
      <c r="HVG88" s="323"/>
      <c r="HVH88" s="323"/>
      <c r="HVI88" s="323"/>
      <c r="HVJ88" s="323"/>
      <c r="HVK88" s="323"/>
      <c r="HVL88" s="323"/>
      <c r="HVM88" s="323"/>
      <c r="HVN88" s="323"/>
      <c r="HVO88" s="323"/>
      <c r="HVP88" s="350"/>
      <c r="HVQ88" s="312"/>
      <c r="HVR88" s="312"/>
      <c r="HVS88" s="312"/>
      <c r="HVT88" s="312"/>
      <c r="HVU88" s="312"/>
      <c r="HVV88" s="312"/>
      <c r="HVW88" s="312"/>
      <c r="HVX88" s="312"/>
      <c r="HVY88" s="312"/>
      <c r="HVZ88" s="312"/>
      <c r="HWA88" s="312"/>
      <c r="HWB88" s="312"/>
      <c r="HWC88" s="312"/>
      <c r="HWD88" s="312"/>
      <c r="HWE88" s="312"/>
      <c r="HWF88" s="312"/>
      <c r="HWG88" s="312"/>
      <c r="HWH88" s="312"/>
      <c r="HWI88" s="312"/>
      <c r="HWJ88" s="312"/>
      <c r="HWK88" s="312"/>
      <c r="HWL88" s="312"/>
      <c r="HWM88" s="312"/>
      <c r="HWN88" s="312"/>
      <c r="HWO88" s="312"/>
      <c r="HWP88" s="312"/>
      <c r="HWQ88" s="312"/>
      <c r="HWR88" s="312"/>
      <c r="HWS88" s="312"/>
      <c r="HWT88" s="312"/>
      <c r="HWU88" s="312"/>
      <c r="HWV88" s="312"/>
      <c r="HWW88" s="312"/>
      <c r="HWX88" s="312"/>
      <c r="HWY88" s="312"/>
      <c r="HWZ88" s="312"/>
      <c r="HXA88" s="312"/>
      <c r="HXB88" s="312"/>
      <c r="HXC88" s="312"/>
      <c r="HXD88" s="312"/>
      <c r="HXE88" s="312"/>
      <c r="HXF88" s="312"/>
      <c r="HXG88" s="312"/>
      <c r="HXH88" s="312"/>
      <c r="HXI88" s="312"/>
      <c r="HXJ88" s="312"/>
      <c r="HXK88" s="312"/>
      <c r="HXL88" s="312"/>
      <c r="HXM88" s="312"/>
      <c r="HXN88" s="312"/>
      <c r="HXO88" s="312"/>
      <c r="HXP88" s="312"/>
      <c r="HXQ88" s="312"/>
      <c r="HXR88" s="312"/>
      <c r="HXS88" s="312"/>
      <c r="HXT88" s="312"/>
      <c r="HXU88" s="312"/>
      <c r="HXV88" s="312"/>
      <c r="HXW88" s="312"/>
      <c r="HXX88" s="312"/>
      <c r="HXY88" s="318"/>
      <c r="HXZ88" s="318"/>
      <c r="HYA88" s="318"/>
      <c r="HYB88" s="318"/>
      <c r="HYC88" s="318"/>
      <c r="HYD88" s="318"/>
      <c r="HYE88" s="318"/>
      <c r="HYF88" s="318"/>
      <c r="HYG88" s="318"/>
      <c r="HYH88" s="318"/>
      <c r="HYI88" s="318"/>
      <c r="HYJ88" s="318"/>
      <c r="HYK88" s="318"/>
      <c r="HYL88" s="318"/>
      <c r="HYM88" s="318"/>
      <c r="HYN88" s="318"/>
      <c r="HYO88" s="322"/>
      <c r="HYP88" s="323"/>
      <c r="HYQ88" s="323"/>
      <c r="HYR88" s="323"/>
      <c r="HYS88" s="323"/>
      <c r="HYT88" s="323"/>
      <c r="HYU88" s="323"/>
      <c r="HYV88" s="323"/>
      <c r="HYW88" s="323"/>
      <c r="HYX88" s="323"/>
      <c r="HYY88" s="323"/>
      <c r="HYZ88" s="323"/>
      <c r="HZA88" s="323"/>
      <c r="HZB88" s="323"/>
      <c r="HZC88" s="323"/>
      <c r="HZD88" s="350"/>
      <c r="HZE88" s="312"/>
      <c r="HZF88" s="312"/>
      <c r="HZG88" s="312"/>
      <c r="HZH88" s="312"/>
      <c r="HZI88" s="312"/>
      <c r="HZJ88" s="312"/>
      <c r="HZK88" s="312"/>
      <c r="HZL88" s="312"/>
      <c r="HZM88" s="312"/>
      <c r="HZN88" s="312"/>
      <c r="HZO88" s="312"/>
      <c r="HZP88" s="312"/>
      <c r="HZQ88" s="312"/>
      <c r="HZR88" s="312"/>
      <c r="HZS88" s="312"/>
      <c r="HZT88" s="312"/>
      <c r="HZU88" s="312"/>
      <c r="HZV88" s="312"/>
      <c r="HZW88" s="312"/>
      <c r="HZX88" s="312"/>
      <c r="HZY88" s="312"/>
      <c r="HZZ88" s="312"/>
      <c r="IAA88" s="312"/>
      <c r="IAB88" s="312"/>
      <c r="IAC88" s="312"/>
      <c r="IAD88" s="312"/>
      <c r="IAE88" s="312"/>
      <c r="IAF88" s="312"/>
      <c r="IAG88" s="312"/>
      <c r="IAH88" s="312"/>
      <c r="IAI88" s="312"/>
      <c r="IAJ88" s="312"/>
      <c r="IAK88" s="312"/>
      <c r="IAL88" s="312"/>
      <c r="IAM88" s="312"/>
      <c r="IAN88" s="312"/>
      <c r="IAO88" s="312"/>
      <c r="IAP88" s="312"/>
      <c r="IAQ88" s="312"/>
      <c r="IAR88" s="312"/>
      <c r="IAS88" s="312"/>
      <c r="IAT88" s="312"/>
      <c r="IAU88" s="312"/>
      <c r="IAV88" s="312"/>
      <c r="IAW88" s="312"/>
      <c r="IAX88" s="312"/>
      <c r="IAY88" s="312"/>
      <c r="IAZ88" s="312"/>
      <c r="IBA88" s="312"/>
      <c r="IBB88" s="312"/>
      <c r="IBC88" s="312"/>
      <c r="IBD88" s="312"/>
      <c r="IBE88" s="312"/>
      <c r="IBF88" s="312"/>
      <c r="IBG88" s="312"/>
      <c r="IBH88" s="312"/>
      <c r="IBI88" s="312"/>
      <c r="IBJ88" s="312"/>
      <c r="IBK88" s="312"/>
      <c r="IBL88" s="312"/>
      <c r="IBM88" s="318"/>
      <c r="IBN88" s="318"/>
      <c r="IBO88" s="318"/>
      <c r="IBP88" s="318"/>
      <c r="IBQ88" s="318"/>
      <c r="IBR88" s="318"/>
      <c r="IBS88" s="318"/>
      <c r="IBT88" s="318"/>
      <c r="IBU88" s="318"/>
      <c r="IBV88" s="318"/>
      <c r="IBW88" s="318"/>
      <c r="IBX88" s="318"/>
      <c r="IBY88" s="318"/>
      <c r="IBZ88" s="318"/>
      <c r="ICA88" s="318"/>
      <c r="ICB88" s="318"/>
      <c r="ICC88" s="322"/>
      <c r="ICD88" s="323"/>
      <c r="ICE88" s="323"/>
      <c r="ICF88" s="323"/>
      <c r="ICG88" s="323"/>
      <c r="ICH88" s="323"/>
      <c r="ICI88" s="323"/>
      <c r="ICJ88" s="323"/>
      <c r="ICK88" s="323"/>
      <c r="ICL88" s="323"/>
      <c r="ICM88" s="323"/>
      <c r="ICN88" s="323"/>
      <c r="ICO88" s="323"/>
      <c r="ICP88" s="323"/>
      <c r="ICQ88" s="323"/>
      <c r="ICR88" s="350"/>
      <c r="ICS88" s="312"/>
      <c r="ICT88" s="312"/>
      <c r="ICU88" s="312"/>
      <c r="ICV88" s="312"/>
      <c r="ICW88" s="312"/>
      <c r="ICX88" s="312"/>
      <c r="ICY88" s="312"/>
      <c r="ICZ88" s="312"/>
      <c r="IDA88" s="312"/>
      <c r="IDB88" s="312"/>
      <c r="IDC88" s="312"/>
      <c r="IDD88" s="312"/>
      <c r="IDE88" s="312"/>
      <c r="IDF88" s="312"/>
      <c r="IDG88" s="312"/>
      <c r="IDH88" s="312"/>
      <c r="IDI88" s="312"/>
      <c r="IDJ88" s="312"/>
      <c r="IDK88" s="312"/>
      <c r="IDL88" s="312"/>
      <c r="IDM88" s="312"/>
      <c r="IDN88" s="312"/>
      <c r="IDO88" s="312"/>
      <c r="IDP88" s="312"/>
      <c r="IDQ88" s="312"/>
      <c r="IDR88" s="312"/>
      <c r="IDS88" s="312"/>
      <c r="IDT88" s="312"/>
      <c r="IDU88" s="312"/>
      <c r="IDV88" s="312"/>
      <c r="IDW88" s="312"/>
      <c r="IDX88" s="312"/>
      <c r="IDY88" s="312"/>
      <c r="IDZ88" s="312"/>
      <c r="IEA88" s="312"/>
      <c r="IEB88" s="312"/>
      <c r="IEC88" s="312"/>
      <c r="IED88" s="312"/>
      <c r="IEE88" s="312"/>
      <c r="IEF88" s="312"/>
      <c r="IEG88" s="312"/>
      <c r="IEH88" s="312"/>
      <c r="IEI88" s="312"/>
      <c r="IEJ88" s="312"/>
      <c r="IEK88" s="312"/>
      <c r="IEL88" s="312"/>
      <c r="IEM88" s="312"/>
      <c r="IEN88" s="312"/>
      <c r="IEO88" s="312"/>
      <c r="IEP88" s="312"/>
      <c r="IEQ88" s="312"/>
      <c r="IER88" s="312"/>
      <c r="IES88" s="312"/>
      <c r="IET88" s="312"/>
      <c r="IEU88" s="312"/>
      <c r="IEV88" s="312"/>
      <c r="IEW88" s="312"/>
      <c r="IEX88" s="312"/>
      <c r="IEY88" s="312"/>
      <c r="IEZ88" s="312"/>
      <c r="IFA88" s="318"/>
      <c r="IFB88" s="318"/>
      <c r="IFC88" s="318"/>
      <c r="IFD88" s="318"/>
      <c r="IFE88" s="318"/>
      <c r="IFF88" s="318"/>
      <c r="IFG88" s="318"/>
      <c r="IFH88" s="318"/>
      <c r="IFI88" s="318"/>
      <c r="IFJ88" s="318"/>
      <c r="IFK88" s="318"/>
      <c r="IFL88" s="318"/>
      <c r="IFM88" s="318"/>
      <c r="IFN88" s="318"/>
      <c r="IFO88" s="318"/>
      <c r="IFP88" s="318"/>
      <c r="IFQ88" s="322"/>
      <c r="IFR88" s="323"/>
      <c r="IFS88" s="323"/>
      <c r="IFT88" s="323"/>
      <c r="IFU88" s="323"/>
      <c r="IFV88" s="323"/>
      <c r="IFW88" s="323"/>
      <c r="IFX88" s="323"/>
      <c r="IFY88" s="323"/>
      <c r="IFZ88" s="323"/>
      <c r="IGA88" s="323"/>
      <c r="IGB88" s="323"/>
      <c r="IGC88" s="323"/>
      <c r="IGD88" s="323"/>
      <c r="IGE88" s="323"/>
      <c r="IGF88" s="350"/>
      <c r="IGG88" s="312"/>
      <c r="IGH88" s="312"/>
      <c r="IGI88" s="312"/>
      <c r="IGJ88" s="312"/>
      <c r="IGK88" s="312"/>
      <c r="IGL88" s="312"/>
      <c r="IGM88" s="312"/>
      <c r="IGN88" s="312"/>
      <c r="IGO88" s="312"/>
      <c r="IGP88" s="312"/>
      <c r="IGQ88" s="312"/>
      <c r="IGR88" s="312"/>
      <c r="IGS88" s="312"/>
      <c r="IGT88" s="312"/>
      <c r="IGU88" s="312"/>
      <c r="IGV88" s="312"/>
      <c r="IGW88" s="312"/>
      <c r="IGX88" s="312"/>
      <c r="IGY88" s="312"/>
      <c r="IGZ88" s="312"/>
      <c r="IHA88" s="312"/>
      <c r="IHB88" s="312"/>
      <c r="IHC88" s="312"/>
      <c r="IHD88" s="312"/>
      <c r="IHE88" s="312"/>
      <c r="IHF88" s="312"/>
      <c r="IHG88" s="312"/>
      <c r="IHH88" s="312"/>
      <c r="IHI88" s="312"/>
      <c r="IHJ88" s="312"/>
      <c r="IHK88" s="312"/>
      <c r="IHL88" s="312"/>
      <c r="IHM88" s="312"/>
      <c r="IHN88" s="312"/>
      <c r="IHO88" s="312"/>
      <c r="IHP88" s="312"/>
      <c r="IHQ88" s="312"/>
      <c r="IHR88" s="312"/>
      <c r="IHS88" s="312"/>
      <c r="IHT88" s="312"/>
      <c r="IHU88" s="312"/>
      <c r="IHV88" s="312"/>
      <c r="IHW88" s="312"/>
      <c r="IHX88" s="312"/>
      <c r="IHY88" s="312"/>
      <c r="IHZ88" s="312"/>
      <c r="IIA88" s="312"/>
      <c r="IIB88" s="312"/>
      <c r="IIC88" s="312"/>
      <c r="IID88" s="312"/>
      <c r="IIE88" s="312"/>
      <c r="IIF88" s="312"/>
      <c r="IIG88" s="312"/>
      <c r="IIH88" s="312"/>
      <c r="III88" s="312"/>
      <c r="IIJ88" s="312"/>
      <c r="IIK88" s="312"/>
      <c r="IIL88" s="312"/>
      <c r="IIM88" s="312"/>
      <c r="IIN88" s="312"/>
      <c r="IIO88" s="318"/>
      <c r="IIP88" s="318"/>
      <c r="IIQ88" s="318"/>
      <c r="IIR88" s="318"/>
      <c r="IIS88" s="318"/>
      <c r="IIT88" s="318"/>
      <c r="IIU88" s="318"/>
      <c r="IIV88" s="318"/>
      <c r="IIW88" s="318"/>
      <c r="IIX88" s="318"/>
      <c r="IIY88" s="318"/>
      <c r="IIZ88" s="318"/>
      <c r="IJA88" s="318"/>
      <c r="IJB88" s="318"/>
      <c r="IJC88" s="318"/>
      <c r="IJD88" s="318"/>
      <c r="IJE88" s="322"/>
      <c r="IJF88" s="323"/>
      <c r="IJG88" s="323"/>
      <c r="IJH88" s="323"/>
      <c r="IJI88" s="323"/>
      <c r="IJJ88" s="323"/>
      <c r="IJK88" s="323"/>
      <c r="IJL88" s="323"/>
      <c r="IJM88" s="323"/>
      <c r="IJN88" s="323"/>
      <c r="IJO88" s="323"/>
      <c r="IJP88" s="323"/>
      <c r="IJQ88" s="323"/>
      <c r="IJR88" s="323"/>
      <c r="IJS88" s="323"/>
      <c r="IJT88" s="350"/>
      <c r="IJU88" s="312"/>
      <c r="IJV88" s="312"/>
      <c r="IJW88" s="312"/>
      <c r="IJX88" s="312"/>
      <c r="IJY88" s="312"/>
      <c r="IJZ88" s="312"/>
      <c r="IKA88" s="312"/>
      <c r="IKB88" s="312"/>
      <c r="IKC88" s="312"/>
      <c r="IKD88" s="312"/>
      <c r="IKE88" s="312"/>
      <c r="IKF88" s="312"/>
      <c r="IKG88" s="312"/>
      <c r="IKH88" s="312"/>
      <c r="IKI88" s="312"/>
      <c r="IKJ88" s="312"/>
      <c r="IKK88" s="312"/>
      <c r="IKL88" s="312"/>
      <c r="IKM88" s="312"/>
      <c r="IKN88" s="312"/>
      <c r="IKO88" s="312"/>
      <c r="IKP88" s="312"/>
      <c r="IKQ88" s="312"/>
      <c r="IKR88" s="312"/>
      <c r="IKS88" s="312"/>
      <c r="IKT88" s="312"/>
      <c r="IKU88" s="312"/>
      <c r="IKV88" s="312"/>
      <c r="IKW88" s="312"/>
      <c r="IKX88" s="312"/>
      <c r="IKY88" s="312"/>
      <c r="IKZ88" s="312"/>
      <c r="ILA88" s="312"/>
      <c r="ILB88" s="312"/>
      <c r="ILC88" s="312"/>
      <c r="ILD88" s="312"/>
      <c r="ILE88" s="312"/>
      <c r="ILF88" s="312"/>
      <c r="ILG88" s="312"/>
      <c r="ILH88" s="312"/>
      <c r="ILI88" s="312"/>
      <c r="ILJ88" s="312"/>
      <c r="ILK88" s="312"/>
      <c r="ILL88" s="312"/>
      <c r="ILM88" s="312"/>
      <c r="ILN88" s="312"/>
      <c r="ILO88" s="312"/>
      <c r="ILP88" s="312"/>
      <c r="ILQ88" s="312"/>
      <c r="ILR88" s="312"/>
      <c r="ILS88" s="312"/>
      <c r="ILT88" s="312"/>
      <c r="ILU88" s="312"/>
      <c r="ILV88" s="312"/>
      <c r="ILW88" s="312"/>
      <c r="ILX88" s="312"/>
      <c r="ILY88" s="312"/>
      <c r="ILZ88" s="312"/>
      <c r="IMA88" s="312"/>
      <c r="IMB88" s="312"/>
      <c r="IMC88" s="318"/>
      <c r="IMD88" s="318"/>
      <c r="IME88" s="318"/>
      <c r="IMF88" s="318"/>
      <c r="IMG88" s="318"/>
      <c r="IMH88" s="318"/>
      <c r="IMI88" s="318"/>
      <c r="IMJ88" s="318"/>
      <c r="IMK88" s="318"/>
      <c r="IML88" s="318"/>
      <c r="IMM88" s="318"/>
      <c r="IMN88" s="318"/>
      <c r="IMO88" s="318"/>
      <c r="IMP88" s="318"/>
      <c r="IMQ88" s="318"/>
      <c r="IMR88" s="318"/>
      <c r="IMS88" s="322"/>
      <c r="IMT88" s="323"/>
      <c r="IMU88" s="323"/>
      <c r="IMV88" s="323"/>
      <c r="IMW88" s="323"/>
      <c r="IMX88" s="323"/>
      <c r="IMY88" s="323"/>
      <c r="IMZ88" s="323"/>
      <c r="INA88" s="323"/>
      <c r="INB88" s="323"/>
      <c r="INC88" s="323"/>
      <c r="IND88" s="323"/>
      <c r="INE88" s="323"/>
      <c r="INF88" s="323"/>
      <c r="ING88" s="323"/>
      <c r="INH88" s="350"/>
      <c r="INI88" s="312"/>
      <c r="INJ88" s="312"/>
      <c r="INK88" s="312"/>
      <c r="INL88" s="312"/>
      <c r="INM88" s="312"/>
      <c r="INN88" s="312"/>
      <c r="INO88" s="312"/>
      <c r="INP88" s="312"/>
      <c r="INQ88" s="312"/>
      <c r="INR88" s="312"/>
      <c r="INS88" s="312"/>
      <c r="INT88" s="312"/>
      <c r="INU88" s="312"/>
      <c r="INV88" s="312"/>
      <c r="INW88" s="312"/>
      <c r="INX88" s="312"/>
      <c r="INY88" s="312"/>
      <c r="INZ88" s="312"/>
      <c r="IOA88" s="312"/>
      <c r="IOB88" s="312"/>
      <c r="IOC88" s="312"/>
      <c r="IOD88" s="312"/>
      <c r="IOE88" s="312"/>
      <c r="IOF88" s="312"/>
      <c r="IOG88" s="312"/>
      <c r="IOH88" s="312"/>
      <c r="IOI88" s="312"/>
      <c r="IOJ88" s="312"/>
      <c r="IOK88" s="312"/>
      <c r="IOL88" s="312"/>
      <c r="IOM88" s="312"/>
      <c r="ION88" s="312"/>
      <c r="IOO88" s="312"/>
      <c r="IOP88" s="312"/>
      <c r="IOQ88" s="312"/>
      <c r="IOR88" s="312"/>
      <c r="IOS88" s="312"/>
      <c r="IOT88" s="312"/>
      <c r="IOU88" s="312"/>
      <c r="IOV88" s="312"/>
      <c r="IOW88" s="312"/>
      <c r="IOX88" s="312"/>
      <c r="IOY88" s="312"/>
      <c r="IOZ88" s="312"/>
      <c r="IPA88" s="312"/>
      <c r="IPB88" s="312"/>
      <c r="IPC88" s="312"/>
      <c r="IPD88" s="312"/>
      <c r="IPE88" s="312"/>
      <c r="IPF88" s="312"/>
      <c r="IPG88" s="312"/>
      <c r="IPH88" s="312"/>
      <c r="IPI88" s="312"/>
      <c r="IPJ88" s="312"/>
      <c r="IPK88" s="312"/>
      <c r="IPL88" s="312"/>
      <c r="IPM88" s="312"/>
      <c r="IPN88" s="312"/>
      <c r="IPO88" s="312"/>
      <c r="IPP88" s="312"/>
      <c r="IPQ88" s="318"/>
      <c r="IPR88" s="318"/>
      <c r="IPS88" s="318"/>
      <c r="IPT88" s="318"/>
      <c r="IPU88" s="318"/>
      <c r="IPV88" s="318"/>
      <c r="IPW88" s="318"/>
      <c r="IPX88" s="318"/>
      <c r="IPY88" s="318"/>
      <c r="IPZ88" s="318"/>
      <c r="IQA88" s="318"/>
      <c r="IQB88" s="318"/>
      <c r="IQC88" s="318"/>
      <c r="IQD88" s="318"/>
      <c r="IQE88" s="318"/>
      <c r="IQF88" s="318"/>
      <c r="IQG88" s="322"/>
      <c r="IQH88" s="323"/>
      <c r="IQI88" s="323"/>
      <c r="IQJ88" s="323"/>
      <c r="IQK88" s="323"/>
      <c r="IQL88" s="323"/>
      <c r="IQM88" s="323"/>
      <c r="IQN88" s="323"/>
      <c r="IQO88" s="323"/>
      <c r="IQP88" s="323"/>
      <c r="IQQ88" s="323"/>
      <c r="IQR88" s="323"/>
      <c r="IQS88" s="323"/>
      <c r="IQT88" s="323"/>
      <c r="IQU88" s="323"/>
      <c r="IQV88" s="350"/>
      <c r="IQW88" s="312"/>
      <c r="IQX88" s="312"/>
      <c r="IQY88" s="312"/>
      <c r="IQZ88" s="312"/>
      <c r="IRA88" s="312"/>
      <c r="IRB88" s="312"/>
      <c r="IRC88" s="312"/>
      <c r="IRD88" s="312"/>
      <c r="IRE88" s="312"/>
      <c r="IRF88" s="312"/>
      <c r="IRG88" s="312"/>
      <c r="IRH88" s="312"/>
      <c r="IRI88" s="312"/>
      <c r="IRJ88" s="312"/>
      <c r="IRK88" s="312"/>
      <c r="IRL88" s="312"/>
      <c r="IRM88" s="312"/>
      <c r="IRN88" s="312"/>
      <c r="IRO88" s="312"/>
      <c r="IRP88" s="312"/>
      <c r="IRQ88" s="312"/>
      <c r="IRR88" s="312"/>
      <c r="IRS88" s="312"/>
      <c r="IRT88" s="312"/>
      <c r="IRU88" s="312"/>
      <c r="IRV88" s="312"/>
      <c r="IRW88" s="312"/>
      <c r="IRX88" s="312"/>
      <c r="IRY88" s="312"/>
      <c r="IRZ88" s="312"/>
      <c r="ISA88" s="312"/>
      <c r="ISB88" s="312"/>
      <c r="ISC88" s="312"/>
      <c r="ISD88" s="312"/>
      <c r="ISE88" s="312"/>
      <c r="ISF88" s="312"/>
      <c r="ISG88" s="312"/>
      <c r="ISH88" s="312"/>
      <c r="ISI88" s="312"/>
      <c r="ISJ88" s="312"/>
      <c r="ISK88" s="312"/>
      <c r="ISL88" s="312"/>
      <c r="ISM88" s="312"/>
      <c r="ISN88" s="312"/>
      <c r="ISO88" s="312"/>
      <c r="ISP88" s="312"/>
      <c r="ISQ88" s="312"/>
      <c r="ISR88" s="312"/>
      <c r="ISS88" s="312"/>
      <c r="IST88" s="312"/>
      <c r="ISU88" s="312"/>
      <c r="ISV88" s="312"/>
      <c r="ISW88" s="312"/>
      <c r="ISX88" s="312"/>
      <c r="ISY88" s="312"/>
      <c r="ISZ88" s="312"/>
      <c r="ITA88" s="312"/>
      <c r="ITB88" s="312"/>
      <c r="ITC88" s="312"/>
      <c r="ITD88" s="312"/>
      <c r="ITE88" s="318"/>
      <c r="ITF88" s="318"/>
      <c r="ITG88" s="318"/>
      <c r="ITH88" s="318"/>
      <c r="ITI88" s="318"/>
      <c r="ITJ88" s="318"/>
      <c r="ITK88" s="318"/>
      <c r="ITL88" s="318"/>
      <c r="ITM88" s="318"/>
      <c r="ITN88" s="318"/>
      <c r="ITO88" s="318"/>
      <c r="ITP88" s="318"/>
      <c r="ITQ88" s="318"/>
      <c r="ITR88" s="318"/>
      <c r="ITS88" s="318"/>
      <c r="ITT88" s="318"/>
      <c r="ITU88" s="322"/>
      <c r="ITV88" s="323"/>
      <c r="ITW88" s="323"/>
      <c r="ITX88" s="323"/>
      <c r="ITY88" s="323"/>
      <c r="ITZ88" s="323"/>
      <c r="IUA88" s="323"/>
      <c r="IUB88" s="323"/>
      <c r="IUC88" s="323"/>
      <c r="IUD88" s="323"/>
      <c r="IUE88" s="323"/>
      <c r="IUF88" s="323"/>
      <c r="IUG88" s="323"/>
      <c r="IUH88" s="323"/>
      <c r="IUI88" s="323"/>
      <c r="IUJ88" s="350"/>
      <c r="IUK88" s="312"/>
      <c r="IUL88" s="312"/>
      <c r="IUM88" s="312"/>
      <c r="IUN88" s="312"/>
      <c r="IUO88" s="312"/>
      <c r="IUP88" s="312"/>
      <c r="IUQ88" s="312"/>
      <c r="IUR88" s="312"/>
      <c r="IUS88" s="312"/>
      <c r="IUT88" s="312"/>
      <c r="IUU88" s="312"/>
      <c r="IUV88" s="312"/>
      <c r="IUW88" s="312"/>
      <c r="IUX88" s="312"/>
      <c r="IUY88" s="312"/>
      <c r="IUZ88" s="312"/>
      <c r="IVA88" s="312"/>
      <c r="IVB88" s="312"/>
      <c r="IVC88" s="312"/>
      <c r="IVD88" s="312"/>
      <c r="IVE88" s="312"/>
      <c r="IVF88" s="312"/>
      <c r="IVG88" s="312"/>
      <c r="IVH88" s="312"/>
      <c r="IVI88" s="312"/>
      <c r="IVJ88" s="312"/>
      <c r="IVK88" s="312"/>
      <c r="IVL88" s="312"/>
      <c r="IVM88" s="312"/>
      <c r="IVN88" s="312"/>
      <c r="IVO88" s="312"/>
      <c r="IVP88" s="312"/>
      <c r="IVQ88" s="312"/>
      <c r="IVR88" s="312"/>
      <c r="IVS88" s="312"/>
      <c r="IVT88" s="312"/>
      <c r="IVU88" s="312"/>
      <c r="IVV88" s="312"/>
      <c r="IVW88" s="312"/>
      <c r="IVX88" s="312"/>
      <c r="IVY88" s="312"/>
      <c r="IVZ88" s="312"/>
      <c r="IWA88" s="312"/>
      <c r="IWB88" s="312"/>
      <c r="IWC88" s="312"/>
      <c r="IWD88" s="312"/>
      <c r="IWE88" s="312"/>
      <c r="IWF88" s="312"/>
      <c r="IWG88" s="312"/>
      <c r="IWH88" s="312"/>
      <c r="IWI88" s="312"/>
      <c r="IWJ88" s="312"/>
      <c r="IWK88" s="312"/>
      <c r="IWL88" s="312"/>
      <c r="IWM88" s="312"/>
      <c r="IWN88" s="312"/>
      <c r="IWO88" s="312"/>
      <c r="IWP88" s="312"/>
      <c r="IWQ88" s="312"/>
      <c r="IWR88" s="312"/>
      <c r="IWS88" s="318"/>
      <c r="IWT88" s="318"/>
      <c r="IWU88" s="318"/>
      <c r="IWV88" s="318"/>
      <c r="IWW88" s="318"/>
      <c r="IWX88" s="318"/>
      <c r="IWY88" s="318"/>
      <c r="IWZ88" s="318"/>
      <c r="IXA88" s="318"/>
      <c r="IXB88" s="318"/>
      <c r="IXC88" s="318"/>
      <c r="IXD88" s="318"/>
      <c r="IXE88" s="318"/>
      <c r="IXF88" s="318"/>
      <c r="IXG88" s="318"/>
      <c r="IXH88" s="318"/>
      <c r="IXI88" s="322"/>
      <c r="IXJ88" s="323"/>
      <c r="IXK88" s="323"/>
      <c r="IXL88" s="323"/>
      <c r="IXM88" s="323"/>
      <c r="IXN88" s="323"/>
      <c r="IXO88" s="323"/>
      <c r="IXP88" s="323"/>
      <c r="IXQ88" s="323"/>
      <c r="IXR88" s="323"/>
      <c r="IXS88" s="323"/>
      <c r="IXT88" s="323"/>
      <c r="IXU88" s="323"/>
      <c r="IXV88" s="323"/>
      <c r="IXW88" s="323"/>
      <c r="IXX88" s="350"/>
      <c r="IXY88" s="312"/>
      <c r="IXZ88" s="312"/>
      <c r="IYA88" s="312"/>
      <c r="IYB88" s="312"/>
      <c r="IYC88" s="312"/>
      <c r="IYD88" s="312"/>
      <c r="IYE88" s="312"/>
      <c r="IYF88" s="312"/>
      <c r="IYG88" s="312"/>
      <c r="IYH88" s="312"/>
      <c r="IYI88" s="312"/>
      <c r="IYJ88" s="312"/>
      <c r="IYK88" s="312"/>
      <c r="IYL88" s="312"/>
      <c r="IYM88" s="312"/>
      <c r="IYN88" s="312"/>
      <c r="IYO88" s="312"/>
      <c r="IYP88" s="312"/>
      <c r="IYQ88" s="312"/>
      <c r="IYR88" s="312"/>
      <c r="IYS88" s="312"/>
      <c r="IYT88" s="312"/>
      <c r="IYU88" s="312"/>
      <c r="IYV88" s="312"/>
      <c r="IYW88" s="312"/>
      <c r="IYX88" s="312"/>
      <c r="IYY88" s="312"/>
      <c r="IYZ88" s="312"/>
      <c r="IZA88" s="312"/>
      <c r="IZB88" s="312"/>
      <c r="IZC88" s="312"/>
      <c r="IZD88" s="312"/>
      <c r="IZE88" s="312"/>
      <c r="IZF88" s="312"/>
      <c r="IZG88" s="312"/>
      <c r="IZH88" s="312"/>
      <c r="IZI88" s="312"/>
      <c r="IZJ88" s="312"/>
      <c r="IZK88" s="312"/>
      <c r="IZL88" s="312"/>
      <c r="IZM88" s="312"/>
      <c r="IZN88" s="312"/>
      <c r="IZO88" s="312"/>
      <c r="IZP88" s="312"/>
      <c r="IZQ88" s="312"/>
      <c r="IZR88" s="312"/>
      <c r="IZS88" s="312"/>
      <c r="IZT88" s="312"/>
      <c r="IZU88" s="312"/>
      <c r="IZV88" s="312"/>
      <c r="IZW88" s="312"/>
      <c r="IZX88" s="312"/>
      <c r="IZY88" s="312"/>
      <c r="IZZ88" s="312"/>
      <c r="JAA88" s="312"/>
      <c r="JAB88" s="312"/>
      <c r="JAC88" s="312"/>
      <c r="JAD88" s="312"/>
      <c r="JAE88" s="312"/>
      <c r="JAF88" s="312"/>
      <c r="JAG88" s="318"/>
      <c r="JAH88" s="318"/>
      <c r="JAI88" s="318"/>
      <c r="JAJ88" s="318"/>
      <c r="JAK88" s="318"/>
      <c r="JAL88" s="318"/>
      <c r="JAM88" s="318"/>
      <c r="JAN88" s="318"/>
      <c r="JAO88" s="318"/>
      <c r="JAP88" s="318"/>
      <c r="JAQ88" s="318"/>
      <c r="JAR88" s="318"/>
      <c r="JAS88" s="318"/>
      <c r="JAT88" s="318"/>
      <c r="JAU88" s="318"/>
      <c r="JAV88" s="318"/>
      <c r="JAW88" s="322"/>
      <c r="JAX88" s="323"/>
      <c r="JAY88" s="323"/>
      <c r="JAZ88" s="323"/>
      <c r="JBA88" s="323"/>
      <c r="JBB88" s="323"/>
      <c r="JBC88" s="323"/>
      <c r="JBD88" s="323"/>
      <c r="JBE88" s="323"/>
      <c r="JBF88" s="323"/>
      <c r="JBG88" s="323"/>
      <c r="JBH88" s="323"/>
      <c r="JBI88" s="323"/>
      <c r="JBJ88" s="323"/>
      <c r="JBK88" s="323"/>
      <c r="JBL88" s="350"/>
      <c r="JBM88" s="312"/>
      <c r="JBN88" s="312"/>
      <c r="JBO88" s="312"/>
      <c r="JBP88" s="312"/>
      <c r="JBQ88" s="312"/>
      <c r="JBR88" s="312"/>
      <c r="JBS88" s="312"/>
      <c r="JBT88" s="312"/>
      <c r="JBU88" s="312"/>
      <c r="JBV88" s="312"/>
      <c r="JBW88" s="312"/>
      <c r="JBX88" s="312"/>
      <c r="JBY88" s="312"/>
      <c r="JBZ88" s="312"/>
      <c r="JCA88" s="312"/>
      <c r="JCB88" s="312"/>
      <c r="JCC88" s="312"/>
      <c r="JCD88" s="312"/>
      <c r="JCE88" s="312"/>
      <c r="JCF88" s="312"/>
      <c r="JCG88" s="312"/>
      <c r="JCH88" s="312"/>
      <c r="JCI88" s="312"/>
      <c r="JCJ88" s="312"/>
      <c r="JCK88" s="312"/>
      <c r="JCL88" s="312"/>
      <c r="JCM88" s="312"/>
      <c r="JCN88" s="312"/>
      <c r="JCO88" s="312"/>
      <c r="JCP88" s="312"/>
      <c r="JCQ88" s="312"/>
      <c r="JCR88" s="312"/>
      <c r="JCS88" s="312"/>
      <c r="JCT88" s="312"/>
      <c r="JCU88" s="312"/>
      <c r="JCV88" s="312"/>
      <c r="JCW88" s="312"/>
      <c r="JCX88" s="312"/>
      <c r="JCY88" s="312"/>
      <c r="JCZ88" s="312"/>
      <c r="JDA88" s="312"/>
      <c r="JDB88" s="312"/>
      <c r="JDC88" s="312"/>
      <c r="JDD88" s="312"/>
      <c r="JDE88" s="312"/>
      <c r="JDF88" s="312"/>
      <c r="JDG88" s="312"/>
      <c r="JDH88" s="312"/>
      <c r="JDI88" s="312"/>
      <c r="JDJ88" s="312"/>
      <c r="JDK88" s="312"/>
      <c r="JDL88" s="312"/>
      <c r="JDM88" s="312"/>
      <c r="JDN88" s="312"/>
      <c r="JDO88" s="312"/>
      <c r="JDP88" s="312"/>
      <c r="JDQ88" s="312"/>
      <c r="JDR88" s="312"/>
      <c r="JDS88" s="312"/>
      <c r="JDT88" s="312"/>
      <c r="JDU88" s="318"/>
      <c r="JDV88" s="318"/>
      <c r="JDW88" s="318"/>
      <c r="JDX88" s="318"/>
      <c r="JDY88" s="318"/>
      <c r="JDZ88" s="318"/>
      <c r="JEA88" s="318"/>
      <c r="JEB88" s="318"/>
      <c r="JEC88" s="318"/>
      <c r="JED88" s="318"/>
      <c r="JEE88" s="318"/>
      <c r="JEF88" s="318"/>
      <c r="JEG88" s="318"/>
      <c r="JEH88" s="318"/>
      <c r="JEI88" s="318"/>
      <c r="JEJ88" s="318"/>
      <c r="JEK88" s="322"/>
      <c r="JEL88" s="323"/>
      <c r="JEM88" s="323"/>
      <c r="JEN88" s="323"/>
      <c r="JEO88" s="323"/>
      <c r="JEP88" s="323"/>
      <c r="JEQ88" s="323"/>
      <c r="JER88" s="323"/>
      <c r="JES88" s="323"/>
      <c r="JET88" s="323"/>
      <c r="JEU88" s="323"/>
      <c r="JEV88" s="323"/>
      <c r="JEW88" s="323"/>
      <c r="JEX88" s="323"/>
      <c r="JEY88" s="323"/>
      <c r="JEZ88" s="350"/>
      <c r="JFA88" s="312"/>
      <c r="JFB88" s="312"/>
      <c r="JFC88" s="312"/>
      <c r="JFD88" s="312"/>
      <c r="JFE88" s="312"/>
      <c r="JFF88" s="312"/>
      <c r="JFG88" s="312"/>
      <c r="JFH88" s="312"/>
      <c r="JFI88" s="312"/>
      <c r="JFJ88" s="312"/>
      <c r="JFK88" s="312"/>
      <c r="JFL88" s="312"/>
      <c r="JFM88" s="312"/>
      <c r="JFN88" s="312"/>
      <c r="JFO88" s="312"/>
      <c r="JFP88" s="312"/>
      <c r="JFQ88" s="312"/>
      <c r="JFR88" s="312"/>
      <c r="JFS88" s="312"/>
      <c r="JFT88" s="312"/>
      <c r="JFU88" s="312"/>
      <c r="JFV88" s="312"/>
      <c r="JFW88" s="312"/>
      <c r="JFX88" s="312"/>
      <c r="JFY88" s="312"/>
      <c r="JFZ88" s="312"/>
      <c r="JGA88" s="312"/>
      <c r="JGB88" s="312"/>
      <c r="JGC88" s="312"/>
      <c r="JGD88" s="312"/>
      <c r="JGE88" s="312"/>
      <c r="JGF88" s="312"/>
      <c r="JGG88" s="312"/>
      <c r="JGH88" s="312"/>
      <c r="JGI88" s="312"/>
      <c r="JGJ88" s="312"/>
      <c r="JGK88" s="312"/>
      <c r="JGL88" s="312"/>
      <c r="JGM88" s="312"/>
      <c r="JGN88" s="312"/>
      <c r="JGO88" s="312"/>
      <c r="JGP88" s="312"/>
      <c r="JGQ88" s="312"/>
      <c r="JGR88" s="312"/>
      <c r="JGS88" s="312"/>
      <c r="JGT88" s="312"/>
      <c r="JGU88" s="312"/>
      <c r="JGV88" s="312"/>
      <c r="JGW88" s="312"/>
      <c r="JGX88" s="312"/>
      <c r="JGY88" s="312"/>
      <c r="JGZ88" s="312"/>
      <c r="JHA88" s="312"/>
      <c r="JHB88" s="312"/>
      <c r="JHC88" s="312"/>
      <c r="JHD88" s="312"/>
      <c r="JHE88" s="312"/>
      <c r="JHF88" s="312"/>
      <c r="JHG88" s="312"/>
      <c r="JHH88" s="312"/>
      <c r="JHI88" s="318"/>
      <c r="JHJ88" s="318"/>
      <c r="JHK88" s="318"/>
      <c r="JHL88" s="318"/>
      <c r="JHM88" s="318"/>
      <c r="JHN88" s="318"/>
      <c r="JHO88" s="318"/>
      <c r="JHP88" s="318"/>
      <c r="JHQ88" s="318"/>
      <c r="JHR88" s="318"/>
      <c r="JHS88" s="318"/>
      <c r="JHT88" s="318"/>
      <c r="JHU88" s="318"/>
      <c r="JHV88" s="318"/>
      <c r="JHW88" s="318"/>
      <c r="JHX88" s="318"/>
      <c r="JHY88" s="322"/>
      <c r="JHZ88" s="323"/>
      <c r="JIA88" s="323"/>
      <c r="JIB88" s="323"/>
      <c r="JIC88" s="323"/>
      <c r="JID88" s="323"/>
      <c r="JIE88" s="323"/>
      <c r="JIF88" s="323"/>
      <c r="JIG88" s="323"/>
      <c r="JIH88" s="323"/>
      <c r="JII88" s="323"/>
      <c r="JIJ88" s="323"/>
      <c r="JIK88" s="323"/>
      <c r="JIL88" s="323"/>
      <c r="JIM88" s="323"/>
      <c r="JIN88" s="350"/>
      <c r="JIO88" s="312"/>
      <c r="JIP88" s="312"/>
      <c r="JIQ88" s="312"/>
      <c r="JIR88" s="312"/>
      <c r="JIS88" s="312"/>
      <c r="JIT88" s="312"/>
      <c r="JIU88" s="312"/>
      <c r="JIV88" s="312"/>
      <c r="JIW88" s="312"/>
      <c r="JIX88" s="312"/>
      <c r="JIY88" s="312"/>
      <c r="JIZ88" s="312"/>
      <c r="JJA88" s="312"/>
      <c r="JJB88" s="312"/>
      <c r="JJC88" s="312"/>
      <c r="JJD88" s="312"/>
      <c r="JJE88" s="312"/>
      <c r="JJF88" s="312"/>
      <c r="JJG88" s="312"/>
      <c r="JJH88" s="312"/>
      <c r="JJI88" s="312"/>
      <c r="JJJ88" s="312"/>
      <c r="JJK88" s="312"/>
      <c r="JJL88" s="312"/>
      <c r="JJM88" s="312"/>
      <c r="JJN88" s="312"/>
      <c r="JJO88" s="312"/>
      <c r="JJP88" s="312"/>
      <c r="JJQ88" s="312"/>
      <c r="JJR88" s="312"/>
      <c r="JJS88" s="312"/>
      <c r="JJT88" s="312"/>
      <c r="JJU88" s="312"/>
      <c r="JJV88" s="312"/>
      <c r="JJW88" s="312"/>
      <c r="JJX88" s="312"/>
      <c r="JJY88" s="312"/>
      <c r="JJZ88" s="312"/>
      <c r="JKA88" s="312"/>
      <c r="JKB88" s="312"/>
      <c r="JKC88" s="312"/>
      <c r="JKD88" s="312"/>
      <c r="JKE88" s="312"/>
      <c r="JKF88" s="312"/>
      <c r="JKG88" s="312"/>
      <c r="JKH88" s="312"/>
      <c r="JKI88" s="312"/>
      <c r="JKJ88" s="312"/>
      <c r="JKK88" s="312"/>
      <c r="JKL88" s="312"/>
      <c r="JKM88" s="312"/>
      <c r="JKN88" s="312"/>
      <c r="JKO88" s="312"/>
      <c r="JKP88" s="312"/>
      <c r="JKQ88" s="312"/>
      <c r="JKR88" s="312"/>
      <c r="JKS88" s="312"/>
      <c r="JKT88" s="312"/>
      <c r="JKU88" s="312"/>
      <c r="JKV88" s="312"/>
      <c r="JKW88" s="318"/>
      <c r="JKX88" s="318"/>
      <c r="JKY88" s="318"/>
      <c r="JKZ88" s="318"/>
      <c r="JLA88" s="318"/>
      <c r="JLB88" s="318"/>
      <c r="JLC88" s="318"/>
      <c r="JLD88" s="318"/>
      <c r="JLE88" s="318"/>
      <c r="JLF88" s="318"/>
      <c r="JLG88" s="318"/>
      <c r="JLH88" s="318"/>
      <c r="JLI88" s="318"/>
      <c r="JLJ88" s="318"/>
      <c r="JLK88" s="318"/>
      <c r="JLL88" s="318"/>
      <c r="JLM88" s="322"/>
      <c r="JLN88" s="323"/>
      <c r="JLO88" s="323"/>
      <c r="JLP88" s="323"/>
      <c r="JLQ88" s="323"/>
      <c r="JLR88" s="323"/>
      <c r="JLS88" s="323"/>
      <c r="JLT88" s="323"/>
      <c r="JLU88" s="323"/>
      <c r="JLV88" s="323"/>
      <c r="JLW88" s="323"/>
      <c r="JLX88" s="323"/>
      <c r="JLY88" s="323"/>
      <c r="JLZ88" s="323"/>
      <c r="JMA88" s="323"/>
      <c r="JMB88" s="350"/>
      <c r="JMC88" s="312"/>
      <c r="JMD88" s="312"/>
      <c r="JME88" s="312"/>
      <c r="JMF88" s="312"/>
      <c r="JMG88" s="312"/>
      <c r="JMH88" s="312"/>
      <c r="JMI88" s="312"/>
      <c r="JMJ88" s="312"/>
      <c r="JMK88" s="312"/>
      <c r="JML88" s="312"/>
      <c r="JMM88" s="312"/>
      <c r="JMN88" s="312"/>
      <c r="JMO88" s="312"/>
      <c r="JMP88" s="312"/>
      <c r="JMQ88" s="312"/>
      <c r="JMR88" s="312"/>
      <c r="JMS88" s="312"/>
      <c r="JMT88" s="312"/>
      <c r="JMU88" s="312"/>
      <c r="JMV88" s="312"/>
      <c r="JMW88" s="312"/>
      <c r="JMX88" s="312"/>
      <c r="JMY88" s="312"/>
      <c r="JMZ88" s="312"/>
      <c r="JNA88" s="312"/>
      <c r="JNB88" s="312"/>
      <c r="JNC88" s="312"/>
      <c r="JND88" s="312"/>
      <c r="JNE88" s="312"/>
      <c r="JNF88" s="312"/>
      <c r="JNG88" s="312"/>
      <c r="JNH88" s="312"/>
      <c r="JNI88" s="312"/>
      <c r="JNJ88" s="312"/>
      <c r="JNK88" s="312"/>
      <c r="JNL88" s="312"/>
      <c r="JNM88" s="312"/>
      <c r="JNN88" s="312"/>
      <c r="JNO88" s="312"/>
      <c r="JNP88" s="312"/>
      <c r="JNQ88" s="312"/>
      <c r="JNR88" s="312"/>
      <c r="JNS88" s="312"/>
      <c r="JNT88" s="312"/>
      <c r="JNU88" s="312"/>
      <c r="JNV88" s="312"/>
      <c r="JNW88" s="312"/>
      <c r="JNX88" s="312"/>
      <c r="JNY88" s="312"/>
      <c r="JNZ88" s="312"/>
      <c r="JOA88" s="312"/>
      <c r="JOB88" s="312"/>
      <c r="JOC88" s="312"/>
      <c r="JOD88" s="312"/>
      <c r="JOE88" s="312"/>
      <c r="JOF88" s="312"/>
      <c r="JOG88" s="312"/>
      <c r="JOH88" s="312"/>
      <c r="JOI88" s="312"/>
      <c r="JOJ88" s="312"/>
      <c r="JOK88" s="318"/>
      <c r="JOL88" s="318"/>
      <c r="JOM88" s="318"/>
      <c r="JON88" s="318"/>
      <c r="JOO88" s="318"/>
      <c r="JOP88" s="318"/>
      <c r="JOQ88" s="318"/>
      <c r="JOR88" s="318"/>
      <c r="JOS88" s="318"/>
      <c r="JOT88" s="318"/>
      <c r="JOU88" s="318"/>
      <c r="JOV88" s="318"/>
      <c r="JOW88" s="318"/>
      <c r="JOX88" s="318"/>
      <c r="JOY88" s="318"/>
      <c r="JOZ88" s="318"/>
      <c r="JPA88" s="322"/>
      <c r="JPB88" s="323"/>
      <c r="JPC88" s="323"/>
      <c r="JPD88" s="323"/>
      <c r="JPE88" s="323"/>
      <c r="JPF88" s="323"/>
      <c r="JPG88" s="323"/>
      <c r="JPH88" s="323"/>
      <c r="JPI88" s="323"/>
      <c r="JPJ88" s="323"/>
      <c r="JPK88" s="323"/>
      <c r="JPL88" s="323"/>
      <c r="JPM88" s="323"/>
      <c r="JPN88" s="323"/>
      <c r="JPO88" s="323"/>
      <c r="JPP88" s="350"/>
      <c r="JPQ88" s="312"/>
      <c r="JPR88" s="312"/>
      <c r="JPS88" s="312"/>
      <c r="JPT88" s="312"/>
      <c r="JPU88" s="312"/>
      <c r="JPV88" s="312"/>
      <c r="JPW88" s="312"/>
      <c r="JPX88" s="312"/>
      <c r="JPY88" s="312"/>
      <c r="JPZ88" s="312"/>
      <c r="JQA88" s="312"/>
      <c r="JQB88" s="312"/>
      <c r="JQC88" s="312"/>
      <c r="JQD88" s="312"/>
      <c r="JQE88" s="312"/>
      <c r="JQF88" s="312"/>
      <c r="JQG88" s="312"/>
      <c r="JQH88" s="312"/>
      <c r="JQI88" s="312"/>
      <c r="JQJ88" s="312"/>
      <c r="JQK88" s="312"/>
      <c r="JQL88" s="312"/>
      <c r="JQM88" s="312"/>
      <c r="JQN88" s="312"/>
      <c r="JQO88" s="312"/>
      <c r="JQP88" s="312"/>
      <c r="JQQ88" s="312"/>
      <c r="JQR88" s="312"/>
      <c r="JQS88" s="312"/>
      <c r="JQT88" s="312"/>
      <c r="JQU88" s="312"/>
      <c r="JQV88" s="312"/>
      <c r="JQW88" s="312"/>
      <c r="JQX88" s="312"/>
      <c r="JQY88" s="312"/>
      <c r="JQZ88" s="312"/>
      <c r="JRA88" s="312"/>
      <c r="JRB88" s="312"/>
      <c r="JRC88" s="312"/>
      <c r="JRD88" s="312"/>
      <c r="JRE88" s="312"/>
      <c r="JRF88" s="312"/>
      <c r="JRG88" s="312"/>
      <c r="JRH88" s="312"/>
      <c r="JRI88" s="312"/>
      <c r="JRJ88" s="312"/>
      <c r="JRK88" s="312"/>
      <c r="JRL88" s="312"/>
      <c r="JRM88" s="312"/>
      <c r="JRN88" s="312"/>
      <c r="JRO88" s="312"/>
      <c r="JRP88" s="312"/>
      <c r="JRQ88" s="312"/>
      <c r="JRR88" s="312"/>
      <c r="JRS88" s="312"/>
      <c r="JRT88" s="312"/>
      <c r="JRU88" s="312"/>
      <c r="JRV88" s="312"/>
      <c r="JRW88" s="312"/>
      <c r="JRX88" s="312"/>
      <c r="JRY88" s="318"/>
      <c r="JRZ88" s="318"/>
      <c r="JSA88" s="318"/>
      <c r="JSB88" s="318"/>
      <c r="JSC88" s="318"/>
      <c r="JSD88" s="318"/>
      <c r="JSE88" s="318"/>
      <c r="JSF88" s="318"/>
      <c r="JSG88" s="318"/>
      <c r="JSH88" s="318"/>
      <c r="JSI88" s="318"/>
      <c r="JSJ88" s="318"/>
      <c r="JSK88" s="318"/>
      <c r="JSL88" s="318"/>
      <c r="JSM88" s="318"/>
      <c r="JSN88" s="318"/>
      <c r="JSO88" s="322"/>
      <c r="JSP88" s="323"/>
      <c r="JSQ88" s="323"/>
      <c r="JSR88" s="323"/>
      <c r="JSS88" s="323"/>
      <c r="JST88" s="323"/>
      <c r="JSU88" s="323"/>
      <c r="JSV88" s="323"/>
      <c r="JSW88" s="323"/>
      <c r="JSX88" s="323"/>
      <c r="JSY88" s="323"/>
      <c r="JSZ88" s="323"/>
      <c r="JTA88" s="323"/>
      <c r="JTB88" s="323"/>
      <c r="JTC88" s="323"/>
      <c r="JTD88" s="350"/>
      <c r="JTE88" s="312"/>
      <c r="JTF88" s="312"/>
      <c r="JTG88" s="312"/>
      <c r="JTH88" s="312"/>
      <c r="JTI88" s="312"/>
      <c r="JTJ88" s="312"/>
      <c r="JTK88" s="312"/>
      <c r="JTL88" s="312"/>
      <c r="JTM88" s="312"/>
      <c r="JTN88" s="312"/>
      <c r="JTO88" s="312"/>
      <c r="JTP88" s="312"/>
      <c r="JTQ88" s="312"/>
      <c r="JTR88" s="312"/>
      <c r="JTS88" s="312"/>
      <c r="JTT88" s="312"/>
      <c r="JTU88" s="312"/>
      <c r="JTV88" s="312"/>
      <c r="JTW88" s="312"/>
      <c r="JTX88" s="312"/>
      <c r="JTY88" s="312"/>
      <c r="JTZ88" s="312"/>
      <c r="JUA88" s="312"/>
      <c r="JUB88" s="312"/>
      <c r="JUC88" s="312"/>
      <c r="JUD88" s="312"/>
      <c r="JUE88" s="312"/>
      <c r="JUF88" s="312"/>
      <c r="JUG88" s="312"/>
      <c r="JUH88" s="312"/>
      <c r="JUI88" s="312"/>
      <c r="JUJ88" s="312"/>
      <c r="JUK88" s="312"/>
      <c r="JUL88" s="312"/>
      <c r="JUM88" s="312"/>
      <c r="JUN88" s="312"/>
      <c r="JUO88" s="312"/>
      <c r="JUP88" s="312"/>
      <c r="JUQ88" s="312"/>
      <c r="JUR88" s="312"/>
      <c r="JUS88" s="312"/>
      <c r="JUT88" s="312"/>
      <c r="JUU88" s="312"/>
      <c r="JUV88" s="312"/>
      <c r="JUW88" s="312"/>
      <c r="JUX88" s="312"/>
      <c r="JUY88" s="312"/>
      <c r="JUZ88" s="312"/>
      <c r="JVA88" s="312"/>
      <c r="JVB88" s="312"/>
      <c r="JVC88" s="312"/>
      <c r="JVD88" s="312"/>
      <c r="JVE88" s="312"/>
      <c r="JVF88" s="312"/>
      <c r="JVG88" s="312"/>
      <c r="JVH88" s="312"/>
      <c r="JVI88" s="312"/>
      <c r="JVJ88" s="312"/>
      <c r="JVK88" s="312"/>
      <c r="JVL88" s="312"/>
      <c r="JVM88" s="318"/>
      <c r="JVN88" s="318"/>
      <c r="JVO88" s="318"/>
      <c r="JVP88" s="318"/>
      <c r="JVQ88" s="318"/>
      <c r="JVR88" s="318"/>
      <c r="JVS88" s="318"/>
      <c r="JVT88" s="318"/>
      <c r="JVU88" s="318"/>
      <c r="JVV88" s="318"/>
      <c r="JVW88" s="318"/>
      <c r="JVX88" s="318"/>
      <c r="JVY88" s="318"/>
      <c r="JVZ88" s="318"/>
      <c r="JWA88" s="318"/>
      <c r="JWB88" s="318"/>
      <c r="JWC88" s="322"/>
      <c r="JWD88" s="323"/>
      <c r="JWE88" s="323"/>
      <c r="JWF88" s="323"/>
      <c r="JWG88" s="323"/>
      <c r="JWH88" s="323"/>
      <c r="JWI88" s="323"/>
      <c r="JWJ88" s="323"/>
      <c r="JWK88" s="323"/>
      <c r="JWL88" s="323"/>
      <c r="JWM88" s="323"/>
      <c r="JWN88" s="323"/>
      <c r="JWO88" s="323"/>
      <c r="JWP88" s="323"/>
      <c r="JWQ88" s="323"/>
      <c r="JWR88" s="350"/>
      <c r="JWS88" s="312"/>
      <c r="JWT88" s="312"/>
      <c r="JWU88" s="312"/>
      <c r="JWV88" s="312"/>
      <c r="JWW88" s="312"/>
      <c r="JWX88" s="312"/>
      <c r="JWY88" s="312"/>
      <c r="JWZ88" s="312"/>
      <c r="JXA88" s="312"/>
      <c r="JXB88" s="312"/>
      <c r="JXC88" s="312"/>
      <c r="JXD88" s="312"/>
      <c r="JXE88" s="312"/>
      <c r="JXF88" s="312"/>
      <c r="JXG88" s="312"/>
      <c r="JXH88" s="312"/>
      <c r="JXI88" s="312"/>
      <c r="JXJ88" s="312"/>
      <c r="JXK88" s="312"/>
      <c r="JXL88" s="312"/>
      <c r="JXM88" s="312"/>
      <c r="JXN88" s="312"/>
      <c r="JXO88" s="312"/>
      <c r="JXP88" s="312"/>
      <c r="JXQ88" s="312"/>
      <c r="JXR88" s="312"/>
      <c r="JXS88" s="312"/>
      <c r="JXT88" s="312"/>
      <c r="JXU88" s="312"/>
      <c r="JXV88" s="312"/>
      <c r="JXW88" s="312"/>
      <c r="JXX88" s="312"/>
      <c r="JXY88" s="312"/>
      <c r="JXZ88" s="312"/>
      <c r="JYA88" s="312"/>
      <c r="JYB88" s="312"/>
      <c r="JYC88" s="312"/>
      <c r="JYD88" s="312"/>
      <c r="JYE88" s="312"/>
      <c r="JYF88" s="312"/>
      <c r="JYG88" s="312"/>
      <c r="JYH88" s="312"/>
      <c r="JYI88" s="312"/>
      <c r="JYJ88" s="312"/>
      <c r="JYK88" s="312"/>
      <c r="JYL88" s="312"/>
      <c r="JYM88" s="312"/>
      <c r="JYN88" s="312"/>
      <c r="JYO88" s="312"/>
      <c r="JYP88" s="312"/>
      <c r="JYQ88" s="312"/>
      <c r="JYR88" s="312"/>
      <c r="JYS88" s="312"/>
      <c r="JYT88" s="312"/>
      <c r="JYU88" s="312"/>
      <c r="JYV88" s="312"/>
      <c r="JYW88" s="312"/>
      <c r="JYX88" s="312"/>
      <c r="JYY88" s="312"/>
      <c r="JYZ88" s="312"/>
      <c r="JZA88" s="318"/>
      <c r="JZB88" s="318"/>
      <c r="JZC88" s="318"/>
      <c r="JZD88" s="318"/>
      <c r="JZE88" s="318"/>
      <c r="JZF88" s="318"/>
      <c r="JZG88" s="318"/>
      <c r="JZH88" s="318"/>
      <c r="JZI88" s="318"/>
      <c r="JZJ88" s="318"/>
      <c r="JZK88" s="318"/>
      <c r="JZL88" s="318"/>
      <c r="JZM88" s="318"/>
      <c r="JZN88" s="318"/>
      <c r="JZO88" s="318"/>
      <c r="JZP88" s="318"/>
      <c r="JZQ88" s="322"/>
      <c r="JZR88" s="323"/>
      <c r="JZS88" s="323"/>
      <c r="JZT88" s="323"/>
      <c r="JZU88" s="323"/>
      <c r="JZV88" s="323"/>
      <c r="JZW88" s="323"/>
      <c r="JZX88" s="323"/>
      <c r="JZY88" s="323"/>
      <c r="JZZ88" s="323"/>
      <c r="KAA88" s="323"/>
      <c r="KAB88" s="323"/>
      <c r="KAC88" s="323"/>
      <c r="KAD88" s="323"/>
      <c r="KAE88" s="323"/>
      <c r="KAF88" s="350"/>
      <c r="KAG88" s="312"/>
      <c r="KAH88" s="312"/>
      <c r="KAI88" s="312"/>
      <c r="KAJ88" s="312"/>
      <c r="KAK88" s="312"/>
      <c r="KAL88" s="312"/>
      <c r="KAM88" s="312"/>
      <c r="KAN88" s="312"/>
      <c r="KAO88" s="312"/>
      <c r="KAP88" s="312"/>
      <c r="KAQ88" s="312"/>
      <c r="KAR88" s="312"/>
      <c r="KAS88" s="312"/>
      <c r="KAT88" s="312"/>
      <c r="KAU88" s="312"/>
      <c r="KAV88" s="312"/>
      <c r="KAW88" s="312"/>
      <c r="KAX88" s="312"/>
      <c r="KAY88" s="312"/>
      <c r="KAZ88" s="312"/>
      <c r="KBA88" s="312"/>
      <c r="KBB88" s="312"/>
      <c r="KBC88" s="312"/>
      <c r="KBD88" s="312"/>
      <c r="KBE88" s="312"/>
      <c r="KBF88" s="312"/>
      <c r="KBG88" s="312"/>
      <c r="KBH88" s="312"/>
      <c r="KBI88" s="312"/>
      <c r="KBJ88" s="312"/>
      <c r="KBK88" s="312"/>
      <c r="KBL88" s="312"/>
      <c r="KBM88" s="312"/>
      <c r="KBN88" s="312"/>
      <c r="KBO88" s="312"/>
      <c r="KBP88" s="312"/>
      <c r="KBQ88" s="312"/>
      <c r="KBR88" s="312"/>
      <c r="KBS88" s="312"/>
      <c r="KBT88" s="312"/>
      <c r="KBU88" s="312"/>
      <c r="KBV88" s="312"/>
      <c r="KBW88" s="312"/>
      <c r="KBX88" s="312"/>
      <c r="KBY88" s="312"/>
      <c r="KBZ88" s="312"/>
      <c r="KCA88" s="312"/>
      <c r="KCB88" s="312"/>
      <c r="KCC88" s="312"/>
      <c r="KCD88" s="312"/>
      <c r="KCE88" s="312"/>
      <c r="KCF88" s="312"/>
      <c r="KCG88" s="312"/>
      <c r="KCH88" s="312"/>
      <c r="KCI88" s="312"/>
      <c r="KCJ88" s="312"/>
      <c r="KCK88" s="312"/>
      <c r="KCL88" s="312"/>
      <c r="KCM88" s="312"/>
      <c r="KCN88" s="312"/>
      <c r="KCO88" s="318"/>
      <c r="KCP88" s="318"/>
      <c r="KCQ88" s="318"/>
      <c r="KCR88" s="318"/>
      <c r="KCS88" s="318"/>
      <c r="KCT88" s="318"/>
      <c r="KCU88" s="318"/>
      <c r="KCV88" s="318"/>
      <c r="KCW88" s="318"/>
      <c r="KCX88" s="318"/>
      <c r="KCY88" s="318"/>
      <c r="KCZ88" s="318"/>
      <c r="KDA88" s="318"/>
      <c r="KDB88" s="318"/>
      <c r="KDC88" s="318"/>
      <c r="KDD88" s="318"/>
      <c r="KDE88" s="322"/>
      <c r="KDF88" s="323"/>
      <c r="KDG88" s="323"/>
      <c r="KDH88" s="323"/>
      <c r="KDI88" s="323"/>
      <c r="KDJ88" s="323"/>
      <c r="KDK88" s="323"/>
      <c r="KDL88" s="323"/>
      <c r="KDM88" s="323"/>
      <c r="KDN88" s="323"/>
      <c r="KDO88" s="323"/>
      <c r="KDP88" s="323"/>
      <c r="KDQ88" s="323"/>
      <c r="KDR88" s="323"/>
      <c r="KDS88" s="323"/>
      <c r="KDT88" s="350"/>
      <c r="KDU88" s="312"/>
      <c r="KDV88" s="312"/>
      <c r="KDW88" s="312"/>
      <c r="KDX88" s="312"/>
      <c r="KDY88" s="312"/>
      <c r="KDZ88" s="312"/>
      <c r="KEA88" s="312"/>
      <c r="KEB88" s="312"/>
      <c r="KEC88" s="312"/>
      <c r="KED88" s="312"/>
      <c r="KEE88" s="312"/>
      <c r="KEF88" s="312"/>
      <c r="KEG88" s="312"/>
      <c r="KEH88" s="312"/>
      <c r="KEI88" s="312"/>
      <c r="KEJ88" s="312"/>
      <c r="KEK88" s="312"/>
      <c r="KEL88" s="312"/>
      <c r="KEM88" s="312"/>
      <c r="KEN88" s="312"/>
      <c r="KEO88" s="312"/>
      <c r="KEP88" s="312"/>
      <c r="KEQ88" s="312"/>
      <c r="KER88" s="312"/>
      <c r="KES88" s="312"/>
      <c r="KET88" s="312"/>
      <c r="KEU88" s="312"/>
      <c r="KEV88" s="312"/>
      <c r="KEW88" s="312"/>
      <c r="KEX88" s="312"/>
      <c r="KEY88" s="312"/>
      <c r="KEZ88" s="312"/>
      <c r="KFA88" s="312"/>
      <c r="KFB88" s="312"/>
      <c r="KFC88" s="312"/>
      <c r="KFD88" s="312"/>
      <c r="KFE88" s="312"/>
      <c r="KFF88" s="312"/>
      <c r="KFG88" s="312"/>
      <c r="KFH88" s="312"/>
      <c r="KFI88" s="312"/>
      <c r="KFJ88" s="312"/>
      <c r="KFK88" s="312"/>
      <c r="KFL88" s="312"/>
      <c r="KFM88" s="312"/>
      <c r="KFN88" s="312"/>
      <c r="KFO88" s="312"/>
      <c r="KFP88" s="312"/>
      <c r="KFQ88" s="312"/>
      <c r="KFR88" s="312"/>
      <c r="KFS88" s="312"/>
      <c r="KFT88" s="312"/>
      <c r="KFU88" s="312"/>
      <c r="KFV88" s="312"/>
      <c r="KFW88" s="312"/>
      <c r="KFX88" s="312"/>
      <c r="KFY88" s="312"/>
      <c r="KFZ88" s="312"/>
      <c r="KGA88" s="312"/>
      <c r="KGB88" s="312"/>
      <c r="KGC88" s="318"/>
      <c r="KGD88" s="318"/>
      <c r="KGE88" s="318"/>
      <c r="KGF88" s="318"/>
      <c r="KGG88" s="318"/>
      <c r="KGH88" s="318"/>
      <c r="KGI88" s="318"/>
      <c r="KGJ88" s="318"/>
      <c r="KGK88" s="318"/>
      <c r="KGL88" s="318"/>
      <c r="KGM88" s="318"/>
      <c r="KGN88" s="318"/>
      <c r="KGO88" s="318"/>
      <c r="KGP88" s="318"/>
      <c r="KGQ88" s="318"/>
      <c r="KGR88" s="318"/>
      <c r="KGS88" s="322"/>
      <c r="KGT88" s="323"/>
      <c r="KGU88" s="323"/>
      <c r="KGV88" s="323"/>
      <c r="KGW88" s="323"/>
      <c r="KGX88" s="323"/>
      <c r="KGY88" s="323"/>
      <c r="KGZ88" s="323"/>
      <c r="KHA88" s="323"/>
      <c r="KHB88" s="323"/>
      <c r="KHC88" s="323"/>
      <c r="KHD88" s="323"/>
      <c r="KHE88" s="323"/>
      <c r="KHF88" s="323"/>
      <c r="KHG88" s="323"/>
      <c r="KHH88" s="350"/>
      <c r="KHI88" s="312"/>
      <c r="KHJ88" s="312"/>
      <c r="KHK88" s="312"/>
      <c r="KHL88" s="312"/>
      <c r="KHM88" s="312"/>
      <c r="KHN88" s="312"/>
      <c r="KHO88" s="312"/>
      <c r="KHP88" s="312"/>
      <c r="KHQ88" s="312"/>
      <c r="KHR88" s="312"/>
      <c r="KHS88" s="312"/>
      <c r="KHT88" s="312"/>
      <c r="KHU88" s="312"/>
      <c r="KHV88" s="312"/>
      <c r="KHW88" s="312"/>
      <c r="KHX88" s="312"/>
      <c r="KHY88" s="312"/>
      <c r="KHZ88" s="312"/>
      <c r="KIA88" s="312"/>
      <c r="KIB88" s="312"/>
      <c r="KIC88" s="312"/>
      <c r="KID88" s="312"/>
      <c r="KIE88" s="312"/>
      <c r="KIF88" s="312"/>
      <c r="KIG88" s="312"/>
      <c r="KIH88" s="312"/>
      <c r="KII88" s="312"/>
      <c r="KIJ88" s="312"/>
      <c r="KIK88" s="312"/>
      <c r="KIL88" s="312"/>
      <c r="KIM88" s="312"/>
      <c r="KIN88" s="312"/>
      <c r="KIO88" s="312"/>
      <c r="KIP88" s="312"/>
      <c r="KIQ88" s="312"/>
      <c r="KIR88" s="312"/>
      <c r="KIS88" s="312"/>
      <c r="KIT88" s="312"/>
      <c r="KIU88" s="312"/>
      <c r="KIV88" s="312"/>
      <c r="KIW88" s="312"/>
      <c r="KIX88" s="312"/>
      <c r="KIY88" s="312"/>
      <c r="KIZ88" s="312"/>
      <c r="KJA88" s="312"/>
      <c r="KJB88" s="312"/>
      <c r="KJC88" s="312"/>
      <c r="KJD88" s="312"/>
      <c r="KJE88" s="312"/>
      <c r="KJF88" s="312"/>
      <c r="KJG88" s="312"/>
      <c r="KJH88" s="312"/>
      <c r="KJI88" s="312"/>
      <c r="KJJ88" s="312"/>
      <c r="KJK88" s="312"/>
      <c r="KJL88" s="312"/>
      <c r="KJM88" s="312"/>
      <c r="KJN88" s="312"/>
      <c r="KJO88" s="312"/>
      <c r="KJP88" s="312"/>
      <c r="KJQ88" s="318"/>
      <c r="KJR88" s="318"/>
      <c r="KJS88" s="318"/>
      <c r="KJT88" s="318"/>
      <c r="KJU88" s="318"/>
      <c r="KJV88" s="318"/>
      <c r="KJW88" s="318"/>
      <c r="KJX88" s="318"/>
      <c r="KJY88" s="318"/>
      <c r="KJZ88" s="318"/>
      <c r="KKA88" s="318"/>
      <c r="KKB88" s="318"/>
      <c r="KKC88" s="318"/>
      <c r="KKD88" s="318"/>
      <c r="KKE88" s="318"/>
      <c r="KKF88" s="318"/>
      <c r="KKG88" s="322"/>
      <c r="KKH88" s="323"/>
      <c r="KKI88" s="323"/>
      <c r="KKJ88" s="323"/>
      <c r="KKK88" s="323"/>
      <c r="KKL88" s="323"/>
      <c r="KKM88" s="323"/>
      <c r="KKN88" s="323"/>
      <c r="KKO88" s="323"/>
      <c r="KKP88" s="323"/>
      <c r="KKQ88" s="323"/>
      <c r="KKR88" s="323"/>
      <c r="KKS88" s="323"/>
      <c r="KKT88" s="323"/>
      <c r="KKU88" s="323"/>
      <c r="KKV88" s="350"/>
      <c r="KKW88" s="312"/>
      <c r="KKX88" s="312"/>
      <c r="KKY88" s="312"/>
      <c r="KKZ88" s="312"/>
      <c r="KLA88" s="312"/>
      <c r="KLB88" s="312"/>
      <c r="KLC88" s="312"/>
      <c r="KLD88" s="312"/>
      <c r="KLE88" s="312"/>
      <c r="KLF88" s="312"/>
      <c r="KLG88" s="312"/>
      <c r="KLH88" s="312"/>
      <c r="KLI88" s="312"/>
      <c r="KLJ88" s="312"/>
      <c r="KLK88" s="312"/>
      <c r="KLL88" s="312"/>
      <c r="KLM88" s="312"/>
      <c r="KLN88" s="312"/>
      <c r="KLO88" s="312"/>
      <c r="KLP88" s="312"/>
      <c r="KLQ88" s="312"/>
      <c r="KLR88" s="312"/>
      <c r="KLS88" s="312"/>
      <c r="KLT88" s="312"/>
      <c r="KLU88" s="312"/>
      <c r="KLV88" s="312"/>
      <c r="KLW88" s="312"/>
      <c r="KLX88" s="312"/>
      <c r="KLY88" s="312"/>
      <c r="KLZ88" s="312"/>
      <c r="KMA88" s="312"/>
      <c r="KMB88" s="312"/>
      <c r="KMC88" s="312"/>
      <c r="KMD88" s="312"/>
      <c r="KME88" s="312"/>
      <c r="KMF88" s="312"/>
      <c r="KMG88" s="312"/>
      <c r="KMH88" s="312"/>
      <c r="KMI88" s="312"/>
      <c r="KMJ88" s="312"/>
      <c r="KMK88" s="312"/>
      <c r="KML88" s="312"/>
      <c r="KMM88" s="312"/>
      <c r="KMN88" s="312"/>
      <c r="KMO88" s="312"/>
      <c r="KMP88" s="312"/>
      <c r="KMQ88" s="312"/>
      <c r="KMR88" s="312"/>
      <c r="KMS88" s="312"/>
      <c r="KMT88" s="312"/>
      <c r="KMU88" s="312"/>
      <c r="KMV88" s="312"/>
      <c r="KMW88" s="312"/>
      <c r="KMX88" s="312"/>
      <c r="KMY88" s="312"/>
      <c r="KMZ88" s="312"/>
      <c r="KNA88" s="312"/>
      <c r="KNB88" s="312"/>
      <c r="KNC88" s="312"/>
      <c r="KND88" s="312"/>
      <c r="KNE88" s="318"/>
      <c r="KNF88" s="318"/>
      <c r="KNG88" s="318"/>
      <c r="KNH88" s="318"/>
      <c r="KNI88" s="318"/>
      <c r="KNJ88" s="318"/>
      <c r="KNK88" s="318"/>
      <c r="KNL88" s="318"/>
      <c r="KNM88" s="318"/>
      <c r="KNN88" s="318"/>
      <c r="KNO88" s="318"/>
      <c r="KNP88" s="318"/>
      <c r="KNQ88" s="318"/>
      <c r="KNR88" s="318"/>
      <c r="KNS88" s="318"/>
      <c r="KNT88" s="318"/>
      <c r="KNU88" s="322"/>
      <c r="KNV88" s="323"/>
      <c r="KNW88" s="323"/>
      <c r="KNX88" s="323"/>
      <c r="KNY88" s="323"/>
      <c r="KNZ88" s="323"/>
      <c r="KOA88" s="323"/>
      <c r="KOB88" s="323"/>
      <c r="KOC88" s="323"/>
      <c r="KOD88" s="323"/>
      <c r="KOE88" s="323"/>
      <c r="KOF88" s="323"/>
      <c r="KOG88" s="323"/>
      <c r="KOH88" s="323"/>
      <c r="KOI88" s="323"/>
      <c r="KOJ88" s="350"/>
      <c r="KOK88" s="312"/>
      <c r="KOL88" s="312"/>
      <c r="KOM88" s="312"/>
      <c r="KON88" s="312"/>
      <c r="KOO88" s="312"/>
      <c r="KOP88" s="312"/>
      <c r="KOQ88" s="312"/>
      <c r="KOR88" s="312"/>
      <c r="KOS88" s="312"/>
      <c r="KOT88" s="312"/>
      <c r="KOU88" s="312"/>
      <c r="KOV88" s="312"/>
      <c r="KOW88" s="312"/>
      <c r="KOX88" s="312"/>
      <c r="KOY88" s="312"/>
      <c r="KOZ88" s="312"/>
      <c r="KPA88" s="312"/>
      <c r="KPB88" s="312"/>
      <c r="KPC88" s="312"/>
      <c r="KPD88" s="312"/>
      <c r="KPE88" s="312"/>
      <c r="KPF88" s="312"/>
      <c r="KPG88" s="312"/>
      <c r="KPH88" s="312"/>
      <c r="KPI88" s="312"/>
      <c r="KPJ88" s="312"/>
      <c r="KPK88" s="312"/>
      <c r="KPL88" s="312"/>
      <c r="KPM88" s="312"/>
      <c r="KPN88" s="312"/>
      <c r="KPO88" s="312"/>
      <c r="KPP88" s="312"/>
      <c r="KPQ88" s="312"/>
      <c r="KPR88" s="312"/>
      <c r="KPS88" s="312"/>
      <c r="KPT88" s="312"/>
      <c r="KPU88" s="312"/>
      <c r="KPV88" s="312"/>
      <c r="KPW88" s="312"/>
      <c r="KPX88" s="312"/>
      <c r="KPY88" s="312"/>
      <c r="KPZ88" s="312"/>
      <c r="KQA88" s="312"/>
      <c r="KQB88" s="312"/>
      <c r="KQC88" s="312"/>
      <c r="KQD88" s="312"/>
      <c r="KQE88" s="312"/>
      <c r="KQF88" s="312"/>
      <c r="KQG88" s="312"/>
      <c r="KQH88" s="312"/>
      <c r="KQI88" s="312"/>
      <c r="KQJ88" s="312"/>
      <c r="KQK88" s="312"/>
      <c r="KQL88" s="312"/>
      <c r="KQM88" s="312"/>
      <c r="KQN88" s="312"/>
      <c r="KQO88" s="312"/>
      <c r="KQP88" s="312"/>
      <c r="KQQ88" s="312"/>
      <c r="KQR88" s="312"/>
      <c r="KQS88" s="318"/>
      <c r="KQT88" s="318"/>
      <c r="KQU88" s="318"/>
      <c r="KQV88" s="318"/>
      <c r="KQW88" s="318"/>
      <c r="KQX88" s="318"/>
      <c r="KQY88" s="318"/>
      <c r="KQZ88" s="318"/>
      <c r="KRA88" s="318"/>
      <c r="KRB88" s="318"/>
      <c r="KRC88" s="318"/>
      <c r="KRD88" s="318"/>
      <c r="KRE88" s="318"/>
      <c r="KRF88" s="318"/>
      <c r="KRG88" s="318"/>
      <c r="KRH88" s="318"/>
      <c r="KRI88" s="322"/>
      <c r="KRJ88" s="323"/>
      <c r="KRK88" s="323"/>
      <c r="KRL88" s="323"/>
      <c r="KRM88" s="323"/>
      <c r="KRN88" s="323"/>
      <c r="KRO88" s="323"/>
      <c r="KRP88" s="323"/>
      <c r="KRQ88" s="323"/>
      <c r="KRR88" s="323"/>
      <c r="KRS88" s="323"/>
      <c r="KRT88" s="323"/>
      <c r="KRU88" s="323"/>
      <c r="KRV88" s="323"/>
      <c r="KRW88" s="323"/>
      <c r="KRX88" s="350"/>
      <c r="KRY88" s="312"/>
      <c r="KRZ88" s="312"/>
      <c r="KSA88" s="312"/>
      <c r="KSB88" s="312"/>
      <c r="KSC88" s="312"/>
      <c r="KSD88" s="312"/>
      <c r="KSE88" s="312"/>
      <c r="KSF88" s="312"/>
      <c r="KSG88" s="312"/>
      <c r="KSH88" s="312"/>
      <c r="KSI88" s="312"/>
      <c r="KSJ88" s="312"/>
      <c r="KSK88" s="312"/>
      <c r="KSL88" s="312"/>
      <c r="KSM88" s="312"/>
      <c r="KSN88" s="312"/>
      <c r="KSO88" s="312"/>
      <c r="KSP88" s="312"/>
      <c r="KSQ88" s="312"/>
      <c r="KSR88" s="312"/>
      <c r="KSS88" s="312"/>
      <c r="KST88" s="312"/>
      <c r="KSU88" s="312"/>
      <c r="KSV88" s="312"/>
      <c r="KSW88" s="312"/>
      <c r="KSX88" s="312"/>
      <c r="KSY88" s="312"/>
      <c r="KSZ88" s="312"/>
      <c r="KTA88" s="312"/>
      <c r="KTB88" s="312"/>
      <c r="KTC88" s="312"/>
      <c r="KTD88" s="312"/>
      <c r="KTE88" s="312"/>
      <c r="KTF88" s="312"/>
      <c r="KTG88" s="312"/>
      <c r="KTH88" s="312"/>
      <c r="KTI88" s="312"/>
      <c r="KTJ88" s="312"/>
      <c r="KTK88" s="312"/>
      <c r="KTL88" s="312"/>
      <c r="KTM88" s="312"/>
      <c r="KTN88" s="312"/>
      <c r="KTO88" s="312"/>
      <c r="KTP88" s="312"/>
      <c r="KTQ88" s="312"/>
      <c r="KTR88" s="312"/>
      <c r="KTS88" s="312"/>
      <c r="KTT88" s="312"/>
      <c r="KTU88" s="312"/>
      <c r="KTV88" s="312"/>
      <c r="KTW88" s="312"/>
      <c r="KTX88" s="312"/>
      <c r="KTY88" s="312"/>
      <c r="KTZ88" s="312"/>
      <c r="KUA88" s="312"/>
      <c r="KUB88" s="312"/>
      <c r="KUC88" s="312"/>
      <c r="KUD88" s="312"/>
      <c r="KUE88" s="312"/>
      <c r="KUF88" s="312"/>
      <c r="KUG88" s="318"/>
      <c r="KUH88" s="318"/>
      <c r="KUI88" s="318"/>
      <c r="KUJ88" s="318"/>
      <c r="KUK88" s="318"/>
      <c r="KUL88" s="318"/>
      <c r="KUM88" s="318"/>
      <c r="KUN88" s="318"/>
      <c r="KUO88" s="318"/>
      <c r="KUP88" s="318"/>
      <c r="KUQ88" s="318"/>
      <c r="KUR88" s="318"/>
      <c r="KUS88" s="318"/>
      <c r="KUT88" s="318"/>
      <c r="KUU88" s="318"/>
      <c r="KUV88" s="318"/>
      <c r="KUW88" s="322"/>
      <c r="KUX88" s="323"/>
      <c r="KUY88" s="323"/>
      <c r="KUZ88" s="323"/>
      <c r="KVA88" s="323"/>
      <c r="KVB88" s="323"/>
      <c r="KVC88" s="323"/>
      <c r="KVD88" s="323"/>
      <c r="KVE88" s="323"/>
      <c r="KVF88" s="323"/>
      <c r="KVG88" s="323"/>
      <c r="KVH88" s="323"/>
      <c r="KVI88" s="323"/>
      <c r="KVJ88" s="323"/>
      <c r="KVK88" s="323"/>
      <c r="KVL88" s="350"/>
      <c r="KVM88" s="312"/>
      <c r="KVN88" s="312"/>
      <c r="KVO88" s="312"/>
      <c r="KVP88" s="312"/>
      <c r="KVQ88" s="312"/>
      <c r="KVR88" s="312"/>
      <c r="KVS88" s="312"/>
      <c r="KVT88" s="312"/>
      <c r="KVU88" s="312"/>
      <c r="KVV88" s="312"/>
      <c r="KVW88" s="312"/>
      <c r="KVX88" s="312"/>
      <c r="KVY88" s="312"/>
      <c r="KVZ88" s="312"/>
      <c r="KWA88" s="312"/>
      <c r="KWB88" s="312"/>
      <c r="KWC88" s="312"/>
      <c r="KWD88" s="312"/>
      <c r="KWE88" s="312"/>
      <c r="KWF88" s="312"/>
      <c r="KWG88" s="312"/>
      <c r="KWH88" s="312"/>
      <c r="KWI88" s="312"/>
      <c r="KWJ88" s="312"/>
      <c r="KWK88" s="312"/>
      <c r="KWL88" s="312"/>
      <c r="KWM88" s="312"/>
      <c r="KWN88" s="312"/>
      <c r="KWO88" s="312"/>
      <c r="KWP88" s="312"/>
      <c r="KWQ88" s="312"/>
      <c r="KWR88" s="312"/>
      <c r="KWS88" s="312"/>
      <c r="KWT88" s="312"/>
      <c r="KWU88" s="312"/>
      <c r="KWV88" s="312"/>
      <c r="KWW88" s="312"/>
      <c r="KWX88" s="312"/>
      <c r="KWY88" s="312"/>
      <c r="KWZ88" s="312"/>
      <c r="KXA88" s="312"/>
      <c r="KXB88" s="312"/>
      <c r="KXC88" s="312"/>
      <c r="KXD88" s="312"/>
      <c r="KXE88" s="312"/>
      <c r="KXF88" s="312"/>
      <c r="KXG88" s="312"/>
      <c r="KXH88" s="312"/>
      <c r="KXI88" s="312"/>
      <c r="KXJ88" s="312"/>
      <c r="KXK88" s="312"/>
      <c r="KXL88" s="312"/>
      <c r="KXM88" s="312"/>
      <c r="KXN88" s="312"/>
      <c r="KXO88" s="312"/>
      <c r="KXP88" s="312"/>
      <c r="KXQ88" s="312"/>
      <c r="KXR88" s="312"/>
      <c r="KXS88" s="312"/>
      <c r="KXT88" s="312"/>
      <c r="KXU88" s="318"/>
      <c r="KXV88" s="318"/>
      <c r="KXW88" s="318"/>
      <c r="KXX88" s="318"/>
      <c r="KXY88" s="318"/>
      <c r="KXZ88" s="318"/>
      <c r="KYA88" s="318"/>
      <c r="KYB88" s="318"/>
      <c r="KYC88" s="318"/>
      <c r="KYD88" s="318"/>
      <c r="KYE88" s="318"/>
      <c r="KYF88" s="318"/>
      <c r="KYG88" s="318"/>
      <c r="KYH88" s="318"/>
      <c r="KYI88" s="318"/>
      <c r="KYJ88" s="318"/>
      <c r="KYK88" s="322"/>
      <c r="KYL88" s="323"/>
      <c r="KYM88" s="323"/>
      <c r="KYN88" s="323"/>
      <c r="KYO88" s="323"/>
      <c r="KYP88" s="323"/>
      <c r="KYQ88" s="323"/>
      <c r="KYR88" s="323"/>
      <c r="KYS88" s="323"/>
      <c r="KYT88" s="323"/>
      <c r="KYU88" s="323"/>
      <c r="KYV88" s="323"/>
      <c r="KYW88" s="323"/>
      <c r="KYX88" s="323"/>
      <c r="KYY88" s="323"/>
      <c r="KYZ88" s="350"/>
      <c r="KZA88" s="312"/>
      <c r="KZB88" s="312"/>
      <c r="KZC88" s="312"/>
      <c r="KZD88" s="312"/>
      <c r="KZE88" s="312"/>
      <c r="KZF88" s="312"/>
      <c r="KZG88" s="312"/>
      <c r="KZH88" s="312"/>
      <c r="KZI88" s="312"/>
      <c r="KZJ88" s="312"/>
      <c r="KZK88" s="312"/>
      <c r="KZL88" s="312"/>
      <c r="KZM88" s="312"/>
      <c r="KZN88" s="312"/>
      <c r="KZO88" s="312"/>
      <c r="KZP88" s="312"/>
      <c r="KZQ88" s="312"/>
      <c r="KZR88" s="312"/>
      <c r="KZS88" s="312"/>
      <c r="KZT88" s="312"/>
      <c r="KZU88" s="312"/>
      <c r="KZV88" s="312"/>
      <c r="KZW88" s="312"/>
      <c r="KZX88" s="312"/>
      <c r="KZY88" s="312"/>
      <c r="KZZ88" s="312"/>
      <c r="LAA88" s="312"/>
      <c r="LAB88" s="312"/>
      <c r="LAC88" s="312"/>
      <c r="LAD88" s="312"/>
      <c r="LAE88" s="312"/>
      <c r="LAF88" s="312"/>
      <c r="LAG88" s="312"/>
      <c r="LAH88" s="312"/>
      <c r="LAI88" s="312"/>
      <c r="LAJ88" s="312"/>
      <c r="LAK88" s="312"/>
      <c r="LAL88" s="312"/>
      <c r="LAM88" s="312"/>
      <c r="LAN88" s="312"/>
      <c r="LAO88" s="312"/>
      <c r="LAP88" s="312"/>
      <c r="LAQ88" s="312"/>
      <c r="LAR88" s="312"/>
      <c r="LAS88" s="312"/>
      <c r="LAT88" s="312"/>
      <c r="LAU88" s="312"/>
      <c r="LAV88" s="312"/>
      <c r="LAW88" s="312"/>
      <c r="LAX88" s="312"/>
      <c r="LAY88" s="312"/>
      <c r="LAZ88" s="312"/>
      <c r="LBA88" s="312"/>
      <c r="LBB88" s="312"/>
      <c r="LBC88" s="312"/>
      <c r="LBD88" s="312"/>
      <c r="LBE88" s="312"/>
      <c r="LBF88" s="312"/>
      <c r="LBG88" s="312"/>
      <c r="LBH88" s="312"/>
      <c r="LBI88" s="318"/>
      <c r="LBJ88" s="318"/>
      <c r="LBK88" s="318"/>
      <c r="LBL88" s="318"/>
      <c r="LBM88" s="318"/>
      <c r="LBN88" s="318"/>
      <c r="LBO88" s="318"/>
      <c r="LBP88" s="318"/>
      <c r="LBQ88" s="318"/>
      <c r="LBR88" s="318"/>
      <c r="LBS88" s="318"/>
      <c r="LBT88" s="318"/>
      <c r="LBU88" s="318"/>
      <c r="LBV88" s="318"/>
      <c r="LBW88" s="318"/>
      <c r="LBX88" s="318"/>
      <c r="LBY88" s="322"/>
      <c r="LBZ88" s="323"/>
      <c r="LCA88" s="323"/>
      <c r="LCB88" s="323"/>
      <c r="LCC88" s="323"/>
      <c r="LCD88" s="323"/>
      <c r="LCE88" s="323"/>
      <c r="LCF88" s="323"/>
      <c r="LCG88" s="323"/>
      <c r="LCH88" s="323"/>
      <c r="LCI88" s="323"/>
      <c r="LCJ88" s="323"/>
      <c r="LCK88" s="323"/>
      <c r="LCL88" s="323"/>
      <c r="LCM88" s="323"/>
      <c r="LCN88" s="350"/>
      <c r="LCO88" s="312"/>
      <c r="LCP88" s="312"/>
      <c r="LCQ88" s="312"/>
      <c r="LCR88" s="312"/>
      <c r="LCS88" s="312"/>
      <c r="LCT88" s="312"/>
      <c r="LCU88" s="312"/>
      <c r="LCV88" s="312"/>
      <c r="LCW88" s="312"/>
      <c r="LCX88" s="312"/>
      <c r="LCY88" s="312"/>
      <c r="LCZ88" s="312"/>
      <c r="LDA88" s="312"/>
      <c r="LDB88" s="312"/>
      <c r="LDC88" s="312"/>
      <c r="LDD88" s="312"/>
      <c r="LDE88" s="312"/>
      <c r="LDF88" s="312"/>
      <c r="LDG88" s="312"/>
      <c r="LDH88" s="312"/>
      <c r="LDI88" s="312"/>
      <c r="LDJ88" s="312"/>
      <c r="LDK88" s="312"/>
      <c r="LDL88" s="312"/>
      <c r="LDM88" s="312"/>
      <c r="LDN88" s="312"/>
      <c r="LDO88" s="312"/>
      <c r="LDP88" s="312"/>
      <c r="LDQ88" s="312"/>
      <c r="LDR88" s="312"/>
      <c r="LDS88" s="312"/>
      <c r="LDT88" s="312"/>
      <c r="LDU88" s="312"/>
      <c r="LDV88" s="312"/>
      <c r="LDW88" s="312"/>
      <c r="LDX88" s="312"/>
      <c r="LDY88" s="312"/>
      <c r="LDZ88" s="312"/>
      <c r="LEA88" s="312"/>
      <c r="LEB88" s="312"/>
      <c r="LEC88" s="312"/>
      <c r="LED88" s="312"/>
      <c r="LEE88" s="312"/>
      <c r="LEF88" s="312"/>
      <c r="LEG88" s="312"/>
      <c r="LEH88" s="312"/>
      <c r="LEI88" s="312"/>
      <c r="LEJ88" s="312"/>
      <c r="LEK88" s="312"/>
      <c r="LEL88" s="312"/>
      <c r="LEM88" s="312"/>
      <c r="LEN88" s="312"/>
      <c r="LEO88" s="312"/>
      <c r="LEP88" s="312"/>
      <c r="LEQ88" s="312"/>
      <c r="LER88" s="312"/>
      <c r="LES88" s="312"/>
      <c r="LET88" s="312"/>
      <c r="LEU88" s="312"/>
      <c r="LEV88" s="312"/>
      <c r="LEW88" s="318"/>
      <c r="LEX88" s="318"/>
      <c r="LEY88" s="318"/>
      <c r="LEZ88" s="318"/>
      <c r="LFA88" s="318"/>
      <c r="LFB88" s="318"/>
      <c r="LFC88" s="318"/>
      <c r="LFD88" s="318"/>
      <c r="LFE88" s="318"/>
      <c r="LFF88" s="318"/>
      <c r="LFG88" s="318"/>
      <c r="LFH88" s="318"/>
      <c r="LFI88" s="318"/>
      <c r="LFJ88" s="318"/>
      <c r="LFK88" s="318"/>
      <c r="LFL88" s="318"/>
      <c r="LFM88" s="322"/>
      <c r="LFN88" s="323"/>
      <c r="LFO88" s="323"/>
      <c r="LFP88" s="323"/>
      <c r="LFQ88" s="323"/>
      <c r="LFR88" s="323"/>
      <c r="LFS88" s="323"/>
      <c r="LFT88" s="323"/>
      <c r="LFU88" s="323"/>
      <c r="LFV88" s="323"/>
      <c r="LFW88" s="323"/>
      <c r="LFX88" s="323"/>
      <c r="LFY88" s="323"/>
      <c r="LFZ88" s="323"/>
      <c r="LGA88" s="323"/>
      <c r="LGB88" s="350"/>
      <c r="LGC88" s="312"/>
      <c r="LGD88" s="312"/>
      <c r="LGE88" s="312"/>
      <c r="LGF88" s="312"/>
      <c r="LGG88" s="312"/>
      <c r="LGH88" s="312"/>
      <c r="LGI88" s="312"/>
      <c r="LGJ88" s="312"/>
      <c r="LGK88" s="312"/>
      <c r="LGL88" s="312"/>
      <c r="LGM88" s="312"/>
      <c r="LGN88" s="312"/>
      <c r="LGO88" s="312"/>
      <c r="LGP88" s="312"/>
      <c r="LGQ88" s="312"/>
      <c r="LGR88" s="312"/>
      <c r="LGS88" s="312"/>
      <c r="LGT88" s="312"/>
      <c r="LGU88" s="312"/>
      <c r="LGV88" s="312"/>
      <c r="LGW88" s="312"/>
      <c r="LGX88" s="312"/>
      <c r="LGY88" s="312"/>
      <c r="LGZ88" s="312"/>
      <c r="LHA88" s="312"/>
      <c r="LHB88" s="312"/>
      <c r="LHC88" s="312"/>
      <c r="LHD88" s="312"/>
      <c r="LHE88" s="312"/>
      <c r="LHF88" s="312"/>
      <c r="LHG88" s="312"/>
      <c r="LHH88" s="312"/>
      <c r="LHI88" s="312"/>
      <c r="LHJ88" s="312"/>
      <c r="LHK88" s="312"/>
      <c r="LHL88" s="312"/>
      <c r="LHM88" s="312"/>
      <c r="LHN88" s="312"/>
      <c r="LHO88" s="312"/>
      <c r="LHP88" s="312"/>
      <c r="LHQ88" s="312"/>
      <c r="LHR88" s="312"/>
      <c r="LHS88" s="312"/>
      <c r="LHT88" s="312"/>
      <c r="LHU88" s="312"/>
      <c r="LHV88" s="312"/>
      <c r="LHW88" s="312"/>
      <c r="LHX88" s="312"/>
      <c r="LHY88" s="312"/>
      <c r="LHZ88" s="312"/>
      <c r="LIA88" s="312"/>
      <c r="LIB88" s="312"/>
      <c r="LIC88" s="312"/>
      <c r="LID88" s="312"/>
      <c r="LIE88" s="312"/>
      <c r="LIF88" s="312"/>
      <c r="LIG88" s="312"/>
      <c r="LIH88" s="312"/>
      <c r="LII88" s="312"/>
      <c r="LIJ88" s="312"/>
      <c r="LIK88" s="318"/>
      <c r="LIL88" s="318"/>
      <c r="LIM88" s="318"/>
      <c r="LIN88" s="318"/>
      <c r="LIO88" s="318"/>
      <c r="LIP88" s="318"/>
      <c r="LIQ88" s="318"/>
      <c r="LIR88" s="318"/>
      <c r="LIS88" s="318"/>
      <c r="LIT88" s="318"/>
      <c r="LIU88" s="318"/>
      <c r="LIV88" s="318"/>
      <c r="LIW88" s="318"/>
      <c r="LIX88" s="318"/>
      <c r="LIY88" s="318"/>
      <c r="LIZ88" s="318"/>
      <c r="LJA88" s="322"/>
      <c r="LJB88" s="323"/>
      <c r="LJC88" s="323"/>
      <c r="LJD88" s="323"/>
      <c r="LJE88" s="323"/>
      <c r="LJF88" s="323"/>
      <c r="LJG88" s="323"/>
      <c r="LJH88" s="323"/>
      <c r="LJI88" s="323"/>
      <c r="LJJ88" s="323"/>
      <c r="LJK88" s="323"/>
      <c r="LJL88" s="323"/>
      <c r="LJM88" s="323"/>
      <c r="LJN88" s="323"/>
      <c r="LJO88" s="323"/>
      <c r="LJP88" s="350"/>
      <c r="LJQ88" s="312"/>
      <c r="LJR88" s="312"/>
      <c r="LJS88" s="312"/>
      <c r="LJT88" s="312"/>
      <c r="LJU88" s="312"/>
      <c r="LJV88" s="312"/>
      <c r="LJW88" s="312"/>
      <c r="LJX88" s="312"/>
      <c r="LJY88" s="312"/>
      <c r="LJZ88" s="312"/>
      <c r="LKA88" s="312"/>
      <c r="LKB88" s="312"/>
      <c r="LKC88" s="312"/>
      <c r="LKD88" s="312"/>
      <c r="LKE88" s="312"/>
      <c r="LKF88" s="312"/>
      <c r="LKG88" s="312"/>
      <c r="LKH88" s="312"/>
      <c r="LKI88" s="312"/>
      <c r="LKJ88" s="312"/>
      <c r="LKK88" s="312"/>
      <c r="LKL88" s="312"/>
      <c r="LKM88" s="312"/>
      <c r="LKN88" s="312"/>
      <c r="LKO88" s="312"/>
      <c r="LKP88" s="312"/>
      <c r="LKQ88" s="312"/>
      <c r="LKR88" s="312"/>
      <c r="LKS88" s="312"/>
      <c r="LKT88" s="312"/>
      <c r="LKU88" s="312"/>
      <c r="LKV88" s="312"/>
      <c r="LKW88" s="312"/>
      <c r="LKX88" s="312"/>
      <c r="LKY88" s="312"/>
      <c r="LKZ88" s="312"/>
      <c r="LLA88" s="312"/>
      <c r="LLB88" s="312"/>
      <c r="LLC88" s="312"/>
      <c r="LLD88" s="312"/>
      <c r="LLE88" s="312"/>
      <c r="LLF88" s="312"/>
      <c r="LLG88" s="312"/>
      <c r="LLH88" s="312"/>
      <c r="LLI88" s="312"/>
      <c r="LLJ88" s="312"/>
      <c r="LLK88" s="312"/>
      <c r="LLL88" s="312"/>
      <c r="LLM88" s="312"/>
      <c r="LLN88" s="312"/>
      <c r="LLO88" s="312"/>
      <c r="LLP88" s="312"/>
      <c r="LLQ88" s="312"/>
      <c r="LLR88" s="312"/>
      <c r="LLS88" s="312"/>
      <c r="LLT88" s="312"/>
      <c r="LLU88" s="312"/>
      <c r="LLV88" s="312"/>
      <c r="LLW88" s="312"/>
      <c r="LLX88" s="312"/>
      <c r="LLY88" s="318"/>
      <c r="LLZ88" s="318"/>
      <c r="LMA88" s="318"/>
      <c r="LMB88" s="318"/>
      <c r="LMC88" s="318"/>
      <c r="LMD88" s="318"/>
      <c r="LME88" s="318"/>
      <c r="LMF88" s="318"/>
      <c r="LMG88" s="318"/>
      <c r="LMH88" s="318"/>
      <c r="LMI88" s="318"/>
      <c r="LMJ88" s="318"/>
      <c r="LMK88" s="318"/>
      <c r="LML88" s="318"/>
      <c r="LMM88" s="318"/>
      <c r="LMN88" s="318"/>
      <c r="LMO88" s="322"/>
      <c r="LMP88" s="323"/>
      <c r="LMQ88" s="323"/>
      <c r="LMR88" s="323"/>
      <c r="LMS88" s="323"/>
      <c r="LMT88" s="323"/>
      <c r="LMU88" s="323"/>
      <c r="LMV88" s="323"/>
      <c r="LMW88" s="323"/>
      <c r="LMX88" s="323"/>
      <c r="LMY88" s="323"/>
      <c r="LMZ88" s="323"/>
      <c r="LNA88" s="323"/>
      <c r="LNB88" s="323"/>
      <c r="LNC88" s="323"/>
      <c r="LND88" s="350"/>
      <c r="LNE88" s="312"/>
      <c r="LNF88" s="312"/>
      <c r="LNG88" s="312"/>
      <c r="LNH88" s="312"/>
      <c r="LNI88" s="312"/>
      <c r="LNJ88" s="312"/>
      <c r="LNK88" s="312"/>
      <c r="LNL88" s="312"/>
      <c r="LNM88" s="312"/>
      <c r="LNN88" s="312"/>
      <c r="LNO88" s="312"/>
      <c r="LNP88" s="312"/>
      <c r="LNQ88" s="312"/>
      <c r="LNR88" s="312"/>
      <c r="LNS88" s="312"/>
      <c r="LNT88" s="312"/>
      <c r="LNU88" s="312"/>
      <c r="LNV88" s="312"/>
      <c r="LNW88" s="312"/>
      <c r="LNX88" s="312"/>
      <c r="LNY88" s="312"/>
      <c r="LNZ88" s="312"/>
      <c r="LOA88" s="312"/>
      <c r="LOB88" s="312"/>
      <c r="LOC88" s="312"/>
      <c r="LOD88" s="312"/>
      <c r="LOE88" s="312"/>
      <c r="LOF88" s="312"/>
      <c r="LOG88" s="312"/>
      <c r="LOH88" s="312"/>
      <c r="LOI88" s="312"/>
      <c r="LOJ88" s="312"/>
      <c r="LOK88" s="312"/>
      <c r="LOL88" s="312"/>
      <c r="LOM88" s="312"/>
      <c r="LON88" s="312"/>
      <c r="LOO88" s="312"/>
      <c r="LOP88" s="312"/>
      <c r="LOQ88" s="312"/>
      <c r="LOR88" s="312"/>
      <c r="LOS88" s="312"/>
      <c r="LOT88" s="312"/>
      <c r="LOU88" s="312"/>
      <c r="LOV88" s="312"/>
      <c r="LOW88" s="312"/>
      <c r="LOX88" s="312"/>
      <c r="LOY88" s="312"/>
      <c r="LOZ88" s="312"/>
      <c r="LPA88" s="312"/>
      <c r="LPB88" s="312"/>
      <c r="LPC88" s="312"/>
      <c r="LPD88" s="312"/>
      <c r="LPE88" s="312"/>
      <c r="LPF88" s="312"/>
      <c r="LPG88" s="312"/>
      <c r="LPH88" s="312"/>
      <c r="LPI88" s="312"/>
      <c r="LPJ88" s="312"/>
      <c r="LPK88" s="312"/>
      <c r="LPL88" s="312"/>
      <c r="LPM88" s="318"/>
      <c r="LPN88" s="318"/>
      <c r="LPO88" s="318"/>
      <c r="LPP88" s="318"/>
      <c r="LPQ88" s="318"/>
      <c r="LPR88" s="318"/>
      <c r="LPS88" s="318"/>
      <c r="LPT88" s="318"/>
      <c r="LPU88" s="318"/>
      <c r="LPV88" s="318"/>
      <c r="LPW88" s="318"/>
      <c r="LPX88" s="318"/>
      <c r="LPY88" s="318"/>
      <c r="LPZ88" s="318"/>
      <c r="LQA88" s="318"/>
      <c r="LQB88" s="318"/>
      <c r="LQC88" s="322"/>
      <c r="LQD88" s="323"/>
      <c r="LQE88" s="323"/>
      <c r="LQF88" s="323"/>
      <c r="LQG88" s="323"/>
      <c r="LQH88" s="323"/>
      <c r="LQI88" s="323"/>
      <c r="LQJ88" s="323"/>
      <c r="LQK88" s="323"/>
      <c r="LQL88" s="323"/>
      <c r="LQM88" s="323"/>
      <c r="LQN88" s="323"/>
      <c r="LQO88" s="323"/>
      <c r="LQP88" s="323"/>
      <c r="LQQ88" s="323"/>
      <c r="LQR88" s="350"/>
      <c r="LQS88" s="312"/>
      <c r="LQT88" s="312"/>
      <c r="LQU88" s="312"/>
      <c r="LQV88" s="312"/>
      <c r="LQW88" s="312"/>
      <c r="LQX88" s="312"/>
      <c r="LQY88" s="312"/>
      <c r="LQZ88" s="312"/>
      <c r="LRA88" s="312"/>
      <c r="LRB88" s="312"/>
      <c r="LRC88" s="312"/>
      <c r="LRD88" s="312"/>
      <c r="LRE88" s="312"/>
      <c r="LRF88" s="312"/>
      <c r="LRG88" s="312"/>
      <c r="LRH88" s="312"/>
      <c r="LRI88" s="312"/>
      <c r="LRJ88" s="312"/>
      <c r="LRK88" s="312"/>
      <c r="LRL88" s="312"/>
      <c r="LRM88" s="312"/>
      <c r="LRN88" s="312"/>
      <c r="LRO88" s="312"/>
      <c r="LRP88" s="312"/>
      <c r="LRQ88" s="312"/>
      <c r="LRR88" s="312"/>
      <c r="LRS88" s="312"/>
      <c r="LRT88" s="312"/>
      <c r="LRU88" s="312"/>
      <c r="LRV88" s="312"/>
      <c r="LRW88" s="312"/>
      <c r="LRX88" s="312"/>
      <c r="LRY88" s="312"/>
      <c r="LRZ88" s="312"/>
      <c r="LSA88" s="312"/>
      <c r="LSB88" s="312"/>
      <c r="LSC88" s="312"/>
      <c r="LSD88" s="312"/>
      <c r="LSE88" s="312"/>
      <c r="LSF88" s="312"/>
      <c r="LSG88" s="312"/>
      <c r="LSH88" s="312"/>
      <c r="LSI88" s="312"/>
      <c r="LSJ88" s="312"/>
      <c r="LSK88" s="312"/>
      <c r="LSL88" s="312"/>
      <c r="LSM88" s="312"/>
      <c r="LSN88" s="312"/>
      <c r="LSO88" s="312"/>
      <c r="LSP88" s="312"/>
      <c r="LSQ88" s="312"/>
      <c r="LSR88" s="312"/>
      <c r="LSS88" s="312"/>
      <c r="LST88" s="312"/>
      <c r="LSU88" s="312"/>
      <c r="LSV88" s="312"/>
      <c r="LSW88" s="312"/>
      <c r="LSX88" s="312"/>
      <c r="LSY88" s="312"/>
      <c r="LSZ88" s="312"/>
      <c r="LTA88" s="318"/>
      <c r="LTB88" s="318"/>
      <c r="LTC88" s="318"/>
      <c r="LTD88" s="318"/>
      <c r="LTE88" s="318"/>
      <c r="LTF88" s="318"/>
      <c r="LTG88" s="318"/>
      <c r="LTH88" s="318"/>
      <c r="LTI88" s="318"/>
      <c r="LTJ88" s="318"/>
      <c r="LTK88" s="318"/>
      <c r="LTL88" s="318"/>
      <c r="LTM88" s="318"/>
      <c r="LTN88" s="318"/>
      <c r="LTO88" s="318"/>
      <c r="LTP88" s="318"/>
      <c r="LTQ88" s="322"/>
      <c r="LTR88" s="323"/>
      <c r="LTS88" s="323"/>
      <c r="LTT88" s="323"/>
      <c r="LTU88" s="323"/>
      <c r="LTV88" s="323"/>
      <c r="LTW88" s="323"/>
      <c r="LTX88" s="323"/>
      <c r="LTY88" s="323"/>
      <c r="LTZ88" s="323"/>
      <c r="LUA88" s="323"/>
      <c r="LUB88" s="323"/>
      <c r="LUC88" s="323"/>
      <c r="LUD88" s="323"/>
      <c r="LUE88" s="323"/>
      <c r="LUF88" s="350"/>
      <c r="LUG88" s="312"/>
      <c r="LUH88" s="312"/>
      <c r="LUI88" s="312"/>
      <c r="LUJ88" s="312"/>
      <c r="LUK88" s="312"/>
      <c r="LUL88" s="312"/>
      <c r="LUM88" s="312"/>
      <c r="LUN88" s="312"/>
      <c r="LUO88" s="312"/>
      <c r="LUP88" s="312"/>
      <c r="LUQ88" s="312"/>
      <c r="LUR88" s="312"/>
      <c r="LUS88" s="312"/>
      <c r="LUT88" s="312"/>
      <c r="LUU88" s="312"/>
      <c r="LUV88" s="312"/>
      <c r="LUW88" s="312"/>
      <c r="LUX88" s="312"/>
      <c r="LUY88" s="312"/>
      <c r="LUZ88" s="312"/>
      <c r="LVA88" s="312"/>
      <c r="LVB88" s="312"/>
      <c r="LVC88" s="312"/>
      <c r="LVD88" s="312"/>
      <c r="LVE88" s="312"/>
      <c r="LVF88" s="312"/>
      <c r="LVG88" s="312"/>
      <c r="LVH88" s="312"/>
      <c r="LVI88" s="312"/>
      <c r="LVJ88" s="312"/>
      <c r="LVK88" s="312"/>
      <c r="LVL88" s="312"/>
      <c r="LVM88" s="312"/>
      <c r="LVN88" s="312"/>
      <c r="LVO88" s="312"/>
      <c r="LVP88" s="312"/>
      <c r="LVQ88" s="312"/>
      <c r="LVR88" s="312"/>
      <c r="LVS88" s="312"/>
      <c r="LVT88" s="312"/>
      <c r="LVU88" s="312"/>
      <c r="LVV88" s="312"/>
      <c r="LVW88" s="312"/>
      <c r="LVX88" s="312"/>
      <c r="LVY88" s="312"/>
      <c r="LVZ88" s="312"/>
      <c r="LWA88" s="312"/>
      <c r="LWB88" s="312"/>
      <c r="LWC88" s="312"/>
      <c r="LWD88" s="312"/>
      <c r="LWE88" s="312"/>
      <c r="LWF88" s="312"/>
      <c r="LWG88" s="312"/>
      <c r="LWH88" s="312"/>
      <c r="LWI88" s="312"/>
      <c r="LWJ88" s="312"/>
      <c r="LWK88" s="312"/>
      <c r="LWL88" s="312"/>
      <c r="LWM88" s="312"/>
      <c r="LWN88" s="312"/>
      <c r="LWO88" s="318"/>
      <c r="LWP88" s="318"/>
      <c r="LWQ88" s="318"/>
      <c r="LWR88" s="318"/>
      <c r="LWS88" s="318"/>
      <c r="LWT88" s="318"/>
      <c r="LWU88" s="318"/>
      <c r="LWV88" s="318"/>
      <c r="LWW88" s="318"/>
      <c r="LWX88" s="318"/>
      <c r="LWY88" s="318"/>
      <c r="LWZ88" s="318"/>
      <c r="LXA88" s="318"/>
      <c r="LXB88" s="318"/>
      <c r="LXC88" s="318"/>
      <c r="LXD88" s="318"/>
      <c r="LXE88" s="322"/>
      <c r="LXF88" s="323"/>
      <c r="LXG88" s="323"/>
      <c r="LXH88" s="323"/>
      <c r="LXI88" s="323"/>
      <c r="LXJ88" s="323"/>
      <c r="LXK88" s="323"/>
      <c r="LXL88" s="323"/>
      <c r="LXM88" s="323"/>
      <c r="LXN88" s="323"/>
      <c r="LXO88" s="323"/>
      <c r="LXP88" s="323"/>
      <c r="LXQ88" s="323"/>
      <c r="LXR88" s="323"/>
      <c r="LXS88" s="323"/>
      <c r="LXT88" s="350"/>
      <c r="LXU88" s="312"/>
      <c r="LXV88" s="312"/>
      <c r="LXW88" s="312"/>
      <c r="LXX88" s="312"/>
      <c r="LXY88" s="312"/>
      <c r="LXZ88" s="312"/>
      <c r="LYA88" s="312"/>
      <c r="LYB88" s="312"/>
      <c r="LYC88" s="312"/>
      <c r="LYD88" s="312"/>
      <c r="LYE88" s="312"/>
      <c r="LYF88" s="312"/>
      <c r="LYG88" s="312"/>
      <c r="LYH88" s="312"/>
      <c r="LYI88" s="312"/>
      <c r="LYJ88" s="312"/>
      <c r="LYK88" s="312"/>
      <c r="LYL88" s="312"/>
      <c r="LYM88" s="312"/>
      <c r="LYN88" s="312"/>
      <c r="LYO88" s="312"/>
      <c r="LYP88" s="312"/>
      <c r="LYQ88" s="312"/>
      <c r="LYR88" s="312"/>
      <c r="LYS88" s="312"/>
      <c r="LYT88" s="312"/>
      <c r="LYU88" s="312"/>
      <c r="LYV88" s="312"/>
      <c r="LYW88" s="312"/>
      <c r="LYX88" s="312"/>
      <c r="LYY88" s="312"/>
      <c r="LYZ88" s="312"/>
      <c r="LZA88" s="312"/>
      <c r="LZB88" s="312"/>
      <c r="LZC88" s="312"/>
      <c r="LZD88" s="312"/>
      <c r="LZE88" s="312"/>
      <c r="LZF88" s="312"/>
      <c r="LZG88" s="312"/>
      <c r="LZH88" s="312"/>
      <c r="LZI88" s="312"/>
      <c r="LZJ88" s="312"/>
      <c r="LZK88" s="312"/>
      <c r="LZL88" s="312"/>
      <c r="LZM88" s="312"/>
      <c r="LZN88" s="312"/>
      <c r="LZO88" s="312"/>
      <c r="LZP88" s="312"/>
      <c r="LZQ88" s="312"/>
      <c r="LZR88" s="312"/>
      <c r="LZS88" s="312"/>
      <c r="LZT88" s="312"/>
      <c r="LZU88" s="312"/>
      <c r="LZV88" s="312"/>
      <c r="LZW88" s="312"/>
      <c r="LZX88" s="312"/>
      <c r="LZY88" s="312"/>
      <c r="LZZ88" s="312"/>
      <c r="MAA88" s="312"/>
      <c r="MAB88" s="312"/>
      <c r="MAC88" s="318"/>
      <c r="MAD88" s="318"/>
      <c r="MAE88" s="318"/>
      <c r="MAF88" s="318"/>
      <c r="MAG88" s="318"/>
      <c r="MAH88" s="318"/>
      <c r="MAI88" s="318"/>
      <c r="MAJ88" s="318"/>
      <c r="MAK88" s="318"/>
      <c r="MAL88" s="318"/>
      <c r="MAM88" s="318"/>
      <c r="MAN88" s="318"/>
      <c r="MAO88" s="318"/>
      <c r="MAP88" s="318"/>
      <c r="MAQ88" s="318"/>
      <c r="MAR88" s="318"/>
      <c r="MAS88" s="322"/>
      <c r="MAT88" s="323"/>
      <c r="MAU88" s="323"/>
      <c r="MAV88" s="323"/>
      <c r="MAW88" s="323"/>
      <c r="MAX88" s="323"/>
      <c r="MAY88" s="323"/>
      <c r="MAZ88" s="323"/>
      <c r="MBA88" s="323"/>
      <c r="MBB88" s="323"/>
      <c r="MBC88" s="323"/>
      <c r="MBD88" s="323"/>
      <c r="MBE88" s="323"/>
      <c r="MBF88" s="323"/>
      <c r="MBG88" s="323"/>
      <c r="MBH88" s="350"/>
      <c r="MBI88" s="312"/>
      <c r="MBJ88" s="312"/>
      <c r="MBK88" s="312"/>
      <c r="MBL88" s="312"/>
      <c r="MBM88" s="312"/>
      <c r="MBN88" s="312"/>
      <c r="MBO88" s="312"/>
      <c r="MBP88" s="312"/>
      <c r="MBQ88" s="312"/>
      <c r="MBR88" s="312"/>
      <c r="MBS88" s="312"/>
      <c r="MBT88" s="312"/>
      <c r="MBU88" s="312"/>
      <c r="MBV88" s="312"/>
      <c r="MBW88" s="312"/>
      <c r="MBX88" s="312"/>
      <c r="MBY88" s="312"/>
      <c r="MBZ88" s="312"/>
      <c r="MCA88" s="312"/>
      <c r="MCB88" s="312"/>
      <c r="MCC88" s="312"/>
      <c r="MCD88" s="312"/>
      <c r="MCE88" s="312"/>
      <c r="MCF88" s="312"/>
      <c r="MCG88" s="312"/>
      <c r="MCH88" s="312"/>
      <c r="MCI88" s="312"/>
      <c r="MCJ88" s="312"/>
      <c r="MCK88" s="312"/>
      <c r="MCL88" s="312"/>
      <c r="MCM88" s="312"/>
      <c r="MCN88" s="312"/>
      <c r="MCO88" s="312"/>
      <c r="MCP88" s="312"/>
      <c r="MCQ88" s="312"/>
      <c r="MCR88" s="312"/>
      <c r="MCS88" s="312"/>
      <c r="MCT88" s="312"/>
      <c r="MCU88" s="312"/>
      <c r="MCV88" s="312"/>
      <c r="MCW88" s="312"/>
      <c r="MCX88" s="312"/>
      <c r="MCY88" s="312"/>
      <c r="MCZ88" s="312"/>
      <c r="MDA88" s="312"/>
      <c r="MDB88" s="312"/>
      <c r="MDC88" s="312"/>
      <c r="MDD88" s="312"/>
      <c r="MDE88" s="312"/>
      <c r="MDF88" s="312"/>
      <c r="MDG88" s="312"/>
      <c r="MDH88" s="312"/>
      <c r="MDI88" s="312"/>
      <c r="MDJ88" s="312"/>
      <c r="MDK88" s="312"/>
      <c r="MDL88" s="312"/>
      <c r="MDM88" s="312"/>
      <c r="MDN88" s="312"/>
      <c r="MDO88" s="312"/>
      <c r="MDP88" s="312"/>
      <c r="MDQ88" s="318"/>
      <c r="MDR88" s="318"/>
      <c r="MDS88" s="318"/>
      <c r="MDT88" s="318"/>
      <c r="MDU88" s="318"/>
      <c r="MDV88" s="318"/>
      <c r="MDW88" s="318"/>
      <c r="MDX88" s="318"/>
      <c r="MDY88" s="318"/>
      <c r="MDZ88" s="318"/>
      <c r="MEA88" s="318"/>
      <c r="MEB88" s="318"/>
      <c r="MEC88" s="318"/>
      <c r="MED88" s="318"/>
      <c r="MEE88" s="318"/>
      <c r="MEF88" s="318"/>
      <c r="MEG88" s="322"/>
      <c r="MEH88" s="323"/>
      <c r="MEI88" s="323"/>
      <c r="MEJ88" s="323"/>
      <c r="MEK88" s="323"/>
      <c r="MEL88" s="323"/>
      <c r="MEM88" s="323"/>
      <c r="MEN88" s="323"/>
      <c r="MEO88" s="323"/>
      <c r="MEP88" s="323"/>
      <c r="MEQ88" s="323"/>
      <c r="MER88" s="323"/>
      <c r="MES88" s="323"/>
      <c r="MET88" s="323"/>
      <c r="MEU88" s="323"/>
      <c r="MEV88" s="350"/>
      <c r="MEW88" s="312"/>
      <c r="MEX88" s="312"/>
      <c r="MEY88" s="312"/>
      <c r="MEZ88" s="312"/>
      <c r="MFA88" s="312"/>
      <c r="MFB88" s="312"/>
      <c r="MFC88" s="312"/>
      <c r="MFD88" s="312"/>
      <c r="MFE88" s="312"/>
      <c r="MFF88" s="312"/>
      <c r="MFG88" s="312"/>
      <c r="MFH88" s="312"/>
      <c r="MFI88" s="312"/>
      <c r="MFJ88" s="312"/>
      <c r="MFK88" s="312"/>
      <c r="MFL88" s="312"/>
      <c r="MFM88" s="312"/>
      <c r="MFN88" s="312"/>
      <c r="MFO88" s="312"/>
      <c r="MFP88" s="312"/>
      <c r="MFQ88" s="312"/>
      <c r="MFR88" s="312"/>
      <c r="MFS88" s="312"/>
      <c r="MFT88" s="312"/>
      <c r="MFU88" s="312"/>
      <c r="MFV88" s="312"/>
      <c r="MFW88" s="312"/>
      <c r="MFX88" s="312"/>
      <c r="MFY88" s="312"/>
      <c r="MFZ88" s="312"/>
      <c r="MGA88" s="312"/>
      <c r="MGB88" s="312"/>
      <c r="MGC88" s="312"/>
      <c r="MGD88" s="312"/>
      <c r="MGE88" s="312"/>
      <c r="MGF88" s="312"/>
      <c r="MGG88" s="312"/>
      <c r="MGH88" s="312"/>
      <c r="MGI88" s="312"/>
      <c r="MGJ88" s="312"/>
      <c r="MGK88" s="312"/>
      <c r="MGL88" s="312"/>
      <c r="MGM88" s="312"/>
      <c r="MGN88" s="312"/>
      <c r="MGO88" s="312"/>
      <c r="MGP88" s="312"/>
      <c r="MGQ88" s="312"/>
      <c r="MGR88" s="312"/>
      <c r="MGS88" s="312"/>
      <c r="MGT88" s="312"/>
      <c r="MGU88" s="312"/>
      <c r="MGV88" s="312"/>
      <c r="MGW88" s="312"/>
      <c r="MGX88" s="312"/>
      <c r="MGY88" s="312"/>
      <c r="MGZ88" s="312"/>
      <c r="MHA88" s="312"/>
      <c r="MHB88" s="312"/>
      <c r="MHC88" s="312"/>
      <c r="MHD88" s="312"/>
      <c r="MHE88" s="318"/>
      <c r="MHF88" s="318"/>
      <c r="MHG88" s="318"/>
      <c r="MHH88" s="318"/>
      <c r="MHI88" s="318"/>
      <c r="MHJ88" s="318"/>
      <c r="MHK88" s="318"/>
      <c r="MHL88" s="318"/>
      <c r="MHM88" s="318"/>
      <c r="MHN88" s="318"/>
      <c r="MHO88" s="318"/>
      <c r="MHP88" s="318"/>
      <c r="MHQ88" s="318"/>
      <c r="MHR88" s="318"/>
      <c r="MHS88" s="318"/>
      <c r="MHT88" s="318"/>
      <c r="MHU88" s="322"/>
      <c r="MHV88" s="323"/>
      <c r="MHW88" s="323"/>
      <c r="MHX88" s="323"/>
      <c r="MHY88" s="323"/>
      <c r="MHZ88" s="323"/>
      <c r="MIA88" s="323"/>
      <c r="MIB88" s="323"/>
      <c r="MIC88" s="323"/>
      <c r="MID88" s="323"/>
      <c r="MIE88" s="323"/>
      <c r="MIF88" s="323"/>
      <c r="MIG88" s="323"/>
      <c r="MIH88" s="323"/>
      <c r="MII88" s="323"/>
      <c r="MIJ88" s="350"/>
      <c r="MIK88" s="312"/>
      <c r="MIL88" s="312"/>
      <c r="MIM88" s="312"/>
      <c r="MIN88" s="312"/>
      <c r="MIO88" s="312"/>
      <c r="MIP88" s="312"/>
      <c r="MIQ88" s="312"/>
      <c r="MIR88" s="312"/>
      <c r="MIS88" s="312"/>
      <c r="MIT88" s="312"/>
      <c r="MIU88" s="312"/>
      <c r="MIV88" s="312"/>
      <c r="MIW88" s="312"/>
      <c r="MIX88" s="312"/>
      <c r="MIY88" s="312"/>
      <c r="MIZ88" s="312"/>
      <c r="MJA88" s="312"/>
      <c r="MJB88" s="312"/>
      <c r="MJC88" s="312"/>
      <c r="MJD88" s="312"/>
      <c r="MJE88" s="312"/>
      <c r="MJF88" s="312"/>
      <c r="MJG88" s="312"/>
      <c r="MJH88" s="312"/>
      <c r="MJI88" s="312"/>
      <c r="MJJ88" s="312"/>
      <c r="MJK88" s="312"/>
      <c r="MJL88" s="312"/>
      <c r="MJM88" s="312"/>
      <c r="MJN88" s="312"/>
      <c r="MJO88" s="312"/>
      <c r="MJP88" s="312"/>
      <c r="MJQ88" s="312"/>
      <c r="MJR88" s="312"/>
      <c r="MJS88" s="312"/>
      <c r="MJT88" s="312"/>
      <c r="MJU88" s="312"/>
      <c r="MJV88" s="312"/>
      <c r="MJW88" s="312"/>
      <c r="MJX88" s="312"/>
      <c r="MJY88" s="312"/>
      <c r="MJZ88" s="312"/>
      <c r="MKA88" s="312"/>
      <c r="MKB88" s="312"/>
      <c r="MKC88" s="312"/>
      <c r="MKD88" s="312"/>
      <c r="MKE88" s="312"/>
      <c r="MKF88" s="312"/>
      <c r="MKG88" s="312"/>
      <c r="MKH88" s="312"/>
      <c r="MKI88" s="312"/>
      <c r="MKJ88" s="312"/>
      <c r="MKK88" s="312"/>
      <c r="MKL88" s="312"/>
      <c r="MKM88" s="312"/>
      <c r="MKN88" s="312"/>
      <c r="MKO88" s="312"/>
      <c r="MKP88" s="312"/>
      <c r="MKQ88" s="312"/>
      <c r="MKR88" s="312"/>
      <c r="MKS88" s="318"/>
      <c r="MKT88" s="318"/>
      <c r="MKU88" s="318"/>
      <c r="MKV88" s="318"/>
      <c r="MKW88" s="318"/>
      <c r="MKX88" s="318"/>
      <c r="MKY88" s="318"/>
      <c r="MKZ88" s="318"/>
      <c r="MLA88" s="318"/>
      <c r="MLB88" s="318"/>
      <c r="MLC88" s="318"/>
      <c r="MLD88" s="318"/>
      <c r="MLE88" s="318"/>
      <c r="MLF88" s="318"/>
      <c r="MLG88" s="318"/>
      <c r="MLH88" s="318"/>
      <c r="MLI88" s="322"/>
      <c r="MLJ88" s="323"/>
      <c r="MLK88" s="323"/>
      <c r="MLL88" s="323"/>
      <c r="MLM88" s="323"/>
      <c r="MLN88" s="323"/>
      <c r="MLO88" s="323"/>
      <c r="MLP88" s="323"/>
      <c r="MLQ88" s="323"/>
      <c r="MLR88" s="323"/>
      <c r="MLS88" s="323"/>
      <c r="MLT88" s="323"/>
      <c r="MLU88" s="323"/>
      <c r="MLV88" s="323"/>
      <c r="MLW88" s="323"/>
      <c r="MLX88" s="350"/>
      <c r="MLY88" s="312"/>
      <c r="MLZ88" s="312"/>
      <c r="MMA88" s="312"/>
      <c r="MMB88" s="312"/>
      <c r="MMC88" s="312"/>
      <c r="MMD88" s="312"/>
      <c r="MME88" s="312"/>
      <c r="MMF88" s="312"/>
      <c r="MMG88" s="312"/>
      <c r="MMH88" s="312"/>
      <c r="MMI88" s="312"/>
      <c r="MMJ88" s="312"/>
      <c r="MMK88" s="312"/>
      <c r="MML88" s="312"/>
      <c r="MMM88" s="312"/>
      <c r="MMN88" s="312"/>
      <c r="MMO88" s="312"/>
      <c r="MMP88" s="312"/>
      <c r="MMQ88" s="312"/>
      <c r="MMR88" s="312"/>
      <c r="MMS88" s="312"/>
      <c r="MMT88" s="312"/>
      <c r="MMU88" s="312"/>
      <c r="MMV88" s="312"/>
      <c r="MMW88" s="312"/>
      <c r="MMX88" s="312"/>
      <c r="MMY88" s="312"/>
      <c r="MMZ88" s="312"/>
      <c r="MNA88" s="312"/>
      <c r="MNB88" s="312"/>
      <c r="MNC88" s="312"/>
      <c r="MND88" s="312"/>
      <c r="MNE88" s="312"/>
      <c r="MNF88" s="312"/>
      <c r="MNG88" s="312"/>
      <c r="MNH88" s="312"/>
      <c r="MNI88" s="312"/>
      <c r="MNJ88" s="312"/>
      <c r="MNK88" s="312"/>
      <c r="MNL88" s="312"/>
      <c r="MNM88" s="312"/>
      <c r="MNN88" s="312"/>
      <c r="MNO88" s="312"/>
      <c r="MNP88" s="312"/>
      <c r="MNQ88" s="312"/>
      <c r="MNR88" s="312"/>
      <c r="MNS88" s="312"/>
      <c r="MNT88" s="312"/>
      <c r="MNU88" s="312"/>
      <c r="MNV88" s="312"/>
      <c r="MNW88" s="312"/>
      <c r="MNX88" s="312"/>
      <c r="MNY88" s="312"/>
      <c r="MNZ88" s="312"/>
      <c r="MOA88" s="312"/>
      <c r="MOB88" s="312"/>
      <c r="MOC88" s="312"/>
      <c r="MOD88" s="312"/>
      <c r="MOE88" s="312"/>
      <c r="MOF88" s="312"/>
      <c r="MOG88" s="318"/>
      <c r="MOH88" s="318"/>
      <c r="MOI88" s="318"/>
      <c r="MOJ88" s="318"/>
      <c r="MOK88" s="318"/>
      <c r="MOL88" s="318"/>
      <c r="MOM88" s="318"/>
      <c r="MON88" s="318"/>
      <c r="MOO88" s="318"/>
      <c r="MOP88" s="318"/>
      <c r="MOQ88" s="318"/>
      <c r="MOR88" s="318"/>
      <c r="MOS88" s="318"/>
      <c r="MOT88" s="318"/>
      <c r="MOU88" s="318"/>
      <c r="MOV88" s="318"/>
      <c r="MOW88" s="322"/>
      <c r="MOX88" s="323"/>
      <c r="MOY88" s="323"/>
      <c r="MOZ88" s="323"/>
      <c r="MPA88" s="323"/>
      <c r="MPB88" s="323"/>
      <c r="MPC88" s="323"/>
      <c r="MPD88" s="323"/>
      <c r="MPE88" s="323"/>
      <c r="MPF88" s="323"/>
      <c r="MPG88" s="323"/>
      <c r="MPH88" s="323"/>
      <c r="MPI88" s="323"/>
      <c r="MPJ88" s="323"/>
      <c r="MPK88" s="323"/>
      <c r="MPL88" s="350"/>
      <c r="MPM88" s="312"/>
      <c r="MPN88" s="312"/>
      <c r="MPO88" s="312"/>
      <c r="MPP88" s="312"/>
      <c r="MPQ88" s="312"/>
      <c r="MPR88" s="312"/>
      <c r="MPS88" s="312"/>
      <c r="MPT88" s="312"/>
      <c r="MPU88" s="312"/>
      <c r="MPV88" s="312"/>
      <c r="MPW88" s="312"/>
      <c r="MPX88" s="312"/>
      <c r="MPY88" s="312"/>
      <c r="MPZ88" s="312"/>
      <c r="MQA88" s="312"/>
      <c r="MQB88" s="312"/>
      <c r="MQC88" s="312"/>
      <c r="MQD88" s="312"/>
      <c r="MQE88" s="312"/>
      <c r="MQF88" s="312"/>
      <c r="MQG88" s="312"/>
      <c r="MQH88" s="312"/>
      <c r="MQI88" s="312"/>
      <c r="MQJ88" s="312"/>
      <c r="MQK88" s="312"/>
      <c r="MQL88" s="312"/>
      <c r="MQM88" s="312"/>
      <c r="MQN88" s="312"/>
      <c r="MQO88" s="312"/>
      <c r="MQP88" s="312"/>
      <c r="MQQ88" s="312"/>
      <c r="MQR88" s="312"/>
      <c r="MQS88" s="312"/>
      <c r="MQT88" s="312"/>
      <c r="MQU88" s="312"/>
      <c r="MQV88" s="312"/>
      <c r="MQW88" s="312"/>
      <c r="MQX88" s="312"/>
      <c r="MQY88" s="312"/>
      <c r="MQZ88" s="312"/>
      <c r="MRA88" s="312"/>
      <c r="MRB88" s="312"/>
      <c r="MRC88" s="312"/>
      <c r="MRD88" s="312"/>
      <c r="MRE88" s="312"/>
      <c r="MRF88" s="312"/>
      <c r="MRG88" s="312"/>
      <c r="MRH88" s="312"/>
      <c r="MRI88" s="312"/>
      <c r="MRJ88" s="312"/>
      <c r="MRK88" s="312"/>
      <c r="MRL88" s="312"/>
      <c r="MRM88" s="312"/>
      <c r="MRN88" s="312"/>
      <c r="MRO88" s="312"/>
      <c r="MRP88" s="312"/>
      <c r="MRQ88" s="312"/>
      <c r="MRR88" s="312"/>
      <c r="MRS88" s="312"/>
      <c r="MRT88" s="312"/>
      <c r="MRU88" s="318"/>
      <c r="MRV88" s="318"/>
      <c r="MRW88" s="318"/>
      <c r="MRX88" s="318"/>
      <c r="MRY88" s="318"/>
      <c r="MRZ88" s="318"/>
      <c r="MSA88" s="318"/>
      <c r="MSB88" s="318"/>
      <c r="MSC88" s="318"/>
      <c r="MSD88" s="318"/>
      <c r="MSE88" s="318"/>
      <c r="MSF88" s="318"/>
      <c r="MSG88" s="318"/>
      <c r="MSH88" s="318"/>
      <c r="MSI88" s="318"/>
      <c r="MSJ88" s="318"/>
      <c r="MSK88" s="322"/>
      <c r="MSL88" s="323"/>
      <c r="MSM88" s="323"/>
      <c r="MSN88" s="323"/>
      <c r="MSO88" s="323"/>
      <c r="MSP88" s="323"/>
      <c r="MSQ88" s="323"/>
      <c r="MSR88" s="323"/>
      <c r="MSS88" s="323"/>
      <c r="MST88" s="323"/>
      <c r="MSU88" s="323"/>
      <c r="MSV88" s="323"/>
      <c r="MSW88" s="323"/>
      <c r="MSX88" s="323"/>
      <c r="MSY88" s="323"/>
      <c r="MSZ88" s="350"/>
      <c r="MTA88" s="312"/>
      <c r="MTB88" s="312"/>
      <c r="MTC88" s="312"/>
      <c r="MTD88" s="312"/>
      <c r="MTE88" s="312"/>
      <c r="MTF88" s="312"/>
      <c r="MTG88" s="312"/>
      <c r="MTH88" s="312"/>
      <c r="MTI88" s="312"/>
      <c r="MTJ88" s="312"/>
      <c r="MTK88" s="312"/>
      <c r="MTL88" s="312"/>
      <c r="MTM88" s="312"/>
      <c r="MTN88" s="312"/>
      <c r="MTO88" s="312"/>
      <c r="MTP88" s="312"/>
      <c r="MTQ88" s="312"/>
      <c r="MTR88" s="312"/>
      <c r="MTS88" s="312"/>
      <c r="MTT88" s="312"/>
      <c r="MTU88" s="312"/>
      <c r="MTV88" s="312"/>
      <c r="MTW88" s="312"/>
      <c r="MTX88" s="312"/>
      <c r="MTY88" s="312"/>
      <c r="MTZ88" s="312"/>
      <c r="MUA88" s="312"/>
      <c r="MUB88" s="312"/>
      <c r="MUC88" s="312"/>
      <c r="MUD88" s="312"/>
      <c r="MUE88" s="312"/>
      <c r="MUF88" s="312"/>
      <c r="MUG88" s="312"/>
      <c r="MUH88" s="312"/>
      <c r="MUI88" s="312"/>
      <c r="MUJ88" s="312"/>
      <c r="MUK88" s="312"/>
      <c r="MUL88" s="312"/>
      <c r="MUM88" s="312"/>
      <c r="MUN88" s="312"/>
      <c r="MUO88" s="312"/>
      <c r="MUP88" s="312"/>
      <c r="MUQ88" s="312"/>
      <c r="MUR88" s="312"/>
      <c r="MUS88" s="312"/>
      <c r="MUT88" s="312"/>
      <c r="MUU88" s="312"/>
      <c r="MUV88" s="312"/>
      <c r="MUW88" s="312"/>
      <c r="MUX88" s="312"/>
      <c r="MUY88" s="312"/>
      <c r="MUZ88" s="312"/>
      <c r="MVA88" s="312"/>
      <c r="MVB88" s="312"/>
      <c r="MVC88" s="312"/>
      <c r="MVD88" s="312"/>
      <c r="MVE88" s="312"/>
      <c r="MVF88" s="312"/>
      <c r="MVG88" s="312"/>
      <c r="MVH88" s="312"/>
      <c r="MVI88" s="318"/>
      <c r="MVJ88" s="318"/>
      <c r="MVK88" s="318"/>
      <c r="MVL88" s="318"/>
      <c r="MVM88" s="318"/>
      <c r="MVN88" s="318"/>
      <c r="MVO88" s="318"/>
      <c r="MVP88" s="318"/>
      <c r="MVQ88" s="318"/>
      <c r="MVR88" s="318"/>
      <c r="MVS88" s="318"/>
      <c r="MVT88" s="318"/>
      <c r="MVU88" s="318"/>
      <c r="MVV88" s="318"/>
      <c r="MVW88" s="318"/>
      <c r="MVX88" s="318"/>
      <c r="MVY88" s="322"/>
      <c r="MVZ88" s="323"/>
      <c r="MWA88" s="323"/>
      <c r="MWB88" s="323"/>
      <c r="MWC88" s="323"/>
      <c r="MWD88" s="323"/>
      <c r="MWE88" s="323"/>
      <c r="MWF88" s="323"/>
      <c r="MWG88" s="323"/>
      <c r="MWH88" s="323"/>
      <c r="MWI88" s="323"/>
      <c r="MWJ88" s="323"/>
      <c r="MWK88" s="323"/>
      <c r="MWL88" s="323"/>
      <c r="MWM88" s="323"/>
      <c r="MWN88" s="350"/>
      <c r="MWO88" s="312"/>
      <c r="MWP88" s="312"/>
      <c r="MWQ88" s="312"/>
      <c r="MWR88" s="312"/>
      <c r="MWS88" s="312"/>
      <c r="MWT88" s="312"/>
      <c r="MWU88" s="312"/>
      <c r="MWV88" s="312"/>
      <c r="MWW88" s="312"/>
      <c r="MWX88" s="312"/>
      <c r="MWY88" s="312"/>
      <c r="MWZ88" s="312"/>
      <c r="MXA88" s="312"/>
      <c r="MXB88" s="312"/>
      <c r="MXC88" s="312"/>
      <c r="MXD88" s="312"/>
      <c r="MXE88" s="312"/>
      <c r="MXF88" s="312"/>
      <c r="MXG88" s="312"/>
      <c r="MXH88" s="312"/>
      <c r="MXI88" s="312"/>
      <c r="MXJ88" s="312"/>
      <c r="MXK88" s="312"/>
      <c r="MXL88" s="312"/>
      <c r="MXM88" s="312"/>
      <c r="MXN88" s="312"/>
      <c r="MXO88" s="312"/>
      <c r="MXP88" s="312"/>
      <c r="MXQ88" s="312"/>
      <c r="MXR88" s="312"/>
      <c r="MXS88" s="312"/>
      <c r="MXT88" s="312"/>
      <c r="MXU88" s="312"/>
      <c r="MXV88" s="312"/>
      <c r="MXW88" s="312"/>
      <c r="MXX88" s="312"/>
      <c r="MXY88" s="312"/>
      <c r="MXZ88" s="312"/>
      <c r="MYA88" s="312"/>
      <c r="MYB88" s="312"/>
      <c r="MYC88" s="312"/>
      <c r="MYD88" s="312"/>
      <c r="MYE88" s="312"/>
      <c r="MYF88" s="312"/>
      <c r="MYG88" s="312"/>
      <c r="MYH88" s="312"/>
      <c r="MYI88" s="312"/>
      <c r="MYJ88" s="312"/>
      <c r="MYK88" s="312"/>
      <c r="MYL88" s="312"/>
      <c r="MYM88" s="312"/>
      <c r="MYN88" s="312"/>
      <c r="MYO88" s="312"/>
      <c r="MYP88" s="312"/>
      <c r="MYQ88" s="312"/>
      <c r="MYR88" s="312"/>
      <c r="MYS88" s="312"/>
      <c r="MYT88" s="312"/>
      <c r="MYU88" s="312"/>
      <c r="MYV88" s="312"/>
      <c r="MYW88" s="318"/>
      <c r="MYX88" s="318"/>
      <c r="MYY88" s="318"/>
      <c r="MYZ88" s="318"/>
      <c r="MZA88" s="318"/>
      <c r="MZB88" s="318"/>
      <c r="MZC88" s="318"/>
      <c r="MZD88" s="318"/>
      <c r="MZE88" s="318"/>
      <c r="MZF88" s="318"/>
      <c r="MZG88" s="318"/>
      <c r="MZH88" s="318"/>
      <c r="MZI88" s="318"/>
      <c r="MZJ88" s="318"/>
      <c r="MZK88" s="318"/>
      <c r="MZL88" s="318"/>
      <c r="MZM88" s="322"/>
      <c r="MZN88" s="323"/>
      <c r="MZO88" s="323"/>
      <c r="MZP88" s="323"/>
      <c r="MZQ88" s="323"/>
      <c r="MZR88" s="323"/>
      <c r="MZS88" s="323"/>
      <c r="MZT88" s="323"/>
      <c r="MZU88" s="323"/>
      <c r="MZV88" s="323"/>
      <c r="MZW88" s="323"/>
      <c r="MZX88" s="323"/>
      <c r="MZY88" s="323"/>
      <c r="MZZ88" s="323"/>
      <c r="NAA88" s="323"/>
      <c r="NAB88" s="350"/>
      <c r="NAC88" s="312"/>
      <c r="NAD88" s="312"/>
      <c r="NAE88" s="312"/>
      <c r="NAF88" s="312"/>
      <c r="NAG88" s="312"/>
      <c r="NAH88" s="312"/>
      <c r="NAI88" s="312"/>
      <c r="NAJ88" s="312"/>
      <c r="NAK88" s="312"/>
      <c r="NAL88" s="312"/>
      <c r="NAM88" s="312"/>
      <c r="NAN88" s="312"/>
      <c r="NAO88" s="312"/>
      <c r="NAP88" s="312"/>
      <c r="NAQ88" s="312"/>
      <c r="NAR88" s="312"/>
      <c r="NAS88" s="312"/>
      <c r="NAT88" s="312"/>
      <c r="NAU88" s="312"/>
      <c r="NAV88" s="312"/>
      <c r="NAW88" s="312"/>
      <c r="NAX88" s="312"/>
      <c r="NAY88" s="312"/>
      <c r="NAZ88" s="312"/>
      <c r="NBA88" s="312"/>
      <c r="NBB88" s="312"/>
      <c r="NBC88" s="312"/>
      <c r="NBD88" s="312"/>
      <c r="NBE88" s="312"/>
      <c r="NBF88" s="312"/>
      <c r="NBG88" s="312"/>
      <c r="NBH88" s="312"/>
      <c r="NBI88" s="312"/>
      <c r="NBJ88" s="312"/>
      <c r="NBK88" s="312"/>
      <c r="NBL88" s="312"/>
      <c r="NBM88" s="312"/>
      <c r="NBN88" s="312"/>
      <c r="NBO88" s="312"/>
      <c r="NBP88" s="312"/>
      <c r="NBQ88" s="312"/>
      <c r="NBR88" s="312"/>
      <c r="NBS88" s="312"/>
      <c r="NBT88" s="312"/>
      <c r="NBU88" s="312"/>
      <c r="NBV88" s="312"/>
      <c r="NBW88" s="312"/>
      <c r="NBX88" s="312"/>
      <c r="NBY88" s="312"/>
      <c r="NBZ88" s="312"/>
      <c r="NCA88" s="312"/>
      <c r="NCB88" s="312"/>
      <c r="NCC88" s="312"/>
      <c r="NCD88" s="312"/>
      <c r="NCE88" s="312"/>
      <c r="NCF88" s="312"/>
      <c r="NCG88" s="312"/>
      <c r="NCH88" s="312"/>
      <c r="NCI88" s="312"/>
      <c r="NCJ88" s="312"/>
      <c r="NCK88" s="318"/>
      <c r="NCL88" s="318"/>
      <c r="NCM88" s="318"/>
      <c r="NCN88" s="318"/>
      <c r="NCO88" s="318"/>
      <c r="NCP88" s="318"/>
      <c r="NCQ88" s="318"/>
      <c r="NCR88" s="318"/>
      <c r="NCS88" s="318"/>
      <c r="NCT88" s="318"/>
      <c r="NCU88" s="318"/>
      <c r="NCV88" s="318"/>
      <c r="NCW88" s="318"/>
      <c r="NCX88" s="318"/>
      <c r="NCY88" s="318"/>
      <c r="NCZ88" s="318"/>
      <c r="NDA88" s="322"/>
      <c r="NDB88" s="323"/>
      <c r="NDC88" s="323"/>
      <c r="NDD88" s="323"/>
      <c r="NDE88" s="323"/>
      <c r="NDF88" s="323"/>
      <c r="NDG88" s="323"/>
      <c r="NDH88" s="323"/>
      <c r="NDI88" s="323"/>
      <c r="NDJ88" s="323"/>
      <c r="NDK88" s="323"/>
      <c r="NDL88" s="323"/>
      <c r="NDM88" s="323"/>
      <c r="NDN88" s="323"/>
      <c r="NDO88" s="323"/>
      <c r="NDP88" s="350"/>
      <c r="NDQ88" s="312"/>
      <c r="NDR88" s="312"/>
      <c r="NDS88" s="312"/>
      <c r="NDT88" s="312"/>
      <c r="NDU88" s="312"/>
      <c r="NDV88" s="312"/>
      <c r="NDW88" s="312"/>
      <c r="NDX88" s="312"/>
      <c r="NDY88" s="312"/>
      <c r="NDZ88" s="312"/>
      <c r="NEA88" s="312"/>
      <c r="NEB88" s="312"/>
      <c r="NEC88" s="312"/>
      <c r="NED88" s="312"/>
      <c r="NEE88" s="312"/>
      <c r="NEF88" s="312"/>
      <c r="NEG88" s="312"/>
      <c r="NEH88" s="312"/>
      <c r="NEI88" s="312"/>
      <c r="NEJ88" s="312"/>
      <c r="NEK88" s="312"/>
      <c r="NEL88" s="312"/>
      <c r="NEM88" s="312"/>
      <c r="NEN88" s="312"/>
      <c r="NEO88" s="312"/>
      <c r="NEP88" s="312"/>
      <c r="NEQ88" s="312"/>
      <c r="NER88" s="312"/>
      <c r="NES88" s="312"/>
      <c r="NET88" s="312"/>
      <c r="NEU88" s="312"/>
      <c r="NEV88" s="312"/>
      <c r="NEW88" s="312"/>
      <c r="NEX88" s="312"/>
      <c r="NEY88" s="312"/>
      <c r="NEZ88" s="312"/>
      <c r="NFA88" s="312"/>
      <c r="NFB88" s="312"/>
      <c r="NFC88" s="312"/>
      <c r="NFD88" s="312"/>
      <c r="NFE88" s="312"/>
      <c r="NFF88" s="312"/>
      <c r="NFG88" s="312"/>
      <c r="NFH88" s="312"/>
      <c r="NFI88" s="312"/>
      <c r="NFJ88" s="312"/>
      <c r="NFK88" s="312"/>
      <c r="NFL88" s="312"/>
      <c r="NFM88" s="312"/>
      <c r="NFN88" s="312"/>
      <c r="NFO88" s="312"/>
      <c r="NFP88" s="312"/>
      <c r="NFQ88" s="312"/>
      <c r="NFR88" s="312"/>
      <c r="NFS88" s="312"/>
      <c r="NFT88" s="312"/>
      <c r="NFU88" s="312"/>
      <c r="NFV88" s="312"/>
      <c r="NFW88" s="312"/>
      <c r="NFX88" s="312"/>
      <c r="NFY88" s="318"/>
      <c r="NFZ88" s="318"/>
      <c r="NGA88" s="318"/>
      <c r="NGB88" s="318"/>
      <c r="NGC88" s="318"/>
      <c r="NGD88" s="318"/>
      <c r="NGE88" s="318"/>
      <c r="NGF88" s="318"/>
      <c r="NGG88" s="318"/>
      <c r="NGH88" s="318"/>
      <c r="NGI88" s="318"/>
      <c r="NGJ88" s="318"/>
      <c r="NGK88" s="318"/>
      <c r="NGL88" s="318"/>
      <c r="NGM88" s="318"/>
      <c r="NGN88" s="318"/>
      <c r="NGO88" s="322"/>
      <c r="NGP88" s="323"/>
      <c r="NGQ88" s="323"/>
      <c r="NGR88" s="323"/>
      <c r="NGS88" s="323"/>
      <c r="NGT88" s="323"/>
      <c r="NGU88" s="323"/>
      <c r="NGV88" s="323"/>
      <c r="NGW88" s="323"/>
      <c r="NGX88" s="323"/>
      <c r="NGY88" s="323"/>
      <c r="NGZ88" s="323"/>
      <c r="NHA88" s="323"/>
      <c r="NHB88" s="323"/>
      <c r="NHC88" s="323"/>
      <c r="NHD88" s="350"/>
      <c r="NHE88" s="312"/>
      <c r="NHF88" s="312"/>
      <c r="NHG88" s="312"/>
      <c r="NHH88" s="312"/>
      <c r="NHI88" s="312"/>
      <c r="NHJ88" s="312"/>
      <c r="NHK88" s="312"/>
      <c r="NHL88" s="312"/>
      <c r="NHM88" s="312"/>
      <c r="NHN88" s="312"/>
      <c r="NHO88" s="312"/>
      <c r="NHP88" s="312"/>
      <c r="NHQ88" s="312"/>
      <c r="NHR88" s="312"/>
      <c r="NHS88" s="312"/>
      <c r="NHT88" s="312"/>
      <c r="NHU88" s="312"/>
      <c r="NHV88" s="312"/>
      <c r="NHW88" s="312"/>
      <c r="NHX88" s="312"/>
      <c r="NHY88" s="312"/>
      <c r="NHZ88" s="312"/>
      <c r="NIA88" s="312"/>
      <c r="NIB88" s="312"/>
      <c r="NIC88" s="312"/>
      <c r="NID88" s="312"/>
      <c r="NIE88" s="312"/>
      <c r="NIF88" s="312"/>
      <c r="NIG88" s="312"/>
      <c r="NIH88" s="312"/>
      <c r="NII88" s="312"/>
      <c r="NIJ88" s="312"/>
      <c r="NIK88" s="312"/>
      <c r="NIL88" s="312"/>
      <c r="NIM88" s="312"/>
      <c r="NIN88" s="312"/>
      <c r="NIO88" s="312"/>
      <c r="NIP88" s="312"/>
      <c r="NIQ88" s="312"/>
      <c r="NIR88" s="312"/>
      <c r="NIS88" s="312"/>
      <c r="NIT88" s="312"/>
      <c r="NIU88" s="312"/>
      <c r="NIV88" s="312"/>
      <c r="NIW88" s="312"/>
      <c r="NIX88" s="312"/>
      <c r="NIY88" s="312"/>
      <c r="NIZ88" s="312"/>
      <c r="NJA88" s="312"/>
      <c r="NJB88" s="312"/>
      <c r="NJC88" s="312"/>
      <c r="NJD88" s="312"/>
      <c r="NJE88" s="312"/>
      <c r="NJF88" s="312"/>
      <c r="NJG88" s="312"/>
      <c r="NJH88" s="312"/>
      <c r="NJI88" s="312"/>
      <c r="NJJ88" s="312"/>
      <c r="NJK88" s="312"/>
      <c r="NJL88" s="312"/>
      <c r="NJM88" s="318"/>
      <c r="NJN88" s="318"/>
      <c r="NJO88" s="318"/>
      <c r="NJP88" s="318"/>
      <c r="NJQ88" s="318"/>
      <c r="NJR88" s="318"/>
      <c r="NJS88" s="318"/>
      <c r="NJT88" s="318"/>
      <c r="NJU88" s="318"/>
      <c r="NJV88" s="318"/>
      <c r="NJW88" s="318"/>
      <c r="NJX88" s="318"/>
      <c r="NJY88" s="318"/>
      <c r="NJZ88" s="318"/>
      <c r="NKA88" s="318"/>
      <c r="NKB88" s="318"/>
      <c r="NKC88" s="322"/>
      <c r="NKD88" s="323"/>
      <c r="NKE88" s="323"/>
      <c r="NKF88" s="323"/>
      <c r="NKG88" s="323"/>
      <c r="NKH88" s="323"/>
      <c r="NKI88" s="323"/>
      <c r="NKJ88" s="323"/>
      <c r="NKK88" s="323"/>
      <c r="NKL88" s="323"/>
      <c r="NKM88" s="323"/>
      <c r="NKN88" s="323"/>
      <c r="NKO88" s="323"/>
      <c r="NKP88" s="323"/>
      <c r="NKQ88" s="323"/>
      <c r="NKR88" s="350"/>
      <c r="NKS88" s="312"/>
      <c r="NKT88" s="312"/>
      <c r="NKU88" s="312"/>
      <c r="NKV88" s="312"/>
      <c r="NKW88" s="312"/>
      <c r="NKX88" s="312"/>
      <c r="NKY88" s="312"/>
      <c r="NKZ88" s="312"/>
      <c r="NLA88" s="312"/>
      <c r="NLB88" s="312"/>
      <c r="NLC88" s="312"/>
      <c r="NLD88" s="312"/>
      <c r="NLE88" s="312"/>
      <c r="NLF88" s="312"/>
      <c r="NLG88" s="312"/>
      <c r="NLH88" s="312"/>
      <c r="NLI88" s="312"/>
      <c r="NLJ88" s="312"/>
      <c r="NLK88" s="312"/>
      <c r="NLL88" s="312"/>
      <c r="NLM88" s="312"/>
      <c r="NLN88" s="312"/>
      <c r="NLO88" s="312"/>
      <c r="NLP88" s="312"/>
      <c r="NLQ88" s="312"/>
      <c r="NLR88" s="312"/>
      <c r="NLS88" s="312"/>
      <c r="NLT88" s="312"/>
      <c r="NLU88" s="312"/>
      <c r="NLV88" s="312"/>
      <c r="NLW88" s="312"/>
      <c r="NLX88" s="312"/>
      <c r="NLY88" s="312"/>
      <c r="NLZ88" s="312"/>
      <c r="NMA88" s="312"/>
      <c r="NMB88" s="312"/>
      <c r="NMC88" s="312"/>
      <c r="NMD88" s="312"/>
      <c r="NME88" s="312"/>
      <c r="NMF88" s="312"/>
      <c r="NMG88" s="312"/>
      <c r="NMH88" s="312"/>
      <c r="NMI88" s="312"/>
      <c r="NMJ88" s="312"/>
      <c r="NMK88" s="312"/>
      <c r="NML88" s="312"/>
      <c r="NMM88" s="312"/>
      <c r="NMN88" s="312"/>
      <c r="NMO88" s="312"/>
      <c r="NMP88" s="312"/>
      <c r="NMQ88" s="312"/>
      <c r="NMR88" s="312"/>
      <c r="NMS88" s="312"/>
      <c r="NMT88" s="312"/>
      <c r="NMU88" s="312"/>
      <c r="NMV88" s="312"/>
      <c r="NMW88" s="312"/>
      <c r="NMX88" s="312"/>
      <c r="NMY88" s="312"/>
      <c r="NMZ88" s="312"/>
      <c r="NNA88" s="318"/>
      <c r="NNB88" s="318"/>
      <c r="NNC88" s="318"/>
      <c r="NND88" s="318"/>
      <c r="NNE88" s="318"/>
      <c r="NNF88" s="318"/>
      <c r="NNG88" s="318"/>
      <c r="NNH88" s="318"/>
      <c r="NNI88" s="318"/>
      <c r="NNJ88" s="318"/>
      <c r="NNK88" s="318"/>
      <c r="NNL88" s="318"/>
      <c r="NNM88" s="318"/>
      <c r="NNN88" s="318"/>
      <c r="NNO88" s="318"/>
      <c r="NNP88" s="318"/>
      <c r="NNQ88" s="322"/>
      <c r="NNR88" s="323"/>
      <c r="NNS88" s="323"/>
      <c r="NNT88" s="323"/>
      <c r="NNU88" s="323"/>
      <c r="NNV88" s="323"/>
      <c r="NNW88" s="323"/>
      <c r="NNX88" s="323"/>
      <c r="NNY88" s="323"/>
      <c r="NNZ88" s="323"/>
      <c r="NOA88" s="323"/>
      <c r="NOB88" s="323"/>
      <c r="NOC88" s="323"/>
      <c r="NOD88" s="323"/>
      <c r="NOE88" s="323"/>
      <c r="NOF88" s="350"/>
      <c r="NOG88" s="312"/>
      <c r="NOH88" s="312"/>
      <c r="NOI88" s="312"/>
      <c r="NOJ88" s="312"/>
      <c r="NOK88" s="312"/>
      <c r="NOL88" s="312"/>
      <c r="NOM88" s="312"/>
      <c r="NON88" s="312"/>
      <c r="NOO88" s="312"/>
      <c r="NOP88" s="312"/>
      <c r="NOQ88" s="312"/>
      <c r="NOR88" s="312"/>
      <c r="NOS88" s="312"/>
      <c r="NOT88" s="312"/>
      <c r="NOU88" s="312"/>
      <c r="NOV88" s="312"/>
      <c r="NOW88" s="312"/>
      <c r="NOX88" s="312"/>
      <c r="NOY88" s="312"/>
      <c r="NOZ88" s="312"/>
      <c r="NPA88" s="312"/>
      <c r="NPB88" s="312"/>
      <c r="NPC88" s="312"/>
      <c r="NPD88" s="312"/>
      <c r="NPE88" s="312"/>
      <c r="NPF88" s="312"/>
      <c r="NPG88" s="312"/>
      <c r="NPH88" s="312"/>
      <c r="NPI88" s="312"/>
      <c r="NPJ88" s="312"/>
      <c r="NPK88" s="312"/>
      <c r="NPL88" s="312"/>
      <c r="NPM88" s="312"/>
      <c r="NPN88" s="312"/>
      <c r="NPO88" s="312"/>
      <c r="NPP88" s="312"/>
      <c r="NPQ88" s="312"/>
      <c r="NPR88" s="312"/>
      <c r="NPS88" s="312"/>
      <c r="NPT88" s="312"/>
      <c r="NPU88" s="312"/>
      <c r="NPV88" s="312"/>
      <c r="NPW88" s="312"/>
      <c r="NPX88" s="312"/>
      <c r="NPY88" s="312"/>
      <c r="NPZ88" s="312"/>
      <c r="NQA88" s="312"/>
      <c r="NQB88" s="312"/>
      <c r="NQC88" s="312"/>
      <c r="NQD88" s="312"/>
      <c r="NQE88" s="312"/>
      <c r="NQF88" s="312"/>
      <c r="NQG88" s="312"/>
      <c r="NQH88" s="312"/>
      <c r="NQI88" s="312"/>
      <c r="NQJ88" s="312"/>
      <c r="NQK88" s="312"/>
      <c r="NQL88" s="312"/>
      <c r="NQM88" s="312"/>
      <c r="NQN88" s="312"/>
      <c r="NQO88" s="318"/>
      <c r="NQP88" s="318"/>
      <c r="NQQ88" s="318"/>
      <c r="NQR88" s="318"/>
      <c r="NQS88" s="318"/>
      <c r="NQT88" s="318"/>
      <c r="NQU88" s="318"/>
      <c r="NQV88" s="318"/>
      <c r="NQW88" s="318"/>
      <c r="NQX88" s="318"/>
      <c r="NQY88" s="318"/>
      <c r="NQZ88" s="318"/>
      <c r="NRA88" s="318"/>
      <c r="NRB88" s="318"/>
      <c r="NRC88" s="318"/>
      <c r="NRD88" s="318"/>
      <c r="NRE88" s="322"/>
      <c r="NRF88" s="323"/>
      <c r="NRG88" s="323"/>
      <c r="NRH88" s="323"/>
      <c r="NRI88" s="323"/>
      <c r="NRJ88" s="323"/>
      <c r="NRK88" s="323"/>
      <c r="NRL88" s="323"/>
      <c r="NRM88" s="323"/>
      <c r="NRN88" s="323"/>
      <c r="NRO88" s="323"/>
      <c r="NRP88" s="323"/>
      <c r="NRQ88" s="323"/>
      <c r="NRR88" s="323"/>
      <c r="NRS88" s="323"/>
      <c r="NRT88" s="350"/>
      <c r="NRU88" s="312"/>
      <c r="NRV88" s="312"/>
      <c r="NRW88" s="312"/>
      <c r="NRX88" s="312"/>
      <c r="NRY88" s="312"/>
      <c r="NRZ88" s="312"/>
      <c r="NSA88" s="312"/>
      <c r="NSB88" s="312"/>
      <c r="NSC88" s="312"/>
      <c r="NSD88" s="312"/>
      <c r="NSE88" s="312"/>
      <c r="NSF88" s="312"/>
      <c r="NSG88" s="312"/>
      <c r="NSH88" s="312"/>
      <c r="NSI88" s="312"/>
      <c r="NSJ88" s="312"/>
      <c r="NSK88" s="312"/>
      <c r="NSL88" s="312"/>
      <c r="NSM88" s="312"/>
      <c r="NSN88" s="312"/>
      <c r="NSO88" s="312"/>
      <c r="NSP88" s="312"/>
      <c r="NSQ88" s="312"/>
      <c r="NSR88" s="312"/>
      <c r="NSS88" s="312"/>
      <c r="NST88" s="312"/>
      <c r="NSU88" s="312"/>
      <c r="NSV88" s="312"/>
      <c r="NSW88" s="312"/>
      <c r="NSX88" s="312"/>
      <c r="NSY88" s="312"/>
      <c r="NSZ88" s="312"/>
      <c r="NTA88" s="312"/>
      <c r="NTB88" s="312"/>
      <c r="NTC88" s="312"/>
      <c r="NTD88" s="312"/>
      <c r="NTE88" s="312"/>
      <c r="NTF88" s="312"/>
      <c r="NTG88" s="312"/>
      <c r="NTH88" s="312"/>
      <c r="NTI88" s="312"/>
      <c r="NTJ88" s="312"/>
      <c r="NTK88" s="312"/>
      <c r="NTL88" s="312"/>
      <c r="NTM88" s="312"/>
      <c r="NTN88" s="312"/>
      <c r="NTO88" s="312"/>
      <c r="NTP88" s="312"/>
      <c r="NTQ88" s="312"/>
      <c r="NTR88" s="312"/>
      <c r="NTS88" s="312"/>
      <c r="NTT88" s="312"/>
      <c r="NTU88" s="312"/>
      <c r="NTV88" s="312"/>
      <c r="NTW88" s="312"/>
      <c r="NTX88" s="312"/>
      <c r="NTY88" s="312"/>
      <c r="NTZ88" s="312"/>
      <c r="NUA88" s="312"/>
      <c r="NUB88" s="312"/>
      <c r="NUC88" s="318"/>
      <c r="NUD88" s="318"/>
      <c r="NUE88" s="318"/>
      <c r="NUF88" s="318"/>
      <c r="NUG88" s="318"/>
      <c r="NUH88" s="318"/>
      <c r="NUI88" s="318"/>
      <c r="NUJ88" s="318"/>
      <c r="NUK88" s="318"/>
      <c r="NUL88" s="318"/>
      <c r="NUM88" s="318"/>
      <c r="NUN88" s="318"/>
      <c r="NUO88" s="318"/>
      <c r="NUP88" s="318"/>
      <c r="NUQ88" s="318"/>
      <c r="NUR88" s="318"/>
      <c r="NUS88" s="322"/>
      <c r="NUT88" s="323"/>
      <c r="NUU88" s="323"/>
      <c r="NUV88" s="323"/>
      <c r="NUW88" s="323"/>
      <c r="NUX88" s="323"/>
      <c r="NUY88" s="323"/>
      <c r="NUZ88" s="323"/>
      <c r="NVA88" s="323"/>
      <c r="NVB88" s="323"/>
      <c r="NVC88" s="323"/>
      <c r="NVD88" s="323"/>
      <c r="NVE88" s="323"/>
      <c r="NVF88" s="323"/>
      <c r="NVG88" s="323"/>
      <c r="NVH88" s="350"/>
      <c r="NVI88" s="312"/>
      <c r="NVJ88" s="312"/>
      <c r="NVK88" s="312"/>
      <c r="NVL88" s="312"/>
      <c r="NVM88" s="312"/>
      <c r="NVN88" s="312"/>
      <c r="NVO88" s="312"/>
      <c r="NVP88" s="312"/>
      <c r="NVQ88" s="312"/>
      <c r="NVR88" s="312"/>
      <c r="NVS88" s="312"/>
      <c r="NVT88" s="312"/>
      <c r="NVU88" s="312"/>
      <c r="NVV88" s="312"/>
      <c r="NVW88" s="312"/>
      <c r="NVX88" s="312"/>
      <c r="NVY88" s="312"/>
      <c r="NVZ88" s="312"/>
      <c r="NWA88" s="312"/>
      <c r="NWB88" s="312"/>
      <c r="NWC88" s="312"/>
      <c r="NWD88" s="312"/>
      <c r="NWE88" s="312"/>
      <c r="NWF88" s="312"/>
      <c r="NWG88" s="312"/>
      <c r="NWH88" s="312"/>
      <c r="NWI88" s="312"/>
      <c r="NWJ88" s="312"/>
      <c r="NWK88" s="312"/>
      <c r="NWL88" s="312"/>
      <c r="NWM88" s="312"/>
      <c r="NWN88" s="312"/>
      <c r="NWO88" s="312"/>
      <c r="NWP88" s="312"/>
      <c r="NWQ88" s="312"/>
      <c r="NWR88" s="312"/>
      <c r="NWS88" s="312"/>
      <c r="NWT88" s="312"/>
      <c r="NWU88" s="312"/>
      <c r="NWV88" s="312"/>
      <c r="NWW88" s="312"/>
      <c r="NWX88" s="312"/>
      <c r="NWY88" s="312"/>
      <c r="NWZ88" s="312"/>
      <c r="NXA88" s="312"/>
      <c r="NXB88" s="312"/>
      <c r="NXC88" s="312"/>
      <c r="NXD88" s="312"/>
      <c r="NXE88" s="312"/>
      <c r="NXF88" s="312"/>
      <c r="NXG88" s="312"/>
      <c r="NXH88" s="312"/>
      <c r="NXI88" s="312"/>
      <c r="NXJ88" s="312"/>
      <c r="NXK88" s="312"/>
      <c r="NXL88" s="312"/>
      <c r="NXM88" s="312"/>
      <c r="NXN88" s="312"/>
      <c r="NXO88" s="312"/>
      <c r="NXP88" s="312"/>
      <c r="NXQ88" s="318"/>
      <c r="NXR88" s="318"/>
      <c r="NXS88" s="318"/>
      <c r="NXT88" s="318"/>
      <c r="NXU88" s="318"/>
      <c r="NXV88" s="318"/>
      <c r="NXW88" s="318"/>
      <c r="NXX88" s="318"/>
      <c r="NXY88" s="318"/>
      <c r="NXZ88" s="318"/>
      <c r="NYA88" s="318"/>
      <c r="NYB88" s="318"/>
      <c r="NYC88" s="318"/>
      <c r="NYD88" s="318"/>
      <c r="NYE88" s="318"/>
      <c r="NYF88" s="318"/>
      <c r="NYG88" s="322"/>
      <c r="NYH88" s="323"/>
      <c r="NYI88" s="323"/>
      <c r="NYJ88" s="323"/>
      <c r="NYK88" s="323"/>
      <c r="NYL88" s="323"/>
      <c r="NYM88" s="323"/>
      <c r="NYN88" s="323"/>
      <c r="NYO88" s="323"/>
      <c r="NYP88" s="323"/>
      <c r="NYQ88" s="323"/>
      <c r="NYR88" s="323"/>
      <c r="NYS88" s="323"/>
      <c r="NYT88" s="323"/>
      <c r="NYU88" s="323"/>
      <c r="NYV88" s="350"/>
      <c r="NYW88" s="312"/>
      <c r="NYX88" s="312"/>
      <c r="NYY88" s="312"/>
      <c r="NYZ88" s="312"/>
      <c r="NZA88" s="312"/>
      <c r="NZB88" s="312"/>
      <c r="NZC88" s="312"/>
      <c r="NZD88" s="312"/>
      <c r="NZE88" s="312"/>
      <c r="NZF88" s="312"/>
      <c r="NZG88" s="312"/>
      <c r="NZH88" s="312"/>
      <c r="NZI88" s="312"/>
      <c r="NZJ88" s="312"/>
      <c r="NZK88" s="312"/>
      <c r="NZL88" s="312"/>
      <c r="NZM88" s="312"/>
      <c r="NZN88" s="312"/>
      <c r="NZO88" s="312"/>
      <c r="NZP88" s="312"/>
      <c r="NZQ88" s="312"/>
      <c r="NZR88" s="312"/>
      <c r="NZS88" s="312"/>
      <c r="NZT88" s="312"/>
      <c r="NZU88" s="312"/>
      <c r="NZV88" s="312"/>
      <c r="NZW88" s="312"/>
      <c r="NZX88" s="312"/>
      <c r="NZY88" s="312"/>
      <c r="NZZ88" s="312"/>
      <c r="OAA88" s="312"/>
      <c r="OAB88" s="312"/>
      <c r="OAC88" s="312"/>
      <c r="OAD88" s="312"/>
      <c r="OAE88" s="312"/>
      <c r="OAF88" s="312"/>
      <c r="OAG88" s="312"/>
      <c r="OAH88" s="312"/>
      <c r="OAI88" s="312"/>
      <c r="OAJ88" s="312"/>
      <c r="OAK88" s="312"/>
      <c r="OAL88" s="312"/>
      <c r="OAM88" s="312"/>
      <c r="OAN88" s="312"/>
      <c r="OAO88" s="312"/>
      <c r="OAP88" s="312"/>
      <c r="OAQ88" s="312"/>
      <c r="OAR88" s="312"/>
      <c r="OAS88" s="312"/>
      <c r="OAT88" s="312"/>
      <c r="OAU88" s="312"/>
      <c r="OAV88" s="312"/>
      <c r="OAW88" s="312"/>
      <c r="OAX88" s="312"/>
      <c r="OAY88" s="312"/>
      <c r="OAZ88" s="312"/>
      <c r="OBA88" s="312"/>
      <c r="OBB88" s="312"/>
      <c r="OBC88" s="312"/>
      <c r="OBD88" s="312"/>
      <c r="OBE88" s="318"/>
      <c r="OBF88" s="318"/>
      <c r="OBG88" s="318"/>
      <c r="OBH88" s="318"/>
      <c r="OBI88" s="318"/>
      <c r="OBJ88" s="318"/>
      <c r="OBK88" s="318"/>
      <c r="OBL88" s="318"/>
      <c r="OBM88" s="318"/>
      <c r="OBN88" s="318"/>
      <c r="OBO88" s="318"/>
      <c r="OBP88" s="318"/>
      <c r="OBQ88" s="318"/>
      <c r="OBR88" s="318"/>
      <c r="OBS88" s="318"/>
      <c r="OBT88" s="318"/>
      <c r="OBU88" s="322"/>
      <c r="OBV88" s="323"/>
      <c r="OBW88" s="323"/>
      <c r="OBX88" s="323"/>
      <c r="OBY88" s="323"/>
      <c r="OBZ88" s="323"/>
      <c r="OCA88" s="323"/>
      <c r="OCB88" s="323"/>
      <c r="OCC88" s="323"/>
      <c r="OCD88" s="323"/>
      <c r="OCE88" s="323"/>
      <c r="OCF88" s="323"/>
      <c r="OCG88" s="323"/>
      <c r="OCH88" s="323"/>
      <c r="OCI88" s="323"/>
      <c r="OCJ88" s="350"/>
      <c r="OCK88" s="312"/>
      <c r="OCL88" s="312"/>
      <c r="OCM88" s="312"/>
      <c r="OCN88" s="312"/>
      <c r="OCO88" s="312"/>
      <c r="OCP88" s="312"/>
      <c r="OCQ88" s="312"/>
      <c r="OCR88" s="312"/>
      <c r="OCS88" s="312"/>
      <c r="OCT88" s="312"/>
      <c r="OCU88" s="312"/>
      <c r="OCV88" s="312"/>
      <c r="OCW88" s="312"/>
      <c r="OCX88" s="312"/>
      <c r="OCY88" s="312"/>
      <c r="OCZ88" s="312"/>
      <c r="ODA88" s="312"/>
      <c r="ODB88" s="312"/>
      <c r="ODC88" s="312"/>
      <c r="ODD88" s="312"/>
      <c r="ODE88" s="312"/>
      <c r="ODF88" s="312"/>
      <c r="ODG88" s="312"/>
      <c r="ODH88" s="312"/>
      <c r="ODI88" s="312"/>
      <c r="ODJ88" s="312"/>
      <c r="ODK88" s="312"/>
      <c r="ODL88" s="312"/>
      <c r="ODM88" s="312"/>
      <c r="ODN88" s="312"/>
      <c r="ODO88" s="312"/>
      <c r="ODP88" s="312"/>
      <c r="ODQ88" s="312"/>
      <c r="ODR88" s="312"/>
      <c r="ODS88" s="312"/>
      <c r="ODT88" s="312"/>
      <c r="ODU88" s="312"/>
      <c r="ODV88" s="312"/>
      <c r="ODW88" s="312"/>
      <c r="ODX88" s="312"/>
      <c r="ODY88" s="312"/>
      <c r="ODZ88" s="312"/>
      <c r="OEA88" s="312"/>
      <c r="OEB88" s="312"/>
      <c r="OEC88" s="312"/>
      <c r="OED88" s="312"/>
      <c r="OEE88" s="312"/>
      <c r="OEF88" s="312"/>
      <c r="OEG88" s="312"/>
      <c r="OEH88" s="312"/>
      <c r="OEI88" s="312"/>
      <c r="OEJ88" s="312"/>
      <c r="OEK88" s="312"/>
      <c r="OEL88" s="312"/>
      <c r="OEM88" s="312"/>
      <c r="OEN88" s="312"/>
      <c r="OEO88" s="312"/>
      <c r="OEP88" s="312"/>
      <c r="OEQ88" s="312"/>
      <c r="OER88" s="312"/>
      <c r="OES88" s="318"/>
      <c r="OET88" s="318"/>
      <c r="OEU88" s="318"/>
      <c r="OEV88" s="318"/>
      <c r="OEW88" s="318"/>
      <c r="OEX88" s="318"/>
      <c r="OEY88" s="318"/>
      <c r="OEZ88" s="318"/>
      <c r="OFA88" s="318"/>
      <c r="OFB88" s="318"/>
      <c r="OFC88" s="318"/>
      <c r="OFD88" s="318"/>
      <c r="OFE88" s="318"/>
      <c r="OFF88" s="318"/>
      <c r="OFG88" s="318"/>
      <c r="OFH88" s="318"/>
      <c r="OFI88" s="322"/>
      <c r="OFJ88" s="323"/>
      <c r="OFK88" s="323"/>
      <c r="OFL88" s="323"/>
      <c r="OFM88" s="323"/>
      <c r="OFN88" s="323"/>
      <c r="OFO88" s="323"/>
      <c r="OFP88" s="323"/>
      <c r="OFQ88" s="323"/>
      <c r="OFR88" s="323"/>
      <c r="OFS88" s="323"/>
      <c r="OFT88" s="323"/>
      <c r="OFU88" s="323"/>
      <c r="OFV88" s="323"/>
      <c r="OFW88" s="323"/>
      <c r="OFX88" s="350"/>
      <c r="OFY88" s="312"/>
      <c r="OFZ88" s="312"/>
      <c r="OGA88" s="312"/>
      <c r="OGB88" s="312"/>
      <c r="OGC88" s="312"/>
      <c r="OGD88" s="312"/>
      <c r="OGE88" s="312"/>
      <c r="OGF88" s="312"/>
      <c r="OGG88" s="312"/>
      <c r="OGH88" s="312"/>
      <c r="OGI88" s="312"/>
      <c r="OGJ88" s="312"/>
      <c r="OGK88" s="312"/>
      <c r="OGL88" s="312"/>
      <c r="OGM88" s="312"/>
      <c r="OGN88" s="312"/>
      <c r="OGO88" s="312"/>
      <c r="OGP88" s="312"/>
      <c r="OGQ88" s="312"/>
      <c r="OGR88" s="312"/>
      <c r="OGS88" s="312"/>
      <c r="OGT88" s="312"/>
      <c r="OGU88" s="312"/>
      <c r="OGV88" s="312"/>
      <c r="OGW88" s="312"/>
      <c r="OGX88" s="312"/>
      <c r="OGY88" s="312"/>
      <c r="OGZ88" s="312"/>
      <c r="OHA88" s="312"/>
      <c r="OHB88" s="312"/>
      <c r="OHC88" s="312"/>
      <c r="OHD88" s="312"/>
      <c r="OHE88" s="312"/>
      <c r="OHF88" s="312"/>
      <c r="OHG88" s="312"/>
      <c r="OHH88" s="312"/>
      <c r="OHI88" s="312"/>
      <c r="OHJ88" s="312"/>
      <c r="OHK88" s="312"/>
      <c r="OHL88" s="312"/>
      <c r="OHM88" s="312"/>
      <c r="OHN88" s="312"/>
      <c r="OHO88" s="312"/>
      <c r="OHP88" s="312"/>
      <c r="OHQ88" s="312"/>
      <c r="OHR88" s="312"/>
      <c r="OHS88" s="312"/>
      <c r="OHT88" s="312"/>
      <c r="OHU88" s="312"/>
      <c r="OHV88" s="312"/>
      <c r="OHW88" s="312"/>
      <c r="OHX88" s="312"/>
      <c r="OHY88" s="312"/>
      <c r="OHZ88" s="312"/>
      <c r="OIA88" s="312"/>
      <c r="OIB88" s="312"/>
      <c r="OIC88" s="312"/>
      <c r="OID88" s="312"/>
      <c r="OIE88" s="312"/>
      <c r="OIF88" s="312"/>
      <c r="OIG88" s="318"/>
      <c r="OIH88" s="318"/>
      <c r="OII88" s="318"/>
      <c r="OIJ88" s="318"/>
      <c r="OIK88" s="318"/>
      <c r="OIL88" s="318"/>
      <c r="OIM88" s="318"/>
      <c r="OIN88" s="318"/>
      <c r="OIO88" s="318"/>
      <c r="OIP88" s="318"/>
      <c r="OIQ88" s="318"/>
      <c r="OIR88" s="318"/>
      <c r="OIS88" s="318"/>
      <c r="OIT88" s="318"/>
      <c r="OIU88" s="318"/>
      <c r="OIV88" s="318"/>
      <c r="OIW88" s="322"/>
      <c r="OIX88" s="323"/>
      <c r="OIY88" s="323"/>
      <c r="OIZ88" s="323"/>
      <c r="OJA88" s="323"/>
      <c r="OJB88" s="323"/>
      <c r="OJC88" s="323"/>
      <c r="OJD88" s="323"/>
      <c r="OJE88" s="323"/>
      <c r="OJF88" s="323"/>
      <c r="OJG88" s="323"/>
      <c r="OJH88" s="323"/>
      <c r="OJI88" s="323"/>
      <c r="OJJ88" s="323"/>
      <c r="OJK88" s="323"/>
      <c r="OJL88" s="350"/>
      <c r="OJM88" s="312"/>
      <c r="OJN88" s="312"/>
      <c r="OJO88" s="312"/>
      <c r="OJP88" s="312"/>
      <c r="OJQ88" s="312"/>
      <c r="OJR88" s="312"/>
      <c r="OJS88" s="312"/>
      <c r="OJT88" s="312"/>
      <c r="OJU88" s="312"/>
      <c r="OJV88" s="312"/>
      <c r="OJW88" s="312"/>
      <c r="OJX88" s="312"/>
      <c r="OJY88" s="312"/>
      <c r="OJZ88" s="312"/>
      <c r="OKA88" s="312"/>
      <c r="OKB88" s="312"/>
      <c r="OKC88" s="312"/>
      <c r="OKD88" s="312"/>
      <c r="OKE88" s="312"/>
      <c r="OKF88" s="312"/>
      <c r="OKG88" s="312"/>
      <c r="OKH88" s="312"/>
      <c r="OKI88" s="312"/>
      <c r="OKJ88" s="312"/>
      <c r="OKK88" s="312"/>
      <c r="OKL88" s="312"/>
      <c r="OKM88" s="312"/>
      <c r="OKN88" s="312"/>
      <c r="OKO88" s="312"/>
      <c r="OKP88" s="312"/>
      <c r="OKQ88" s="312"/>
      <c r="OKR88" s="312"/>
      <c r="OKS88" s="312"/>
      <c r="OKT88" s="312"/>
      <c r="OKU88" s="312"/>
      <c r="OKV88" s="312"/>
      <c r="OKW88" s="312"/>
      <c r="OKX88" s="312"/>
      <c r="OKY88" s="312"/>
      <c r="OKZ88" s="312"/>
      <c r="OLA88" s="312"/>
      <c r="OLB88" s="312"/>
      <c r="OLC88" s="312"/>
      <c r="OLD88" s="312"/>
      <c r="OLE88" s="312"/>
      <c r="OLF88" s="312"/>
      <c r="OLG88" s="312"/>
      <c r="OLH88" s="312"/>
      <c r="OLI88" s="312"/>
      <c r="OLJ88" s="312"/>
      <c r="OLK88" s="312"/>
      <c r="OLL88" s="312"/>
      <c r="OLM88" s="312"/>
      <c r="OLN88" s="312"/>
      <c r="OLO88" s="312"/>
      <c r="OLP88" s="312"/>
      <c r="OLQ88" s="312"/>
      <c r="OLR88" s="312"/>
      <c r="OLS88" s="312"/>
      <c r="OLT88" s="312"/>
      <c r="OLU88" s="318"/>
      <c r="OLV88" s="318"/>
      <c r="OLW88" s="318"/>
      <c r="OLX88" s="318"/>
      <c r="OLY88" s="318"/>
      <c r="OLZ88" s="318"/>
      <c r="OMA88" s="318"/>
      <c r="OMB88" s="318"/>
      <c r="OMC88" s="318"/>
      <c r="OMD88" s="318"/>
      <c r="OME88" s="318"/>
      <c r="OMF88" s="318"/>
      <c r="OMG88" s="318"/>
      <c r="OMH88" s="318"/>
      <c r="OMI88" s="318"/>
      <c r="OMJ88" s="318"/>
      <c r="OMK88" s="322"/>
      <c r="OML88" s="323"/>
      <c r="OMM88" s="323"/>
      <c r="OMN88" s="323"/>
      <c r="OMO88" s="323"/>
      <c r="OMP88" s="323"/>
      <c r="OMQ88" s="323"/>
      <c r="OMR88" s="323"/>
      <c r="OMS88" s="323"/>
      <c r="OMT88" s="323"/>
      <c r="OMU88" s="323"/>
      <c r="OMV88" s="323"/>
      <c r="OMW88" s="323"/>
      <c r="OMX88" s="323"/>
      <c r="OMY88" s="323"/>
      <c r="OMZ88" s="350"/>
      <c r="ONA88" s="312"/>
      <c r="ONB88" s="312"/>
      <c r="ONC88" s="312"/>
      <c r="OND88" s="312"/>
      <c r="ONE88" s="312"/>
      <c r="ONF88" s="312"/>
      <c r="ONG88" s="312"/>
      <c r="ONH88" s="312"/>
      <c r="ONI88" s="312"/>
      <c r="ONJ88" s="312"/>
      <c r="ONK88" s="312"/>
      <c r="ONL88" s="312"/>
      <c r="ONM88" s="312"/>
      <c r="ONN88" s="312"/>
      <c r="ONO88" s="312"/>
      <c r="ONP88" s="312"/>
      <c r="ONQ88" s="312"/>
      <c r="ONR88" s="312"/>
      <c r="ONS88" s="312"/>
      <c r="ONT88" s="312"/>
      <c r="ONU88" s="312"/>
      <c r="ONV88" s="312"/>
      <c r="ONW88" s="312"/>
      <c r="ONX88" s="312"/>
      <c r="ONY88" s="312"/>
      <c r="ONZ88" s="312"/>
      <c r="OOA88" s="312"/>
      <c r="OOB88" s="312"/>
      <c r="OOC88" s="312"/>
      <c r="OOD88" s="312"/>
      <c r="OOE88" s="312"/>
      <c r="OOF88" s="312"/>
      <c r="OOG88" s="312"/>
      <c r="OOH88" s="312"/>
      <c r="OOI88" s="312"/>
      <c r="OOJ88" s="312"/>
      <c r="OOK88" s="312"/>
      <c r="OOL88" s="312"/>
      <c r="OOM88" s="312"/>
      <c r="OON88" s="312"/>
      <c r="OOO88" s="312"/>
      <c r="OOP88" s="312"/>
      <c r="OOQ88" s="312"/>
      <c r="OOR88" s="312"/>
      <c r="OOS88" s="312"/>
      <c r="OOT88" s="312"/>
      <c r="OOU88" s="312"/>
      <c r="OOV88" s="312"/>
      <c r="OOW88" s="312"/>
      <c r="OOX88" s="312"/>
      <c r="OOY88" s="312"/>
      <c r="OOZ88" s="312"/>
      <c r="OPA88" s="312"/>
      <c r="OPB88" s="312"/>
      <c r="OPC88" s="312"/>
      <c r="OPD88" s="312"/>
      <c r="OPE88" s="312"/>
      <c r="OPF88" s="312"/>
      <c r="OPG88" s="312"/>
      <c r="OPH88" s="312"/>
      <c r="OPI88" s="318"/>
      <c r="OPJ88" s="318"/>
      <c r="OPK88" s="318"/>
      <c r="OPL88" s="318"/>
      <c r="OPM88" s="318"/>
      <c r="OPN88" s="318"/>
      <c r="OPO88" s="318"/>
      <c r="OPP88" s="318"/>
      <c r="OPQ88" s="318"/>
      <c r="OPR88" s="318"/>
      <c r="OPS88" s="318"/>
      <c r="OPT88" s="318"/>
      <c r="OPU88" s="318"/>
      <c r="OPV88" s="318"/>
      <c r="OPW88" s="318"/>
      <c r="OPX88" s="318"/>
      <c r="OPY88" s="322"/>
      <c r="OPZ88" s="323"/>
      <c r="OQA88" s="323"/>
      <c r="OQB88" s="323"/>
      <c r="OQC88" s="323"/>
      <c r="OQD88" s="323"/>
      <c r="OQE88" s="323"/>
      <c r="OQF88" s="323"/>
      <c r="OQG88" s="323"/>
      <c r="OQH88" s="323"/>
      <c r="OQI88" s="323"/>
      <c r="OQJ88" s="323"/>
      <c r="OQK88" s="323"/>
      <c r="OQL88" s="323"/>
      <c r="OQM88" s="323"/>
      <c r="OQN88" s="350"/>
      <c r="OQO88" s="312"/>
      <c r="OQP88" s="312"/>
      <c r="OQQ88" s="312"/>
      <c r="OQR88" s="312"/>
      <c r="OQS88" s="312"/>
      <c r="OQT88" s="312"/>
      <c r="OQU88" s="312"/>
      <c r="OQV88" s="312"/>
      <c r="OQW88" s="312"/>
      <c r="OQX88" s="312"/>
      <c r="OQY88" s="312"/>
      <c r="OQZ88" s="312"/>
      <c r="ORA88" s="312"/>
      <c r="ORB88" s="312"/>
      <c r="ORC88" s="312"/>
      <c r="ORD88" s="312"/>
      <c r="ORE88" s="312"/>
      <c r="ORF88" s="312"/>
      <c r="ORG88" s="312"/>
      <c r="ORH88" s="312"/>
      <c r="ORI88" s="312"/>
      <c r="ORJ88" s="312"/>
      <c r="ORK88" s="312"/>
      <c r="ORL88" s="312"/>
      <c r="ORM88" s="312"/>
      <c r="ORN88" s="312"/>
      <c r="ORO88" s="312"/>
      <c r="ORP88" s="312"/>
      <c r="ORQ88" s="312"/>
      <c r="ORR88" s="312"/>
      <c r="ORS88" s="312"/>
      <c r="ORT88" s="312"/>
      <c r="ORU88" s="312"/>
      <c r="ORV88" s="312"/>
      <c r="ORW88" s="312"/>
      <c r="ORX88" s="312"/>
      <c r="ORY88" s="312"/>
      <c r="ORZ88" s="312"/>
      <c r="OSA88" s="312"/>
      <c r="OSB88" s="312"/>
      <c r="OSC88" s="312"/>
      <c r="OSD88" s="312"/>
      <c r="OSE88" s="312"/>
      <c r="OSF88" s="312"/>
      <c r="OSG88" s="312"/>
      <c r="OSH88" s="312"/>
      <c r="OSI88" s="312"/>
      <c r="OSJ88" s="312"/>
      <c r="OSK88" s="312"/>
      <c r="OSL88" s="312"/>
      <c r="OSM88" s="312"/>
      <c r="OSN88" s="312"/>
      <c r="OSO88" s="312"/>
      <c r="OSP88" s="312"/>
      <c r="OSQ88" s="312"/>
      <c r="OSR88" s="312"/>
      <c r="OSS88" s="312"/>
      <c r="OST88" s="312"/>
      <c r="OSU88" s="312"/>
      <c r="OSV88" s="312"/>
      <c r="OSW88" s="318"/>
      <c r="OSX88" s="318"/>
      <c r="OSY88" s="318"/>
      <c r="OSZ88" s="318"/>
      <c r="OTA88" s="318"/>
      <c r="OTB88" s="318"/>
      <c r="OTC88" s="318"/>
      <c r="OTD88" s="318"/>
      <c r="OTE88" s="318"/>
      <c r="OTF88" s="318"/>
      <c r="OTG88" s="318"/>
      <c r="OTH88" s="318"/>
      <c r="OTI88" s="318"/>
      <c r="OTJ88" s="318"/>
      <c r="OTK88" s="318"/>
      <c r="OTL88" s="318"/>
      <c r="OTM88" s="322"/>
      <c r="OTN88" s="323"/>
      <c r="OTO88" s="323"/>
      <c r="OTP88" s="323"/>
      <c r="OTQ88" s="323"/>
      <c r="OTR88" s="323"/>
      <c r="OTS88" s="323"/>
      <c r="OTT88" s="323"/>
      <c r="OTU88" s="323"/>
      <c r="OTV88" s="323"/>
      <c r="OTW88" s="323"/>
      <c r="OTX88" s="323"/>
      <c r="OTY88" s="323"/>
      <c r="OTZ88" s="323"/>
      <c r="OUA88" s="323"/>
      <c r="OUB88" s="350"/>
      <c r="OUC88" s="312"/>
      <c r="OUD88" s="312"/>
      <c r="OUE88" s="312"/>
      <c r="OUF88" s="312"/>
      <c r="OUG88" s="312"/>
      <c r="OUH88" s="312"/>
      <c r="OUI88" s="312"/>
      <c r="OUJ88" s="312"/>
      <c r="OUK88" s="312"/>
      <c r="OUL88" s="312"/>
      <c r="OUM88" s="312"/>
      <c r="OUN88" s="312"/>
      <c r="OUO88" s="312"/>
      <c r="OUP88" s="312"/>
      <c r="OUQ88" s="312"/>
      <c r="OUR88" s="312"/>
      <c r="OUS88" s="312"/>
      <c r="OUT88" s="312"/>
      <c r="OUU88" s="312"/>
      <c r="OUV88" s="312"/>
      <c r="OUW88" s="312"/>
      <c r="OUX88" s="312"/>
      <c r="OUY88" s="312"/>
      <c r="OUZ88" s="312"/>
      <c r="OVA88" s="312"/>
      <c r="OVB88" s="312"/>
      <c r="OVC88" s="312"/>
      <c r="OVD88" s="312"/>
      <c r="OVE88" s="312"/>
      <c r="OVF88" s="312"/>
      <c r="OVG88" s="312"/>
      <c r="OVH88" s="312"/>
      <c r="OVI88" s="312"/>
      <c r="OVJ88" s="312"/>
      <c r="OVK88" s="312"/>
      <c r="OVL88" s="312"/>
      <c r="OVM88" s="312"/>
      <c r="OVN88" s="312"/>
      <c r="OVO88" s="312"/>
      <c r="OVP88" s="312"/>
      <c r="OVQ88" s="312"/>
      <c r="OVR88" s="312"/>
      <c r="OVS88" s="312"/>
      <c r="OVT88" s="312"/>
      <c r="OVU88" s="312"/>
      <c r="OVV88" s="312"/>
      <c r="OVW88" s="312"/>
      <c r="OVX88" s="312"/>
      <c r="OVY88" s="312"/>
      <c r="OVZ88" s="312"/>
      <c r="OWA88" s="312"/>
      <c r="OWB88" s="312"/>
      <c r="OWC88" s="312"/>
      <c r="OWD88" s="312"/>
      <c r="OWE88" s="312"/>
      <c r="OWF88" s="312"/>
      <c r="OWG88" s="312"/>
      <c r="OWH88" s="312"/>
      <c r="OWI88" s="312"/>
      <c r="OWJ88" s="312"/>
      <c r="OWK88" s="318"/>
      <c r="OWL88" s="318"/>
      <c r="OWM88" s="318"/>
      <c r="OWN88" s="318"/>
      <c r="OWO88" s="318"/>
      <c r="OWP88" s="318"/>
      <c r="OWQ88" s="318"/>
      <c r="OWR88" s="318"/>
      <c r="OWS88" s="318"/>
      <c r="OWT88" s="318"/>
      <c r="OWU88" s="318"/>
      <c r="OWV88" s="318"/>
      <c r="OWW88" s="318"/>
      <c r="OWX88" s="318"/>
      <c r="OWY88" s="318"/>
      <c r="OWZ88" s="318"/>
      <c r="OXA88" s="322"/>
      <c r="OXB88" s="323"/>
      <c r="OXC88" s="323"/>
      <c r="OXD88" s="323"/>
      <c r="OXE88" s="323"/>
      <c r="OXF88" s="323"/>
      <c r="OXG88" s="323"/>
      <c r="OXH88" s="323"/>
      <c r="OXI88" s="323"/>
      <c r="OXJ88" s="323"/>
      <c r="OXK88" s="323"/>
      <c r="OXL88" s="323"/>
      <c r="OXM88" s="323"/>
      <c r="OXN88" s="323"/>
      <c r="OXO88" s="323"/>
      <c r="OXP88" s="350"/>
      <c r="OXQ88" s="312"/>
      <c r="OXR88" s="312"/>
      <c r="OXS88" s="312"/>
      <c r="OXT88" s="312"/>
      <c r="OXU88" s="312"/>
      <c r="OXV88" s="312"/>
      <c r="OXW88" s="312"/>
      <c r="OXX88" s="312"/>
      <c r="OXY88" s="312"/>
      <c r="OXZ88" s="312"/>
      <c r="OYA88" s="312"/>
      <c r="OYB88" s="312"/>
      <c r="OYC88" s="312"/>
      <c r="OYD88" s="312"/>
      <c r="OYE88" s="312"/>
      <c r="OYF88" s="312"/>
      <c r="OYG88" s="312"/>
      <c r="OYH88" s="312"/>
      <c r="OYI88" s="312"/>
      <c r="OYJ88" s="312"/>
      <c r="OYK88" s="312"/>
      <c r="OYL88" s="312"/>
      <c r="OYM88" s="312"/>
      <c r="OYN88" s="312"/>
      <c r="OYO88" s="312"/>
      <c r="OYP88" s="312"/>
      <c r="OYQ88" s="312"/>
      <c r="OYR88" s="312"/>
      <c r="OYS88" s="312"/>
      <c r="OYT88" s="312"/>
      <c r="OYU88" s="312"/>
      <c r="OYV88" s="312"/>
      <c r="OYW88" s="312"/>
      <c r="OYX88" s="312"/>
      <c r="OYY88" s="312"/>
      <c r="OYZ88" s="312"/>
      <c r="OZA88" s="312"/>
      <c r="OZB88" s="312"/>
      <c r="OZC88" s="312"/>
      <c r="OZD88" s="312"/>
      <c r="OZE88" s="312"/>
      <c r="OZF88" s="312"/>
      <c r="OZG88" s="312"/>
      <c r="OZH88" s="312"/>
      <c r="OZI88" s="312"/>
      <c r="OZJ88" s="312"/>
      <c r="OZK88" s="312"/>
      <c r="OZL88" s="312"/>
      <c r="OZM88" s="312"/>
      <c r="OZN88" s="312"/>
      <c r="OZO88" s="312"/>
      <c r="OZP88" s="312"/>
      <c r="OZQ88" s="312"/>
      <c r="OZR88" s="312"/>
      <c r="OZS88" s="312"/>
      <c r="OZT88" s="312"/>
      <c r="OZU88" s="312"/>
      <c r="OZV88" s="312"/>
      <c r="OZW88" s="312"/>
      <c r="OZX88" s="312"/>
      <c r="OZY88" s="318"/>
      <c r="OZZ88" s="318"/>
      <c r="PAA88" s="318"/>
      <c r="PAB88" s="318"/>
      <c r="PAC88" s="318"/>
      <c r="PAD88" s="318"/>
      <c r="PAE88" s="318"/>
      <c r="PAF88" s="318"/>
      <c r="PAG88" s="318"/>
      <c r="PAH88" s="318"/>
      <c r="PAI88" s="318"/>
      <c r="PAJ88" s="318"/>
      <c r="PAK88" s="318"/>
      <c r="PAL88" s="318"/>
      <c r="PAM88" s="318"/>
      <c r="PAN88" s="318"/>
      <c r="PAO88" s="322"/>
      <c r="PAP88" s="323"/>
      <c r="PAQ88" s="323"/>
      <c r="PAR88" s="323"/>
      <c r="PAS88" s="323"/>
      <c r="PAT88" s="323"/>
      <c r="PAU88" s="323"/>
      <c r="PAV88" s="323"/>
      <c r="PAW88" s="323"/>
      <c r="PAX88" s="323"/>
      <c r="PAY88" s="323"/>
      <c r="PAZ88" s="323"/>
      <c r="PBA88" s="323"/>
      <c r="PBB88" s="323"/>
      <c r="PBC88" s="323"/>
      <c r="PBD88" s="350"/>
      <c r="PBE88" s="312"/>
      <c r="PBF88" s="312"/>
      <c r="PBG88" s="312"/>
      <c r="PBH88" s="312"/>
      <c r="PBI88" s="312"/>
      <c r="PBJ88" s="312"/>
      <c r="PBK88" s="312"/>
      <c r="PBL88" s="312"/>
      <c r="PBM88" s="312"/>
      <c r="PBN88" s="312"/>
      <c r="PBO88" s="312"/>
      <c r="PBP88" s="312"/>
      <c r="PBQ88" s="312"/>
      <c r="PBR88" s="312"/>
      <c r="PBS88" s="312"/>
      <c r="PBT88" s="312"/>
      <c r="PBU88" s="312"/>
      <c r="PBV88" s="312"/>
      <c r="PBW88" s="312"/>
      <c r="PBX88" s="312"/>
      <c r="PBY88" s="312"/>
      <c r="PBZ88" s="312"/>
      <c r="PCA88" s="312"/>
      <c r="PCB88" s="312"/>
      <c r="PCC88" s="312"/>
      <c r="PCD88" s="312"/>
      <c r="PCE88" s="312"/>
      <c r="PCF88" s="312"/>
      <c r="PCG88" s="312"/>
      <c r="PCH88" s="312"/>
      <c r="PCI88" s="312"/>
      <c r="PCJ88" s="312"/>
      <c r="PCK88" s="312"/>
      <c r="PCL88" s="312"/>
      <c r="PCM88" s="312"/>
      <c r="PCN88" s="312"/>
      <c r="PCO88" s="312"/>
      <c r="PCP88" s="312"/>
      <c r="PCQ88" s="312"/>
      <c r="PCR88" s="312"/>
      <c r="PCS88" s="312"/>
      <c r="PCT88" s="312"/>
      <c r="PCU88" s="312"/>
      <c r="PCV88" s="312"/>
      <c r="PCW88" s="312"/>
      <c r="PCX88" s="312"/>
      <c r="PCY88" s="312"/>
      <c r="PCZ88" s="312"/>
      <c r="PDA88" s="312"/>
      <c r="PDB88" s="312"/>
      <c r="PDC88" s="312"/>
      <c r="PDD88" s="312"/>
      <c r="PDE88" s="312"/>
      <c r="PDF88" s="312"/>
      <c r="PDG88" s="312"/>
      <c r="PDH88" s="312"/>
      <c r="PDI88" s="312"/>
      <c r="PDJ88" s="312"/>
      <c r="PDK88" s="312"/>
      <c r="PDL88" s="312"/>
      <c r="PDM88" s="318"/>
      <c r="PDN88" s="318"/>
      <c r="PDO88" s="318"/>
      <c r="PDP88" s="318"/>
      <c r="PDQ88" s="318"/>
      <c r="PDR88" s="318"/>
      <c r="PDS88" s="318"/>
      <c r="PDT88" s="318"/>
      <c r="PDU88" s="318"/>
      <c r="PDV88" s="318"/>
      <c r="PDW88" s="318"/>
      <c r="PDX88" s="318"/>
      <c r="PDY88" s="318"/>
      <c r="PDZ88" s="318"/>
      <c r="PEA88" s="318"/>
      <c r="PEB88" s="318"/>
      <c r="PEC88" s="322"/>
      <c r="PED88" s="323"/>
      <c r="PEE88" s="323"/>
      <c r="PEF88" s="323"/>
      <c r="PEG88" s="323"/>
      <c r="PEH88" s="323"/>
      <c r="PEI88" s="323"/>
      <c r="PEJ88" s="323"/>
      <c r="PEK88" s="323"/>
      <c r="PEL88" s="323"/>
      <c r="PEM88" s="323"/>
      <c r="PEN88" s="323"/>
      <c r="PEO88" s="323"/>
      <c r="PEP88" s="323"/>
      <c r="PEQ88" s="323"/>
      <c r="PER88" s="350"/>
      <c r="PES88" s="312"/>
      <c r="PET88" s="312"/>
      <c r="PEU88" s="312"/>
      <c r="PEV88" s="312"/>
      <c r="PEW88" s="312"/>
      <c r="PEX88" s="312"/>
      <c r="PEY88" s="312"/>
      <c r="PEZ88" s="312"/>
      <c r="PFA88" s="312"/>
      <c r="PFB88" s="312"/>
      <c r="PFC88" s="312"/>
      <c r="PFD88" s="312"/>
      <c r="PFE88" s="312"/>
      <c r="PFF88" s="312"/>
      <c r="PFG88" s="312"/>
      <c r="PFH88" s="312"/>
      <c r="PFI88" s="312"/>
      <c r="PFJ88" s="312"/>
      <c r="PFK88" s="312"/>
      <c r="PFL88" s="312"/>
      <c r="PFM88" s="312"/>
      <c r="PFN88" s="312"/>
      <c r="PFO88" s="312"/>
      <c r="PFP88" s="312"/>
      <c r="PFQ88" s="312"/>
      <c r="PFR88" s="312"/>
      <c r="PFS88" s="312"/>
      <c r="PFT88" s="312"/>
      <c r="PFU88" s="312"/>
      <c r="PFV88" s="312"/>
      <c r="PFW88" s="312"/>
      <c r="PFX88" s="312"/>
      <c r="PFY88" s="312"/>
      <c r="PFZ88" s="312"/>
      <c r="PGA88" s="312"/>
      <c r="PGB88" s="312"/>
      <c r="PGC88" s="312"/>
      <c r="PGD88" s="312"/>
      <c r="PGE88" s="312"/>
      <c r="PGF88" s="312"/>
      <c r="PGG88" s="312"/>
      <c r="PGH88" s="312"/>
      <c r="PGI88" s="312"/>
      <c r="PGJ88" s="312"/>
      <c r="PGK88" s="312"/>
      <c r="PGL88" s="312"/>
      <c r="PGM88" s="312"/>
      <c r="PGN88" s="312"/>
      <c r="PGO88" s="312"/>
      <c r="PGP88" s="312"/>
      <c r="PGQ88" s="312"/>
      <c r="PGR88" s="312"/>
      <c r="PGS88" s="312"/>
      <c r="PGT88" s="312"/>
      <c r="PGU88" s="312"/>
      <c r="PGV88" s="312"/>
      <c r="PGW88" s="312"/>
      <c r="PGX88" s="312"/>
      <c r="PGY88" s="312"/>
      <c r="PGZ88" s="312"/>
      <c r="PHA88" s="318"/>
      <c r="PHB88" s="318"/>
      <c r="PHC88" s="318"/>
      <c r="PHD88" s="318"/>
      <c r="PHE88" s="318"/>
      <c r="PHF88" s="318"/>
      <c r="PHG88" s="318"/>
      <c r="PHH88" s="318"/>
      <c r="PHI88" s="318"/>
      <c r="PHJ88" s="318"/>
      <c r="PHK88" s="318"/>
      <c r="PHL88" s="318"/>
      <c r="PHM88" s="318"/>
      <c r="PHN88" s="318"/>
      <c r="PHO88" s="318"/>
      <c r="PHP88" s="318"/>
      <c r="PHQ88" s="322"/>
      <c r="PHR88" s="323"/>
      <c r="PHS88" s="323"/>
      <c r="PHT88" s="323"/>
      <c r="PHU88" s="323"/>
      <c r="PHV88" s="323"/>
      <c r="PHW88" s="323"/>
      <c r="PHX88" s="323"/>
      <c r="PHY88" s="323"/>
      <c r="PHZ88" s="323"/>
      <c r="PIA88" s="323"/>
      <c r="PIB88" s="323"/>
      <c r="PIC88" s="323"/>
      <c r="PID88" s="323"/>
      <c r="PIE88" s="323"/>
      <c r="PIF88" s="350"/>
      <c r="PIG88" s="312"/>
      <c r="PIH88" s="312"/>
      <c r="PII88" s="312"/>
      <c r="PIJ88" s="312"/>
      <c r="PIK88" s="312"/>
      <c r="PIL88" s="312"/>
      <c r="PIM88" s="312"/>
      <c r="PIN88" s="312"/>
      <c r="PIO88" s="312"/>
      <c r="PIP88" s="312"/>
      <c r="PIQ88" s="312"/>
      <c r="PIR88" s="312"/>
      <c r="PIS88" s="312"/>
      <c r="PIT88" s="312"/>
      <c r="PIU88" s="312"/>
      <c r="PIV88" s="312"/>
      <c r="PIW88" s="312"/>
      <c r="PIX88" s="312"/>
      <c r="PIY88" s="312"/>
      <c r="PIZ88" s="312"/>
      <c r="PJA88" s="312"/>
      <c r="PJB88" s="312"/>
      <c r="PJC88" s="312"/>
      <c r="PJD88" s="312"/>
      <c r="PJE88" s="312"/>
      <c r="PJF88" s="312"/>
      <c r="PJG88" s="312"/>
      <c r="PJH88" s="312"/>
      <c r="PJI88" s="312"/>
      <c r="PJJ88" s="312"/>
      <c r="PJK88" s="312"/>
      <c r="PJL88" s="312"/>
      <c r="PJM88" s="312"/>
      <c r="PJN88" s="312"/>
      <c r="PJO88" s="312"/>
      <c r="PJP88" s="312"/>
      <c r="PJQ88" s="312"/>
      <c r="PJR88" s="312"/>
      <c r="PJS88" s="312"/>
      <c r="PJT88" s="312"/>
      <c r="PJU88" s="312"/>
      <c r="PJV88" s="312"/>
      <c r="PJW88" s="312"/>
      <c r="PJX88" s="312"/>
      <c r="PJY88" s="312"/>
      <c r="PJZ88" s="312"/>
      <c r="PKA88" s="312"/>
      <c r="PKB88" s="312"/>
      <c r="PKC88" s="312"/>
      <c r="PKD88" s="312"/>
      <c r="PKE88" s="312"/>
      <c r="PKF88" s="312"/>
      <c r="PKG88" s="312"/>
      <c r="PKH88" s="312"/>
      <c r="PKI88" s="312"/>
      <c r="PKJ88" s="312"/>
      <c r="PKK88" s="312"/>
      <c r="PKL88" s="312"/>
      <c r="PKM88" s="312"/>
      <c r="PKN88" s="312"/>
      <c r="PKO88" s="318"/>
      <c r="PKP88" s="318"/>
      <c r="PKQ88" s="318"/>
      <c r="PKR88" s="318"/>
      <c r="PKS88" s="318"/>
      <c r="PKT88" s="318"/>
      <c r="PKU88" s="318"/>
      <c r="PKV88" s="318"/>
      <c r="PKW88" s="318"/>
      <c r="PKX88" s="318"/>
      <c r="PKY88" s="318"/>
      <c r="PKZ88" s="318"/>
      <c r="PLA88" s="318"/>
      <c r="PLB88" s="318"/>
      <c r="PLC88" s="318"/>
      <c r="PLD88" s="318"/>
      <c r="PLE88" s="322"/>
      <c r="PLF88" s="323"/>
      <c r="PLG88" s="323"/>
      <c r="PLH88" s="323"/>
      <c r="PLI88" s="323"/>
      <c r="PLJ88" s="323"/>
      <c r="PLK88" s="323"/>
      <c r="PLL88" s="323"/>
      <c r="PLM88" s="323"/>
      <c r="PLN88" s="323"/>
      <c r="PLO88" s="323"/>
      <c r="PLP88" s="323"/>
      <c r="PLQ88" s="323"/>
      <c r="PLR88" s="323"/>
      <c r="PLS88" s="323"/>
      <c r="PLT88" s="350"/>
      <c r="PLU88" s="312"/>
      <c r="PLV88" s="312"/>
      <c r="PLW88" s="312"/>
      <c r="PLX88" s="312"/>
      <c r="PLY88" s="312"/>
      <c r="PLZ88" s="312"/>
      <c r="PMA88" s="312"/>
      <c r="PMB88" s="312"/>
      <c r="PMC88" s="312"/>
      <c r="PMD88" s="312"/>
      <c r="PME88" s="312"/>
      <c r="PMF88" s="312"/>
      <c r="PMG88" s="312"/>
      <c r="PMH88" s="312"/>
      <c r="PMI88" s="312"/>
      <c r="PMJ88" s="312"/>
      <c r="PMK88" s="312"/>
      <c r="PML88" s="312"/>
      <c r="PMM88" s="312"/>
      <c r="PMN88" s="312"/>
      <c r="PMO88" s="312"/>
      <c r="PMP88" s="312"/>
      <c r="PMQ88" s="312"/>
      <c r="PMR88" s="312"/>
      <c r="PMS88" s="312"/>
      <c r="PMT88" s="312"/>
      <c r="PMU88" s="312"/>
      <c r="PMV88" s="312"/>
      <c r="PMW88" s="312"/>
      <c r="PMX88" s="312"/>
      <c r="PMY88" s="312"/>
      <c r="PMZ88" s="312"/>
      <c r="PNA88" s="312"/>
      <c r="PNB88" s="312"/>
      <c r="PNC88" s="312"/>
      <c r="PND88" s="312"/>
      <c r="PNE88" s="312"/>
      <c r="PNF88" s="312"/>
      <c r="PNG88" s="312"/>
      <c r="PNH88" s="312"/>
      <c r="PNI88" s="312"/>
      <c r="PNJ88" s="312"/>
      <c r="PNK88" s="312"/>
      <c r="PNL88" s="312"/>
      <c r="PNM88" s="312"/>
      <c r="PNN88" s="312"/>
      <c r="PNO88" s="312"/>
      <c r="PNP88" s="312"/>
      <c r="PNQ88" s="312"/>
      <c r="PNR88" s="312"/>
      <c r="PNS88" s="312"/>
      <c r="PNT88" s="312"/>
      <c r="PNU88" s="312"/>
      <c r="PNV88" s="312"/>
      <c r="PNW88" s="312"/>
      <c r="PNX88" s="312"/>
      <c r="PNY88" s="312"/>
      <c r="PNZ88" s="312"/>
      <c r="POA88" s="312"/>
      <c r="POB88" s="312"/>
      <c r="POC88" s="318"/>
      <c r="POD88" s="318"/>
      <c r="POE88" s="318"/>
      <c r="POF88" s="318"/>
      <c r="POG88" s="318"/>
      <c r="POH88" s="318"/>
      <c r="POI88" s="318"/>
      <c r="POJ88" s="318"/>
      <c r="POK88" s="318"/>
      <c r="POL88" s="318"/>
      <c r="POM88" s="318"/>
      <c r="PON88" s="318"/>
      <c r="POO88" s="318"/>
      <c r="POP88" s="318"/>
      <c r="POQ88" s="318"/>
      <c r="POR88" s="318"/>
      <c r="POS88" s="322"/>
      <c r="POT88" s="323"/>
      <c r="POU88" s="323"/>
      <c r="POV88" s="323"/>
      <c r="POW88" s="323"/>
      <c r="POX88" s="323"/>
      <c r="POY88" s="323"/>
      <c r="POZ88" s="323"/>
      <c r="PPA88" s="323"/>
      <c r="PPB88" s="323"/>
      <c r="PPC88" s="323"/>
      <c r="PPD88" s="323"/>
      <c r="PPE88" s="323"/>
      <c r="PPF88" s="323"/>
      <c r="PPG88" s="323"/>
      <c r="PPH88" s="350"/>
      <c r="PPI88" s="312"/>
      <c r="PPJ88" s="312"/>
      <c r="PPK88" s="312"/>
      <c r="PPL88" s="312"/>
      <c r="PPM88" s="312"/>
      <c r="PPN88" s="312"/>
      <c r="PPO88" s="312"/>
      <c r="PPP88" s="312"/>
      <c r="PPQ88" s="312"/>
      <c r="PPR88" s="312"/>
      <c r="PPS88" s="312"/>
      <c r="PPT88" s="312"/>
      <c r="PPU88" s="312"/>
      <c r="PPV88" s="312"/>
      <c r="PPW88" s="312"/>
      <c r="PPX88" s="312"/>
      <c r="PPY88" s="312"/>
      <c r="PPZ88" s="312"/>
      <c r="PQA88" s="312"/>
      <c r="PQB88" s="312"/>
      <c r="PQC88" s="312"/>
      <c r="PQD88" s="312"/>
      <c r="PQE88" s="312"/>
      <c r="PQF88" s="312"/>
      <c r="PQG88" s="312"/>
      <c r="PQH88" s="312"/>
      <c r="PQI88" s="312"/>
      <c r="PQJ88" s="312"/>
      <c r="PQK88" s="312"/>
      <c r="PQL88" s="312"/>
      <c r="PQM88" s="312"/>
      <c r="PQN88" s="312"/>
      <c r="PQO88" s="312"/>
      <c r="PQP88" s="312"/>
      <c r="PQQ88" s="312"/>
      <c r="PQR88" s="312"/>
      <c r="PQS88" s="312"/>
      <c r="PQT88" s="312"/>
      <c r="PQU88" s="312"/>
      <c r="PQV88" s="312"/>
      <c r="PQW88" s="312"/>
      <c r="PQX88" s="312"/>
      <c r="PQY88" s="312"/>
      <c r="PQZ88" s="312"/>
      <c r="PRA88" s="312"/>
      <c r="PRB88" s="312"/>
      <c r="PRC88" s="312"/>
      <c r="PRD88" s="312"/>
      <c r="PRE88" s="312"/>
      <c r="PRF88" s="312"/>
      <c r="PRG88" s="312"/>
      <c r="PRH88" s="312"/>
      <c r="PRI88" s="312"/>
      <c r="PRJ88" s="312"/>
      <c r="PRK88" s="312"/>
      <c r="PRL88" s="312"/>
      <c r="PRM88" s="312"/>
      <c r="PRN88" s="312"/>
      <c r="PRO88" s="312"/>
      <c r="PRP88" s="312"/>
      <c r="PRQ88" s="318"/>
      <c r="PRR88" s="318"/>
      <c r="PRS88" s="318"/>
      <c r="PRT88" s="318"/>
      <c r="PRU88" s="318"/>
      <c r="PRV88" s="318"/>
      <c r="PRW88" s="318"/>
      <c r="PRX88" s="318"/>
      <c r="PRY88" s="318"/>
      <c r="PRZ88" s="318"/>
      <c r="PSA88" s="318"/>
      <c r="PSB88" s="318"/>
      <c r="PSC88" s="318"/>
      <c r="PSD88" s="318"/>
      <c r="PSE88" s="318"/>
      <c r="PSF88" s="318"/>
      <c r="PSG88" s="322"/>
      <c r="PSH88" s="323"/>
      <c r="PSI88" s="323"/>
      <c r="PSJ88" s="323"/>
      <c r="PSK88" s="323"/>
      <c r="PSL88" s="323"/>
      <c r="PSM88" s="323"/>
      <c r="PSN88" s="323"/>
      <c r="PSO88" s="323"/>
      <c r="PSP88" s="323"/>
      <c r="PSQ88" s="323"/>
      <c r="PSR88" s="323"/>
      <c r="PSS88" s="323"/>
      <c r="PST88" s="323"/>
      <c r="PSU88" s="323"/>
      <c r="PSV88" s="350"/>
      <c r="PSW88" s="312"/>
      <c r="PSX88" s="312"/>
      <c r="PSY88" s="312"/>
      <c r="PSZ88" s="312"/>
      <c r="PTA88" s="312"/>
      <c r="PTB88" s="312"/>
      <c r="PTC88" s="312"/>
      <c r="PTD88" s="312"/>
      <c r="PTE88" s="312"/>
      <c r="PTF88" s="312"/>
      <c r="PTG88" s="312"/>
      <c r="PTH88" s="312"/>
      <c r="PTI88" s="312"/>
      <c r="PTJ88" s="312"/>
      <c r="PTK88" s="312"/>
      <c r="PTL88" s="312"/>
      <c r="PTM88" s="312"/>
      <c r="PTN88" s="312"/>
      <c r="PTO88" s="312"/>
      <c r="PTP88" s="312"/>
      <c r="PTQ88" s="312"/>
      <c r="PTR88" s="312"/>
      <c r="PTS88" s="312"/>
      <c r="PTT88" s="312"/>
      <c r="PTU88" s="312"/>
      <c r="PTV88" s="312"/>
      <c r="PTW88" s="312"/>
      <c r="PTX88" s="312"/>
      <c r="PTY88" s="312"/>
      <c r="PTZ88" s="312"/>
      <c r="PUA88" s="312"/>
      <c r="PUB88" s="312"/>
      <c r="PUC88" s="312"/>
      <c r="PUD88" s="312"/>
      <c r="PUE88" s="312"/>
      <c r="PUF88" s="312"/>
      <c r="PUG88" s="312"/>
      <c r="PUH88" s="312"/>
      <c r="PUI88" s="312"/>
      <c r="PUJ88" s="312"/>
      <c r="PUK88" s="312"/>
      <c r="PUL88" s="312"/>
      <c r="PUM88" s="312"/>
      <c r="PUN88" s="312"/>
      <c r="PUO88" s="312"/>
      <c r="PUP88" s="312"/>
      <c r="PUQ88" s="312"/>
      <c r="PUR88" s="312"/>
      <c r="PUS88" s="312"/>
      <c r="PUT88" s="312"/>
      <c r="PUU88" s="312"/>
      <c r="PUV88" s="312"/>
      <c r="PUW88" s="312"/>
      <c r="PUX88" s="312"/>
      <c r="PUY88" s="312"/>
      <c r="PUZ88" s="312"/>
      <c r="PVA88" s="312"/>
      <c r="PVB88" s="312"/>
      <c r="PVC88" s="312"/>
      <c r="PVD88" s="312"/>
      <c r="PVE88" s="318"/>
      <c r="PVF88" s="318"/>
      <c r="PVG88" s="318"/>
      <c r="PVH88" s="318"/>
      <c r="PVI88" s="318"/>
      <c r="PVJ88" s="318"/>
      <c r="PVK88" s="318"/>
      <c r="PVL88" s="318"/>
      <c r="PVM88" s="318"/>
      <c r="PVN88" s="318"/>
      <c r="PVO88" s="318"/>
      <c r="PVP88" s="318"/>
      <c r="PVQ88" s="318"/>
      <c r="PVR88" s="318"/>
      <c r="PVS88" s="318"/>
      <c r="PVT88" s="318"/>
      <c r="PVU88" s="322"/>
      <c r="PVV88" s="323"/>
      <c r="PVW88" s="323"/>
      <c r="PVX88" s="323"/>
      <c r="PVY88" s="323"/>
      <c r="PVZ88" s="323"/>
      <c r="PWA88" s="323"/>
      <c r="PWB88" s="323"/>
      <c r="PWC88" s="323"/>
      <c r="PWD88" s="323"/>
      <c r="PWE88" s="323"/>
      <c r="PWF88" s="323"/>
      <c r="PWG88" s="323"/>
      <c r="PWH88" s="323"/>
      <c r="PWI88" s="323"/>
      <c r="PWJ88" s="350"/>
      <c r="PWK88" s="312"/>
      <c r="PWL88" s="312"/>
      <c r="PWM88" s="312"/>
      <c r="PWN88" s="312"/>
      <c r="PWO88" s="312"/>
      <c r="PWP88" s="312"/>
      <c r="PWQ88" s="312"/>
      <c r="PWR88" s="312"/>
      <c r="PWS88" s="312"/>
      <c r="PWT88" s="312"/>
      <c r="PWU88" s="312"/>
      <c r="PWV88" s="312"/>
      <c r="PWW88" s="312"/>
      <c r="PWX88" s="312"/>
      <c r="PWY88" s="312"/>
      <c r="PWZ88" s="312"/>
      <c r="PXA88" s="312"/>
      <c r="PXB88" s="312"/>
      <c r="PXC88" s="312"/>
      <c r="PXD88" s="312"/>
      <c r="PXE88" s="312"/>
      <c r="PXF88" s="312"/>
      <c r="PXG88" s="312"/>
      <c r="PXH88" s="312"/>
      <c r="PXI88" s="312"/>
      <c r="PXJ88" s="312"/>
      <c r="PXK88" s="312"/>
      <c r="PXL88" s="312"/>
      <c r="PXM88" s="312"/>
      <c r="PXN88" s="312"/>
      <c r="PXO88" s="312"/>
      <c r="PXP88" s="312"/>
      <c r="PXQ88" s="312"/>
      <c r="PXR88" s="312"/>
      <c r="PXS88" s="312"/>
      <c r="PXT88" s="312"/>
      <c r="PXU88" s="312"/>
      <c r="PXV88" s="312"/>
      <c r="PXW88" s="312"/>
      <c r="PXX88" s="312"/>
      <c r="PXY88" s="312"/>
      <c r="PXZ88" s="312"/>
      <c r="PYA88" s="312"/>
      <c r="PYB88" s="312"/>
      <c r="PYC88" s="312"/>
      <c r="PYD88" s="312"/>
      <c r="PYE88" s="312"/>
      <c r="PYF88" s="312"/>
      <c r="PYG88" s="312"/>
      <c r="PYH88" s="312"/>
      <c r="PYI88" s="312"/>
      <c r="PYJ88" s="312"/>
      <c r="PYK88" s="312"/>
      <c r="PYL88" s="312"/>
      <c r="PYM88" s="312"/>
      <c r="PYN88" s="312"/>
      <c r="PYO88" s="312"/>
      <c r="PYP88" s="312"/>
      <c r="PYQ88" s="312"/>
      <c r="PYR88" s="312"/>
      <c r="PYS88" s="318"/>
      <c r="PYT88" s="318"/>
      <c r="PYU88" s="318"/>
      <c r="PYV88" s="318"/>
      <c r="PYW88" s="318"/>
      <c r="PYX88" s="318"/>
      <c r="PYY88" s="318"/>
      <c r="PYZ88" s="318"/>
      <c r="PZA88" s="318"/>
      <c r="PZB88" s="318"/>
      <c r="PZC88" s="318"/>
      <c r="PZD88" s="318"/>
      <c r="PZE88" s="318"/>
      <c r="PZF88" s="318"/>
      <c r="PZG88" s="318"/>
      <c r="PZH88" s="318"/>
      <c r="PZI88" s="322"/>
      <c r="PZJ88" s="323"/>
      <c r="PZK88" s="323"/>
      <c r="PZL88" s="323"/>
      <c r="PZM88" s="323"/>
      <c r="PZN88" s="323"/>
      <c r="PZO88" s="323"/>
      <c r="PZP88" s="323"/>
      <c r="PZQ88" s="323"/>
      <c r="PZR88" s="323"/>
      <c r="PZS88" s="323"/>
      <c r="PZT88" s="323"/>
      <c r="PZU88" s="323"/>
      <c r="PZV88" s="323"/>
      <c r="PZW88" s="323"/>
      <c r="PZX88" s="350"/>
      <c r="PZY88" s="312"/>
      <c r="PZZ88" s="312"/>
      <c r="QAA88" s="312"/>
      <c r="QAB88" s="312"/>
      <c r="QAC88" s="312"/>
      <c r="QAD88" s="312"/>
      <c r="QAE88" s="312"/>
      <c r="QAF88" s="312"/>
      <c r="QAG88" s="312"/>
      <c r="QAH88" s="312"/>
      <c r="QAI88" s="312"/>
      <c r="QAJ88" s="312"/>
      <c r="QAK88" s="312"/>
      <c r="QAL88" s="312"/>
      <c r="QAM88" s="312"/>
      <c r="QAN88" s="312"/>
      <c r="QAO88" s="312"/>
      <c r="QAP88" s="312"/>
      <c r="QAQ88" s="312"/>
      <c r="QAR88" s="312"/>
      <c r="QAS88" s="312"/>
      <c r="QAT88" s="312"/>
      <c r="QAU88" s="312"/>
      <c r="QAV88" s="312"/>
      <c r="QAW88" s="312"/>
      <c r="QAX88" s="312"/>
      <c r="QAY88" s="312"/>
      <c r="QAZ88" s="312"/>
      <c r="QBA88" s="312"/>
      <c r="QBB88" s="312"/>
      <c r="QBC88" s="312"/>
      <c r="QBD88" s="312"/>
      <c r="QBE88" s="312"/>
      <c r="QBF88" s="312"/>
      <c r="QBG88" s="312"/>
      <c r="QBH88" s="312"/>
      <c r="QBI88" s="312"/>
      <c r="QBJ88" s="312"/>
      <c r="QBK88" s="312"/>
      <c r="QBL88" s="312"/>
      <c r="QBM88" s="312"/>
      <c r="QBN88" s="312"/>
      <c r="QBO88" s="312"/>
      <c r="QBP88" s="312"/>
      <c r="QBQ88" s="312"/>
      <c r="QBR88" s="312"/>
      <c r="QBS88" s="312"/>
      <c r="QBT88" s="312"/>
      <c r="QBU88" s="312"/>
      <c r="QBV88" s="312"/>
      <c r="QBW88" s="312"/>
      <c r="QBX88" s="312"/>
      <c r="QBY88" s="312"/>
      <c r="QBZ88" s="312"/>
      <c r="QCA88" s="312"/>
      <c r="QCB88" s="312"/>
      <c r="QCC88" s="312"/>
      <c r="QCD88" s="312"/>
      <c r="QCE88" s="312"/>
      <c r="QCF88" s="312"/>
      <c r="QCG88" s="318"/>
      <c r="QCH88" s="318"/>
      <c r="QCI88" s="318"/>
      <c r="QCJ88" s="318"/>
      <c r="QCK88" s="318"/>
      <c r="QCL88" s="318"/>
      <c r="QCM88" s="318"/>
      <c r="QCN88" s="318"/>
      <c r="QCO88" s="318"/>
      <c r="QCP88" s="318"/>
      <c r="QCQ88" s="318"/>
      <c r="QCR88" s="318"/>
      <c r="QCS88" s="318"/>
      <c r="QCT88" s="318"/>
      <c r="QCU88" s="318"/>
      <c r="QCV88" s="318"/>
      <c r="QCW88" s="322"/>
      <c r="QCX88" s="323"/>
      <c r="QCY88" s="323"/>
      <c r="QCZ88" s="323"/>
      <c r="QDA88" s="323"/>
      <c r="QDB88" s="323"/>
      <c r="QDC88" s="323"/>
      <c r="QDD88" s="323"/>
      <c r="QDE88" s="323"/>
      <c r="QDF88" s="323"/>
      <c r="QDG88" s="323"/>
      <c r="QDH88" s="323"/>
      <c r="QDI88" s="323"/>
      <c r="QDJ88" s="323"/>
      <c r="QDK88" s="323"/>
      <c r="QDL88" s="350"/>
      <c r="QDM88" s="312"/>
      <c r="QDN88" s="312"/>
      <c r="QDO88" s="312"/>
      <c r="QDP88" s="312"/>
      <c r="QDQ88" s="312"/>
      <c r="QDR88" s="312"/>
      <c r="QDS88" s="312"/>
      <c r="QDT88" s="312"/>
      <c r="QDU88" s="312"/>
      <c r="QDV88" s="312"/>
      <c r="QDW88" s="312"/>
      <c r="QDX88" s="312"/>
      <c r="QDY88" s="312"/>
      <c r="QDZ88" s="312"/>
      <c r="QEA88" s="312"/>
      <c r="QEB88" s="312"/>
      <c r="QEC88" s="312"/>
      <c r="QED88" s="312"/>
      <c r="QEE88" s="312"/>
      <c r="QEF88" s="312"/>
      <c r="QEG88" s="312"/>
      <c r="QEH88" s="312"/>
      <c r="QEI88" s="312"/>
      <c r="QEJ88" s="312"/>
      <c r="QEK88" s="312"/>
      <c r="QEL88" s="312"/>
      <c r="QEM88" s="312"/>
      <c r="QEN88" s="312"/>
      <c r="QEO88" s="312"/>
      <c r="QEP88" s="312"/>
      <c r="QEQ88" s="312"/>
      <c r="QER88" s="312"/>
      <c r="QES88" s="312"/>
      <c r="QET88" s="312"/>
      <c r="QEU88" s="312"/>
      <c r="QEV88" s="312"/>
      <c r="QEW88" s="312"/>
      <c r="QEX88" s="312"/>
      <c r="QEY88" s="312"/>
      <c r="QEZ88" s="312"/>
      <c r="QFA88" s="312"/>
      <c r="QFB88" s="312"/>
      <c r="QFC88" s="312"/>
      <c r="QFD88" s="312"/>
      <c r="QFE88" s="312"/>
      <c r="QFF88" s="312"/>
      <c r="QFG88" s="312"/>
      <c r="QFH88" s="312"/>
      <c r="QFI88" s="312"/>
      <c r="QFJ88" s="312"/>
      <c r="QFK88" s="312"/>
      <c r="QFL88" s="312"/>
      <c r="QFM88" s="312"/>
      <c r="QFN88" s="312"/>
      <c r="QFO88" s="312"/>
      <c r="QFP88" s="312"/>
      <c r="QFQ88" s="312"/>
      <c r="QFR88" s="312"/>
      <c r="QFS88" s="312"/>
      <c r="QFT88" s="312"/>
      <c r="QFU88" s="318"/>
      <c r="QFV88" s="318"/>
      <c r="QFW88" s="318"/>
      <c r="QFX88" s="318"/>
      <c r="QFY88" s="318"/>
      <c r="QFZ88" s="318"/>
      <c r="QGA88" s="318"/>
      <c r="QGB88" s="318"/>
      <c r="QGC88" s="318"/>
      <c r="QGD88" s="318"/>
      <c r="QGE88" s="318"/>
      <c r="QGF88" s="318"/>
      <c r="QGG88" s="318"/>
      <c r="QGH88" s="318"/>
      <c r="QGI88" s="318"/>
      <c r="QGJ88" s="318"/>
      <c r="QGK88" s="322"/>
      <c r="QGL88" s="323"/>
      <c r="QGM88" s="323"/>
      <c r="QGN88" s="323"/>
      <c r="QGO88" s="323"/>
      <c r="QGP88" s="323"/>
      <c r="QGQ88" s="323"/>
      <c r="QGR88" s="323"/>
      <c r="QGS88" s="323"/>
      <c r="QGT88" s="323"/>
      <c r="QGU88" s="323"/>
      <c r="QGV88" s="323"/>
      <c r="QGW88" s="323"/>
      <c r="QGX88" s="323"/>
      <c r="QGY88" s="323"/>
      <c r="QGZ88" s="350"/>
      <c r="QHA88" s="312"/>
      <c r="QHB88" s="312"/>
      <c r="QHC88" s="312"/>
      <c r="QHD88" s="312"/>
      <c r="QHE88" s="312"/>
      <c r="QHF88" s="312"/>
      <c r="QHG88" s="312"/>
      <c r="QHH88" s="312"/>
      <c r="QHI88" s="312"/>
      <c r="QHJ88" s="312"/>
      <c r="QHK88" s="312"/>
      <c r="QHL88" s="312"/>
      <c r="QHM88" s="312"/>
      <c r="QHN88" s="312"/>
      <c r="QHO88" s="312"/>
      <c r="QHP88" s="312"/>
      <c r="QHQ88" s="312"/>
      <c r="QHR88" s="312"/>
      <c r="QHS88" s="312"/>
      <c r="QHT88" s="312"/>
      <c r="QHU88" s="312"/>
      <c r="QHV88" s="312"/>
      <c r="QHW88" s="312"/>
      <c r="QHX88" s="312"/>
      <c r="QHY88" s="312"/>
      <c r="QHZ88" s="312"/>
      <c r="QIA88" s="312"/>
      <c r="QIB88" s="312"/>
      <c r="QIC88" s="312"/>
      <c r="QID88" s="312"/>
      <c r="QIE88" s="312"/>
      <c r="QIF88" s="312"/>
      <c r="QIG88" s="312"/>
      <c r="QIH88" s="312"/>
      <c r="QII88" s="312"/>
      <c r="QIJ88" s="312"/>
      <c r="QIK88" s="312"/>
      <c r="QIL88" s="312"/>
      <c r="QIM88" s="312"/>
      <c r="QIN88" s="312"/>
      <c r="QIO88" s="312"/>
      <c r="QIP88" s="312"/>
      <c r="QIQ88" s="312"/>
      <c r="QIR88" s="312"/>
      <c r="QIS88" s="312"/>
      <c r="QIT88" s="312"/>
      <c r="QIU88" s="312"/>
      <c r="QIV88" s="312"/>
      <c r="QIW88" s="312"/>
      <c r="QIX88" s="312"/>
      <c r="QIY88" s="312"/>
      <c r="QIZ88" s="312"/>
      <c r="QJA88" s="312"/>
      <c r="QJB88" s="312"/>
      <c r="QJC88" s="312"/>
      <c r="QJD88" s="312"/>
      <c r="QJE88" s="312"/>
      <c r="QJF88" s="312"/>
      <c r="QJG88" s="312"/>
      <c r="QJH88" s="312"/>
      <c r="QJI88" s="318"/>
      <c r="QJJ88" s="318"/>
      <c r="QJK88" s="318"/>
      <c r="QJL88" s="318"/>
      <c r="QJM88" s="318"/>
      <c r="QJN88" s="318"/>
      <c r="QJO88" s="318"/>
      <c r="QJP88" s="318"/>
      <c r="QJQ88" s="318"/>
      <c r="QJR88" s="318"/>
      <c r="QJS88" s="318"/>
      <c r="QJT88" s="318"/>
      <c r="QJU88" s="318"/>
      <c r="QJV88" s="318"/>
      <c r="QJW88" s="318"/>
      <c r="QJX88" s="318"/>
      <c r="QJY88" s="322"/>
      <c r="QJZ88" s="323"/>
      <c r="QKA88" s="323"/>
      <c r="QKB88" s="323"/>
      <c r="QKC88" s="323"/>
      <c r="QKD88" s="323"/>
      <c r="QKE88" s="323"/>
      <c r="QKF88" s="323"/>
      <c r="QKG88" s="323"/>
      <c r="QKH88" s="323"/>
      <c r="QKI88" s="323"/>
      <c r="QKJ88" s="323"/>
      <c r="QKK88" s="323"/>
      <c r="QKL88" s="323"/>
      <c r="QKM88" s="323"/>
      <c r="QKN88" s="350"/>
      <c r="QKO88" s="312"/>
      <c r="QKP88" s="312"/>
      <c r="QKQ88" s="312"/>
      <c r="QKR88" s="312"/>
      <c r="QKS88" s="312"/>
      <c r="QKT88" s="312"/>
      <c r="QKU88" s="312"/>
      <c r="QKV88" s="312"/>
      <c r="QKW88" s="312"/>
      <c r="QKX88" s="312"/>
      <c r="QKY88" s="312"/>
      <c r="QKZ88" s="312"/>
      <c r="QLA88" s="312"/>
      <c r="QLB88" s="312"/>
      <c r="QLC88" s="312"/>
      <c r="QLD88" s="312"/>
      <c r="QLE88" s="312"/>
      <c r="QLF88" s="312"/>
      <c r="QLG88" s="312"/>
      <c r="QLH88" s="312"/>
      <c r="QLI88" s="312"/>
      <c r="QLJ88" s="312"/>
      <c r="QLK88" s="312"/>
      <c r="QLL88" s="312"/>
      <c r="QLM88" s="312"/>
      <c r="QLN88" s="312"/>
      <c r="QLO88" s="312"/>
      <c r="QLP88" s="312"/>
      <c r="QLQ88" s="312"/>
      <c r="QLR88" s="312"/>
      <c r="QLS88" s="312"/>
      <c r="QLT88" s="312"/>
      <c r="QLU88" s="312"/>
      <c r="QLV88" s="312"/>
      <c r="QLW88" s="312"/>
      <c r="QLX88" s="312"/>
      <c r="QLY88" s="312"/>
      <c r="QLZ88" s="312"/>
      <c r="QMA88" s="312"/>
      <c r="QMB88" s="312"/>
      <c r="QMC88" s="312"/>
      <c r="QMD88" s="312"/>
      <c r="QME88" s="312"/>
      <c r="QMF88" s="312"/>
      <c r="QMG88" s="312"/>
      <c r="QMH88" s="312"/>
      <c r="QMI88" s="312"/>
      <c r="QMJ88" s="312"/>
      <c r="QMK88" s="312"/>
      <c r="QML88" s="312"/>
      <c r="QMM88" s="312"/>
      <c r="QMN88" s="312"/>
      <c r="QMO88" s="312"/>
      <c r="QMP88" s="312"/>
      <c r="QMQ88" s="312"/>
      <c r="QMR88" s="312"/>
      <c r="QMS88" s="312"/>
      <c r="QMT88" s="312"/>
      <c r="QMU88" s="312"/>
      <c r="QMV88" s="312"/>
      <c r="QMW88" s="318"/>
      <c r="QMX88" s="318"/>
      <c r="QMY88" s="318"/>
      <c r="QMZ88" s="318"/>
      <c r="QNA88" s="318"/>
      <c r="QNB88" s="318"/>
      <c r="QNC88" s="318"/>
      <c r="QND88" s="318"/>
      <c r="QNE88" s="318"/>
      <c r="QNF88" s="318"/>
      <c r="QNG88" s="318"/>
      <c r="QNH88" s="318"/>
      <c r="QNI88" s="318"/>
      <c r="QNJ88" s="318"/>
      <c r="QNK88" s="318"/>
      <c r="QNL88" s="318"/>
      <c r="QNM88" s="322"/>
      <c r="QNN88" s="323"/>
      <c r="QNO88" s="323"/>
      <c r="QNP88" s="323"/>
      <c r="QNQ88" s="323"/>
      <c r="QNR88" s="323"/>
      <c r="QNS88" s="323"/>
      <c r="QNT88" s="323"/>
      <c r="QNU88" s="323"/>
      <c r="QNV88" s="323"/>
      <c r="QNW88" s="323"/>
      <c r="QNX88" s="323"/>
      <c r="QNY88" s="323"/>
      <c r="QNZ88" s="323"/>
      <c r="QOA88" s="323"/>
      <c r="QOB88" s="350"/>
      <c r="QOC88" s="312"/>
      <c r="QOD88" s="312"/>
      <c r="QOE88" s="312"/>
      <c r="QOF88" s="312"/>
      <c r="QOG88" s="312"/>
      <c r="QOH88" s="312"/>
      <c r="QOI88" s="312"/>
      <c r="QOJ88" s="312"/>
      <c r="QOK88" s="312"/>
      <c r="QOL88" s="312"/>
      <c r="QOM88" s="312"/>
      <c r="QON88" s="312"/>
      <c r="QOO88" s="312"/>
      <c r="QOP88" s="312"/>
      <c r="QOQ88" s="312"/>
      <c r="QOR88" s="312"/>
      <c r="QOS88" s="312"/>
      <c r="QOT88" s="312"/>
      <c r="QOU88" s="312"/>
      <c r="QOV88" s="312"/>
      <c r="QOW88" s="312"/>
      <c r="QOX88" s="312"/>
      <c r="QOY88" s="312"/>
      <c r="QOZ88" s="312"/>
      <c r="QPA88" s="312"/>
      <c r="QPB88" s="312"/>
      <c r="QPC88" s="312"/>
      <c r="QPD88" s="312"/>
      <c r="QPE88" s="312"/>
      <c r="QPF88" s="312"/>
      <c r="QPG88" s="312"/>
      <c r="QPH88" s="312"/>
      <c r="QPI88" s="312"/>
      <c r="QPJ88" s="312"/>
      <c r="QPK88" s="312"/>
      <c r="QPL88" s="312"/>
      <c r="QPM88" s="312"/>
      <c r="QPN88" s="312"/>
      <c r="QPO88" s="312"/>
      <c r="QPP88" s="312"/>
      <c r="QPQ88" s="312"/>
      <c r="QPR88" s="312"/>
      <c r="QPS88" s="312"/>
      <c r="QPT88" s="312"/>
      <c r="QPU88" s="312"/>
      <c r="QPV88" s="312"/>
      <c r="QPW88" s="312"/>
      <c r="QPX88" s="312"/>
      <c r="QPY88" s="312"/>
      <c r="QPZ88" s="312"/>
      <c r="QQA88" s="312"/>
      <c r="QQB88" s="312"/>
      <c r="QQC88" s="312"/>
      <c r="QQD88" s="312"/>
      <c r="QQE88" s="312"/>
      <c r="QQF88" s="312"/>
      <c r="QQG88" s="312"/>
      <c r="QQH88" s="312"/>
      <c r="QQI88" s="312"/>
      <c r="QQJ88" s="312"/>
      <c r="QQK88" s="318"/>
      <c r="QQL88" s="318"/>
      <c r="QQM88" s="318"/>
      <c r="QQN88" s="318"/>
      <c r="QQO88" s="318"/>
      <c r="QQP88" s="318"/>
      <c r="QQQ88" s="318"/>
      <c r="QQR88" s="318"/>
      <c r="QQS88" s="318"/>
      <c r="QQT88" s="318"/>
      <c r="QQU88" s="318"/>
      <c r="QQV88" s="318"/>
      <c r="QQW88" s="318"/>
      <c r="QQX88" s="318"/>
      <c r="QQY88" s="318"/>
      <c r="QQZ88" s="318"/>
      <c r="QRA88" s="322"/>
      <c r="QRB88" s="323"/>
      <c r="QRC88" s="323"/>
      <c r="QRD88" s="323"/>
      <c r="QRE88" s="323"/>
      <c r="QRF88" s="323"/>
      <c r="QRG88" s="323"/>
      <c r="QRH88" s="323"/>
      <c r="QRI88" s="323"/>
      <c r="QRJ88" s="323"/>
      <c r="QRK88" s="323"/>
      <c r="QRL88" s="323"/>
      <c r="QRM88" s="323"/>
      <c r="QRN88" s="323"/>
      <c r="QRO88" s="323"/>
      <c r="QRP88" s="350"/>
      <c r="QRQ88" s="312"/>
      <c r="QRR88" s="312"/>
      <c r="QRS88" s="312"/>
      <c r="QRT88" s="312"/>
      <c r="QRU88" s="312"/>
      <c r="QRV88" s="312"/>
      <c r="QRW88" s="312"/>
      <c r="QRX88" s="312"/>
      <c r="QRY88" s="312"/>
      <c r="QRZ88" s="312"/>
      <c r="QSA88" s="312"/>
      <c r="QSB88" s="312"/>
      <c r="QSC88" s="312"/>
      <c r="QSD88" s="312"/>
      <c r="QSE88" s="312"/>
      <c r="QSF88" s="312"/>
      <c r="QSG88" s="312"/>
      <c r="QSH88" s="312"/>
      <c r="QSI88" s="312"/>
      <c r="QSJ88" s="312"/>
      <c r="QSK88" s="312"/>
      <c r="QSL88" s="312"/>
      <c r="QSM88" s="312"/>
      <c r="QSN88" s="312"/>
      <c r="QSO88" s="312"/>
      <c r="QSP88" s="312"/>
      <c r="QSQ88" s="312"/>
      <c r="QSR88" s="312"/>
      <c r="QSS88" s="312"/>
      <c r="QST88" s="312"/>
      <c r="QSU88" s="312"/>
      <c r="QSV88" s="312"/>
      <c r="QSW88" s="312"/>
      <c r="QSX88" s="312"/>
      <c r="QSY88" s="312"/>
      <c r="QSZ88" s="312"/>
      <c r="QTA88" s="312"/>
      <c r="QTB88" s="312"/>
      <c r="QTC88" s="312"/>
      <c r="QTD88" s="312"/>
      <c r="QTE88" s="312"/>
      <c r="QTF88" s="312"/>
      <c r="QTG88" s="312"/>
      <c r="QTH88" s="312"/>
      <c r="QTI88" s="312"/>
      <c r="QTJ88" s="312"/>
      <c r="QTK88" s="312"/>
      <c r="QTL88" s="312"/>
      <c r="QTM88" s="312"/>
      <c r="QTN88" s="312"/>
      <c r="QTO88" s="312"/>
      <c r="QTP88" s="312"/>
      <c r="QTQ88" s="312"/>
      <c r="QTR88" s="312"/>
      <c r="QTS88" s="312"/>
      <c r="QTT88" s="312"/>
      <c r="QTU88" s="312"/>
      <c r="QTV88" s="312"/>
      <c r="QTW88" s="312"/>
      <c r="QTX88" s="312"/>
      <c r="QTY88" s="318"/>
      <c r="QTZ88" s="318"/>
      <c r="QUA88" s="318"/>
      <c r="QUB88" s="318"/>
      <c r="QUC88" s="318"/>
      <c r="QUD88" s="318"/>
      <c r="QUE88" s="318"/>
      <c r="QUF88" s="318"/>
      <c r="QUG88" s="318"/>
      <c r="QUH88" s="318"/>
      <c r="QUI88" s="318"/>
      <c r="QUJ88" s="318"/>
      <c r="QUK88" s="318"/>
      <c r="QUL88" s="318"/>
      <c r="QUM88" s="318"/>
      <c r="QUN88" s="318"/>
      <c r="QUO88" s="322"/>
      <c r="QUP88" s="323"/>
      <c r="QUQ88" s="323"/>
      <c r="QUR88" s="323"/>
      <c r="QUS88" s="323"/>
      <c r="QUT88" s="323"/>
      <c r="QUU88" s="323"/>
      <c r="QUV88" s="323"/>
      <c r="QUW88" s="323"/>
      <c r="QUX88" s="323"/>
      <c r="QUY88" s="323"/>
      <c r="QUZ88" s="323"/>
      <c r="QVA88" s="323"/>
      <c r="QVB88" s="323"/>
      <c r="QVC88" s="323"/>
      <c r="QVD88" s="350"/>
      <c r="QVE88" s="312"/>
      <c r="QVF88" s="312"/>
      <c r="QVG88" s="312"/>
      <c r="QVH88" s="312"/>
      <c r="QVI88" s="312"/>
      <c r="QVJ88" s="312"/>
      <c r="QVK88" s="312"/>
      <c r="QVL88" s="312"/>
      <c r="QVM88" s="312"/>
      <c r="QVN88" s="312"/>
      <c r="QVO88" s="312"/>
      <c r="QVP88" s="312"/>
      <c r="QVQ88" s="312"/>
      <c r="QVR88" s="312"/>
      <c r="QVS88" s="312"/>
      <c r="QVT88" s="312"/>
      <c r="QVU88" s="312"/>
      <c r="QVV88" s="312"/>
      <c r="QVW88" s="312"/>
      <c r="QVX88" s="312"/>
      <c r="QVY88" s="312"/>
      <c r="QVZ88" s="312"/>
      <c r="QWA88" s="312"/>
      <c r="QWB88" s="312"/>
      <c r="QWC88" s="312"/>
      <c r="QWD88" s="312"/>
      <c r="QWE88" s="312"/>
      <c r="QWF88" s="312"/>
      <c r="QWG88" s="312"/>
      <c r="QWH88" s="312"/>
      <c r="QWI88" s="312"/>
      <c r="QWJ88" s="312"/>
      <c r="QWK88" s="312"/>
      <c r="QWL88" s="312"/>
      <c r="QWM88" s="312"/>
      <c r="QWN88" s="312"/>
      <c r="QWO88" s="312"/>
      <c r="QWP88" s="312"/>
      <c r="QWQ88" s="312"/>
      <c r="QWR88" s="312"/>
      <c r="QWS88" s="312"/>
      <c r="QWT88" s="312"/>
      <c r="QWU88" s="312"/>
      <c r="QWV88" s="312"/>
      <c r="QWW88" s="312"/>
      <c r="QWX88" s="312"/>
      <c r="QWY88" s="312"/>
      <c r="QWZ88" s="312"/>
      <c r="QXA88" s="312"/>
      <c r="QXB88" s="312"/>
      <c r="QXC88" s="312"/>
      <c r="QXD88" s="312"/>
      <c r="QXE88" s="312"/>
      <c r="QXF88" s="312"/>
      <c r="QXG88" s="312"/>
      <c r="QXH88" s="312"/>
      <c r="QXI88" s="312"/>
      <c r="QXJ88" s="312"/>
      <c r="QXK88" s="312"/>
      <c r="QXL88" s="312"/>
      <c r="QXM88" s="318"/>
      <c r="QXN88" s="318"/>
      <c r="QXO88" s="318"/>
      <c r="QXP88" s="318"/>
      <c r="QXQ88" s="318"/>
      <c r="QXR88" s="318"/>
      <c r="QXS88" s="318"/>
      <c r="QXT88" s="318"/>
      <c r="QXU88" s="318"/>
      <c r="QXV88" s="318"/>
      <c r="QXW88" s="318"/>
      <c r="QXX88" s="318"/>
      <c r="QXY88" s="318"/>
      <c r="QXZ88" s="318"/>
      <c r="QYA88" s="318"/>
      <c r="QYB88" s="318"/>
      <c r="QYC88" s="322"/>
      <c r="QYD88" s="323"/>
      <c r="QYE88" s="323"/>
      <c r="QYF88" s="323"/>
      <c r="QYG88" s="323"/>
      <c r="QYH88" s="323"/>
      <c r="QYI88" s="323"/>
      <c r="QYJ88" s="323"/>
      <c r="QYK88" s="323"/>
      <c r="QYL88" s="323"/>
      <c r="QYM88" s="323"/>
      <c r="QYN88" s="323"/>
      <c r="QYO88" s="323"/>
      <c r="QYP88" s="323"/>
      <c r="QYQ88" s="323"/>
      <c r="QYR88" s="350"/>
      <c r="QYS88" s="312"/>
      <c r="QYT88" s="312"/>
      <c r="QYU88" s="312"/>
      <c r="QYV88" s="312"/>
      <c r="QYW88" s="312"/>
      <c r="QYX88" s="312"/>
      <c r="QYY88" s="312"/>
      <c r="QYZ88" s="312"/>
      <c r="QZA88" s="312"/>
      <c r="QZB88" s="312"/>
      <c r="QZC88" s="312"/>
      <c r="QZD88" s="312"/>
      <c r="QZE88" s="312"/>
      <c r="QZF88" s="312"/>
      <c r="QZG88" s="312"/>
      <c r="QZH88" s="312"/>
      <c r="QZI88" s="312"/>
      <c r="QZJ88" s="312"/>
      <c r="QZK88" s="312"/>
      <c r="QZL88" s="312"/>
      <c r="QZM88" s="312"/>
      <c r="QZN88" s="312"/>
      <c r="QZO88" s="312"/>
      <c r="QZP88" s="312"/>
      <c r="QZQ88" s="312"/>
      <c r="QZR88" s="312"/>
      <c r="QZS88" s="312"/>
      <c r="QZT88" s="312"/>
      <c r="QZU88" s="312"/>
      <c r="QZV88" s="312"/>
      <c r="QZW88" s="312"/>
      <c r="QZX88" s="312"/>
      <c r="QZY88" s="312"/>
      <c r="QZZ88" s="312"/>
      <c r="RAA88" s="312"/>
      <c r="RAB88" s="312"/>
      <c r="RAC88" s="312"/>
      <c r="RAD88" s="312"/>
      <c r="RAE88" s="312"/>
      <c r="RAF88" s="312"/>
      <c r="RAG88" s="312"/>
      <c r="RAH88" s="312"/>
      <c r="RAI88" s="312"/>
      <c r="RAJ88" s="312"/>
      <c r="RAK88" s="312"/>
      <c r="RAL88" s="312"/>
      <c r="RAM88" s="312"/>
      <c r="RAN88" s="312"/>
      <c r="RAO88" s="312"/>
      <c r="RAP88" s="312"/>
      <c r="RAQ88" s="312"/>
      <c r="RAR88" s="312"/>
      <c r="RAS88" s="312"/>
      <c r="RAT88" s="312"/>
      <c r="RAU88" s="312"/>
      <c r="RAV88" s="312"/>
      <c r="RAW88" s="312"/>
      <c r="RAX88" s="312"/>
      <c r="RAY88" s="312"/>
      <c r="RAZ88" s="312"/>
      <c r="RBA88" s="318"/>
      <c r="RBB88" s="318"/>
      <c r="RBC88" s="318"/>
      <c r="RBD88" s="318"/>
      <c r="RBE88" s="318"/>
      <c r="RBF88" s="318"/>
      <c r="RBG88" s="318"/>
      <c r="RBH88" s="318"/>
      <c r="RBI88" s="318"/>
      <c r="RBJ88" s="318"/>
      <c r="RBK88" s="318"/>
      <c r="RBL88" s="318"/>
      <c r="RBM88" s="318"/>
      <c r="RBN88" s="318"/>
      <c r="RBO88" s="318"/>
      <c r="RBP88" s="318"/>
      <c r="RBQ88" s="322"/>
      <c r="RBR88" s="323"/>
      <c r="RBS88" s="323"/>
      <c r="RBT88" s="323"/>
      <c r="RBU88" s="323"/>
      <c r="RBV88" s="323"/>
      <c r="RBW88" s="323"/>
      <c r="RBX88" s="323"/>
      <c r="RBY88" s="323"/>
      <c r="RBZ88" s="323"/>
      <c r="RCA88" s="323"/>
      <c r="RCB88" s="323"/>
      <c r="RCC88" s="323"/>
      <c r="RCD88" s="323"/>
      <c r="RCE88" s="323"/>
      <c r="RCF88" s="350"/>
      <c r="RCG88" s="312"/>
      <c r="RCH88" s="312"/>
      <c r="RCI88" s="312"/>
      <c r="RCJ88" s="312"/>
      <c r="RCK88" s="312"/>
      <c r="RCL88" s="312"/>
      <c r="RCM88" s="312"/>
      <c r="RCN88" s="312"/>
      <c r="RCO88" s="312"/>
      <c r="RCP88" s="312"/>
      <c r="RCQ88" s="312"/>
      <c r="RCR88" s="312"/>
      <c r="RCS88" s="312"/>
      <c r="RCT88" s="312"/>
      <c r="RCU88" s="312"/>
      <c r="RCV88" s="312"/>
      <c r="RCW88" s="312"/>
      <c r="RCX88" s="312"/>
      <c r="RCY88" s="312"/>
      <c r="RCZ88" s="312"/>
      <c r="RDA88" s="312"/>
      <c r="RDB88" s="312"/>
      <c r="RDC88" s="312"/>
      <c r="RDD88" s="312"/>
      <c r="RDE88" s="312"/>
      <c r="RDF88" s="312"/>
      <c r="RDG88" s="312"/>
      <c r="RDH88" s="312"/>
      <c r="RDI88" s="312"/>
      <c r="RDJ88" s="312"/>
      <c r="RDK88" s="312"/>
      <c r="RDL88" s="312"/>
      <c r="RDM88" s="312"/>
      <c r="RDN88" s="312"/>
      <c r="RDO88" s="312"/>
      <c r="RDP88" s="312"/>
      <c r="RDQ88" s="312"/>
      <c r="RDR88" s="312"/>
      <c r="RDS88" s="312"/>
      <c r="RDT88" s="312"/>
      <c r="RDU88" s="312"/>
      <c r="RDV88" s="312"/>
      <c r="RDW88" s="312"/>
      <c r="RDX88" s="312"/>
      <c r="RDY88" s="312"/>
      <c r="RDZ88" s="312"/>
      <c r="REA88" s="312"/>
      <c r="REB88" s="312"/>
      <c r="REC88" s="312"/>
      <c r="RED88" s="312"/>
      <c r="REE88" s="312"/>
      <c r="REF88" s="312"/>
      <c r="REG88" s="312"/>
      <c r="REH88" s="312"/>
      <c r="REI88" s="312"/>
      <c r="REJ88" s="312"/>
      <c r="REK88" s="312"/>
      <c r="REL88" s="312"/>
      <c r="REM88" s="312"/>
      <c r="REN88" s="312"/>
      <c r="REO88" s="318"/>
      <c r="REP88" s="318"/>
      <c r="REQ88" s="318"/>
      <c r="RER88" s="318"/>
      <c r="RES88" s="318"/>
      <c r="RET88" s="318"/>
      <c r="REU88" s="318"/>
      <c r="REV88" s="318"/>
      <c r="REW88" s="318"/>
      <c r="REX88" s="318"/>
      <c r="REY88" s="318"/>
      <c r="REZ88" s="318"/>
      <c r="RFA88" s="318"/>
      <c r="RFB88" s="318"/>
      <c r="RFC88" s="318"/>
      <c r="RFD88" s="318"/>
      <c r="RFE88" s="322"/>
      <c r="RFF88" s="323"/>
      <c r="RFG88" s="323"/>
      <c r="RFH88" s="323"/>
      <c r="RFI88" s="323"/>
      <c r="RFJ88" s="323"/>
      <c r="RFK88" s="323"/>
      <c r="RFL88" s="323"/>
      <c r="RFM88" s="323"/>
      <c r="RFN88" s="323"/>
      <c r="RFO88" s="323"/>
      <c r="RFP88" s="323"/>
      <c r="RFQ88" s="323"/>
      <c r="RFR88" s="323"/>
      <c r="RFS88" s="323"/>
      <c r="RFT88" s="350"/>
      <c r="RFU88" s="312"/>
      <c r="RFV88" s="312"/>
      <c r="RFW88" s="312"/>
      <c r="RFX88" s="312"/>
      <c r="RFY88" s="312"/>
      <c r="RFZ88" s="312"/>
      <c r="RGA88" s="312"/>
      <c r="RGB88" s="312"/>
      <c r="RGC88" s="312"/>
      <c r="RGD88" s="312"/>
      <c r="RGE88" s="312"/>
      <c r="RGF88" s="312"/>
      <c r="RGG88" s="312"/>
      <c r="RGH88" s="312"/>
      <c r="RGI88" s="312"/>
      <c r="RGJ88" s="312"/>
      <c r="RGK88" s="312"/>
      <c r="RGL88" s="312"/>
      <c r="RGM88" s="312"/>
      <c r="RGN88" s="312"/>
      <c r="RGO88" s="312"/>
      <c r="RGP88" s="312"/>
      <c r="RGQ88" s="312"/>
      <c r="RGR88" s="312"/>
      <c r="RGS88" s="312"/>
      <c r="RGT88" s="312"/>
      <c r="RGU88" s="312"/>
      <c r="RGV88" s="312"/>
      <c r="RGW88" s="312"/>
      <c r="RGX88" s="312"/>
      <c r="RGY88" s="312"/>
      <c r="RGZ88" s="312"/>
      <c r="RHA88" s="312"/>
      <c r="RHB88" s="312"/>
      <c r="RHC88" s="312"/>
      <c r="RHD88" s="312"/>
      <c r="RHE88" s="312"/>
      <c r="RHF88" s="312"/>
      <c r="RHG88" s="312"/>
      <c r="RHH88" s="312"/>
      <c r="RHI88" s="312"/>
      <c r="RHJ88" s="312"/>
      <c r="RHK88" s="312"/>
      <c r="RHL88" s="312"/>
      <c r="RHM88" s="312"/>
      <c r="RHN88" s="312"/>
      <c r="RHO88" s="312"/>
      <c r="RHP88" s="312"/>
      <c r="RHQ88" s="312"/>
      <c r="RHR88" s="312"/>
      <c r="RHS88" s="312"/>
      <c r="RHT88" s="312"/>
      <c r="RHU88" s="312"/>
      <c r="RHV88" s="312"/>
      <c r="RHW88" s="312"/>
      <c r="RHX88" s="312"/>
      <c r="RHY88" s="312"/>
      <c r="RHZ88" s="312"/>
      <c r="RIA88" s="312"/>
      <c r="RIB88" s="312"/>
      <c r="RIC88" s="318"/>
      <c r="RID88" s="318"/>
      <c r="RIE88" s="318"/>
      <c r="RIF88" s="318"/>
      <c r="RIG88" s="318"/>
      <c r="RIH88" s="318"/>
      <c r="RII88" s="318"/>
      <c r="RIJ88" s="318"/>
      <c r="RIK88" s="318"/>
      <c r="RIL88" s="318"/>
      <c r="RIM88" s="318"/>
      <c r="RIN88" s="318"/>
      <c r="RIO88" s="318"/>
      <c r="RIP88" s="318"/>
      <c r="RIQ88" s="318"/>
      <c r="RIR88" s="318"/>
      <c r="RIS88" s="322"/>
      <c r="RIT88" s="323"/>
      <c r="RIU88" s="323"/>
      <c r="RIV88" s="323"/>
      <c r="RIW88" s="323"/>
      <c r="RIX88" s="323"/>
      <c r="RIY88" s="323"/>
      <c r="RIZ88" s="323"/>
      <c r="RJA88" s="323"/>
      <c r="RJB88" s="323"/>
      <c r="RJC88" s="323"/>
      <c r="RJD88" s="323"/>
      <c r="RJE88" s="323"/>
      <c r="RJF88" s="323"/>
      <c r="RJG88" s="323"/>
      <c r="RJH88" s="350"/>
      <c r="RJI88" s="312"/>
      <c r="RJJ88" s="312"/>
      <c r="RJK88" s="312"/>
      <c r="RJL88" s="312"/>
      <c r="RJM88" s="312"/>
      <c r="RJN88" s="312"/>
      <c r="RJO88" s="312"/>
      <c r="RJP88" s="312"/>
      <c r="RJQ88" s="312"/>
      <c r="RJR88" s="312"/>
      <c r="RJS88" s="312"/>
      <c r="RJT88" s="312"/>
      <c r="RJU88" s="312"/>
      <c r="RJV88" s="312"/>
      <c r="RJW88" s="312"/>
      <c r="RJX88" s="312"/>
      <c r="RJY88" s="312"/>
      <c r="RJZ88" s="312"/>
      <c r="RKA88" s="312"/>
      <c r="RKB88" s="312"/>
      <c r="RKC88" s="312"/>
      <c r="RKD88" s="312"/>
      <c r="RKE88" s="312"/>
      <c r="RKF88" s="312"/>
      <c r="RKG88" s="312"/>
      <c r="RKH88" s="312"/>
      <c r="RKI88" s="312"/>
      <c r="RKJ88" s="312"/>
      <c r="RKK88" s="312"/>
      <c r="RKL88" s="312"/>
      <c r="RKM88" s="312"/>
      <c r="RKN88" s="312"/>
      <c r="RKO88" s="312"/>
      <c r="RKP88" s="312"/>
      <c r="RKQ88" s="312"/>
      <c r="RKR88" s="312"/>
      <c r="RKS88" s="312"/>
      <c r="RKT88" s="312"/>
      <c r="RKU88" s="312"/>
      <c r="RKV88" s="312"/>
      <c r="RKW88" s="312"/>
      <c r="RKX88" s="312"/>
      <c r="RKY88" s="312"/>
      <c r="RKZ88" s="312"/>
      <c r="RLA88" s="312"/>
      <c r="RLB88" s="312"/>
      <c r="RLC88" s="312"/>
      <c r="RLD88" s="312"/>
      <c r="RLE88" s="312"/>
      <c r="RLF88" s="312"/>
      <c r="RLG88" s="312"/>
      <c r="RLH88" s="312"/>
      <c r="RLI88" s="312"/>
      <c r="RLJ88" s="312"/>
      <c r="RLK88" s="312"/>
      <c r="RLL88" s="312"/>
      <c r="RLM88" s="312"/>
      <c r="RLN88" s="312"/>
      <c r="RLO88" s="312"/>
      <c r="RLP88" s="312"/>
      <c r="RLQ88" s="318"/>
      <c r="RLR88" s="318"/>
      <c r="RLS88" s="318"/>
      <c r="RLT88" s="318"/>
      <c r="RLU88" s="318"/>
      <c r="RLV88" s="318"/>
      <c r="RLW88" s="318"/>
      <c r="RLX88" s="318"/>
      <c r="RLY88" s="318"/>
      <c r="RLZ88" s="318"/>
      <c r="RMA88" s="318"/>
      <c r="RMB88" s="318"/>
      <c r="RMC88" s="318"/>
      <c r="RMD88" s="318"/>
      <c r="RME88" s="318"/>
      <c r="RMF88" s="318"/>
      <c r="RMG88" s="322"/>
      <c r="RMH88" s="323"/>
      <c r="RMI88" s="323"/>
      <c r="RMJ88" s="323"/>
      <c r="RMK88" s="323"/>
      <c r="RML88" s="323"/>
      <c r="RMM88" s="323"/>
      <c r="RMN88" s="323"/>
      <c r="RMO88" s="323"/>
      <c r="RMP88" s="323"/>
      <c r="RMQ88" s="323"/>
      <c r="RMR88" s="323"/>
      <c r="RMS88" s="323"/>
      <c r="RMT88" s="323"/>
      <c r="RMU88" s="323"/>
      <c r="RMV88" s="350"/>
      <c r="RMW88" s="312"/>
      <c r="RMX88" s="312"/>
      <c r="RMY88" s="312"/>
      <c r="RMZ88" s="312"/>
      <c r="RNA88" s="312"/>
      <c r="RNB88" s="312"/>
      <c r="RNC88" s="312"/>
      <c r="RND88" s="312"/>
      <c r="RNE88" s="312"/>
      <c r="RNF88" s="312"/>
      <c r="RNG88" s="312"/>
      <c r="RNH88" s="312"/>
      <c r="RNI88" s="312"/>
      <c r="RNJ88" s="312"/>
      <c r="RNK88" s="312"/>
      <c r="RNL88" s="312"/>
      <c r="RNM88" s="312"/>
      <c r="RNN88" s="312"/>
      <c r="RNO88" s="312"/>
      <c r="RNP88" s="312"/>
      <c r="RNQ88" s="312"/>
      <c r="RNR88" s="312"/>
      <c r="RNS88" s="312"/>
      <c r="RNT88" s="312"/>
      <c r="RNU88" s="312"/>
      <c r="RNV88" s="312"/>
      <c r="RNW88" s="312"/>
      <c r="RNX88" s="312"/>
      <c r="RNY88" s="312"/>
      <c r="RNZ88" s="312"/>
      <c r="ROA88" s="312"/>
      <c r="ROB88" s="312"/>
      <c r="ROC88" s="312"/>
      <c r="ROD88" s="312"/>
      <c r="ROE88" s="312"/>
      <c r="ROF88" s="312"/>
      <c r="ROG88" s="312"/>
      <c r="ROH88" s="312"/>
      <c r="ROI88" s="312"/>
      <c r="ROJ88" s="312"/>
      <c r="ROK88" s="312"/>
      <c r="ROL88" s="312"/>
      <c r="ROM88" s="312"/>
      <c r="RON88" s="312"/>
      <c r="ROO88" s="312"/>
      <c r="ROP88" s="312"/>
      <c r="ROQ88" s="312"/>
      <c r="ROR88" s="312"/>
      <c r="ROS88" s="312"/>
      <c r="ROT88" s="312"/>
      <c r="ROU88" s="312"/>
      <c r="ROV88" s="312"/>
      <c r="ROW88" s="312"/>
      <c r="ROX88" s="312"/>
      <c r="ROY88" s="312"/>
      <c r="ROZ88" s="312"/>
      <c r="RPA88" s="312"/>
      <c r="RPB88" s="312"/>
      <c r="RPC88" s="312"/>
      <c r="RPD88" s="312"/>
      <c r="RPE88" s="318"/>
      <c r="RPF88" s="318"/>
      <c r="RPG88" s="318"/>
      <c r="RPH88" s="318"/>
      <c r="RPI88" s="318"/>
      <c r="RPJ88" s="318"/>
      <c r="RPK88" s="318"/>
      <c r="RPL88" s="318"/>
      <c r="RPM88" s="318"/>
      <c r="RPN88" s="318"/>
      <c r="RPO88" s="318"/>
      <c r="RPP88" s="318"/>
      <c r="RPQ88" s="318"/>
      <c r="RPR88" s="318"/>
      <c r="RPS88" s="318"/>
      <c r="RPT88" s="318"/>
      <c r="RPU88" s="322"/>
      <c r="RPV88" s="323"/>
      <c r="RPW88" s="323"/>
      <c r="RPX88" s="323"/>
      <c r="RPY88" s="323"/>
      <c r="RPZ88" s="323"/>
      <c r="RQA88" s="323"/>
      <c r="RQB88" s="323"/>
      <c r="RQC88" s="323"/>
      <c r="RQD88" s="323"/>
      <c r="RQE88" s="323"/>
      <c r="RQF88" s="323"/>
      <c r="RQG88" s="323"/>
      <c r="RQH88" s="323"/>
      <c r="RQI88" s="323"/>
      <c r="RQJ88" s="350"/>
      <c r="RQK88" s="312"/>
      <c r="RQL88" s="312"/>
      <c r="RQM88" s="312"/>
      <c r="RQN88" s="312"/>
      <c r="RQO88" s="312"/>
      <c r="RQP88" s="312"/>
      <c r="RQQ88" s="312"/>
      <c r="RQR88" s="312"/>
      <c r="RQS88" s="312"/>
      <c r="RQT88" s="312"/>
      <c r="RQU88" s="312"/>
      <c r="RQV88" s="312"/>
      <c r="RQW88" s="312"/>
      <c r="RQX88" s="312"/>
      <c r="RQY88" s="312"/>
      <c r="RQZ88" s="312"/>
      <c r="RRA88" s="312"/>
      <c r="RRB88" s="312"/>
      <c r="RRC88" s="312"/>
      <c r="RRD88" s="312"/>
      <c r="RRE88" s="312"/>
      <c r="RRF88" s="312"/>
      <c r="RRG88" s="312"/>
      <c r="RRH88" s="312"/>
      <c r="RRI88" s="312"/>
      <c r="RRJ88" s="312"/>
      <c r="RRK88" s="312"/>
      <c r="RRL88" s="312"/>
      <c r="RRM88" s="312"/>
      <c r="RRN88" s="312"/>
      <c r="RRO88" s="312"/>
      <c r="RRP88" s="312"/>
      <c r="RRQ88" s="312"/>
      <c r="RRR88" s="312"/>
      <c r="RRS88" s="312"/>
      <c r="RRT88" s="312"/>
      <c r="RRU88" s="312"/>
      <c r="RRV88" s="312"/>
      <c r="RRW88" s="312"/>
      <c r="RRX88" s="312"/>
      <c r="RRY88" s="312"/>
      <c r="RRZ88" s="312"/>
      <c r="RSA88" s="312"/>
      <c r="RSB88" s="312"/>
      <c r="RSC88" s="312"/>
      <c r="RSD88" s="312"/>
      <c r="RSE88" s="312"/>
      <c r="RSF88" s="312"/>
      <c r="RSG88" s="312"/>
      <c r="RSH88" s="312"/>
      <c r="RSI88" s="312"/>
      <c r="RSJ88" s="312"/>
      <c r="RSK88" s="312"/>
      <c r="RSL88" s="312"/>
      <c r="RSM88" s="312"/>
      <c r="RSN88" s="312"/>
      <c r="RSO88" s="312"/>
      <c r="RSP88" s="312"/>
      <c r="RSQ88" s="312"/>
      <c r="RSR88" s="312"/>
      <c r="RSS88" s="318"/>
      <c r="RST88" s="318"/>
      <c r="RSU88" s="318"/>
      <c r="RSV88" s="318"/>
      <c r="RSW88" s="318"/>
      <c r="RSX88" s="318"/>
      <c r="RSY88" s="318"/>
      <c r="RSZ88" s="318"/>
      <c r="RTA88" s="318"/>
      <c r="RTB88" s="318"/>
      <c r="RTC88" s="318"/>
      <c r="RTD88" s="318"/>
      <c r="RTE88" s="318"/>
      <c r="RTF88" s="318"/>
      <c r="RTG88" s="318"/>
      <c r="RTH88" s="318"/>
      <c r="RTI88" s="322"/>
      <c r="RTJ88" s="323"/>
      <c r="RTK88" s="323"/>
      <c r="RTL88" s="323"/>
      <c r="RTM88" s="323"/>
      <c r="RTN88" s="323"/>
      <c r="RTO88" s="323"/>
      <c r="RTP88" s="323"/>
      <c r="RTQ88" s="323"/>
      <c r="RTR88" s="323"/>
      <c r="RTS88" s="323"/>
      <c r="RTT88" s="323"/>
      <c r="RTU88" s="323"/>
      <c r="RTV88" s="323"/>
      <c r="RTW88" s="323"/>
      <c r="RTX88" s="350"/>
      <c r="RTY88" s="312"/>
      <c r="RTZ88" s="312"/>
      <c r="RUA88" s="312"/>
      <c r="RUB88" s="312"/>
      <c r="RUC88" s="312"/>
      <c r="RUD88" s="312"/>
      <c r="RUE88" s="312"/>
      <c r="RUF88" s="312"/>
      <c r="RUG88" s="312"/>
      <c r="RUH88" s="312"/>
      <c r="RUI88" s="312"/>
      <c r="RUJ88" s="312"/>
      <c r="RUK88" s="312"/>
      <c r="RUL88" s="312"/>
      <c r="RUM88" s="312"/>
      <c r="RUN88" s="312"/>
      <c r="RUO88" s="312"/>
      <c r="RUP88" s="312"/>
      <c r="RUQ88" s="312"/>
      <c r="RUR88" s="312"/>
      <c r="RUS88" s="312"/>
      <c r="RUT88" s="312"/>
      <c r="RUU88" s="312"/>
      <c r="RUV88" s="312"/>
      <c r="RUW88" s="312"/>
      <c r="RUX88" s="312"/>
      <c r="RUY88" s="312"/>
      <c r="RUZ88" s="312"/>
      <c r="RVA88" s="312"/>
      <c r="RVB88" s="312"/>
      <c r="RVC88" s="312"/>
      <c r="RVD88" s="312"/>
      <c r="RVE88" s="312"/>
      <c r="RVF88" s="312"/>
      <c r="RVG88" s="312"/>
      <c r="RVH88" s="312"/>
      <c r="RVI88" s="312"/>
      <c r="RVJ88" s="312"/>
      <c r="RVK88" s="312"/>
      <c r="RVL88" s="312"/>
      <c r="RVM88" s="312"/>
      <c r="RVN88" s="312"/>
      <c r="RVO88" s="312"/>
      <c r="RVP88" s="312"/>
      <c r="RVQ88" s="312"/>
      <c r="RVR88" s="312"/>
      <c r="RVS88" s="312"/>
      <c r="RVT88" s="312"/>
      <c r="RVU88" s="312"/>
      <c r="RVV88" s="312"/>
      <c r="RVW88" s="312"/>
      <c r="RVX88" s="312"/>
      <c r="RVY88" s="312"/>
      <c r="RVZ88" s="312"/>
      <c r="RWA88" s="312"/>
      <c r="RWB88" s="312"/>
      <c r="RWC88" s="312"/>
      <c r="RWD88" s="312"/>
      <c r="RWE88" s="312"/>
      <c r="RWF88" s="312"/>
      <c r="RWG88" s="318"/>
      <c r="RWH88" s="318"/>
      <c r="RWI88" s="318"/>
      <c r="RWJ88" s="318"/>
      <c r="RWK88" s="318"/>
      <c r="RWL88" s="318"/>
      <c r="RWM88" s="318"/>
      <c r="RWN88" s="318"/>
      <c r="RWO88" s="318"/>
      <c r="RWP88" s="318"/>
      <c r="RWQ88" s="318"/>
      <c r="RWR88" s="318"/>
      <c r="RWS88" s="318"/>
      <c r="RWT88" s="318"/>
      <c r="RWU88" s="318"/>
      <c r="RWV88" s="318"/>
      <c r="RWW88" s="322"/>
      <c r="RWX88" s="323"/>
      <c r="RWY88" s="323"/>
      <c r="RWZ88" s="323"/>
      <c r="RXA88" s="323"/>
      <c r="RXB88" s="323"/>
      <c r="RXC88" s="323"/>
      <c r="RXD88" s="323"/>
      <c r="RXE88" s="323"/>
      <c r="RXF88" s="323"/>
      <c r="RXG88" s="323"/>
      <c r="RXH88" s="323"/>
      <c r="RXI88" s="323"/>
      <c r="RXJ88" s="323"/>
      <c r="RXK88" s="323"/>
      <c r="RXL88" s="350"/>
      <c r="RXM88" s="312"/>
      <c r="RXN88" s="312"/>
      <c r="RXO88" s="312"/>
      <c r="RXP88" s="312"/>
      <c r="RXQ88" s="312"/>
      <c r="RXR88" s="312"/>
      <c r="RXS88" s="312"/>
      <c r="RXT88" s="312"/>
      <c r="RXU88" s="312"/>
      <c r="RXV88" s="312"/>
      <c r="RXW88" s="312"/>
      <c r="RXX88" s="312"/>
      <c r="RXY88" s="312"/>
      <c r="RXZ88" s="312"/>
      <c r="RYA88" s="312"/>
      <c r="RYB88" s="312"/>
      <c r="RYC88" s="312"/>
      <c r="RYD88" s="312"/>
      <c r="RYE88" s="312"/>
      <c r="RYF88" s="312"/>
      <c r="RYG88" s="312"/>
      <c r="RYH88" s="312"/>
      <c r="RYI88" s="312"/>
      <c r="RYJ88" s="312"/>
      <c r="RYK88" s="312"/>
      <c r="RYL88" s="312"/>
      <c r="RYM88" s="312"/>
      <c r="RYN88" s="312"/>
      <c r="RYO88" s="312"/>
      <c r="RYP88" s="312"/>
      <c r="RYQ88" s="312"/>
      <c r="RYR88" s="312"/>
      <c r="RYS88" s="312"/>
      <c r="RYT88" s="312"/>
      <c r="RYU88" s="312"/>
      <c r="RYV88" s="312"/>
      <c r="RYW88" s="312"/>
      <c r="RYX88" s="312"/>
      <c r="RYY88" s="312"/>
      <c r="RYZ88" s="312"/>
      <c r="RZA88" s="312"/>
      <c r="RZB88" s="312"/>
      <c r="RZC88" s="312"/>
      <c r="RZD88" s="312"/>
      <c r="RZE88" s="312"/>
      <c r="RZF88" s="312"/>
      <c r="RZG88" s="312"/>
      <c r="RZH88" s="312"/>
      <c r="RZI88" s="312"/>
      <c r="RZJ88" s="312"/>
      <c r="RZK88" s="312"/>
      <c r="RZL88" s="312"/>
      <c r="RZM88" s="312"/>
      <c r="RZN88" s="312"/>
      <c r="RZO88" s="312"/>
      <c r="RZP88" s="312"/>
      <c r="RZQ88" s="312"/>
      <c r="RZR88" s="312"/>
      <c r="RZS88" s="312"/>
      <c r="RZT88" s="312"/>
      <c r="RZU88" s="318"/>
      <c r="RZV88" s="318"/>
      <c r="RZW88" s="318"/>
      <c r="RZX88" s="318"/>
      <c r="RZY88" s="318"/>
      <c r="RZZ88" s="318"/>
      <c r="SAA88" s="318"/>
      <c r="SAB88" s="318"/>
      <c r="SAC88" s="318"/>
      <c r="SAD88" s="318"/>
      <c r="SAE88" s="318"/>
      <c r="SAF88" s="318"/>
      <c r="SAG88" s="318"/>
      <c r="SAH88" s="318"/>
      <c r="SAI88" s="318"/>
      <c r="SAJ88" s="318"/>
      <c r="SAK88" s="322"/>
      <c r="SAL88" s="323"/>
      <c r="SAM88" s="323"/>
      <c r="SAN88" s="323"/>
      <c r="SAO88" s="323"/>
      <c r="SAP88" s="323"/>
      <c r="SAQ88" s="323"/>
      <c r="SAR88" s="323"/>
      <c r="SAS88" s="323"/>
      <c r="SAT88" s="323"/>
      <c r="SAU88" s="323"/>
      <c r="SAV88" s="323"/>
      <c r="SAW88" s="323"/>
      <c r="SAX88" s="323"/>
      <c r="SAY88" s="323"/>
      <c r="SAZ88" s="350"/>
      <c r="SBA88" s="312"/>
      <c r="SBB88" s="312"/>
      <c r="SBC88" s="312"/>
      <c r="SBD88" s="312"/>
      <c r="SBE88" s="312"/>
      <c r="SBF88" s="312"/>
      <c r="SBG88" s="312"/>
      <c r="SBH88" s="312"/>
      <c r="SBI88" s="312"/>
      <c r="SBJ88" s="312"/>
      <c r="SBK88" s="312"/>
      <c r="SBL88" s="312"/>
      <c r="SBM88" s="312"/>
      <c r="SBN88" s="312"/>
      <c r="SBO88" s="312"/>
      <c r="SBP88" s="312"/>
      <c r="SBQ88" s="312"/>
      <c r="SBR88" s="312"/>
      <c r="SBS88" s="312"/>
      <c r="SBT88" s="312"/>
      <c r="SBU88" s="312"/>
      <c r="SBV88" s="312"/>
      <c r="SBW88" s="312"/>
      <c r="SBX88" s="312"/>
      <c r="SBY88" s="312"/>
      <c r="SBZ88" s="312"/>
      <c r="SCA88" s="312"/>
      <c r="SCB88" s="312"/>
      <c r="SCC88" s="312"/>
      <c r="SCD88" s="312"/>
      <c r="SCE88" s="312"/>
      <c r="SCF88" s="312"/>
      <c r="SCG88" s="312"/>
      <c r="SCH88" s="312"/>
      <c r="SCI88" s="312"/>
      <c r="SCJ88" s="312"/>
      <c r="SCK88" s="312"/>
      <c r="SCL88" s="312"/>
      <c r="SCM88" s="312"/>
      <c r="SCN88" s="312"/>
      <c r="SCO88" s="312"/>
      <c r="SCP88" s="312"/>
      <c r="SCQ88" s="312"/>
      <c r="SCR88" s="312"/>
      <c r="SCS88" s="312"/>
      <c r="SCT88" s="312"/>
      <c r="SCU88" s="312"/>
      <c r="SCV88" s="312"/>
      <c r="SCW88" s="312"/>
      <c r="SCX88" s="312"/>
      <c r="SCY88" s="312"/>
      <c r="SCZ88" s="312"/>
      <c r="SDA88" s="312"/>
      <c r="SDB88" s="312"/>
      <c r="SDC88" s="312"/>
      <c r="SDD88" s="312"/>
      <c r="SDE88" s="312"/>
      <c r="SDF88" s="312"/>
      <c r="SDG88" s="312"/>
      <c r="SDH88" s="312"/>
      <c r="SDI88" s="318"/>
      <c r="SDJ88" s="318"/>
      <c r="SDK88" s="318"/>
      <c r="SDL88" s="318"/>
      <c r="SDM88" s="318"/>
      <c r="SDN88" s="318"/>
      <c r="SDO88" s="318"/>
      <c r="SDP88" s="318"/>
      <c r="SDQ88" s="318"/>
      <c r="SDR88" s="318"/>
      <c r="SDS88" s="318"/>
      <c r="SDT88" s="318"/>
      <c r="SDU88" s="318"/>
      <c r="SDV88" s="318"/>
      <c r="SDW88" s="318"/>
      <c r="SDX88" s="318"/>
      <c r="SDY88" s="322"/>
      <c r="SDZ88" s="323"/>
      <c r="SEA88" s="323"/>
      <c r="SEB88" s="323"/>
      <c r="SEC88" s="323"/>
      <c r="SED88" s="323"/>
      <c r="SEE88" s="323"/>
      <c r="SEF88" s="323"/>
      <c r="SEG88" s="323"/>
      <c r="SEH88" s="323"/>
      <c r="SEI88" s="323"/>
      <c r="SEJ88" s="323"/>
      <c r="SEK88" s="323"/>
      <c r="SEL88" s="323"/>
      <c r="SEM88" s="323"/>
      <c r="SEN88" s="350"/>
      <c r="SEO88" s="312"/>
      <c r="SEP88" s="312"/>
      <c r="SEQ88" s="312"/>
      <c r="SER88" s="312"/>
      <c r="SES88" s="312"/>
      <c r="SET88" s="312"/>
      <c r="SEU88" s="312"/>
      <c r="SEV88" s="312"/>
      <c r="SEW88" s="312"/>
      <c r="SEX88" s="312"/>
      <c r="SEY88" s="312"/>
      <c r="SEZ88" s="312"/>
      <c r="SFA88" s="312"/>
      <c r="SFB88" s="312"/>
      <c r="SFC88" s="312"/>
      <c r="SFD88" s="312"/>
      <c r="SFE88" s="312"/>
      <c r="SFF88" s="312"/>
      <c r="SFG88" s="312"/>
      <c r="SFH88" s="312"/>
      <c r="SFI88" s="312"/>
      <c r="SFJ88" s="312"/>
      <c r="SFK88" s="312"/>
      <c r="SFL88" s="312"/>
      <c r="SFM88" s="312"/>
      <c r="SFN88" s="312"/>
      <c r="SFO88" s="312"/>
      <c r="SFP88" s="312"/>
      <c r="SFQ88" s="312"/>
      <c r="SFR88" s="312"/>
      <c r="SFS88" s="312"/>
      <c r="SFT88" s="312"/>
      <c r="SFU88" s="312"/>
      <c r="SFV88" s="312"/>
      <c r="SFW88" s="312"/>
      <c r="SFX88" s="312"/>
      <c r="SFY88" s="312"/>
      <c r="SFZ88" s="312"/>
      <c r="SGA88" s="312"/>
      <c r="SGB88" s="312"/>
      <c r="SGC88" s="312"/>
      <c r="SGD88" s="312"/>
      <c r="SGE88" s="312"/>
      <c r="SGF88" s="312"/>
      <c r="SGG88" s="312"/>
      <c r="SGH88" s="312"/>
      <c r="SGI88" s="312"/>
      <c r="SGJ88" s="312"/>
      <c r="SGK88" s="312"/>
      <c r="SGL88" s="312"/>
      <c r="SGM88" s="312"/>
      <c r="SGN88" s="312"/>
      <c r="SGO88" s="312"/>
      <c r="SGP88" s="312"/>
      <c r="SGQ88" s="312"/>
      <c r="SGR88" s="312"/>
      <c r="SGS88" s="312"/>
      <c r="SGT88" s="312"/>
      <c r="SGU88" s="312"/>
      <c r="SGV88" s="312"/>
      <c r="SGW88" s="318"/>
      <c r="SGX88" s="318"/>
      <c r="SGY88" s="318"/>
      <c r="SGZ88" s="318"/>
      <c r="SHA88" s="318"/>
      <c r="SHB88" s="318"/>
      <c r="SHC88" s="318"/>
      <c r="SHD88" s="318"/>
      <c r="SHE88" s="318"/>
      <c r="SHF88" s="318"/>
      <c r="SHG88" s="318"/>
      <c r="SHH88" s="318"/>
      <c r="SHI88" s="318"/>
      <c r="SHJ88" s="318"/>
      <c r="SHK88" s="318"/>
      <c r="SHL88" s="318"/>
      <c r="SHM88" s="322"/>
      <c r="SHN88" s="323"/>
      <c r="SHO88" s="323"/>
      <c r="SHP88" s="323"/>
      <c r="SHQ88" s="323"/>
      <c r="SHR88" s="323"/>
      <c r="SHS88" s="323"/>
      <c r="SHT88" s="323"/>
      <c r="SHU88" s="323"/>
      <c r="SHV88" s="323"/>
      <c r="SHW88" s="323"/>
      <c r="SHX88" s="323"/>
      <c r="SHY88" s="323"/>
      <c r="SHZ88" s="323"/>
      <c r="SIA88" s="323"/>
      <c r="SIB88" s="350"/>
      <c r="SIC88" s="312"/>
      <c r="SID88" s="312"/>
      <c r="SIE88" s="312"/>
      <c r="SIF88" s="312"/>
      <c r="SIG88" s="312"/>
      <c r="SIH88" s="312"/>
      <c r="SII88" s="312"/>
      <c r="SIJ88" s="312"/>
      <c r="SIK88" s="312"/>
      <c r="SIL88" s="312"/>
      <c r="SIM88" s="312"/>
      <c r="SIN88" s="312"/>
      <c r="SIO88" s="312"/>
      <c r="SIP88" s="312"/>
      <c r="SIQ88" s="312"/>
      <c r="SIR88" s="312"/>
      <c r="SIS88" s="312"/>
      <c r="SIT88" s="312"/>
      <c r="SIU88" s="312"/>
      <c r="SIV88" s="312"/>
      <c r="SIW88" s="312"/>
      <c r="SIX88" s="312"/>
      <c r="SIY88" s="312"/>
      <c r="SIZ88" s="312"/>
      <c r="SJA88" s="312"/>
      <c r="SJB88" s="312"/>
      <c r="SJC88" s="312"/>
      <c r="SJD88" s="312"/>
      <c r="SJE88" s="312"/>
      <c r="SJF88" s="312"/>
      <c r="SJG88" s="312"/>
      <c r="SJH88" s="312"/>
      <c r="SJI88" s="312"/>
      <c r="SJJ88" s="312"/>
      <c r="SJK88" s="312"/>
      <c r="SJL88" s="312"/>
      <c r="SJM88" s="312"/>
      <c r="SJN88" s="312"/>
      <c r="SJO88" s="312"/>
      <c r="SJP88" s="312"/>
      <c r="SJQ88" s="312"/>
      <c r="SJR88" s="312"/>
      <c r="SJS88" s="312"/>
      <c r="SJT88" s="312"/>
      <c r="SJU88" s="312"/>
      <c r="SJV88" s="312"/>
      <c r="SJW88" s="312"/>
      <c r="SJX88" s="312"/>
      <c r="SJY88" s="312"/>
      <c r="SJZ88" s="312"/>
      <c r="SKA88" s="312"/>
      <c r="SKB88" s="312"/>
      <c r="SKC88" s="312"/>
      <c r="SKD88" s="312"/>
      <c r="SKE88" s="312"/>
      <c r="SKF88" s="312"/>
      <c r="SKG88" s="312"/>
      <c r="SKH88" s="312"/>
      <c r="SKI88" s="312"/>
      <c r="SKJ88" s="312"/>
      <c r="SKK88" s="318"/>
      <c r="SKL88" s="318"/>
      <c r="SKM88" s="318"/>
      <c r="SKN88" s="318"/>
      <c r="SKO88" s="318"/>
      <c r="SKP88" s="318"/>
      <c r="SKQ88" s="318"/>
      <c r="SKR88" s="318"/>
      <c r="SKS88" s="318"/>
      <c r="SKT88" s="318"/>
      <c r="SKU88" s="318"/>
      <c r="SKV88" s="318"/>
      <c r="SKW88" s="318"/>
      <c r="SKX88" s="318"/>
      <c r="SKY88" s="318"/>
      <c r="SKZ88" s="318"/>
      <c r="SLA88" s="322"/>
      <c r="SLB88" s="323"/>
      <c r="SLC88" s="323"/>
      <c r="SLD88" s="323"/>
      <c r="SLE88" s="323"/>
      <c r="SLF88" s="323"/>
      <c r="SLG88" s="323"/>
      <c r="SLH88" s="323"/>
      <c r="SLI88" s="323"/>
      <c r="SLJ88" s="323"/>
      <c r="SLK88" s="323"/>
      <c r="SLL88" s="323"/>
      <c r="SLM88" s="323"/>
      <c r="SLN88" s="323"/>
      <c r="SLO88" s="323"/>
      <c r="SLP88" s="350"/>
      <c r="SLQ88" s="312"/>
      <c r="SLR88" s="312"/>
      <c r="SLS88" s="312"/>
      <c r="SLT88" s="312"/>
      <c r="SLU88" s="312"/>
      <c r="SLV88" s="312"/>
      <c r="SLW88" s="312"/>
      <c r="SLX88" s="312"/>
      <c r="SLY88" s="312"/>
      <c r="SLZ88" s="312"/>
      <c r="SMA88" s="312"/>
      <c r="SMB88" s="312"/>
      <c r="SMC88" s="312"/>
      <c r="SMD88" s="312"/>
      <c r="SME88" s="312"/>
      <c r="SMF88" s="312"/>
      <c r="SMG88" s="312"/>
      <c r="SMH88" s="312"/>
      <c r="SMI88" s="312"/>
      <c r="SMJ88" s="312"/>
      <c r="SMK88" s="312"/>
      <c r="SML88" s="312"/>
      <c r="SMM88" s="312"/>
      <c r="SMN88" s="312"/>
      <c r="SMO88" s="312"/>
      <c r="SMP88" s="312"/>
      <c r="SMQ88" s="312"/>
      <c r="SMR88" s="312"/>
      <c r="SMS88" s="312"/>
      <c r="SMT88" s="312"/>
      <c r="SMU88" s="312"/>
      <c r="SMV88" s="312"/>
      <c r="SMW88" s="312"/>
      <c r="SMX88" s="312"/>
      <c r="SMY88" s="312"/>
      <c r="SMZ88" s="312"/>
      <c r="SNA88" s="312"/>
      <c r="SNB88" s="312"/>
      <c r="SNC88" s="312"/>
      <c r="SND88" s="312"/>
      <c r="SNE88" s="312"/>
      <c r="SNF88" s="312"/>
      <c r="SNG88" s="312"/>
      <c r="SNH88" s="312"/>
      <c r="SNI88" s="312"/>
      <c r="SNJ88" s="312"/>
      <c r="SNK88" s="312"/>
      <c r="SNL88" s="312"/>
      <c r="SNM88" s="312"/>
      <c r="SNN88" s="312"/>
      <c r="SNO88" s="312"/>
      <c r="SNP88" s="312"/>
      <c r="SNQ88" s="312"/>
      <c r="SNR88" s="312"/>
      <c r="SNS88" s="312"/>
      <c r="SNT88" s="312"/>
      <c r="SNU88" s="312"/>
      <c r="SNV88" s="312"/>
      <c r="SNW88" s="312"/>
      <c r="SNX88" s="312"/>
      <c r="SNY88" s="318"/>
      <c r="SNZ88" s="318"/>
      <c r="SOA88" s="318"/>
      <c r="SOB88" s="318"/>
      <c r="SOC88" s="318"/>
      <c r="SOD88" s="318"/>
      <c r="SOE88" s="318"/>
      <c r="SOF88" s="318"/>
      <c r="SOG88" s="318"/>
      <c r="SOH88" s="318"/>
      <c r="SOI88" s="318"/>
      <c r="SOJ88" s="318"/>
      <c r="SOK88" s="318"/>
      <c r="SOL88" s="318"/>
      <c r="SOM88" s="318"/>
      <c r="SON88" s="318"/>
      <c r="SOO88" s="322"/>
      <c r="SOP88" s="323"/>
      <c r="SOQ88" s="323"/>
      <c r="SOR88" s="323"/>
      <c r="SOS88" s="323"/>
      <c r="SOT88" s="323"/>
      <c r="SOU88" s="323"/>
      <c r="SOV88" s="323"/>
      <c r="SOW88" s="323"/>
      <c r="SOX88" s="323"/>
      <c r="SOY88" s="323"/>
      <c r="SOZ88" s="323"/>
      <c r="SPA88" s="323"/>
      <c r="SPB88" s="323"/>
      <c r="SPC88" s="323"/>
      <c r="SPD88" s="350"/>
      <c r="SPE88" s="312"/>
      <c r="SPF88" s="312"/>
      <c r="SPG88" s="312"/>
      <c r="SPH88" s="312"/>
      <c r="SPI88" s="312"/>
      <c r="SPJ88" s="312"/>
      <c r="SPK88" s="312"/>
      <c r="SPL88" s="312"/>
      <c r="SPM88" s="312"/>
      <c r="SPN88" s="312"/>
      <c r="SPO88" s="312"/>
      <c r="SPP88" s="312"/>
      <c r="SPQ88" s="312"/>
      <c r="SPR88" s="312"/>
      <c r="SPS88" s="312"/>
      <c r="SPT88" s="312"/>
      <c r="SPU88" s="312"/>
      <c r="SPV88" s="312"/>
      <c r="SPW88" s="312"/>
      <c r="SPX88" s="312"/>
      <c r="SPY88" s="312"/>
      <c r="SPZ88" s="312"/>
      <c r="SQA88" s="312"/>
      <c r="SQB88" s="312"/>
      <c r="SQC88" s="312"/>
      <c r="SQD88" s="312"/>
      <c r="SQE88" s="312"/>
      <c r="SQF88" s="312"/>
      <c r="SQG88" s="312"/>
      <c r="SQH88" s="312"/>
      <c r="SQI88" s="312"/>
      <c r="SQJ88" s="312"/>
      <c r="SQK88" s="312"/>
      <c r="SQL88" s="312"/>
      <c r="SQM88" s="312"/>
      <c r="SQN88" s="312"/>
      <c r="SQO88" s="312"/>
      <c r="SQP88" s="312"/>
      <c r="SQQ88" s="312"/>
      <c r="SQR88" s="312"/>
      <c r="SQS88" s="312"/>
      <c r="SQT88" s="312"/>
      <c r="SQU88" s="312"/>
      <c r="SQV88" s="312"/>
      <c r="SQW88" s="312"/>
      <c r="SQX88" s="312"/>
      <c r="SQY88" s="312"/>
      <c r="SQZ88" s="312"/>
      <c r="SRA88" s="312"/>
      <c r="SRB88" s="312"/>
      <c r="SRC88" s="312"/>
      <c r="SRD88" s="312"/>
      <c r="SRE88" s="312"/>
      <c r="SRF88" s="312"/>
      <c r="SRG88" s="312"/>
      <c r="SRH88" s="312"/>
      <c r="SRI88" s="312"/>
      <c r="SRJ88" s="312"/>
      <c r="SRK88" s="312"/>
      <c r="SRL88" s="312"/>
      <c r="SRM88" s="318"/>
      <c r="SRN88" s="318"/>
      <c r="SRO88" s="318"/>
      <c r="SRP88" s="318"/>
      <c r="SRQ88" s="318"/>
      <c r="SRR88" s="318"/>
      <c r="SRS88" s="318"/>
      <c r="SRT88" s="318"/>
      <c r="SRU88" s="318"/>
      <c r="SRV88" s="318"/>
      <c r="SRW88" s="318"/>
      <c r="SRX88" s="318"/>
      <c r="SRY88" s="318"/>
      <c r="SRZ88" s="318"/>
      <c r="SSA88" s="318"/>
      <c r="SSB88" s="318"/>
      <c r="SSC88" s="322"/>
      <c r="SSD88" s="323"/>
      <c r="SSE88" s="323"/>
      <c r="SSF88" s="323"/>
      <c r="SSG88" s="323"/>
      <c r="SSH88" s="323"/>
      <c r="SSI88" s="323"/>
      <c r="SSJ88" s="323"/>
      <c r="SSK88" s="323"/>
      <c r="SSL88" s="323"/>
      <c r="SSM88" s="323"/>
      <c r="SSN88" s="323"/>
      <c r="SSO88" s="323"/>
      <c r="SSP88" s="323"/>
      <c r="SSQ88" s="323"/>
      <c r="SSR88" s="350"/>
      <c r="SSS88" s="312"/>
      <c r="SST88" s="312"/>
      <c r="SSU88" s="312"/>
      <c r="SSV88" s="312"/>
      <c r="SSW88" s="312"/>
      <c r="SSX88" s="312"/>
      <c r="SSY88" s="312"/>
      <c r="SSZ88" s="312"/>
      <c r="STA88" s="312"/>
      <c r="STB88" s="312"/>
      <c r="STC88" s="312"/>
      <c r="STD88" s="312"/>
      <c r="STE88" s="312"/>
      <c r="STF88" s="312"/>
      <c r="STG88" s="312"/>
      <c r="STH88" s="312"/>
      <c r="STI88" s="312"/>
      <c r="STJ88" s="312"/>
      <c r="STK88" s="312"/>
      <c r="STL88" s="312"/>
      <c r="STM88" s="312"/>
      <c r="STN88" s="312"/>
      <c r="STO88" s="312"/>
      <c r="STP88" s="312"/>
      <c r="STQ88" s="312"/>
      <c r="STR88" s="312"/>
      <c r="STS88" s="312"/>
      <c r="STT88" s="312"/>
      <c r="STU88" s="312"/>
      <c r="STV88" s="312"/>
      <c r="STW88" s="312"/>
      <c r="STX88" s="312"/>
      <c r="STY88" s="312"/>
      <c r="STZ88" s="312"/>
      <c r="SUA88" s="312"/>
      <c r="SUB88" s="312"/>
      <c r="SUC88" s="312"/>
      <c r="SUD88" s="312"/>
      <c r="SUE88" s="312"/>
      <c r="SUF88" s="312"/>
      <c r="SUG88" s="312"/>
      <c r="SUH88" s="312"/>
      <c r="SUI88" s="312"/>
      <c r="SUJ88" s="312"/>
      <c r="SUK88" s="312"/>
      <c r="SUL88" s="312"/>
      <c r="SUM88" s="312"/>
      <c r="SUN88" s="312"/>
      <c r="SUO88" s="312"/>
      <c r="SUP88" s="312"/>
      <c r="SUQ88" s="312"/>
      <c r="SUR88" s="312"/>
      <c r="SUS88" s="312"/>
      <c r="SUT88" s="312"/>
      <c r="SUU88" s="312"/>
      <c r="SUV88" s="312"/>
      <c r="SUW88" s="312"/>
      <c r="SUX88" s="312"/>
      <c r="SUY88" s="312"/>
      <c r="SUZ88" s="312"/>
      <c r="SVA88" s="318"/>
      <c r="SVB88" s="318"/>
      <c r="SVC88" s="318"/>
      <c r="SVD88" s="318"/>
      <c r="SVE88" s="318"/>
      <c r="SVF88" s="318"/>
      <c r="SVG88" s="318"/>
      <c r="SVH88" s="318"/>
      <c r="SVI88" s="318"/>
      <c r="SVJ88" s="318"/>
      <c r="SVK88" s="318"/>
      <c r="SVL88" s="318"/>
      <c r="SVM88" s="318"/>
      <c r="SVN88" s="318"/>
      <c r="SVO88" s="318"/>
      <c r="SVP88" s="318"/>
      <c r="SVQ88" s="322"/>
      <c r="SVR88" s="323"/>
      <c r="SVS88" s="323"/>
      <c r="SVT88" s="323"/>
      <c r="SVU88" s="323"/>
      <c r="SVV88" s="323"/>
      <c r="SVW88" s="323"/>
      <c r="SVX88" s="323"/>
      <c r="SVY88" s="323"/>
      <c r="SVZ88" s="323"/>
      <c r="SWA88" s="323"/>
      <c r="SWB88" s="323"/>
      <c r="SWC88" s="323"/>
      <c r="SWD88" s="323"/>
      <c r="SWE88" s="323"/>
      <c r="SWF88" s="350"/>
      <c r="SWG88" s="312"/>
      <c r="SWH88" s="312"/>
      <c r="SWI88" s="312"/>
      <c r="SWJ88" s="312"/>
      <c r="SWK88" s="312"/>
      <c r="SWL88" s="312"/>
      <c r="SWM88" s="312"/>
      <c r="SWN88" s="312"/>
      <c r="SWO88" s="312"/>
      <c r="SWP88" s="312"/>
      <c r="SWQ88" s="312"/>
      <c r="SWR88" s="312"/>
      <c r="SWS88" s="312"/>
      <c r="SWT88" s="312"/>
      <c r="SWU88" s="312"/>
      <c r="SWV88" s="312"/>
      <c r="SWW88" s="312"/>
      <c r="SWX88" s="312"/>
      <c r="SWY88" s="312"/>
      <c r="SWZ88" s="312"/>
      <c r="SXA88" s="312"/>
      <c r="SXB88" s="312"/>
      <c r="SXC88" s="312"/>
      <c r="SXD88" s="312"/>
      <c r="SXE88" s="312"/>
      <c r="SXF88" s="312"/>
      <c r="SXG88" s="312"/>
      <c r="SXH88" s="312"/>
      <c r="SXI88" s="312"/>
      <c r="SXJ88" s="312"/>
      <c r="SXK88" s="312"/>
      <c r="SXL88" s="312"/>
      <c r="SXM88" s="312"/>
      <c r="SXN88" s="312"/>
      <c r="SXO88" s="312"/>
      <c r="SXP88" s="312"/>
      <c r="SXQ88" s="312"/>
      <c r="SXR88" s="312"/>
      <c r="SXS88" s="312"/>
      <c r="SXT88" s="312"/>
      <c r="SXU88" s="312"/>
      <c r="SXV88" s="312"/>
      <c r="SXW88" s="312"/>
      <c r="SXX88" s="312"/>
      <c r="SXY88" s="312"/>
      <c r="SXZ88" s="312"/>
      <c r="SYA88" s="312"/>
      <c r="SYB88" s="312"/>
      <c r="SYC88" s="312"/>
      <c r="SYD88" s="312"/>
      <c r="SYE88" s="312"/>
      <c r="SYF88" s="312"/>
      <c r="SYG88" s="312"/>
      <c r="SYH88" s="312"/>
      <c r="SYI88" s="312"/>
      <c r="SYJ88" s="312"/>
      <c r="SYK88" s="312"/>
      <c r="SYL88" s="312"/>
      <c r="SYM88" s="312"/>
      <c r="SYN88" s="312"/>
      <c r="SYO88" s="318"/>
      <c r="SYP88" s="318"/>
      <c r="SYQ88" s="318"/>
      <c r="SYR88" s="318"/>
      <c r="SYS88" s="318"/>
      <c r="SYT88" s="318"/>
      <c r="SYU88" s="318"/>
      <c r="SYV88" s="318"/>
      <c r="SYW88" s="318"/>
      <c r="SYX88" s="318"/>
      <c r="SYY88" s="318"/>
      <c r="SYZ88" s="318"/>
      <c r="SZA88" s="318"/>
      <c r="SZB88" s="318"/>
      <c r="SZC88" s="318"/>
      <c r="SZD88" s="318"/>
      <c r="SZE88" s="322"/>
      <c r="SZF88" s="323"/>
      <c r="SZG88" s="323"/>
      <c r="SZH88" s="323"/>
      <c r="SZI88" s="323"/>
      <c r="SZJ88" s="323"/>
      <c r="SZK88" s="323"/>
      <c r="SZL88" s="323"/>
      <c r="SZM88" s="323"/>
      <c r="SZN88" s="323"/>
      <c r="SZO88" s="323"/>
      <c r="SZP88" s="323"/>
      <c r="SZQ88" s="323"/>
      <c r="SZR88" s="323"/>
      <c r="SZS88" s="323"/>
      <c r="SZT88" s="350"/>
      <c r="SZU88" s="312"/>
      <c r="SZV88" s="312"/>
      <c r="SZW88" s="312"/>
      <c r="SZX88" s="312"/>
      <c r="SZY88" s="312"/>
      <c r="SZZ88" s="312"/>
      <c r="TAA88" s="312"/>
      <c r="TAB88" s="312"/>
      <c r="TAC88" s="312"/>
      <c r="TAD88" s="312"/>
      <c r="TAE88" s="312"/>
      <c r="TAF88" s="312"/>
      <c r="TAG88" s="312"/>
      <c r="TAH88" s="312"/>
      <c r="TAI88" s="312"/>
      <c r="TAJ88" s="312"/>
      <c r="TAK88" s="312"/>
      <c r="TAL88" s="312"/>
      <c r="TAM88" s="312"/>
      <c r="TAN88" s="312"/>
      <c r="TAO88" s="312"/>
      <c r="TAP88" s="312"/>
      <c r="TAQ88" s="312"/>
      <c r="TAR88" s="312"/>
      <c r="TAS88" s="312"/>
      <c r="TAT88" s="312"/>
      <c r="TAU88" s="312"/>
      <c r="TAV88" s="312"/>
      <c r="TAW88" s="312"/>
      <c r="TAX88" s="312"/>
      <c r="TAY88" s="312"/>
      <c r="TAZ88" s="312"/>
      <c r="TBA88" s="312"/>
      <c r="TBB88" s="312"/>
      <c r="TBC88" s="312"/>
      <c r="TBD88" s="312"/>
      <c r="TBE88" s="312"/>
      <c r="TBF88" s="312"/>
      <c r="TBG88" s="312"/>
      <c r="TBH88" s="312"/>
      <c r="TBI88" s="312"/>
      <c r="TBJ88" s="312"/>
      <c r="TBK88" s="312"/>
      <c r="TBL88" s="312"/>
      <c r="TBM88" s="312"/>
      <c r="TBN88" s="312"/>
      <c r="TBO88" s="312"/>
      <c r="TBP88" s="312"/>
      <c r="TBQ88" s="312"/>
      <c r="TBR88" s="312"/>
      <c r="TBS88" s="312"/>
      <c r="TBT88" s="312"/>
      <c r="TBU88" s="312"/>
      <c r="TBV88" s="312"/>
      <c r="TBW88" s="312"/>
      <c r="TBX88" s="312"/>
      <c r="TBY88" s="312"/>
      <c r="TBZ88" s="312"/>
      <c r="TCA88" s="312"/>
      <c r="TCB88" s="312"/>
      <c r="TCC88" s="318"/>
      <c r="TCD88" s="318"/>
      <c r="TCE88" s="318"/>
      <c r="TCF88" s="318"/>
      <c r="TCG88" s="318"/>
      <c r="TCH88" s="318"/>
      <c r="TCI88" s="318"/>
      <c r="TCJ88" s="318"/>
      <c r="TCK88" s="318"/>
      <c r="TCL88" s="318"/>
      <c r="TCM88" s="318"/>
      <c r="TCN88" s="318"/>
      <c r="TCO88" s="318"/>
      <c r="TCP88" s="318"/>
      <c r="TCQ88" s="318"/>
      <c r="TCR88" s="318"/>
      <c r="TCS88" s="322"/>
      <c r="TCT88" s="323"/>
      <c r="TCU88" s="323"/>
      <c r="TCV88" s="323"/>
      <c r="TCW88" s="323"/>
      <c r="TCX88" s="323"/>
      <c r="TCY88" s="323"/>
      <c r="TCZ88" s="323"/>
      <c r="TDA88" s="323"/>
      <c r="TDB88" s="323"/>
      <c r="TDC88" s="323"/>
      <c r="TDD88" s="323"/>
      <c r="TDE88" s="323"/>
      <c r="TDF88" s="323"/>
      <c r="TDG88" s="323"/>
      <c r="TDH88" s="350"/>
      <c r="TDI88" s="312"/>
      <c r="TDJ88" s="312"/>
      <c r="TDK88" s="312"/>
      <c r="TDL88" s="312"/>
      <c r="TDM88" s="312"/>
      <c r="TDN88" s="312"/>
      <c r="TDO88" s="312"/>
      <c r="TDP88" s="312"/>
      <c r="TDQ88" s="312"/>
      <c r="TDR88" s="312"/>
      <c r="TDS88" s="312"/>
      <c r="TDT88" s="312"/>
      <c r="TDU88" s="312"/>
      <c r="TDV88" s="312"/>
      <c r="TDW88" s="312"/>
      <c r="TDX88" s="312"/>
      <c r="TDY88" s="312"/>
      <c r="TDZ88" s="312"/>
      <c r="TEA88" s="312"/>
      <c r="TEB88" s="312"/>
      <c r="TEC88" s="312"/>
      <c r="TED88" s="312"/>
      <c r="TEE88" s="312"/>
      <c r="TEF88" s="312"/>
      <c r="TEG88" s="312"/>
      <c r="TEH88" s="312"/>
      <c r="TEI88" s="312"/>
      <c r="TEJ88" s="312"/>
      <c r="TEK88" s="312"/>
      <c r="TEL88" s="312"/>
      <c r="TEM88" s="312"/>
      <c r="TEN88" s="312"/>
      <c r="TEO88" s="312"/>
      <c r="TEP88" s="312"/>
      <c r="TEQ88" s="312"/>
      <c r="TER88" s="312"/>
      <c r="TES88" s="312"/>
      <c r="TET88" s="312"/>
      <c r="TEU88" s="312"/>
      <c r="TEV88" s="312"/>
      <c r="TEW88" s="312"/>
      <c r="TEX88" s="312"/>
      <c r="TEY88" s="312"/>
      <c r="TEZ88" s="312"/>
      <c r="TFA88" s="312"/>
      <c r="TFB88" s="312"/>
      <c r="TFC88" s="312"/>
      <c r="TFD88" s="312"/>
      <c r="TFE88" s="312"/>
      <c r="TFF88" s="312"/>
      <c r="TFG88" s="312"/>
      <c r="TFH88" s="312"/>
      <c r="TFI88" s="312"/>
      <c r="TFJ88" s="312"/>
      <c r="TFK88" s="312"/>
      <c r="TFL88" s="312"/>
      <c r="TFM88" s="312"/>
      <c r="TFN88" s="312"/>
      <c r="TFO88" s="312"/>
      <c r="TFP88" s="312"/>
      <c r="TFQ88" s="318"/>
      <c r="TFR88" s="318"/>
      <c r="TFS88" s="318"/>
      <c r="TFT88" s="318"/>
      <c r="TFU88" s="318"/>
      <c r="TFV88" s="318"/>
      <c r="TFW88" s="318"/>
      <c r="TFX88" s="318"/>
      <c r="TFY88" s="318"/>
      <c r="TFZ88" s="318"/>
      <c r="TGA88" s="318"/>
      <c r="TGB88" s="318"/>
      <c r="TGC88" s="318"/>
      <c r="TGD88" s="318"/>
      <c r="TGE88" s="318"/>
      <c r="TGF88" s="318"/>
      <c r="TGG88" s="322"/>
      <c r="TGH88" s="323"/>
      <c r="TGI88" s="323"/>
      <c r="TGJ88" s="323"/>
      <c r="TGK88" s="323"/>
      <c r="TGL88" s="323"/>
      <c r="TGM88" s="323"/>
      <c r="TGN88" s="323"/>
      <c r="TGO88" s="323"/>
      <c r="TGP88" s="323"/>
      <c r="TGQ88" s="323"/>
      <c r="TGR88" s="323"/>
      <c r="TGS88" s="323"/>
      <c r="TGT88" s="323"/>
      <c r="TGU88" s="323"/>
      <c r="TGV88" s="350"/>
      <c r="TGW88" s="312"/>
      <c r="TGX88" s="312"/>
      <c r="TGY88" s="312"/>
      <c r="TGZ88" s="312"/>
      <c r="THA88" s="312"/>
      <c r="THB88" s="312"/>
      <c r="THC88" s="312"/>
      <c r="THD88" s="312"/>
      <c r="THE88" s="312"/>
      <c r="THF88" s="312"/>
      <c r="THG88" s="312"/>
      <c r="THH88" s="312"/>
      <c r="THI88" s="312"/>
      <c r="THJ88" s="312"/>
      <c r="THK88" s="312"/>
      <c r="THL88" s="312"/>
      <c r="THM88" s="312"/>
      <c r="THN88" s="312"/>
      <c r="THO88" s="312"/>
      <c r="THP88" s="312"/>
      <c r="THQ88" s="312"/>
      <c r="THR88" s="312"/>
      <c r="THS88" s="312"/>
      <c r="THT88" s="312"/>
      <c r="THU88" s="312"/>
      <c r="THV88" s="312"/>
      <c r="THW88" s="312"/>
      <c r="THX88" s="312"/>
      <c r="THY88" s="312"/>
      <c r="THZ88" s="312"/>
      <c r="TIA88" s="312"/>
      <c r="TIB88" s="312"/>
      <c r="TIC88" s="312"/>
      <c r="TID88" s="312"/>
      <c r="TIE88" s="312"/>
      <c r="TIF88" s="312"/>
      <c r="TIG88" s="312"/>
      <c r="TIH88" s="312"/>
      <c r="TII88" s="312"/>
      <c r="TIJ88" s="312"/>
      <c r="TIK88" s="312"/>
      <c r="TIL88" s="312"/>
      <c r="TIM88" s="312"/>
      <c r="TIN88" s="312"/>
      <c r="TIO88" s="312"/>
      <c r="TIP88" s="312"/>
      <c r="TIQ88" s="312"/>
      <c r="TIR88" s="312"/>
      <c r="TIS88" s="312"/>
      <c r="TIT88" s="312"/>
      <c r="TIU88" s="312"/>
      <c r="TIV88" s="312"/>
      <c r="TIW88" s="312"/>
      <c r="TIX88" s="312"/>
      <c r="TIY88" s="312"/>
      <c r="TIZ88" s="312"/>
      <c r="TJA88" s="312"/>
      <c r="TJB88" s="312"/>
      <c r="TJC88" s="312"/>
      <c r="TJD88" s="312"/>
      <c r="TJE88" s="318"/>
      <c r="TJF88" s="318"/>
      <c r="TJG88" s="318"/>
      <c r="TJH88" s="318"/>
      <c r="TJI88" s="318"/>
      <c r="TJJ88" s="318"/>
      <c r="TJK88" s="318"/>
      <c r="TJL88" s="318"/>
      <c r="TJM88" s="318"/>
      <c r="TJN88" s="318"/>
      <c r="TJO88" s="318"/>
      <c r="TJP88" s="318"/>
      <c r="TJQ88" s="318"/>
      <c r="TJR88" s="318"/>
      <c r="TJS88" s="318"/>
      <c r="TJT88" s="318"/>
      <c r="TJU88" s="322"/>
      <c r="TJV88" s="323"/>
      <c r="TJW88" s="323"/>
      <c r="TJX88" s="323"/>
      <c r="TJY88" s="323"/>
      <c r="TJZ88" s="323"/>
      <c r="TKA88" s="323"/>
      <c r="TKB88" s="323"/>
      <c r="TKC88" s="323"/>
      <c r="TKD88" s="323"/>
      <c r="TKE88" s="323"/>
      <c r="TKF88" s="323"/>
      <c r="TKG88" s="323"/>
      <c r="TKH88" s="323"/>
      <c r="TKI88" s="323"/>
      <c r="TKJ88" s="350"/>
      <c r="TKK88" s="312"/>
      <c r="TKL88" s="312"/>
      <c r="TKM88" s="312"/>
      <c r="TKN88" s="312"/>
      <c r="TKO88" s="312"/>
      <c r="TKP88" s="312"/>
      <c r="TKQ88" s="312"/>
      <c r="TKR88" s="312"/>
      <c r="TKS88" s="312"/>
      <c r="TKT88" s="312"/>
      <c r="TKU88" s="312"/>
      <c r="TKV88" s="312"/>
      <c r="TKW88" s="312"/>
      <c r="TKX88" s="312"/>
      <c r="TKY88" s="312"/>
      <c r="TKZ88" s="312"/>
      <c r="TLA88" s="312"/>
      <c r="TLB88" s="312"/>
      <c r="TLC88" s="312"/>
      <c r="TLD88" s="312"/>
      <c r="TLE88" s="312"/>
      <c r="TLF88" s="312"/>
      <c r="TLG88" s="312"/>
      <c r="TLH88" s="312"/>
      <c r="TLI88" s="312"/>
      <c r="TLJ88" s="312"/>
      <c r="TLK88" s="312"/>
      <c r="TLL88" s="312"/>
      <c r="TLM88" s="312"/>
      <c r="TLN88" s="312"/>
      <c r="TLO88" s="312"/>
      <c r="TLP88" s="312"/>
      <c r="TLQ88" s="312"/>
      <c r="TLR88" s="312"/>
      <c r="TLS88" s="312"/>
      <c r="TLT88" s="312"/>
      <c r="TLU88" s="312"/>
      <c r="TLV88" s="312"/>
      <c r="TLW88" s="312"/>
      <c r="TLX88" s="312"/>
      <c r="TLY88" s="312"/>
      <c r="TLZ88" s="312"/>
      <c r="TMA88" s="312"/>
      <c r="TMB88" s="312"/>
      <c r="TMC88" s="312"/>
      <c r="TMD88" s="312"/>
      <c r="TME88" s="312"/>
      <c r="TMF88" s="312"/>
      <c r="TMG88" s="312"/>
      <c r="TMH88" s="312"/>
      <c r="TMI88" s="312"/>
      <c r="TMJ88" s="312"/>
      <c r="TMK88" s="312"/>
      <c r="TML88" s="312"/>
      <c r="TMM88" s="312"/>
      <c r="TMN88" s="312"/>
      <c r="TMO88" s="312"/>
      <c r="TMP88" s="312"/>
      <c r="TMQ88" s="312"/>
      <c r="TMR88" s="312"/>
      <c r="TMS88" s="318"/>
      <c r="TMT88" s="318"/>
      <c r="TMU88" s="318"/>
      <c r="TMV88" s="318"/>
      <c r="TMW88" s="318"/>
      <c r="TMX88" s="318"/>
      <c r="TMY88" s="318"/>
      <c r="TMZ88" s="318"/>
      <c r="TNA88" s="318"/>
      <c r="TNB88" s="318"/>
      <c r="TNC88" s="318"/>
      <c r="TND88" s="318"/>
      <c r="TNE88" s="318"/>
      <c r="TNF88" s="318"/>
      <c r="TNG88" s="318"/>
      <c r="TNH88" s="318"/>
      <c r="TNI88" s="322"/>
      <c r="TNJ88" s="323"/>
      <c r="TNK88" s="323"/>
      <c r="TNL88" s="323"/>
      <c r="TNM88" s="323"/>
      <c r="TNN88" s="323"/>
      <c r="TNO88" s="323"/>
      <c r="TNP88" s="323"/>
      <c r="TNQ88" s="323"/>
      <c r="TNR88" s="323"/>
      <c r="TNS88" s="323"/>
      <c r="TNT88" s="323"/>
      <c r="TNU88" s="323"/>
      <c r="TNV88" s="323"/>
      <c r="TNW88" s="323"/>
      <c r="TNX88" s="350"/>
      <c r="TNY88" s="312"/>
      <c r="TNZ88" s="312"/>
      <c r="TOA88" s="312"/>
      <c r="TOB88" s="312"/>
      <c r="TOC88" s="312"/>
      <c r="TOD88" s="312"/>
      <c r="TOE88" s="312"/>
      <c r="TOF88" s="312"/>
      <c r="TOG88" s="312"/>
      <c r="TOH88" s="312"/>
      <c r="TOI88" s="312"/>
      <c r="TOJ88" s="312"/>
      <c r="TOK88" s="312"/>
      <c r="TOL88" s="312"/>
      <c r="TOM88" s="312"/>
      <c r="TON88" s="312"/>
      <c r="TOO88" s="312"/>
      <c r="TOP88" s="312"/>
      <c r="TOQ88" s="312"/>
      <c r="TOR88" s="312"/>
      <c r="TOS88" s="312"/>
      <c r="TOT88" s="312"/>
      <c r="TOU88" s="312"/>
      <c r="TOV88" s="312"/>
      <c r="TOW88" s="312"/>
      <c r="TOX88" s="312"/>
      <c r="TOY88" s="312"/>
      <c r="TOZ88" s="312"/>
      <c r="TPA88" s="312"/>
      <c r="TPB88" s="312"/>
      <c r="TPC88" s="312"/>
      <c r="TPD88" s="312"/>
      <c r="TPE88" s="312"/>
      <c r="TPF88" s="312"/>
      <c r="TPG88" s="312"/>
      <c r="TPH88" s="312"/>
      <c r="TPI88" s="312"/>
      <c r="TPJ88" s="312"/>
      <c r="TPK88" s="312"/>
      <c r="TPL88" s="312"/>
      <c r="TPM88" s="312"/>
      <c r="TPN88" s="312"/>
      <c r="TPO88" s="312"/>
      <c r="TPP88" s="312"/>
      <c r="TPQ88" s="312"/>
      <c r="TPR88" s="312"/>
      <c r="TPS88" s="312"/>
      <c r="TPT88" s="312"/>
      <c r="TPU88" s="312"/>
      <c r="TPV88" s="312"/>
      <c r="TPW88" s="312"/>
      <c r="TPX88" s="312"/>
      <c r="TPY88" s="312"/>
      <c r="TPZ88" s="312"/>
      <c r="TQA88" s="312"/>
      <c r="TQB88" s="312"/>
      <c r="TQC88" s="312"/>
      <c r="TQD88" s="312"/>
      <c r="TQE88" s="312"/>
      <c r="TQF88" s="312"/>
      <c r="TQG88" s="318"/>
      <c r="TQH88" s="318"/>
      <c r="TQI88" s="318"/>
      <c r="TQJ88" s="318"/>
      <c r="TQK88" s="318"/>
      <c r="TQL88" s="318"/>
      <c r="TQM88" s="318"/>
      <c r="TQN88" s="318"/>
      <c r="TQO88" s="318"/>
      <c r="TQP88" s="318"/>
      <c r="TQQ88" s="318"/>
      <c r="TQR88" s="318"/>
      <c r="TQS88" s="318"/>
      <c r="TQT88" s="318"/>
      <c r="TQU88" s="318"/>
      <c r="TQV88" s="318"/>
      <c r="TQW88" s="322"/>
      <c r="TQX88" s="323"/>
      <c r="TQY88" s="323"/>
      <c r="TQZ88" s="323"/>
      <c r="TRA88" s="323"/>
      <c r="TRB88" s="323"/>
      <c r="TRC88" s="323"/>
      <c r="TRD88" s="323"/>
      <c r="TRE88" s="323"/>
      <c r="TRF88" s="323"/>
      <c r="TRG88" s="323"/>
      <c r="TRH88" s="323"/>
      <c r="TRI88" s="323"/>
      <c r="TRJ88" s="323"/>
      <c r="TRK88" s="323"/>
      <c r="TRL88" s="350"/>
      <c r="TRM88" s="312"/>
      <c r="TRN88" s="312"/>
      <c r="TRO88" s="312"/>
      <c r="TRP88" s="312"/>
      <c r="TRQ88" s="312"/>
      <c r="TRR88" s="312"/>
      <c r="TRS88" s="312"/>
      <c r="TRT88" s="312"/>
      <c r="TRU88" s="312"/>
      <c r="TRV88" s="312"/>
      <c r="TRW88" s="312"/>
      <c r="TRX88" s="312"/>
      <c r="TRY88" s="312"/>
      <c r="TRZ88" s="312"/>
      <c r="TSA88" s="312"/>
      <c r="TSB88" s="312"/>
      <c r="TSC88" s="312"/>
      <c r="TSD88" s="312"/>
      <c r="TSE88" s="312"/>
      <c r="TSF88" s="312"/>
      <c r="TSG88" s="312"/>
      <c r="TSH88" s="312"/>
      <c r="TSI88" s="312"/>
      <c r="TSJ88" s="312"/>
      <c r="TSK88" s="312"/>
      <c r="TSL88" s="312"/>
      <c r="TSM88" s="312"/>
      <c r="TSN88" s="312"/>
      <c r="TSO88" s="312"/>
      <c r="TSP88" s="312"/>
      <c r="TSQ88" s="312"/>
      <c r="TSR88" s="312"/>
      <c r="TSS88" s="312"/>
      <c r="TST88" s="312"/>
      <c r="TSU88" s="312"/>
      <c r="TSV88" s="312"/>
      <c r="TSW88" s="312"/>
      <c r="TSX88" s="312"/>
      <c r="TSY88" s="312"/>
      <c r="TSZ88" s="312"/>
      <c r="TTA88" s="312"/>
      <c r="TTB88" s="312"/>
      <c r="TTC88" s="312"/>
      <c r="TTD88" s="312"/>
      <c r="TTE88" s="312"/>
      <c r="TTF88" s="312"/>
      <c r="TTG88" s="312"/>
      <c r="TTH88" s="312"/>
      <c r="TTI88" s="312"/>
      <c r="TTJ88" s="312"/>
      <c r="TTK88" s="312"/>
      <c r="TTL88" s="312"/>
      <c r="TTM88" s="312"/>
      <c r="TTN88" s="312"/>
      <c r="TTO88" s="312"/>
      <c r="TTP88" s="312"/>
      <c r="TTQ88" s="312"/>
      <c r="TTR88" s="312"/>
      <c r="TTS88" s="312"/>
      <c r="TTT88" s="312"/>
      <c r="TTU88" s="318"/>
      <c r="TTV88" s="318"/>
      <c r="TTW88" s="318"/>
      <c r="TTX88" s="318"/>
      <c r="TTY88" s="318"/>
      <c r="TTZ88" s="318"/>
      <c r="TUA88" s="318"/>
      <c r="TUB88" s="318"/>
      <c r="TUC88" s="318"/>
      <c r="TUD88" s="318"/>
      <c r="TUE88" s="318"/>
      <c r="TUF88" s="318"/>
      <c r="TUG88" s="318"/>
      <c r="TUH88" s="318"/>
      <c r="TUI88" s="318"/>
      <c r="TUJ88" s="318"/>
      <c r="TUK88" s="322"/>
      <c r="TUL88" s="323"/>
      <c r="TUM88" s="323"/>
      <c r="TUN88" s="323"/>
      <c r="TUO88" s="323"/>
      <c r="TUP88" s="323"/>
      <c r="TUQ88" s="323"/>
      <c r="TUR88" s="323"/>
      <c r="TUS88" s="323"/>
      <c r="TUT88" s="323"/>
      <c r="TUU88" s="323"/>
      <c r="TUV88" s="323"/>
      <c r="TUW88" s="323"/>
      <c r="TUX88" s="323"/>
      <c r="TUY88" s="323"/>
      <c r="TUZ88" s="350"/>
      <c r="TVA88" s="312"/>
      <c r="TVB88" s="312"/>
      <c r="TVC88" s="312"/>
      <c r="TVD88" s="312"/>
      <c r="TVE88" s="312"/>
      <c r="TVF88" s="312"/>
      <c r="TVG88" s="312"/>
      <c r="TVH88" s="312"/>
      <c r="TVI88" s="312"/>
      <c r="TVJ88" s="312"/>
      <c r="TVK88" s="312"/>
      <c r="TVL88" s="312"/>
      <c r="TVM88" s="312"/>
      <c r="TVN88" s="312"/>
      <c r="TVO88" s="312"/>
      <c r="TVP88" s="312"/>
      <c r="TVQ88" s="312"/>
      <c r="TVR88" s="312"/>
      <c r="TVS88" s="312"/>
      <c r="TVT88" s="312"/>
      <c r="TVU88" s="312"/>
      <c r="TVV88" s="312"/>
      <c r="TVW88" s="312"/>
      <c r="TVX88" s="312"/>
      <c r="TVY88" s="312"/>
      <c r="TVZ88" s="312"/>
      <c r="TWA88" s="312"/>
      <c r="TWB88" s="312"/>
      <c r="TWC88" s="312"/>
      <c r="TWD88" s="312"/>
      <c r="TWE88" s="312"/>
      <c r="TWF88" s="312"/>
      <c r="TWG88" s="312"/>
      <c r="TWH88" s="312"/>
      <c r="TWI88" s="312"/>
      <c r="TWJ88" s="312"/>
      <c r="TWK88" s="312"/>
      <c r="TWL88" s="312"/>
      <c r="TWM88" s="312"/>
      <c r="TWN88" s="312"/>
      <c r="TWO88" s="312"/>
      <c r="TWP88" s="312"/>
      <c r="TWQ88" s="312"/>
      <c r="TWR88" s="312"/>
      <c r="TWS88" s="312"/>
      <c r="TWT88" s="312"/>
      <c r="TWU88" s="312"/>
      <c r="TWV88" s="312"/>
      <c r="TWW88" s="312"/>
      <c r="TWX88" s="312"/>
      <c r="TWY88" s="312"/>
      <c r="TWZ88" s="312"/>
      <c r="TXA88" s="312"/>
      <c r="TXB88" s="312"/>
      <c r="TXC88" s="312"/>
      <c r="TXD88" s="312"/>
      <c r="TXE88" s="312"/>
      <c r="TXF88" s="312"/>
      <c r="TXG88" s="312"/>
      <c r="TXH88" s="312"/>
      <c r="TXI88" s="318"/>
      <c r="TXJ88" s="318"/>
      <c r="TXK88" s="318"/>
      <c r="TXL88" s="318"/>
      <c r="TXM88" s="318"/>
      <c r="TXN88" s="318"/>
      <c r="TXO88" s="318"/>
      <c r="TXP88" s="318"/>
      <c r="TXQ88" s="318"/>
      <c r="TXR88" s="318"/>
      <c r="TXS88" s="318"/>
      <c r="TXT88" s="318"/>
      <c r="TXU88" s="318"/>
      <c r="TXV88" s="318"/>
      <c r="TXW88" s="318"/>
      <c r="TXX88" s="318"/>
      <c r="TXY88" s="322"/>
      <c r="TXZ88" s="323"/>
      <c r="TYA88" s="323"/>
      <c r="TYB88" s="323"/>
      <c r="TYC88" s="323"/>
      <c r="TYD88" s="323"/>
      <c r="TYE88" s="323"/>
      <c r="TYF88" s="323"/>
      <c r="TYG88" s="323"/>
      <c r="TYH88" s="323"/>
      <c r="TYI88" s="323"/>
      <c r="TYJ88" s="323"/>
      <c r="TYK88" s="323"/>
      <c r="TYL88" s="323"/>
      <c r="TYM88" s="323"/>
      <c r="TYN88" s="350"/>
      <c r="TYO88" s="312"/>
      <c r="TYP88" s="312"/>
      <c r="TYQ88" s="312"/>
      <c r="TYR88" s="312"/>
      <c r="TYS88" s="312"/>
      <c r="TYT88" s="312"/>
      <c r="TYU88" s="312"/>
      <c r="TYV88" s="312"/>
      <c r="TYW88" s="312"/>
      <c r="TYX88" s="312"/>
      <c r="TYY88" s="312"/>
      <c r="TYZ88" s="312"/>
      <c r="TZA88" s="312"/>
      <c r="TZB88" s="312"/>
      <c r="TZC88" s="312"/>
      <c r="TZD88" s="312"/>
      <c r="TZE88" s="312"/>
      <c r="TZF88" s="312"/>
      <c r="TZG88" s="312"/>
      <c r="TZH88" s="312"/>
      <c r="TZI88" s="312"/>
      <c r="TZJ88" s="312"/>
      <c r="TZK88" s="312"/>
      <c r="TZL88" s="312"/>
      <c r="TZM88" s="312"/>
      <c r="TZN88" s="312"/>
      <c r="TZO88" s="312"/>
      <c r="TZP88" s="312"/>
      <c r="TZQ88" s="312"/>
      <c r="TZR88" s="312"/>
      <c r="TZS88" s="312"/>
      <c r="TZT88" s="312"/>
      <c r="TZU88" s="312"/>
      <c r="TZV88" s="312"/>
      <c r="TZW88" s="312"/>
      <c r="TZX88" s="312"/>
      <c r="TZY88" s="312"/>
      <c r="TZZ88" s="312"/>
      <c r="UAA88" s="312"/>
      <c r="UAB88" s="312"/>
      <c r="UAC88" s="312"/>
      <c r="UAD88" s="312"/>
      <c r="UAE88" s="312"/>
      <c r="UAF88" s="312"/>
      <c r="UAG88" s="312"/>
      <c r="UAH88" s="312"/>
      <c r="UAI88" s="312"/>
      <c r="UAJ88" s="312"/>
      <c r="UAK88" s="312"/>
      <c r="UAL88" s="312"/>
      <c r="UAM88" s="312"/>
      <c r="UAN88" s="312"/>
      <c r="UAO88" s="312"/>
      <c r="UAP88" s="312"/>
      <c r="UAQ88" s="312"/>
      <c r="UAR88" s="312"/>
      <c r="UAS88" s="312"/>
      <c r="UAT88" s="312"/>
      <c r="UAU88" s="312"/>
      <c r="UAV88" s="312"/>
      <c r="UAW88" s="318"/>
      <c r="UAX88" s="318"/>
      <c r="UAY88" s="318"/>
      <c r="UAZ88" s="318"/>
      <c r="UBA88" s="318"/>
      <c r="UBB88" s="318"/>
      <c r="UBC88" s="318"/>
      <c r="UBD88" s="318"/>
      <c r="UBE88" s="318"/>
      <c r="UBF88" s="318"/>
      <c r="UBG88" s="318"/>
      <c r="UBH88" s="318"/>
      <c r="UBI88" s="318"/>
      <c r="UBJ88" s="318"/>
      <c r="UBK88" s="318"/>
      <c r="UBL88" s="318"/>
      <c r="UBM88" s="322"/>
      <c r="UBN88" s="323"/>
      <c r="UBO88" s="323"/>
      <c r="UBP88" s="323"/>
      <c r="UBQ88" s="323"/>
      <c r="UBR88" s="323"/>
      <c r="UBS88" s="323"/>
      <c r="UBT88" s="323"/>
      <c r="UBU88" s="323"/>
      <c r="UBV88" s="323"/>
      <c r="UBW88" s="323"/>
      <c r="UBX88" s="323"/>
      <c r="UBY88" s="323"/>
      <c r="UBZ88" s="323"/>
      <c r="UCA88" s="323"/>
      <c r="UCB88" s="350"/>
      <c r="UCC88" s="312"/>
      <c r="UCD88" s="312"/>
      <c r="UCE88" s="312"/>
      <c r="UCF88" s="312"/>
      <c r="UCG88" s="312"/>
      <c r="UCH88" s="312"/>
      <c r="UCI88" s="312"/>
      <c r="UCJ88" s="312"/>
      <c r="UCK88" s="312"/>
      <c r="UCL88" s="312"/>
      <c r="UCM88" s="312"/>
      <c r="UCN88" s="312"/>
      <c r="UCO88" s="312"/>
      <c r="UCP88" s="312"/>
      <c r="UCQ88" s="312"/>
      <c r="UCR88" s="312"/>
      <c r="UCS88" s="312"/>
      <c r="UCT88" s="312"/>
      <c r="UCU88" s="312"/>
      <c r="UCV88" s="312"/>
      <c r="UCW88" s="312"/>
      <c r="UCX88" s="312"/>
      <c r="UCY88" s="312"/>
      <c r="UCZ88" s="312"/>
      <c r="UDA88" s="312"/>
      <c r="UDB88" s="312"/>
      <c r="UDC88" s="312"/>
      <c r="UDD88" s="312"/>
      <c r="UDE88" s="312"/>
      <c r="UDF88" s="312"/>
      <c r="UDG88" s="312"/>
      <c r="UDH88" s="312"/>
      <c r="UDI88" s="312"/>
      <c r="UDJ88" s="312"/>
      <c r="UDK88" s="312"/>
      <c r="UDL88" s="312"/>
      <c r="UDM88" s="312"/>
      <c r="UDN88" s="312"/>
      <c r="UDO88" s="312"/>
      <c r="UDP88" s="312"/>
      <c r="UDQ88" s="312"/>
      <c r="UDR88" s="312"/>
      <c r="UDS88" s="312"/>
      <c r="UDT88" s="312"/>
      <c r="UDU88" s="312"/>
      <c r="UDV88" s="312"/>
      <c r="UDW88" s="312"/>
      <c r="UDX88" s="312"/>
      <c r="UDY88" s="312"/>
      <c r="UDZ88" s="312"/>
      <c r="UEA88" s="312"/>
      <c r="UEB88" s="312"/>
      <c r="UEC88" s="312"/>
      <c r="UED88" s="312"/>
      <c r="UEE88" s="312"/>
      <c r="UEF88" s="312"/>
      <c r="UEG88" s="312"/>
      <c r="UEH88" s="312"/>
      <c r="UEI88" s="312"/>
      <c r="UEJ88" s="312"/>
      <c r="UEK88" s="318"/>
      <c r="UEL88" s="318"/>
      <c r="UEM88" s="318"/>
      <c r="UEN88" s="318"/>
      <c r="UEO88" s="318"/>
      <c r="UEP88" s="318"/>
      <c r="UEQ88" s="318"/>
      <c r="UER88" s="318"/>
      <c r="UES88" s="318"/>
      <c r="UET88" s="318"/>
      <c r="UEU88" s="318"/>
      <c r="UEV88" s="318"/>
      <c r="UEW88" s="318"/>
      <c r="UEX88" s="318"/>
      <c r="UEY88" s="318"/>
      <c r="UEZ88" s="318"/>
      <c r="UFA88" s="322"/>
      <c r="UFB88" s="323"/>
      <c r="UFC88" s="323"/>
      <c r="UFD88" s="323"/>
      <c r="UFE88" s="323"/>
      <c r="UFF88" s="323"/>
      <c r="UFG88" s="323"/>
      <c r="UFH88" s="323"/>
      <c r="UFI88" s="323"/>
      <c r="UFJ88" s="323"/>
      <c r="UFK88" s="323"/>
      <c r="UFL88" s="323"/>
      <c r="UFM88" s="323"/>
      <c r="UFN88" s="323"/>
      <c r="UFO88" s="323"/>
      <c r="UFP88" s="350"/>
      <c r="UFQ88" s="312"/>
      <c r="UFR88" s="312"/>
      <c r="UFS88" s="312"/>
      <c r="UFT88" s="312"/>
      <c r="UFU88" s="312"/>
      <c r="UFV88" s="312"/>
      <c r="UFW88" s="312"/>
      <c r="UFX88" s="312"/>
      <c r="UFY88" s="312"/>
      <c r="UFZ88" s="312"/>
      <c r="UGA88" s="312"/>
      <c r="UGB88" s="312"/>
      <c r="UGC88" s="312"/>
      <c r="UGD88" s="312"/>
      <c r="UGE88" s="312"/>
      <c r="UGF88" s="312"/>
      <c r="UGG88" s="312"/>
      <c r="UGH88" s="312"/>
      <c r="UGI88" s="312"/>
      <c r="UGJ88" s="312"/>
      <c r="UGK88" s="312"/>
      <c r="UGL88" s="312"/>
      <c r="UGM88" s="312"/>
      <c r="UGN88" s="312"/>
      <c r="UGO88" s="312"/>
      <c r="UGP88" s="312"/>
      <c r="UGQ88" s="312"/>
      <c r="UGR88" s="312"/>
      <c r="UGS88" s="312"/>
      <c r="UGT88" s="312"/>
      <c r="UGU88" s="312"/>
      <c r="UGV88" s="312"/>
      <c r="UGW88" s="312"/>
      <c r="UGX88" s="312"/>
      <c r="UGY88" s="312"/>
      <c r="UGZ88" s="312"/>
      <c r="UHA88" s="312"/>
      <c r="UHB88" s="312"/>
      <c r="UHC88" s="312"/>
      <c r="UHD88" s="312"/>
      <c r="UHE88" s="312"/>
      <c r="UHF88" s="312"/>
      <c r="UHG88" s="312"/>
      <c r="UHH88" s="312"/>
      <c r="UHI88" s="312"/>
      <c r="UHJ88" s="312"/>
      <c r="UHK88" s="312"/>
      <c r="UHL88" s="312"/>
      <c r="UHM88" s="312"/>
      <c r="UHN88" s="312"/>
      <c r="UHO88" s="312"/>
      <c r="UHP88" s="312"/>
      <c r="UHQ88" s="312"/>
      <c r="UHR88" s="312"/>
      <c r="UHS88" s="312"/>
      <c r="UHT88" s="312"/>
      <c r="UHU88" s="312"/>
      <c r="UHV88" s="312"/>
      <c r="UHW88" s="312"/>
      <c r="UHX88" s="312"/>
      <c r="UHY88" s="318"/>
      <c r="UHZ88" s="318"/>
      <c r="UIA88" s="318"/>
      <c r="UIB88" s="318"/>
      <c r="UIC88" s="318"/>
      <c r="UID88" s="318"/>
      <c r="UIE88" s="318"/>
      <c r="UIF88" s="318"/>
      <c r="UIG88" s="318"/>
      <c r="UIH88" s="318"/>
      <c r="UII88" s="318"/>
      <c r="UIJ88" s="318"/>
      <c r="UIK88" s="318"/>
      <c r="UIL88" s="318"/>
      <c r="UIM88" s="318"/>
      <c r="UIN88" s="318"/>
      <c r="UIO88" s="322"/>
      <c r="UIP88" s="323"/>
      <c r="UIQ88" s="323"/>
      <c r="UIR88" s="323"/>
      <c r="UIS88" s="323"/>
      <c r="UIT88" s="323"/>
      <c r="UIU88" s="323"/>
      <c r="UIV88" s="323"/>
      <c r="UIW88" s="323"/>
      <c r="UIX88" s="323"/>
      <c r="UIY88" s="323"/>
      <c r="UIZ88" s="323"/>
      <c r="UJA88" s="323"/>
      <c r="UJB88" s="323"/>
      <c r="UJC88" s="323"/>
      <c r="UJD88" s="350"/>
      <c r="UJE88" s="312"/>
      <c r="UJF88" s="312"/>
      <c r="UJG88" s="312"/>
      <c r="UJH88" s="312"/>
      <c r="UJI88" s="312"/>
      <c r="UJJ88" s="312"/>
      <c r="UJK88" s="312"/>
      <c r="UJL88" s="312"/>
      <c r="UJM88" s="312"/>
      <c r="UJN88" s="312"/>
      <c r="UJO88" s="312"/>
      <c r="UJP88" s="312"/>
      <c r="UJQ88" s="312"/>
      <c r="UJR88" s="312"/>
      <c r="UJS88" s="312"/>
      <c r="UJT88" s="312"/>
      <c r="UJU88" s="312"/>
      <c r="UJV88" s="312"/>
      <c r="UJW88" s="312"/>
      <c r="UJX88" s="312"/>
      <c r="UJY88" s="312"/>
      <c r="UJZ88" s="312"/>
      <c r="UKA88" s="312"/>
      <c r="UKB88" s="312"/>
      <c r="UKC88" s="312"/>
      <c r="UKD88" s="312"/>
      <c r="UKE88" s="312"/>
      <c r="UKF88" s="312"/>
      <c r="UKG88" s="312"/>
      <c r="UKH88" s="312"/>
      <c r="UKI88" s="312"/>
      <c r="UKJ88" s="312"/>
      <c r="UKK88" s="312"/>
      <c r="UKL88" s="312"/>
      <c r="UKM88" s="312"/>
      <c r="UKN88" s="312"/>
      <c r="UKO88" s="312"/>
      <c r="UKP88" s="312"/>
      <c r="UKQ88" s="312"/>
      <c r="UKR88" s="312"/>
      <c r="UKS88" s="312"/>
      <c r="UKT88" s="312"/>
      <c r="UKU88" s="312"/>
      <c r="UKV88" s="312"/>
      <c r="UKW88" s="312"/>
      <c r="UKX88" s="312"/>
      <c r="UKY88" s="312"/>
      <c r="UKZ88" s="312"/>
      <c r="ULA88" s="312"/>
      <c r="ULB88" s="312"/>
      <c r="ULC88" s="312"/>
      <c r="ULD88" s="312"/>
      <c r="ULE88" s="312"/>
      <c r="ULF88" s="312"/>
      <c r="ULG88" s="312"/>
      <c r="ULH88" s="312"/>
      <c r="ULI88" s="312"/>
      <c r="ULJ88" s="312"/>
      <c r="ULK88" s="312"/>
      <c r="ULL88" s="312"/>
      <c r="ULM88" s="318"/>
      <c r="ULN88" s="318"/>
      <c r="ULO88" s="318"/>
      <c r="ULP88" s="318"/>
      <c r="ULQ88" s="318"/>
      <c r="ULR88" s="318"/>
      <c r="ULS88" s="318"/>
      <c r="ULT88" s="318"/>
      <c r="ULU88" s="318"/>
      <c r="ULV88" s="318"/>
      <c r="ULW88" s="318"/>
      <c r="ULX88" s="318"/>
      <c r="ULY88" s="318"/>
      <c r="ULZ88" s="318"/>
      <c r="UMA88" s="318"/>
      <c r="UMB88" s="318"/>
      <c r="UMC88" s="322"/>
      <c r="UMD88" s="323"/>
      <c r="UME88" s="323"/>
      <c r="UMF88" s="323"/>
      <c r="UMG88" s="323"/>
      <c r="UMH88" s="323"/>
      <c r="UMI88" s="323"/>
      <c r="UMJ88" s="323"/>
      <c r="UMK88" s="323"/>
      <c r="UML88" s="323"/>
      <c r="UMM88" s="323"/>
      <c r="UMN88" s="323"/>
      <c r="UMO88" s="323"/>
      <c r="UMP88" s="323"/>
      <c r="UMQ88" s="323"/>
      <c r="UMR88" s="350"/>
      <c r="UMS88" s="312"/>
      <c r="UMT88" s="312"/>
      <c r="UMU88" s="312"/>
      <c r="UMV88" s="312"/>
      <c r="UMW88" s="312"/>
      <c r="UMX88" s="312"/>
      <c r="UMY88" s="312"/>
      <c r="UMZ88" s="312"/>
      <c r="UNA88" s="312"/>
      <c r="UNB88" s="312"/>
      <c r="UNC88" s="312"/>
      <c r="UND88" s="312"/>
      <c r="UNE88" s="312"/>
      <c r="UNF88" s="312"/>
      <c r="UNG88" s="312"/>
      <c r="UNH88" s="312"/>
      <c r="UNI88" s="312"/>
      <c r="UNJ88" s="312"/>
      <c r="UNK88" s="312"/>
      <c r="UNL88" s="312"/>
      <c r="UNM88" s="312"/>
      <c r="UNN88" s="312"/>
      <c r="UNO88" s="312"/>
      <c r="UNP88" s="312"/>
      <c r="UNQ88" s="312"/>
      <c r="UNR88" s="312"/>
      <c r="UNS88" s="312"/>
      <c r="UNT88" s="312"/>
      <c r="UNU88" s="312"/>
      <c r="UNV88" s="312"/>
      <c r="UNW88" s="312"/>
      <c r="UNX88" s="312"/>
      <c r="UNY88" s="312"/>
      <c r="UNZ88" s="312"/>
      <c r="UOA88" s="312"/>
      <c r="UOB88" s="312"/>
      <c r="UOC88" s="312"/>
      <c r="UOD88" s="312"/>
      <c r="UOE88" s="312"/>
      <c r="UOF88" s="312"/>
      <c r="UOG88" s="312"/>
      <c r="UOH88" s="312"/>
      <c r="UOI88" s="312"/>
      <c r="UOJ88" s="312"/>
      <c r="UOK88" s="312"/>
      <c r="UOL88" s="312"/>
      <c r="UOM88" s="312"/>
      <c r="UON88" s="312"/>
      <c r="UOO88" s="312"/>
      <c r="UOP88" s="312"/>
      <c r="UOQ88" s="312"/>
      <c r="UOR88" s="312"/>
      <c r="UOS88" s="312"/>
      <c r="UOT88" s="312"/>
      <c r="UOU88" s="312"/>
      <c r="UOV88" s="312"/>
      <c r="UOW88" s="312"/>
      <c r="UOX88" s="312"/>
      <c r="UOY88" s="312"/>
      <c r="UOZ88" s="312"/>
      <c r="UPA88" s="318"/>
      <c r="UPB88" s="318"/>
      <c r="UPC88" s="318"/>
      <c r="UPD88" s="318"/>
      <c r="UPE88" s="318"/>
      <c r="UPF88" s="318"/>
      <c r="UPG88" s="318"/>
      <c r="UPH88" s="318"/>
      <c r="UPI88" s="318"/>
      <c r="UPJ88" s="318"/>
      <c r="UPK88" s="318"/>
      <c r="UPL88" s="318"/>
      <c r="UPM88" s="318"/>
      <c r="UPN88" s="318"/>
      <c r="UPO88" s="318"/>
      <c r="UPP88" s="318"/>
      <c r="UPQ88" s="322"/>
      <c r="UPR88" s="323"/>
      <c r="UPS88" s="323"/>
      <c r="UPT88" s="323"/>
      <c r="UPU88" s="323"/>
      <c r="UPV88" s="323"/>
      <c r="UPW88" s="323"/>
      <c r="UPX88" s="323"/>
      <c r="UPY88" s="323"/>
      <c r="UPZ88" s="323"/>
      <c r="UQA88" s="323"/>
      <c r="UQB88" s="323"/>
      <c r="UQC88" s="323"/>
      <c r="UQD88" s="323"/>
      <c r="UQE88" s="323"/>
      <c r="UQF88" s="350"/>
      <c r="UQG88" s="312"/>
      <c r="UQH88" s="312"/>
      <c r="UQI88" s="312"/>
      <c r="UQJ88" s="312"/>
      <c r="UQK88" s="312"/>
      <c r="UQL88" s="312"/>
      <c r="UQM88" s="312"/>
      <c r="UQN88" s="312"/>
      <c r="UQO88" s="312"/>
      <c r="UQP88" s="312"/>
      <c r="UQQ88" s="312"/>
      <c r="UQR88" s="312"/>
      <c r="UQS88" s="312"/>
      <c r="UQT88" s="312"/>
      <c r="UQU88" s="312"/>
      <c r="UQV88" s="312"/>
      <c r="UQW88" s="312"/>
      <c r="UQX88" s="312"/>
      <c r="UQY88" s="312"/>
      <c r="UQZ88" s="312"/>
      <c r="URA88" s="312"/>
      <c r="URB88" s="312"/>
      <c r="URC88" s="312"/>
      <c r="URD88" s="312"/>
      <c r="URE88" s="312"/>
      <c r="URF88" s="312"/>
      <c r="URG88" s="312"/>
      <c r="URH88" s="312"/>
      <c r="URI88" s="312"/>
      <c r="URJ88" s="312"/>
      <c r="URK88" s="312"/>
      <c r="URL88" s="312"/>
      <c r="URM88" s="312"/>
      <c r="URN88" s="312"/>
      <c r="URO88" s="312"/>
      <c r="URP88" s="312"/>
      <c r="URQ88" s="312"/>
      <c r="URR88" s="312"/>
      <c r="URS88" s="312"/>
      <c r="URT88" s="312"/>
      <c r="URU88" s="312"/>
      <c r="URV88" s="312"/>
      <c r="URW88" s="312"/>
      <c r="URX88" s="312"/>
      <c r="URY88" s="312"/>
      <c r="URZ88" s="312"/>
      <c r="USA88" s="312"/>
      <c r="USB88" s="312"/>
      <c r="USC88" s="312"/>
      <c r="USD88" s="312"/>
      <c r="USE88" s="312"/>
      <c r="USF88" s="312"/>
      <c r="USG88" s="312"/>
      <c r="USH88" s="312"/>
      <c r="USI88" s="312"/>
      <c r="USJ88" s="312"/>
      <c r="USK88" s="312"/>
      <c r="USL88" s="312"/>
      <c r="USM88" s="312"/>
      <c r="USN88" s="312"/>
      <c r="USO88" s="318"/>
      <c r="USP88" s="318"/>
      <c r="USQ88" s="318"/>
      <c r="USR88" s="318"/>
      <c r="USS88" s="318"/>
      <c r="UST88" s="318"/>
      <c r="USU88" s="318"/>
      <c r="USV88" s="318"/>
      <c r="USW88" s="318"/>
      <c r="USX88" s="318"/>
      <c r="USY88" s="318"/>
      <c r="USZ88" s="318"/>
      <c r="UTA88" s="318"/>
      <c r="UTB88" s="318"/>
      <c r="UTC88" s="318"/>
      <c r="UTD88" s="318"/>
      <c r="UTE88" s="322"/>
      <c r="UTF88" s="323"/>
      <c r="UTG88" s="323"/>
      <c r="UTH88" s="323"/>
      <c r="UTI88" s="323"/>
      <c r="UTJ88" s="323"/>
      <c r="UTK88" s="323"/>
      <c r="UTL88" s="323"/>
      <c r="UTM88" s="323"/>
      <c r="UTN88" s="323"/>
      <c r="UTO88" s="323"/>
      <c r="UTP88" s="323"/>
      <c r="UTQ88" s="323"/>
      <c r="UTR88" s="323"/>
      <c r="UTS88" s="323"/>
      <c r="UTT88" s="350"/>
      <c r="UTU88" s="312"/>
      <c r="UTV88" s="312"/>
      <c r="UTW88" s="312"/>
      <c r="UTX88" s="312"/>
      <c r="UTY88" s="312"/>
      <c r="UTZ88" s="312"/>
      <c r="UUA88" s="312"/>
      <c r="UUB88" s="312"/>
      <c r="UUC88" s="312"/>
      <c r="UUD88" s="312"/>
      <c r="UUE88" s="312"/>
      <c r="UUF88" s="312"/>
      <c r="UUG88" s="312"/>
      <c r="UUH88" s="312"/>
      <c r="UUI88" s="312"/>
      <c r="UUJ88" s="312"/>
      <c r="UUK88" s="312"/>
      <c r="UUL88" s="312"/>
      <c r="UUM88" s="312"/>
      <c r="UUN88" s="312"/>
      <c r="UUO88" s="312"/>
      <c r="UUP88" s="312"/>
      <c r="UUQ88" s="312"/>
      <c r="UUR88" s="312"/>
      <c r="UUS88" s="312"/>
      <c r="UUT88" s="312"/>
      <c r="UUU88" s="312"/>
      <c r="UUV88" s="312"/>
      <c r="UUW88" s="312"/>
      <c r="UUX88" s="312"/>
      <c r="UUY88" s="312"/>
      <c r="UUZ88" s="312"/>
      <c r="UVA88" s="312"/>
      <c r="UVB88" s="312"/>
      <c r="UVC88" s="312"/>
      <c r="UVD88" s="312"/>
      <c r="UVE88" s="312"/>
      <c r="UVF88" s="312"/>
      <c r="UVG88" s="312"/>
      <c r="UVH88" s="312"/>
      <c r="UVI88" s="312"/>
      <c r="UVJ88" s="312"/>
      <c r="UVK88" s="312"/>
      <c r="UVL88" s="312"/>
      <c r="UVM88" s="312"/>
      <c r="UVN88" s="312"/>
      <c r="UVO88" s="312"/>
      <c r="UVP88" s="312"/>
      <c r="UVQ88" s="312"/>
      <c r="UVR88" s="312"/>
      <c r="UVS88" s="312"/>
      <c r="UVT88" s="312"/>
      <c r="UVU88" s="312"/>
      <c r="UVV88" s="312"/>
      <c r="UVW88" s="312"/>
      <c r="UVX88" s="312"/>
      <c r="UVY88" s="312"/>
      <c r="UVZ88" s="312"/>
      <c r="UWA88" s="312"/>
      <c r="UWB88" s="312"/>
      <c r="UWC88" s="318"/>
      <c r="UWD88" s="318"/>
      <c r="UWE88" s="318"/>
      <c r="UWF88" s="318"/>
      <c r="UWG88" s="318"/>
      <c r="UWH88" s="318"/>
      <c r="UWI88" s="318"/>
      <c r="UWJ88" s="318"/>
      <c r="UWK88" s="318"/>
      <c r="UWL88" s="318"/>
      <c r="UWM88" s="318"/>
      <c r="UWN88" s="318"/>
      <c r="UWO88" s="318"/>
      <c r="UWP88" s="318"/>
      <c r="UWQ88" s="318"/>
      <c r="UWR88" s="318"/>
      <c r="UWS88" s="322"/>
      <c r="UWT88" s="323"/>
      <c r="UWU88" s="323"/>
      <c r="UWV88" s="323"/>
      <c r="UWW88" s="323"/>
      <c r="UWX88" s="323"/>
      <c r="UWY88" s="323"/>
      <c r="UWZ88" s="323"/>
      <c r="UXA88" s="323"/>
      <c r="UXB88" s="323"/>
      <c r="UXC88" s="323"/>
      <c r="UXD88" s="323"/>
      <c r="UXE88" s="323"/>
      <c r="UXF88" s="323"/>
      <c r="UXG88" s="323"/>
      <c r="UXH88" s="350"/>
      <c r="UXI88" s="312"/>
      <c r="UXJ88" s="312"/>
      <c r="UXK88" s="312"/>
      <c r="UXL88" s="312"/>
      <c r="UXM88" s="312"/>
      <c r="UXN88" s="312"/>
      <c r="UXO88" s="312"/>
      <c r="UXP88" s="312"/>
      <c r="UXQ88" s="312"/>
      <c r="UXR88" s="312"/>
      <c r="UXS88" s="312"/>
      <c r="UXT88" s="312"/>
      <c r="UXU88" s="312"/>
      <c r="UXV88" s="312"/>
      <c r="UXW88" s="312"/>
      <c r="UXX88" s="312"/>
      <c r="UXY88" s="312"/>
      <c r="UXZ88" s="312"/>
      <c r="UYA88" s="312"/>
      <c r="UYB88" s="312"/>
      <c r="UYC88" s="312"/>
      <c r="UYD88" s="312"/>
      <c r="UYE88" s="312"/>
      <c r="UYF88" s="312"/>
      <c r="UYG88" s="312"/>
      <c r="UYH88" s="312"/>
      <c r="UYI88" s="312"/>
      <c r="UYJ88" s="312"/>
      <c r="UYK88" s="312"/>
      <c r="UYL88" s="312"/>
      <c r="UYM88" s="312"/>
      <c r="UYN88" s="312"/>
      <c r="UYO88" s="312"/>
      <c r="UYP88" s="312"/>
      <c r="UYQ88" s="312"/>
      <c r="UYR88" s="312"/>
      <c r="UYS88" s="312"/>
      <c r="UYT88" s="312"/>
      <c r="UYU88" s="312"/>
      <c r="UYV88" s="312"/>
      <c r="UYW88" s="312"/>
      <c r="UYX88" s="312"/>
      <c r="UYY88" s="312"/>
      <c r="UYZ88" s="312"/>
      <c r="UZA88" s="312"/>
      <c r="UZB88" s="312"/>
      <c r="UZC88" s="312"/>
      <c r="UZD88" s="312"/>
      <c r="UZE88" s="312"/>
      <c r="UZF88" s="312"/>
      <c r="UZG88" s="312"/>
      <c r="UZH88" s="312"/>
      <c r="UZI88" s="312"/>
      <c r="UZJ88" s="312"/>
      <c r="UZK88" s="312"/>
      <c r="UZL88" s="312"/>
      <c r="UZM88" s="312"/>
      <c r="UZN88" s="312"/>
      <c r="UZO88" s="312"/>
      <c r="UZP88" s="312"/>
      <c r="UZQ88" s="318"/>
      <c r="UZR88" s="318"/>
      <c r="UZS88" s="318"/>
      <c r="UZT88" s="318"/>
      <c r="UZU88" s="318"/>
      <c r="UZV88" s="318"/>
      <c r="UZW88" s="318"/>
      <c r="UZX88" s="318"/>
      <c r="UZY88" s="318"/>
      <c r="UZZ88" s="318"/>
      <c r="VAA88" s="318"/>
      <c r="VAB88" s="318"/>
      <c r="VAC88" s="318"/>
      <c r="VAD88" s="318"/>
      <c r="VAE88" s="318"/>
      <c r="VAF88" s="318"/>
      <c r="VAG88" s="322"/>
      <c r="VAH88" s="323"/>
      <c r="VAI88" s="323"/>
      <c r="VAJ88" s="323"/>
      <c r="VAK88" s="323"/>
      <c r="VAL88" s="323"/>
      <c r="VAM88" s="323"/>
      <c r="VAN88" s="323"/>
      <c r="VAO88" s="323"/>
      <c r="VAP88" s="323"/>
      <c r="VAQ88" s="323"/>
      <c r="VAR88" s="323"/>
      <c r="VAS88" s="323"/>
      <c r="VAT88" s="323"/>
      <c r="VAU88" s="323"/>
      <c r="VAV88" s="350"/>
      <c r="VAW88" s="312"/>
      <c r="VAX88" s="312"/>
      <c r="VAY88" s="312"/>
      <c r="VAZ88" s="312"/>
      <c r="VBA88" s="312"/>
      <c r="VBB88" s="312"/>
      <c r="VBC88" s="312"/>
      <c r="VBD88" s="312"/>
      <c r="VBE88" s="312"/>
      <c r="VBF88" s="312"/>
      <c r="VBG88" s="312"/>
      <c r="VBH88" s="312"/>
      <c r="VBI88" s="312"/>
      <c r="VBJ88" s="312"/>
      <c r="VBK88" s="312"/>
      <c r="VBL88" s="312"/>
      <c r="VBM88" s="312"/>
      <c r="VBN88" s="312"/>
      <c r="VBO88" s="312"/>
      <c r="VBP88" s="312"/>
      <c r="VBQ88" s="312"/>
      <c r="VBR88" s="312"/>
      <c r="VBS88" s="312"/>
      <c r="VBT88" s="312"/>
      <c r="VBU88" s="312"/>
      <c r="VBV88" s="312"/>
      <c r="VBW88" s="312"/>
      <c r="VBX88" s="312"/>
      <c r="VBY88" s="312"/>
      <c r="VBZ88" s="312"/>
      <c r="VCA88" s="312"/>
      <c r="VCB88" s="312"/>
      <c r="VCC88" s="312"/>
      <c r="VCD88" s="312"/>
      <c r="VCE88" s="312"/>
      <c r="VCF88" s="312"/>
      <c r="VCG88" s="312"/>
      <c r="VCH88" s="312"/>
      <c r="VCI88" s="312"/>
      <c r="VCJ88" s="312"/>
      <c r="VCK88" s="312"/>
      <c r="VCL88" s="312"/>
      <c r="VCM88" s="312"/>
      <c r="VCN88" s="312"/>
      <c r="VCO88" s="312"/>
      <c r="VCP88" s="312"/>
      <c r="VCQ88" s="312"/>
      <c r="VCR88" s="312"/>
      <c r="VCS88" s="312"/>
      <c r="VCT88" s="312"/>
      <c r="VCU88" s="312"/>
      <c r="VCV88" s="312"/>
      <c r="VCW88" s="312"/>
      <c r="VCX88" s="312"/>
      <c r="VCY88" s="312"/>
      <c r="VCZ88" s="312"/>
      <c r="VDA88" s="312"/>
      <c r="VDB88" s="312"/>
      <c r="VDC88" s="312"/>
      <c r="VDD88" s="312"/>
      <c r="VDE88" s="318"/>
      <c r="VDF88" s="318"/>
      <c r="VDG88" s="318"/>
      <c r="VDH88" s="318"/>
      <c r="VDI88" s="318"/>
      <c r="VDJ88" s="318"/>
      <c r="VDK88" s="318"/>
      <c r="VDL88" s="318"/>
      <c r="VDM88" s="318"/>
      <c r="VDN88" s="318"/>
      <c r="VDO88" s="318"/>
      <c r="VDP88" s="318"/>
      <c r="VDQ88" s="318"/>
      <c r="VDR88" s="318"/>
      <c r="VDS88" s="318"/>
      <c r="VDT88" s="318"/>
      <c r="VDU88" s="322"/>
      <c r="VDV88" s="323"/>
      <c r="VDW88" s="323"/>
      <c r="VDX88" s="323"/>
      <c r="VDY88" s="323"/>
      <c r="VDZ88" s="323"/>
      <c r="VEA88" s="323"/>
      <c r="VEB88" s="323"/>
      <c r="VEC88" s="323"/>
      <c r="VED88" s="323"/>
      <c r="VEE88" s="323"/>
      <c r="VEF88" s="323"/>
      <c r="VEG88" s="323"/>
      <c r="VEH88" s="323"/>
      <c r="VEI88" s="323"/>
      <c r="VEJ88" s="350"/>
      <c r="VEK88" s="312"/>
      <c r="VEL88" s="312"/>
      <c r="VEM88" s="312"/>
      <c r="VEN88" s="312"/>
      <c r="VEO88" s="312"/>
      <c r="VEP88" s="312"/>
      <c r="VEQ88" s="312"/>
      <c r="VER88" s="312"/>
      <c r="VES88" s="312"/>
      <c r="VET88" s="312"/>
      <c r="VEU88" s="312"/>
      <c r="VEV88" s="312"/>
      <c r="VEW88" s="312"/>
      <c r="VEX88" s="312"/>
      <c r="VEY88" s="312"/>
      <c r="VEZ88" s="312"/>
      <c r="VFA88" s="312"/>
      <c r="VFB88" s="312"/>
      <c r="VFC88" s="312"/>
      <c r="VFD88" s="312"/>
      <c r="VFE88" s="312"/>
      <c r="VFF88" s="312"/>
      <c r="VFG88" s="312"/>
      <c r="VFH88" s="312"/>
      <c r="VFI88" s="312"/>
      <c r="VFJ88" s="312"/>
      <c r="VFK88" s="312"/>
      <c r="VFL88" s="312"/>
      <c r="VFM88" s="312"/>
      <c r="VFN88" s="312"/>
      <c r="VFO88" s="312"/>
      <c r="VFP88" s="312"/>
      <c r="VFQ88" s="312"/>
      <c r="VFR88" s="312"/>
      <c r="VFS88" s="312"/>
      <c r="VFT88" s="312"/>
      <c r="VFU88" s="312"/>
      <c r="VFV88" s="312"/>
      <c r="VFW88" s="312"/>
      <c r="VFX88" s="312"/>
      <c r="VFY88" s="312"/>
      <c r="VFZ88" s="312"/>
      <c r="VGA88" s="312"/>
      <c r="VGB88" s="312"/>
      <c r="VGC88" s="312"/>
      <c r="VGD88" s="312"/>
      <c r="VGE88" s="312"/>
      <c r="VGF88" s="312"/>
      <c r="VGG88" s="312"/>
      <c r="VGH88" s="312"/>
      <c r="VGI88" s="312"/>
      <c r="VGJ88" s="312"/>
      <c r="VGK88" s="312"/>
      <c r="VGL88" s="312"/>
      <c r="VGM88" s="312"/>
      <c r="VGN88" s="312"/>
      <c r="VGO88" s="312"/>
      <c r="VGP88" s="312"/>
      <c r="VGQ88" s="312"/>
      <c r="VGR88" s="312"/>
      <c r="VGS88" s="318"/>
      <c r="VGT88" s="318"/>
      <c r="VGU88" s="318"/>
      <c r="VGV88" s="318"/>
      <c r="VGW88" s="318"/>
      <c r="VGX88" s="318"/>
      <c r="VGY88" s="318"/>
      <c r="VGZ88" s="318"/>
      <c r="VHA88" s="318"/>
      <c r="VHB88" s="318"/>
      <c r="VHC88" s="318"/>
      <c r="VHD88" s="318"/>
      <c r="VHE88" s="318"/>
      <c r="VHF88" s="318"/>
      <c r="VHG88" s="318"/>
      <c r="VHH88" s="318"/>
      <c r="VHI88" s="322"/>
      <c r="VHJ88" s="323"/>
      <c r="VHK88" s="323"/>
      <c r="VHL88" s="323"/>
      <c r="VHM88" s="323"/>
      <c r="VHN88" s="323"/>
      <c r="VHO88" s="323"/>
      <c r="VHP88" s="323"/>
      <c r="VHQ88" s="323"/>
      <c r="VHR88" s="323"/>
      <c r="VHS88" s="323"/>
      <c r="VHT88" s="323"/>
      <c r="VHU88" s="323"/>
      <c r="VHV88" s="323"/>
      <c r="VHW88" s="323"/>
      <c r="VHX88" s="350"/>
      <c r="VHY88" s="312"/>
      <c r="VHZ88" s="312"/>
      <c r="VIA88" s="312"/>
      <c r="VIB88" s="312"/>
      <c r="VIC88" s="312"/>
      <c r="VID88" s="312"/>
      <c r="VIE88" s="312"/>
      <c r="VIF88" s="312"/>
      <c r="VIG88" s="312"/>
      <c r="VIH88" s="312"/>
      <c r="VII88" s="312"/>
      <c r="VIJ88" s="312"/>
      <c r="VIK88" s="312"/>
      <c r="VIL88" s="312"/>
      <c r="VIM88" s="312"/>
      <c r="VIN88" s="312"/>
      <c r="VIO88" s="312"/>
      <c r="VIP88" s="312"/>
      <c r="VIQ88" s="312"/>
      <c r="VIR88" s="312"/>
      <c r="VIS88" s="312"/>
      <c r="VIT88" s="312"/>
      <c r="VIU88" s="312"/>
      <c r="VIV88" s="312"/>
      <c r="VIW88" s="312"/>
      <c r="VIX88" s="312"/>
      <c r="VIY88" s="312"/>
      <c r="VIZ88" s="312"/>
      <c r="VJA88" s="312"/>
      <c r="VJB88" s="312"/>
      <c r="VJC88" s="312"/>
      <c r="VJD88" s="312"/>
      <c r="VJE88" s="312"/>
      <c r="VJF88" s="312"/>
      <c r="VJG88" s="312"/>
      <c r="VJH88" s="312"/>
      <c r="VJI88" s="312"/>
      <c r="VJJ88" s="312"/>
      <c r="VJK88" s="312"/>
      <c r="VJL88" s="312"/>
      <c r="VJM88" s="312"/>
      <c r="VJN88" s="312"/>
      <c r="VJO88" s="312"/>
      <c r="VJP88" s="312"/>
      <c r="VJQ88" s="312"/>
      <c r="VJR88" s="312"/>
      <c r="VJS88" s="312"/>
      <c r="VJT88" s="312"/>
      <c r="VJU88" s="312"/>
      <c r="VJV88" s="312"/>
      <c r="VJW88" s="312"/>
      <c r="VJX88" s="312"/>
      <c r="VJY88" s="312"/>
      <c r="VJZ88" s="312"/>
      <c r="VKA88" s="312"/>
      <c r="VKB88" s="312"/>
      <c r="VKC88" s="312"/>
      <c r="VKD88" s="312"/>
      <c r="VKE88" s="312"/>
      <c r="VKF88" s="312"/>
      <c r="VKG88" s="318"/>
      <c r="VKH88" s="318"/>
      <c r="VKI88" s="318"/>
      <c r="VKJ88" s="318"/>
      <c r="VKK88" s="318"/>
      <c r="VKL88" s="318"/>
      <c r="VKM88" s="318"/>
      <c r="VKN88" s="318"/>
      <c r="VKO88" s="318"/>
      <c r="VKP88" s="318"/>
      <c r="VKQ88" s="318"/>
      <c r="VKR88" s="318"/>
      <c r="VKS88" s="318"/>
      <c r="VKT88" s="318"/>
      <c r="VKU88" s="318"/>
      <c r="VKV88" s="318"/>
      <c r="VKW88" s="322"/>
      <c r="VKX88" s="323"/>
      <c r="VKY88" s="323"/>
      <c r="VKZ88" s="323"/>
      <c r="VLA88" s="323"/>
      <c r="VLB88" s="323"/>
      <c r="VLC88" s="323"/>
      <c r="VLD88" s="323"/>
      <c r="VLE88" s="323"/>
      <c r="VLF88" s="323"/>
      <c r="VLG88" s="323"/>
      <c r="VLH88" s="323"/>
      <c r="VLI88" s="323"/>
      <c r="VLJ88" s="323"/>
      <c r="VLK88" s="323"/>
      <c r="VLL88" s="350"/>
      <c r="VLM88" s="312"/>
      <c r="VLN88" s="312"/>
      <c r="VLO88" s="312"/>
      <c r="VLP88" s="312"/>
      <c r="VLQ88" s="312"/>
      <c r="VLR88" s="312"/>
      <c r="VLS88" s="312"/>
      <c r="VLT88" s="312"/>
      <c r="VLU88" s="312"/>
      <c r="VLV88" s="312"/>
      <c r="VLW88" s="312"/>
      <c r="VLX88" s="312"/>
      <c r="VLY88" s="312"/>
      <c r="VLZ88" s="312"/>
      <c r="VMA88" s="312"/>
      <c r="VMB88" s="312"/>
      <c r="VMC88" s="312"/>
      <c r="VMD88" s="312"/>
      <c r="VME88" s="312"/>
      <c r="VMF88" s="312"/>
      <c r="VMG88" s="312"/>
      <c r="VMH88" s="312"/>
      <c r="VMI88" s="312"/>
      <c r="VMJ88" s="312"/>
      <c r="VMK88" s="312"/>
      <c r="VML88" s="312"/>
      <c r="VMM88" s="312"/>
      <c r="VMN88" s="312"/>
      <c r="VMO88" s="312"/>
      <c r="VMP88" s="312"/>
      <c r="VMQ88" s="312"/>
      <c r="VMR88" s="312"/>
      <c r="VMS88" s="312"/>
      <c r="VMT88" s="312"/>
      <c r="VMU88" s="312"/>
      <c r="VMV88" s="312"/>
      <c r="VMW88" s="312"/>
      <c r="VMX88" s="312"/>
      <c r="VMY88" s="312"/>
      <c r="VMZ88" s="312"/>
      <c r="VNA88" s="312"/>
      <c r="VNB88" s="312"/>
      <c r="VNC88" s="312"/>
      <c r="VND88" s="312"/>
      <c r="VNE88" s="312"/>
      <c r="VNF88" s="312"/>
      <c r="VNG88" s="312"/>
      <c r="VNH88" s="312"/>
      <c r="VNI88" s="312"/>
      <c r="VNJ88" s="312"/>
      <c r="VNK88" s="312"/>
      <c r="VNL88" s="312"/>
      <c r="VNM88" s="312"/>
      <c r="VNN88" s="312"/>
      <c r="VNO88" s="312"/>
      <c r="VNP88" s="312"/>
      <c r="VNQ88" s="312"/>
      <c r="VNR88" s="312"/>
      <c r="VNS88" s="312"/>
      <c r="VNT88" s="312"/>
      <c r="VNU88" s="318"/>
      <c r="VNV88" s="318"/>
      <c r="VNW88" s="318"/>
      <c r="VNX88" s="318"/>
      <c r="VNY88" s="318"/>
      <c r="VNZ88" s="318"/>
      <c r="VOA88" s="318"/>
      <c r="VOB88" s="318"/>
      <c r="VOC88" s="318"/>
      <c r="VOD88" s="318"/>
      <c r="VOE88" s="318"/>
      <c r="VOF88" s="318"/>
      <c r="VOG88" s="318"/>
      <c r="VOH88" s="318"/>
      <c r="VOI88" s="318"/>
      <c r="VOJ88" s="318"/>
      <c r="VOK88" s="322"/>
      <c r="VOL88" s="323"/>
      <c r="VOM88" s="323"/>
      <c r="VON88" s="323"/>
      <c r="VOO88" s="323"/>
      <c r="VOP88" s="323"/>
      <c r="VOQ88" s="323"/>
      <c r="VOR88" s="323"/>
      <c r="VOS88" s="323"/>
      <c r="VOT88" s="323"/>
      <c r="VOU88" s="323"/>
      <c r="VOV88" s="323"/>
      <c r="VOW88" s="323"/>
      <c r="VOX88" s="323"/>
      <c r="VOY88" s="323"/>
      <c r="VOZ88" s="350"/>
      <c r="VPA88" s="312"/>
      <c r="VPB88" s="312"/>
      <c r="VPC88" s="312"/>
      <c r="VPD88" s="312"/>
      <c r="VPE88" s="312"/>
      <c r="VPF88" s="312"/>
      <c r="VPG88" s="312"/>
      <c r="VPH88" s="312"/>
      <c r="VPI88" s="312"/>
      <c r="VPJ88" s="312"/>
      <c r="VPK88" s="312"/>
      <c r="VPL88" s="312"/>
      <c r="VPM88" s="312"/>
      <c r="VPN88" s="312"/>
      <c r="VPO88" s="312"/>
      <c r="VPP88" s="312"/>
      <c r="VPQ88" s="312"/>
      <c r="VPR88" s="312"/>
      <c r="VPS88" s="312"/>
      <c r="VPT88" s="312"/>
      <c r="VPU88" s="312"/>
      <c r="VPV88" s="312"/>
      <c r="VPW88" s="312"/>
      <c r="VPX88" s="312"/>
      <c r="VPY88" s="312"/>
      <c r="VPZ88" s="312"/>
      <c r="VQA88" s="312"/>
      <c r="VQB88" s="312"/>
      <c r="VQC88" s="312"/>
      <c r="VQD88" s="312"/>
      <c r="VQE88" s="312"/>
      <c r="VQF88" s="312"/>
      <c r="VQG88" s="312"/>
      <c r="VQH88" s="312"/>
      <c r="VQI88" s="312"/>
      <c r="VQJ88" s="312"/>
      <c r="VQK88" s="312"/>
      <c r="VQL88" s="312"/>
      <c r="VQM88" s="312"/>
      <c r="VQN88" s="312"/>
      <c r="VQO88" s="312"/>
      <c r="VQP88" s="312"/>
      <c r="VQQ88" s="312"/>
      <c r="VQR88" s="312"/>
      <c r="VQS88" s="312"/>
      <c r="VQT88" s="312"/>
      <c r="VQU88" s="312"/>
      <c r="VQV88" s="312"/>
      <c r="VQW88" s="312"/>
      <c r="VQX88" s="312"/>
      <c r="VQY88" s="312"/>
      <c r="VQZ88" s="312"/>
      <c r="VRA88" s="312"/>
      <c r="VRB88" s="312"/>
      <c r="VRC88" s="312"/>
      <c r="VRD88" s="312"/>
      <c r="VRE88" s="312"/>
      <c r="VRF88" s="312"/>
      <c r="VRG88" s="312"/>
      <c r="VRH88" s="312"/>
      <c r="VRI88" s="318"/>
      <c r="VRJ88" s="318"/>
      <c r="VRK88" s="318"/>
      <c r="VRL88" s="318"/>
      <c r="VRM88" s="318"/>
      <c r="VRN88" s="318"/>
      <c r="VRO88" s="318"/>
      <c r="VRP88" s="318"/>
      <c r="VRQ88" s="318"/>
      <c r="VRR88" s="318"/>
      <c r="VRS88" s="318"/>
      <c r="VRT88" s="318"/>
      <c r="VRU88" s="318"/>
      <c r="VRV88" s="318"/>
      <c r="VRW88" s="318"/>
      <c r="VRX88" s="318"/>
      <c r="VRY88" s="322"/>
      <c r="VRZ88" s="323"/>
      <c r="VSA88" s="323"/>
      <c r="VSB88" s="323"/>
      <c r="VSC88" s="323"/>
      <c r="VSD88" s="323"/>
      <c r="VSE88" s="323"/>
      <c r="VSF88" s="323"/>
      <c r="VSG88" s="323"/>
      <c r="VSH88" s="323"/>
      <c r="VSI88" s="323"/>
      <c r="VSJ88" s="323"/>
      <c r="VSK88" s="323"/>
      <c r="VSL88" s="323"/>
      <c r="VSM88" s="323"/>
      <c r="VSN88" s="350"/>
      <c r="VSO88" s="312"/>
      <c r="VSP88" s="312"/>
      <c r="VSQ88" s="312"/>
      <c r="VSR88" s="312"/>
      <c r="VSS88" s="312"/>
      <c r="VST88" s="312"/>
      <c r="VSU88" s="312"/>
      <c r="VSV88" s="312"/>
      <c r="VSW88" s="312"/>
      <c r="VSX88" s="312"/>
      <c r="VSY88" s="312"/>
      <c r="VSZ88" s="312"/>
      <c r="VTA88" s="312"/>
      <c r="VTB88" s="312"/>
      <c r="VTC88" s="312"/>
      <c r="VTD88" s="312"/>
      <c r="VTE88" s="312"/>
      <c r="VTF88" s="312"/>
      <c r="VTG88" s="312"/>
      <c r="VTH88" s="312"/>
      <c r="VTI88" s="312"/>
      <c r="VTJ88" s="312"/>
      <c r="VTK88" s="312"/>
      <c r="VTL88" s="312"/>
      <c r="VTM88" s="312"/>
      <c r="VTN88" s="312"/>
      <c r="VTO88" s="312"/>
      <c r="VTP88" s="312"/>
      <c r="VTQ88" s="312"/>
      <c r="VTR88" s="312"/>
      <c r="VTS88" s="312"/>
      <c r="VTT88" s="312"/>
      <c r="VTU88" s="312"/>
      <c r="VTV88" s="312"/>
      <c r="VTW88" s="312"/>
      <c r="VTX88" s="312"/>
      <c r="VTY88" s="312"/>
      <c r="VTZ88" s="312"/>
      <c r="VUA88" s="312"/>
      <c r="VUB88" s="312"/>
      <c r="VUC88" s="312"/>
      <c r="VUD88" s="312"/>
      <c r="VUE88" s="312"/>
      <c r="VUF88" s="312"/>
      <c r="VUG88" s="312"/>
      <c r="VUH88" s="312"/>
      <c r="VUI88" s="312"/>
      <c r="VUJ88" s="312"/>
      <c r="VUK88" s="312"/>
      <c r="VUL88" s="312"/>
      <c r="VUM88" s="312"/>
      <c r="VUN88" s="312"/>
      <c r="VUO88" s="312"/>
      <c r="VUP88" s="312"/>
      <c r="VUQ88" s="312"/>
      <c r="VUR88" s="312"/>
      <c r="VUS88" s="312"/>
      <c r="VUT88" s="312"/>
      <c r="VUU88" s="312"/>
      <c r="VUV88" s="312"/>
      <c r="VUW88" s="318"/>
      <c r="VUX88" s="318"/>
      <c r="VUY88" s="318"/>
      <c r="VUZ88" s="318"/>
      <c r="VVA88" s="318"/>
      <c r="VVB88" s="318"/>
      <c r="VVC88" s="318"/>
      <c r="VVD88" s="318"/>
      <c r="VVE88" s="318"/>
      <c r="VVF88" s="318"/>
      <c r="VVG88" s="318"/>
      <c r="VVH88" s="318"/>
      <c r="VVI88" s="318"/>
      <c r="VVJ88" s="318"/>
      <c r="VVK88" s="318"/>
      <c r="VVL88" s="318"/>
      <c r="VVM88" s="322"/>
      <c r="VVN88" s="323"/>
      <c r="VVO88" s="323"/>
      <c r="VVP88" s="323"/>
      <c r="VVQ88" s="323"/>
      <c r="VVR88" s="323"/>
      <c r="VVS88" s="323"/>
      <c r="VVT88" s="323"/>
      <c r="VVU88" s="323"/>
      <c r="VVV88" s="323"/>
      <c r="VVW88" s="323"/>
      <c r="VVX88" s="323"/>
      <c r="VVY88" s="323"/>
      <c r="VVZ88" s="323"/>
      <c r="VWA88" s="323"/>
      <c r="VWB88" s="350"/>
      <c r="VWC88" s="312"/>
      <c r="VWD88" s="312"/>
      <c r="VWE88" s="312"/>
      <c r="VWF88" s="312"/>
      <c r="VWG88" s="312"/>
      <c r="VWH88" s="312"/>
      <c r="VWI88" s="312"/>
      <c r="VWJ88" s="312"/>
      <c r="VWK88" s="312"/>
      <c r="VWL88" s="312"/>
      <c r="VWM88" s="312"/>
      <c r="VWN88" s="312"/>
      <c r="VWO88" s="312"/>
      <c r="VWP88" s="312"/>
      <c r="VWQ88" s="312"/>
      <c r="VWR88" s="312"/>
      <c r="VWS88" s="312"/>
      <c r="VWT88" s="312"/>
      <c r="VWU88" s="312"/>
      <c r="VWV88" s="312"/>
      <c r="VWW88" s="312"/>
      <c r="VWX88" s="312"/>
      <c r="VWY88" s="312"/>
      <c r="VWZ88" s="312"/>
      <c r="VXA88" s="312"/>
      <c r="VXB88" s="312"/>
      <c r="VXC88" s="312"/>
      <c r="VXD88" s="312"/>
      <c r="VXE88" s="312"/>
      <c r="VXF88" s="312"/>
      <c r="VXG88" s="312"/>
      <c r="VXH88" s="312"/>
      <c r="VXI88" s="312"/>
      <c r="VXJ88" s="312"/>
      <c r="VXK88" s="312"/>
      <c r="VXL88" s="312"/>
      <c r="VXM88" s="312"/>
      <c r="VXN88" s="312"/>
      <c r="VXO88" s="312"/>
      <c r="VXP88" s="312"/>
      <c r="VXQ88" s="312"/>
      <c r="VXR88" s="312"/>
      <c r="VXS88" s="312"/>
      <c r="VXT88" s="312"/>
      <c r="VXU88" s="312"/>
      <c r="VXV88" s="312"/>
      <c r="VXW88" s="312"/>
      <c r="VXX88" s="312"/>
      <c r="VXY88" s="312"/>
      <c r="VXZ88" s="312"/>
      <c r="VYA88" s="312"/>
      <c r="VYB88" s="312"/>
      <c r="VYC88" s="312"/>
      <c r="VYD88" s="312"/>
      <c r="VYE88" s="312"/>
      <c r="VYF88" s="312"/>
      <c r="VYG88" s="312"/>
      <c r="VYH88" s="312"/>
      <c r="VYI88" s="312"/>
      <c r="VYJ88" s="312"/>
      <c r="VYK88" s="318"/>
      <c r="VYL88" s="318"/>
      <c r="VYM88" s="318"/>
      <c r="VYN88" s="318"/>
      <c r="VYO88" s="318"/>
      <c r="VYP88" s="318"/>
      <c r="VYQ88" s="318"/>
      <c r="VYR88" s="318"/>
      <c r="VYS88" s="318"/>
      <c r="VYT88" s="318"/>
      <c r="VYU88" s="318"/>
      <c r="VYV88" s="318"/>
      <c r="VYW88" s="318"/>
      <c r="VYX88" s="318"/>
      <c r="VYY88" s="318"/>
      <c r="VYZ88" s="318"/>
      <c r="VZA88" s="322"/>
      <c r="VZB88" s="323"/>
      <c r="VZC88" s="323"/>
      <c r="VZD88" s="323"/>
      <c r="VZE88" s="323"/>
      <c r="VZF88" s="323"/>
      <c r="VZG88" s="323"/>
      <c r="VZH88" s="323"/>
      <c r="VZI88" s="323"/>
      <c r="VZJ88" s="323"/>
      <c r="VZK88" s="323"/>
      <c r="VZL88" s="323"/>
      <c r="VZM88" s="323"/>
      <c r="VZN88" s="323"/>
      <c r="VZO88" s="323"/>
      <c r="VZP88" s="350"/>
      <c r="VZQ88" s="312"/>
      <c r="VZR88" s="312"/>
      <c r="VZS88" s="312"/>
      <c r="VZT88" s="312"/>
      <c r="VZU88" s="312"/>
      <c r="VZV88" s="312"/>
      <c r="VZW88" s="312"/>
      <c r="VZX88" s="312"/>
      <c r="VZY88" s="312"/>
      <c r="VZZ88" s="312"/>
      <c r="WAA88" s="312"/>
      <c r="WAB88" s="312"/>
      <c r="WAC88" s="312"/>
      <c r="WAD88" s="312"/>
      <c r="WAE88" s="312"/>
      <c r="WAF88" s="312"/>
      <c r="WAG88" s="312"/>
      <c r="WAH88" s="312"/>
      <c r="WAI88" s="312"/>
      <c r="WAJ88" s="312"/>
      <c r="WAK88" s="312"/>
      <c r="WAL88" s="312"/>
      <c r="WAM88" s="312"/>
      <c r="WAN88" s="312"/>
      <c r="WAO88" s="312"/>
      <c r="WAP88" s="312"/>
      <c r="WAQ88" s="312"/>
      <c r="WAR88" s="312"/>
      <c r="WAS88" s="312"/>
      <c r="WAT88" s="312"/>
      <c r="WAU88" s="312"/>
      <c r="WAV88" s="312"/>
      <c r="WAW88" s="312"/>
      <c r="WAX88" s="312"/>
      <c r="WAY88" s="312"/>
      <c r="WAZ88" s="312"/>
      <c r="WBA88" s="312"/>
      <c r="WBB88" s="312"/>
      <c r="WBC88" s="312"/>
      <c r="WBD88" s="312"/>
      <c r="WBE88" s="312"/>
      <c r="WBF88" s="312"/>
      <c r="WBG88" s="312"/>
      <c r="WBH88" s="312"/>
      <c r="WBI88" s="312"/>
      <c r="WBJ88" s="312"/>
      <c r="WBK88" s="312"/>
      <c r="WBL88" s="312"/>
      <c r="WBM88" s="312"/>
      <c r="WBN88" s="312"/>
      <c r="WBO88" s="312"/>
      <c r="WBP88" s="312"/>
      <c r="WBQ88" s="312"/>
      <c r="WBR88" s="312"/>
      <c r="WBS88" s="312"/>
      <c r="WBT88" s="312"/>
      <c r="WBU88" s="312"/>
      <c r="WBV88" s="312"/>
      <c r="WBW88" s="312"/>
      <c r="WBX88" s="312"/>
      <c r="WBY88" s="318"/>
      <c r="WBZ88" s="318"/>
      <c r="WCA88" s="318"/>
      <c r="WCB88" s="318"/>
      <c r="WCC88" s="318"/>
      <c r="WCD88" s="318"/>
      <c r="WCE88" s="318"/>
      <c r="WCF88" s="318"/>
      <c r="WCG88" s="318"/>
      <c r="WCH88" s="318"/>
      <c r="WCI88" s="318"/>
      <c r="WCJ88" s="318"/>
      <c r="WCK88" s="318"/>
      <c r="WCL88" s="318"/>
      <c r="WCM88" s="318"/>
      <c r="WCN88" s="318"/>
      <c r="WCO88" s="322"/>
      <c r="WCP88" s="323"/>
      <c r="WCQ88" s="323"/>
      <c r="WCR88" s="323"/>
      <c r="WCS88" s="323"/>
      <c r="WCT88" s="323"/>
      <c r="WCU88" s="323"/>
      <c r="WCV88" s="323"/>
      <c r="WCW88" s="323"/>
      <c r="WCX88" s="323"/>
      <c r="WCY88" s="323"/>
      <c r="WCZ88" s="323"/>
      <c r="WDA88" s="323"/>
      <c r="WDB88" s="323"/>
      <c r="WDC88" s="323"/>
      <c r="WDD88" s="350"/>
      <c r="WDE88" s="312"/>
      <c r="WDF88" s="312"/>
      <c r="WDG88" s="312"/>
      <c r="WDH88" s="312"/>
      <c r="WDI88" s="312"/>
      <c r="WDJ88" s="312"/>
      <c r="WDK88" s="312"/>
      <c r="WDL88" s="312"/>
      <c r="WDM88" s="312"/>
      <c r="WDN88" s="312"/>
      <c r="WDO88" s="312"/>
      <c r="WDP88" s="312"/>
      <c r="WDQ88" s="312"/>
      <c r="WDR88" s="312"/>
      <c r="WDS88" s="312"/>
      <c r="WDT88" s="312"/>
      <c r="WDU88" s="312"/>
      <c r="WDV88" s="312"/>
      <c r="WDW88" s="312"/>
      <c r="WDX88" s="312"/>
      <c r="WDY88" s="312"/>
      <c r="WDZ88" s="312"/>
      <c r="WEA88" s="312"/>
      <c r="WEB88" s="312"/>
      <c r="WEC88" s="312"/>
      <c r="WED88" s="312"/>
      <c r="WEE88" s="312"/>
      <c r="WEF88" s="312"/>
      <c r="WEG88" s="312"/>
      <c r="WEH88" s="312"/>
      <c r="WEI88" s="312"/>
      <c r="WEJ88" s="312"/>
      <c r="WEK88" s="312"/>
      <c r="WEL88" s="312"/>
      <c r="WEM88" s="312"/>
      <c r="WEN88" s="312"/>
      <c r="WEO88" s="312"/>
      <c r="WEP88" s="312"/>
      <c r="WEQ88" s="312"/>
      <c r="WER88" s="312"/>
      <c r="WES88" s="312"/>
      <c r="WET88" s="312"/>
      <c r="WEU88" s="312"/>
      <c r="WEV88" s="312"/>
      <c r="WEW88" s="312"/>
      <c r="WEX88" s="312"/>
      <c r="WEY88" s="312"/>
      <c r="WEZ88" s="312"/>
      <c r="WFA88" s="312"/>
      <c r="WFB88" s="312"/>
      <c r="WFC88" s="312"/>
      <c r="WFD88" s="312"/>
      <c r="WFE88" s="312"/>
      <c r="WFF88" s="312"/>
      <c r="WFG88" s="312"/>
      <c r="WFH88" s="312"/>
      <c r="WFI88" s="312"/>
      <c r="WFJ88" s="312"/>
      <c r="WFK88" s="312"/>
      <c r="WFL88" s="312"/>
      <c r="WFM88" s="318"/>
      <c r="WFN88" s="318"/>
      <c r="WFO88" s="318"/>
      <c r="WFP88" s="318"/>
      <c r="WFQ88" s="318"/>
      <c r="WFR88" s="318"/>
      <c r="WFS88" s="318"/>
      <c r="WFT88" s="318"/>
      <c r="WFU88" s="318"/>
      <c r="WFV88" s="318"/>
      <c r="WFW88" s="318"/>
      <c r="WFX88" s="318"/>
      <c r="WFY88" s="318"/>
      <c r="WFZ88" s="318"/>
      <c r="WGA88" s="318"/>
      <c r="WGB88" s="318"/>
      <c r="WGC88" s="322"/>
      <c r="WGD88" s="323"/>
      <c r="WGE88" s="323"/>
      <c r="WGF88" s="323"/>
      <c r="WGG88" s="323"/>
      <c r="WGH88" s="323"/>
      <c r="WGI88" s="323"/>
      <c r="WGJ88" s="323"/>
      <c r="WGK88" s="323"/>
      <c r="WGL88" s="323"/>
      <c r="WGM88" s="323"/>
      <c r="WGN88" s="323"/>
      <c r="WGO88" s="323"/>
      <c r="WGP88" s="323"/>
      <c r="WGQ88" s="323"/>
      <c r="WGR88" s="350"/>
      <c r="WGS88" s="312"/>
      <c r="WGT88" s="312"/>
      <c r="WGU88" s="312"/>
      <c r="WGV88" s="312"/>
      <c r="WGW88" s="312"/>
      <c r="WGX88" s="312"/>
      <c r="WGY88" s="312"/>
      <c r="WGZ88" s="312"/>
      <c r="WHA88" s="312"/>
      <c r="WHB88" s="312"/>
      <c r="WHC88" s="312"/>
      <c r="WHD88" s="312"/>
      <c r="WHE88" s="312"/>
      <c r="WHF88" s="312"/>
      <c r="WHG88" s="312"/>
      <c r="WHH88" s="312"/>
      <c r="WHI88" s="312"/>
      <c r="WHJ88" s="312"/>
      <c r="WHK88" s="312"/>
      <c r="WHL88" s="312"/>
      <c r="WHM88" s="312"/>
      <c r="WHN88" s="312"/>
      <c r="WHO88" s="312"/>
      <c r="WHP88" s="312"/>
      <c r="WHQ88" s="312"/>
      <c r="WHR88" s="312"/>
      <c r="WHS88" s="312"/>
      <c r="WHT88" s="312"/>
      <c r="WHU88" s="312"/>
      <c r="WHV88" s="312"/>
      <c r="WHW88" s="312"/>
      <c r="WHX88" s="312"/>
      <c r="WHY88" s="312"/>
      <c r="WHZ88" s="312"/>
      <c r="WIA88" s="312"/>
      <c r="WIB88" s="312"/>
      <c r="WIC88" s="312"/>
      <c r="WID88" s="312"/>
      <c r="WIE88" s="312"/>
      <c r="WIF88" s="312"/>
      <c r="WIG88" s="312"/>
      <c r="WIH88" s="312"/>
      <c r="WII88" s="312"/>
      <c r="WIJ88" s="312"/>
      <c r="WIK88" s="312"/>
      <c r="WIL88" s="312"/>
      <c r="WIM88" s="312"/>
      <c r="WIN88" s="312"/>
      <c r="WIO88" s="312"/>
      <c r="WIP88" s="312"/>
      <c r="WIQ88" s="312"/>
      <c r="WIR88" s="312"/>
      <c r="WIS88" s="312"/>
      <c r="WIT88" s="312"/>
      <c r="WIU88" s="312"/>
      <c r="WIV88" s="312"/>
      <c r="WIW88" s="312"/>
      <c r="WIX88" s="312"/>
      <c r="WIY88" s="312"/>
      <c r="WIZ88" s="312"/>
      <c r="WJA88" s="318"/>
      <c r="WJB88" s="318"/>
      <c r="WJC88" s="318"/>
      <c r="WJD88" s="318"/>
      <c r="WJE88" s="318"/>
      <c r="WJF88" s="318"/>
      <c r="WJG88" s="318"/>
      <c r="WJH88" s="318"/>
      <c r="WJI88" s="318"/>
      <c r="WJJ88" s="318"/>
      <c r="WJK88" s="318"/>
      <c r="WJL88" s="318"/>
      <c r="WJM88" s="318"/>
      <c r="WJN88" s="318"/>
      <c r="WJO88" s="318"/>
      <c r="WJP88" s="318"/>
      <c r="WJQ88" s="322"/>
      <c r="WJR88" s="323"/>
      <c r="WJS88" s="323"/>
      <c r="WJT88" s="323"/>
      <c r="WJU88" s="323"/>
      <c r="WJV88" s="323"/>
      <c r="WJW88" s="323"/>
      <c r="WJX88" s="323"/>
      <c r="WJY88" s="323"/>
      <c r="WJZ88" s="323"/>
      <c r="WKA88" s="323"/>
      <c r="WKB88" s="323"/>
      <c r="WKC88" s="323"/>
      <c r="WKD88" s="323"/>
      <c r="WKE88" s="323"/>
      <c r="WKF88" s="350"/>
      <c r="WKG88" s="312"/>
      <c r="WKH88" s="312"/>
      <c r="WKI88" s="312"/>
      <c r="WKJ88" s="312"/>
      <c r="WKK88" s="312"/>
      <c r="WKL88" s="312"/>
      <c r="WKM88" s="312"/>
      <c r="WKN88" s="312"/>
      <c r="WKO88" s="312"/>
      <c r="WKP88" s="312"/>
      <c r="WKQ88" s="312"/>
      <c r="WKR88" s="312"/>
      <c r="WKS88" s="312"/>
      <c r="WKT88" s="312"/>
      <c r="WKU88" s="312"/>
      <c r="WKV88" s="312"/>
      <c r="WKW88" s="312"/>
      <c r="WKX88" s="312"/>
      <c r="WKY88" s="312"/>
      <c r="WKZ88" s="312"/>
      <c r="WLA88" s="312"/>
      <c r="WLB88" s="312"/>
      <c r="WLC88" s="312"/>
      <c r="WLD88" s="312"/>
      <c r="WLE88" s="312"/>
      <c r="WLF88" s="312"/>
      <c r="WLG88" s="312"/>
      <c r="WLH88" s="312"/>
      <c r="WLI88" s="312"/>
      <c r="WLJ88" s="312"/>
      <c r="WLK88" s="312"/>
      <c r="WLL88" s="312"/>
      <c r="WLM88" s="312"/>
      <c r="WLN88" s="312"/>
      <c r="WLO88" s="312"/>
      <c r="WLP88" s="312"/>
      <c r="WLQ88" s="312"/>
      <c r="WLR88" s="312"/>
      <c r="WLS88" s="312"/>
      <c r="WLT88" s="312"/>
      <c r="WLU88" s="312"/>
      <c r="WLV88" s="312"/>
      <c r="WLW88" s="312"/>
      <c r="WLX88" s="312"/>
      <c r="WLY88" s="312"/>
      <c r="WLZ88" s="312"/>
      <c r="WMA88" s="312"/>
      <c r="WMB88" s="312"/>
      <c r="WMC88" s="312"/>
      <c r="WMD88" s="312"/>
      <c r="WME88" s="312"/>
      <c r="WMF88" s="312"/>
      <c r="WMG88" s="312"/>
      <c r="WMH88" s="312"/>
      <c r="WMI88" s="312"/>
      <c r="WMJ88" s="312"/>
      <c r="WMK88" s="312"/>
      <c r="WML88" s="312"/>
      <c r="WMM88" s="312"/>
      <c r="WMN88" s="312"/>
      <c r="WMO88" s="318"/>
      <c r="WMP88" s="318"/>
      <c r="WMQ88" s="318"/>
      <c r="WMR88" s="318"/>
      <c r="WMS88" s="318"/>
      <c r="WMT88" s="318"/>
      <c r="WMU88" s="318"/>
      <c r="WMV88" s="318"/>
      <c r="WMW88" s="318"/>
      <c r="WMX88" s="318"/>
      <c r="WMY88" s="318"/>
      <c r="WMZ88" s="318"/>
      <c r="WNA88" s="318"/>
      <c r="WNB88" s="318"/>
      <c r="WNC88" s="318"/>
      <c r="WND88" s="318"/>
      <c r="WNE88" s="322"/>
      <c r="WNF88" s="323"/>
      <c r="WNG88" s="323"/>
      <c r="WNH88" s="323"/>
      <c r="WNI88" s="323"/>
      <c r="WNJ88" s="323"/>
      <c r="WNK88" s="323"/>
      <c r="WNL88" s="323"/>
      <c r="WNM88" s="323"/>
      <c r="WNN88" s="323"/>
      <c r="WNO88" s="323"/>
      <c r="WNP88" s="323"/>
      <c r="WNQ88" s="323"/>
      <c r="WNR88" s="323"/>
      <c r="WNS88" s="323"/>
      <c r="WNT88" s="350"/>
      <c r="WNU88" s="312"/>
      <c r="WNV88" s="312"/>
      <c r="WNW88" s="312"/>
      <c r="WNX88" s="312"/>
      <c r="WNY88" s="312"/>
      <c r="WNZ88" s="312"/>
      <c r="WOA88" s="312"/>
      <c r="WOB88" s="312"/>
      <c r="WOC88" s="312"/>
      <c r="WOD88" s="312"/>
      <c r="WOE88" s="312"/>
      <c r="WOF88" s="312"/>
      <c r="WOG88" s="312"/>
      <c r="WOH88" s="312"/>
      <c r="WOI88" s="312"/>
      <c r="WOJ88" s="312"/>
      <c r="WOK88" s="312"/>
      <c r="WOL88" s="312"/>
      <c r="WOM88" s="312"/>
      <c r="WON88" s="312"/>
      <c r="WOO88" s="312"/>
      <c r="WOP88" s="312"/>
      <c r="WOQ88" s="312"/>
      <c r="WOR88" s="312"/>
      <c r="WOS88" s="312"/>
      <c r="WOT88" s="312"/>
      <c r="WOU88" s="312"/>
      <c r="WOV88" s="312"/>
      <c r="WOW88" s="312"/>
      <c r="WOX88" s="312"/>
      <c r="WOY88" s="312"/>
      <c r="WOZ88" s="312"/>
      <c r="WPA88" s="312"/>
      <c r="WPB88" s="312"/>
      <c r="WPC88" s="312"/>
      <c r="WPD88" s="312"/>
      <c r="WPE88" s="312"/>
      <c r="WPF88" s="312"/>
      <c r="WPG88" s="312"/>
      <c r="WPH88" s="312"/>
      <c r="WPI88" s="312"/>
      <c r="WPJ88" s="312"/>
      <c r="WPK88" s="312"/>
      <c r="WPL88" s="312"/>
      <c r="WPM88" s="312"/>
      <c r="WPN88" s="312"/>
      <c r="WPO88" s="312"/>
      <c r="WPP88" s="312"/>
      <c r="WPQ88" s="312"/>
      <c r="WPR88" s="312"/>
      <c r="WPS88" s="312"/>
      <c r="WPT88" s="312"/>
      <c r="WPU88" s="312"/>
      <c r="WPV88" s="312"/>
      <c r="WPW88" s="312"/>
      <c r="WPX88" s="312"/>
      <c r="WPY88" s="312"/>
      <c r="WPZ88" s="312"/>
      <c r="WQA88" s="312"/>
      <c r="WQB88" s="312"/>
      <c r="WQC88" s="318"/>
      <c r="WQD88" s="318"/>
      <c r="WQE88" s="318"/>
      <c r="WQF88" s="318"/>
      <c r="WQG88" s="318"/>
      <c r="WQH88" s="318"/>
      <c r="WQI88" s="318"/>
      <c r="WQJ88" s="318"/>
      <c r="WQK88" s="318"/>
      <c r="WQL88" s="318"/>
      <c r="WQM88" s="318"/>
      <c r="WQN88" s="318"/>
      <c r="WQO88" s="318"/>
      <c r="WQP88" s="318"/>
      <c r="WQQ88" s="318"/>
      <c r="WQR88" s="318"/>
      <c r="WQS88" s="322"/>
      <c r="WQT88" s="323"/>
      <c r="WQU88" s="323"/>
      <c r="WQV88" s="323"/>
      <c r="WQW88" s="323"/>
      <c r="WQX88" s="323"/>
      <c r="WQY88" s="323"/>
      <c r="WQZ88" s="323"/>
      <c r="WRA88" s="323"/>
      <c r="WRB88" s="323"/>
      <c r="WRC88" s="323"/>
      <c r="WRD88" s="323"/>
      <c r="WRE88" s="323"/>
      <c r="WRF88" s="323"/>
      <c r="WRG88" s="323"/>
      <c r="WRH88" s="350"/>
      <c r="WRI88" s="312"/>
      <c r="WRJ88" s="312"/>
      <c r="WRK88" s="312"/>
      <c r="WRL88" s="312"/>
      <c r="WRM88" s="312"/>
      <c r="WRN88" s="312"/>
      <c r="WRO88" s="312"/>
      <c r="WRP88" s="312"/>
      <c r="WRQ88" s="312"/>
      <c r="WRR88" s="312"/>
      <c r="WRS88" s="312"/>
      <c r="WRT88" s="312"/>
      <c r="WRU88" s="312"/>
      <c r="WRV88" s="312"/>
      <c r="WRW88" s="312"/>
      <c r="WRX88" s="312"/>
      <c r="WRY88" s="312"/>
      <c r="WRZ88" s="312"/>
      <c r="WSA88" s="312"/>
      <c r="WSB88" s="312"/>
      <c r="WSC88" s="312"/>
      <c r="WSD88" s="312"/>
      <c r="WSE88" s="312"/>
      <c r="WSF88" s="312"/>
      <c r="WSG88" s="312"/>
      <c r="WSH88" s="312"/>
      <c r="WSI88" s="312"/>
      <c r="WSJ88" s="312"/>
      <c r="WSK88" s="312"/>
      <c r="WSL88" s="312"/>
      <c r="WSM88" s="312"/>
      <c r="WSN88" s="312"/>
      <c r="WSO88" s="312"/>
      <c r="WSP88" s="312"/>
      <c r="WSQ88" s="312"/>
      <c r="WSR88" s="312"/>
      <c r="WSS88" s="312"/>
      <c r="WST88" s="312"/>
      <c r="WSU88" s="312"/>
      <c r="WSV88" s="312"/>
      <c r="WSW88" s="312"/>
      <c r="WSX88" s="312"/>
      <c r="WSY88" s="312"/>
      <c r="WSZ88" s="312"/>
      <c r="WTA88" s="312"/>
      <c r="WTB88" s="312"/>
      <c r="WTC88" s="312"/>
      <c r="WTD88" s="312"/>
      <c r="WTE88" s="312"/>
      <c r="WTF88" s="312"/>
      <c r="WTG88" s="312"/>
      <c r="WTH88" s="312"/>
      <c r="WTI88" s="312"/>
      <c r="WTJ88" s="312"/>
      <c r="WTK88" s="312"/>
      <c r="WTL88" s="312"/>
      <c r="WTM88" s="312"/>
      <c r="WTN88" s="312"/>
      <c r="WTO88" s="312"/>
      <c r="WTP88" s="312"/>
      <c r="WTQ88" s="318"/>
      <c r="WTR88" s="318"/>
      <c r="WTS88" s="318"/>
      <c r="WTT88" s="318"/>
      <c r="WTU88" s="318"/>
      <c r="WTV88" s="318"/>
      <c r="WTW88" s="318"/>
      <c r="WTX88" s="318"/>
      <c r="WTY88" s="318"/>
      <c r="WTZ88" s="318"/>
      <c r="WUA88" s="318"/>
      <c r="WUB88" s="318"/>
      <c r="WUC88" s="318"/>
      <c r="WUD88" s="318"/>
      <c r="WUE88" s="318"/>
      <c r="WUF88" s="318"/>
      <c r="WUG88" s="322"/>
      <c r="WUH88" s="323"/>
      <c r="WUI88" s="323"/>
      <c r="WUJ88" s="323"/>
      <c r="WUK88" s="323"/>
      <c r="WUL88" s="323"/>
      <c r="WUM88" s="323"/>
      <c r="WUN88" s="323"/>
      <c r="WUO88" s="323"/>
      <c r="WUP88" s="323"/>
      <c r="WUQ88" s="323"/>
      <c r="WUR88" s="323"/>
      <c r="WUS88" s="323"/>
      <c r="WUT88" s="323"/>
      <c r="WUU88" s="323"/>
      <c r="WUV88" s="350"/>
      <c r="WUW88" s="312"/>
      <c r="WUX88" s="312"/>
      <c r="WUY88" s="312"/>
      <c r="WUZ88" s="312"/>
      <c r="WVA88" s="312"/>
      <c r="WVB88" s="312"/>
      <c r="WVC88" s="312"/>
      <c r="WVD88" s="312"/>
      <c r="WVE88" s="312"/>
      <c r="WVF88" s="312"/>
      <c r="WVG88" s="312"/>
      <c r="WVH88" s="312"/>
      <c r="WVI88" s="312"/>
      <c r="WVJ88" s="312"/>
      <c r="WVK88" s="312"/>
      <c r="WVL88" s="312"/>
      <c r="WVM88" s="312"/>
      <c r="WVN88" s="312"/>
      <c r="WVO88" s="312"/>
      <c r="WVP88" s="312"/>
      <c r="WVQ88" s="312"/>
      <c r="WVR88" s="312"/>
      <c r="WVS88" s="312"/>
      <c r="WVT88" s="312"/>
      <c r="WVU88" s="312"/>
      <c r="WVV88" s="312"/>
      <c r="WVW88" s="312"/>
      <c r="WVX88" s="312"/>
      <c r="WVY88" s="312"/>
      <c r="WVZ88" s="312"/>
      <c r="WWA88" s="312"/>
      <c r="WWB88" s="312"/>
      <c r="WWC88" s="312"/>
      <c r="WWD88" s="312"/>
      <c r="WWE88" s="312"/>
      <c r="WWF88" s="312"/>
      <c r="WWG88" s="312"/>
      <c r="WWH88" s="312"/>
      <c r="WWI88" s="312"/>
      <c r="WWJ88" s="312"/>
      <c r="WWK88" s="312"/>
      <c r="WWL88" s="312"/>
      <c r="WWM88" s="312"/>
      <c r="WWN88" s="312"/>
      <c r="WWO88" s="312"/>
      <c r="WWP88" s="312"/>
      <c r="WWQ88" s="312"/>
      <c r="WWR88" s="312"/>
      <c r="WWS88" s="312"/>
      <c r="WWT88" s="312"/>
      <c r="WWU88" s="312"/>
      <c r="WWV88" s="312"/>
      <c r="WWW88" s="312"/>
      <c r="WWX88" s="312"/>
      <c r="WWY88" s="312"/>
      <c r="WWZ88" s="312"/>
      <c r="WXA88" s="312"/>
      <c r="WXB88" s="312"/>
      <c r="WXC88" s="312"/>
      <c r="WXD88" s="312"/>
      <c r="WXE88" s="318"/>
      <c r="WXF88" s="318"/>
      <c r="WXG88" s="318"/>
      <c r="WXH88" s="318"/>
      <c r="WXI88" s="318"/>
      <c r="WXJ88" s="318"/>
      <c r="WXK88" s="318"/>
      <c r="WXL88" s="318"/>
      <c r="WXM88" s="318"/>
      <c r="WXN88" s="318"/>
      <c r="WXO88" s="318"/>
      <c r="WXP88" s="318"/>
      <c r="WXQ88" s="318"/>
      <c r="WXR88" s="318"/>
      <c r="WXS88" s="318"/>
      <c r="WXT88" s="318"/>
      <c r="WXU88" s="322"/>
      <c r="WXV88" s="323"/>
      <c r="WXW88" s="323"/>
      <c r="WXX88" s="323"/>
      <c r="WXY88" s="323"/>
      <c r="WXZ88" s="323"/>
      <c r="WYA88" s="323"/>
      <c r="WYB88" s="323"/>
      <c r="WYC88" s="323"/>
      <c r="WYD88" s="323"/>
      <c r="WYE88" s="323"/>
      <c r="WYF88" s="323"/>
      <c r="WYG88" s="323"/>
      <c r="WYH88" s="323"/>
      <c r="WYI88" s="323"/>
      <c r="WYJ88" s="350"/>
      <c r="WYK88" s="312"/>
      <c r="WYL88" s="312"/>
      <c r="WYM88" s="312"/>
      <c r="WYN88" s="312"/>
      <c r="WYO88" s="312"/>
      <c r="WYP88" s="312"/>
      <c r="WYQ88" s="312"/>
      <c r="WYR88" s="312"/>
      <c r="WYS88" s="312"/>
      <c r="WYT88" s="312"/>
      <c r="WYU88" s="312"/>
      <c r="WYV88" s="312"/>
      <c r="WYW88" s="312"/>
      <c r="WYX88" s="312"/>
      <c r="WYY88" s="312"/>
      <c r="WYZ88" s="312"/>
      <c r="WZA88" s="312"/>
      <c r="WZB88" s="312"/>
      <c r="WZC88" s="312"/>
      <c r="WZD88" s="312"/>
      <c r="WZE88" s="312"/>
      <c r="WZF88" s="312"/>
      <c r="WZG88" s="312"/>
      <c r="WZH88" s="312"/>
      <c r="WZI88" s="312"/>
      <c r="WZJ88" s="312"/>
      <c r="WZK88" s="312"/>
      <c r="WZL88" s="312"/>
      <c r="WZM88" s="312"/>
      <c r="WZN88" s="312"/>
      <c r="WZO88" s="312"/>
      <c r="WZP88" s="312"/>
      <c r="WZQ88" s="312"/>
      <c r="WZR88" s="312"/>
      <c r="WZS88" s="312"/>
      <c r="WZT88" s="312"/>
      <c r="WZU88" s="312"/>
      <c r="WZV88" s="312"/>
      <c r="WZW88" s="312"/>
      <c r="WZX88" s="312"/>
      <c r="WZY88" s="312"/>
      <c r="WZZ88" s="312"/>
      <c r="XAA88" s="312"/>
      <c r="XAB88" s="312"/>
      <c r="XAC88" s="312"/>
      <c r="XAD88" s="312"/>
      <c r="XAE88" s="312"/>
      <c r="XAF88" s="312"/>
      <c r="XAG88" s="312"/>
      <c r="XAH88" s="312"/>
      <c r="XAI88" s="312"/>
      <c r="XAJ88" s="312"/>
      <c r="XAK88" s="312"/>
      <c r="XAL88" s="312"/>
      <c r="XAM88" s="312"/>
      <c r="XAN88" s="312"/>
      <c r="XAO88" s="312"/>
      <c r="XAP88" s="312"/>
      <c r="XAQ88" s="312"/>
      <c r="XAR88" s="312"/>
      <c r="XAS88" s="318"/>
      <c r="XAT88" s="318"/>
      <c r="XAU88" s="318"/>
      <c r="XAV88" s="318"/>
      <c r="XAW88" s="318"/>
      <c r="XAX88" s="318"/>
      <c r="XAY88" s="318"/>
      <c r="XAZ88" s="318"/>
      <c r="XBA88" s="318"/>
      <c r="XBB88" s="318"/>
      <c r="XBC88" s="318"/>
      <c r="XBD88" s="318"/>
      <c r="XBE88" s="318"/>
      <c r="XBF88" s="318"/>
      <c r="XBG88" s="318"/>
      <c r="XBH88" s="318"/>
      <c r="XBI88" s="322"/>
      <c r="XBJ88" s="323"/>
      <c r="XBK88" s="323"/>
      <c r="XBL88" s="323"/>
      <c r="XBM88" s="323"/>
      <c r="XBN88" s="323"/>
      <c r="XBO88" s="323"/>
      <c r="XBP88" s="323"/>
      <c r="XBQ88" s="323"/>
      <c r="XBR88" s="323"/>
      <c r="XBS88" s="323"/>
      <c r="XBT88" s="323"/>
      <c r="XBU88" s="323"/>
      <c r="XBV88" s="323"/>
      <c r="XBW88" s="323"/>
      <c r="XBX88" s="350"/>
      <c r="XBY88" s="312"/>
      <c r="XBZ88" s="312"/>
      <c r="XCA88" s="312"/>
      <c r="XCB88" s="312"/>
      <c r="XCC88" s="312"/>
      <c r="XCD88" s="312"/>
      <c r="XCE88" s="312"/>
      <c r="XCF88" s="312"/>
      <c r="XCG88" s="312"/>
      <c r="XCH88" s="312"/>
      <c r="XCI88" s="312"/>
      <c r="XCJ88" s="312"/>
      <c r="XCK88" s="312"/>
      <c r="XCL88" s="312"/>
      <c r="XCM88" s="312"/>
      <c r="XCN88" s="312"/>
      <c r="XCO88" s="312"/>
      <c r="XCP88" s="312"/>
      <c r="XCQ88" s="312"/>
      <c r="XCR88" s="312"/>
      <c r="XCS88" s="312"/>
      <c r="XCT88" s="312"/>
      <c r="XCU88" s="312"/>
      <c r="XCV88" s="312"/>
      <c r="XCW88" s="312"/>
      <c r="XCX88" s="312"/>
      <c r="XCY88" s="312"/>
      <c r="XCZ88" s="312"/>
      <c r="XDA88" s="312"/>
      <c r="XDB88" s="312"/>
      <c r="XDC88" s="312"/>
      <c r="XDD88" s="312"/>
      <c r="XDE88" s="312"/>
      <c r="XDF88" s="312"/>
      <c r="XDG88" s="312"/>
      <c r="XDH88" s="312"/>
      <c r="XDI88" s="312"/>
      <c r="XDJ88" s="312"/>
      <c r="XDK88" s="312"/>
      <c r="XDL88" s="312"/>
      <c r="XDM88" s="312"/>
      <c r="XDN88" s="312"/>
      <c r="XDO88" s="312"/>
      <c r="XDP88" s="312"/>
      <c r="XDQ88" s="312"/>
      <c r="XDR88" s="312"/>
      <c r="XDS88" s="312"/>
      <c r="XDT88" s="312"/>
      <c r="XDU88" s="312"/>
      <c r="XDV88" s="312"/>
      <c r="XDW88" s="312"/>
      <c r="XDX88" s="312"/>
      <c r="XDY88" s="312"/>
      <c r="XDZ88" s="312"/>
      <c r="XEA88" s="312"/>
      <c r="XEB88" s="312"/>
      <c r="XEC88" s="312"/>
      <c r="XED88" s="312"/>
      <c r="XEE88" s="312"/>
      <c r="XEF88" s="312"/>
      <c r="XEG88" s="318"/>
      <c r="XEH88" s="318"/>
      <c r="XEI88" s="318"/>
      <c r="XEJ88" s="318"/>
      <c r="XEK88" s="318"/>
      <c r="XEL88" s="318"/>
      <c r="XEM88" s="318"/>
      <c r="XEN88" s="318"/>
      <c r="XEO88" s="318"/>
      <c r="XEP88" s="318"/>
      <c r="XEQ88" s="318"/>
      <c r="XER88" s="318"/>
      <c r="XES88" s="318"/>
      <c r="XET88" s="318"/>
      <c r="XEU88" s="318"/>
      <c r="XEV88" s="318"/>
      <c r="XEW88" s="322"/>
      <c r="XEX88" s="323"/>
      <c r="XEY88" s="323"/>
      <c r="XEZ88" s="323"/>
      <c r="XFA88" s="323"/>
      <c r="XFB88" s="323"/>
      <c r="XFC88" s="323"/>
      <c r="XFD88" s="323"/>
    </row>
    <row r="89" spans="1:16384" ht="15.75" customHeight="1">
      <c r="A89" s="472" t="s">
        <v>1020</v>
      </c>
      <c r="B89" s="473"/>
      <c r="C89" s="473"/>
      <c r="D89" s="473"/>
      <c r="E89" s="473"/>
      <c r="F89" s="473"/>
      <c r="G89" s="473"/>
      <c r="H89" s="473"/>
      <c r="I89" s="473"/>
      <c r="J89" s="473"/>
      <c r="K89" s="473"/>
      <c r="L89" s="473"/>
      <c r="M89" s="473"/>
      <c r="N89" s="473"/>
      <c r="O89" s="473"/>
      <c r="P89" s="474"/>
      <c r="Q89" s="475">
        <v>1483433057</v>
      </c>
      <c r="R89" s="476"/>
      <c r="S89" s="476"/>
      <c r="T89" s="476"/>
      <c r="U89" s="476"/>
      <c r="V89" s="476"/>
      <c r="W89" s="476"/>
      <c r="X89" s="476"/>
      <c r="Y89" s="476"/>
      <c r="Z89" s="476"/>
      <c r="AA89" s="476"/>
      <c r="AB89" s="476"/>
      <c r="AC89" s="476"/>
      <c r="AD89" s="476"/>
      <c r="AE89" s="476"/>
      <c r="AF89" s="476"/>
      <c r="AG89" s="476"/>
      <c r="AH89" s="477"/>
      <c r="AI89" s="475">
        <f>Q89</f>
        <v>1483433057</v>
      </c>
      <c r="AJ89" s="476"/>
      <c r="AK89" s="476"/>
      <c r="AL89" s="476"/>
      <c r="AM89" s="476"/>
      <c r="AN89" s="476"/>
      <c r="AO89" s="476"/>
      <c r="AP89" s="476"/>
      <c r="AQ89" s="476"/>
      <c r="AR89" s="476"/>
      <c r="AS89" s="476"/>
      <c r="AT89" s="476"/>
      <c r="AU89" s="476"/>
      <c r="AV89" s="476"/>
      <c r="AW89" s="476"/>
      <c r="AX89" s="476"/>
      <c r="AY89" s="476"/>
      <c r="AZ89" s="476"/>
      <c r="BA89" s="476"/>
      <c r="BB89" s="476"/>
      <c r="BC89" s="477"/>
      <c r="BD89" s="475">
        <f>448205278</f>
        <v>448205278</v>
      </c>
      <c r="BE89" s="476"/>
      <c r="BF89" s="476"/>
      <c r="BG89" s="476"/>
      <c r="BH89" s="476"/>
      <c r="BI89" s="476"/>
      <c r="BJ89" s="476"/>
      <c r="BK89" s="476"/>
      <c r="BL89" s="476"/>
      <c r="BM89" s="476"/>
      <c r="BN89" s="476"/>
      <c r="BO89" s="476"/>
      <c r="BP89" s="476"/>
      <c r="BQ89" s="476"/>
      <c r="BR89" s="476"/>
      <c r="BS89" s="476"/>
      <c r="BT89" s="476"/>
      <c r="BU89" s="476"/>
      <c r="BV89" s="476"/>
      <c r="BW89" s="476"/>
      <c r="BX89" s="477"/>
      <c r="BY89" s="478">
        <f>BD89</f>
        <v>448205278</v>
      </c>
      <c r="BZ89" s="478"/>
      <c r="CA89" s="478"/>
      <c r="CB89" s="478"/>
      <c r="CC89" s="478"/>
      <c r="CD89" s="478"/>
      <c r="CE89" s="478"/>
      <c r="CF89" s="478"/>
      <c r="CG89" s="478"/>
      <c r="CH89" s="478"/>
      <c r="CI89" s="478"/>
      <c r="CJ89" s="478"/>
      <c r="CK89" s="478"/>
      <c r="CL89" s="478"/>
      <c r="CM89" s="478"/>
      <c r="CN89" s="478"/>
      <c r="CO89" s="322"/>
      <c r="CP89" s="323"/>
      <c r="CQ89" s="323"/>
      <c r="CR89" s="323"/>
      <c r="CS89" s="323"/>
      <c r="CT89" s="323"/>
      <c r="CU89" s="323"/>
      <c r="CV89" s="323"/>
      <c r="CW89" s="323"/>
      <c r="CX89" s="323"/>
      <c r="CY89" s="323"/>
      <c r="CZ89" s="323"/>
      <c r="DA89" s="323"/>
      <c r="DB89" s="323"/>
      <c r="DC89" s="323"/>
      <c r="DD89" s="350"/>
      <c r="DE89" s="312"/>
      <c r="DF89" s="312"/>
      <c r="DG89" s="312"/>
      <c r="DH89" s="312"/>
      <c r="DI89" s="312"/>
      <c r="DJ89" s="312"/>
      <c r="DK89" s="312"/>
      <c r="DL89" s="312"/>
      <c r="DM89" s="312"/>
      <c r="DN89" s="312"/>
      <c r="DO89" s="312"/>
      <c r="DP89" s="312"/>
      <c r="DQ89" s="312"/>
      <c r="DR89" s="312"/>
      <c r="DS89" s="312"/>
      <c r="DT89" s="312"/>
      <c r="DU89" s="312"/>
      <c r="DV89" s="312"/>
      <c r="DW89" s="312"/>
      <c r="DX89" s="312"/>
      <c r="DY89" s="312"/>
      <c r="DZ89" s="312"/>
      <c r="EA89" s="312"/>
      <c r="EB89" s="312"/>
      <c r="EC89" s="312"/>
      <c r="ED89" s="312"/>
      <c r="EE89" s="312"/>
      <c r="EF89" s="312"/>
      <c r="EG89" s="312"/>
      <c r="EH89" s="312"/>
      <c r="EI89" s="312"/>
      <c r="EJ89" s="312"/>
      <c r="EK89" s="312"/>
      <c r="EL89" s="312"/>
      <c r="EM89" s="312"/>
      <c r="EN89" s="312"/>
      <c r="EO89" s="312"/>
      <c r="EP89" s="312"/>
      <c r="EQ89" s="312"/>
      <c r="ER89" s="312"/>
      <c r="ES89" s="312"/>
      <c r="ET89" s="312"/>
      <c r="EU89" s="312"/>
      <c r="EV89" s="312"/>
      <c r="EW89" s="312"/>
      <c r="EX89" s="312"/>
      <c r="EY89" s="312"/>
      <c r="EZ89" s="312"/>
      <c r="FA89" s="312"/>
      <c r="FB89" s="312"/>
      <c r="FC89" s="312"/>
      <c r="FD89" s="312"/>
      <c r="FE89" s="312"/>
      <c r="FF89" s="312"/>
      <c r="FG89" s="312"/>
      <c r="FH89" s="312"/>
      <c r="FI89" s="312"/>
      <c r="FJ89" s="312"/>
      <c r="FK89" s="312"/>
      <c r="FL89" s="312"/>
      <c r="FM89" s="318"/>
      <c r="FN89" s="318"/>
      <c r="FO89" s="318"/>
      <c r="FP89" s="318"/>
      <c r="FQ89" s="318"/>
      <c r="FR89" s="318"/>
      <c r="FS89" s="318"/>
      <c r="FT89" s="318"/>
      <c r="FU89" s="318"/>
      <c r="FV89" s="318"/>
      <c r="FW89" s="318"/>
      <c r="FX89" s="318"/>
      <c r="FY89" s="318"/>
      <c r="FZ89" s="318"/>
      <c r="GA89" s="318"/>
      <c r="GB89" s="318"/>
      <c r="GC89" s="322"/>
      <c r="GD89" s="323"/>
      <c r="GE89" s="323"/>
      <c r="GF89" s="323"/>
      <c r="GG89" s="323"/>
      <c r="GH89" s="323"/>
      <c r="GI89" s="323"/>
      <c r="GJ89" s="323"/>
      <c r="GK89" s="323"/>
      <c r="GL89" s="323"/>
      <c r="GM89" s="323"/>
      <c r="GN89" s="323"/>
      <c r="GO89" s="323"/>
      <c r="GP89" s="323"/>
      <c r="GQ89" s="323"/>
      <c r="GR89" s="350"/>
      <c r="GS89" s="312"/>
      <c r="GT89" s="312"/>
      <c r="GU89" s="312"/>
      <c r="GV89" s="312"/>
      <c r="GW89" s="312"/>
      <c r="GX89" s="312"/>
      <c r="GY89" s="312"/>
      <c r="GZ89" s="312"/>
      <c r="HA89" s="312"/>
      <c r="HB89" s="312"/>
      <c r="HC89" s="312"/>
      <c r="HD89" s="312"/>
      <c r="HE89" s="312"/>
      <c r="HF89" s="312"/>
      <c r="HG89" s="312"/>
      <c r="HH89" s="312"/>
      <c r="HI89" s="312"/>
      <c r="HJ89" s="312"/>
      <c r="HK89" s="312"/>
      <c r="HL89" s="312"/>
      <c r="HM89" s="312"/>
      <c r="HN89" s="312"/>
      <c r="HO89" s="312"/>
      <c r="HP89" s="312"/>
      <c r="HQ89" s="312"/>
      <c r="HR89" s="312"/>
      <c r="HS89" s="312"/>
      <c r="HT89" s="312"/>
      <c r="HU89" s="312"/>
      <c r="HV89" s="312"/>
      <c r="HW89" s="312"/>
      <c r="HX89" s="312"/>
      <c r="HY89" s="312"/>
      <c r="HZ89" s="312"/>
      <c r="IA89" s="312"/>
      <c r="IB89" s="312"/>
      <c r="IC89" s="312"/>
      <c r="ID89" s="312"/>
      <c r="IE89" s="312"/>
      <c r="IF89" s="312"/>
      <c r="IG89" s="312"/>
      <c r="IH89" s="312"/>
      <c r="II89" s="312"/>
      <c r="IJ89" s="312"/>
      <c r="IK89" s="312"/>
      <c r="IL89" s="312"/>
      <c r="IM89" s="312"/>
      <c r="IN89" s="312"/>
      <c r="IO89" s="312"/>
      <c r="IP89" s="312"/>
      <c r="IQ89" s="312"/>
      <c r="IR89" s="312"/>
      <c r="IS89" s="312"/>
      <c r="IT89" s="312"/>
      <c r="IU89" s="312"/>
      <c r="IV89" s="312"/>
      <c r="IW89" s="312"/>
      <c r="IX89" s="312"/>
      <c r="IY89" s="312"/>
      <c r="IZ89" s="312"/>
      <c r="JA89" s="318"/>
      <c r="JB89" s="318"/>
      <c r="JC89" s="318"/>
      <c r="JD89" s="318"/>
      <c r="JE89" s="318"/>
      <c r="JF89" s="318"/>
      <c r="JG89" s="318"/>
      <c r="JH89" s="318"/>
      <c r="JI89" s="318"/>
      <c r="JJ89" s="318"/>
      <c r="JK89" s="318"/>
      <c r="JL89" s="318"/>
      <c r="JM89" s="318"/>
      <c r="JN89" s="318"/>
      <c r="JO89" s="318"/>
      <c r="JP89" s="318"/>
      <c r="JQ89" s="322"/>
      <c r="JR89" s="323"/>
      <c r="JS89" s="323"/>
      <c r="JT89" s="323"/>
      <c r="JU89" s="323"/>
      <c r="JV89" s="323"/>
      <c r="JW89" s="323"/>
      <c r="JX89" s="323"/>
      <c r="JY89" s="323"/>
      <c r="JZ89" s="323"/>
      <c r="KA89" s="323"/>
      <c r="KB89" s="323"/>
      <c r="KC89" s="323"/>
      <c r="KD89" s="323"/>
      <c r="KE89" s="323"/>
      <c r="KF89" s="350"/>
      <c r="KG89" s="312"/>
      <c r="KH89" s="312"/>
      <c r="KI89" s="312"/>
      <c r="KJ89" s="312"/>
      <c r="KK89" s="312"/>
      <c r="KL89" s="312"/>
      <c r="KM89" s="312"/>
      <c r="KN89" s="312"/>
      <c r="KO89" s="312"/>
      <c r="KP89" s="312"/>
      <c r="KQ89" s="312"/>
      <c r="KR89" s="312"/>
      <c r="KS89" s="312"/>
      <c r="KT89" s="312"/>
      <c r="KU89" s="312"/>
      <c r="KV89" s="312"/>
      <c r="KW89" s="312"/>
      <c r="KX89" s="312"/>
      <c r="KY89" s="312"/>
      <c r="KZ89" s="312"/>
      <c r="LA89" s="312"/>
      <c r="LB89" s="312"/>
      <c r="LC89" s="312"/>
      <c r="LD89" s="312"/>
      <c r="LE89" s="312"/>
      <c r="LF89" s="312"/>
      <c r="LG89" s="312"/>
      <c r="LH89" s="312"/>
      <c r="LI89" s="312"/>
      <c r="LJ89" s="312"/>
      <c r="LK89" s="312"/>
      <c r="LL89" s="312"/>
      <c r="LM89" s="312"/>
      <c r="LN89" s="312"/>
      <c r="LO89" s="312"/>
      <c r="LP89" s="312"/>
      <c r="LQ89" s="312"/>
      <c r="LR89" s="312"/>
      <c r="LS89" s="312"/>
      <c r="LT89" s="312"/>
      <c r="LU89" s="312"/>
      <c r="LV89" s="312"/>
      <c r="LW89" s="312"/>
      <c r="LX89" s="312"/>
      <c r="LY89" s="312"/>
      <c r="LZ89" s="312"/>
      <c r="MA89" s="312"/>
      <c r="MB89" s="312"/>
      <c r="MC89" s="312"/>
      <c r="MD89" s="312"/>
      <c r="ME89" s="312"/>
      <c r="MF89" s="312"/>
      <c r="MG89" s="312"/>
      <c r="MH89" s="312"/>
      <c r="MI89" s="312"/>
      <c r="MJ89" s="312"/>
      <c r="MK89" s="312"/>
      <c r="ML89" s="312"/>
      <c r="MM89" s="312"/>
      <c r="MN89" s="312"/>
      <c r="MO89" s="318"/>
      <c r="MP89" s="318"/>
      <c r="MQ89" s="318"/>
      <c r="MR89" s="318"/>
      <c r="MS89" s="318"/>
      <c r="MT89" s="318"/>
      <c r="MU89" s="318"/>
      <c r="MV89" s="318"/>
      <c r="MW89" s="318"/>
      <c r="MX89" s="318"/>
      <c r="MY89" s="318"/>
      <c r="MZ89" s="318"/>
      <c r="NA89" s="318"/>
      <c r="NB89" s="318"/>
      <c r="NC89" s="318"/>
      <c r="ND89" s="318"/>
      <c r="NE89" s="322"/>
      <c r="NF89" s="323"/>
      <c r="NG89" s="323"/>
      <c r="NH89" s="323"/>
      <c r="NI89" s="323"/>
      <c r="NJ89" s="323"/>
      <c r="NK89" s="323"/>
      <c r="NL89" s="323"/>
      <c r="NM89" s="323"/>
      <c r="NN89" s="323"/>
      <c r="NO89" s="323"/>
      <c r="NP89" s="323"/>
      <c r="NQ89" s="323"/>
      <c r="NR89" s="323"/>
      <c r="NS89" s="323"/>
      <c r="NT89" s="350"/>
      <c r="NU89" s="312"/>
      <c r="NV89" s="312"/>
      <c r="NW89" s="312"/>
      <c r="NX89" s="312"/>
      <c r="NY89" s="312"/>
      <c r="NZ89" s="312"/>
      <c r="OA89" s="312"/>
      <c r="OB89" s="312"/>
      <c r="OC89" s="312"/>
      <c r="OD89" s="312"/>
      <c r="OE89" s="312"/>
      <c r="OF89" s="312"/>
      <c r="OG89" s="312"/>
      <c r="OH89" s="312"/>
      <c r="OI89" s="312"/>
      <c r="OJ89" s="312"/>
      <c r="OK89" s="312"/>
      <c r="OL89" s="312"/>
      <c r="OM89" s="312"/>
      <c r="ON89" s="312"/>
      <c r="OO89" s="312"/>
      <c r="OP89" s="312"/>
      <c r="OQ89" s="312"/>
      <c r="OR89" s="312"/>
      <c r="OS89" s="312"/>
      <c r="OT89" s="312"/>
      <c r="OU89" s="312"/>
      <c r="OV89" s="312"/>
      <c r="OW89" s="312"/>
      <c r="OX89" s="312"/>
      <c r="OY89" s="312"/>
      <c r="OZ89" s="312"/>
      <c r="PA89" s="312"/>
      <c r="PB89" s="312"/>
      <c r="PC89" s="312"/>
      <c r="PD89" s="312"/>
      <c r="PE89" s="312"/>
      <c r="PF89" s="312"/>
      <c r="PG89" s="312"/>
      <c r="PH89" s="312"/>
      <c r="PI89" s="312"/>
      <c r="PJ89" s="312"/>
      <c r="PK89" s="312"/>
      <c r="PL89" s="312"/>
      <c r="PM89" s="312"/>
      <c r="PN89" s="312"/>
      <c r="PO89" s="312"/>
      <c r="PP89" s="312"/>
      <c r="PQ89" s="312"/>
      <c r="PR89" s="312"/>
      <c r="PS89" s="312"/>
      <c r="PT89" s="312"/>
      <c r="PU89" s="312"/>
      <c r="PV89" s="312"/>
      <c r="PW89" s="312"/>
      <c r="PX89" s="312"/>
      <c r="PY89" s="312"/>
      <c r="PZ89" s="312"/>
      <c r="QA89" s="312"/>
      <c r="QB89" s="312"/>
      <c r="QC89" s="318"/>
      <c r="QD89" s="318"/>
      <c r="QE89" s="318"/>
      <c r="QF89" s="318"/>
      <c r="QG89" s="318"/>
      <c r="QH89" s="318"/>
      <c r="QI89" s="318"/>
      <c r="QJ89" s="318"/>
      <c r="QK89" s="318"/>
      <c r="QL89" s="318"/>
      <c r="QM89" s="318"/>
      <c r="QN89" s="318"/>
      <c r="QO89" s="318"/>
      <c r="QP89" s="318"/>
      <c r="QQ89" s="318"/>
      <c r="QR89" s="318"/>
      <c r="QS89" s="322"/>
      <c r="QT89" s="323"/>
      <c r="QU89" s="323"/>
      <c r="QV89" s="323"/>
      <c r="QW89" s="323"/>
      <c r="QX89" s="323"/>
      <c r="QY89" s="323"/>
      <c r="QZ89" s="323"/>
      <c r="RA89" s="323"/>
      <c r="RB89" s="323"/>
      <c r="RC89" s="323"/>
      <c r="RD89" s="323"/>
      <c r="RE89" s="323"/>
      <c r="RF89" s="323"/>
      <c r="RG89" s="323"/>
      <c r="RH89" s="350"/>
      <c r="RI89" s="312"/>
      <c r="RJ89" s="312"/>
      <c r="RK89" s="312"/>
      <c r="RL89" s="312"/>
      <c r="RM89" s="312"/>
      <c r="RN89" s="312"/>
      <c r="RO89" s="312"/>
      <c r="RP89" s="312"/>
      <c r="RQ89" s="312"/>
      <c r="RR89" s="312"/>
      <c r="RS89" s="312"/>
      <c r="RT89" s="312"/>
      <c r="RU89" s="312"/>
      <c r="RV89" s="312"/>
      <c r="RW89" s="312"/>
      <c r="RX89" s="312"/>
      <c r="RY89" s="312"/>
      <c r="RZ89" s="312"/>
      <c r="SA89" s="312"/>
      <c r="SB89" s="312"/>
      <c r="SC89" s="312"/>
      <c r="SD89" s="312"/>
      <c r="SE89" s="312"/>
      <c r="SF89" s="312"/>
      <c r="SG89" s="312"/>
      <c r="SH89" s="312"/>
      <c r="SI89" s="312"/>
      <c r="SJ89" s="312"/>
      <c r="SK89" s="312"/>
      <c r="SL89" s="312"/>
      <c r="SM89" s="312"/>
      <c r="SN89" s="312"/>
      <c r="SO89" s="312"/>
      <c r="SP89" s="312"/>
      <c r="SQ89" s="312"/>
      <c r="SR89" s="312"/>
      <c r="SS89" s="312"/>
      <c r="ST89" s="312"/>
      <c r="SU89" s="312"/>
      <c r="SV89" s="312"/>
      <c r="SW89" s="312"/>
      <c r="SX89" s="312"/>
      <c r="SY89" s="312"/>
      <c r="SZ89" s="312"/>
      <c r="TA89" s="312"/>
      <c r="TB89" s="312"/>
      <c r="TC89" s="312"/>
      <c r="TD89" s="312"/>
      <c r="TE89" s="312"/>
      <c r="TF89" s="312"/>
      <c r="TG89" s="312"/>
      <c r="TH89" s="312"/>
      <c r="TI89" s="312"/>
      <c r="TJ89" s="312"/>
      <c r="TK89" s="312"/>
      <c r="TL89" s="312"/>
      <c r="TM89" s="312"/>
      <c r="TN89" s="312"/>
      <c r="TO89" s="312"/>
      <c r="TP89" s="312"/>
      <c r="TQ89" s="318"/>
      <c r="TR89" s="318"/>
      <c r="TS89" s="318"/>
      <c r="TT89" s="318"/>
      <c r="TU89" s="318"/>
      <c r="TV89" s="318"/>
      <c r="TW89" s="318"/>
      <c r="TX89" s="318"/>
      <c r="TY89" s="318"/>
      <c r="TZ89" s="318"/>
      <c r="UA89" s="318"/>
      <c r="UB89" s="318"/>
      <c r="UC89" s="318"/>
      <c r="UD89" s="318"/>
      <c r="UE89" s="318"/>
      <c r="UF89" s="318"/>
      <c r="UG89" s="322"/>
      <c r="UH89" s="323"/>
      <c r="UI89" s="323"/>
      <c r="UJ89" s="323"/>
      <c r="UK89" s="323"/>
      <c r="UL89" s="323"/>
      <c r="UM89" s="323"/>
      <c r="UN89" s="323"/>
      <c r="UO89" s="323"/>
      <c r="UP89" s="323"/>
      <c r="UQ89" s="323"/>
      <c r="UR89" s="323"/>
      <c r="US89" s="323"/>
      <c r="UT89" s="323"/>
      <c r="UU89" s="323"/>
      <c r="UV89" s="350"/>
      <c r="UW89" s="312"/>
      <c r="UX89" s="312"/>
      <c r="UY89" s="312"/>
      <c r="UZ89" s="312"/>
      <c r="VA89" s="312"/>
      <c r="VB89" s="312"/>
      <c r="VC89" s="312"/>
      <c r="VD89" s="312"/>
      <c r="VE89" s="312"/>
      <c r="VF89" s="312"/>
      <c r="VG89" s="312"/>
      <c r="VH89" s="312"/>
      <c r="VI89" s="312"/>
      <c r="VJ89" s="312"/>
      <c r="VK89" s="312"/>
      <c r="VL89" s="312"/>
      <c r="VM89" s="312"/>
      <c r="VN89" s="312"/>
      <c r="VO89" s="312"/>
      <c r="VP89" s="312"/>
      <c r="VQ89" s="312"/>
      <c r="VR89" s="312"/>
      <c r="VS89" s="312"/>
      <c r="VT89" s="312"/>
      <c r="VU89" s="312"/>
      <c r="VV89" s="312"/>
      <c r="VW89" s="312"/>
      <c r="VX89" s="312"/>
      <c r="VY89" s="312"/>
      <c r="VZ89" s="312"/>
      <c r="WA89" s="312"/>
      <c r="WB89" s="312"/>
      <c r="WC89" s="312"/>
      <c r="WD89" s="312"/>
      <c r="WE89" s="312"/>
      <c r="WF89" s="312"/>
      <c r="WG89" s="312"/>
      <c r="WH89" s="312"/>
      <c r="WI89" s="312"/>
      <c r="WJ89" s="312"/>
      <c r="WK89" s="312"/>
      <c r="WL89" s="312"/>
      <c r="WM89" s="312"/>
      <c r="WN89" s="312"/>
      <c r="WO89" s="312"/>
      <c r="WP89" s="312"/>
      <c r="WQ89" s="312"/>
      <c r="WR89" s="312"/>
      <c r="WS89" s="312"/>
      <c r="WT89" s="312"/>
      <c r="WU89" s="312"/>
      <c r="WV89" s="312"/>
      <c r="WW89" s="312"/>
      <c r="WX89" s="312"/>
      <c r="WY89" s="312"/>
      <c r="WZ89" s="312"/>
      <c r="XA89" s="312"/>
      <c r="XB89" s="312"/>
      <c r="XC89" s="312"/>
      <c r="XD89" s="312"/>
      <c r="XE89" s="318"/>
      <c r="XF89" s="318"/>
      <c r="XG89" s="318"/>
      <c r="XH89" s="318"/>
      <c r="XI89" s="318"/>
      <c r="XJ89" s="318"/>
      <c r="XK89" s="318"/>
      <c r="XL89" s="318"/>
      <c r="XM89" s="318"/>
      <c r="XN89" s="318"/>
      <c r="XO89" s="318"/>
      <c r="XP89" s="318"/>
      <c r="XQ89" s="318"/>
      <c r="XR89" s="318"/>
      <c r="XS89" s="318"/>
      <c r="XT89" s="318"/>
      <c r="XU89" s="322"/>
      <c r="XV89" s="323"/>
      <c r="XW89" s="323"/>
      <c r="XX89" s="323"/>
      <c r="XY89" s="323"/>
      <c r="XZ89" s="323"/>
      <c r="YA89" s="323"/>
      <c r="YB89" s="323"/>
      <c r="YC89" s="323"/>
      <c r="YD89" s="323"/>
      <c r="YE89" s="323"/>
      <c r="YF89" s="323"/>
      <c r="YG89" s="323"/>
      <c r="YH89" s="323"/>
      <c r="YI89" s="323"/>
      <c r="YJ89" s="350"/>
      <c r="YK89" s="312"/>
      <c r="YL89" s="312"/>
      <c r="YM89" s="312"/>
      <c r="YN89" s="312"/>
      <c r="YO89" s="312"/>
      <c r="YP89" s="312"/>
      <c r="YQ89" s="312"/>
      <c r="YR89" s="312"/>
      <c r="YS89" s="312"/>
      <c r="YT89" s="312"/>
      <c r="YU89" s="312"/>
      <c r="YV89" s="312"/>
      <c r="YW89" s="312"/>
      <c r="YX89" s="312"/>
      <c r="YY89" s="312"/>
      <c r="YZ89" s="312"/>
      <c r="ZA89" s="312"/>
      <c r="ZB89" s="312"/>
      <c r="ZC89" s="312"/>
      <c r="ZD89" s="312"/>
      <c r="ZE89" s="312"/>
      <c r="ZF89" s="312"/>
      <c r="ZG89" s="312"/>
      <c r="ZH89" s="312"/>
      <c r="ZI89" s="312"/>
      <c r="ZJ89" s="312"/>
      <c r="ZK89" s="312"/>
      <c r="ZL89" s="312"/>
      <c r="ZM89" s="312"/>
      <c r="ZN89" s="312"/>
      <c r="ZO89" s="312"/>
      <c r="ZP89" s="312"/>
      <c r="ZQ89" s="312"/>
      <c r="ZR89" s="312"/>
      <c r="ZS89" s="312"/>
      <c r="ZT89" s="312"/>
      <c r="ZU89" s="312"/>
      <c r="ZV89" s="312"/>
      <c r="ZW89" s="312"/>
      <c r="ZX89" s="312"/>
      <c r="ZY89" s="312"/>
      <c r="ZZ89" s="312"/>
      <c r="AAA89" s="312"/>
      <c r="AAB89" s="312"/>
      <c r="AAC89" s="312"/>
      <c r="AAD89" s="312"/>
      <c r="AAE89" s="312"/>
      <c r="AAF89" s="312"/>
      <c r="AAG89" s="312"/>
      <c r="AAH89" s="312"/>
      <c r="AAI89" s="312"/>
      <c r="AAJ89" s="312"/>
      <c r="AAK89" s="312"/>
      <c r="AAL89" s="312"/>
      <c r="AAM89" s="312"/>
      <c r="AAN89" s="312"/>
      <c r="AAO89" s="312"/>
      <c r="AAP89" s="312"/>
      <c r="AAQ89" s="312"/>
      <c r="AAR89" s="312"/>
      <c r="AAS89" s="318"/>
      <c r="AAT89" s="318"/>
      <c r="AAU89" s="318"/>
      <c r="AAV89" s="318"/>
      <c r="AAW89" s="318"/>
      <c r="AAX89" s="318"/>
      <c r="AAY89" s="318"/>
      <c r="AAZ89" s="318"/>
      <c r="ABA89" s="318"/>
      <c r="ABB89" s="318"/>
      <c r="ABC89" s="318"/>
      <c r="ABD89" s="318"/>
      <c r="ABE89" s="318"/>
      <c r="ABF89" s="318"/>
      <c r="ABG89" s="318"/>
      <c r="ABH89" s="318"/>
      <c r="ABI89" s="322"/>
      <c r="ABJ89" s="323"/>
      <c r="ABK89" s="323"/>
      <c r="ABL89" s="323"/>
      <c r="ABM89" s="323"/>
      <c r="ABN89" s="323"/>
      <c r="ABO89" s="323"/>
      <c r="ABP89" s="323"/>
      <c r="ABQ89" s="323"/>
      <c r="ABR89" s="323"/>
      <c r="ABS89" s="323"/>
      <c r="ABT89" s="323"/>
      <c r="ABU89" s="323"/>
      <c r="ABV89" s="323"/>
      <c r="ABW89" s="323"/>
      <c r="ABX89" s="350"/>
      <c r="ABY89" s="312"/>
      <c r="ABZ89" s="312"/>
      <c r="ACA89" s="312"/>
      <c r="ACB89" s="312"/>
      <c r="ACC89" s="312"/>
      <c r="ACD89" s="312"/>
      <c r="ACE89" s="312"/>
      <c r="ACF89" s="312"/>
      <c r="ACG89" s="312"/>
      <c r="ACH89" s="312"/>
      <c r="ACI89" s="312"/>
      <c r="ACJ89" s="312"/>
      <c r="ACK89" s="312"/>
      <c r="ACL89" s="312"/>
      <c r="ACM89" s="312"/>
      <c r="ACN89" s="312"/>
      <c r="ACO89" s="312"/>
      <c r="ACP89" s="312"/>
      <c r="ACQ89" s="312"/>
      <c r="ACR89" s="312"/>
      <c r="ACS89" s="312"/>
      <c r="ACT89" s="312"/>
      <c r="ACU89" s="312"/>
      <c r="ACV89" s="312"/>
      <c r="ACW89" s="312"/>
      <c r="ACX89" s="312"/>
      <c r="ACY89" s="312"/>
      <c r="ACZ89" s="312"/>
      <c r="ADA89" s="312"/>
      <c r="ADB89" s="312"/>
      <c r="ADC89" s="312"/>
      <c r="ADD89" s="312"/>
      <c r="ADE89" s="312"/>
      <c r="ADF89" s="312"/>
      <c r="ADG89" s="312"/>
      <c r="ADH89" s="312"/>
      <c r="ADI89" s="312"/>
      <c r="ADJ89" s="312"/>
      <c r="ADK89" s="312"/>
      <c r="ADL89" s="312"/>
      <c r="ADM89" s="312"/>
      <c r="ADN89" s="312"/>
      <c r="ADO89" s="312"/>
      <c r="ADP89" s="312"/>
      <c r="ADQ89" s="312"/>
      <c r="ADR89" s="312"/>
      <c r="ADS89" s="312"/>
      <c r="ADT89" s="312"/>
      <c r="ADU89" s="312"/>
      <c r="ADV89" s="312"/>
      <c r="ADW89" s="312"/>
      <c r="ADX89" s="312"/>
      <c r="ADY89" s="312"/>
      <c r="ADZ89" s="312"/>
      <c r="AEA89" s="312"/>
      <c r="AEB89" s="312"/>
      <c r="AEC89" s="312"/>
      <c r="AED89" s="312"/>
      <c r="AEE89" s="312"/>
      <c r="AEF89" s="312"/>
      <c r="AEG89" s="318"/>
      <c r="AEH89" s="318"/>
      <c r="AEI89" s="318"/>
      <c r="AEJ89" s="318"/>
      <c r="AEK89" s="318"/>
      <c r="AEL89" s="318"/>
      <c r="AEM89" s="318"/>
      <c r="AEN89" s="318"/>
      <c r="AEO89" s="318"/>
      <c r="AEP89" s="318"/>
      <c r="AEQ89" s="318"/>
      <c r="AER89" s="318"/>
      <c r="AES89" s="318"/>
      <c r="AET89" s="318"/>
      <c r="AEU89" s="318"/>
      <c r="AEV89" s="318"/>
      <c r="AEW89" s="322"/>
      <c r="AEX89" s="323"/>
      <c r="AEY89" s="323"/>
      <c r="AEZ89" s="323"/>
      <c r="AFA89" s="323"/>
      <c r="AFB89" s="323"/>
      <c r="AFC89" s="323"/>
      <c r="AFD89" s="323"/>
      <c r="AFE89" s="323"/>
      <c r="AFF89" s="323"/>
      <c r="AFG89" s="323"/>
      <c r="AFH89" s="323"/>
      <c r="AFI89" s="323"/>
      <c r="AFJ89" s="323"/>
      <c r="AFK89" s="323"/>
      <c r="AFL89" s="350"/>
      <c r="AFM89" s="312"/>
      <c r="AFN89" s="312"/>
      <c r="AFO89" s="312"/>
      <c r="AFP89" s="312"/>
      <c r="AFQ89" s="312"/>
      <c r="AFR89" s="312"/>
      <c r="AFS89" s="312"/>
      <c r="AFT89" s="312"/>
      <c r="AFU89" s="312"/>
      <c r="AFV89" s="312"/>
      <c r="AFW89" s="312"/>
      <c r="AFX89" s="312"/>
      <c r="AFY89" s="312"/>
      <c r="AFZ89" s="312"/>
      <c r="AGA89" s="312"/>
      <c r="AGB89" s="312"/>
      <c r="AGC89" s="312"/>
      <c r="AGD89" s="312"/>
      <c r="AGE89" s="312"/>
      <c r="AGF89" s="312"/>
      <c r="AGG89" s="312"/>
      <c r="AGH89" s="312"/>
      <c r="AGI89" s="312"/>
      <c r="AGJ89" s="312"/>
      <c r="AGK89" s="312"/>
      <c r="AGL89" s="312"/>
      <c r="AGM89" s="312"/>
      <c r="AGN89" s="312"/>
      <c r="AGO89" s="312"/>
      <c r="AGP89" s="312"/>
      <c r="AGQ89" s="312"/>
      <c r="AGR89" s="312"/>
      <c r="AGS89" s="312"/>
      <c r="AGT89" s="312"/>
      <c r="AGU89" s="312"/>
      <c r="AGV89" s="312"/>
      <c r="AGW89" s="312"/>
      <c r="AGX89" s="312"/>
      <c r="AGY89" s="312"/>
      <c r="AGZ89" s="312"/>
      <c r="AHA89" s="312"/>
      <c r="AHB89" s="312"/>
      <c r="AHC89" s="312"/>
      <c r="AHD89" s="312"/>
      <c r="AHE89" s="312"/>
      <c r="AHF89" s="312"/>
      <c r="AHG89" s="312"/>
      <c r="AHH89" s="312"/>
      <c r="AHI89" s="312"/>
      <c r="AHJ89" s="312"/>
      <c r="AHK89" s="312"/>
      <c r="AHL89" s="312"/>
      <c r="AHM89" s="312"/>
      <c r="AHN89" s="312"/>
      <c r="AHO89" s="312"/>
      <c r="AHP89" s="312"/>
      <c r="AHQ89" s="312"/>
      <c r="AHR89" s="312"/>
      <c r="AHS89" s="312"/>
      <c r="AHT89" s="312"/>
      <c r="AHU89" s="318"/>
      <c r="AHV89" s="318"/>
      <c r="AHW89" s="318"/>
      <c r="AHX89" s="318"/>
      <c r="AHY89" s="318"/>
      <c r="AHZ89" s="318"/>
      <c r="AIA89" s="318"/>
      <c r="AIB89" s="318"/>
      <c r="AIC89" s="318"/>
      <c r="AID89" s="318"/>
      <c r="AIE89" s="318"/>
      <c r="AIF89" s="318"/>
      <c r="AIG89" s="318"/>
      <c r="AIH89" s="318"/>
      <c r="AII89" s="318"/>
      <c r="AIJ89" s="318"/>
      <c r="AIK89" s="322"/>
      <c r="AIL89" s="323"/>
      <c r="AIM89" s="323"/>
      <c r="AIN89" s="323"/>
      <c r="AIO89" s="323"/>
      <c r="AIP89" s="323"/>
      <c r="AIQ89" s="323"/>
      <c r="AIR89" s="323"/>
      <c r="AIS89" s="323"/>
      <c r="AIT89" s="323"/>
      <c r="AIU89" s="323"/>
      <c r="AIV89" s="323"/>
      <c r="AIW89" s="323"/>
      <c r="AIX89" s="323"/>
      <c r="AIY89" s="323"/>
      <c r="AIZ89" s="350"/>
      <c r="AJA89" s="312"/>
      <c r="AJB89" s="312"/>
      <c r="AJC89" s="312"/>
      <c r="AJD89" s="312"/>
      <c r="AJE89" s="312"/>
      <c r="AJF89" s="312"/>
      <c r="AJG89" s="312"/>
      <c r="AJH89" s="312"/>
      <c r="AJI89" s="312"/>
      <c r="AJJ89" s="312"/>
      <c r="AJK89" s="312"/>
      <c r="AJL89" s="312"/>
      <c r="AJM89" s="312"/>
      <c r="AJN89" s="312"/>
      <c r="AJO89" s="312"/>
      <c r="AJP89" s="312"/>
      <c r="AJQ89" s="312"/>
      <c r="AJR89" s="312"/>
      <c r="AJS89" s="312"/>
      <c r="AJT89" s="312"/>
      <c r="AJU89" s="312"/>
      <c r="AJV89" s="312"/>
      <c r="AJW89" s="312"/>
      <c r="AJX89" s="312"/>
      <c r="AJY89" s="312"/>
      <c r="AJZ89" s="312"/>
      <c r="AKA89" s="312"/>
      <c r="AKB89" s="312"/>
      <c r="AKC89" s="312"/>
      <c r="AKD89" s="312"/>
      <c r="AKE89" s="312"/>
      <c r="AKF89" s="312"/>
      <c r="AKG89" s="312"/>
      <c r="AKH89" s="312"/>
      <c r="AKI89" s="312"/>
      <c r="AKJ89" s="312"/>
      <c r="AKK89" s="312"/>
      <c r="AKL89" s="312"/>
      <c r="AKM89" s="312"/>
      <c r="AKN89" s="312"/>
      <c r="AKO89" s="312"/>
      <c r="AKP89" s="312"/>
      <c r="AKQ89" s="312"/>
      <c r="AKR89" s="312"/>
      <c r="AKS89" s="312"/>
      <c r="AKT89" s="312"/>
      <c r="AKU89" s="312"/>
      <c r="AKV89" s="312"/>
      <c r="AKW89" s="312"/>
      <c r="AKX89" s="312"/>
      <c r="AKY89" s="312"/>
      <c r="AKZ89" s="312"/>
      <c r="ALA89" s="312"/>
      <c r="ALB89" s="312"/>
      <c r="ALC89" s="312"/>
      <c r="ALD89" s="312"/>
      <c r="ALE89" s="312"/>
      <c r="ALF89" s="312"/>
      <c r="ALG89" s="312"/>
      <c r="ALH89" s="312"/>
      <c r="ALI89" s="318"/>
      <c r="ALJ89" s="318"/>
      <c r="ALK89" s="318"/>
      <c r="ALL89" s="318"/>
      <c r="ALM89" s="318"/>
      <c r="ALN89" s="318"/>
      <c r="ALO89" s="318"/>
      <c r="ALP89" s="318"/>
      <c r="ALQ89" s="318"/>
      <c r="ALR89" s="318"/>
      <c r="ALS89" s="318"/>
      <c r="ALT89" s="318"/>
      <c r="ALU89" s="318"/>
      <c r="ALV89" s="318"/>
      <c r="ALW89" s="318"/>
      <c r="ALX89" s="318"/>
      <c r="ALY89" s="322"/>
      <c r="ALZ89" s="323"/>
      <c r="AMA89" s="323"/>
      <c r="AMB89" s="323"/>
      <c r="AMC89" s="323"/>
      <c r="AMD89" s="323"/>
      <c r="AME89" s="323"/>
      <c r="AMF89" s="323"/>
      <c r="AMG89" s="323"/>
      <c r="AMH89" s="323"/>
      <c r="AMI89" s="323"/>
      <c r="AMJ89" s="323"/>
      <c r="AMK89" s="323"/>
      <c r="AML89" s="323"/>
      <c r="AMM89" s="323"/>
      <c r="AMN89" s="350"/>
      <c r="AMO89" s="312"/>
      <c r="AMP89" s="312"/>
      <c r="AMQ89" s="312"/>
      <c r="AMR89" s="312"/>
      <c r="AMS89" s="312"/>
      <c r="AMT89" s="312"/>
      <c r="AMU89" s="312"/>
      <c r="AMV89" s="312"/>
      <c r="AMW89" s="312"/>
      <c r="AMX89" s="312"/>
      <c r="AMY89" s="312"/>
      <c r="AMZ89" s="312"/>
      <c r="ANA89" s="312"/>
      <c r="ANB89" s="312"/>
      <c r="ANC89" s="312"/>
      <c r="AND89" s="312"/>
      <c r="ANE89" s="312"/>
      <c r="ANF89" s="312"/>
      <c r="ANG89" s="312"/>
      <c r="ANH89" s="312"/>
      <c r="ANI89" s="312"/>
      <c r="ANJ89" s="312"/>
      <c r="ANK89" s="312"/>
      <c r="ANL89" s="312"/>
      <c r="ANM89" s="312"/>
      <c r="ANN89" s="312"/>
      <c r="ANO89" s="312"/>
      <c r="ANP89" s="312"/>
      <c r="ANQ89" s="312"/>
      <c r="ANR89" s="312"/>
      <c r="ANS89" s="312"/>
      <c r="ANT89" s="312"/>
      <c r="ANU89" s="312"/>
      <c r="ANV89" s="312"/>
      <c r="ANW89" s="312"/>
      <c r="ANX89" s="312"/>
      <c r="ANY89" s="312"/>
      <c r="ANZ89" s="312"/>
      <c r="AOA89" s="312"/>
      <c r="AOB89" s="312"/>
      <c r="AOC89" s="312"/>
      <c r="AOD89" s="312"/>
      <c r="AOE89" s="312"/>
      <c r="AOF89" s="312"/>
      <c r="AOG89" s="312"/>
      <c r="AOH89" s="312"/>
      <c r="AOI89" s="312"/>
      <c r="AOJ89" s="312"/>
      <c r="AOK89" s="312"/>
      <c r="AOL89" s="312"/>
      <c r="AOM89" s="312"/>
      <c r="AON89" s="312"/>
      <c r="AOO89" s="312"/>
      <c r="AOP89" s="312"/>
      <c r="AOQ89" s="312"/>
      <c r="AOR89" s="312"/>
      <c r="AOS89" s="312"/>
      <c r="AOT89" s="312"/>
      <c r="AOU89" s="312"/>
      <c r="AOV89" s="312"/>
      <c r="AOW89" s="318"/>
      <c r="AOX89" s="318"/>
      <c r="AOY89" s="318"/>
      <c r="AOZ89" s="318"/>
      <c r="APA89" s="318"/>
      <c r="APB89" s="318"/>
      <c r="APC89" s="318"/>
      <c r="APD89" s="318"/>
      <c r="APE89" s="318"/>
      <c r="APF89" s="318"/>
      <c r="APG89" s="318"/>
      <c r="APH89" s="318"/>
      <c r="API89" s="318"/>
      <c r="APJ89" s="318"/>
      <c r="APK89" s="318"/>
      <c r="APL89" s="318"/>
      <c r="APM89" s="322"/>
      <c r="APN89" s="323"/>
      <c r="APO89" s="323"/>
      <c r="APP89" s="323"/>
      <c r="APQ89" s="323"/>
      <c r="APR89" s="323"/>
      <c r="APS89" s="323"/>
      <c r="APT89" s="323"/>
      <c r="APU89" s="323"/>
      <c r="APV89" s="323"/>
      <c r="APW89" s="323"/>
      <c r="APX89" s="323"/>
      <c r="APY89" s="323"/>
      <c r="APZ89" s="323"/>
      <c r="AQA89" s="323"/>
      <c r="AQB89" s="350"/>
      <c r="AQC89" s="312"/>
      <c r="AQD89" s="312"/>
      <c r="AQE89" s="312"/>
      <c r="AQF89" s="312"/>
      <c r="AQG89" s="312"/>
      <c r="AQH89" s="312"/>
      <c r="AQI89" s="312"/>
      <c r="AQJ89" s="312"/>
      <c r="AQK89" s="312"/>
      <c r="AQL89" s="312"/>
      <c r="AQM89" s="312"/>
      <c r="AQN89" s="312"/>
      <c r="AQO89" s="312"/>
      <c r="AQP89" s="312"/>
      <c r="AQQ89" s="312"/>
      <c r="AQR89" s="312"/>
      <c r="AQS89" s="312"/>
      <c r="AQT89" s="312"/>
      <c r="AQU89" s="312"/>
      <c r="AQV89" s="312"/>
      <c r="AQW89" s="312"/>
      <c r="AQX89" s="312"/>
      <c r="AQY89" s="312"/>
      <c r="AQZ89" s="312"/>
      <c r="ARA89" s="312"/>
      <c r="ARB89" s="312"/>
      <c r="ARC89" s="312"/>
      <c r="ARD89" s="312"/>
      <c r="ARE89" s="312"/>
      <c r="ARF89" s="312"/>
      <c r="ARG89" s="312"/>
      <c r="ARH89" s="312"/>
      <c r="ARI89" s="312"/>
      <c r="ARJ89" s="312"/>
      <c r="ARK89" s="312"/>
      <c r="ARL89" s="312"/>
      <c r="ARM89" s="312"/>
      <c r="ARN89" s="312"/>
      <c r="ARO89" s="312"/>
      <c r="ARP89" s="312"/>
      <c r="ARQ89" s="312"/>
      <c r="ARR89" s="312"/>
      <c r="ARS89" s="312"/>
      <c r="ART89" s="312"/>
      <c r="ARU89" s="312"/>
      <c r="ARV89" s="312"/>
      <c r="ARW89" s="312"/>
      <c r="ARX89" s="312"/>
      <c r="ARY89" s="312"/>
      <c r="ARZ89" s="312"/>
      <c r="ASA89" s="312"/>
      <c r="ASB89" s="312"/>
      <c r="ASC89" s="312"/>
      <c r="ASD89" s="312"/>
      <c r="ASE89" s="312"/>
      <c r="ASF89" s="312"/>
      <c r="ASG89" s="312"/>
      <c r="ASH89" s="312"/>
      <c r="ASI89" s="312"/>
      <c r="ASJ89" s="312"/>
      <c r="ASK89" s="318"/>
      <c r="ASL89" s="318"/>
      <c r="ASM89" s="318"/>
      <c r="ASN89" s="318"/>
      <c r="ASO89" s="318"/>
      <c r="ASP89" s="318"/>
      <c r="ASQ89" s="318"/>
      <c r="ASR89" s="318"/>
      <c r="ASS89" s="318"/>
      <c r="AST89" s="318"/>
      <c r="ASU89" s="318"/>
      <c r="ASV89" s="318"/>
      <c r="ASW89" s="318"/>
      <c r="ASX89" s="318"/>
      <c r="ASY89" s="318"/>
      <c r="ASZ89" s="318"/>
      <c r="ATA89" s="322"/>
      <c r="ATB89" s="323"/>
      <c r="ATC89" s="323"/>
      <c r="ATD89" s="323"/>
      <c r="ATE89" s="323"/>
      <c r="ATF89" s="323"/>
      <c r="ATG89" s="323"/>
      <c r="ATH89" s="323"/>
      <c r="ATI89" s="323"/>
      <c r="ATJ89" s="323"/>
      <c r="ATK89" s="323"/>
      <c r="ATL89" s="323"/>
      <c r="ATM89" s="323"/>
      <c r="ATN89" s="323"/>
      <c r="ATO89" s="323"/>
      <c r="ATP89" s="350"/>
      <c r="ATQ89" s="312"/>
      <c r="ATR89" s="312"/>
      <c r="ATS89" s="312"/>
      <c r="ATT89" s="312"/>
      <c r="ATU89" s="312"/>
      <c r="ATV89" s="312"/>
      <c r="ATW89" s="312"/>
      <c r="ATX89" s="312"/>
      <c r="ATY89" s="312"/>
      <c r="ATZ89" s="312"/>
      <c r="AUA89" s="312"/>
      <c r="AUB89" s="312"/>
      <c r="AUC89" s="312"/>
      <c r="AUD89" s="312"/>
      <c r="AUE89" s="312"/>
      <c r="AUF89" s="312"/>
      <c r="AUG89" s="312"/>
      <c r="AUH89" s="312"/>
      <c r="AUI89" s="312"/>
      <c r="AUJ89" s="312"/>
      <c r="AUK89" s="312"/>
      <c r="AUL89" s="312"/>
      <c r="AUM89" s="312"/>
      <c r="AUN89" s="312"/>
      <c r="AUO89" s="312"/>
      <c r="AUP89" s="312"/>
      <c r="AUQ89" s="312"/>
      <c r="AUR89" s="312"/>
      <c r="AUS89" s="312"/>
      <c r="AUT89" s="312"/>
      <c r="AUU89" s="312"/>
      <c r="AUV89" s="312"/>
      <c r="AUW89" s="312"/>
      <c r="AUX89" s="312"/>
      <c r="AUY89" s="312"/>
      <c r="AUZ89" s="312"/>
      <c r="AVA89" s="312"/>
      <c r="AVB89" s="312"/>
      <c r="AVC89" s="312"/>
      <c r="AVD89" s="312"/>
      <c r="AVE89" s="312"/>
      <c r="AVF89" s="312"/>
      <c r="AVG89" s="312"/>
      <c r="AVH89" s="312"/>
      <c r="AVI89" s="312"/>
      <c r="AVJ89" s="312"/>
      <c r="AVK89" s="312"/>
      <c r="AVL89" s="312"/>
      <c r="AVM89" s="312"/>
      <c r="AVN89" s="312"/>
      <c r="AVO89" s="312"/>
      <c r="AVP89" s="312"/>
      <c r="AVQ89" s="312"/>
      <c r="AVR89" s="312"/>
      <c r="AVS89" s="312"/>
      <c r="AVT89" s="312"/>
      <c r="AVU89" s="312"/>
      <c r="AVV89" s="312"/>
      <c r="AVW89" s="312"/>
      <c r="AVX89" s="312"/>
      <c r="AVY89" s="318"/>
      <c r="AVZ89" s="318"/>
      <c r="AWA89" s="318"/>
      <c r="AWB89" s="318"/>
      <c r="AWC89" s="318"/>
      <c r="AWD89" s="318"/>
      <c r="AWE89" s="318"/>
      <c r="AWF89" s="318"/>
      <c r="AWG89" s="318"/>
      <c r="AWH89" s="318"/>
      <c r="AWI89" s="318"/>
      <c r="AWJ89" s="318"/>
      <c r="AWK89" s="318"/>
      <c r="AWL89" s="318"/>
      <c r="AWM89" s="318"/>
      <c r="AWN89" s="318"/>
      <c r="AWO89" s="322"/>
      <c r="AWP89" s="323"/>
      <c r="AWQ89" s="323"/>
      <c r="AWR89" s="323"/>
      <c r="AWS89" s="323"/>
      <c r="AWT89" s="323"/>
      <c r="AWU89" s="323"/>
      <c r="AWV89" s="323"/>
      <c r="AWW89" s="323"/>
      <c r="AWX89" s="323"/>
      <c r="AWY89" s="323"/>
      <c r="AWZ89" s="323"/>
      <c r="AXA89" s="323"/>
      <c r="AXB89" s="323"/>
      <c r="AXC89" s="323"/>
      <c r="AXD89" s="350"/>
      <c r="AXE89" s="312"/>
      <c r="AXF89" s="312"/>
      <c r="AXG89" s="312"/>
      <c r="AXH89" s="312"/>
      <c r="AXI89" s="312"/>
      <c r="AXJ89" s="312"/>
      <c r="AXK89" s="312"/>
      <c r="AXL89" s="312"/>
      <c r="AXM89" s="312"/>
      <c r="AXN89" s="312"/>
      <c r="AXO89" s="312"/>
      <c r="AXP89" s="312"/>
      <c r="AXQ89" s="312"/>
      <c r="AXR89" s="312"/>
      <c r="AXS89" s="312"/>
      <c r="AXT89" s="312"/>
      <c r="AXU89" s="312"/>
      <c r="AXV89" s="312"/>
      <c r="AXW89" s="312"/>
      <c r="AXX89" s="312"/>
      <c r="AXY89" s="312"/>
      <c r="AXZ89" s="312"/>
      <c r="AYA89" s="312"/>
      <c r="AYB89" s="312"/>
      <c r="AYC89" s="312"/>
      <c r="AYD89" s="312"/>
      <c r="AYE89" s="312"/>
      <c r="AYF89" s="312"/>
      <c r="AYG89" s="312"/>
      <c r="AYH89" s="312"/>
      <c r="AYI89" s="312"/>
      <c r="AYJ89" s="312"/>
      <c r="AYK89" s="312"/>
      <c r="AYL89" s="312"/>
      <c r="AYM89" s="312"/>
      <c r="AYN89" s="312"/>
      <c r="AYO89" s="312"/>
      <c r="AYP89" s="312"/>
      <c r="AYQ89" s="312"/>
      <c r="AYR89" s="312"/>
      <c r="AYS89" s="312"/>
      <c r="AYT89" s="312"/>
      <c r="AYU89" s="312"/>
      <c r="AYV89" s="312"/>
      <c r="AYW89" s="312"/>
      <c r="AYX89" s="312"/>
      <c r="AYY89" s="312"/>
      <c r="AYZ89" s="312"/>
      <c r="AZA89" s="312"/>
      <c r="AZB89" s="312"/>
      <c r="AZC89" s="312"/>
      <c r="AZD89" s="312"/>
      <c r="AZE89" s="312"/>
      <c r="AZF89" s="312"/>
      <c r="AZG89" s="312"/>
      <c r="AZH89" s="312"/>
      <c r="AZI89" s="312"/>
      <c r="AZJ89" s="312"/>
      <c r="AZK89" s="312"/>
      <c r="AZL89" s="312"/>
      <c r="AZM89" s="318"/>
      <c r="AZN89" s="318"/>
      <c r="AZO89" s="318"/>
      <c r="AZP89" s="318"/>
      <c r="AZQ89" s="318"/>
      <c r="AZR89" s="318"/>
      <c r="AZS89" s="318"/>
      <c r="AZT89" s="318"/>
      <c r="AZU89" s="318"/>
      <c r="AZV89" s="318"/>
      <c r="AZW89" s="318"/>
      <c r="AZX89" s="318"/>
      <c r="AZY89" s="318"/>
      <c r="AZZ89" s="318"/>
      <c r="BAA89" s="318"/>
      <c r="BAB89" s="318"/>
      <c r="BAC89" s="322"/>
      <c r="BAD89" s="323"/>
      <c r="BAE89" s="323"/>
      <c r="BAF89" s="323"/>
      <c r="BAG89" s="323"/>
      <c r="BAH89" s="323"/>
      <c r="BAI89" s="323"/>
      <c r="BAJ89" s="323"/>
      <c r="BAK89" s="323"/>
      <c r="BAL89" s="323"/>
      <c r="BAM89" s="323"/>
      <c r="BAN89" s="323"/>
      <c r="BAO89" s="323"/>
      <c r="BAP89" s="323"/>
      <c r="BAQ89" s="323"/>
      <c r="BAR89" s="350"/>
      <c r="BAS89" s="312"/>
      <c r="BAT89" s="312"/>
      <c r="BAU89" s="312"/>
      <c r="BAV89" s="312"/>
      <c r="BAW89" s="312"/>
      <c r="BAX89" s="312"/>
      <c r="BAY89" s="312"/>
      <c r="BAZ89" s="312"/>
      <c r="BBA89" s="312"/>
      <c r="BBB89" s="312"/>
      <c r="BBC89" s="312"/>
      <c r="BBD89" s="312"/>
      <c r="BBE89" s="312"/>
      <c r="BBF89" s="312"/>
      <c r="BBG89" s="312"/>
      <c r="BBH89" s="312"/>
      <c r="BBI89" s="312"/>
      <c r="BBJ89" s="312"/>
      <c r="BBK89" s="312"/>
      <c r="BBL89" s="312"/>
      <c r="BBM89" s="312"/>
      <c r="BBN89" s="312"/>
      <c r="BBO89" s="312"/>
      <c r="BBP89" s="312"/>
      <c r="BBQ89" s="312"/>
      <c r="BBR89" s="312"/>
      <c r="BBS89" s="312"/>
      <c r="BBT89" s="312"/>
      <c r="BBU89" s="312"/>
      <c r="BBV89" s="312"/>
      <c r="BBW89" s="312"/>
      <c r="BBX89" s="312"/>
      <c r="BBY89" s="312"/>
      <c r="BBZ89" s="312"/>
      <c r="BCA89" s="312"/>
      <c r="BCB89" s="312"/>
      <c r="BCC89" s="312"/>
      <c r="BCD89" s="312"/>
      <c r="BCE89" s="312"/>
      <c r="BCF89" s="312"/>
      <c r="BCG89" s="312"/>
      <c r="BCH89" s="312"/>
      <c r="BCI89" s="312"/>
      <c r="BCJ89" s="312"/>
      <c r="BCK89" s="312"/>
      <c r="BCL89" s="312"/>
      <c r="BCM89" s="312"/>
      <c r="BCN89" s="312"/>
      <c r="BCO89" s="312"/>
      <c r="BCP89" s="312"/>
      <c r="BCQ89" s="312"/>
      <c r="BCR89" s="312"/>
      <c r="BCS89" s="312"/>
      <c r="BCT89" s="312"/>
      <c r="BCU89" s="312"/>
      <c r="BCV89" s="312"/>
      <c r="BCW89" s="312"/>
      <c r="BCX89" s="312"/>
      <c r="BCY89" s="312"/>
      <c r="BCZ89" s="312"/>
      <c r="BDA89" s="318"/>
      <c r="BDB89" s="318"/>
      <c r="BDC89" s="318"/>
      <c r="BDD89" s="318"/>
      <c r="BDE89" s="318"/>
      <c r="BDF89" s="318"/>
      <c r="BDG89" s="318"/>
      <c r="BDH89" s="318"/>
      <c r="BDI89" s="318"/>
      <c r="BDJ89" s="318"/>
      <c r="BDK89" s="318"/>
      <c r="BDL89" s="318"/>
      <c r="BDM89" s="318"/>
      <c r="BDN89" s="318"/>
      <c r="BDO89" s="318"/>
      <c r="BDP89" s="318"/>
      <c r="BDQ89" s="322"/>
      <c r="BDR89" s="323"/>
      <c r="BDS89" s="323"/>
      <c r="BDT89" s="323"/>
      <c r="BDU89" s="323"/>
      <c r="BDV89" s="323"/>
      <c r="BDW89" s="323"/>
      <c r="BDX89" s="323"/>
      <c r="BDY89" s="323"/>
      <c r="BDZ89" s="323"/>
      <c r="BEA89" s="323"/>
      <c r="BEB89" s="323"/>
      <c r="BEC89" s="323"/>
      <c r="BED89" s="323"/>
      <c r="BEE89" s="323"/>
      <c r="BEF89" s="350"/>
      <c r="BEG89" s="312"/>
      <c r="BEH89" s="312"/>
      <c r="BEI89" s="312"/>
      <c r="BEJ89" s="312"/>
      <c r="BEK89" s="312"/>
      <c r="BEL89" s="312"/>
      <c r="BEM89" s="312"/>
      <c r="BEN89" s="312"/>
      <c r="BEO89" s="312"/>
      <c r="BEP89" s="312"/>
      <c r="BEQ89" s="312"/>
      <c r="BER89" s="312"/>
      <c r="BES89" s="312"/>
      <c r="BET89" s="312"/>
      <c r="BEU89" s="312"/>
      <c r="BEV89" s="312"/>
      <c r="BEW89" s="312"/>
      <c r="BEX89" s="312"/>
      <c r="BEY89" s="312"/>
      <c r="BEZ89" s="312"/>
      <c r="BFA89" s="312"/>
      <c r="BFB89" s="312"/>
      <c r="BFC89" s="312"/>
      <c r="BFD89" s="312"/>
      <c r="BFE89" s="312"/>
      <c r="BFF89" s="312"/>
      <c r="BFG89" s="312"/>
      <c r="BFH89" s="312"/>
      <c r="BFI89" s="312"/>
      <c r="BFJ89" s="312"/>
      <c r="BFK89" s="312"/>
      <c r="BFL89" s="312"/>
      <c r="BFM89" s="312"/>
      <c r="BFN89" s="312"/>
      <c r="BFO89" s="312"/>
      <c r="BFP89" s="312"/>
      <c r="BFQ89" s="312"/>
      <c r="BFR89" s="312"/>
      <c r="BFS89" s="312"/>
      <c r="BFT89" s="312"/>
      <c r="BFU89" s="312"/>
      <c r="BFV89" s="312"/>
      <c r="BFW89" s="312"/>
      <c r="BFX89" s="312"/>
      <c r="BFY89" s="312"/>
      <c r="BFZ89" s="312"/>
      <c r="BGA89" s="312"/>
      <c r="BGB89" s="312"/>
      <c r="BGC89" s="312"/>
      <c r="BGD89" s="312"/>
      <c r="BGE89" s="312"/>
      <c r="BGF89" s="312"/>
      <c r="BGG89" s="312"/>
      <c r="BGH89" s="312"/>
      <c r="BGI89" s="312"/>
      <c r="BGJ89" s="312"/>
      <c r="BGK89" s="312"/>
      <c r="BGL89" s="312"/>
      <c r="BGM89" s="312"/>
      <c r="BGN89" s="312"/>
      <c r="BGO89" s="318"/>
      <c r="BGP89" s="318"/>
      <c r="BGQ89" s="318"/>
      <c r="BGR89" s="318"/>
      <c r="BGS89" s="318"/>
      <c r="BGT89" s="318"/>
      <c r="BGU89" s="318"/>
      <c r="BGV89" s="318"/>
      <c r="BGW89" s="318"/>
      <c r="BGX89" s="318"/>
      <c r="BGY89" s="318"/>
      <c r="BGZ89" s="318"/>
      <c r="BHA89" s="318"/>
      <c r="BHB89" s="318"/>
      <c r="BHC89" s="318"/>
      <c r="BHD89" s="318"/>
      <c r="BHE89" s="322"/>
      <c r="BHF89" s="323"/>
      <c r="BHG89" s="323"/>
      <c r="BHH89" s="323"/>
      <c r="BHI89" s="323"/>
      <c r="BHJ89" s="323"/>
      <c r="BHK89" s="323"/>
      <c r="BHL89" s="323"/>
      <c r="BHM89" s="323"/>
      <c r="BHN89" s="323"/>
      <c r="BHO89" s="323"/>
      <c r="BHP89" s="323"/>
      <c r="BHQ89" s="323"/>
      <c r="BHR89" s="323"/>
      <c r="BHS89" s="323"/>
      <c r="BHT89" s="350"/>
      <c r="BHU89" s="312"/>
      <c r="BHV89" s="312"/>
      <c r="BHW89" s="312"/>
      <c r="BHX89" s="312"/>
      <c r="BHY89" s="312"/>
      <c r="BHZ89" s="312"/>
      <c r="BIA89" s="312"/>
      <c r="BIB89" s="312"/>
      <c r="BIC89" s="312"/>
      <c r="BID89" s="312"/>
      <c r="BIE89" s="312"/>
      <c r="BIF89" s="312"/>
      <c r="BIG89" s="312"/>
      <c r="BIH89" s="312"/>
      <c r="BII89" s="312"/>
      <c r="BIJ89" s="312"/>
      <c r="BIK89" s="312"/>
      <c r="BIL89" s="312"/>
      <c r="BIM89" s="312"/>
      <c r="BIN89" s="312"/>
      <c r="BIO89" s="312"/>
      <c r="BIP89" s="312"/>
      <c r="BIQ89" s="312"/>
      <c r="BIR89" s="312"/>
      <c r="BIS89" s="312"/>
      <c r="BIT89" s="312"/>
      <c r="BIU89" s="312"/>
      <c r="BIV89" s="312"/>
      <c r="BIW89" s="312"/>
      <c r="BIX89" s="312"/>
      <c r="BIY89" s="312"/>
      <c r="BIZ89" s="312"/>
      <c r="BJA89" s="312"/>
      <c r="BJB89" s="312"/>
      <c r="BJC89" s="312"/>
      <c r="BJD89" s="312"/>
      <c r="BJE89" s="312"/>
      <c r="BJF89" s="312"/>
      <c r="BJG89" s="312"/>
      <c r="BJH89" s="312"/>
      <c r="BJI89" s="312"/>
      <c r="BJJ89" s="312"/>
      <c r="BJK89" s="312"/>
      <c r="BJL89" s="312"/>
      <c r="BJM89" s="312"/>
      <c r="BJN89" s="312"/>
      <c r="BJO89" s="312"/>
      <c r="BJP89" s="312"/>
      <c r="BJQ89" s="312"/>
      <c r="BJR89" s="312"/>
      <c r="BJS89" s="312"/>
      <c r="BJT89" s="312"/>
      <c r="BJU89" s="312"/>
      <c r="BJV89" s="312"/>
      <c r="BJW89" s="312"/>
      <c r="BJX89" s="312"/>
      <c r="BJY89" s="312"/>
      <c r="BJZ89" s="312"/>
      <c r="BKA89" s="312"/>
      <c r="BKB89" s="312"/>
      <c r="BKC89" s="318"/>
      <c r="BKD89" s="318"/>
      <c r="BKE89" s="318"/>
      <c r="BKF89" s="318"/>
      <c r="BKG89" s="318"/>
      <c r="BKH89" s="318"/>
      <c r="BKI89" s="318"/>
      <c r="BKJ89" s="318"/>
      <c r="BKK89" s="318"/>
      <c r="BKL89" s="318"/>
      <c r="BKM89" s="318"/>
      <c r="BKN89" s="318"/>
      <c r="BKO89" s="318"/>
      <c r="BKP89" s="318"/>
      <c r="BKQ89" s="318"/>
      <c r="BKR89" s="318"/>
      <c r="BKS89" s="322"/>
      <c r="BKT89" s="323"/>
      <c r="BKU89" s="323"/>
      <c r="BKV89" s="323"/>
      <c r="BKW89" s="323"/>
      <c r="BKX89" s="323"/>
      <c r="BKY89" s="323"/>
      <c r="BKZ89" s="323"/>
      <c r="BLA89" s="323"/>
      <c r="BLB89" s="323"/>
      <c r="BLC89" s="323"/>
      <c r="BLD89" s="323"/>
      <c r="BLE89" s="323"/>
      <c r="BLF89" s="323"/>
      <c r="BLG89" s="323"/>
      <c r="BLH89" s="350"/>
      <c r="BLI89" s="312"/>
      <c r="BLJ89" s="312"/>
      <c r="BLK89" s="312"/>
      <c r="BLL89" s="312"/>
      <c r="BLM89" s="312"/>
      <c r="BLN89" s="312"/>
      <c r="BLO89" s="312"/>
      <c r="BLP89" s="312"/>
      <c r="BLQ89" s="312"/>
      <c r="BLR89" s="312"/>
      <c r="BLS89" s="312"/>
      <c r="BLT89" s="312"/>
      <c r="BLU89" s="312"/>
      <c r="BLV89" s="312"/>
      <c r="BLW89" s="312"/>
      <c r="BLX89" s="312"/>
      <c r="BLY89" s="312"/>
      <c r="BLZ89" s="312"/>
      <c r="BMA89" s="312"/>
      <c r="BMB89" s="312"/>
      <c r="BMC89" s="312"/>
      <c r="BMD89" s="312"/>
      <c r="BME89" s="312"/>
      <c r="BMF89" s="312"/>
      <c r="BMG89" s="312"/>
      <c r="BMH89" s="312"/>
      <c r="BMI89" s="312"/>
      <c r="BMJ89" s="312"/>
      <c r="BMK89" s="312"/>
      <c r="BML89" s="312"/>
      <c r="BMM89" s="312"/>
      <c r="BMN89" s="312"/>
      <c r="BMO89" s="312"/>
      <c r="BMP89" s="312"/>
      <c r="BMQ89" s="312"/>
      <c r="BMR89" s="312"/>
      <c r="BMS89" s="312"/>
      <c r="BMT89" s="312"/>
      <c r="BMU89" s="312"/>
      <c r="BMV89" s="312"/>
      <c r="BMW89" s="312"/>
      <c r="BMX89" s="312"/>
      <c r="BMY89" s="312"/>
      <c r="BMZ89" s="312"/>
      <c r="BNA89" s="312"/>
      <c r="BNB89" s="312"/>
      <c r="BNC89" s="312"/>
      <c r="BND89" s="312"/>
      <c r="BNE89" s="312"/>
      <c r="BNF89" s="312"/>
      <c r="BNG89" s="312"/>
      <c r="BNH89" s="312"/>
      <c r="BNI89" s="312"/>
      <c r="BNJ89" s="312"/>
      <c r="BNK89" s="312"/>
      <c r="BNL89" s="312"/>
      <c r="BNM89" s="312"/>
      <c r="BNN89" s="312"/>
      <c r="BNO89" s="312"/>
      <c r="BNP89" s="312"/>
      <c r="BNQ89" s="318"/>
      <c r="BNR89" s="318"/>
      <c r="BNS89" s="318"/>
      <c r="BNT89" s="318"/>
      <c r="BNU89" s="318"/>
      <c r="BNV89" s="318"/>
      <c r="BNW89" s="318"/>
      <c r="BNX89" s="318"/>
      <c r="BNY89" s="318"/>
      <c r="BNZ89" s="318"/>
      <c r="BOA89" s="318"/>
      <c r="BOB89" s="318"/>
      <c r="BOC89" s="318"/>
      <c r="BOD89" s="318"/>
      <c r="BOE89" s="318"/>
      <c r="BOF89" s="318"/>
      <c r="BOG89" s="322"/>
      <c r="BOH89" s="323"/>
      <c r="BOI89" s="323"/>
      <c r="BOJ89" s="323"/>
      <c r="BOK89" s="323"/>
      <c r="BOL89" s="323"/>
      <c r="BOM89" s="323"/>
      <c r="BON89" s="323"/>
      <c r="BOO89" s="323"/>
      <c r="BOP89" s="323"/>
      <c r="BOQ89" s="323"/>
      <c r="BOR89" s="323"/>
      <c r="BOS89" s="323"/>
      <c r="BOT89" s="323"/>
      <c r="BOU89" s="323"/>
      <c r="BOV89" s="350"/>
      <c r="BOW89" s="312"/>
      <c r="BOX89" s="312"/>
      <c r="BOY89" s="312"/>
      <c r="BOZ89" s="312"/>
      <c r="BPA89" s="312"/>
      <c r="BPB89" s="312"/>
      <c r="BPC89" s="312"/>
      <c r="BPD89" s="312"/>
      <c r="BPE89" s="312"/>
      <c r="BPF89" s="312"/>
      <c r="BPG89" s="312"/>
      <c r="BPH89" s="312"/>
      <c r="BPI89" s="312"/>
      <c r="BPJ89" s="312"/>
      <c r="BPK89" s="312"/>
      <c r="BPL89" s="312"/>
      <c r="BPM89" s="312"/>
      <c r="BPN89" s="312"/>
      <c r="BPO89" s="312"/>
      <c r="BPP89" s="312"/>
      <c r="BPQ89" s="312"/>
      <c r="BPR89" s="312"/>
      <c r="BPS89" s="312"/>
      <c r="BPT89" s="312"/>
      <c r="BPU89" s="312"/>
      <c r="BPV89" s="312"/>
      <c r="BPW89" s="312"/>
      <c r="BPX89" s="312"/>
      <c r="BPY89" s="312"/>
      <c r="BPZ89" s="312"/>
      <c r="BQA89" s="312"/>
      <c r="BQB89" s="312"/>
      <c r="BQC89" s="312"/>
      <c r="BQD89" s="312"/>
      <c r="BQE89" s="312"/>
      <c r="BQF89" s="312"/>
      <c r="BQG89" s="312"/>
      <c r="BQH89" s="312"/>
      <c r="BQI89" s="312"/>
      <c r="BQJ89" s="312"/>
      <c r="BQK89" s="312"/>
      <c r="BQL89" s="312"/>
      <c r="BQM89" s="312"/>
      <c r="BQN89" s="312"/>
      <c r="BQO89" s="312"/>
      <c r="BQP89" s="312"/>
      <c r="BQQ89" s="312"/>
      <c r="BQR89" s="312"/>
      <c r="BQS89" s="312"/>
      <c r="BQT89" s="312"/>
      <c r="BQU89" s="312"/>
      <c r="BQV89" s="312"/>
      <c r="BQW89" s="312"/>
      <c r="BQX89" s="312"/>
      <c r="BQY89" s="312"/>
      <c r="BQZ89" s="312"/>
      <c r="BRA89" s="312"/>
      <c r="BRB89" s="312"/>
      <c r="BRC89" s="312"/>
      <c r="BRD89" s="312"/>
      <c r="BRE89" s="318"/>
      <c r="BRF89" s="318"/>
      <c r="BRG89" s="318"/>
      <c r="BRH89" s="318"/>
      <c r="BRI89" s="318"/>
      <c r="BRJ89" s="318"/>
      <c r="BRK89" s="318"/>
      <c r="BRL89" s="318"/>
      <c r="BRM89" s="318"/>
      <c r="BRN89" s="318"/>
      <c r="BRO89" s="318"/>
      <c r="BRP89" s="318"/>
      <c r="BRQ89" s="318"/>
      <c r="BRR89" s="318"/>
      <c r="BRS89" s="318"/>
      <c r="BRT89" s="318"/>
      <c r="BRU89" s="322"/>
      <c r="BRV89" s="323"/>
      <c r="BRW89" s="323"/>
      <c r="BRX89" s="323"/>
      <c r="BRY89" s="323"/>
      <c r="BRZ89" s="323"/>
      <c r="BSA89" s="323"/>
      <c r="BSB89" s="323"/>
      <c r="BSC89" s="323"/>
      <c r="BSD89" s="323"/>
      <c r="BSE89" s="323"/>
      <c r="BSF89" s="323"/>
      <c r="BSG89" s="323"/>
      <c r="BSH89" s="323"/>
      <c r="BSI89" s="323"/>
      <c r="BSJ89" s="350"/>
      <c r="BSK89" s="312"/>
      <c r="BSL89" s="312"/>
      <c r="BSM89" s="312"/>
      <c r="BSN89" s="312"/>
      <c r="BSO89" s="312"/>
      <c r="BSP89" s="312"/>
      <c r="BSQ89" s="312"/>
      <c r="BSR89" s="312"/>
      <c r="BSS89" s="312"/>
      <c r="BST89" s="312"/>
      <c r="BSU89" s="312"/>
      <c r="BSV89" s="312"/>
      <c r="BSW89" s="312"/>
      <c r="BSX89" s="312"/>
      <c r="BSY89" s="312"/>
      <c r="BSZ89" s="312"/>
      <c r="BTA89" s="312"/>
      <c r="BTB89" s="312"/>
      <c r="BTC89" s="312"/>
      <c r="BTD89" s="312"/>
      <c r="BTE89" s="312"/>
      <c r="BTF89" s="312"/>
      <c r="BTG89" s="312"/>
      <c r="BTH89" s="312"/>
      <c r="BTI89" s="312"/>
      <c r="BTJ89" s="312"/>
      <c r="BTK89" s="312"/>
      <c r="BTL89" s="312"/>
      <c r="BTM89" s="312"/>
      <c r="BTN89" s="312"/>
      <c r="BTO89" s="312"/>
      <c r="BTP89" s="312"/>
      <c r="BTQ89" s="312"/>
      <c r="BTR89" s="312"/>
      <c r="BTS89" s="312"/>
      <c r="BTT89" s="312"/>
      <c r="BTU89" s="312"/>
      <c r="BTV89" s="312"/>
      <c r="BTW89" s="312"/>
      <c r="BTX89" s="312"/>
      <c r="BTY89" s="312"/>
      <c r="BTZ89" s="312"/>
      <c r="BUA89" s="312"/>
      <c r="BUB89" s="312"/>
      <c r="BUC89" s="312"/>
      <c r="BUD89" s="312"/>
      <c r="BUE89" s="312"/>
      <c r="BUF89" s="312"/>
      <c r="BUG89" s="312"/>
      <c r="BUH89" s="312"/>
      <c r="BUI89" s="312"/>
      <c r="BUJ89" s="312"/>
      <c r="BUK89" s="312"/>
      <c r="BUL89" s="312"/>
      <c r="BUM89" s="312"/>
      <c r="BUN89" s="312"/>
      <c r="BUO89" s="312"/>
      <c r="BUP89" s="312"/>
      <c r="BUQ89" s="312"/>
      <c r="BUR89" s="312"/>
      <c r="BUS89" s="318"/>
      <c r="BUT89" s="318"/>
      <c r="BUU89" s="318"/>
      <c r="BUV89" s="318"/>
      <c r="BUW89" s="318"/>
      <c r="BUX89" s="318"/>
      <c r="BUY89" s="318"/>
      <c r="BUZ89" s="318"/>
      <c r="BVA89" s="318"/>
      <c r="BVB89" s="318"/>
      <c r="BVC89" s="318"/>
      <c r="BVD89" s="318"/>
      <c r="BVE89" s="318"/>
      <c r="BVF89" s="318"/>
      <c r="BVG89" s="318"/>
      <c r="BVH89" s="318"/>
      <c r="BVI89" s="322"/>
      <c r="BVJ89" s="323"/>
      <c r="BVK89" s="323"/>
      <c r="BVL89" s="323"/>
      <c r="BVM89" s="323"/>
      <c r="BVN89" s="323"/>
      <c r="BVO89" s="323"/>
      <c r="BVP89" s="323"/>
      <c r="BVQ89" s="323"/>
      <c r="BVR89" s="323"/>
      <c r="BVS89" s="323"/>
      <c r="BVT89" s="323"/>
      <c r="BVU89" s="323"/>
      <c r="BVV89" s="323"/>
      <c r="BVW89" s="323"/>
      <c r="BVX89" s="350"/>
      <c r="BVY89" s="312"/>
      <c r="BVZ89" s="312"/>
      <c r="BWA89" s="312"/>
      <c r="BWB89" s="312"/>
      <c r="BWC89" s="312"/>
      <c r="BWD89" s="312"/>
      <c r="BWE89" s="312"/>
      <c r="BWF89" s="312"/>
      <c r="BWG89" s="312"/>
      <c r="BWH89" s="312"/>
      <c r="BWI89" s="312"/>
      <c r="BWJ89" s="312"/>
      <c r="BWK89" s="312"/>
      <c r="BWL89" s="312"/>
      <c r="BWM89" s="312"/>
      <c r="BWN89" s="312"/>
      <c r="BWO89" s="312"/>
      <c r="BWP89" s="312"/>
      <c r="BWQ89" s="312"/>
      <c r="BWR89" s="312"/>
      <c r="BWS89" s="312"/>
      <c r="BWT89" s="312"/>
      <c r="BWU89" s="312"/>
      <c r="BWV89" s="312"/>
      <c r="BWW89" s="312"/>
      <c r="BWX89" s="312"/>
      <c r="BWY89" s="312"/>
      <c r="BWZ89" s="312"/>
      <c r="BXA89" s="312"/>
      <c r="BXB89" s="312"/>
      <c r="BXC89" s="312"/>
      <c r="BXD89" s="312"/>
      <c r="BXE89" s="312"/>
      <c r="BXF89" s="312"/>
      <c r="BXG89" s="312"/>
      <c r="BXH89" s="312"/>
      <c r="BXI89" s="312"/>
      <c r="BXJ89" s="312"/>
      <c r="BXK89" s="312"/>
      <c r="BXL89" s="312"/>
      <c r="BXM89" s="312"/>
      <c r="BXN89" s="312"/>
      <c r="BXO89" s="312"/>
      <c r="BXP89" s="312"/>
      <c r="BXQ89" s="312"/>
      <c r="BXR89" s="312"/>
      <c r="BXS89" s="312"/>
      <c r="BXT89" s="312"/>
      <c r="BXU89" s="312"/>
      <c r="BXV89" s="312"/>
      <c r="BXW89" s="312"/>
      <c r="BXX89" s="312"/>
      <c r="BXY89" s="312"/>
      <c r="BXZ89" s="312"/>
      <c r="BYA89" s="312"/>
      <c r="BYB89" s="312"/>
      <c r="BYC89" s="312"/>
      <c r="BYD89" s="312"/>
      <c r="BYE89" s="312"/>
      <c r="BYF89" s="312"/>
      <c r="BYG89" s="318"/>
      <c r="BYH89" s="318"/>
      <c r="BYI89" s="318"/>
      <c r="BYJ89" s="318"/>
      <c r="BYK89" s="318"/>
      <c r="BYL89" s="318"/>
      <c r="BYM89" s="318"/>
      <c r="BYN89" s="318"/>
      <c r="BYO89" s="318"/>
      <c r="BYP89" s="318"/>
      <c r="BYQ89" s="318"/>
      <c r="BYR89" s="318"/>
      <c r="BYS89" s="318"/>
      <c r="BYT89" s="318"/>
      <c r="BYU89" s="318"/>
      <c r="BYV89" s="318"/>
      <c r="BYW89" s="322"/>
      <c r="BYX89" s="323"/>
      <c r="BYY89" s="323"/>
      <c r="BYZ89" s="323"/>
      <c r="BZA89" s="323"/>
      <c r="BZB89" s="323"/>
      <c r="BZC89" s="323"/>
      <c r="BZD89" s="323"/>
      <c r="BZE89" s="323"/>
      <c r="BZF89" s="323"/>
      <c r="BZG89" s="323"/>
      <c r="BZH89" s="323"/>
      <c r="BZI89" s="323"/>
      <c r="BZJ89" s="323"/>
      <c r="BZK89" s="323"/>
      <c r="BZL89" s="350"/>
      <c r="BZM89" s="312"/>
      <c r="BZN89" s="312"/>
      <c r="BZO89" s="312"/>
      <c r="BZP89" s="312"/>
      <c r="BZQ89" s="312"/>
      <c r="BZR89" s="312"/>
      <c r="BZS89" s="312"/>
      <c r="BZT89" s="312"/>
      <c r="BZU89" s="312"/>
      <c r="BZV89" s="312"/>
      <c r="BZW89" s="312"/>
      <c r="BZX89" s="312"/>
      <c r="BZY89" s="312"/>
      <c r="BZZ89" s="312"/>
      <c r="CAA89" s="312"/>
      <c r="CAB89" s="312"/>
      <c r="CAC89" s="312"/>
      <c r="CAD89" s="312"/>
      <c r="CAE89" s="312"/>
      <c r="CAF89" s="312"/>
      <c r="CAG89" s="312"/>
      <c r="CAH89" s="312"/>
      <c r="CAI89" s="312"/>
      <c r="CAJ89" s="312"/>
      <c r="CAK89" s="312"/>
      <c r="CAL89" s="312"/>
      <c r="CAM89" s="312"/>
      <c r="CAN89" s="312"/>
      <c r="CAO89" s="312"/>
      <c r="CAP89" s="312"/>
      <c r="CAQ89" s="312"/>
      <c r="CAR89" s="312"/>
      <c r="CAS89" s="312"/>
      <c r="CAT89" s="312"/>
      <c r="CAU89" s="312"/>
      <c r="CAV89" s="312"/>
      <c r="CAW89" s="312"/>
      <c r="CAX89" s="312"/>
      <c r="CAY89" s="312"/>
      <c r="CAZ89" s="312"/>
      <c r="CBA89" s="312"/>
      <c r="CBB89" s="312"/>
      <c r="CBC89" s="312"/>
      <c r="CBD89" s="312"/>
      <c r="CBE89" s="312"/>
      <c r="CBF89" s="312"/>
      <c r="CBG89" s="312"/>
      <c r="CBH89" s="312"/>
      <c r="CBI89" s="312"/>
      <c r="CBJ89" s="312"/>
      <c r="CBK89" s="312"/>
      <c r="CBL89" s="312"/>
      <c r="CBM89" s="312"/>
      <c r="CBN89" s="312"/>
      <c r="CBO89" s="312"/>
      <c r="CBP89" s="312"/>
      <c r="CBQ89" s="312"/>
      <c r="CBR89" s="312"/>
      <c r="CBS89" s="312"/>
      <c r="CBT89" s="312"/>
      <c r="CBU89" s="318"/>
      <c r="CBV89" s="318"/>
      <c r="CBW89" s="318"/>
      <c r="CBX89" s="318"/>
      <c r="CBY89" s="318"/>
      <c r="CBZ89" s="318"/>
      <c r="CCA89" s="318"/>
      <c r="CCB89" s="318"/>
      <c r="CCC89" s="318"/>
      <c r="CCD89" s="318"/>
      <c r="CCE89" s="318"/>
      <c r="CCF89" s="318"/>
      <c r="CCG89" s="318"/>
      <c r="CCH89" s="318"/>
      <c r="CCI89" s="318"/>
      <c r="CCJ89" s="318"/>
      <c r="CCK89" s="322"/>
      <c r="CCL89" s="323"/>
      <c r="CCM89" s="323"/>
      <c r="CCN89" s="323"/>
      <c r="CCO89" s="323"/>
      <c r="CCP89" s="323"/>
      <c r="CCQ89" s="323"/>
      <c r="CCR89" s="323"/>
      <c r="CCS89" s="323"/>
      <c r="CCT89" s="323"/>
      <c r="CCU89" s="323"/>
      <c r="CCV89" s="323"/>
      <c r="CCW89" s="323"/>
      <c r="CCX89" s="323"/>
      <c r="CCY89" s="323"/>
      <c r="CCZ89" s="350"/>
      <c r="CDA89" s="312"/>
      <c r="CDB89" s="312"/>
      <c r="CDC89" s="312"/>
      <c r="CDD89" s="312"/>
      <c r="CDE89" s="312"/>
      <c r="CDF89" s="312"/>
      <c r="CDG89" s="312"/>
      <c r="CDH89" s="312"/>
      <c r="CDI89" s="312"/>
      <c r="CDJ89" s="312"/>
      <c r="CDK89" s="312"/>
      <c r="CDL89" s="312"/>
      <c r="CDM89" s="312"/>
      <c r="CDN89" s="312"/>
      <c r="CDO89" s="312"/>
      <c r="CDP89" s="312"/>
      <c r="CDQ89" s="312"/>
      <c r="CDR89" s="312"/>
      <c r="CDS89" s="312"/>
      <c r="CDT89" s="312"/>
      <c r="CDU89" s="312"/>
      <c r="CDV89" s="312"/>
      <c r="CDW89" s="312"/>
      <c r="CDX89" s="312"/>
      <c r="CDY89" s="312"/>
      <c r="CDZ89" s="312"/>
      <c r="CEA89" s="312"/>
      <c r="CEB89" s="312"/>
      <c r="CEC89" s="312"/>
      <c r="CED89" s="312"/>
      <c r="CEE89" s="312"/>
      <c r="CEF89" s="312"/>
      <c r="CEG89" s="312"/>
      <c r="CEH89" s="312"/>
      <c r="CEI89" s="312"/>
      <c r="CEJ89" s="312"/>
      <c r="CEK89" s="312"/>
      <c r="CEL89" s="312"/>
      <c r="CEM89" s="312"/>
      <c r="CEN89" s="312"/>
      <c r="CEO89" s="312"/>
      <c r="CEP89" s="312"/>
      <c r="CEQ89" s="312"/>
      <c r="CER89" s="312"/>
      <c r="CES89" s="312"/>
      <c r="CET89" s="312"/>
      <c r="CEU89" s="312"/>
      <c r="CEV89" s="312"/>
      <c r="CEW89" s="312"/>
      <c r="CEX89" s="312"/>
      <c r="CEY89" s="312"/>
      <c r="CEZ89" s="312"/>
      <c r="CFA89" s="312"/>
      <c r="CFB89" s="312"/>
      <c r="CFC89" s="312"/>
      <c r="CFD89" s="312"/>
      <c r="CFE89" s="312"/>
      <c r="CFF89" s="312"/>
      <c r="CFG89" s="312"/>
      <c r="CFH89" s="312"/>
      <c r="CFI89" s="318"/>
      <c r="CFJ89" s="318"/>
      <c r="CFK89" s="318"/>
      <c r="CFL89" s="318"/>
      <c r="CFM89" s="318"/>
      <c r="CFN89" s="318"/>
      <c r="CFO89" s="318"/>
      <c r="CFP89" s="318"/>
      <c r="CFQ89" s="318"/>
      <c r="CFR89" s="318"/>
      <c r="CFS89" s="318"/>
      <c r="CFT89" s="318"/>
      <c r="CFU89" s="318"/>
      <c r="CFV89" s="318"/>
      <c r="CFW89" s="318"/>
      <c r="CFX89" s="318"/>
      <c r="CFY89" s="322"/>
      <c r="CFZ89" s="323"/>
      <c r="CGA89" s="323"/>
      <c r="CGB89" s="323"/>
      <c r="CGC89" s="323"/>
      <c r="CGD89" s="323"/>
      <c r="CGE89" s="323"/>
      <c r="CGF89" s="323"/>
      <c r="CGG89" s="323"/>
      <c r="CGH89" s="323"/>
      <c r="CGI89" s="323"/>
      <c r="CGJ89" s="323"/>
      <c r="CGK89" s="323"/>
      <c r="CGL89" s="323"/>
      <c r="CGM89" s="323"/>
      <c r="CGN89" s="350"/>
      <c r="CGO89" s="312"/>
      <c r="CGP89" s="312"/>
      <c r="CGQ89" s="312"/>
      <c r="CGR89" s="312"/>
      <c r="CGS89" s="312"/>
      <c r="CGT89" s="312"/>
      <c r="CGU89" s="312"/>
      <c r="CGV89" s="312"/>
      <c r="CGW89" s="312"/>
      <c r="CGX89" s="312"/>
      <c r="CGY89" s="312"/>
      <c r="CGZ89" s="312"/>
      <c r="CHA89" s="312"/>
      <c r="CHB89" s="312"/>
      <c r="CHC89" s="312"/>
      <c r="CHD89" s="312"/>
      <c r="CHE89" s="312"/>
      <c r="CHF89" s="312"/>
      <c r="CHG89" s="312"/>
      <c r="CHH89" s="312"/>
      <c r="CHI89" s="312"/>
      <c r="CHJ89" s="312"/>
      <c r="CHK89" s="312"/>
      <c r="CHL89" s="312"/>
      <c r="CHM89" s="312"/>
      <c r="CHN89" s="312"/>
      <c r="CHO89" s="312"/>
      <c r="CHP89" s="312"/>
      <c r="CHQ89" s="312"/>
      <c r="CHR89" s="312"/>
      <c r="CHS89" s="312"/>
      <c r="CHT89" s="312"/>
      <c r="CHU89" s="312"/>
      <c r="CHV89" s="312"/>
      <c r="CHW89" s="312"/>
      <c r="CHX89" s="312"/>
      <c r="CHY89" s="312"/>
      <c r="CHZ89" s="312"/>
      <c r="CIA89" s="312"/>
      <c r="CIB89" s="312"/>
      <c r="CIC89" s="312"/>
      <c r="CID89" s="312"/>
      <c r="CIE89" s="312"/>
      <c r="CIF89" s="312"/>
      <c r="CIG89" s="312"/>
      <c r="CIH89" s="312"/>
      <c r="CII89" s="312"/>
      <c r="CIJ89" s="312"/>
      <c r="CIK89" s="312"/>
      <c r="CIL89" s="312"/>
      <c r="CIM89" s="312"/>
      <c r="CIN89" s="312"/>
      <c r="CIO89" s="312"/>
      <c r="CIP89" s="312"/>
      <c r="CIQ89" s="312"/>
      <c r="CIR89" s="312"/>
      <c r="CIS89" s="312"/>
      <c r="CIT89" s="312"/>
      <c r="CIU89" s="312"/>
      <c r="CIV89" s="312"/>
      <c r="CIW89" s="318"/>
      <c r="CIX89" s="318"/>
      <c r="CIY89" s="318"/>
      <c r="CIZ89" s="318"/>
      <c r="CJA89" s="318"/>
      <c r="CJB89" s="318"/>
      <c r="CJC89" s="318"/>
      <c r="CJD89" s="318"/>
      <c r="CJE89" s="318"/>
      <c r="CJF89" s="318"/>
      <c r="CJG89" s="318"/>
      <c r="CJH89" s="318"/>
      <c r="CJI89" s="318"/>
      <c r="CJJ89" s="318"/>
      <c r="CJK89" s="318"/>
      <c r="CJL89" s="318"/>
      <c r="CJM89" s="322"/>
      <c r="CJN89" s="323"/>
      <c r="CJO89" s="323"/>
      <c r="CJP89" s="323"/>
      <c r="CJQ89" s="323"/>
      <c r="CJR89" s="323"/>
      <c r="CJS89" s="323"/>
      <c r="CJT89" s="323"/>
      <c r="CJU89" s="323"/>
      <c r="CJV89" s="323"/>
      <c r="CJW89" s="323"/>
      <c r="CJX89" s="323"/>
      <c r="CJY89" s="323"/>
      <c r="CJZ89" s="323"/>
      <c r="CKA89" s="323"/>
      <c r="CKB89" s="350"/>
      <c r="CKC89" s="312"/>
      <c r="CKD89" s="312"/>
      <c r="CKE89" s="312"/>
      <c r="CKF89" s="312"/>
      <c r="CKG89" s="312"/>
      <c r="CKH89" s="312"/>
      <c r="CKI89" s="312"/>
      <c r="CKJ89" s="312"/>
      <c r="CKK89" s="312"/>
      <c r="CKL89" s="312"/>
      <c r="CKM89" s="312"/>
      <c r="CKN89" s="312"/>
      <c r="CKO89" s="312"/>
      <c r="CKP89" s="312"/>
      <c r="CKQ89" s="312"/>
      <c r="CKR89" s="312"/>
      <c r="CKS89" s="312"/>
      <c r="CKT89" s="312"/>
      <c r="CKU89" s="312"/>
      <c r="CKV89" s="312"/>
      <c r="CKW89" s="312"/>
      <c r="CKX89" s="312"/>
      <c r="CKY89" s="312"/>
      <c r="CKZ89" s="312"/>
      <c r="CLA89" s="312"/>
      <c r="CLB89" s="312"/>
      <c r="CLC89" s="312"/>
      <c r="CLD89" s="312"/>
      <c r="CLE89" s="312"/>
      <c r="CLF89" s="312"/>
      <c r="CLG89" s="312"/>
      <c r="CLH89" s="312"/>
      <c r="CLI89" s="312"/>
      <c r="CLJ89" s="312"/>
      <c r="CLK89" s="312"/>
      <c r="CLL89" s="312"/>
      <c r="CLM89" s="312"/>
      <c r="CLN89" s="312"/>
      <c r="CLO89" s="312"/>
      <c r="CLP89" s="312"/>
      <c r="CLQ89" s="312"/>
      <c r="CLR89" s="312"/>
      <c r="CLS89" s="312"/>
      <c r="CLT89" s="312"/>
      <c r="CLU89" s="312"/>
      <c r="CLV89" s="312"/>
      <c r="CLW89" s="312"/>
      <c r="CLX89" s="312"/>
      <c r="CLY89" s="312"/>
      <c r="CLZ89" s="312"/>
      <c r="CMA89" s="312"/>
      <c r="CMB89" s="312"/>
      <c r="CMC89" s="312"/>
      <c r="CMD89" s="312"/>
      <c r="CME89" s="312"/>
      <c r="CMF89" s="312"/>
      <c r="CMG89" s="312"/>
      <c r="CMH89" s="312"/>
      <c r="CMI89" s="312"/>
      <c r="CMJ89" s="312"/>
      <c r="CMK89" s="318"/>
      <c r="CML89" s="318"/>
      <c r="CMM89" s="318"/>
      <c r="CMN89" s="318"/>
      <c r="CMO89" s="318"/>
      <c r="CMP89" s="318"/>
      <c r="CMQ89" s="318"/>
      <c r="CMR89" s="318"/>
      <c r="CMS89" s="318"/>
      <c r="CMT89" s="318"/>
      <c r="CMU89" s="318"/>
      <c r="CMV89" s="318"/>
      <c r="CMW89" s="318"/>
      <c r="CMX89" s="318"/>
      <c r="CMY89" s="318"/>
      <c r="CMZ89" s="318"/>
      <c r="CNA89" s="322"/>
      <c r="CNB89" s="323"/>
      <c r="CNC89" s="323"/>
      <c r="CND89" s="323"/>
      <c r="CNE89" s="323"/>
      <c r="CNF89" s="323"/>
      <c r="CNG89" s="323"/>
      <c r="CNH89" s="323"/>
      <c r="CNI89" s="323"/>
      <c r="CNJ89" s="323"/>
      <c r="CNK89" s="323"/>
      <c r="CNL89" s="323"/>
      <c r="CNM89" s="323"/>
      <c r="CNN89" s="323"/>
      <c r="CNO89" s="323"/>
      <c r="CNP89" s="350"/>
      <c r="CNQ89" s="312"/>
      <c r="CNR89" s="312"/>
      <c r="CNS89" s="312"/>
      <c r="CNT89" s="312"/>
      <c r="CNU89" s="312"/>
      <c r="CNV89" s="312"/>
      <c r="CNW89" s="312"/>
      <c r="CNX89" s="312"/>
      <c r="CNY89" s="312"/>
      <c r="CNZ89" s="312"/>
      <c r="COA89" s="312"/>
      <c r="COB89" s="312"/>
      <c r="COC89" s="312"/>
      <c r="COD89" s="312"/>
      <c r="COE89" s="312"/>
      <c r="COF89" s="312"/>
      <c r="COG89" s="312"/>
      <c r="COH89" s="312"/>
      <c r="COI89" s="312"/>
      <c r="COJ89" s="312"/>
      <c r="COK89" s="312"/>
      <c r="COL89" s="312"/>
      <c r="COM89" s="312"/>
      <c r="CON89" s="312"/>
      <c r="COO89" s="312"/>
      <c r="COP89" s="312"/>
      <c r="COQ89" s="312"/>
      <c r="COR89" s="312"/>
      <c r="COS89" s="312"/>
      <c r="COT89" s="312"/>
      <c r="COU89" s="312"/>
      <c r="COV89" s="312"/>
      <c r="COW89" s="312"/>
      <c r="COX89" s="312"/>
      <c r="COY89" s="312"/>
      <c r="COZ89" s="312"/>
      <c r="CPA89" s="312"/>
      <c r="CPB89" s="312"/>
      <c r="CPC89" s="312"/>
      <c r="CPD89" s="312"/>
      <c r="CPE89" s="312"/>
      <c r="CPF89" s="312"/>
      <c r="CPG89" s="312"/>
      <c r="CPH89" s="312"/>
      <c r="CPI89" s="312"/>
      <c r="CPJ89" s="312"/>
      <c r="CPK89" s="312"/>
      <c r="CPL89" s="312"/>
      <c r="CPM89" s="312"/>
      <c r="CPN89" s="312"/>
      <c r="CPO89" s="312"/>
      <c r="CPP89" s="312"/>
      <c r="CPQ89" s="312"/>
      <c r="CPR89" s="312"/>
      <c r="CPS89" s="312"/>
      <c r="CPT89" s="312"/>
      <c r="CPU89" s="312"/>
      <c r="CPV89" s="312"/>
      <c r="CPW89" s="312"/>
      <c r="CPX89" s="312"/>
      <c r="CPY89" s="318"/>
      <c r="CPZ89" s="318"/>
      <c r="CQA89" s="318"/>
      <c r="CQB89" s="318"/>
      <c r="CQC89" s="318"/>
      <c r="CQD89" s="318"/>
      <c r="CQE89" s="318"/>
      <c r="CQF89" s="318"/>
      <c r="CQG89" s="318"/>
      <c r="CQH89" s="318"/>
      <c r="CQI89" s="318"/>
      <c r="CQJ89" s="318"/>
      <c r="CQK89" s="318"/>
      <c r="CQL89" s="318"/>
      <c r="CQM89" s="318"/>
      <c r="CQN89" s="318"/>
      <c r="CQO89" s="322"/>
      <c r="CQP89" s="323"/>
      <c r="CQQ89" s="323"/>
      <c r="CQR89" s="323"/>
      <c r="CQS89" s="323"/>
      <c r="CQT89" s="323"/>
      <c r="CQU89" s="323"/>
      <c r="CQV89" s="323"/>
      <c r="CQW89" s="323"/>
      <c r="CQX89" s="323"/>
      <c r="CQY89" s="323"/>
      <c r="CQZ89" s="323"/>
      <c r="CRA89" s="323"/>
      <c r="CRB89" s="323"/>
      <c r="CRC89" s="323"/>
      <c r="CRD89" s="350"/>
      <c r="CRE89" s="312"/>
      <c r="CRF89" s="312"/>
      <c r="CRG89" s="312"/>
      <c r="CRH89" s="312"/>
      <c r="CRI89" s="312"/>
      <c r="CRJ89" s="312"/>
      <c r="CRK89" s="312"/>
      <c r="CRL89" s="312"/>
      <c r="CRM89" s="312"/>
      <c r="CRN89" s="312"/>
      <c r="CRO89" s="312"/>
      <c r="CRP89" s="312"/>
      <c r="CRQ89" s="312"/>
      <c r="CRR89" s="312"/>
      <c r="CRS89" s="312"/>
      <c r="CRT89" s="312"/>
      <c r="CRU89" s="312"/>
      <c r="CRV89" s="312"/>
      <c r="CRW89" s="312"/>
      <c r="CRX89" s="312"/>
      <c r="CRY89" s="312"/>
      <c r="CRZ89" s="312"/>
      <c r="CSA89" s="312"/>
      <c r="CSB89" s="312"/>
      <c r="CSC89" s="312"/>
      <c r="CSD89" s="312"/>
      <c r="CSE89" s="312"/>
      <c r="CSF89" s="312"/>
      <c r="CSG89" s="312"/>
      <c r="CSH89" s="312"/>
      <c r="CSI89" s="312"/>
      <c r="CSJ89" s="312"/>
      <c r="CSK89" s="312"/>
      <c r="CSL89" s="312"/>
      <c r="CSM89" s="312"/>
      <c r="CSN89" s="312"/>
      <c r="CSO89" s="312"/>
      <c r="CSP89" s="312"/>
      <c r="CSQ89" s="312"/>
      <c r="CSR89" s="312"/>
      <c r="CSS89" s="312"/>
      <c r="CST89" s="312"/>
      <c r="CSU89" s="312"/>
      <c r="CSV89" s="312"/>
      <c r="CSW89" s="312"/>
      <c r="CSX89" s="312"/>
      <c r="CSY89" s="312"/>
      <c r="CSZ89" s="312"/>
      <c r="CTA89" s="312"/>
      <c r="CTB89" s="312"/>
      <c r="CTC89" s="312"/>
      <c r="CTD89" s="312"/>
      <c r="CTE89" s="312"/>
      <c r="CTF89" s="312"/>
      <c r="CTG89" s="312"/>
      <c r="CTH89" s="312"/>
      <c r="CTI89" s="312"/>
      <c r="CTJ89" s="312"/>
      <c r="CTK89" s="312"/>
      <c r="CTL89" s="312"/>
      <c r="CTM89" s="318"/>
      <c r="CTN89" s="318"/>
      <c r="CTO89" s="318"/>
      <c r="CTP89" s="318"/>
      <c r="CTQ89" s="318"/>
      <c r="CTR89" s="318"/>
      <c r="CTS89" s="318"/>
      <c r="CTT89" s="318"/>
      <c r="CTU89" s="318"/>
      <c r="CTV89" s="318"/>
      <c r="CTW89" s="318"/>
      <c r="CTX89" s="318"/>
      <c r="CTY89" s="318"/>
      <c r="CTZ89" s="318"/>
      <c r="CUA89" s="318"/>
      <c r="CUB89" s="318"/>
      <c r="CUC89" s="322"/>
      <c r="CUD89" s="323"/>
      <c r="CUE89" s="323"/>
      <c r="CUF89" s="323"/>
      <c r="CUG89" s="323"/>
      <c r="CUH89" s="323"/>
      <c r="CUI89" s="323"/>
      <c r="CUJ89" s="323"/>
      <c r="CUK89" s="323"/>
      <c r="CUL89" s="323"/>
      <c r="CUM89" s="323"/>
      <c r="CUN89" s="323"/>
      <c r="CUO89" s="323"/>
      <c r="CUP89" s="323"/>
      <c r="CUQ89" s="323"/>
      <c r="CUR89" s="350"/>
      <c r="CUS89" s="312"/>
      <c r="CUT89" s="312"/>
      <c r="CUU89" s="312"/>
      <c r="CUV89" s="312"/>
      <c r="CUW89" s="312"/>
      <c r="CUX89" s="312"/>
      <c r="CUY89" s="312"/>
      <c r="CUZ89" s="312"/>
      <c r="CVA89" s="312"/>
      <c r="CVB89" s="312"/>
      <c r="CVC89" s="312"/>
      <c r="CVD89" s="312"/>
      <c r="CVE89" s="312"/>
      <c r="CVF89" s="312"/>
      <c r="CVG89" s="312"/>
      <c r="CVH89" s="312"/>
      <c r="CVI89" s="312"/>
      <c r="CVJ89" s="312"/>
      <c r="CVK89" s="312"/>
      <c r="CVL89" s="312"/>
      <c r="CVM89" s="312"/>
      <c r="CVN89" s="312"/>
      <c r="CVO89" s="312"/>
      <c r="CVP89" s="312"/>
      <c r="CVQ89" s="312"/>
      <c r="CVR89" s="312"/>
      <c r="CVS89" s="312"/>
      <c r="CVT89" s="312"/>
      <c r="CVU89" s="312"/>
      <c r="CVV89" s="312"/>
      <c r="CVW89" s="312"/>
      <c r="CVX89" s="312"/>
      <c r="CVY89" s="312"/>
      <c r="CVZ89" s="312"/>
      <c r="CWA89" s="312"/>
      <c r="CWB89" s="312"/>
      <c r="CWC89" s="312"/>
      <c r="CWD89" s="312"/>
      <c r="CWE89" s="312"/>
      <c r="CWF89" s="312"/>
      <c r="CWG89" s="312"/>
      <c r="CWH89" s="312"/>
      <c r="CWI89" s="312"/>
      <c r="CWJ89" s="312"/>
      <c r="CWK89" s="312"/>
      <c r="CWL89" s="312"/>
      <c r="CWM89" s="312"/>
      <c r="CWN89" s="312"/>
      <c r="CWO89" s="312"/>
      <c r="CWP89" s="312"/>
      <c r="CWQ89" s="312"/>
      <c r="CWR89" s="312"/>
      <c r="CWS89" s="312"/>
      <c r="CWT89" s="312"/>
      <c r="CWU89" s="312"/>
      <c r="CWV89" s="312"/>
      <c r="CWW89" s="312"/>
      <c r="CWX89" s="312"/>
      <c r="CWY89" s="312"/>
      <c r="CWZ89" s="312"/>
      <c r="CXA89" s="318"/>
      <c r="CXB89" s="318"/>
      <c r="CXC89" s="318"/>
      <c r="CXD89" s="318"/>
      <c r="CXE89" s="318"/>
      <c r="CXF89" s="318"/>
      <c r="CXG89" s="318"/>
      <c r="CXH89" s="318"/>
      <c r="CXI89" s="318"/>
      <c r="CXJ89" s="318"/>
      <c r="CXK89" s="318"/>
      <c r="CXL89" s="318"/>
      <c r="CXM89" s="318"/>
      <c r="CXN89" s="318"/>
      <c r="CXO89" s="318"/>
      <c r="CXP89" s="318"/>
      <c r="CXQ89" s="322"/>
      <c r="CXR89" s="323"/>
      <c r="CXS89" s="323"/>
      <c r="CXT89" s="323"/>
      <c r="CXU89" s="323"/>
      <c r="CXV89" s="323"/>
      <c r="CXW89" s="323"/>
      <c r="CXX89" s="323"/>
      <c r="CXY89" s="323"/>
      <c r="CXZ89" s="323"/>
      <c r="CYA89" s="323"/>
      <c r="CYB89" s="323"/>
      <c r="CYC89" s="323"/>
      <c r="CYD89" s="323"/>
      <c r="CYE89" s="323"/>
      <c r="CYF89" s="350"/>
      <c r="CYG89" s="312"/>
      <c r="CYH89" s="312"/>
      <c r="CYI89" s="312"/>
      <c r="CYJ89" s="312"/>
      <c r="CYK89" s="312"/>
      <c r="CYL89" s="312"/>
      <c r="CYM89" s="312"/>
      <c r="CYN89" s="312"/>
      <c r="CYO89" s="312"/>
      <c r="CYP89" s="312"/>
      <c r="CYQ89" s="312"/>
      <c r="CYR89" s="312"/>
      <c r="CYS89" s="312"/>
      <c r="CYT89" s="312"/>
      <c r="CYU89" s="312"/>
      <c r="CYV89" s="312"/>
      <c r="CYW89" s="312"/>
      <c r="CYX89" s="312"/>
      <c r="CYY89" s="312"/>
      <c r="CYZ89" s="312"/>
      <c r="CZA89" s="312"/>
      <c r="CZB89" s="312"/>
      <c r="CZC89" s="312"/>
      <c r="CZD89" s="312"/>
      <c r="CZE89" s="312"/>
      <c r="CZF89" s="312"/>
      <c r="CZG89" s="312"/>
      <c r="CZH89" s="312"/>
      <c r="CZI89" s="312"/>
      <c r="CZJ89" s="312"/>
      <c r="CZK89" s="312"/>
      <c r="CZL89" s="312"/>
      <c r="CZM89" s="312"/>
      <c r="CZN89" s="312"/>
      <c r="CZO89" s="312"/>
      <c r="CZP89" s="312"/>
      <c r="CZQ89" s="312"/>
      <c r="CZR89" s="312"/>
      <c r="CZS89" s="312"/>
      <c r="CZT89" s="312"/>
      <c r="CZU89" s="312"/>
      <c r="CZV89" s="312"/>
      <c r="CZW89" s="312"/>
      <c r="CZX89" s="312"/>
      <c r="CZY89" s="312"/>
      <c r="CZZ89" s="312"/>
      <c r="DAA89" s="312"/>
      <c r="DAB89" s="312"/>
      <c r="DAC89" s="312"/>
      <c r="DAD89" s="312"/>
      <c r="DAE89" s="312"/>
      <c r="DAF89" s="312"/>
      <c r="DAG89" s="312"/>
      <c r="DAH89" s="312"/>
      <c r="DAI89" s="312"/>
      <c r="DAJ89" s="312"/>
      <c r="DAK89" s="312"/>
      <c r="DAL89" s="312"/>
      <c r="DAM89" s="312"/>
      <c r="DAN89" s="312"/>
      <c r="DAO89" s="318"/>
      <c r="DAP89" s="318"/>
      <c r="DAQ89" s="318"/>
      <c r="DAR89" s="318"/>
      <c r="DAS89" s="318"/>
      <c r="DAT89" s="318"/>
      <c r="DAU89" s="318"/>
      <c r="DAV89" s="318"/>
      <c r="DAW89" s="318"/>
      <c r="DAX89" s="318"/>
      <c r="DAY89" s="318"/>
      <c r="DAZ89" s="318"/>
      <c r="DBA89" s="318"/>
      <c r="DBB89" s="318"/>
      <c r="DBC89" s="318"/>
      <c r="DBD89" s="318"/>
      <c r="DBE89" s="322"/>
      <c r="DBF89" s="323"/>
      <c r="DBG89" s="323"/>
      <c r="DBH89" s="323"/>
      <c r="DBI89" s="323"/>
      <c r="DBJ89" s="323"/>
      <c r="DBK89" s="323"/>
      <c r="DBL89" s="323"/>
      <c r="DBM89" s="323"/>
      <c r="DBN89" s="323"/>
      <c r="DBO89" s="323"/>
      <c r="DBP89" s="323"/>
      <c r="DBQ89" s="323"/>
      <c r="DBR89" s="323"/>
      <c r="DBS89" s="323"/>
      <c r="DBT89" s="350"/>
      <c r="DBU89" s="312"/>
      <c r="DBV89" s="312"/>
      <c r="DBW89" s="312"/>
      <c r="DBX89" s="312"/>
      <c r="DBY89" s="312"/>
      <c r="DBZ89" s="312"/>
      <c r="DCA89" s="312"/>
      <c r="DCB89" s="312"/>
      <c r="DCC89" s="312"/>
      <c r="DCD89" s="312"/>
      <c r="DCE89" s="312"/>
      <c r="DCF89" s="312"/>
      <c r="DCG89" s="312"/>
      <c r="DCH89" s="312"/>
      <c r="DCI89" s="312"/>
      <c r="DCJ89" s="312"/>
      <c r="DCK89" s="312"/>
      <c r="DCL89" s="312"/>
      <c r="DCM89" s="312"/>
      <c r="DCN89" s="312"/>
      <c r="DCO89" s="312"/>
      <c r="DCP89" s="312"/>
      <c r="DCQ89" s="312"/>
      <c r="DCR89" s="312"/>
      <c r="DCS89" s="312"/>
      <c r="DCT89" s="312"/>
      <c r="DCU89" s="312"/>
      <c r="DCV89" s="312"/>
      <c r="DCW89" s="312"/>
      <c r="DCX89" s="312"/>
      <c r="DCY89" s="312"/>
      <c r="DCZ89" s="312"/>
      <c r="DDA89" s="312"/>
      <c r="DDB89" s="312"/>
      <c r="DDC89" s="312"/>
      <c r="DDD89" s="312"/>
      <c r="DDE89" s="312"/>
      <c r="DDF89" s="312"/>
      <c r="DDG89" s="312"/>
      <c r="DDH89" s="312"/>
      <c r="DDI89" s="312"/>
      <c r="DDJ89" s="312"/>
      <c r="DDK89" s="312"/>
      <c r="DDL89" s="312"/>
      <c r="DDM89" s="312"/>
      <c r="DDN89" s="312"/>
      <c r="DDO89" s="312"/>
      <c r="DDP89" s="312"/>
      <c r="DDQ89" s="312"/>
      <c r="DDR89" s="312"/>
      <c r="DDS89" s="312"/>
      <c r="DDT89" s="312"/>
      <c r="DDU89" s="312"/>
      <c r="DDV89" s="312"/>
      <c r="DDW89" s="312"/>
      <c r="DDX89" s="312"/>
      <c r="DDY89" s="312"/>
      <c r="DDZ89" s="312"/>
      <c r="DEA89" s="312"/>
      <c r="DEB89" s="312"/>
      <c r="DEC89" s="318"/>
      <c r="DED89" s="318"/>
      <c r="DEE89" s="318"/>
      <c r="DEF89" s="318"/>
      <c r="DEG89" s="318"/>
      <c r="DEH89" s="318"/>
      <c r="DEI89" s="318"/>
      <c r="DEJ89" s="318"/>
      <c r="DEK89" s="318"/>
      <c r="DEL89" s="318"/>
      <c r="DEM89" s="318"/>
      <c r="DEN89" s="318"/>
      <c r="DEO89" s="318"/>
      <c r="DEP89" s="318"/>
      <c r="DEQ89" s="318"/>
      <c r="DER89" s="318"/>
      <c r="DES89" s="322"/>
      <c r="DET89" s="323"/>
      <c r="DEU89" s="323"/>
      <c r="DEV89" s="323"/>
      <c r="DEW89" s="323"/>
      <c r="DEX89" s="323"/>
      <c r="DEY89" s="323"/>
      <c r="DEZ89" s="323"/>
      <c r="DFA89" s="323"/>
      <c r="DFB89" s="323"/>
      <c r="DFC89" s="323"/>
      <c r="DFD89" s="323"/>
      <c r="DFE89" s="323"/>
      <c r="DFF89" s="323"/>
      <c r="DFG89" s="323"/>
      <c r="DFH89" s="350"/>
      <c r="DFI89" s="312"/>
      <c r="DFJ89" s="312"/>
      <c r="DFK89" s="312"/>
      <c r="DFL89" s="312"/>
      <c r="DFM89" s="312"/>
      <c r="DFN89" s="312"/>
      <c r="DFO89" s="312"/>
      <c r="DFP89" s="312"/>
      <c r="DFQ89" s="312"/>
      <c r="DFR89" s="312"/>
      <c r="DFS89" s="312"/>
      <c r="DFT89" s="312"/>
      <c r="DFU89" s="312"/>
      <c r="DFV89" s="312"/>
      <c r="DFW89" s="312"/>
      <c r="DFX89" s="312"/>
      <c r="DFY89" s="312"/>
      <c r="DFZ89" s="312"/>
      <c r="DGA89" s="312"/>
      <c r="DGB89" s="312"/>
      <c r="DGC89" s="312"/>
      <c r="DGD89" s="312"/>
      <c r="DGE89" s="312"/>
      <c r="DGF89" s="312"/>
      <c r="DGG89" s="312"/>
      <c r="DGH89" s="312"/>
      <c r="DGI89" s="312"/>
      <c r="DGJ89" s="312"/>
      <c r="DGK89" s="312"/>
      <c r="DGL89" s="312"/>
      <c r="DGM89" s="312"/>
      <c r="DGN89" s="312"/>
      <c r="DGO89" s="312"/>
      <c r="DGP89" s="312"/>
      <c r="DGQ89" s="312"/>
      <c r="DGR89" s="312"/>
      <c r="DGS89" s="312"/>
      <c r="DGT89" s="312"/>
      <c r="DGU89" s="312"/>
      <c r="DGV89" s="312"/>
      <c r="DGW89" s="312"/>
      <c r="DGX89" s="312"/>
      <c r="DGY89" s="312"/>
      <c r="DGZ89" s="312"/>
      <c r="DHA89" s="312"/>
      <c r="DHB89" s="312"/>
      <c r="DHC89" s="312"/>
      <c r="DHD89" s="312"/>
      <c r="DHE89" s="312"/>
      <c r="DHF89" s="312"/>
      <c r="DHG89" s="312"/>
      <c r="DHH89" s="312"/>
      <c r="DHI89" s="312"/>
      <c r="DHJ89" s="312"/>
      <c r="DHK89" s="312"/>
      <c r="DHL89" s="312"/>
      <c r="DHM89" s="312"/>
      <c r="DHN89" s="312"/>
      <c r="DHO89" s="312"/>
      <c r="DHP89" s="312"/>
      <c r="DHQ89" s="318"/>
      <c r="DHR89" s="318"/>
      <c r="DHS89" s="318"/>
      <c r="DHT89" s="318"/>
      <c r="DHU89" s="318"/>
      <c r="DHV89" s="318"/>
      <c r="DHW89" s="318"/>
      <c r="DHX89" s="318"/>
      <c r="DHY89" s="318"/>
      <c r="DHZ89" s="318"/>
      <c r="DIA89" s="318"/>
      <c r="DIB89" s="318"/>
      <c r="DIC89" s="318"/>
      <c r="DID89" s="318"/>
      <c r="DIE89" s="318"/>
      <c r="DIF89" s="318"/>
      <c r="DIG89" s="322"/>
      <c r="DIH89" s="323"/>
      <c r="DII89" s="323"/>
      <c r="DIJ89" s="323"/>
      <c r="DIK89" s="323"/>
      <c r="DIL89" s="323"/>
      <c r="DIM89" s="323"/>
      <c r="DIN89" s="323"/>
      <c r="DIO89" s="323"/>
      <c r="DIP89" s="323"/>
      <c r="DIQ89" s="323"/>
      <c r="DIR89" s="323"/>
      <c r="DIS89" s="323"/>
      <c r="DIT89" s="323"/>
      <c r="DIU89" s="323"/>
      <c r="DIV89" s="350"/>
      <c r="DIW89" s="312"/>
      <c r="DIX89" s="312"/>
      <c r="DIY89" s="312"/>
      <c r="DIZ89" s="312"/>
      <c r="DJA89" s="312"/>
      <c r="DJB89" s="312"/>
      <c r="DJC89" s="312"/>
      <c r="DJD89" s="312"/>
      <c r="DJE89" s="312"/>
      <c r="DJF89" s="312"/>
      <c r="DJG89" s="312"/>
      <c r="DJH89" s="312"/>
      <c r="DJI89" s="312"/>
      <c r="DJJ89" s="312"/>
      <c r="DJK89" s="312"/>
      <c r="DJL89" s="312"/>
      <c r="DJM89" s="312"/>
      <c r="DJN89" s="312"/>
      <c r="DJO89" s="312"/>
      <c r="DJP89" s="312"/>
      <c r="DJQ89" s="312"/>
      <c r="DJR89" s="312"/>
      <c r="DJS89" s="312"/>
      <c r="DJT89" s="312"/>
      <c r="DJU89" s="312"/>
      <c r="DJV89" s="312"/>
      <c r="DJW89" s="312"/>
      <c r="DJX89" s="312"/>
      <c r="DJY89" s="312"/>
      <c r="DJZ89" s="312"/>
      <c r="DKA89" s="312"/>
      <c r="DKB89" s="312"/>
      <c r="DKC89" s="312"/>
      <c r="DKD89" s="312"/>
      <c r="DKE89" s="312"/>
      <c r="DKF89" s="312"/>
      <c r="DKG89" s="312"/>
      <c r="DKH89" s="312"/>
      <c r="DKI89" s="312"/>
      <c r="DKJ89" s="312"/>
      <c r="DKK89" s="312"/>
      <c r="DKL89" s="312"/>
      <c r="DKM89" s="312"/>
      <c r="DKN89" s="312"/>
      <c r="DKO89" s="312"/>
      <c r="DKP89" s="312"/>
      <c r="DKQ89" s="312"/>
      <c r="DKR89" s="312"/>
      <c r="DKS89" s="312"/>
      <c r="DKT89" s="312"/>
      <c r="DKU89" s="312"/>
      <c r="DKV89" s="312"/>
      <c r="DKW89" s="312"/>
      <c r="DKX89" s="312"/>
      <c r="DKY89" s="312"/>
      <c r="DKZ89" s="312"/>
      <c r="DLA89" s="312"/>
      <c r="DLB89" s="312"/>
      <c r="DLC89" s="312"/>
      <c r="DLD89" s="312"/>
      <c r="DLE89" s="318"/>
      <c r="DLF89" s="318"/>
      <c r="DLG89" s="318"/>
      <c r="DLH89" s="318"/>
      <c r="DLI89" s="318"/>
      <c r="DLJ89" s="318"/>
      <c r="DLK89" s="318"/>
      <c r="DLL89" s="318"/>
      <c r="DLM89" s="318"/>
      <c r="DLN89" s="318"/>
      <c r="DLO89" s="318"/>
      <c r="DLP89" s="318"/>
      <c r="DLQ89" s="318"/>
      <c r="DLR89" s="318"/>
      <c r="DLS89" s="318"/>
      <c r="DLT89" s="318"/>
      <c r="DLU89" s="322"/>
      <c r="DLV89" s="323"/>
      <c r="DLW89" s="323"/>
      <c r="DLX89" s="323"/>
      <c r="DLY89" s="323"/>
      <c r="DLZ89" s="323"/>
      <c r="DMA89" s="323"/>
      <c r="DMB89" s="323"/>
      <c r="DMC89" s="323"/>
      <c r="DMD89" s="323"/>
      <c r="DME89" s="323"/>
      <c r="DMF89" s="323"/>
      <c r="DMG89" s="323"/>
      <c r="DMH89" s="323"/>
      <c r="DMI89" s="323"/>
      <c r="DMJ89" s="350"/>
      <c r="DMK89" s="312"/>
      <c r="DML89" s="312"/>
      <c r="DMM89" s="312"/>
      <c r="DMN89" s="312"/>
      <c r="DMO89" s="312"/>
      <c r="DMP89" s="312"/>
      <c r="DMQ89" s="312"/>
      <c r="DMR89" s="312"/>
      <c r="DMS89" s="312"/>
      <c r="DMT89" s="312"/>
      <c r="DMU89" s="312"/>
      <c r="DMV89" s="312"/>
      <c r="DMW89" s="312"/>
      <c r="DMX89" s="312"/>
      <c r="DMY89" s="312"/>
      <c r="DMZ89" s="312"/>
      <c r="DNA89" s="312"/>
      <c r="DNB89" s="312"/>
      <c r="DNC89" s="312"/>
      <c r="DND89" s="312"/>
      <c r="DNE89" s="312"/>
      <c r="DNF89" s="312"/>
      <c r="DNG89" s="312"/>
      <c r="DNH89" s="312"/>
      <c r="DNI89" s="312"/>
      <c r="DNJ89" s="312"/>
      <c r="DNK89" s="312"/>
      <c r="DNL89" s="312"/>
      <c r="DNM89" s="312"/>
      <c r="DNN89" s="312"/>
      <c r="DNO89" s="312"/>
      <c r="DNP89" s="312"/>
      <c r="DNQ89" s="312"/>
      <c r="DNR89" s="312"/>
      <c r="DNS89" s="312"/>
      <c r="DNT89" s="312"/>
      <c r="DNU89" s="312"/>
      <c r="DNV89" s="312"/>
      <c r="DNW89" s="312"/>
      <c r="DNX89" s="312"/>
      <c r="DNY89" s="312"/>
      <c r="DNZ89" s="312"/>
      <c r="DOA89" s="312"/>
      <c r="DOB89" s="312"/>
      <c r="DOC89" s="312"/>
      <c r="DOD89" s="312"/>
      <c r="DOE89" s="312"/>
      <c r="DOF89" s="312"/>
      <c r="DOG89" s="312"/>
      <c r="DOH89" s="312"/>
      <c r="DOI89" s="312"/>
      <c r="DOJ89" s="312"/>
      <c r="DOK89" s="312"/>
      <c r="DOL89" s="312"/>
      <c r="DOM89" s="312"/>
      <c r="DON89" s="312"/>
      <c r="DOO89" s="312"/>
      <c r="DOP89" s="312"/>
      <c r="DOQ89" s="312"/>
      <c r="DOR89" s="312"/>
      <c r="DOS89" s="318"/>
      <c r="DOT89" s="318"/>
      <c r="DOU89" s="318"/>
      <c r="DOV89" s="318"/>
      <c r="DOW89" s="318"/>
      <c r="DOX89" s="318"/>
      <c r="DOY89" s="318"/>
      <c r="DOZ89" s="318"/>
      <c r="DPA89" s="318"/>
      <c r="DPB89" s="318"/>
      <c r="DPC89" s="318"/>
      <c r="DPD89" s="318"/>
      <c r="DPE89" s="318"/>
      <c r="DPF89" s="318"/>
      <c r="DPG89" s="318"/>
      <c r="DPH89" s="318"/>
      <c r="DPI89" s="322"/>
      <c r="DPJ89" s="323"/>
      <c r="DPK89" s="323"/>
      <c r="DPL89" s="323"/>
      <c r="DPM89" s="323"/>
      <c r="DPN89" s="323"/>
      <c r="DPO89" s="323"/>
      <c r="DPP89" s="323"/>
      <c r="DPQ89" s="323"/>
      <c r="DPR89" s="323"/>
      <c r="DPS89" s="323"/>
      <c r="DPT89" s="323"/>
      <c r="DPU89" s="323"/>
      <c r="DPV89" s="323"/>
      <c r="DPW89" s="323"/>
      <c r="DPX89" s="350"/>
      <c r="DPY89" s="312"/>
      <c r="DPZ89" s="312"/>
      <c r="DQA89" s="312"/>
      <c r="DQB89" s="312"/>
      <c r="DQC89" s="312"/>
      <c r="DQD89" s="312"/>
      <c r="DQE89" s="312"/>
      <c r="DQF89" s="312"/>
      <c r="DQG89" s="312"/>
      <c r="DQH89" s="312"/>
      <c r="DQI89" s="312"/>
      <c r="DQJ89" s="312"/>
      <c r="DQK89" s="312"/>
      <c r="DQL89" s="312"/>
      <c r="DQM89" s="312"/>
      <c r="DQN89" s="312"/>
      <c r="DQO89" s="312"/>
      <c r="DQP89" s="312"/>
      <c r="DQQ89" s="312"/>
      <c r="DQR89" s="312"/>
      <c r="DQS89" s="312"/>
      <c r="DQT89" s="312"/>
      <c r="DQU89" s="312"/>
      <c r="DQV89" s="312"/>
      <c r="DQW89" s="312"/>
      <c r="DQX89" s="312"/>
      <c r="DQY89" s="312"/>
      <c r="DQZ89" s="312"/>
      <c r="DRA89" s="312"/>
      <c r="DRB89" s="312"/>
      <c r="DRC89" s="312"/>
      <c r="DRD89" s="312"/>
      <c r="DRE89" s="312"/>
      <c r="DRF89" s="312"/>
      <c r="DRG89" s="312"/>
      <c r="DRH89" s="312"/>
      <c r="DRI89" s="312"/>
      <c r="DRJ89" s="312"/>
      <c r="DRK89" s="312"/>
      <c r="DRL89" s="312"/>
      <c r="DRM89" s="312"/>
      <c r="DRN89" s="312"/>
      <c r="DRO89" s="312"/>
      <c r="DRP89" s="312"/>
      <c r="DRQ89" s="312"/>
      <c r="DRR89" s="312"/>
      <c r="DRS89" s="312"/>
      <c r="DRT89" s="312"/>
      <c r="DRU89" s="312"/>
      <c r="DRV89" s="312"/>
      <c r="DRW89" s="312"/>
      <c r="DRX89" s="312"/>
      <c r="DRY89" s="312"/>
      <c r="DRZ89" s="312"/>
      <c r="DSA89" s="312"/>
      <c r="DSB89" s="312"/>
      <c r="DSC89" s="312"/>
      <c r="DSD89" s="312"/>
      <c r="DSE89" s="312"/>
      <c r="DSF89" s="312"/>
      <c r="DSG89" s="318"/>
      <c r="DSH89" s="318"/>
      <c r="DSI89" s="318"/>
      <c r="DSJ89" s="318"/>
      <c r="DSK89" s="318"/>
      <c r="DSL89" s="318"/>
      <c r="DSM89" s="318"/>
      <c r="DSN89" s="318"/>
      <c r="DSO89" s="318"/>
      <c r="DSP89" s="318"/>
      <c r="DSQ89" s="318"/>
      <c r="DSR89" s="318"/>
      <c r="DSS89" s="318"/>
      <c r="DST89" s="318"/>
      <c r="DSU89" s="318"/>
      <c r="DSV89" s="318"/>
      <c r="DSW89" s="322"/>
      <c r="DSX89" s="323"/>
      <c r="DSY89" s="323"/>
      <c r="DSZ89" s="323"/>
      <c r="DTA89" s="323"/>
      <c r="DTB89" s="323"/>
      <c r="DTC89" s="323"/>
      <c r="DTD89" s="323"/>
      <c r="DTE89" s="323"/>
      <c r="DTF89" s="323"/>
      <c r="DTG89" s="323"/>
      <c r="DTH89" s="323"/>
      <c r="DTI89" s="323"/>
      <c r="DTJ89" s="323"/>
      <c r="DTK89" s="323"/>
      <c r="DTL89" s="350"/>
      <c r="DTM89" s="312"/>
      <c r="DTN89" s="312"/>
      <c r="DTO89" s="312"/>
      <c r="DTP89" s="312"/>
      <c r="DTQ89" s="312"/>
      <c r="DTR89" s="312"/>
      <c r="DTS89" s="312"/>
      <c r="DTT89" s="312"/>
      <c r="DTU89" s="312"/>
      <c r="DTV89" s="312"/>
      <c r="DTW89" s="312"/>
      <c r="DTX89" s="312"/>
      <c r="DTY89" s="312"/>
      <c r="DTZ89" s="312"/>
      <c r="DUA89" s="312"/>
      <c r="DUB89" s="312"/>
      <c r="DUC89" s="312"/>
      <c r="DUD89" s="312"/>
      <c r="DUE89" s="312"/>
      <c r="DUF89" s="312"/>
      <c r="DUG89" s="312"/>
      <c r="DUH89" s="312"/>
      <c r="DUI89" s="312"/>
      <c r="DUJ89" s="312"/>
      <c r="DUK89" s="312"/>
      <c r="DUL89" s="312"/>
      <c r="DUM89" s="312"/>
      <c r="DUN89" s="312"/>
      <c r="DUO89" s="312"/>
      <c r="DUP89" s="312"/>
      <c r="DUQ89" s="312"/>
      <c r="DUR89" s="312"/>
      <c r="DUS89" s="312"/>
      <c r="DUT89" s="312"/>
      <c r="DUU89" s="312"/>
      <c r="DUV89" s="312"/>
      <c r="DUW89" s="312"/>
      <c r="DUX89" s="312"/>
      <c r="DUY89" s="312"/>
      <c r="DUZ89" s="312"/>
      <c r="DVA89" s="312"/>
      <c r="DVB89" s="312"/>
      <c r="DVC89" s="312"/>
      <c r="DVD89" s="312"/>
      <c r="DVE89" s="312"/>
      <c r="DVF89" s="312"/>
      <c r="DVG89" s="312"/>
      <c r="DVH89" s="312"/>
      <c r="DVI89" s="312"/>
      <c r="DVJ89" s="312"/>
      <c r="DVK89" s="312"/>
      <c r="DVL89" s="312"/>
      <c r="DVM89" s="312"/>
      <c r="DVN89" s="312"/>
      <c r="DVO89" s="312"/>
      <c r="DVP89" s="312"/>
      <c r="DVQ89" s="312"/>
      <c r="DVR89" s="312"/>
      <c r="DVS89" s="312"/>
      <c r="DVT89" s="312"/>
      <c r="DVU89" s="318"/>
      <c r="DVV89" s="318"/>
      <c r="DVW89" s="318"/>
      <c r="DVX89" s="318"/>
      <c r="DVY89" s="318"/>
      <c r="DVZ89" s="318"/>
      <c r="DWA89" s="318"/>
      <c r="DWB89" s="318"/>
      <c r="DWC89" s="318"/>
      <c r="DWD89" s="318"/>
      <c r="DWE89" s="318"/>
      <c r="DWF89" s="318"/>
      <c r="DWG89" s="318"/>
      <c r="DWH89" s="318"/>
      <c r="DWI89" s="318"/>
      <c r="DWJ89" s="318"/>
      <c r="DWK89" s="322"/>
      <c r="DWL89" s="323"/>
      <c r="DWM89" s="323"/>
      <c r="DWN89" s="323"/>
      <c r="DWO89" s="323"/>
      <c r="DWP89" s="323"/>
      <c r="DWQ89" s="323"/>
      <c r="DWR89" s="323"/>
      <c r="DWS89" s="323"/>
      <c r="DWT89" s="323"/>
      <c r="DWU89" s="323"/>
      <c r="DWV89" s="323"/>
      <c r="DWW89" s="323"/>
      <c r="DWX89" s="323"/>
      <c r="DWY89" s="323"/>
      <c r="DWZ89" s="350"/>
      <c r="DXA89" s="312"/>
      <c r="DXB89" s="312"/>
      <c r="DXC89" s="312"/>
      <c r="DXD89" s="312"/>
      <c r="DXE89" s="312"/>
      <c r="DXF89" s="312"/>
      <c r="DXG89" s="312"/>
      <c r="DXH89" s="312"/>
      <c r="DXI89" s="312"/>
      <c r="DXJ89" s="312"/>
      <c r="DXK89" s="312"/>
      <c r="DXL89" s="312"/>
      <c r="DXM89" s="312"/>
      <c r="DXN89" s="312"/>
      <c r="DXO89" s="312"/>
      <c r="DXP89" s="312"/>
      <c r="DXQ89" s="312"/>
      <c r="DXR89" s="312"/>
      <c r="DXS89" s="312"/>
      <c r="DXT89" s="312"/>
      <c r="DXU89" s="312"/>
      <c r="DXV89" s="312"/>
      <c r="DXW89" s="312"/>
      <c r="DXX89" s="312"/>
      <c r="DXY89" s="312"/>
      <c r="DXZ89" s="312"/>
      <c r="DYA89" s="312"/>
      <c r="DYB89" s="312"/>
      <c r="DYC89" s="312"/>
      <c r="DYD89" s="312"/>
      <c r="DYE89" s="312"/>
      <c r="DYF89" s="312"/>
      <c r="DYG89" s="312"/>
      <c r="DYH89" s="312"/>
      <c r="DYI89" s="312"/>
      <c r="DYJ89" s="312"/>
      <c r="DYK89" s="312"/>
      <c r="DYL89" s="312"/>
      <c r="DYM89" s="312"/>
      <c r="DYN89" s="312"/>
      <c r="DYO89" s="312"/>
      <c r="DYP89" s="312"/>
      <c r="DYQ89" s="312"/>
      <c r="DYR89" s="312"/>
      <c r="DYS89" s="312"/>
      <c r="DYT89" s="312"/>
      <c r="DYU89" s="312"/>
      <c r="DYV89" s="312"/>
      <c r="DYW89" s="312"/>
      <c r="DYX89" s="312"/>
      <c r="DYY89" s="312"/>
      <c r="DYZ89" s="312"/>
      <c r="DZA89" s="312"/>
      <c r="DZB89" s="312"/>
      <c r="DZC89" s="312"/>
      <c r="DZD89" s="312"/>
      <c r="DZE89" s="312"/>
      <c r="DZF89" s="312"/>
      <c r="DZG89" s="312"/>
      <c r="DZH89" s="312"/>
      <c r="DZI89" s="318"/>
      <c r="DZJ89" s="318"/>
      <c r="DZK89" s="318"/>
      <c r="DZL89" s="318"/>
      <c r="DZM89" s="318"/>
      <c r="DZN89" s="318"/>
      <c r="DZO89" s="318"/>
      <c r="DZP89" s="318"/>
      <c r="DZQ89" s="318"/>
      <c r="DZR89" s="318"/>
      <c r="DZS89" s="318"/>
      <c r="DZT89" s="318"/>
      <c r="DZU89" s="318"/>
      <c r="DZV89" s="318"/>
      <c r="DZW89" s="318"/>
      <c r="DZX89" s="318"/>
      <c r="DZY89" s="322"/>
      <c r="DZZ89" s="323"/>
      <c r="EAA89" s="323"/>
      <c r="EAB89" s="323"/>
      <c r="EAC89" s="323"/>
      <c r="EAD89" s="323"/>
      <c r="EAE89" s="323"/>
      <c r="EAF89" s="323"/>
      <c r="EAG89" s="323"/>
      <c r="EAH89" s="323"/>
      <c r="EAI89" s="323"/>
      <c r="EAJ89" s="323"/>
      <c r="EAK89" s="323"/>
      <c r="EAL89" s="323"/>
      <c r="EAM89" s="323"/>
      <c r="EAN89" s="350"/>
      <c r="EAO89" s="312"/>
      <c r="EAP89" s="312"/>
      <c r="EAQ89" s="312"/>
      <c r="EAR89" s="312"/>
      <c r="EAS89" s="312"/>
      <c r="EAT89" s="312"/>
      <c r="EAU89" s="312"/>
      <c r="EAV89" s="312"/>
      <c r="EAW89" s="312"/>
      <c r="EAX89" s="312"/>
      <c r="EAY89" s="312"/>
      <c r="EAZ89" s="312"/>
      <c r="EBA89" s="312"/>
      <c r="EBB89" s="312"/>
      <c r="EBC89" s="312"/>
      <c r="EBD89" s="312"/>
      <c r="EBE89" s="312"/>
      <c r="EBF89" s="312"/>
      <c r="EBG89" s="312"/>
      <c r="EBH89" s="312"/>
      <c r="EBI89" s="312"/>
      <c r="EBJ89" s="312"/>
      <c r="EBK89" s="312"/>
      <c r="EBL89" s="312"/>
      <c r="EBM89" s="312"/>
      <c r="EBN89" s="312"/>
      <c r="EBO89" s="312"/>
      <c r="EBP89" s="312"/>
      <c r="EBQ89" s="312"/>
      <c r="EBR89" s="312"/>
      <c r="EBS89" s="312"/>
      <c r="EBT89" s="312"/>
      <c r="EBU89" s="312"/>
      <c r="EBV89" s="312"/>
      <c r="EBW89" s="312"/>
      <c r="EBX89" s="312"/>
      <c r="EBY89" s="312"/>
      <c r="EBZ89" s="312"/>
      <c r="ECA89" s="312"/>
      <c r="ECB89" s="312"/>
      <c r="ECC89" s="312"/>
      <c r="ECD89" s="312"/>
      <c r="ECE89" s="312"/>
      <c r="ECF89" s="312"/>
      <c r="ECG89" s="312"/>
      <c r="ECH89" s="312"/>
      <c r="ECI89" s="312"/>
      <c r="ECJ89" s="312"/>
      <c r="ECK89" s="312"/>
      <c r="ECL89" s="312"/>
      <c r="ECM89" s="312"/>
      <c r="ECN89" s="312"/>
      <c r="ECO89" s="312"/>
      <c r="ECP89" s="312"/>
      <c r="ECQ89" s="312"/>
      <c r="ECR89" s="312"/>
      <c r="ECS89" s="312"/>
      <c r="ECT89" s="312"/>
      <c r="ECU89" s="312"/>
      <c r="ECV89" s="312"/>
      <c r="ECW89" s="318"/>
      <c r="ECX89" s="318"/>
      <c r="ECY89" s="318"/>
      <c r="ECZ89" s="318"/>
      <c r="EDA89" s="318"/>
      <c r="EDB89" s="318"/>
      <c r="EDC89" s="318"/>
      <c r="EDD89" s="318"/>
      <c r="EDE89" s="318"/>
      <c r="EDF89" s="318"/>
      <c r="EDG89" s="318"/>
      <c r="EDH89" s="318"/>
      <c r="EDI89" s="318"/>
      <c r="EDJ89" s="318"/>
      <c r="EDK89" s="318"/>
      <c r="EDL89" s="318"/>
      <c r="EDM89" s="322"/>
      <c r="EDN89" s="323"/>
      <c r="EDO89" s="323"/>
      <c r="EDP89" s="323"/>
      <c r="EDQ89" s="323"/>
      <c r="EDR89" s="323"/>
      <c r="EDS89" s="323"/>
      <c r="EDT89" s="323"/>
      <c r="EDU89" s="323"/>
      <c r="EDV89" s="323"/>
      <c r="EDW89" s="323"/>
      <c r="EDX89" s="323"/>
      <c r="EDY89" s="323"/>
      <c r="EDZ89" s="323"/>
      <c r="EEA89" s="323"/>
      <c r="EEB89" s="350"/>
      <c r="EEC89" s="312"/>
      <c r="EED89" s="312"/>
      <c r="EEE89" s="312"/>
      <c r="EEF89" s="312"/>
      <c r="EEG89" s="312"/>
      <c r="EEH89" s="312"/>
      <c r="EEI89" s="312"/>
      <c r="EEJ89" s="312"/>
      <c r="EEK89" s="312"/>
      <c r="EEL89" s="312"/>
      <c r="EEM89" s="312"/>
      <c r="EEN89" s="312"/>
      <c r="EEO89" s="312"/>
      <c r="EEP89" s="312"/>
      <c r="EEQ89" s="312"/>
      <c r="EER89" s="312"/>
      <c r="EES89" s="312"/>
      <c r="EET89" s="312"/>
      <c r="EEU89" s="312"/>
      <c r="EEV89" s="312"/>
      <c r="EEW89" s="312"/>
      <c r="EEX89" s="312"/>
      <c r="EEY89" s="312"/>
      <c r="EEZ89" s="312"/>
      <c r="EFA89" s="312"/>
      <c r="EFB89" s="312"/>
      <c r="EFC89" s="312"/>
      <c r="EFD89" s="312"/>
      <c r="EFE89" s="312"/>
      <c r="EFF89" s="312"/>
      <c r="EFG89" s="312"/>
      <c r="EFH89" s="312"/>
      <c r="EFI89" s="312"/>
      <c r="EFJ89" s="312"/>
      <c r="EFK89" s="312"/>
      <c r="EFL89" s="312"/>
      <c r="EFM89" s="312"/>
      <c r="EFN89" s="312"/>
      <c r="EFO89" s="312"/>
      <c r="EFP89" s="312"/>
      <c r="EFQ89" s="312"/>
      <c r="EFR89" s="312"/>
      <c r="EFS89" s="312"/>
      <c r="EFT89" s="312"/>
      <c r="EFU89" s="312"/>
      <c r="EFV89" s="312"/>
      <c r="EFW89" s="312"/>
      <c r="EFX89" s="312"/>
      <c r="EFY89" s="312"/>
      <c r="EFZ89" s="312"/>
      <c r="EGA89" s="312"/>
      <c r="EGB89" s="312"/>
      <c r="EGC89" s="312"/>
      <c r="EGD89" s="312"/>
      <c r="EGE89" s="312"/>
      <c r="EGF89" s="312"/>
      <c r="EGG89" s="312"/>
      <c r="EGH89" s="312"/>
      <c r="EGI89" s="312"/>
      <c r="EGJ89" s="312"/>
      <c r="EGK89" s="318"/>
      <c r="EGL89" s="318"/>
      <c r="EGM89" s="318"/>
      <c r="EGN89" s="318"/>
      <c r="EGO89" s="318"/>
      <c r="EGP89" s="318"/>
      <c r="EGQ89" s="318"/>
      <c r="EGR89" s="318"/>
      <c r="EGS89" s="318"/>
      <c r="EGT89" s="318"/>
      <c r="EGU89" s="318"/>
      <c r="EGV89" s="318"/>
      <c r="EGW89" s="318"/>
      <c r="EGX89" s="318"/>
      <c r="EGY89" s="318"/>
      <c r="EGZ89" s="318"/>
      <c r="EHA89" s="322"/>
      <c r="EHB89" s="323"/>
      <c r="EHC89" s="323"/>
      <c r="EHD89" s="323"/>
      <c r="EHE89" s="323"/>
      <c r="EHF89" s="323"/>
      <c r="EHG89" s="323"/>
      <c r="EHH89" s="323"/>
      <c r="EHI89" s="323"/>
      <c r="EHJ89" s="323"/>
      <c r="EHK89" s="323"/>
      <c r="EHL89" s="323"/>
      <c r="EHM89" s="323"/>
      <c r="EHN89" s="323"/>
      <c r="EHO89" s="323"/>
      <c r="EHP89" s="350"/>
      <c r="EHQ89" s="312"/>
      <c r="EHR89" s="312"/>
      <c r="EHS89" s="312"/>
      <c r="EHT89" s="312"/>
      <c r="EHU89" s="312"/>
      <c r="EHV89" s="312"/>
      <c r="EHW89" s="312"/>
      <c r="EHX89" s="312"/>
      <c r="EHY89" s="312"/>
      <c r="EHZ89" s="312"/>
      <c r="EIA89" s="312"/>
      <c r="EIB89" s="312"/>
      <c r="EIC89" s="312"/>
      <c r="EID89" s="312"/>
      <c r="EIE89" s="312"/>
      <c r="EIF89" s="312"/>
      <c r="EIG89" s="312"/>
      <c r="EIH89" s="312"/>
      <c r="EII89" s="312"/>
      <c r="EIJ89" s="312"/>
      <c r="EIK89" s="312"/>
      <c r="EIL89" s="312"/>
      <c r="EIM89" s="312"/>
      <c r="EIN89" s="312"/>
      <c r="EIO89" s="312"/>
      <c r="EIP89" s="312"/>
      <c r="EIQ89" s="312"/>
      <c r="EIR89" s="312"/>
      <c r="EIS89" s="312"/>
      <c r="EIT89" s="312"/>
      <c r="EIU89" s="312"/>
      <c r="EIV89" s="312"/>
      <c r="EIW89" s="312"/>
      <c r="EIX89" s="312"/>
      <c r="EIY89" s="312"/>
      <c r="EIZ89" s="312"/>
      <c r="EJA89" s="312"/>
      <c r="EJB89" s="312"/>
      <c r="EJC89" s="312"/>
      <c r="EJD89" s="312"/>
      <c r="EJE89" s="312"/>
      <c r="EJF89" s="312"/>
      <c r="EJG89" s="312"/>
      <c r="EJH89" s="312"/>
      <c r="EJI89" s="312"/>
      <c r="EJJ89" s="312"/>
      <c r="EJK89" s="312"/>
      <c r="EJL89" s="312"/>
      <c r="EJM89" s="312"/>
      <c r="EJN89" s="312"/>
      <c r="EJO89" s="312"/>
      <c r="EJP89" s="312"/>
      <c r="EJQ89" s="312"/>
      <c r="EJR89" s="312"/>
      <c r="EJS89" s="312"/>
      <c r="EJT89" s="312"/>
      <c r="EJU89" s="312"/>
      <c r="EJV89" s="312"/>
      <c r="EJW89" s="312"/>
      <c r="EJX89" s="312"/>
      <c r="EJY89" s="318"/>
      <c r="EJZ89" s="318"/>
      <c r="EKA89" s="318"/>
      <c r="EKB89" s="318"/>
      <c r="EKC89" s="318"/>
      <c r="EKD89" s="318"/>
      <c r="EKE89" s="318"/>
      <c r="EKF89" s="318"/>
      <c r="EKG89" s="318"/>
      <c r="EKH89" s="318"/>
      <c r="EKI89" s="318"/>
      <c r="EKJ89" s="318"/>
      <c r="EKK89" s="318"/>
      <c r="EKL89" s="318"/>
      <c r="EKM89" s="318"/>
      <c r="EKN89" s="318"/>
      <c r="EKO89" s="322"/>
      <c r="EKP89" s="323"/>
      <c r="EKQ89" s="323"/>
      <c r="EKR89" s="323"/>
      <c r="EKS89" s="323"/>
      <c r="EKT89" s="323"/>
      <c r="EKU89" s="323"/>
      <c r="EKV89" s="323"/>
      <c r="EKW89" s="323"/>
      <c r="EKX89" s="323"/>
      <c r="EKY89" s="323"/>
      <c r="EKZ89" s="323"/>
      <c r="ELA89" s="323"/>
      <c r="ELB89" s="323"/>
      <c r="ELC89" s="323"/>
      <c r="ELD89" s="350"/>
      <c r="ELE89" s="312"/>
      <c r="ELF89" s="312"/>
      <c r="ELG89" s="312"/>
      <c r="ELH89" s="312"/>
      <c r="ELI89" s="312"/>
      <c r="ELJ89" s="312"/>
      <c r="ELK89" s="312"/>
      <c r="ELL89" s="312"/>
      <c r="ELM89" s="312"/>
      <c r="ELN89" s="312"/>
      <c r="ELO89" s="312"/>
      <c r="ELP89" s="312"/>
      <c r="ELQ89" s="312"/>
      <c r="ELR89" s="312"/>
      <c r="ELS89" s="312"/>
      <c r="ELT89" s="312"/>
      <c r="ELU89" s="312"/>
      <c r="ELV89" s="312"/>
      <c r="ELW89" s="312"/>
      <c r="ELX89" s="312"/>
      <c r="ELY89" s="312"/>
      <c r="ELZ89" s="312"/>
      <c r="EMA89" s="312"/>
      <c r="EMB89" s="312"/>
      <c r="EMC89" s="312"/>
      <c r="EMD89" s="312"/>
      <c r="EME89" s="312"/>
      <c r="EMF89" s="312"/>
      <c r="EMG89" s="312"/>
      <c r="EMH89" s="312"/>
      <c r="EMI89" s="312"/>
      <c r="EMJ89" s="312"/>
      <c r="EMK89" s="312"/>
      <c r="EML89" s="312"/>
      <c r="EMM89" s="312"/>
      <c r="EMN89" s="312"/>
      <c r="EMO89" s="312"/>
      <c r="EMP89" s="312"/>
      <c r="EMQ89" s="312"/>
      <c r="EMR89" s="312"/>
      <c r="EMS89" s="312"/>
      <c r="EMT89" s="312"/>
      <c r="EMU89" s="312"/>
      <c r="EMV89" s="312"/>
      <c r="EMW89" s="312"/>
      <c r="EMX89" s="312"/>
      <c r="EMY89" s="312"/>
      <c r="EMZ89" s="312"/>
      <c r="ENA89" s="312"/>
      <c r="ENB89" s="312"/>
      <c r="ENC89" s="312"/>
      <c r="END89" s="312"/>
      <c r="ENE89" s="312"/>
      <c r="ENF89" s="312"/>
      <c r="ENG89" s="312"/>
      <c r="ENH89" s="312"/>
      <c r="ENI89" s="312"/>
      <c r="ENJ89" s="312"/>
      <c r="ENK89" s="312"/>
      <c r="ENL89" s="312"/>
      <c r="ENM89" s="318"/>
      <c r="ENN89" s="318"/>
      <c r="ENO89" s="318"/>
      <c r="ENP89" s="318"/>
      <c r="ENQ89" s="318"/>
      <c r="ENR89" s="318"/>
      <c r="ENS89" s="318"/>
      <c r="ENT89" s="318"/>
      <c r="ENU89" s="318"/>
      <c r="ENV89" s="318"/>
      <c r="ENW89" s="318"/>
      <c r="ENX89" s="318"/>
      <c r="ENY89" s="318"/>
      <c r="ENZ89" s="318"/>
      <c r="EOA89" s="318"/>
      <c r="EOB89" s="318"/>
      <c r="EOC89" s="322"/>
      <c r="EOD89" s="323"/>
      <c r="EOE89" s="323"/>
      <c r="EOF89" s="323"/>
      <c r="EOG89" s="323"/>
      <c r="EOH89" s="323"/>
      <c r="EOI89" s="323"/>
      <c r="EOJ89" s="323"/>
      <c r="EOK89" s="323"/>
      <c r="EOL89" s="323"/>
      <c r="EOM89" s="323"/>
      <c r="EON89" s="323"/>
      <c r="EOO89" s="323"/>
      <c r="EOP89" s="323"/>
      <c r="EOQ89" s="323"/>
      <c r="EOR89" s="350"/>
      <c r="EOS89" s="312"/>
      <c r="EOT89" s="312"/>
      <c r="EOU89" s="312"/>
      <c r="EOV89" s="312"/>
      <c r="EOW89" s="312"/>
      <c r="EOX89" s="312"/>
      <c r="EOY89" s="312"/>
      <c r="EOZ89" s="312"/>
      <c r="EPA89" s="312"/>
      <c r="EPB89" s="312"/>
      <c r="EPC89" s="312"/>
      <c r="EPD89" s="312"/>
      <c r="EPE89" s="312"/>
      <c r="EPF89" s="312"/>
      <c r="EPG89" s="312"/>
      <c r="EPH89" s="312"/>
      <c r="EPI89" s="312"/>
      <c r="EPJ89" s="312"/>
      <c r="EPK89" s="312"/>
      <c r="EPL89" s="312"/>
      <c r="EPM89" s="312"/>
      <c r="EPN89" s="312"/>
      <c r="EPO89" s="312"/>
      <c r="EPP89" s="312"/>
      <c r="EPQ89" s="312"/>
      <c r="EPR89" s="312"/>
      <c r="EPS89" s="312"/>
      <c r="EPT89" s="312"/>
      <c r="EPU89" s="312"/>
      <c r="EPV89" s="312"/>
      <c r="EPW89" s="312"/>
      <c r="EPX89" s="312"/>
      <c r="EPY89" s="312"/>
      <c r="EPZ89" s="312"/>
      <c r="EQA89" s="312"/>
      <c r="EQB89" s="312"/>
      <c r="EQC89" s="312"/>
      <c r="EQD89" s="312"/>
      <c r="EQE89" s="312"/>
      <c r="EQF89" s="312"/>
      <c r="EQG89" s="312"/>
      <c r="EQH89" s="312"/>
      <c r="EQI89" s="312"/>
      <c r="EQJ89" s="312"/>
      <c r="EQK89" s="312"/>
      <c r="EQL89" s="312"/>
      <c r="EQM89" s="312"/>
      <c r="EQN89" s="312"/>
      <c r="EQO89" s="312"/>
      <c r="EQP89" s="312"/>
      <c r="EQQ89" s="312"/>
      <c r="EQR89" s="312"/>
      <c r="EQS89" s="312"/>
      <c r="EQT89" s="312"/>
      <c r="EQU89" s="312"/>
      <c r="EQV89" s="312"/>
      <c r="EQW89" s="312"/>
      <c r="EQX89" s="312"/>
      <c r="EQY89" s="312"/>
      <c r="EQZ89" s="312"/>
      <c r="ERA89" s="318"/>
      <c r="ERB89" s="318"/>
      <c r="ERC89" s="318"/>
      <c r="ERD89" s="318"/>
      <c r="ERE89" s="318"/>
      <c r="ERF89" s="318"/>
      <c r="ERG89" s="318"/>
      <c r="ERH89" s="318"/>
      <c r="ERI89" s="318"/>
      <c r="ERJ89" s="318"/>
      <c r="ERK89" s="318"/>
      <c r="ERL89" s="318"/>
      <c r="ERM89" s="318"/>
      <c r="ERN89" s="318"/>
      <c r="ERO89" s="318"/>
      <c r="ERP89" s="318"/>
      <c r="ERQ89" s="322"/>
      <c r="ERR89" s="323"/>
      <c r="ERS89" s="323"/>
      <c r="ERT89" s="323"/>
      <c r="ERU89" s="323"/>
      <c r="ERV89" s="323"/>
      <c r="ERW89" s="323"/>
      <c r="ERX89" s="323"/>
      <c r="ERY89" s="323"/>
      <c r="ERZ89" s="323"/>
      <c r="ESA89" s="323"/>
      <c r="ESB89" s="323"/>
      <c r="ESC89" s="323"/>
      <c r="ESD89" s="323"/>
      <c r="ESE89" s="323"/>
      <c r="ESF89" s="350"/>
      <c r="ESG89" s="312"/>
      <c r="ESH89" s="312"/>
      <c r="ESI89" s="312"/>
      <c r="ESJ89" s="312"/>
      <c r="ESK89" s="312"/>
      <c r="ESL89" s="312"/>
      <c r="ESM89" s="312"/>
      <c r="ESN89" s="312"/>
      <c r="ESO89" s="312"/>
      <c r="ESP89" s="312"/>
      <c r="ESQ89" s="312"/>
      <c r="ESR89" s="312"/>
      <c r="ESS89" s="312"/>
      <c r="EST89" s="312"/>
      <c r="ESU89" s="312"/>
      <c r="ESV89" s="312"/>
      <c r="ESW89" s="312"/>
      <c r="ESX89" s="312"/>
      <c r="ESY89" s="312"/>
      <c r="ESZ89" s="312"/>
      <c r="ETA89" s="312"/>
      <c r="ETB89" s="312"/>
      <c r="ETC89" s="312"/>
      <c r="ETD89" s="312"/>
      <c r="ETE89" s="312"/>
      <c r="ETF89" s="312"/>
      <c r="ETG89" s="312"/>
      <c r="ETH89" s="312"/>
      <c r="ETI89" s="312"/>
      <c r="ETJ89" s="312"/>
      <c r="ETK89" s="312"/>
      <c r="ETL89" s="312"/>
      <c r="ETM89" s="312"/>
      <c r="ETN89" s="312"/>
      <c r="ETO89" s="312"/>
      <c r="ETP89" s="312"/>
      <c r="ETQ89" s="312"/>
      <c r="ETR89" s="312"/>
      <c r="ETS89" s="312"/>
      <c r="ETT89" s="312"/>
      <c r="ETU89" s="312"/>
      <c r="ETV89" s="312"/>
      <c r="ETW89" s="312"/>
      <c r="ETX89" s="312"/>
      <c r="ETY89" s="312"/>
      <c r="ETZ89" s="312"/>
      <c r="EUA89" s="312"/>
      <c r="EUB89" s="312"/>
      <c r="EUC89" s="312"/>
      <c r="EUD89" s="312"/>
      <c r="EUE89" s="312"/>
      <c r="EUF89" s="312"/>
      <c r="EUG89" s="312"/>
      <c r="EUH89" s="312"/>
      <c r="EUI89" s="312"/>
      <c r="EUJ89" s="312"/>
      <c r="EUK89" s="312"/>
      <c r="EUL89" s="312"/>
      <c r="EUM89" s="312"/>
      <c r="EUN89" s="312"/>
      <c r="EUO89" s="318"/>
      <c r="EUP89" s="318"/>
      <c r="EUQ89" s="318"/>
      <c r="EUR89" s="318"/>
      <c r="EUS89" s="318"/>
      <c r="EUT89" s="318"/>
      <c r="EUU89" s="318"/>
      <c r="EUV89" s="318"/>
      <c r="EUW89" s="318"/>
      <c r="EUX89" s="318"/>
      <c r="EUY89" s="318"/>
      <c r="EUZ89" s="318"/>
      <c r="EVA89" s="318"/>
      <c r="EVB89" s="318"/>
      <c r="EVC89" s="318"/>
      <c r="EVD89" s="318"/>
      <c r="EVE89" s="322"/>
      <c r="EVF89" s="323"/>
      <c r="EVG89" s="323"/>
      <c r="EVH89" s="323"/>
      <c r="EVI89" s="323"/>
      <c r="EVJ89" s="323"/>
      <c r="EVK89" s="323"/>
      <c r="EVL89" s="323"/>
      <c r="EVM89" s="323"/>
      <c r="EVN89" s="323"/>
      <c r="EVO89" s="323"/>
      <c r="EVP89" s="323"/>
      <c r="EVQ89" s="323"/>
      <c r="EVR89" s="323"/>
      <c r="EVS89" s="323"/>
      <c r="EVT89" s="350"/>
      <c r="EVU89" s="312"/>
      <c r="EVV89" s="312"/>
      <c r="EVW89" s="312"/>
      <c r="EVX89" s="312"/>
      <c r="EVY89" s="312"/>
      <c r="EVZ89" s="312"/>
      <c r="EWA89" s="312"/>
      <c r="EWB89" s="312"/>
      <c r="EWC89" s="312"/>
      <c r="EWD89" s="312"/>
      <c r="EWE89" s="312"/>
      <c r="EWF89" s="312"/>
      <c r="EWG89" s="312"/>
      <c r="EWH89" s="312"/>
      <c r="EWI89" s="312"/>
      <c r="EWJ89" s="312"/>
      <c r="EWK89" s="312"/>
      <c r="EWL89" s="312"/>
      <c r="EWM89" s="312"/>
      <c r="EWN89" s="312"/>
      <c r="EWO89" s="312"/>
      <c r="EWP89" s="312"/>
      <c r="EWQ89" s="312"/>
      <c r="EWR89" s="312"/>
      <c r="EWS89" s="312"/>
      <c r="EWT89" s="312"/>
      <c r="EWU89" s="312"/>
      <c r="EWV89" s="312"/>
      <c r="EWW89" s="312"/>
      <c r="EWX89" s="312"/>
      <c r="EWY89" s="312"/>
      <c r="EWZ89" s="312"/>
      <c r="EXA89" s="312"/>
      <c r="EXB89" s="312"/>
      <c r="EXC89" s="312"/>
      <c r="EXD89" s="312"/>
      <c r="EXE89" s="312"/>
      <c r="EXF89" s="312"/>
      <c r="EXG89" s="312"/>
      <c r="EXH89" s="312"/>
      <c r="EXI89" s="312"/>
      <c r="EXJ89" s="312"/>
      <c r="EXK89" s="312"/>
      <c r="EXL89" s="312"/>
      <c r="EXM89" s="312"/>
      <c r="EXN89" s="312"/>
      <c r="EXO89" s="312"/>
      <c r="EXP89" s="312"/>
      <c r="EXQ89" s="312"/>
      <c r="EXR89" s="312"/>
      <c r="EXS89" s="312"/>
      <c r="EXT89" s="312"/>
      <c r="EXU89" s="312"/>
      <c r="EXV89" s="312"/>
      <c r="EXW89" s="312"/>
      <c r="EXX89" s="312"/>
      <c r="EXY89" s="312"/>
      <c r="EXZ89" s="312"/>
      <c r="EYA89" s="312"/>
      <c r="EYB89" s="312"/>
      <c r="EYC89" s="318"/>
      <c r="EYD89" s="318"/>
      <c r="EYE89" s="318"/>
      <c r="EYF89" s="318"/>
      <c r="EYG89" s="318"/>
      <c r="EYH89" s="318"/>
      <c r="EYI89" s="318"/>
      <c r="EYJ89" s="318"/>
      <c r="EYK89" s="318"/>
      <c r="EYL89" s="318"/>
      <c r="EYM89" s="318"/>
      <c r="EYN89" s="318"/>
      <c r="EYO89" s="318"/>
      <c r="EYP89" s="318"/>
      <c r="EYQ89" s="318"/>
      <c r="EYR89" s="318"/>
      <c r="EYS89" s="322"/>
      <c r="EYT89" s="323"/>
      <c r="EYU89" s="323"/>
      <c r="EYV89" s="323"/>
      <c r="EYW89" s="323"/>
      <c r="EYX89" s="323"/>
      <c r="EYY89" s="323"/>
      <c r="EYZ89" s="323"/>
      <c r="EZA89" s="323"/>
      <c r="EZB89" s="323"/>
      <c r="EZC89" s="323"/>
      <c r="EZD89" s="323"/>
      <c r="EZE89" s="323"/>
      <c r="EZF89" s="323"/>
      <c r="EZG89" s="323"/>
      <c r="EZH89" s="350"/>
      <c r="EZI89" s="312"/>
      <c r="EZJ89" s="312"/>
      <c r="EZK89" s="312"/>
      <c r="EZL89" s="312"/>
      <c r="EZM89" s="312"/>
      <c r="EZN89" s="312"/>
      <c r="EZO89" s="312"/>
      <c r="EZP89" s="312"/>
      <c r="EZQ89" s="312"/>
      <c r="EZR89" s="312"/>
      <c r="EZS89" s="312"/>
      <c r="EZT89" s="312"/>
      <c r="EZU89" s="312"/>
      <c r="EZV89" s="312"/>
      <c r="EZW89" s="312"/>
      <c r="EZX89" s="312"/>
      <c r="EZY89" s="312"/>
      <c r="EZZ89" s="312"/>
      <c r="FAA89" s="312"/>
      <c r="FAB89" s="312"/>
      <c r="FAC89" s="312"/>
      <c r="FAD89" s="312"/>
      <c r="FAE89" s="312"/>
      <c r="FAF89" s="312"/>
      <c r="FAG89" s="312"/>
      <c r="FAH89" s="312"/>
      <c r="FAI89" s="312"/>
      <c r="FAJ89" s="312"/>
      <c r="FAK89" s="312"/>
      <c r="FAL89" s="312"/>
      <c r="FAM89" s="312"/>
      <c r="FAN89" s="312"/>
      <c r="FAO89" s="312"/>
      <c r="FAP89" s="312"/>
      <c r="FAQ89" s="312"/>
      <c r="FAR89" s="312"/>
      <c r="FAS89" s="312"/>
      <c r="FAT89" s="312"/>
      <c r="FAU89" s="312"/>
      <c r="FAV89" s="312"/>
      <c r="FAW89" s="312"/>
      <c r="FAX89" s="312"/>
      <c r="FAY89" s="312"/>
      <c r="FAZ89" s="312"/>
      <c r="FBA89" s="312"/>
      <c r="FBB89" s="312"/>
      <c r="FBC89" s="312"/>
      <c r="FBD89" s="312"/>
      <c r="FBE89" s="312"/>
      <c r="FBF89" s="312"/>
      <c r="FBG89" s="312"/>
      <c r="FBH89" s="312"/>
      <c r="FBI89" s="312"/>
      <c r="FBJ89" s="312"/>
      <c r="FBK89" s="312"/>
      <c r="FBL89" s="312"/>
      <c r="FBM89" s="312"/>
      <c r="FBN89" s="312"/>
      <c r="FBO89" s="312"/>
      <c r="FBP89" s="312"/>
      <c r="FBQ89" s="318"/>
      <c r="FBR89" s="318"/>
      <c r="FBS89" s="318"/>
      <c r="FBT89" s="318"/>
      <c r="FBU89" s="318"/>
      <c r="FBV89" s="318"/>
      <c r="FBW89" s="318"/>
      <c r="FBX89" s="318"/>
      <c r="FBY89" s="318"/>
      <c r="FBZ89" s="318"/>
      <c r="FCA89" s="318"/>
      <c r="FCB89" s="318"/>
      <c r="FCC89" s="318"/>
      <c r="FCD89" s="318"/>
      <c r="FCE89" s="318"/>
      <c r="FCF89" s="318"/>
      <c r="FCG89" s="322"/>
      <c r="FCH89" s="323"/>
      <c r="FCI89" s="323"/>
      <c r="FCJ89" s="323"/>
      <c r="FCK89" s="323"/>
      <c r="FCL89" s="323"/>
      <c r="FCM89" s="323"/>
      <c r="FCN89" s="323"/>
      <c r="FCO89" s="323"/>
      <c r="FCP89" s="323"/>
      <c r="FCQ89" s="323"/>
      <c r="FCR89" s="323"/>
      <c r="FCS89" s="323"/>
      <c r="FCT89" s="323"/>
      <c r="FCU89" s="323"/>
      <c r="FCV89" s="350"/>
      <c r="FCW89" s="312"/>
      <c r="FCX89" s="312"/>
      <c r="FCY89" s="312"/>
      <c r="FCZ89" s="312"/>
      <c r="FDA89" s="312"/>
      <c r="FDB89" s="312"/>
      <c r="FDC89" s="312"/>
      <c r="FDD89" s="312"/>
      <c r="FDE89" s="312"/>
      <c r="FDF89" s="312"/>
      <c r="FDG89" s="312"/>
      <c r="FDH89" s="312"/>
      <c r="FDI89" s="312"/>
      <c r="FDJ89" s="312"/>
      <c r="FDK89" s="312"/>
      <c r="FDL89" s="312"/>
      <c r="FDM89" s="312"/>
      <c r="FDN89" s="312"/>
      <c r="FDO89" s="312"/>
      <c r="FDP89" s="312"/>
      <c r="FDQ89" s="312"/>
      <c r="FDR89" s="312"/>
      <c r="FDS89" s="312"/>
      <c r="FDT89" s="312"/>
      <c r="FDU89" s="312"/>
      <c r="FDV89" s="312"/>
      <c r="FDW89" s="312"/>
      <c r="FDX89" s="312"/>
      <c r="FDY89" s="312"/>
      <c r="FDZ89" s="312"/>
      <c r="FEA89" s="312"/>
      <c r="FEB89" s="312"/>
      <c r="FEC89" s="312"/>
      <c r="FED89" s="312"/>
      <c r="FEE89" s="312"/>
      <c r="FEF89" s="312"/>
      <c r="FEG89" s="312"/>
      <c r="FEH89" s="312"/>
      <c r="FEI89" s="312"/>
      <c r="FEJ89" s="312"/>
      <c r="FEK89" s="312"/>
      <c r="FEL89" s="312"/>
      <c r="FEM89" s="312"/>
      <c r="FEN89" s="312"/>
      <c r="FEO89" s="312"/>
      <c r="FEP89" s="312"/>
      <c r="FEQ89" s="312"/>
      <c r="FER89" s="312"/>
      <c r="FES89" s="312"/>
      <c r="FET89" s="312"/>
      <c r="FEU89" s="312"/>
      <c r="FEV89" s="312"/>
      <c r="FEW89" s="312"/>
      <c r="FEX89" s="312"/>
      <c r="FEY89" s="312"/>
      <c r="FEZ89" s="312"/>
      <c r="FFA89" s="312"/>
      <c r="FFB89" s="312"/>
      <c r="FFC89" s="312"/>
      <c r="FFD89" s="312"/>
      <c r="FFE89" s="318"/>
      <c r="FFF89" s="318"/>
      <c r="FFG89" s="318"/>
      <c r="FFH89" s="318"/>
      <c r="FFI89" s="318"/>
      <c r="FFJ89" s="318"/>
      <c r="FFK89" s="318"/>
      <c r="FFL89" s="318"/>
      <c r="FFM89" s="318"/>
      <c r="FFN89" s="318"/>
      <c r="FFO89" s="318"/>
      <c r="FFP89" s="318"/>
      <c r="FFQ89" s="318"/>
      <c r="FFR89" s="318"/>
      <c r="FFS89" s="318"/>
      <c r="FFT89" s="318"/>
      <c r="FFU89" s="322"/>
      <c r="FFV89" s="323"/>
      <c r="FFW89" s="323"/>
      <c r="FFX89" s="323"/>
      <c r="FFY89" s="323"/>
      <c r="FFZ89" s="323"/>
      <c r="FGA89" s="323"/>
      <c r="FGB89" s="323"/>
      <c r="FGC89" s="323"/>
      <c r="FGD89" s="323"/>
      <c r="FGE89" s="323"/>
      <c r="FGF89" s="323"/>
      <c r="FGG89" s="323"/>
      <c r="FGH89" s="323"/>
      <c r="FGI89" s="323"/>
      <c r="FGJ89" s="350"/>
      <c r="FGK89" s="312"/>
      <c r="FGL89" s="312"/>
      <c r="FGM89" s="312"/>
      <c r="FGN89" s="312"/>
      <c r="FGO89" s="312"/>
      <c r="FGP89" s="312"/>
      <c r="FGQ89" s="312"/>
      <c r="FGR89" s="312"/>
      <c r="FGS89" s="312"/>
      <c r="FGT89" s="312"/>
      <c r="FGU89" s="312"/>
      <c r="FGV89" s="312"/>
      <c r="FGW89" s="312"/>
      <c r="FGX89" s="312"/>
      <c r="FGY89" s="312"/>
      <c r="FGZ89" s="312"/>
      <c r="FHA89" s="312"/>
      <c r="FHB89" s="312"/>
      <c r="FHC89" s="312"/>
      <c r="FHD89" s="312"/>
      <c r="FHE89" s="312"/>
      <c r="FHF89" s="312"/>
      <c r="FHG89" s="312"/>
      <c r="FHH89" s="312"/>
      <c r="FHI89" s="312"/>
      <c r="FHJ89" s="312"/>
      <c r="FHK89" s="312"/>
      <c r="FHL89" s="312"/>
      <c r="FHM89" s="312"/>
      <c r="FHN89" s="312"/>
      <c r="FHO89" s="312"/>
      <c r="FHP89" s="312"/>
      <c r="FHQ89" s="312"/>
      <c r="FHR89" s="312"/>
      <c r="FHS89" s="312"/>
      <c r="FHT89" s="312"/>
      <c r="FHU89" s="312"/>
      <c r="FHV89" s="312"/>
      <c r="FHW89" s="312"/>
      <c r="FHX89" s="312"/>
      <c r="FHY89" s="312"/>
      <c r="FHZ89" s="312"/>
      <c r="FIA89" s="312"/>
      <c r="FIB89" s="312"/>
      <c r="FIC89" s="312"/>
      <c r="FID89" s="312"/>
      <c r="FIE89" s="312"/>
      <c r="FIF89" s="312"/>
      <c r="FIG89" s="312"/>
      <c r="FIH89" s="312"/>
      <c r="FII89" s="312"/>
      <c r="FIJ89" s="312"/>
      <c r="FIK89" s="312"/>
      <c r="FIL89" s="312"/>
      <c r="FIM89" s="312"/>
      <c r="FIN89" s="312"/>
      <c r="FIO89" s="312"/>
      <c r="FIP89" s="312"/>
      <c r="FIQ89" s="312"/>
      <c r="FIR89" s="312"/>
      <c r="FIS89" s="318"/>
      <c r="FIT89" s="318"/>
      <c r="FIU89" s="318"/>
      <c r="FIV89" s="318"/>
      <c r="FIW89" s="318"/>
      <c r="FIX89" s="318"/>
      <c r="FIY89" s="318"/>
      <c r="FIZ89" s="318"/>
      <c r="FJA89" s="318"/>
      <c r="FJB89" s="318"/>
      <c r="FJC89" s="318"/>
      <c r="FJD89" s="318"/>
      <c r="FJE89" s="318"/>
      <c r="FJF89" s="318"/>
      <c r="FJG89" s="318"/>
      <c r="FJH89" s="318"/>
      <c r="FJI89" s="322"/>
      <c r="FJJ89" s="323"/>
      <c r="FJK89" s="323"/>
      <c r="FJL89" s="323"/>
      <c r="FJM89" s="323"/>
      <c r="FJN89" s="323"/>
      <c r="FJO89" s="323"/>
      <c r="FJP89" s="323"/>
      <c r="FJQ89" s="323"/>
      <c r="FJR89" s="323"/>
      <c r="FJS89" s="323"/>
      <c r="FJT89" s="323"/>
      <c r="FJU89" s="323"/>
      <c r="FJV89" s="323"/>
      <c r="FJW89" s="323"/>
      <c r="FJX89" s="350"/>
      <c r="FJY89" s="312"/>
      <c r="FJZ89" s="312"/>
      <c r="FKA89" s="312"/>
      <c r="FKB89" s="312"/>
      <c r="FKC89" s="312"/>
      <c r="FKD89" s="312"/>
      <c r="FKE89" s="312"/>
      <c r="FKF89" s="312"/>
      <c r="FKG89" s="312"/>
      <c r="FKH89" s="312"/>
      <c r="FKI89" s="312"/>
      <c r="FKJ89" s="312"/>
      <c r="FKK89" s="312"/>
      <c r="FKL89" s="312"/>
      <c r="FKM89" s="312"/>
      <c r="FKN89" s="312"/>
      <c r="FKO89" s="312"/>
      <c r="FKP89" s="312"/>
      <c r="FKQ89" s="312"/>
      <c r="FKR89" s="312"/>
      <c r="FKS89" s="312"/>
      <c r="FKT89" s="312"/>
      <c r="FKU89" s="312"/>
      <c r="FKV89" s="312"/>
      <c r="FKW89" s="312"/>
      <c r="FKX89" s="312"/>
      <c r="FKY89" s="312"/>
      <c r="FKZ89" s="312"/>
      <c r="FLA89" s="312"/>
      <c r="FLB89" s="312"/>
      <c r="FLC89" s="312"/>
      <c r="FLD89" s="312"/>
      <c r="FLE89" s="312"/>
      <c r="FLF89" s="312"/>
      <c r="FLG89" s="312"/>
      <c r="FLH89" s="312"/>
      <c r="FLI89" s="312"/>
      <c r="FLJ89" s="312"/>
      <c r="FLK89" s="312"/>
      <c r="FLL89" s="312"/>
      <c r="FLM89" s="312"/>
      <c r="FLN89" s="312"/>
      <c r="FLO89" s="312"/>
      <c r="FLP89" s="312"/>
      <c r="FLQ89" s="312"/>
      <c r="FLR89" s="312"/>
      <c r="FLS89" s="312"/>
      <c r="FLT89" s="312"/>
      <c r="FLU89" s="312"/>
      <c r="FLV89" s="312"/>
      <c r="FLW89" s="312"/>
      <c r="FLX89" s="312"/>
      <c r="FLY89" s="312"/>
      <c r="FLZ89" s="312"/>
      <c r="FMA89" s="312"/>
      <c r="FMB89" s="312"/>
      <c r="FMC89" s="312"/>
      <c r="FMD89" s="312"/>
      <c r="FME89" s="312"/>
      <c r="FMF89" s="312"/>
      <c r="FMG89" s="318"/>
      <c r="FMH89" s="318"/>
      <c r="FMI89" s="318"/>
      <c r="FMJ89" s="318"/>
      <c r="FMK89" s="318"/>
      <c r="FML89" s="318"/>
      <c r="FMM89" s="318"/>
      <c r="FMN89" s="318"/>
      <c r="FMO89" s="318"/>
      <c r="FMP89" s="318"/>
      <c r="FMQ89" s="318"/>
      <c r="FMR89" s="318"/>
      <c r="FMS89" s="318"/>
      <c r="FMT89" s="318"/>
      <c r="FMU89" s="318"/>
      <c r="FMV89" s="318"/>
      <c r="FMW89" s="322"/>
      <c r="FMX89" s="323"/>
      <c r="FMY89" s="323"/>
      <c r="FMZ89" s="323"/>
      <c r="FNA89" s="323"/>
      <c r="FNB89" s="323"/>
      <c r="FNC89" s="323"/>
      <c r="FND89" s="323"/>
      <c r="FNE89" s="323"/>
      <c r="FNF89" s="323"/>
      <c r="FNG89" s="323"/>
      <c r="FNH89" s="323"/>
      <c r="FNI89" s="323"/>
      <c r="FNJ89" s="323"/>
      <c r="FNK89" s="323"/>
      <c r="FNL89" s="350"/>
      <c r="FNM89" s="312"/>
      <c r="FNN89" s="312"/>
      <c r="FNO89" s="312"/>
      <c r="FNP89" s="312"/>
      <c r="FNQ89" s="312"/>
      <c r="FNR89" s="312"/>
      <c r="FNS89" s="312"/>
      <c r="FNT89" s="312"/>
      <c r="FNU89" s="312"/>
      <c r="FNV89" s="312"/>
      <c r="FNW89" s="312"/>
      <c r="FNX89" s="312"/>
      <c r="FNY89" s="312"/>
      <c r="FNZ89" s="312"/>
      <c r="FOA89" s="312"/>
      <c r="FOB89" s="312"/>
      <c r="FOC89" s="312"/>
      <c r="FOD89" s="312"/>
      <c r="FOE89" s="312"/>
      <c r="FOF89" s="312"/>
      <c r="FOG89" s="312"/>
      <c r="FOH89" s="312"/>
      <c r="FOI89" s="312"/>
      <c r="FOJ89" s="312"/>
      <c r="FOK89" s="312"/>
      <c r="FOL89" s="312"/>
      <c r="FOM89" s="312"/>
      <c r="FON89" s="312"/>
      <c r="FOO89" s="312"/>
      <c r="FOP89" s="312"/>
      <c r="FOQ89" s="312"/>
      <c r="FOR89" s="312"/>
      <c r="FOS89" s="312"/>
      <c r="FOT89" s="312"/>
      <c r="FOU89" s="312"/>
      <c r="FOV89" s="312"/>
      <c r="FOW89" s="312"/>
      <c r="FOX89" s="312"/>
      <c r="FOY89" s="312"/>
      <c r="FOZ89" s="312"/>
      <c r="FPA89" s="312"/>
      <c r="FPB89" s="312"/>
      <c r="FPC89" s="312"/>
      <c r="FPD89" s="312"/>
      <c r="FPE89" s="312"/>
      <c r="FPF89" s="312"/>
      <c r="FPG89" s="312"/>
      <c r="FPH89" s="312"/>
      <c r="FPI89" s="312"/>
      <c r="FPJ89" s="312"/>
      <c r="FPK89" s="312"/>
      <c r="FPL89" s="312"/>
      <c r="FPM89" s="312"/>
      <c r="FPN89" s="312"/>
      <c r="FPO89" s="312"/>
      <c r="FPP89" s="312"/>
      <c r="FPQ89" s="312"/>
      <c r="FPR89" s="312"/>
      <c r="FPS89" s="312"/>
      <c r="FPT89" s="312"/>
      <c r="FPU89" s="318"/>
      <c r="FPV89" s="318"/>
      <c r="FPW89" s="318"/>
      <c r="FPX89" s="318"/>
      <c r="FPY89" s="318"/>
      <c r="FPZ89" s="318"/>
      <c r="FQA89" s="318"/>
      <c r="FQB89" s="318"/>
      <c r="FQC89" s="318"/>
      <c r="FQD89" s="318"/>
      <c r="FQE89" s="318"/>
      <c r="FQF89" s="318"/>
      <c r="FQG89" s="318"/>
      <c r="FQH89" s="318"/>
      <c r="FQI89" s="318"/>
      <c r="FQJ89" s="318"/>
      <c r="FQK89" s="322"/>
      <c r="FQL89" s="323"/>
      <c r="FQM89" s="323"/>
      <c r="FQN89" s="323"/>
      <c r="FQO89" s="323"/>
      <c r="FQP89" s="323"/>
      <c r="FQQ89" s="323"/>
      <c r="FQR89" s="323"/>
      <c r="FQS89" s="323"/>
      <c r="FQT89" s="323"/>
      <c r="FQU89" s="323"/>
      <c r="FQV89" s="323"/>
      <c r="FQW89" s="323"/>
      <c r="FQX89" s="323"/>
      <c r="FQY89" s="323"/>
      <c r="FQZ89" s="350"/>
      <c r="FRA89" s="312"/>
      <c r="FRB89" s="312"/>
      <c r="FRC89" s="312"/>
      <c r="FRD89" s="312"/>
      <c r="FRE89" s="312"/>
      <c r="FRF89" s="312"/>
      <c r="FRG89" s="312"/>
      <c r="FRH89" s="312"/>
      <c r="FRI89" s="312"/>
      <c r="FRJ89" s="312"/>
      <c r="FRK89" s="312"/>
      <c r="FRL89" s="312"/>
      <c r="FRM89" s="312"/>
      <c r="FRN89" s="312"/>
      <c r="FRO89" s="312"/>
      <c r="FRP89" s="312"/>
      <c r="FRQ89" s="312"/>
      <c r="FRR89" s="312"/>
      <c r="FRS89" s="312"/>
      <c r="FRT89" s="312"/>
      <c r="FRU89" s="312"/>
      <c r="FRV89" s="312"/>
      <c r="FRW89" s="312"/>
      <c r="FRX89" s="312"/>
      <c r="FRY89" s="312"/>
      <c r="FRZ89" s="312"/>
      <c r="FSA89" s="312"/>
      <c r="FSB89" s="312"/>
      <c r="FSC89" s="312"/>
      <c r="FSD89" s="312"/>
      <c r="FSE89" s="312"/>
      <c r="FSF89" s="312"/>
      <c r="FSG89" s="312"/>
      <c r="FSH89" s="312"/>
      <c r="FSI89" s="312"/>
      <c r="FSJ89" s="312"/>
      <c r="FSK89" s="312"/>
      <c r="FSL89" s="312"/>
      <c r="FSM89" s="312"/>
      <c r="FSN89" s="312"/>
      <c r="FSO89" s="312"/>
      <c r="FSP89" s="312"/>
      <c r="FSQ89" s="312"/>
      <c r="FSR89" s="312"/>
      <c r="FSS89" s="312"/>
      <c r="FST89" s="312"/>
      <c r="FSU89" s="312"/>
      <c r="FSV89" s="312"/>
      <c r="FSW89" s="312"/>
      <c r="FSX89" s="312"/>
      <c r="FSY89" s="312"/>
      <c r="FSZ89" s="312"/>
      <c r="FTA89" s="312"/>
      <c r="FTB89" s="312"/>
      <c r="FTC89" s="312"/>
      <c r="FTD89" s="312"/>
      <c r="FTE89" s="312"/>
      <c r="FTF89" s="312"/>
      <c r="FTG89" s="312"/>
      <c r="FTH89" s="312"/>
      <c r="FTI89" s="318"/>
      <c r="FTJ89" s="318"/>
      <c r="FTK89" s="318"/>
      <c r="FTL89" s="318"/>
      <c r="FTM89" s="318"/>
      <c r="FTN89" s="318"/>
      <c r="FTO89" s="318"/>
      <c r="FTP89" s="318"/>
      <c r="FTQ89" s="318"/>
      <c r="FTR89" s="318"/>
      <c r="FTS89" s="318"/>
      <c r="FTT89" s="318"/>
      <c r="FTU89" s="318"/>
      <c r="FTV89" s="318"/>
      <c r="FTW89" s="318"/>
      <c r="FTX89" s="318"/>
      <c r="FTY89" s="322"/>
      <c r="FTZ89" s="323"/>
      <c r="FUA89" s="323"/>
      <c r="FUB89" s="323"/>
      <c r="FUC89" s="323"/>
      <c r="FUD89" s="323"/>
      <c r="FUE89" s="323"/>
      <c r="FUF89" s="323"/>
      <c r="FUG89" s="323"/>
      <c r="FUH89" s="323"/>
      <c r="FUI89" s="323"/>
      <c r="FUJ89" s="323"/>
      <c r="FUK89" s="323"/>
      <c r="FUL89" s="323"/>
      <c r="FUM89" s="323"/>
      <c r="FUN89" s="350"/>
      <c r="FUO89" s="312"/>
      <c r="FUP89" s="312"/>
      <c r="FUQ89" s="312"/>
      <c r="FUR89" s="312"/>
      <c r="FUS89" s="312"/>
      <c r="FUT89" s="312"/>
      <c r="FUU89" s="312"/>
      <c r="FUV89" s="312"/>
      <c r="FUW89" s="312"/>
      <c r="FUX89" s="312"/>
      <c r="FUY89" s="312"/>
      <c r="FUZ89" s="312"/>
      <c r="FVA89" s="312"/>
      <c r="FVB89" s="312"/>
      <c r="FVC89" s="312"/>
      <c r="FVD89" s="312"/>
      <c r="FVE89" s="312"/>
      <c r="FVF89" s="312"/>
      <c r="FVG89" s="312"/>
      <c r="FVH89" s="312"/>
      <c r="FVI89" s="312"/>
      <c r="FVJ89" s="312"/>
      <c r="FVK89" s="312"/>
      <c r="FVL89" s="312"/>
      <c r="FVM89" s="312"/>
      <c r="FVN89" s="312"/>
      <c r="FVO89" s="312"/>
      <c r="FVP89" s="312"/>
      <c r="FVQ89" s="312"/>
      <c r="FVR89" s="312"/>
      <c r="FVS89" s="312"/>
      <c r="FVT89" s="312"/>
      <c r="FVU89" s="312"/>
      <c r="FVV89" s="312"/>
      <c r="FVW89" s="312"/>
      <c r="FVX89" s="312"/>
      <c r="FVY89" s="312"/>
      <c r="FVZ89" s="312"/>
      <c r="FWA89" s="312"/>
      <c r="FWB89" s="312"/>
      <c r="FWC89" s="312"/>
      <c r="FWD89" s="312"/>
      <c r="FWE89" s="312"/>
      <c r="FWF89" s="312"/>
      <c r="FWG89" s="312"/>
      <c r="FWH89" s="312"/>
      <c r="FWI89" s="312"/>
      <c r="FWJ89" s="312"/>
      <c r="FWK89" s="312"/>
      <c r="FWL89" s="312"/>
      <c r="FWM89" s="312"/>
      <c r="FWN89" s="312"/>
      <c r="FWO89" s="312"/>
      <c r="FWP89" s="312"/>
      <c r="FWQ89" s="312"/>
      <c r="FWR89" s="312"/>
      <c r="FWS89" s="312"/>
      <c r="FWT89" s="312"/>
      <c r="FWU89" s="312"/>
      <c r="FWV89" s="312"/>
      <c r="FWW89" s="318"/>
      <c r="FWX89" s="318"/>
      <c r="FWY89" s="318"/>
      <c r="FWZ89" s="318"/>
      <c r="FXA89" s="318"/>
      <c r="FXB89" s="318"/>
      <c r="FXC89" s="318"/>
      <c r="FXD89" s="318"/>
      <c r="FXE89" s="318"/>
      <c r="FXF89" s="318"/>
      <c r="FXG89" s="318"/>
      <c r="FXH89" s="318"/>
      <c r="FXI89" s="318"/>
      <c r="FXJ89" s="318"/>
      <c r="FXK89" s="318"/>
      <c r="FXL89" s="318"/>
      <c r="FXM89" s="322"/>
      <c r="FXN89" s="323"/>
      <c r="FXO89" s="323"/>
      <c r="FXP89" s="323"/>
      <c r="FXQ89" s="323"/>
      <c r="FXR89" s="323"/>
      <c r="FXS89" s="323"/>
      <c r="FXT89" s="323"/>
      <c r="FXU89" s="323"/>
      <c r="FXV89" s="323"/>
      <c r="FXW89" s="323"/>
      <c r="FXX89" s="323"/>
      <c r="FXY89" s="323"/>
      <c r="FXZ89" s="323"/>
      <c r="FYA89" s="323"/>
      <c r="FYB89" s="350"/>
      <c r="FYC89" s="312"/>
      <c r="FYD89" s="312"/>
      <c r="FYE89" s="312"/>
      <c r="FYF89" s="312"/>
      <c r="FYG89" s="312"/>
      <c r="FYH89" s="312"/>
      <c r="FYI89" s="312"/>
      <c r="FYJ89" s="312"/>
      <c r="FYK89" s="312"/>
      <c r="FYL89" s="312"/>
      <c r="FYM89" s="312"/>
      <c r="FYN89" s="312"/>
      <c r="FYO89" s="312"/>
      <c r="FYP89" s="312"/>
      <c r="FYQ89" s="312"/>
      <c r="FYR89" s="312"/>
      <c r="FYS89" s="312"/>
      <c r="FYT89" s="312"/>
      <c r="FYU89" s="312"/>
      <c r="FYV89" s="312"/>
      <c r="FYW89" s="312"/>
      <c r="FYX89" s="312"/>
      <c r="FYY89" s="312"/>
      <c r="FYZ89" s="312"/>
      <c r="FZA89" s="312"/>
      <c r="FZB89" s="312"/>
      <c r="FZC89" s="312"/>
      <c r="FZD89" s="312"/>
      <c r="FZE89" s="312"/>
      <c r="FZF89" s="312"/>
      <c r="FZG89" s="312"/>
      <c r="FZH89" s="312"/>
      <c r="FZI89" s="312"/>
      <c r="FZJ89" s="312"/>
      <c r="FZK89" s="312"/>
      <c r="FZL89" s="312"/>
      <c r="FZM89" s="312"/>
      <c r="FZN89" s="312"/>
      <c r="FZO89" s="312"/>
      <c r="FZP89" s="312"/>
      <c r="FZQ89" s="312"/>
      <c r="FZR89" s="312"/>
      <c r="FZS89" s="312"/>
      <c r="FZT89" s="312"/>
      <c r="FZU89" s="312"/>
      <c r="FZV89" s="312"/>
      <c r="FZW89" s="312"/>
      <c r="FZX89" s="312"/>
      <c r="FZY89" s="312"/>
      <c r="FZZ89" s="312"/>
      <c r="GAA89" s="312"/>
      <c r="GAB89" s="312"/>
      <c r="GAC89" s="312"/>
      <c r="GAD89" s="312"/>
      <c r="GAE89" s="312"/>
      <c r="GAF89" s="312"/>
      <c r="GAG89" s="312"/>
      <c r="GAH89" s="312"/>
      <c r="GAI89" s="312"/>
      <c r="GAJ89" s="312"/>
      <c r="GAK89" s="318"/>
      <c r="GAL89" s="318"/>
      <c r="GAM89" s="318"/>
      <c r="GAN89" s="318"/>
      <c r="GAO89" s="318"/>
      <c r="GAP89" s="318"/>
      <c r="GAQ89" s="318"/>
      <c r="GAR89" s="318"/>
      <c r="GAS89" s="318"/>
      <c r="GAT89" s="318"/>
      <c r="GAU89" s="318"/>
      <c r="GAV89" s="318"/>
      <c r="GAW89" s="318"/>
      <c r="GAX89" s="318"/>
      <c r="GAY89" s="318"/>
      <c r="GAZ89" s="318"/>
      <c r="GBA89" s="322"/>
      <c r="GBB89" s="323"/>
      <c r="GBC89" s="323"/>
      <c r="GBD89" s="323"/>
      <c r="GBE89" s="323"/>
      <c r="GBF89" s="323"/>
      <c r="GBG89" s="323"/>
      <c r="GBH89" s="323"/>
      <c r="GBI89" s="323"/>
      <c r="GBJ89" s="323"/>
      <c r="GBK89" s="323"/>
      <c r="GBL89" s="323"/>
      <c r="GBM89" s="323"/>
      <c r="GBN89" s="323"/>
      <c r="GBO89" s="323"/>
      <c r="GBP89" s="350"/>
      <c r="GBQ89" s="312"/>
      <c r="GBR89" s="312"/>
      <c r="GBS89" s="312"/>
      <c r="GBT89" s="312"/>
      <c r="GBU89" s="312"/>
      <c r="GBV89" s="312"/>
      <c r="GBW89" s="312"/>
      <c r="GBX89" s="312"/>
      <c r="GBY89" s="312"/>
      <c r="GBZ89" s="312"/>
      <c r="GCA89" s="312"/>
      <c r="GCB89" s="312"/>
      <c r="GCC89" s="312"/>
      <c r="GCD89" s="312"/>
      <c r="GCE89" s="312"/>
      <c r="GCF89" s="312"/>
      <c r="GCG89" s="312"/>
      <c r="GCH89" s="312"/>
      <c r="GCI89" s="312"/>
      <c r="GCJ89" s="312"/>
      <c r="GCK89" s="312"/>
      <c r="GCL89" s="312"/>
      <c r="GCM89" s="312"/>
      <c r="GCN89" s="312"/>
      <c r="GCO89" s="312"/>
      <c r="GCP89" s="312"/>
      <c r="GCQ89" s="312"/>
      <c r="GCR89" s="312"/>
      <c r="GCS89" s="312"/>
      <c r="GCT89" s="312"/>
      <c r="GCU89" s="312"/>
      <c r="GCV89" s="312"/>
      <c r="GCW89" s="312"/>
      <c r="GCX89" s="312"/>
      <c r="GCY89" s="312"/>
      <c r="GCZ89" s="312"/>
      <c r="GDA89" s="312"/>
      <c r="GDB89" s="312"/>
      <c r="GDC89" s="312"/>
      <c r="GDD89" s="312"/>
      <c r="GDE89" s="312"/>
      <c r="GDF89" s="312"/>
      <c r="GDG89" s="312"/>
      <c r="GDH89" s="312"/>
      <c r="GDI89" s="312"/>
      <c r="GDJ89" s="312"/>
      <c r="GDK89" s="312"/>
      <c r="GDL89" s="312"/>
      <c r="GDM89" s="312"/>
      <c r="GDN89" s="312"/>
      <c r="GDO89" s="312"/>
      <c r="GDP89" s="312"/>
      <c r="GDQ89" s="312"/>
      <c r="GDR89" s="312"/>
      <c r="GDS89" s="312"/>
      <c r="GDT89" s="312"/>
      <c r="GDU89" s="312"/>
      <c r="GDV89" s="312"/>
      <c r="GDW89" s="312"/>
      <c r="GDX89" s="312"/>
      <c r="GDY89" s="318"/>
      <c r="GDZ89" s="318"/>
      <c r="GEA89" s="318"/>
      <c r="GEB89" s="318"/>
      <c r="GEC89" s="318"/>
      <c r="GED89" s="318"/>
      <c r="GEE89" s="318"/>
      <c r="GEF89" s="318"/>
      <c r="GEG89" s="318"/>
      <c r="GEH89" s="318"/>
      <c r="GEI89" s="318"/>
      <c r="GEJ89" s="318"/>
      <c r="GEK89" s="318"/>
      <c r="GEL89" s="318"/>
      <c r="GEM89" s="318"/>
      <c r="GEN89" s="318"/>
      <c r="GEO89" s="322"/>
      <c r="GEP89" s="323"/>
      <c r="GEQ89" s="323"/>
      <c r="GER89" s="323"/>
      <c r="GES89" s="323"/>
      <c r="GET89" s="323"/>
      <c r="GEU89" s="323"/>
      <c r="GEV89" s="323"/>
      <c r="GEW89" s="323"/>
      <c r="GEX89" s="323"/>
      <c r="GEY89" s="323"/>
      <c r="GEZ89" s="323"/>
      <c r="GFA89" s="323"/>
      <c r="GFB89" s="323"/>
      <c r="GFC89" s="323"/>
      <c r="GFD89" s="350"/>
      <c r="GFE89" s="312"/>
      <c r="GFF89" s="312"/>
      <c r="GFG89" s="312"/>
      <c r="GFH89" s="312"/>
      <c r="GFI89" s="312"/>
      <c r="GFJ89" s="312"/>
      <c r="GFK89" s="312"/>
      <c r="GFL89" s="312"/>
      <c r="GFM89" s="312"/>
      <c r="GFN89" s="312"/>
      <c r="GFO89" s="312"/>
      <c r="GFP89" s="312"/>
      <c r="GFQ89" s="312"/>
      <c r="GFR89" s="312"/>
      <c r="GFS89" s="312"/>
      <c r="GFT89" s="312"/>
      <c r="GFU89" s="312"/>
      <c r="GFV89" s="312"/>
      <c r="GFW89" s="312"/>
      <c r="GFX89" s="312"/>
      <c r="GFY89" s="312"/>
      <c r="GFZ89" s="312"/>
      <c r="GGA89" s="312"/>
      <c r="GGB89" s="312"/>
      <c r="GGC89" s="312"/>
      <c r="GGD89" s="312"/>
      <c r="GGE89" s="312"/>
      <c r="GGF89" s="312"/>
      <c r="GGG89" s="312"/>
      <c r="GGH89" s="312"/>
      <c r="GGI89" s="312"/>
      <c r="GGJ89" s="312"/>
      <c r="GGK89" s="312"/>
      <c r="GGL89" s="312"/>
      <c r="GGM89" s="312"/>
      <c r="GGN89" s="312"/>
      <c r="GGO89" s="312"/>
      <c r="GGP89" s="312"/>
      <c r="GGQ89" s="312"/>
      <c r="GGR89" s="312"/>
      <c r="GGS89" s="312"/>
      <c r="GGT89" s="312"/>
      <c r="GGU89" s="312"/>
      <c r="GGV89" s="312"/>
      <c r="GGW89" s="312"/>
      <c r="GGX89" s="312"/>
      <c r="GGY89" s="312"/>
      <c r="GGZ89" s="312"/>
      <c r="GHA89" s="312"/>
      <c r="GHB89" s="312"/>
      <c r="GHC89" s="312"/>
      <c r="GHD89" s="312"/>
      <c r="GHE89" s="312"/>
      <c r="GHF89" s="312"/>
      <c r="GHG89" s="312"/>
      <c r="GHH89" s="312"/>
      <c r="GHI89" s="312"/>
      <c r="GHJ89" s="312"/>
      <c r="GHK89" s="312"/>
      <c r="GHL89" s="312"/>
      <c r="GHM89" s="318"/>
      <c r="GHN89" s="318"/>
      <c r="GHO89" s="318"/>
      <c r="GHP89" s="318"/>
      <c r="GHQ89" s="318"/>
      <c r="GHR89" s="318"/>
      <c r="GHS89" s="318"/>
      <c r="GHT89" s="318"/>
      <c r="GHU89" s="318"/>
      <c r="GHV89" s="318"/>
      <c r="GHW89" s="318"/>
      <c r="GHX89" s="318"/>
      <c r="GHY89" s="318"/>
      <c r="GHZ89" s="318"/>
      <c r="GIA89" s="318"/>
      <c r="GIB89" s="318"/>
      <c r="GIC89" s="322"/>
      <c r="GID89" s="323"/>
      <c r="GIE89" s="323"/>
      <c r="GIF89" s="323"/>
      <c r="GIG89" s="323"/>
      <c r="GIH89" s="323"/>
      <c r="GII89" s="323"/>
      <c r="GIJ89" s="323"/>
      <c r="GIK89" s="323"/>
      <c r="GIL89" s="323"/>
      <c r="GIM89" s="323"/>
      <c r="GIN89" s="323"/>
      <c r="GIO89" s="323"/>
      <c r="GIP89" s="323"/>
      <c r="GIQ89" s="323"/>
      <c r="GIR89" s="350"/>
      <c r="GIS89" s="312"/>
      <c r="GIT89" s="312"/>
      <c r="GIU89" s="312"/>
      <c r="GIV89" s="312"/>
      <c r="GIW89" s="312"/>
      <c r="GIX89" s="312"/>
      <c r="GIY89" s="312"/>
      <c r="GIZ89" s="312"/>
      <c r="GJA89" s="312"/>
      <c r="GJB89" s="312"/>
      <c r="GJC89" s="312"/>
      <c r="GJD89" s="312"/>
      <c r="GJE89" s="312"/>
      <c r="GJF89" s="312"/>
      <c r="GJG89" s="312"/>
      <c r="GJH89" s="312"/>
      <c r="GJI89" s="312"/>
      <c r="GJJ89" s="312"/>
      <c r="GJK89" s="312"/>
      <c r="GJL89" s="312"/>
      <c r="GJM89" s="312"/>
      <c r="GJN89" s="312"/>
      <c r="GJO89" s="312"/>
      <c r="GJP89" s="312"/>
      <c r="GJQ89" s="312"/>
      <c r="GJR89" s="312"/>
      <c r="GJS89" s="312"/>
      <c r="GJT89" s="312"/>
      <c r="GJU89" s="312"/>
      <c r="GJV89" s="312"/>
      <c r="GJW89" s="312"/>
      <c r="GJX89" s="312"/>
      <c r="GJY89" s="312"/>
      <c r="GJZ89" s="312"/>
      <c r="GKA89" s="312"/>
      <c r="GKB89" s="312"/>
      <c r="GKC89" s="312"/>
      <c r="GKD89" s="312"/>
      <c r="GKE89" s="312"/>
      <c r="GKF89" s="312"/>
      <c r="GKG89" s="312"/>
      <c r="GKH89" s="312"/>
      <c r="GKI89" s="312"/>
      <c r="GKJ89" s="312"/>
      <c r="GKK89" s="312"/>
      <c r="GKL89" s="312"/>
      <c r="GKM89" s="312"/>
      <c r="GKN89" s="312"/>
      <c r="GKO89" s="312"/>
      <c r="GKP89" s="312"/>
      <c r="GKQ89" s="312"/>
      <c r="GKR89" s="312"/>
      <c r="GKS89" s="312"/>
      <c r="GKT89" s="312"/>
      <c r="GKU89" s="312"/>
      <c r="GKV89" s="312"/>
      <c r="GKW89" s="312"/>
      <c r="GKX89" s="312"/>
      <c r="GKY89" s="312"/>
      <c r="GKZ89" s="312"/>
      <c r="GLA89" s="318"/>
      <c r="GLB89" s="318"/>
      <c r="GLC89" s="318"/>
      <c r="GLD89" s="318"/>
      <c r="GLE89" s="318"/>
      <c r="GLF89" s="318"/>
      <c r="GLG89" s="318"/>
      <c r="GLH89" s="318"/>
      <c r="GLI89" s="318"/>
      <c r="GLJ89" s="318"/>
      <c r="GLK89" s="318"/>
      <c r="GLL89" s="318"/>
      <c r="GLM89" s="318"/>
      <c r="GLN89" s="318"/>
      <c r="GLO89" s="318"/>
      <c r="GLP89" s="318"/>
      <c r="GLQ89" s="322"/>
      <c r="GLR89" s="323"/>
      <c r="GLS89" s="323"/>
      <c r="GLT89" s="323"/>
      <c r="GLU89" s="323"/>
      <c r="GLV89" s="323"/>
      <c r="GLW89" s="323"/>
      <c r="GLX89" s="323"/>
      <c r="GLY89" s="323"/>
      <c r="GLZ89" s="323"/>
      <c r="GMA89" s="323"/>
      <c r="GMB89" s="323"/>
      <c r="GMC89" s="323"/>
      <c r="GMD89" s="323"/>
      <c r="GME89" s="323"/>
      <c r="GMF89" s="350"/>
      <c r="GMG89" s="312"/>
      <c r="GMH89" s="312"/>
      <c r="GMI89" s="312"/>
      <c r="GMJ89" s="312"/>
      <c r="GMK89" s="312"/>
      <c r="GML89" s="312"/>
      <c r="GMM89" s="312"/>
      <c r="GMN89" s="312"/>
      <c r="GMO89" s="312"/>
      <c r="GMP89" s="312"/>
      <c r="GMQ89" s="312"/>
      <c r="GMR89" s="312"/>
      <c r="GMS89" s="312"/>
      <c r="GMT89" s="312"/>
      <c r="GMU89" s="312"/>
      <c r="GMV89" s="312"/>
      <c r="GMW89" s="312"/>
      <c r="GMX89" s="312"/>
      <c r="GMY89" s="312"/>
      <c r="GMZ89" s="312"/>
      <c r="GNA89" s="312"/>
      <c r="GNB89" s="312"/>
      <c r="GNC89" s="312"/>
      <c r="GND89" s="312"/>
      <c r="GNE89" s="312"/>
      <c r="GNF89" s="312"/>
      <c r="GNG89" s="312"/>
      <c r="GNH89" s="312"/>
      <c r="GNI89" s="312"/>
      <c r="GNJ89" s="312"/>
      <c r="GNK89" s="312"/>
      <c r="GNL89" s="312"/>
      <c r="GNM89" s="312"/>
      <c r="GNN89" s="312"/>
      <c r="GNO89" s="312"/>
      <c r="GNP89" s="312"/>
      <c r="GNQ89" s="312"/>
      <c r="GNR89" s="312"/>
      <c r="GNS89" s="312"/>
      <c r="GNT89" s="312"/>
      <c r="GNU89" s="312"/>
      <c r="GNV89" s="312"/>
      <c r="GNW89" s="312"/>
      <c r="GNX89" s="312"/>
      <c r="GNY89" s="312"/>
      <c r="GNZ89" s="312"/>
      <c r="GOA89" s="312"/>
      <c r="GOB89" s="312"/>
      <c r="GOC89" s="312"/>
      <c r="GOD89" s="312"/>
      <c r="GOE89" s="312"/>
      <c r="GOF89" s="312"/>
      <c r="GOG89" s="312"/>
      <c r="GOH89" s="312"/>
      <c r="GOI89" s="312"/>
      <c r="GOJ89" s="312"/>
      <c r="GOK89" s="312"/>
      <c r="GOL89" s="312"/>
      <c r="GOM89" s="312"/>
      <c r="GON89" s="312"/>
      <c r="GOO89" s="318"/>
      <c r="GOP89" s="318"/>
      <c r="GOQ89" s="318"/>
      <c r="GOR89" s="318"/>
      <c r="GOS89" s="318"/>
      <c r="GOT89" s="318"/>
      <c r="GOU89" s="318"/>
      <c r="GOV89" s="318"/>
      <c r="GOW89" s="318"/>
      <c r="GOX89" s="318"/>
      <c r="GOY89" s="318"/>
      <c r="GOZ89" s="318"/>
      <c r="GPA89" s="318"/>
      <c r="GPB89" s="318"/>
      <c r="GPC89" s="318"/>
      <c r="GPD89" s="318"/>
      <c r="GPE89" s="322"/>
      <c r="GPF89" s="323"/>
      <c r="GPG89" s="323"/>
      <c r="GPH89" s="323"/>
      <c r="GPI89" s="323"/>
      <c r="GPJ89" s="323"/>
      <c r="GPK89" s="323"/>
      <c r="GPL89" s="323"/>
      <c r="GPM89" s="323"/>
      <c r="GPN89" s="323"/>
      <c r="GPO89" s="323"/>
      <c r="GPP89" s="323"/>
      <c r="GPQ89" s="323"/>
      <c r="GPR89" s="323"/>
      <c r="GPS89" s="323"/>
      <c r="GPT89" s="350"/>
      <c r="GPU89" s="312"/>
      <c r="GPV89" s="312"/>
      <c r="GPW89" s="312"/>
      <c r="GPX89" s="312"/>
      <c r="GPY89" s="312"/>
      <c r="GPZ89" s="312"/>
      <c r="GQA89" s="312"/>
      <c r="GQB89" s="312"/>
      <c r="GQC89" s="312"/>
      <c r="GQD89" s="312"/>
      <c r="GQE89" s="312"/>
      <c r="GQF89" s="312"/>
      <c r="GQG89" s="312"/>
      <c r="GQH89" s="312"/>
      <c r="GQI89" s="312"/>
      <c r="GQJ89" s="312"/>
      <c r="GQK89" s="312"/>
      <c r="GQL89" s="312"/>
      <c r="GQM89" s="312"/>
      <c r="GQN89" s="312"/>
      <c r="GQO89" s="312"/>
      <c r="GQP89" s="312"/>
      <c r="GQQ89" s="312"/>
      <c r="GQR89" s="312"/>
      <c r="GQS89" s="312"/>
      <c r="GQT89" s="312"/>
      <c r="GQU89" s="312"/>
      <c r="GQV89" s="312"/>
      <c r="GQW89" s="312"/>
      <c r="GQX89" s="312"/>
      <c r="GQY89" s="312"/>
      <c r="GQZ89" s="312"/>
      <c r="GRA89" s="312"/>
      <c r="GRB89" s="312"/>
      <c r="GRC89" s="312"/>
      <c r="GRD89" s="312"/>
      <c r="GRE89" s="312"/>
      <c r="GRF89" s="312"/>
      <c r="GRG89" s="312"/>
      <c r="GRH89" s="312"/>
      <c r="GRI89" s="312"/>
      <c r="GRJ89" s="312"/>
      <c r="GRK89" s="312"/>
      <c r="GRL89" s="312"/>
      <c r="GRM89" s="312"/>
      <c r="GRN89" s="312"/>
      <c r="GRO89" s="312"/>
      <c r="GRP89" s="312"/>
      <c r="GRQ89" s="312"/>
      <c r="GRR89" s="312"/>
      <c r="GRS89" s="312"/>
      <c r="GRT89" s="312"/>
      <c r="GRU89" s="312"/>
      <c r="GRV89" s="312"/>
      <c r="GRW89" s="312"/>
      <c r="GRX89" s="312"/>
      <c r="GRY89" s="312"/>
      <c r="GRZ89" s="312"/>
      <c r="GSA89" s="312"/>
      <c r="GSB89" s="312"/>
      <c r="GSC89" s="318"/>
      <c r="GSD89" s="318"/>
      <c r="GSE89" s="318"/>
      <c r="GSF89" s="318"/>
      <c r="GSG89" s="318"/>
      <c r="GSH89" s="318"/>
      <c r="GSI89" s="318"/>
      <c r="GSJ89" s="318"/>
      <c r="GSK89" s="318"/>
      <c r="GSL89" s="318"/>
      <c r="GSM89" s="318"/>
      <c r="GSN89" s="318"/>
      <c r="GSO89" s="318"/>
      <c r="GSP89" s="318"/>
      <c r="GSQ89" s="318"/>
      <c r="GSR89" s="318"/>
      <c r="GSS89" s="322"/>
      <c r="GST89" s="323"/>
      <c r="GSU89" s="323"/>
      <c r="GSV89" s="323"/>
      <c r="GSW89" s="323"/>
      <c r="GSX89" s="323"/>
      <c r="GSY89" s="323"/>
      <c r="GSZ89" s="323"/>
      <c r="GTA89" s="323"/>
      <c r="GTB89" s="323"/>
      <c r="GTC89" s="323"/>
      <c r="GTD89" s="323"/>
      <c r="GTE89" s="323"/>
      <c r="GTF89" s="323"/>
      <c r="GTG89" s="323"/>
      <c r="GTH89" s="350"/>
      <c r="GTI89" s="312"/>
      <c r="GTJ89" s="312"/>
      <c r="GTK89" s="312"/>
      <c r="GTL89" s="312"/>
      <c r="GTM89" s="312"/>
      <c r="GTN89" s="312"/>
      <c r="GTO89" s="312"/>
      <c r="GTP89" s="312"/>
      <c r="GTQ89" s="312"/>
      <c r="GTR89" s="312"/>
      <c r="GTS89" s="312"/>
      <c r="GTT89" s="312"/>
      <c r="GTU89" s="312"/>
      <c r="GTV89" s="312"/>
      <c r="GTW89" s="312"/>
      <c r="GTX89" s="312"/>
      <c r="GTY89" s="312"/>
      <c r="GTZ89" s="312"/>
      <c r="GUA89" s="312"/>
      <c r="GUB89" s="312"/>
      <c r="GUC89" s="312"/>
      <c r="GUD89" s="312"/>
      <c r="GUE89" s="312"/>
      <c r="GUF89" s="312"/>
      <c r="GUG89" s="312"/>
      <c r="GUH89" s="312"/>
      <c r="GUI89" s="312"/>
      <c r="GUJ89" s="312"/>
      <c r="GUK89" s="312"/>
      <c r="GUL89" s="312"/>
      <c r="GUM89" s="312"/>
      <c r="GUN89" s="312"/>
      <c r="GUO89" s="312"/>
      <c r="GUP89" s="312"/>
      <c r="GUQ89" s="312"/>
      <c r="GUR89" s="312"/>
      <c r="GUS89" s="312"/>
      <c r="GUT89" s="312"/>
      <c r="GUU89" s="312"/>
      <c r="GUV89" s="312"/>
      <c r="GUW89" s="312"/>
      <c r="GUX89" s="312"/>
      <c r="GUY89" s="312"/>
      <c r="GUZ89" s="312"/>
      <c r="GVA89" s="312"/>
      <c r="GVB89" s="312"/>
      <c r="GVC89" s="312"/>
      <c r="GVD89" s="312"/>
      <c r="GVE89" s="312"/>
      <c r="GVF89" s="312"/>
      <c r="GVG89" s="312"/>
      <c r="GVH89" s="312"/>
      <c r="GVI89" s="312"/>
      <c r="GVJ89" s="312"/>
      <c r="GVK89" s="312"/>
      <c r="GVL89" s="312"/>
      <c r="GVM89" s="312"/>
      <c r="GVN89" s="312"/>
      <c r="GVO89" s="312"/>
      <c r="GVP89" s="312"/>
      <c r="GVQ89" s="318"/>
      <c r="GVR89" s="318"/>
      <c r="GVS89" s="318"/>
      <c r="GVT89" s="318"/>
      <c r="GVU89" s="318"/>
      <c r="GVV89" s="318"/>
      <c r="GVW89" s="318"/>
      <c r="GVX89" s="318"/>
      <c r="GVY89" s="318"/>
      <c r="GVZ89" s="318"/>
      <c r="GWA89" s="318"/>
      <c r="GWB89" s="318"/>
      <c r="GWC89" s="318"/>
      <c r="GWD89" s="318"/>
      <c r="GWE89" s="318"/>
      <c r="GWF89" s="318"/>
      <c r="GWG89" s="322"/>
      <c r="GWH89" s="323"/>
      <c r="GWI89" s="323"/>
      <c r="GWJ89" s="323"/>
      <c r="GWK89" s="323"/>
      <c r="GWL89" s="323"/>
      <c r="GWM89" s="323"/>
      <c r="GWN89" s="323"/>
      <c r="GWO89" s="323"/>
      <c r="GWP89" s="323"/>
      <c r="GWQ89" s="323"/>
      <c r="GWR89" s="323"/>
      <c r="GWS89" s="323"/>
      <c r="GWT89" s="323"/>
      <c r="GWU89" s="323"/>
      <c r="GWV89" s="350"/>
      <c r="GWW89" s="312"/>
      <c r="GWX89" s="312"/>
      <c r="GWY89" s="312"/>
      <c r="GWZ89" s="312"/>
      <c r="GXA89" s="312"/>
      <c r="GXB89" s="312"/>
      <c r="GXC89" s="312"/>
      <c r="GXD89" s="312"/>
      <c r="GXE89" s="312"/>
      <c r="GXF89" s="312"/>
      <c r="GXG89" s="312"/>
      <c r="GXH89" s="312"/>
      <c r="GXI89" s="312"/>
      <c r="GXJ89" s="312"/>
      <c r="GXK89" s="312"/>
      <c r="GXL89" s="312"/>
      <c r="GXM89" s="312"/>
      <c r="GXN89" s="312"/>
      <c r="GXO89" s="312"/>
      <c r="GXP89" s="312"/>
      <c r="GXQ89" s="312"/>
      <c r="GXR89" s="312"/>
      <c r="GXS89" s="312"/>
      <c r="GXT89" s="312"/>
      <c r="GXU89" s="312"/>
      <c r="GXV89" s="312"/>
      <c r="GXW89" s="312"/>
      <c r="GXX89" s="312"/>
      <c r="GXY89" s="312"/>
      <c r="GXZ89" s="312"/>
      <c r="GYA89" s="312"/>
      <c r="GYB89" s="312"/>
      <c r="GYC89" s="312"/>
      <c r="GYD89" s="312"/>
      <c r="GYE89" s="312"/>
      <c r="GYF89" s="312"/>
      <c r="GYG89" s="312"/>
      <c r="GYH89" s="312"/>
      <c r="GYI89" s="312"/>
      <c r="GYJ89" s="312"/>
      <c r="GYK89" s="312"/>
      <c r="GYL89" s="312"/>
      <c r="GYM89" s="312"/>
      <c r="GYN89" s="312"/>
      <c r="GYO89" s="312"/>
      <c r="GYP89" s="312"/>
      <c r="GYQ89" s="312"/>
      <c r="GYR89" s="312"/>
      <c r="GYS89" s="312"/>
      <c r="GYT89" s="312"/>
      <c r="GYU89" s="312"/>
      <c r="GYV89" s="312"/>
      <c r="GYW89" s="312"/>
      <c r="GYX89" s="312"/>
      <c r="GYY89" s="312"/>
      <c r="GYZ89" s="312"/>
      <c r="GZA89" s="312"/>
      <c r="GZB89" s="312"/>
      <c r="GZC89" s="312"/>
      <c r="GZD89" s="312"/>
      <c r="GZE89" s="318"/>
      <c r="GZF89" s="318"/>
      <c r="GZG89" s="318"/>
      <c r="GZH89" s="318"/>
      <c r="GZI89" s="318"/>
      <c r="GZJ89" s="318"/>
      <c r="GZK89" s="318"/>
      <c r="GZL89" s="318"/>
      <c r="GZM89" s="318"/>
      <c r="GZN89" s="318"/>
      <c r="GZO89" s="318"/>
      <c r="GZP89" s="318"/>
      <c r="GZQ89" s="318"/>
      <c r="GZR89" s="318"/>
      <c r="GZS89" s="318"/>
      <c r="GZT89" s="318"/>
      <c r="GZU89" s="322"/>
      <c r="GZV89" s="323"/>
      <c r="GZW89" s="323"/>
      <c r="GZX89" s="323"/>
      <c r="GZY89" s="323"/>
      <c r="GZZ89" s="323"/>
      <c r="HAA89" s="323"/>
      <c r="HAB89" s="323"/>
      <c r="HAC89" s="323"/>
      <c r="HAD89" s="323"/>
      <c r="HAE89" s="323"/>
      <c r="HAF89" s="323"/>
      <c r="HAG89" s="323"/>
      <c r="HAH89" s="323"/>
      <c r="HAI89" s="323"/>
      <c r="HAJ89" s="350"/>
      <c r="HAK89" s="312"/>
      <c r="HAL89" s="312"/>
      <c r="HAM89" s="312"/>
      <c r="HAN89" s="312"/>
      <c r="HAO89" s="312"/>
      <c r="HAP89" s="312"/>
      <c r="HAQ89" s="312"/>
      <c r="HAR89" s="312"/>
      <c r="HAS89" s="312"/>
      <c r="HAT89" s="312"/>
      <c r="HAU89" s="312"/>
      <c r="HAV89" s="312"/>
      <c r="HAW89" s="312"/>
      <c r="HAX89" s="312"/>
      <c r="HAY89" s="312"/>
      <c r="HAZ89" s="312"/>
      <c r="HBA89" s="312"/>
      <c r="HBB89" s="312"/>
      <c r="HBC89" s="312"/>
      <c r="HBD89" s="312"/>
      <c r="HBE89" s="312"/>
      <c r="HBF89" s="312"/>
      <c r="HBG89" s="312"/>
      <c r="HBH89" s="312"/>
      <c r="HBI89" s="312"/>
      <c r="HBJ89" s="312"/>
      <c r="HBK89" s="312"/>
      <c r="HBL89" s="312"/>
      <c r="HBM89" s="312"/>
      <c r="HBN89" s="312"/>
      <c r="HBO89" s="312"/>
      <c r="HBP89" s="312"/>
      <c r="HBQ89" s="312"/>
      <c r="HBR89" s="312"/>
      <c r="HBS89" s="312"/>
      <c r="HBT89" s="312"/>
      <c r="HBU89" s="312"/>
      <c r="HBV89" s="312"/>
      <c r="HBW89" s="312"/>
      <c r="HBX89" s="312"/>
      <c r="HBY89" s="312"/>
      <c r="HBZ89" s="312"/>
      <c r="HCA89" s="312"/>
      <c r="HCB89" s="312"/>
      <c r="HCC89" s="312"/>
      <c r="HCD89" s="312"/>
      <c r="HCE89" s="312"/>
      <c r="HCF89" s="312"/>
      <c r="HCG89" s="312"/>
      <c r="HCH89" s="312"/>
      <c r="HCI89" s="312"/>
      <c r="HCJ89" s="312"/>
      <c r="HCK89" s="312"/>
      <c r="HCL89" s="312"/>
      <c r="HCM89" s="312"/>
      <c r="HCN89" s="312"/>
      <c r="HCO89" s="312"/>
      <c r="HCP89" s="312"/>
      <c r="HCQ89" s="312"/>
      <c r="HCR89" s="312"/>
      <c r="HCS89" s="318"/>
      <c r="HCT89" s="318"/>
      <c r="HCU89" s="318"/>
      <c r="HCV89" s="318"/>
      <c r="HCW89" s="318"/>
      <c r="HCX89" s="318"/>
      <c r="HCY89" s="318"/>
      <c r="HCZ89" s="318"/>
      <c r="HDA89" s="318"/>
      <c r="HDB89" s="318"/>
      <c r="HDC89" s="318"/>
      <c r="HDD89" s="318"/>
      <c r="HDE89" s="318"/>
      <c r="HDF89" s="318"/>
      <c r="HDG89" s="318"/>
      <c r="HDH89" s="318"/>
      <c r="HDI89" s="322"/>
      <c r="HDJ89" s="323"/>
      <c r="HDK89" s="323"/>
      <c r="HDL89" s="323"/>
      <c r="HDM89" s="323"/>
      <c r="HDN89" s="323"/>
      <c r="HDO89" s="323"/>
      <c r="HDP89" s="323"/>
      <c r="HDQ89" s="323"/>
      <c r="HDR89" s="323"/>
      <c r="HDS89" s="323"/>
      <c r="HDT89" s="323"/>
      <c r="HDU89" s="323"/>
      <c r="HDV89" s="323"/>
      <c r="HDW89" s="323"/>
      <c r="HDX89" s="350"/>
      <c r="HDY89" s="312"/>
      <c r="HDZ89" s="312"/>
      <c r="HEA89" s="312"/>
      <c r="HEB89" s="312"/>
      <c r="HEC89" s="312"/>
      <c r="HED89" s="312"/>
      <c r="HEE89" s="312"/>
      <c r="HEF89" s="312"/>
      <c r="HEG89" s="312"/>
      <c r="HEH89" s="312"/>
      <c r="HEI89" s="312"/>
      <c r="HEJ89" s="312"/>
      <c r="HEK89" s="312"/>
      <c r="HEL89" s="312"/>
      <c r="HEM89" s="312"/>
      <c r="HEN89" s="312"/>
      <c r="HEO89" s="312"/>
      <c r="HEP89" s="312"/>
      <c r="HEQ89" s="312"/>
      <c r="HER89" s="312"/>
      <c r="HES89" s="312"/>
      <c r="HET89" s="312"/>
      <c r="HEU89" s="312"/>
      <c r="HEV89" s="312"/>
      <c r="HEW89" s="312"/>
      <c r="HEX89" s="312"/>
      <c r="HEY89" s="312"/>
      <c r="HEZ89" s="312"/>
      <c r="HFA89" s="312"/>
      <c r="HFB89" s="312"/>
      <c r="HFC89" s="312"/>
      <c r="HFD89" s="312"/>
      <c r="HFE89" s="312"/>
      <c r="HFF89" s="312"/>
      <c r="HFG89" s="312"/>
      <c r="HFH89" s="312"/>
      <c r="HFI89" s="312"/>
      <c r="HFJ89" s="312"/>
      <c r="HFK89" s="312"/>
      <c r="HFL89" s="312"/>
      <c r="HFM89" s="312"/>
      <c r="HFN89" s="312"/>
      <c r="HFO89" s="312"/>
      <c r="HFP89" s="312"/>
      <c r="HFQ89" s="312"/>
      <c r="HFR89" s="312"/>
      <c r="HFS89" s="312"/>
      <c r="HFT89" s="312"/>
      <c r="HFU89" s="312"/>
      <c r="HFV89" s="312"/>
      <c r="HFW89" s="312"/>
      <c r="HFX89" s="312"/>
      <c r="HFY89" s="312"/>
      <c r="HFZ89" s="312"/>
      <c r="HGA89" s="312"/>
      <c r="HGB89" s="312"/>
      <c r="HGC89" s="312"/>
      <c r="HGD89" s="312"/>
      <c r="HGE89" s="312"/>
      <c r="HGF89" s="312"/>
      <c r="HGG89" s="318"/>
      <c r="HGH89" s="318"/>
      <c r="HGI89" s="318"/>
      <c r="HGJ89" s="318"/>
      <c r="HGK89" s="318"/>
      <c r="HGL89" s="318"/>
      <c r="HGM89" s="318"/>
      <c r="HGN89" s="318"/>
      <c r="HGO89" s="318"/>
      <c r="HGP89" s="318"/>
      <c r="HGQ89" s="318"/>
      <c r="HGR89" s="318"/>
      <c r="HGS89" s="318"/>
      <c r="HGT89" s="318"/>
      <c r="HGU89" s="318"/>
      <c r="HGV89" s="318"/>
      <c r="HGW89" s="322"/>
      <c r="HGX89" s="323"/>
      <c r="HGY89" s="323"/>
      <c r="HGZ89" s="323"/>
      <c r="HHA89" s="323"/>
      <c r="HHB89" s="323"/>
      <c r="HHC89" s="323"/>
      <c r="HHD89" s="323"/>
      <c r="HHE89" s="323"/>
      <c r="HHF89" s="323"/>
      <c r="HHG89" s="323"/>
      <c r="HHH89" s="323"/>
      <c r="HHI89" s="323"/>
      <c r="HHJ89" s="323"/>
      <c r="HHK89" s="323"/>
      <c r="HHL89" s="350"/>
      <c r="HHM89" s="312"/>
      <c r="HHN89" s="312"/>
      <c r="HHO89" s="312"/>
      <c r="HHP89" s="312"/>
      <c r="HHQ89" s="312"/>
      <c r="HHR89" s="312"/>
      <c r="HHS89" s="312"/>
      <c r="HHT89" s="312"/>
      <c r="HHU89" s="312"/>
      <c r="HHV89" s="312"/>
      <c r="HHW89" s="312"/>
      <c r="HHX89" s="312"/>
      <c r="HHY89" s="312"/>
      <c r="HHZ89" s="312"/>
      <c r="HIA89" s="312"/>
      <c r="HIB89" s="312"/>
      <c r="HIC89" s="312"/>
      <c r="HID89" s="312"/>
      <c r="HIE89" s="312"/>
      <c r="HIF89" s="312"/>
      <c r="HIG89" s="312"/>
      <c r="HIH89" s="312"/>
      <c r="HII89" s="312"/>
      <c r="HIJ89" s="312"/>
      <c r="HIK89" s="312"/>
      <c r="HIL89" s="312"/>
      <c r="HIM89" s="312"/>
      <c r="HIN89" s="312"/>
      <c r="HIO89" s="312"/>
      <c r="HIP89" s="312"/>
      <c r="HIQ89" s="312"/>
      <c r="HIR89" s="312"/>
      <c r="HIS89" s="312"/>
      <c r="HIT89" s="312"/>
      <c r="HIU89" s="312"/>
      <c r="HIV89" s="312"/>
      <c r="HIW89" s="312"/>
      <c r="HIX89" s="312"/>
      <c r="HIY89" s="312"/>
      <c r="HIZ89" s="312"/>
      <c r="HJA89" s="312"/>
      <c r="HJB89" s="312"/>
      <c r="HJC89" s="312"/>
      <c r="HJD89" s="312"/>
      <c r="HJE89" s="312"/>
      <c r="HJF89" s="312"/>
      <c r="HJG89" s="312"/>
      <c r="HJH89" s="312"/>
      <c r="HJI89" s="312"/>
      <c r="HJJ89" s="312"/>
      <c r="HJK89" s="312"/>
      <c r="HJL89" s="312"/>
      <c r="HJM89" s="312"/>
      <c r="HJN89" s="312"/>
      <c r="HJO89" s="312"/>
      <c r="HJP89" s="312"/>
      <c r="HJQ89" s="312"/>
      <c r="HJR89" s="312"/>
      <c r="HJS89" s="312"/>
      <c r="HJT89" s="312"/>
      <c r="HJU89" s="318"/>
      <c r="HJV89" s="318"/>
      <c r="HJW89" s="318"/>
      <c r="HJX89" s="318"/>
      <c r="HJY89" s="318"/>
      <c r="HJZ89" s="318"/>
      <c r="HKA89" s="318"/>
      <c r="HKB89" s="318"/>
      <c r="HKC89" s="318"/>
      <c r="HKD89" s="318"/>
      <c r="HKE89" s="318"/>
      <c r="HKF89" s="318"/>
      <c r="HKG89" s="318"/>
      <c r="HKH89" s="318"/>
      <c r="HKI89" s="318"/>
      <c r="HKJ89" s="318"/>
      <c r="HKK89" s="322"/>
      <c r="HKL89" s="323"/>
      <c r="HKM89" s="323"/>
      <c r="HKN89" s="323"/>
      <c r="HKO89" s="323"/>
      <c r="HKP89" s="323"/>
      <c r="HKQ89" s="323"/>
      <c r="HKR89" s="323"/>
      <c r="HKS89" s="323"/>
      <c r="HKT89" s="323"/>
      <c r="HKU89" s="323"/>
      <c r="HKV89" s="323"/>
      <c r="HKW89" s="323"/>
      <c r="HKX89" s="323"/>
      <c r="HKY89" s="323"/>
      <c r="HKZ89" s="350"/>
      <c r="HLA89" s="312"/>
      <c r="HLB89" s="312"/>
      <c r="HLC89" s="312"/>
      <c r="HLD89" s="312"/>
      <c r="HLE89" s="312"/>
      <c r="HLF89" s="312"/>
      <c r="HLG89" s="312"/>
      <c r="HLH89" s="312"/>
      <c r="HLI89" s="312"/>
      <c r="HLJ89" s="312"/>
      <c r="HLK89" s="312"/>
      <c r="HLL89" s="312"/>
      <c r="HLM89" s="312"/>
      <c r="HLN89" s="312"/>
      <c r="HLO89" s="312"/>
      <c r="HLP89" s="312"/>
      <c r="HLQ89" s="312"/>
      <c r="HLR89" s="312"/>
      <c r="HLS89" s="312"/>
      <c r="HLT89" s="312"/>
      <c r="HLU89" s="312"/>
      <c r="HLV89" s="312"/>
      <c r="HLW89" s="312"/>
      <c r="HLX89" s="312"/>
      <c r="HLY89" s="312"/>
      <c r="HLZ89" s="312"/>
      <c r="HMA89" s="312"/>
      <c r="HMB89" s="312"/>
      <c r="HMC89" s="312"/>
      <c r="HMD89" s="312"/>
      <c r="HME89" s="312"/>
      <c r="HMF89" s="312"/>
      <c r="HMG89" s="312"/>
      <c r="HMH89" s="312"/>
      <c r="HMI89" s="312"/>
      <c r="HMJ89" s="312"/>
      <c r="HMK89" s="312"/>
      <c r="HML89" s="312"/>
      <c r="HMM89" s="312"/>
      <c r="HMN89" s="312"/>
      <c r="HMO89" s="312"/>
      <c r="HMP89" s="312"/>
      <c r="HMQ89" s="312"/>
      <c r="HMR89" s="312"/>
      <c r="HMS89" s="312"/>
      <c r="HMT89" s="312"/>
      <c r="HMU89" s="312"/>
      <c r="HMV89" s="312"/>
      <c r="HMW89" s="312"/>
      <c r="HMX89" s="312"/>
      <c r="HMY89" s="312"/>
      <c r="HMZ89" s="312"/>
      <c r="HNA89" s="312"/>
      <c r="HNB89" s="312"/>
      <c r="HNC89" s="312"/>
      <c r="HND89" s="312"/>
      <c r="HNE89" s="312"/>
      <c r="HNF89" s="312"/>
      <c r="HNG89" s="312"/>
      <c r="HNH89" s="312"/>
      <c r="HNI89" s="318"/>
      <c r="HNJ89" s="318"/>
      <c r="HNK89" s="318"/>
      <c r="HNL89" s="318"/>
      <c r="HNM89" s="318"/>
      <c r="HNN89" s="318"/>
      <c r="HNO89" s="318"/>
      <c r="HNP89" s="318"/>
      <c r="HNQ89" s="318"/>
      <c r="HNR89" s="318"/>
      <c r="HNS89" s="318"/>
      <c r="HNT89" s="318"/>
      <c r="HNU89" s="318"/>
      <c r="HNV89" s="318"/>
      <c r="HNW89" s="318"/>
      <c r="HNX89" s="318"/>
      <c r="HNY89" s="322"/>
      <c r="HNZ89" s="323"/>
      <c r="HOA89" s="323"/>
      <c r="HOB89" s="323"/>
      <c r="HOC89" s="323"/>
      <c r="HOD89" s="323"/>
      <c r="HOE89" s="323"/>
      <c r="HOF89" s="323"/>
      <c r="HOG89" s="323"/>
      <c r="HOH89" s="323"/>
      <c r="HOI89" s="323"/>
      <c r="HOJ89" s="323"/>
      <c r="HOK89" s="323"/>
      <c r="HOL89" s="323"/>
      <c r="HOM89" s="323"/>
      <c r="HON89" s="350"/>
      <c r="HOO89" s="312"/>
      <c r="HOP89" s="312"/>
      <c r="HOQ89" s="312"/>
      <c r="HOR89" s="312"/>
      <c r="HOS89" s="312"/>
      <c r="HOT89" s="312"/>
      <c r="HOU89" s="312"/>
      <c r="HOV89" s="312"/>
      <c r="HOW89" s="312"/>
      <c r="HOX89" s="312"/>
      <c r="HOY89" s="312"/>
      <c r="HOZ89" s="312"/>
      <c r="HPA89" s="312"/>
      <c r="HPB89" s="312"/>
      <c r="HPC89" s="312"/>
      <c r="HPD89" s="312"/>
      <c r="HPE89" s="312"/>
      <c r="HPF89" s="312"/>
      <c r="HPG89" s="312"/>
      <c r="HPH89" s="312"/>
      <c r="HPI89" s="312"/>
      <c r="HPJ89" s="312"/>
      <c r="HPK89" s="312"/>
      <c r="HPL89" s="312"/>
      <c r="HPM89" s="312"/>
      <c r="HPN89" s="312"/>
      <c r="HPO89" s="312"/>
      <c r="HPP89" s="312"/>
      <c r="HPQ89" s="312"/>
      <c r="HPR89" s="312"/>
      <c r="HPS89" s="312"/>
      <c r="HPT89" s="312"/>
      <c r="HPU89" s="312"/>
      <c r="HPV89" s="312"/>
      <c r="HPW89" s="312"/>
      <c r="HPX89" s="312"/>
      <c r="HPY89" s="312"/>
      <c r="HPZ89" s="312"/>
      <c r="HQA89" s="312"/>
      <c r="HQB89" s="312"/>
      <c r="HQC89" s="312"/>
      <c r="HQD89" s="312"/>
      <c r="HQE89" s="312"/>
      <c r="HQF89" s="312"/>
      <c r="HQG89" s="312"/>
      <c r="HQH89" s="312"/>
      <c r="HQI89" s="312"/>
      <c r="HQJ89" s="312"/>
      <c r="HQK89" s="312"/>
      <c r="HQL89" s="312"/>
      <c r="HQM89" s="312"/>
      <c r="HQN89" s="312"/>
      <c r="HQO89" s="312"/>
      <c r="HQP89" s="312"/>
      <c r="HQQ89" s="312"/>
      <c r="HQR89" s="312"/>
      <c r="HQS89" s="312"/>
      <c r="HQT89" s="312"/>
      <c r="HQU89" s="312"/>
      <c r="HQV89" s="312"/>
      <c r="HQW89" s="318"/>
      <c r="HQX89" s="318"/>
      <c r="HQY89" s="318"/>
      <c r="HQZ89" s="318"/>
      <c r="HRA89" s="318"/>
      <c r="HRB89" s="318"/>
      <c r="HRC89" s="318"/>
      <c r="HRD89" s="318"/>
      <c r="HRE89" s="318"/>
      <c r="HRF89" s="318"/>
      <c r="HRG89" s="318"/>
      <c r="HRH89" s="318"/>
      <c r="HRI89" s="318"/>
      <c r="HRJ89" s="318"/>
      <c r="HRK89" s="318"/>
      <c r="HRL89" s="318"/>
      <c r="HRM89" s="322"/>
      <c r="HRN89" s="323"/>
      <c r="HRO89" s="323"/>
      <c r="HRP89" s="323"/>
      <c r="HRQ89" s="323"/>
      <c r="HRR89" s="323"/>
      <c r="HRS89" s="323"/>
      <c r="HRT89" s="323"/>
      <c r="HRU89" s="323"/>
      <c r="HRV89" s="323"/>
      <c r="HRW89" s="323"/>
      <c r="HRX89" s="323"/>
      <c r="HRY89" s="323"/>
      <c r="HRZ89" s="323"/>
      <c r="HSA89" s="323"/>
      <c r="HSB89" s="350"/>
      <c r="HSC89" s="312"/>
      <c r="HSD89" s="312"/>
      <c r="HSE89" s="312"/>
      <c r="HSF89" s="312"/>
      <c r="HSG89" s="312"/>
      <c r="HSH89" s="312"/>
      <c r="HSI89" s="312"/>
      <c r="HSJ89" s="312"/>
      <c r="HSK89" s="312"/>
      <c r="HSL89" s="312"/>
      <c r="HSM89" s="312"/>
      <c r="HSN89" s="312"/>
      <c r="HSO89" s="312"/>
      <c r="HSP89" s="312"/>
      <c r="HSQ89" s="312"/>
      <c r="HSR89" s="312"/>
      <c r="HSS89" s="312"/>
      <c r="HST89" s="312"/>
      <c r="HSU89" s="312"/>
      <c r="HSV89" s="312"/>
      <c r="HSW89" s="312"/>
      <c r="HSX89" s="312"/>
      <c r="HSY89" s="312"/>
      <c r="HSZ89" s="312"/>
      <c r="HTA89" s="312"/>
      <c r="HTB89" s="312"/>
      <c r="HTC89" s="312"/>
      <c r="HTD89" s="312"/>
      <c r="HTE89" s="312"/>
      <c r="HTF89" s="312"/>
      <c r="HTG89" s="312"/>
      <c r="HTH89" s="312"/>
      <c r="HTI89" s="312"/>
      <c r="HTJ89" s="312"/>
      <c r="HTK89" s="312"/>
      <c r="HTL89" s="312"/>
      <c r="HTM89" s="312"/>
      <c r="HTN89" s="312"/>
      <c r="HTO89" s="312"/>
      <c r="HTP89" s="312"/>
      <c r="HTQ89" s="312"/>
      <c r="HTR89" s="312"/>
      <c r="HTS89" s="312"/>
      <c r="HTT89" s="312"/>
      <c r="HTU89" s="312"/>
      <c r="HTV89" s="312"/>
      <c r="HTW89" s="312"/>
      <c r="HTX89" s="312"/>
      <c r="HTY89" s="312"/>
      <c r="HTZ89" s="312"/>
      <c r="HUA89" s="312"/>
      <c r="HUB89" s="312"/>
      <c r="HUC89" s="312"/>
      <c r="HUD89" s="312"/>
      <c r="HUE89" s="312"/>
      <c r="HUF89" s="312"/>
      <c r="HUG89" s="312"/>
      <c r="HUH89" s="312"/>
      <c r="HUI89" s="312"/>
      <c r="HUJ89" s="312"/>
      <c r="HUK89" s="318"/>
      <c r="HUL89" s="318"/>
      <c r="HUM89" s="318"/>
      <c r="HUN89" s="318"/>
      <c r="HUO89" s="318"/>
      <c r="HUP89" s="318"/>
      <c r="HUQ89" s="318"/>
      <c r="HUR89" s="318"/>
      <c r="HUS89" s="318"/>
      <c r="HUT89" s="318"/>
      <c r="HUU89" s="318"/>
      <c r="HUV89" s="318"/>
      <c r="HUW89" s="318"/>
      <c r="HUX89" s="318"/>
      <c r="HUY89" s="318"/>
      <c r="HUZ89" s="318"/>
      <c r="HVA89" s="322"/>
      <c r="HVB89" s="323"/>
      <c r="HVC89" s="323"/>
      <c r="HVD89" s="323"/>
      <c r="HVE89" s="323"/>
      <c r="HVF89" s="323"/>
      <c r="HVG89" s="323"/>
      <c r="HVH89" s="323"/>
      <c r="HVI89" s="323"/>
      <c r="HVJ89" s="323"/>
      <c r="HVK89" s="323"/>
      <c r="HVL89" s="323"/>
      <c r="HVM89" s="323"/>
      <c r="HVN89" s="323"/>
      <c r="HVO89" s="323"/>
      <c r="HVP89" s="350"/>
      <c r="HVQ89" s="312"/>
      <c r="HVR89" s="312"/>
      <c r="HVS89" s="312"/>
      <c r="HVT89" s="312"/>
      <c r="HVU89" s="312"/>
      <c r="HVV89" s="312"/>
      <c r="HVW89" s="312"/>
      <c r="HVX89" s="312"/>
      <c r="HVY89" s="312"/>
      <c r="HVZ89" s="312"/>
      <c r="HWA89" s="312"/>
      <c r="HWB89" s="312"/>
      <c r="HWC89" s="312"/>
      <c r="HWD89" s="312"/>
      <c r="HWE89" s="312"/>
      <c r="HWF89" s="312"/>
      <c r="HWG89" s="312"/>
      <c r="HWH89" s="312"/>
      <c r="HWI89" s="312"/>
      <c r="HWJ89" s="312"/>
      <c r="HWK89" s="312"/>
      <c r="HWL89" s="312"/>
      <c r="HWM89" s="312"/>
      <c r="HWN89" s="312"/>
      <c r="HWO89" s="312"/>
      <c r="HWP89" s="312"/>
      <c r="HWQ89" s="312"/>
      <c r="HWR89" s="312"/>
      <c r="HWS89" s="312"/>
      <c r="HWT89" s="312"/>
      <c r="HWU89" s="312"/>
      <c r="HWV89" s="312"/>
      <c r="HWW89" s="312"/>
      <c r="HWX89" s="312"/>
      <c r="HWY89" s="312"/>
      <c r="HWZ89" s="312"/>
      <c r="HXA89" s="312"/>
      <c r="HXB89" s="312"/>
      <c r="HXC89" s="312"/>
      <c r="HXD89" s="312"/>
      <c r="HXE89" s="312"/>
      <c r="HXF89" s="312"/>
      <c r="HXG89" s="312"/>
      <c r="HXH89" s="312"/>
      <c r="HXI89" s="312"/>
      <c r="HXJ89" s="312"/>
      <c r="HXK89" s="312"/>
      <c r="HXL89" s="312"/>
      <c r="HXM89" s="312"/>
      <c r="HXN89" s="312"/>
      <c r="HXO89" s="312"/>
      <c r="HXP89" s="312"/>
      <c r="HXQ89" s="312"/>
      <c r="HXR89" s="312"/>
      <c r="HXS89" s="312"/>
      <c r="HXT89" s="312"/>
      <c r="HXU89" s="312"/>
      <c r="HXV89" s="312"/>
      <c r="HXW89" s="312"/>
      <c r="HXX89" s="312"/>
      <c r="HXY89" s="318"/>
      <c r="HXZ89" s="318"/>
      <c r="HYA89" s="318"/>
      <c r="HYB89" s="318"/>
      <c r="HYC89" s="318"/>
      <c r="HYD89" s="318"/>
      <c r="HYE89" s="318"/>
      <c r="HYF89" s="318"/>
      <c r="HYG89" s="318"/>
      <c r="HYH89" s="318"/>
      <c r="HYI89" s="318"/>
      <c r="HYJ89" s="318"/>
      <c r="HYK89" s="318"/>
      <c r="HYL89" s="318"/>
      <c r="HYM89" s="318"/>
      <c r="HYN89" s="318"/>
      <c r="HYO89" s="322"/>
      <c r="HYP89" s="323"/>
      <c r="HYQ89" s="323"/>
      <c r="HYR89" s="323"/>
      <c r="HYS89" s="323"/>
      <c r="HYT89" s="323"/>
      <c r="HYU89" s="323"/>
      <c r="HYV89" s="323"/>
      <c r="HYW89" s="323"/>
      <c r="HYX89" s="323"/>
      <c r="HYY89" s="323"/>
      <c r="HYZ89" s="323"/>
      <c r="HZA89" s="323"/>
      <c r="HZB89" s="323"/>
      <c r="HZC89" s="323"/>
      <c r="HZD89" s="350"/>
      <c r="HZE89" s="312"/>
      <c r="HZF89" s="312"/>
      <c r="HZG89" s="312"/>
      <c r="HZH89" s="312"/>
      <c r="HZI89" s="312"/>
      <c r="HZJ89" s="312"/>
      <c r="HZK89" s="312"/>
      <c r="HZL89" s="312"/>
      <c r="HZM89" s="312"/>
      <c r="HZN89" s="312"/>
      <c r="HZO89" s="312"/>
      <c r="HZP89" s="312"/>
      <c r="HZQ89" s="312"/>
      <c r="HZR89" s="312"/>
      <c r="HZS89" s="312"/>
      <c r="HZT89" s="312"/>
      <c r="HZU89" s="312"/>
      <c r="HZV89" s="312"/>
      <c r="HZW89" s="312"/>
      <c r="HZX89" s="312"/>
      <c r="HZY89" s="312"/>
      <c r="HZZ89" s="312"/>
      <c r="IAA89" s="312"/>
      <c r="IAB89" s="312"/>
      <c r="IAC89" s="312"/>
      <c r="IAD89" s="312"/>
      <c r="IAE89" s="312"/>
      <c r="IAF89" s="312"/>
      <c r="IAG89" s="312"/>
      <c r="IAH89" s="312"/>
      <c r="IAI89" s="312"/>
      <c r="IAJ89" s="312"/>
      <c r="IAK89" s="312"/>
      <c r="IAL89" s="312"/>
      <c r="IAM89" s="312"/>
      <c r="IAN89" s="312"/>
      <c r="IAO89" s="312"/>
      <c r="IAP89" s="312"/>
      <c r="IAQ89" s="312"/>
      <c r="IAR89" s="312"/>
      <c r="IAS89" s="312"/>
      <c r="IAT89" s="312"/>
      <c r="IAU89" s="312"/>
      <c r="IAV89" s="312"/>
      <c r="IAW89" s="312"/>
      <c r="IAX89" s="312"/>
      <c r="IAY89" s="312"/>
      <c r="IAZ89" s="312"/>
      <c r="IBA89" s="312"/>
      <c r="IBB89" s="312"/>
      <c r="IBC89" s="312"/>
      <c r="IBD89" s="312"/>
      <c r="IBE89" s="312"/>
      <c r="IBF89" s="312"/>
      <c r="IBG89" s="312"/>
      <c r="IBH89" s="312"/>
      <c r="IBI89" s="312"/>
      <c r="IBJ89" s="312"/>
      <c r="IBK89" s="312"/>
      <c r="IBL89" s="312"/>
      <c r="IBM89" s="318"/>
      <c r="IBN89" s="318"/>
      <c r="IBO89" s="318"/>
      <c r="IBP89" s="318"/>
      <c r="IBQ89" s="318"/>
      <c r="IBR89" s="318"/>
      <c r="IBS89" s="318"/>
      <c r="IBT89" s="318"/>
      <c r="IBU89" s="318"/>
      <c r="IBV89" s="318"/>
      <c r="IBW89" s="318"/>
      <c r="IBX89" s="318"/>
      <c r="IBY89" s="318"/>
      <c r="IBZ89" s="318"/>
      <c r="ICA89" s="318"/>
      <c r="ICB89" s="318"/>
      <c r="ICC89" s="322"/>
      <c r="ICD89" s="323"/>
      <c r="ICE89" s="323"/>
      <c r="ICF89" s="323"/>
      <c r="ICG89" s="323"/>
      <c r="ICH89" s="323"/>
      <c r="ICI89" s="323"/>
      <c r="ICJ89" s="323"/>
      <c r="ICK89" s="323"/>
      <c r="ICL89" s="323"/>
      <c r="ICM89" s="323"/>
      <c r="ICN89" s="323"/>
      <c r="ICO89" s="323"/>
      <c r="ICP89" s="323"/>
      <c r="ICQ89" s="323"/>
      <c r="ICR89" s="350"/>
      <c r="ICS89" s="312"/>
      <c r="ICT89" s="312"/>
      <c r="ICU89" s="312"/>
      <c r="ICV89" s="312"/>
      <c r="ICW89" s="312"/>
      <c r="ICX89" s="312"/>
      <c r="ICY89" s="312"/>
      <c r="ICZ89" s="312"/>
      <c r="IDA89" s="312"/>
      <c r="IDB89" s="312"/>
      <c r="IDC89" s="312"/>
      <c r="IDD89" s="312"/>
      <c r="IDE89" s="312"/>
      <c r="IDF89" s="312"/>
      <c r="IDG89" s="312"/>
      <c r="IDH89" s="312"/>
      <c r="IDI89" s="312"/>
      <c r="IDJ89" s="312"/>
      <c r="IDK89" s="312"/>
      <c r="IDL89" s="312"/>
      <c r="IDM89" s="312"/>
      <c r="IDN89" s="312"/>
      <c r="IDO89" s="312"/>
      <c r="IDP89" s="312"/>
      <c r="IDQ89" s="312"/>
      <c r="IDR89" s="312"/>
      <c r="IDS89" s="312"/>
      <c r="IDT89" s="312"/>
      <c r="IDU89" s="312"/>
      <c r="IDV89" s="312"/>
      <c r="IDW89" s="312"/>
      <c r="IDX89" s="312"/>
      <c r="IDY89" s="312"/>
      <c r="IDZ89" s="312"/>
      <c r="IEA89" s="312"/>
      <c r="IEB89" s="312"/>
      <c r="IEC89" s="312"/>
      <c r="IED89" s="312"/>
      <c r="IEE89" s="312"/>
      <c r="IEF89" s="312"/>
      <c r="IEG89" s="312"/>
      <c r="IEH89" s="312"/>
      <c r="IEI89" s="312"/>
      <c r="IEJ89" s="312"/>
      <c r="IEK89" s="312"/>
      <c r="IEL89" s="312"/>
      <c r="IEM89" s="312"/>
      <c r="IEN89" s="312"/>
      <c r="IEO89" s="312"/>
      <c r="IEP89" s="312"/>
      <c r="IEQ89" s="312"/>
      <c r="IER89" s="312"/>
      <c r="IES89" s="312"/>
      <c r="IET89" s="312"/>
      <c r="IEU89" s="312"/>
      <c r="IEV89" s="312"/>
      <c r="IEW89" s="312"/>
      <c r="IEX89" s="312"/>
      <c r="IEY89" s="312"/>
      <c r="IEZ89" s="312"/>
      <c r="IFA89" s="318"/>
      <c r="IFB89" s="318"/>
      <c r="IFC89" s="318"/>
      <c r="IFD89" s="318"/>
      <c r="IFE89" s="318"/>
      <c r="IFF89" s="318"/>
      <c r="IFG89" s="318"/>
      <c r="IFH89" s="318"/>
      <c r="IFI89" s="318"/>
      <c r="IFJ89" s="318"/>
      <c r="IFK89" s="318"/>
      <c r="IFL89" s="318"/>
      <c r="IFM89" s="318"/>
      <c r="IFN89" s="318"/>
      <c r="IFO89" s="318"/>
      <c r="IFP89" s="318"/>
      <c r="IFQ89" s="322"/>
      <c r="IFR89" s="323"/>
      <c r="IFS89" s="323"/>
      <c r="IFT89" s="323"/>
      <c r="IFU89" s="323"/>
      <c r="IFV89" s="323"/>
      <c r="IFW89" s="323"/>
      <c r="IFX89" s="323"/>
      <c r="IFY89" s="323"/>
      <c r="IFZ89" s="323"/>
      <c r="IGA89" s="323"/>
      <c r="IGB89" s="323"/>
      <c r="IGC89" s="323"/>
      <c r="IGD89" s="323"/>
      <c r="IGE89" s="323"/>
      <c r="IGF89" s="350"/>
      <c r="IGG89" s="312"/>
      <c r="IGH89" s="312"/>
      <c r="IGI89" s="312"/>
      <c r="IGJ89" s="312"/>
      <c r="IGK89" s="312"/>
      <c r="IGL89" s="312"/>
      <c r="IGM89" s="312"/>
      <c r="IGN89" s="312"/>
      <c r="IGO89" s="312"/>
      <c r="IGP89" s="312"/>
      <c r="IGQ89" s="312"/>
      <c r="IGR89" s="312"/>
      <c r="IGS89" s="312"/>
      <c r="IGT89" s="312"/>
      <c r="IGU89" s="312"/>
      <c r="IGV89" s="312"/>
      <c r="IGW89" s="312"/>
      <c r="IGX89" s="312"/>
      <c r="IGY89" s="312"/>
      <c r="IGZ89" s="312"/>
      <c r="IHA89" s="312"/>
      <c r="IHB89" s="312"/>
      <c r="IHC89" s="312"/>
      <c r="IHD89" s="312"/>
      <c r="IHE89" s="312"/>
      <c r="IHF89" s="312"/>
      <c r="IHG89" s="312"/>
      <c r="IHH89" s="312"/>
      <c r="IHI89" s="312"/>
      <c r="IHJ89" s="312"/>
      <c r="IHK89" s="312"/>
      <c r="IHL89" s="312"/>
      <c r="IHM89" s="312"/>
      <c r="IHN89" s="312"/>
      <c r="IHO89" s="312"/>
      <c r="IHP89" s="312"/>
      <c r="IHQ89" s="312"/>
      <c r="IHR89" s="312"/>
      <c r="IHS89" s="312"/>
      <c r="IHT89" s="312"/>
      <c r="IHU89" s="312"/>
      <c r="IHV89" s="312"/>
      <c r="IHW89" s="312"/>
      <c r="IHX89" s="312"/>
      <c r="IHY89" s="312"/>
      <c r="IHZ89" s="312"/>
      <c r="IIA89" s="312"/>
      <c r="IIB89" s="312"/>
      <c r="IIC89" s="312"/>
      <c r="IID89" s="312"/>
      <c r="IIE89" s="312"/>
      <c r="IIF89" s="312"/>
      <c r="IIG89" s="312"/>
      <c r="IIH89" s="312"/>
      <c r="III89" s="312"/>
      <c r="IIJ89" s="312"/>
      <c r="IIK89" s="312"/>
      <c r="IIL89" s="312"/>
      <c r="IIM89" s="312"/>
      <c r="IIN89" s="312"/>
      <c r="IIO89" s="318"/>
      <c r="IIP89" s="318"/>
      <c r="IIQ89" s="318"/>
      <c r="IIR89" s="318"/>
      <c r="IIS89" s="318"/>
      <c r="IIT89" s="318"/>
      <c r="IIU89" s="318"/>
      <c r="IIV89" s="318"/>
      <c r="IIW89" s="318"/>
      <c r="IIX89" s="318"/>
      <c r="IIY89" s="318"/>
      <c r="IIZ89" s="318"/>
      <c r="IJA89" s="318"/>
      <c r="IJB89" s="318"/>
      <c r="IJC89" s="318"/>
      <c r="IJD89" s="318"/>
      <c r="IJE89" s="322"/>
      <c r="IJF89" s="323"/>
      <c r="IJG89" s="323"/>
      <c r="IJH89" s="323"/>
      <c r="IJI89" s="323"/>
      <c r="IJJ89" s="323"/>
      <c r="IJK89" s="323"/>
      <c r="IJL89" s="323"/>
      <c r="IJM89" s="323"/>
      <c r="IJN89" s="323"/>
      <c r="IJO89" s="323"/>
      <c r="IJP89" s="323"/>
      <c r="IJQ89" s="323"/>
      <c r="IJR89" s="323"/>
      <c r="IJS89" s="323"/>
      <c r="IJT89" s="350"/>
      <c r="IJU89" s="312"/>
      <c r="IJV89" s="312"/>
      <c r="IJW89" s="312"/>
      <c r="IJX89" s="312"/>
      <c r="IJY89" s="312"/>
      <c r="IJZ89" s="312"/>
      <c r="IKA89" s="312"/>
      <c r="IKB89" s="312"/>
      <c r="IKC89" s="312"/>
      <c r="IKD89" s="312"/>
      <c r="IKE89" s="312"/>
      <c r="IKF89" s="312"/>
      <c r="IKG89" s="312"/>
      <c r="IKH89" s="312"/>
      <c r="IKI89" s="312"/>
      <c r="IKJ89" s="312"/>
      <c r="IKK89" s="312"/>
      <c r="IKL89" s="312"/>
      <c r="IKM89" s="312"/>
      <c r="IKN89" s="312"/>
      <c r="IKO89" s="312"/>
      <c r="IKP89" s="312"/>
      <c r="IKQ89" s="312"/>
      <c r="IKR89" s="312"/>
      <c r="IKS89" s="312"/>
      <c r="IKT89" s="312"/>
      <c r="IKU89" s="312"/>
      <c r="IKV89" s="312"/>
      <c r="IKW89" s="312"/>
      <c r="IKX89" s="312"/>
      <c r="IKY89" s="312"/>
      <c r="IKZ89" s="312"/>
      <c r="ILA89" s="312"/>
      <c r="ILB89" s="312"/>
      <c r="ILC89" s="312"/>
      <c r="ILD89" s="312"/>
      <c r="ILE89" s="312"/>
      <c r="ILF89" s="312"/>
      <c r="ILG89" s="312"/>
      <c r="ILH89" s="312"/>
      <c r="ILI89" s="312"/>
      <c r="ILJ89" s="312"/>
      <c r="ILK89" s="312"/>
      <c r="ILL89" s="312"/>
      <c r="ILM89" s="312"/>
      <c r="ILN89" s="312"/>
      <c r="ILO89" s="312"/>
      <c r="ILP89" s="312"/>
      <c r="ILQ89" s="312"/>
      <c r="ILR89" s="312"/>
      <c r="ILS89" s="312"/>
      <c r="ILT89" s="312"/>
      <c r="ILU89" s="312"/>
      <c r="ILV89" s="312"/>
      <c r="ILW89" s="312"/>
      <c r="ILX89" s="312"/>
      <c r="ILY89" s="312"/>
      <c r="ILZ89" s="312"/>
      <c r="IMA89" s="312"/>
      <c r="IMB89" s="312"/>
      <c r="IMC89" s="318"/>
      <c r="IMD89" s="318"/>
      <c r="IME89" s="318"/>
      <c r="IMF89" s="318"/>
      <c r="IMG89" s="318"/>
      <c r="IMH89" s="318"/>
      <c r="IMI89" s="318"/>
      <c r="IMJ89" s="318"/>
      <c r="IMK89" s="318"/>
      <c r="IML89" s="318"/>
      <c r="IMM89" s="318"/>
      <c r="IMN89" s="318"/>
      <c r="IMO89" s="318"/>
      <c r="IMP89" s="318"/>
      <c r="IMQ89" s="318"/>
      <c r="IMR89" s="318"/>
      <c r="IMS89" s="322"/>
      <c r="IMT89" s="323"/>
      <c r="IMU89" s="323"/>
      <c r="IMV89" s="323"/>
      <c r="IMW89" s="323"/>
      <c r="IMX89" s="323"/>
      <c r="IMY89" s="323"/>
      <c r="IMZ89" s="323"/>
      <c r="INA89" s="323"/>
      <c r="INB89" s="323"/>
      <c r="INC89" s="323"/>
      <c r="IND89" s="323"/>
      <c r="INE89" s="323"/>
      <c r="INF89" s="323"/>
      <c r="ING89" s="323"/>
      <c r="INH89" s="350"/>
      <c r="INI89" s="312"/>
      <c r="INJ89" s="312"/>
      <c r="INK89" s="312"/>
      <c r="INL89" s="312"/>
      <c r="INM89" s="312"/>
      <c r="INN89" s="312"/>
      <c r="INO89" s="312"/>
      <c r="INP89" s="312"/>
      <c r="INQ89" s="312"/>
      <c r="INR89" s="312"/>
      <c r="INS89" s="312"/>
      <c r="INT89" s="312"/>
      <c r="INU89" s="312"/>
      <c r="INV89" s="312"/>
      <c r="INW89" s="312"/>
      <c r="INX89" s="312"/>
      <c r="INY89" s="312"/>
      <c r="INZ89" s="312"/>
      <c r="IOA89" s="312"/>
      <c r="IOB89" s="312"/>
      <c r="IOC89" s="312"/>
      <c r="IOD89" s="312"/>
      <c r="IOE89" s="312"/>
      <c r="IOF89" s="312"/>
      <c r="IOG89" s="312"/>
      <c r="IOH89" s="312"/>
      <c r="IOI89" s="312"/>
      <c r="IOJ89" s="312"/>
      <c r="IOK89" s="312"/>
      <c r="IOL89" s="312"/>
      <c r="IOM89" s="312"/>
      <c r="ION89" s="312"/>
      <c r="IOO89" s="312"/>
      <c r="IOP89" s="312"/>
      <c r="IOQ89" s="312"/>
      <c r="IOR89" s="312"/>
      <c r="IOS89" s="312"/>
      <c r="IOT89" s="312"/>
      <c r="IOU89" s="312"/>
      <c r="IOV89" s="312"/>
      <c r="IOW89" s="312"/>
      <c r="IOX89" s="312"/>
      <c r="IOY89" s="312"/>
      <c r="IOZ89" s="312"/>
      <c r="IPA89" s="312"/>
      <c r="IPB89" s="312"/>
      <c r="IPC89" s="312"/>
      <c r="IPD89" s="312"/>
      <c r="IPE89" s="312"/>
      <c r="IPF89" s="312"/>
      <c r="IPG89" s="312"/>
      <c r="IPH89" s="312"/>
      <c r="IPI89" s="312"/>
      <c r="IPJ89" s="312"/>
      <c r="IPK89" s="312"/>
      <c r="IPL89" s="312"/>
      <c r="IPM89" s="312"/>
      <c r="IPN89" s="312"/>
      <c r="IPO89" s="312"/>
      <c r="IPP89" s="312"/>
      <c r="IPQ89" s="318"/>
      <c r="IPR89" s="318"/>
      <c r="IPS89" s="318"/>
      <c r="IPT89" s="318"/>
      <c r="IPU89" s="318"/>
      <c r="IPV89" s="318"/>
      <c r="IPW89" s="318"/>
      <c r="IPX89" s="318"/>
      <c r="IPY89" s="318"/>
      <c r="IPZ89" s="318"/>
      <c r="IQA89" s="318"/>
      <c r="IQB89" s="318"/>
      <c r="IQC89" s="318"/>
      <c r="IQD89" s="318"/>
      <c r="IQE89" s="318"/>
      <c r="IQF89" s="318"/>
      <c r="IQG89" s="322"/>
      <c r="IQH89" s="323"/>
      <c r="IQI89" s="323"/>
      <c r="IQJ89" s="323"/>
      <c r="IQK89" s="323"/>
      <c r="IQL89" s="323"/>
      <c r="IQM89" s="323"/>
      <c r="IQN89" s="323"/>
      <c r="IQO89" s="323"/>
      <c r="IQP89" s="323"/>
      <c r="IQQ89" s="323"/>
      <c r="IQR89" s="323"/>
      <c r="IQS89" s="323"/>
      <c r="IQT89" s="323"/>
      <c r="IQU89" s="323"/>
      <c r="IQV89" s="350"/>
      <c r="IQW89" s="312"/>
      <c r="IQX89" s="312"/>
      <c r="IQY89" s="312"/>
      <c r="IQZ89" s="312"/>
      <c r="IRA89" s="312"/>
      <c r="IRB89" s="312"/>
      <c r="IRC89" s="312"/>
      <c r="IRD89" s="312"/>
      <c r="IRE89" s="312"/>
      <c r="IRF89" s="312"/>
      <c r="IRG89" s="312"/>
      <c r="IRH89" s="312"/>
      <c r="IRI89" s="312"/>
      <c r="IRJ89" s="312"/>
      <c r="IRK89" s="312"/>
      <c r="IRL89" s="312"/>
      <c r="IRM89" s="312"/>
      <c r="IRN89" s="312"/>
      <c r="IRO89" s="312"/>
      <c r="IRP89" s="312"/>
      <c r="IRQ89" s="312"/>
      <c r="IRR89" s="312"/>
      <c r="IRS89" s="312"/>
      <c r="IRT89" s="312"/>
      <c r="IRU89" s="312"/>
      <c r="IRV89" s="312"/>
      <c r="IRW89" s="312"/>
      <c r="IRX89" s="312"/>
      <c r="IRY89" s="312"/>
      <c r="IRZ89" s="312"/>
      <c r="ISA89" s="312"/>
      <c r="ISB89" s="312"/>
      <c r="ISC89" s="312"/>
      <c r="ISD89" s="312"/>
      <c r="ISE89" s="312"/>
      <c r="ISF89" s="312"/>
      <c r="ISG89" s="312"/>
      <c r="ISH89" s="312"/>
      <c r="ISI89" s="312"/>
      <c r="ISJ89" s="312"/>
      <c r="ISK89" s="312"/>
      <c r="ISL89" s="312"/>
      <c r="ISM89" s="312"/>
      <c r="ISN89" s="312"/>
      <c r="ISO89" s="312"/>
      <c r="ISP89" s="312"/>
      <c r="ISQ89" s="312"/>
      <c r="ISR89" s="312"/>
      <c r="ISS89" s="312"/>
      <c r="IST89" s="312"/>
      <c r="ISU89" s="312"/>
      <c r="ISV89" s="312"/>
      <c r="ISW89" s="312"/>
      <c r="ISX89" s="312"/>
      <c r="ISY89" s="312"/>
      <c r="ISZ89" s="312"/>
      <c r="ITA89" s="312"/>
      <c r="ITB89" s="312"/>
      <c r="ITC89" s="312"/>
      <c r="ITD89" s="312"/>
      <c r="ITE89" s="318"/>
      <c r="ITF89" s="318"/>
      <c r="ITG89" s="318"/>
      <c r="ITH89" s="318"/>
      <c r="ITI89" s="318"/>
      <c r="ITJ89" s="318"/>
      <c r="ITK89" s="318"/>
      <c r="ITL89" s="318"/>
      <c r="ITM89" s="318"/>
      <c r="ITN89" s="318"/>
      <c r="ITO89" s="318"/>
      <c r="ITP89" s="318"/>
      <c r="ITQ89" s="318"/>
      <c r="ITR89" s="318"/>
      <c r="ITS89" s="318"/>
      <c r="ITT89" s="318"/>
      <c r="ITU89" s="322"/>
      <c r="ITV89" s="323"/>
      <c r="ITW89" s="323"/>
      <c r="ITX89" s="323"/>
      <c r="ITY89" s="323"/>
      <c r="ITZ89" s="323"/>
      <c r="IUA89" s="323"/>
      <c r="IUB89" s="323"/>
      <c r="IUC89" s="323"/>
      <c r="IUD89" s="323"/>
      <c r="IUE89" s="323"/>
      <c r="IUF89" s="323"/>
      <c r="IUG89" s="323"/>
      <c r="IUH89" s="323"/>
      <c r="IUI89" s="323"/>
      <c r="IUJ89" s="350"/>
      <c r="IUK89" s="312"/>
      <c r="IUL89" s="312"/>
      <c r="IUM89" s="312"/>
      <c r="IUN89" s="312"/>
      <c r="IUO89" s="312"/>
      <c r="IUP89" s="312"/>
      <c r="IUQ89" s="312"/>
      <c r="IUR89" s="312"/>
      <c r="IUS89" s="312"/>
      <c r="IUT89" s="312"/>
      <c r="IUU89" s="312"/>
      <c r="IUV89" s="312"/>
      <c r="IUW89" s="312"/>
      <c r="IUX89" s="312"/>
      <c r="IUY89" s="312"/>
      <c r="IUZ89" s="312"/>
      <c r="IVA89" s="312"/>
      <c r="IVB89" s="312"/>
      <c r="IVC89" s="312"/>
      <c r="IVD89" s="312"/>
      <c r="IVE89" s="312"/>
      <c r="IVF89" s="312"/>
      <c r="IVG89" s="312"/>
      <c r="IVH89" s="312"/>
      <c r="IVI89" s="312"/>
      <c r="IVJ89" s="312"/>
      <c r="IVK89" s="312"/>
      <c r="IVL89" s="312"/>
      <c r="IVM89" s="312"/>
      <c r="IVN89" s="312"/>
      <c r="IVO89" s="312"/>
      <c r="IVP89" s="312"/>
      <c r="IVQ89" s="312"/>
      <c r="IVR89" s="312"/>
      <c r="IVS89" s="312"/>
      <c r="IVT89" s="312"/>
      <c r="IVU89" s="312"/>
      <c r="IVV89" s="312"/>
      <c r="IVW89" s="312"/>
      <c r="IVX89" s="312"/>
      <c r="IVY89" s="312"/>
      <c r="IVZ89" s="312"/>
      <c r="IWA89" s="312"/>
      <c r="IWB89" s="312"/>
      <c r="IWC89" s="312"/>
      <c r="IWD89" s="312"/>
      <c r="IWE89" s="312"/>
      <c r="IWF89" s="312"/>
      <c r="IWG89" s="312"/>
      <c r="IWH89" s="312"/>
      <c r="IWI89" s="312"/>
      <c r="IWJ89" s="312"/>
      <c r="IWK89" s="312"/>
      <c r="IWL89" s="312"/>
      <c r="IWM89" s="312"/>
      <c r="IWN89" s="312"/>
      <c r="IWO89" s="312"/>
      <c r="IWP89" s="312"/>
      <c r="IWQ89" s="312"/>
      <c r="IWR89" s="312"/>
      <c r="IWS89" s="318"/>
      <c r="IWT89" s="318"/>
      <c r="IWU89" s="318"/>
      <c r="IWV89" s="318"/>
      <c r="IWW89" s="318"/>
      <c r="IWX89" s="318"/>
      <c r="IWY89" s="318"/>
      <c r="IWZ89" s="318"/>
      <c r="IXA89" s="318"/>
      <c r="IXB89" s="318"/>
      <c r="IXC89" s="318"/>
      <c r="IXD89" s="318"/>
      <c r="IXE89" s="318"/>
      <c r="IXF89" s="318"/>
      <c r="IXG89" s="318"/>
      <c r="IXH89" s="318"/>
      <c r="IXI89" s="322"/>
      <c r="IXJ89" s="323"/>
      <c r="IXK89" s="323"/>
      <c r="IXL89" s="323"/>
      <c r="IXM89" s="323"/>
      <c r="IXN89" s="323"/>
      <c r="IXO89" s="323"/>
      <c r="IXP89" s="323"/>
      <c r="IXQ89" s="323"/>
      <c r="IXR89" s="323"/>
      <c r="IXS89" s="323"/>
      <c r="IXT89" s="323"/>
      <c r="IXU89" s="323"/>
      <c r="IXV89" s="323"/>
      <c r="IXW89" s="323"/>
      <c r="IXX89" s="350"/>
      <c r="IXY89" s="312"/>
      <c r="IXZ89" s="312"/>
      <c r="IYA89" s="312"/>
      <c r="IYB89" s="312"/>
      <c r="IYC89" s="312"/>
      <c r="IYD89" s="312"/>
      <c r="IYE89" s="312"/>
      <c r="IYF89" s="312"/>
      <c r="IYG89" s="312"/>
      <c r="IYH89" s="312"/>
      <c r="IYI89" s="312"/>
      <c r="IYJ89" s="312"/>
      <c r="IYK89" s="312"/>
      <c r="IYL89" s="312"/>
      <c r="IYM89" s="312"/>
      <c r="IYN89" s="312"/>
      <c r="IYO89" s="312"/>
      <c r="IYP89" s="312"/>
      <c r="IYQ89" s="312"/>
      <c r="IYR89" s="312"/>
      <c r="IYS89" s="312"/>
      <c r="IYT89" s="312"/>
      <c r="IYU89" s="312"/>
      <c r="IYV89" s="312"/>
      <c r="IYW89" s="312"/>
      <c r="IYX89" s="312"/>
      <c r="IYY89" s="312"/>
      <c r="IYZ89" s="312"/>
      <c r="IZA89" s="312"/>
      <c r="IZB89" s="312"/>
      <c r="IZC89" s="312"/>
      <c r="IZD89" s="312"/>
      <c r="IZE89" s="312"/>
      <c r="IZF89" s="312"/>
      <c r="IZG89" s="312"/>
      <c r="IZH89" s="312"/>
      <c r="IZI89" s="312"/>
      <c r="IZJ89" s="312"/>
      <c r="IZK89" s="312"/>
      <c r="IZL89" s="312"/>
      <c r="IZM89" s="312"/>
      <c r="IZN89" s="312"/>
      <c r="IZO89" s="312"/>
      <c r="IZP89" s="312"/>
      <c r="IZQ89" s="312"/>
      <c r="IZR89" s="312"/>
      <c r="IZS89" s="312"/>
      <c r="IZT89" s="312"/>
      <c r="IZU89" s="312"/>
      <c r="IZV89" s="312"/>
      <c r="IZW89" s="312"/>
      <c r="IZX89" s="312"/>
      <c r="IZY89" s="312"/>
      <c r="IZZ89" s="312"/>
      <c r="JAA89" s="312"/>
      <c r="JAB89" s="312"/>
      <c r="JAC89" s="312"/>
      <c r="JAD89" s="312"/>
      <c r="JAE89" s="312"/>
      <c r="JAF89" s="312"/>
      <c r="JAG89" s="318"/>
      <c r="JAH89" s="318"/>
      <c r="JAI89" s="318"/>
      <c r="JAJ89" s="318"/>
      <c r="JAK89" s="318"/>
      <c r="JAL89" s="318"/>
      <c r="JAM89" s="318"/>
      <c r="JAN89" s="318"/>
      <c r="JAO89" s="318"/>
      <c r="JAP89" s="318"/>
      <c r="JAQ89" s="318"/>
      <c r="JAR89" s="318"/>
      <c r="JAS89" s="318"/>
      <c r="JAT89" s="318"/>
      <c r="JAU89" s="318"/>
      <c r="JAV89" s="318"/>
      <c r="JAW89" s="322"/>
      <c r="JAX89" s="323"/>
      <c r="JAY89" s="323"/>
      <c r="JAZ89" s="323"/>
      <c r="JBA89" s="323"/>
      <c r="JBB89" s="323"/>
      <c r="JBC89" s="323"/>
      <c r="JBD89" s="323"/>
      <c r="JBE89" s="323"/>
      <c r="JBF89" s="323"/>
      <c r="JBG89" s="323"/>
      <c r="JBH89" s="323"/>
      <c r="JBI89" s="323"/>
      <c r="JBJ89" s="323"/>
      <c r="JBK89" s="323"/>
      <c r="JBL89" s="350"/>
      <c r="JBM89" s="312"/>
      <c r="JBN89" s="312"/>
      <c r="JBO89" s="312"/>
      <c r="JBP89" s="312"/>
      <c r="JBQ89" s="312"/>
      <c r="JBR89" s="312"/>
      <c r="JBS89" s="312"/>
      <c r="JBT89" s="312"/>
      <c r="JBU89" s="312"/>
      <c r="JBV89" s="312"/>
      <c r="JBW89" s="312"/>
      <c r="JBX89" s="312"/>
      <c r="JBY89" s="312"/>
      <c r="JBZ89" s="312"/>
      <c r="JCA89" s="312"/>
      <c r="JCB89" s="312"/>
      <c r="JCC89" s="312"/>
      <c r="JCD89" s="312"/>
      <c r="JCE89" s="312"/>
      <c r="JCF89" s="312"/>
      <c r="JCG89" s="312"/>
      <c r="JCH89" s="312"/>
      <c r="JCI89" s="312"/>
      <c r="JCJ89" s="312"/>
      <c r="JCK89" s="312"/>
      <c r="JCL89" s="312"/>
      <c r="JCM89" s="312"/>
      <c r="JCN89" s="312"/>
      <c r="JCO89" s="312"/>
      <c r="JCP89" s="312"/>
      <c r="JCQ89" s="312"/>
      <c r="JCR89" s="312"/>
      <c r="JCS89" s="312"/>
      <c r="JCT89" s="312"/>
      <c r="JCU89" s="312"/>
      <c r="JCV89" s="312"/>
      <c r="JCW89" s="312"/>
      <c r="JCX89" s="312"/>
      <c r="JCY89" s="312"/>
      <c r="JCZ89" s="312"/>
      <c r="JDA89" s="312"/>
      <c r="JDB89" s="312"/>
      <c r="JDC89" s="312"/>
      <c r="JDD89" s="312"/>
      <c r="JDE89" s="312"/>
      <c r="JDF89" s="312"/>
      <c r="JDG89" s="312"/>
      <c r="JDH89" s="312"/>
      <c r="JDI89" s="312"/>
      <c r="JDJ89" s="312"/>
      <c r="JDK89" s="312"/>
      <c r="JDL89" s="312"/>
      <c r="JDM89" s="312"/>
      <c r="JDN89" s="312"/>
      <c r="JDO89" s="312"/>
      <c r="JDP89" s="312"/>
      <c r="JDQ89" s="312"/>
      <c r="JDR89" s="312"/>
      <c r="JDS89" s="312"/>
      <c r="JDT89" s="312"/>
      <c r="JDU89" s="318"/>
      <c r="JDV89" s="318"/>
      <c r="JDW89" s="318"/>
      <c r="JDX89" s="318"/>
      <c r="JDY89" s="318"/>
      <c r="JDZ89" s="318"/>
      <c r="JEA89" s="318"/>
      <c r="JEB89" s="318"/>
      <c r="JEC89" s="318"/>
      <c r="JED89" s="318"/>
      <c r="JEE89" s="318"/>
      <c r="JEF89" s="318"/>
      <c r="JEG89" s="318"/>
      <c r="JEH89" s="318"/>
      <c r="JEI89" s="318"/>
      <c r="JEJ89" s="318"/>
      <c r="JEK89" s="322"/>
      <c r="JEL89" s="323"/>
      <c r="JEM89" s="323"/>
      <c r="JEN89" s="323"/>
      <c r="JEO89" s="323"/>
      <c r="JEP89" s="323"/>
      <c r="JEQ89" s="323"/>
      <c r="JER89" s="323"/>
      <c r="JES89" s="323"/>
      <c r="JET89" s="323"/>
      <c r="JEU89" s="323"/>
      <c r="JEV89" s="323"/>
      <c r="JEW89" s="323"/>
      <c r="JEX89" s="323"/>
      <c r="JEY89" s="323"/>
      <c r="JEZ89" s="350"/>
      <c r="JFA89" s="312"/>
      <c r="JFB89" s="312"/>
      <c r="JFC89" s="312"/>
      <c r="JFD89" s="312"/>
      <c r="JFE89" s="312"/>
      <c r="JFF89" s="312"/>
      <c r="JFG89" s="312"/>
      <c r="JFH89" s="312"/>
      <c r="JFI89" s="312"/>
      <c r="JFJ89" s="312"/>
      <c r="JFK89" s="312"/>
      <c r="JFL89" s="312"/>
      <c r="JFM89" s="312"/>
      <c r="JFN89" s="312"/>
      <c r="JFO89" s="312"/>
      <c r="JFP89" s="312"/>
      <c r="JFQ89" s="312"/>
      <c r="JFR89" s="312"/>
      <c r="JFS89" s="312"/>
      <c r="JFT89" s="312"/>
      <c r="JFU89" s="312"/>
      <c r="JFV89" s="312"/>
      <c r="JFW89" s="312"/>
      <c r="JFX89" s="312"/>
      <c r="JFY89" s="312"/>
      <c r="JFZ89" s="312"/>
      <c r="JGA89" s="312"/>
      <c r="JGB89" s="312"/>
      <c r="JGC89" s="312"/>
      <c r="JGD89" s="312"/>
      <c r="JGE89" s="312"/>
      <c r="JGF89" s="312"/>
      <c r="JGG89" s="312"/>
      <c r="JGH89" s="312"/>
      <c r="JGI89" s="312"/>
      <c r="JGJ89" s="312"/>
      <c r="JGK89" s="312"/>
      <c r="JGL89" s="312"/>
      <c r="JGM89" s="312"/>
      <c r="JGN89" s="312"/>
      <c r="JGO89" s="312"/>
      <c r="JGP89" s="312"/>
      <c r="JGQ89" s="312"/>
      <c r="JGR89" s="312"/>
      <c r="JGS89" s="312"/>
      <c r="JGT89" s="312"/>
      <c r="JGU89" s="312"/>
      <c r="JGV89" s="312"/>
      <c r="JGW89" s="312"/>
      <c r="JGX89" s="312"/>
      <c r="JGY89" s="312"/>
      <c r="JGZ89" s="312"/>
      <c r="JHA89" s="312"/>
      <c r="JHB89" s="312"/>
      <c r="JHC89" s="312"/>
      <c r="JHD89" s="312"/>
      <c r="JHE89" s="312"/>
      <c r="JHF89" s="312"/>
      <c r="JHG89" s="312"/>
      <c r="JHH89" s="312"/>
      <c r="JHI89" s="318"/>
      <c r="JHJ89" s="318"/>
      <c r="JHK89" s="318"/>
      <c r="JHL89" s="318"/>
      <c r="JHM89" s="318"/>
      <c r="JHN89" s="318"/>
      <c r="JHO89" s="318"/>
      <c r="JHP89" s="318"/>
      <c r="JHQ89" s="318"/>
      <c r="JHR89" s="318"/>
      <c r="JHS89" s="318"/>
      <c r="JHT89" s="318"/>
      <c r="JHU89" s="318"/>
      <c r="JHV89" s="318"/>
      <c r="JHW89" s="318"/>
      <c r="JHX89" s="318"/>
      <c r="JHY89" s="322"/>
      <c r="JHZ89" s="323"/>
      <c r="JIA89" s="323"/>
      <c r="JIB89" s="323"/>
      <c r="JIC89" s="323"/>
      <c r="JID89" s="323"/>
      <c r="JIE89" s="323"/>
      <c r="JIF89" s="323"/>
      <c r="JIG89" s="323"/>
      <c r="JIH89" s="323"/>
      <c r="JII89" s="323"/>
      <c r="JIJ89" s="323"/>
      <c r="JIK89" s="323"/>
      <c r="JIL89" s="323"/>
      <c r="JIM89" s="323"/>
      <c r="JIN89" s="350"/>
      <c r="JIO89" s="312"/>
      <c r="JIP89" s="312"/>
      <c r="JIQ89" s="312"/>
      <c r="JIR89" s="312"/>
      <c r="JIS89" s="312"/>
      <c r="JIT89" s="312"/>
      <c r="JIU89" s="312"/>
      <c r="JIV89" s="312"/>
      <c r="JIW89" s="312"/>
      <c r="JIX89" s="312"/>
      <c r="JIY89" s="312"/>
      <c r="JIZ89" s="312"/>
      <c r="JJA89" s="312"/>
      <c r="JJB89" s="312"/>
      <c r="JJC89" s="312"/>
      <c r="JJD89" s="312"/>
      <c r="JJE89" s="312"/>
      <c r="JJF89" s="312"/>
      <c r="JJG89" s="312"/>
      <c r="JJH89" s="312"/>
      <c r="JJI89" s="312"/>
      <c r="JJJ89" s="312"/>
      <c r="JJK89" s="312"/>
      <c r="JJL89" s="312"/>
      <c r="JJM89" s="312"/>
      <c r="JJN89" s="312"/>
      <c r="JJO89" s="312"/>
      <c r="JJP89" s="312"/>
      <c r="JJQ89" s="312"/>
      <c r="JJR89" s="312"/>
      <c r="JJS89" s="312"/>
      <c r="JJT89" s="312"/>
      <c r="JJU89" s="312"/>
      <c r="JJV89" s="312"/>
      <c r="JJW89" s="312"/>
      <c r="JJX89" s="312"/>
      <c r="JJY89" s="312"/>
      <c r="JJZ89" s="312"/>
      <c r="JKA89" s="312"/>
      <c r="JKB89" s="312"/>
      <c r="JKC89" s="312"/>
      <c r="JKD89" s="312"/>
      <c r="JKE89" s="312"/>
      <c r="JKF89" s="312"/>
      <c r="JKG89" s="312"/>
      <c r="JKH89" s="312"/>
      <c r="JKI89" s="312"/>
      <c r="JKJ89" s="312"/>
      <c r="JKK89" s="312"/>
      <c r="JKL89" s="312"/>
      <c r="JKM89" s="312"/>
      <c r="JKN89" s="312"/>
      <c r="JKO89" s="312"/>
      <c r="JKP89" s="312"/>
      <c r="JKQ89" s="312"/>
      <c r="JKR89" s="312"/>
      <c r="JKS89" s="312"/>
      <c r="JKT89" s="312"/>
      <c r="JKU89" s="312"/>
      <c r="JKV89" s="312"/>
      <c r="JKW89" s="318"/>
      <c r="JKX89" s="318"/>
      <c r="JKY89" s="318"/>
      <c r="JKZ89" s="318"/>
      <c r="JLA89" s="318"/>
      <c r="JLB89" s="318"/>
      <c r="JLC89" s="318"/>
      <c r="JLD89" s="318"/>
      <c r="JLE89" s="318"/>
      <c r="JLF89" s="318"/>
      <c r="JLG89" s="318"/>
      <c r="JLH89" s="318"/>
      <c r="JLI89" s="318"/>
      <c r="JLJ89" s="318"/>
      <c r="JLK89" s="318"/>
      <c r="JLL89" s="318"/>
      <c r="JLM89" s="322"/>
      <c r="JLN89" s="323"/>
      <c r="JLO89" s="323"/>
      <c r="JLP89" s="323"/>
      <c r="JLQ89" s="323"/>
      <c r="JLR89" s="323"/>
      <c r="JLS89" s="323"/>
      <c r="JLT89" s="323"/>
      <c r="JLU89" s="323"/>
      <c r="JLV89" s="323"/>
      <c r="JLW89" s="323"/>
      <c r="JLX89" s="323"/>
      <c r="JLY89" s="323"/>
      <c r="JLZ89" s="323"/>
      <c r="JMA89" s="323"/>
      <c r="JMB89" s="350"/>
      <c r="JMC89" s="312"/>
      <c r="JMD89" s="312"/>
      <c r="JME89" s="312"/>
      <c r="JMF89" s="312"/>
      <c r="JMG89" s="312"/>
      <c r="JMH89" s="312"/>
      <c r="JMI89" s="312"/>
      <c r="JMJ89" s="312"/>
      <c r="JMK89" s="312"/>
      <c r="JML89" s="312"/>
      <c r="JMM89" s="312"/>
      <c r="JMN89" s="312"/>
      <c r="JMO89" s="312"/>
      <c r="JMP89" s="312"/>
      <c r="JMQ89" s="312"/>
      <c r="JMR89" s="312"/>
      <c r="JMS89" s="312"/>
      <c r="JMT89" s="312"/>
      <c r="JMU89" s="312"/>
      <c r="JMV89" s="312"/>
      <c r="JMW89" s="312"/>
      <c r="JMX89" s="312"/>
      <c r="JMY89" s="312"/>
      <c r="JMZ89" s="312"/>
      <c r="JNA89" s="312"/>
      <c r="JNB89" s="312"/>
      <c r="JNC89" s="312"/>
      <c r="JND89" s="312"/>
      <c r="JNE89" s="312"/>
      <c r="JNF89" s="312"/>
      <c r="JNG89" s="312"/>
      <c r="JNH89" s="312"/>
      <c r="JNI89" s="312"/>
      <c r="JNJ89" s="312"/>
      <c r="JNK89" s="312"/>
      <c r="JNL89" s="312"/>
      <c r="JNM89" s="312"/>
      <c r="JNN89" s="312"/>
      <c r="JNO89" s="312"/>
      <c r="JNP89" s="312"/>
      <c r="JNQ89" s="312"/>
      <c r="JNR89" s="312"/>
      <c r="JNS89" s="312"/>
      <c r="JNT89" s="312"/>
      <c r="JNU89" s="312"/>
      <c r="JNV89" s="312"/>
      <c r="JNW89" s="312"/>
      <c r="JNX89" s="312"/>
      <c r="JNY89" s="312"/>
      <c r="JNZ89" s="312"/>
      <c r="JOA89" s="312"/>
      <c r="JOB89" s="312"/>
      <c r="JOC89" s="312"/>
      <c r="JOD89" s="312"/>
      <c r="JOE89" s="312"/>
      <c r="JOF89" s="312"/>
      <c r="JOG89" s="312"/>
      <c r="JOH89" s="312"/>
      <c r="JOI89" s="312"/>
      <c r="JOJ89" s="312"/>
      <c r="JOK89" s="318"/>
      <c r="JOL89" s="318"/>
      <c r="JOM89" s="318"/>
      <c r="JON89" s="318"/>
      <c r="JOO89" s="318"/>
      <c r="JOP89" s="318"/>
      <c r="JOQ89" s="318"/>
      <c r="JOR89" s="318"/>
      <c r="JOS89" s="318"/>
      <c r="JOT89" s="318"/>
      <c r="JOU89" s="318"/>
      <c r="JOV89" s="318"/>
      <c r="JOW89" s="318"/>
      <c r="JOX89" s="318"/>
      <c r="JOY89" s="318"/>
      <c r="JOZ89" s="318"/>
      <c r="JPA89" s="322"/>
      <c r="JPB89" s="323"/>
      <c r="JPC89" s="323"/>
      <c r="JPD89" s="323"/>
      <c r="JPE89" s="323"/>
      <c r="JPF89" s="323"/>
      <c r="JPG89" s="323"/>
      <c r="JPH89" s="323"/>
      <c r="JPI89" s="323"/>
      <c r="JPJ89" s="323"/>
      <c r="JPK89" s="323"/>
      <c r="JPL89" s="323"/>
      <c r="JPM89" s="323"/>
      <c r="JPN89" s="323"/>
      <c r="JPO89" s="323"/>
      <c r="JPP89" s="350"/>
      <c r="JPQ89" s="312"/>
      <c r="JPR89" s="312"/>
      <c r="JPS89" s="312"/>
      <c r="JPT89" s="312"/>
      <c r="JPU89" s="312"/>
      <c r="JPV89" s="312"/>
      <c r="JPW89" s="312"/>
      <c r="JPX89" s="312"/>
      <c r="JPY89" s="312"/>
      <c r="JPZ89" s="312"/>
      <c r="JQA89" s="312"/>
      <c r="JQB89" s="312"/>
      <c r="JQC89" s="312"/>
      <c r="JQD89" s="312"/>
      <c r="JQE89" s="312"/>
      <c r="JQF89" s="312"/>
      <c r="JQG89" s="312"/>
      <c r="JQH89" s="312"/>
      <c r="JQI89" s="312"/>
      <c r="JQJ89" s="312"/>
      <c r="JQK89" s="312"/>
      <c r="JQL89" s="312"/>
      <c r="JQM89" s="312"/>
      <c r="JQN89" s="312"/>
      <c r="JQO89" s="312"/>
      <c r="JQP89" s="312"/>
      <c r="JQQ89" s="312"/>
      <c r="JQR89" s="312"/>
      <c r="JQS89" s="312"/>
      <c r="JQT89" s="312"/>
      <c r="JQU89" s="312"/>
      <c r="JQV89" s="312"/>
      <c r="JQW89" s="312"/>
      <c r="JQX89" s="312"/>
      <c r="JQY89" s="312"/>
      <c r="JQZ89" s="312"/>
      <c r="JRA89" s="312"/>
      <c r="JRB89" s="312"/>
      <c r="JRC89" s="312"/>
      <c r="JRD89" s="312"/>
      <c r="JRE89" s="312"/>
      <c r="JRF89" s="312"/>
      <c r="JRG89" s="312"/>
      <c r="JRH89" s="312"/>
      <c r="JRI89" s="312"/>
      <c r="JRJ89" s="312"/>
      <c r="JRK89" s="312"/>
      <c r="JRL89" s="312"/>
      <c r="JRM89" s="312"/>
      <c r="JRN89" s="312"/>
      <c r="JRO89" s="312"/>
      <c r="JRP89" s="312"/>
      <c r="JRQ89" s="312"/>
      <c r="JRR89" s="312"/>
      <c r="JRS89" s="312"/>
      <c r="JRT89" s="312"/>
      <c r="JRU89" s="312"/>
      <c r="JRV89" s="312"/>
      <c r="JRW89" s="312"/>
      <c r="JRX89" s="312"/>
      <c r="JRY89" s="318"/>
      <c r="JRZ89" s="318"/>
      <c r="JSA89" s="318"/>
      <c r="JSB89" s="318"/>
      <c r="JSC89" s="318"/>
      <c r="JSD89" s="318"/>
      <c r="JSE89" s="318"/>
      <c r="JSF89" s="318"/>
      <c r="JSG89" s="318"/>
      <c r="JSH89" s="318"/>
      <c r="JSI89" s="318"/>
      <c r="JSJ89" s="318"/>
      <c r="JSK89" s="318"/>
      <c r="JSL89" s="318"/>
      <c r="JSM89" s="318"/>
      <c r="JSN89" s="318"/>
      <c r="JSO89" s="322"/>
      <c r="JSP89" s="323"/>
      <c r="JSQ89" s="323"/>
      <c r="JSR89" s="323"/>
      <c r="JSS89" s="323"/>
      <c r="JST89" s="323"/>
      <c r="JSU89" s="323"/>
      <c r="JSV89" s="323"/>
      <c r="JSW89" s="323"/>
      <c r="JSX89" s="323"/>
      <c r="JSY89" s="323"/>
      <c r="JSZ89" s="323"/>
      <c r="JTA89" s="323"/>
      <c r="JTB89" s="323"/>
      <c r="JTC89" s="323"/>
      <c r="JTD89" s="350"/>
      <c r="JTE89" s="312"/>
      <c r="JTF89" s="312"/>
      <c r="JTG89" s="312"/>
      <c r="JTH89" s="312"/>
      <c r="JTI89" s="312"/>
      <c r="JTJ89" s="312"/>
      <c r="JTK89" s="312"/>
      <c r="JTL89" s="312"/>
      <c r="JTM89" s="312"/>
      <c r="JTN89" s="312"/>
      <c r="JTO89" s="312"/>
      <c r="JTP89" s="312"/>
      <c r="JTQ89" s="312"/>
      <c r="JTR89" s="312"/>
      <c r="JTS89" s="312"/>
      <c r="JTT89" s="312"/>
      <c r="JTU89" s="312"/>
      <c r="JTV89" s="312"/>
      <c r="JTW89" s="312"/>
      <c r="JTX89" s="312"/>
      <c r="JTY89" s="312"/>
      <c r="JTZ89" s="312"/>
      <c r="JUA89" s="312"/>
      <c r="JUB89" s="312"/>
      <c r="JUC89" s="312"/>
      <c r="JUD89" s="312"/>
      <c r="JUE89" s="312"/>
      <c r="JUF89" s="312"/>
      <c r="JUG89" s="312"/>
      <c r="JUH89" s="312"/>
      <c r="JUI89" s="312"/>
      <c r="JUJ89" s="312"/>
      <c r="JUK89" s="312"/>
      <c r="JUL89" s="312"/>
      <c r="JUM89" s="312"/>
      <c r="JUN89" s="312"/>
      <c r="JUO89" s="312"/>
      <c r="JUP89" s="312"/>
      <c r="JUQ89" s="312"/>
      <c r="JUR89" s="312"/>
      <c r="JUS89" s="312"/>
      <c r="JUT89" s="312"/>
      <c r="JUU89" s="312"/>
      <c r="JUV89" s="312"/>
      <c r="JUW89" s="312"/>
      <c r="JUX89" s="312"/>
      <c r="JUY89" s="312"/>
      <c r="JUZ89" s="312"/>
      <c r="JVA89" s="312"/>
      <c r="JVB89" s="312"/>
      <c r="JVC89" s="312"/>
      <c r="JVD89" s="312"/>
      <c r="JVE89" s="312"/>
      <c r="JVF89" s="312"/>
      <c r="JVG89" s="312"/>
      <c r="JVH89" s="312"/>
      <c r="JVI89" s="312"/>
      <c r="JVJ89" s="312"/>
      <c r="JVK89" s="312"/>
      <c r="JVL89" s="312"/>
      <c r="JVM89" s="318"/>
      <c r="JVN89" s="318"/>
      <c r="JVO89" s="318"/>
      <c r="JVP89" s="318"/>
      <c r="JVQ89" s="318"/>
      <c r="JVR89" s="318"/>
      <c r="JVS89" s="318"/>
      <c r="JVT89" s="318"/>
      <c r="JVU89" s="318"/>
      <c r="JVV89" s="318"/>
      <c r="JVW89" s="318"/>
      <c r="JVX89" s="318"/>
      <c r="JVY89" s="318"/>
      <c r="JVZ89" s="318"/>
      <c r="JWA89" s="318"/>
      <c r="JWB89" s="318"/>
      <c r="JWC89" s="322"/>
      <c r="JWD89" s="323"/>
      <c r="JWE89" s="323"/>
      <c r="JWF89" s="323"/>
      <c r="JWG89" s="323"/>
      <c r="JWH89" s="323"/>
      <c r="JWI89" s="323"/>
      <c r="JWJ89" s="323"/>
      <c r="JWK89" s="323"/>
      <c r="JWL89" s="323"/>
      <c r="JWM89" s="323"/>
      <c r="JWN89" s="323"/>
      <c r="JWO89" s="323"/>
      <c r="JWP89" s="323"/>
      <c r="JWQ89" s="323"/>
      <c r="JWR89" s="350"/>
      <c r="JWS89" s="312"/>
      <c r="JWT89" s="312"/>
      <c r="JWU89" s="312"/>
      <c r="JWV89" s="312"/>
      <c r="JWW89" s="312"/>
      <c r="JWX89" s="312"/>
      <c r="JWY89" s="312"/>
      <c r="JWZ89" s="312"/>
      <c r="JXA89" s="312"/>
      <c r="JXB89" s="312"/>
      <c r="JXC89" s="312"/>
      <c r="JXD89" s="312"/>
      <c r="JXE89" s="312"/>
      <c r="JXF89" s="312"/>
      <c r="JXG89" s="312"/>
      <c r="JXH89" s="312"/>
      <c r="JXI89" s="312"/>
      <c r="JXJ89" s="312"/>
      <c r="JXK89" s="312"/>
      <c r="JXL89" s="312"/>
      <c r="JXM89" s="312"/>
      <c r="JXN89" s="312"/>
      <c r="JXO89" s="312"/>
      <c r="JXP89" s="312"/>
      <c r="JXQ89" s="312"/>
      <c r="JXR89" s="312"/>
      <c r="JXS89" s="312"/>
      <c r="JXT89" s="312"/>
      <c r="JXU89" s="312"/>
      <c r="JXV89" s="312"/>
      <c r="JXW89" s="312"/>
      <c r="JXX89" s="312"/>
      <c r="JXY89" s="312"/>
      <c r="JXZ89" s="312"/>
      <c r="JYA89" s="312"/>
      <c r="JYB89" s="312"/>
      <c r="JYC89" s="312"/>
      <c r="JYD89" s="312"/>
      <c r="JYE89" s="312"/>
      <c r="JYF89" s="312"/>
      <c r="JYG89" s="312"/>
      <c r="JYH89" s="312"/>
      <c r="JYI89" s="312"/>
      <c r="JYJ89" s="312"/>
      <c r="JYK89" s="312"/>
      <c r="JYL89" s="312"/>
      <c r="JYM89" s="312"/>
      <c r="JYN89" s="312"/>
      <c r="JYO89" s="312"/>
      <c r="JYP89" s="312"/>
      <c r="JYQ89" s="312"/>
      <c r="JYR89" s="312"/>
      <c r="JYS89" s="312"/>
      <c r="JYT89" s="312"/>
      <c r="JYU89" s="312"/>
      <c r="JYV89" s="312"/>
      <c r="JYW89" s="312"/>
      <c r="JYX89" s="312"/>
      <c r="JYY89" s="312"/>
      <c r="JYZ89" s="312"/>
      <c r="JZA89" s="318"/>
      <c r="JZB89" s="318"/>
      <c r="JZC89" s="318"/>
      <c r="JZD89" s="318"/>
      <c r="JZE89" s="318"/>
      <c r="JZF89" s="318"/>
      <c r="JZG89" s="318"/>
      <c r="JZH89" s="318"/>
      <c r="JZI89" s="318"/>
      <c r="JZJ89" s="318"/>
      <c r="JZK89" s="318"/>
      <c r="JZL89" s="318"/>
      <c r="JZM89" s="318"/>
      <c r="JZN89" s="318"/>
      <c r="JZO89" s="318"/>
      <c r="JZP89" s="318"/>
      <c r="JZQ89" s="322"/>
      <c r="JZR89" s="323"/>
      <c r="JZS89" s="323"/>
      <c r="JZT89" s="323"/>
      <c r="JZU89" s="323"/>
      <c r="JZV89" s="323"/>
      <c r="JZW89" s="323"/>
      <c r="JZX89" s="323"/>
      <c r="JZY89" s="323"/>
      <c r="JZZ89" s="323"/>
      <c r="KAA89" s="323"/>
      <c r="KAB89" s="323"/>
      <c r="KAC89" s="323"/>
      <c r="KAD89" s="323"/>
      <c r="KAE89" s="323"/>
      <c r="KAF89" s="350"/>
      <c r="KAG89" s="312"/>
      <c r="KAH89" s="312"/>
      <c r="KAI89" s="312"/>
      <c r="KAJ89" s="312"/>
      <c r="KAK89" s="312"/>
      <c r="KAL89" s="312"/>
      <c r="KAM89" s="312"/>
      <c r="KAN89" s="312"/>
      <c r="KAO89" s="312"/>
      <c r="KAP89" s="312"/>
      <c r="KAQ89" s="312"/>
      <c r="KAR89" s="312"/>
      <c r="KAS89" s="312"/>
      <c r="KAT89" s="312"/>
      <c r="KAU89" s="312"/>
      <c r="KAV89" s="312"/>
      <c r="KAW89" s="312"/>
      <c r="KAX89" s="312"/>
      <c r="KAY89" s="312"/>
      <c r="KAZ89" s="312"/>
      <c r="KBA89" s="312"/>
      <c r="KBB89" s="312"/>
      <c r="KBC89" s="312"/>
      <c r="KBD89" s="312"/>
      <c r="KBE89" s="312"/>
      <c r="KBF89" s="312"/>
      <c r="KBG89" s="312"/>
      <c r="KBH89" s="312"/>
      <c r="KBI89" s="312"/>
      <c r="KBJ89" s="312"/>
      <c r="KBK89" s="312"/>
      <c r="KBL89" s="312"/>
      <c r="KBM89" s="312"/>
      <c r="KBN89" s="312"/>
      <c r="KBO89" s="312"/>
      <c r="KBP89" s="312"/>
      <c r="KBQ89" s="312"/>
      <c r="KBR89" s="312"/>
      <c r="KBS89" s="312"/>
      <c r="KBT89" s="312"/>
      <c r="KBU89" s="312"/>
      <c r="KBV89" s="312"/>
      <c r="KBW89" s="312"/>
      <c r="KBX89" s="312"/>
      <c r="KBY89" s="312"/>
      <c r="KBZ89" s="312"/>
      <c r="KCA89" s="312"/>
      <c r="KCB89" s="312"/>
      <c r="KCC89" s="312"/>
      <c r="KCD89" s="312"/>
      <c r="KCE89" s="312"/>
      <c r="KCF89" s="312"/>
      <c r="KCG89" s="312"/>
      <c r="KCH89" s="312"/>
      <c r="KCI89" s="312"/>
      <c r="KCJ89" s="312"/>
      <c r="KCK89" s="312"/>
      <c r="KCL89" s="312"/>
      <c r="KCM89" s="312"/>
      <c r="KCN89" s="312"/>
      <c r="KCO89" s="318"/>
      <c r="KCP89" s="318"/>
      <c r="KCQ89" s="318"/>
      <c r="KCR89" s="318"/>
      <c r="KCS89" s="318"/>
      <c r="KCT89" s="318"/>
      <c r="KCU89" s="318"/>
      <c r="KCV89" s="318"/>
      <c r="KCW89" s="318"/>
      <c r="KCX89" s="318"/>
      <c r="KCY89" s="318"/>
      <c r="KCZ89" s="318"/>
      <c r="KDA89" s="318"/>
      <c r="KDB89" s="318"/>
      <c r="KDC89" s="318"/>
      <c r="KDD89" s="318"/>
      <c r="KDE89" s="322"/>
      <c r="KDF89" s="323"/>
      <c r="KDG89" s="323"/>
      <c r="KDH89" s="323"/>
      <c r="KDI89" s="323"/>
      <c r="KDJ89" s="323"/>
      <c r="KDK89" s="323"/>
      <c r="KDL89" s="323"/>
      <c r="KDM89" s="323"/>
      <c r="KDN89" s="323"/>
      <c r="KDO89" s="323"/>
      <c r="KDP89" s="323"/>
      <c r="KDQ89" s="323"/>
      <c r="KDR89" s="323"/>
      <c r="KDS89" s="323"/>
      <c r="KDT89" s="350"/>
      <c r="KDU89" s="312"/>
      <c r="KDV89" s="312"/>
      <c r="KDW89" s="312"/>
      <c r="KDX89" s="312"/>
      <c r="KDY89" s="312"/>
      <c r="KDZ89" s="312"/>
      <c r="KEA89" s="312"/>
      <c r="KEB89" s="312"/>
      <c r="KEC89" s="312"/>
      <c r="KED89" s="312"/>
      <c r="KEE89" s="312"/>
      <c r="KEF89" s="312"/>
      <c r="KEG89" s="312"/>
      <c r="KEH89" s="312"/>
      <c r="KEI89" s="312"/>
      <c r="KEJ89" s="312"/>
      <c r="KEK89" s="312"/>
      <c r="KEL89" s="312"/>
      <c r="KEM89" s="312"/>
      <c r="KEN89" s="312"/>
      <c r="KEO89" s="312"/>
      <c r="KEP89" s="312"/>
      <c r="KEQ89" s="312"/>
      <c r="KER89" s="312"/>
      <c r="KES89" s="312"/>
      <c r="KET89" s="312"/>
      <c r="KEU89" s="312"/>
      <c r="KEV89" s="312"/>
      <c r="KEW89" s="312"/>
      <c r="KEX89" s="312"/>
      <c r="KEY89" s="312"/>
      <c r="KEZ89" s="312"/>
      <c r="KFA89" s="312"/>
      <c r="KFB89" s="312"/>
      <c r="KFC89" s="312"/>
      <c r="KFD89" s="312"/>
      <c r="KFE89" s="312"/>
      <c r="KFF89" s="312"/>
      <c r="KFG89" s="312"/>
      <c r="KFH89" s="312"/>
      <c r="KFI89" s="312"/>
      <c r="KFJ89" s="312"/>
      <c r="KFK89" s="312"/>
      <c r="KFL89" s="312"/>
      <c r="KFM89" s="312"/>
      <c r="KFN89" s="312"/>
      <c r="KFO89" s="312"/>
      <c r="KFP89" s="312"/>
      <c r="KFQ89" s="312"/>
      <c r="KFR89" s="312"/>
      <c r="KFS89" s="312"/>
      <c r="KFT89" s="312"/>
      <c r="KFU89" s="312"/>
      <c r="KFV89" s="312"/>
      <c r="KFW89" s="312"/>
      <c r="KFX89" s="312"/>
      <c r="KFY89" s="312"/>
      <c r="KFZ89" s="312"/>
      <c r="KGA89" s="312"/>
      <c r="KGB89" s="312"/>
      <c r="KGC89" s="318"/>
      <c r="KGD89" s="318"/>
      <c r="KGE89" s="318"/>
      <c r="KGF89" s="318"/>
      <c r="KGG89" s="318"/>
      <c r="KGH89" s="318"/>
      <c r="KGI89" s="318"/>
      <c r="KGJ89" s="318"/>
      <c r="KGK89" s="318"/>
      <c r="KGL89" s="318"/>
      <c r="KGM89" s="318"/>
      <c r="KGN89" s="318"/>
      <c r="KGO89" s="318"/>
      <c r="KGP89" s="318"/>
      <c r="KGQ89" s="318"/>
      <c r="KGR89" s="318"/>
      <c r="KGS89" s="322"/>
      <c r="KGT89" s="323"/>
      <c r="KGU89" s="323"/>
      <c r="KGV89" s="323"/>
      <c r="KGW89" s="323"/>
      <c r="KGX89" s="323"/>
      <c r="KGY89" s="323"/>
      <c r="KGZ89" s="323"/>
      <c r="KHA89" s="323"/>
      <c r="KHB89" s="323"/>
      <c r="KHC89" s="323"/>
      <c r="KHD89" s="323"/>
      <c r="KHE89" s="323"/>
      <c r="KHF89" s="323"/>
      <c r="KHG89" s="323"/>
      <c r="KHH89" s="350"/>
      <c r="KHI89" s="312"/>
      <c r="KHJ89" s="312"/>
      <c r="KHK89" s="312"/>
      <c r="KHL89" s="312"/>
      <c r="KHM89" s="312"/>
      <c r="KHN89" s="312"/>
      <c r="KHO89" s="312"/>
      <c r="KHP89" s="312"/>
      <c r="KHQ89" s="312"/>
      <c r="KHR89" s="312"/>
      <c r="KHS89" s="312"/>
      <c r="KHT89" s="312"/>
      <c r="KHU89" s="312"/>
      <c r="KHV89" s="312"/>
      <c r="KHW89" s="312"/>
      <c r="KHX89" s="312"/>
      <c r="KHY89" s="312"/>
      <c r="KHZ89" s="312"/>
      <c r="KIA89" s="312"/>
      <c r="KIB89" s="312"/>
      <c r="KIC89" s="312"/>
      <c r="KID89" s="312"/>
      <c r="KIE89" s="312"/>
      <c r="KIF89" s="312"/>
      <c r="KIG89" s="312"/>
      <c r="KIH89" s="312"/>
      <c r="KII89" s="312"/>
      <c r="KIJ89" s="312"/>
      <c r="KIK89" s="312"/>
      <c r="KIL89" s="312"/>
      <c r="KIM89" s="312"/>
      <c r="KIN89" s="312"/>
      <c r="KIO89" s="312"/>
      <c r="KIP89" s="312"/>
      <c r="KIQ89" s="312"/>
      <c r="KIR89" s="312"/>
      <c r="KIS89" s="312"/>
      <c r="KIT89" s="312"/>
      <c r="KIU89" s="312"/>
      <c r="KIV89" s="312"/>
      <c r="KIW89" s="312"/>
      <c r="KIX89" s="312"/>
      <c r="KIY89" s="312"/>
      <c r="KIZ89" s="312"/>
      <c r="KJA89" s="312"/>
      <c r="KJB89" s="312"/>
      <c r="KJC89" s="312"/>
      <c r="KJD89" s="312"/>
      <c r="KJE89" s="312"/>
      <c r="KJF89" s="312"/>
      <c r="KJG89" s="312"/>
      <c r="KJH89" s="312"/>
      <c r="KJI89" s="312"/>
      <c r="KJJ89" s="312"/>
      <c r="KJK89" s="312"/>
      <c r="KJL89" s="312"/>
      <c r="KJM89" s="312"/>
      <c r="KJN89" s="312"/>
      <c r="KJO89" s="312"/>
      <c r="KJP89" s="312"/>
      <c r="KJQ89" s="318"/>
      <c r="KJR89" s="318"/>
      <c r="KJS89" s="318"/>
      <c r="KJT89" s="318"/>
      <c r="KJU89" s="318"/>
      <c r="KJV89" s="318"/>
      <c r="KJW89" s="318"/>
      <c r="KJX89" s="318"/>
      <c r="KJY89" s="318"/>
      <c r="KJZ89" s="318"/>
      <c r="KKA89" s="318"/>
      <c r="KKB89" s="318"/>
      <c r="KKC89" s="318"/>
      <c r="KKD89" s="318"/>
      <c r="KKE89" s="318"/>
      <c r="KKF89" s="318"/>
      <c r="KKG89" s="322"/>
      <c r="KKH89" s="323"/>
      <c r="KKI89" s="323"/>
      <c r="KKJ89" s="323"/>
      <c r="KKK89" s="323"/>
      <c r="KKL89" s="323"/>
      <c r="KKM89" s="323"/>
      <c r="KKN89" s="323"/>
      <c r="KKO89" s="323"/>
      <c r="KKP89" s="323"/>
      <c r="KKQ89" s="323"/>
      <c r="KKR89" s="323"/>
      <c r="KKS89" s="323"/>
      <c r="KKT89" s="323"/>
      <c r="KKU89" s="323"/>
      <c r="KKV89" s="350"/>
      <c r="KKW89" s="312"/>
      <c r="KKX89" s="312"/>
      <c r="KKY89" s="312"/>
      <c r="KKZ89" s="312"/>
      <c r="KLA89" s="312"/>
      <c r="KLB89" s="312"/>
      <c r="KLC89" s="312"/>
      <c r="KLD89" s="312"/>
      <c r="KLE89" s="312"/>
      <c r="KLF89" s="312"/>
      <c r="KLG89" s="312"/>
      <c r="KLH89" s="312"/>
      <c r="KLI89" s="312"/>
      <c r="KLJ89" s="312"/>
      <c r="KLK89" s="312"/>
      <c r="KLL89" s="312"/>
      <c r="KLM89" s="312"/>
      <c r="KLN89" s="312"/>
      <c r="KLO89" s="312"/>
      <c r="KLP89" s="312"/>
      <c r="KLQ89" s="312"/>
      <c r="KLR89" s="312"/>
      <c r="KLS89" s="312"/>
      <c r="KLT89" s="312"/>
      <c r="KLU89" s="312"/>
      <c r="KLV89" s="312"/>
      <c r="KLW89" s="312"/>
      <c r="KLX89" s="312"/>
      <c r="KLY89" s="312"/>
      <c r="KLZ89" s="312"/>
      <c r="KMA89" s="312"/>
      <c r="KMB89" s="312"/>
      <c r="KMC89" s="312"/>
      <c r="KMD89" s="312"/>
      <c r="KME89" s="312"/>
      <c r="KMF89" s="312"/>
      <c r="KMG89" s="312"/>
      <c r="KMH89" s="312"/>
      <c r="KMI89" s="312"/>
      <c r="KMJ89" s="312"/>
      <c r="KMK89" s="312"/>
      <c r="KML89" s="312"/>
      <c r="KMM89" s="312"/>
      <c r="KMN89" s="312"/>
      <c r="KMO89" s="312"/>
      <c r="KMP89" s="312"/>
      <c r="KMQ89" s="312"/>
      <c r="KMR89" s="312"/>
      <c r="KMS89" s="312"/>
      <c r="KMT89" s="312"/>
      <c r="KMU89" s="312"/>
      <c r="KMV89" s="312"/>
      <c r="KMW89" s="312"/>
      <c r="KMX89" s="312"/>
      <c r="KMY89" s="312"/>
      <c r="KMZ89" s="312"/>
      <c r="KNA89" s="312"/>
      <c r="KNB89" s="312"/>
      <c r="KNC89" s="312"/>
      <c r="KND89" s="312"/>
      <c r="KNE89" s="318"/>
      <c r="KNF89" s="318"/>
      <c r="KNG89" s="318"/>
      <c r="KNH89" s="318"/>
      <c r="KNI89" s="318"/>
      <c r="KNJ89" s="318"/>
      <c r="KNK89" s="318"/>
      <c r="KNL89" s="318"/>
      <c r="KNM89" s="318"/>
      <c r="KNN89" s="318"/>
      <c r="KNO89" s="318"/>
      <c r="KNP89" s="318"/>
      <c r="KNQ89" s="318"/>
      <c r="KNR89" s="318"/>
      <c r="KNS89" s="318"/>
      <c r="KNT89" s="318"/>
      <c r="KNU89" s="322"/>
      <c r="KNV89" s="323"/>
      <c r="KNW89" s="323"/>
      <c r="KNX89" s="323"/>
      <c r="KNY89" s="323"/>
      <c r="KNZ89" s="323"/>
      <c r="KOA89" s="323"/>
      <c r="KOB89" s="323"/>
      <c r="KOC89" s="323"/>
      <c r="KOD89" s="323"/>
      <c r="KOE89" s="323"/>
      <c r="KOF89" s="323"/>
      <c r="KOG89" s="323"/>
      <c r="KOH89" s="323"/>
      <c r="KOI89" s="323"/>
      <c r="KOJ89" s="350"/>
      <c r="KOK89" s="312"/>
      <c r="KOL89" s="312"/>
      <c r="KOM89" s="312"/>
      <c r="KON89" s="312"/>
      <c r="KOO89" s="312"/>
      <c r="KOP89" s="312"/>
      <c r="KOQ89" s="312"/>
      <c r="KOR89" s="312"/>
      <c r="KOS89" s="312"/>
      <c r="KOT89" s="312"/>
      <c r="KOU89" s="312"/>
      <c r="KOV89" s="312"/>
      <c r="KOW89" s="312"/>
      <c r="KOX89" s="312"/>
      <c r="KOY89" s="312"/>
      <c r="KOZ89" s="312"/>
      <c r="KPA89" s="312"/>
      <c r="KPB89" s="312"/>
      <c r="KPC89" s="312"/>
      <c r="KPD89" s="312"/>
      <c r="KPE89" s="312"/>
      <c r="KPF89" s="312"/>
      <c r="KPG89" s="312"/>
      <c r="KPH89" s="312"/>
      <c r="KPI89" s="312"/>
      <c r="KPJ89" s="312"/>
      <c r="KPK89" s="312"/>
      <c r="KPL89" s="312"/>
      <c r="KPM89" s="312"/>
      <c r="KPN89" s="312"/>
      <c r="KPO89" s="312"/>
      <c r="KPP89" s="312"/>
      <c r="KPQ89" s="312"/>
      <c r="KPR89" s="312"/>
      <c r="KPS89" s="312"/>
      <c r="KPT89" s="312"/>
      <c r="KPU89" s="312"/>
      <c r="KPV89" s="312"/>
      <c r="KPW89" s="312"/>
      <c r="KPX89" s="312"/>
      <c r="KPY89" s="312"/>
      <c r="KPZ89" s="312"/>
      <c r="KQA89" s="312"/>
      <c r="KQB89" s="312"/>
      <c r="KQC89" s="312"/>
      <c r="KQD89" s="312"/>
      <c r="KQE89" s="312"/>
      <c r="KQF89" s="312"/>
      <c r="KQG89" s="312"/>
      <c r="KQH89" s="312"/>
      <c r="KQI89" s="312"/>
      <c r="KQJ89" s="312"/>
      <c r="KQK89" s="312"/>
      <c r="KQL89" s="312"/>
      <c r="KQM89" s="312"/>
      <c r="KQN89" s="312"/>
      <c r="KQO89" s="312"/>
      <c r="KQP89" s="312"/>
      <c r="KQQ89" s="312"/>
      <c r="KQR89" s="312"/>
      <c r="KQS89" s="318"/>
      <c r="KQT89" s="318"/>
      <c r="KQU89" s="318"/>
      <c r="KQV89" s="318"/>
      <c r="KQW89" s="318"/>
      <c r="KQX89" s="318"/>
      <c r="KQY89" s="318"/>
      <c r="KQZ89" s="318"/>
      <c r="KRA89" s="318"/>
      <c r="KRB89" s="318"/>
      <c r="KRC89" s="318"/>
      <c r="KRD89" s="318"/>
      <c r="KRE89" s="318"/>
      <c r="KRF89" s="318"/>
      <c r="KRG89" s="318"/>
      <c r="KRH89" s="318"/>
      <c r="KRI89" s="322"/>
      <c r="KRJ89" s="323"/>
      <c r="KRK89" s="323"/>
      <c r="KRL89" s="323"/>
      <c r="KRM89" s="323"/>
      <c r="KRN89" s="323"/>
      <c r="KRO89" s="323"/>
      <c r="KRP89" s="323"/>
      <c r="KRQ89" s="323"/>
      <c r="KRR89" s="323"/>
      <c r="KRS89" s="323"/>
      <c r="KRT89" s="323"/>
      <c r="KRU89" s="323"/>
      <c r="KRV89" s="323"/>
      <c r="KRW89" s="323"/>
      <c r="KRX89" s="350"/>
      <c r="KRY89" s="312"/>
      <c r="KRZ89" s="312"/>
      <c r="KSA89" s="312"/>
      <c r="KSB89" s="312"/>
      <c r="KSC89" s="312"/>
      <c r="KSD89" s="312"/>
      <c r="KSE89" s="312"/>
      <c r="KSF89" s="312"/>
      <c r="KSG89" s="312"/>
      <c r="KSH89" s="312"/>
      <c r="KSI89" s="312"/>
      <c r="KSJ89" s="312"/>
      <c r="KSK89" s="312"/>
      <c r="KSL89" s="312"/>
      <c r="KSM89" s="312"/>
      <c r="KSN89" s="312"/>
      <c r="KSO89" s="312"/>
      <c r="KSP89" s="312"/>
      <c r="KSQ89" s="312"/>
      <c r="KSR89" s="312"/>
      <c r="KSS89" s="312"/>
      <c r="KST89" s="312"/>
      <c r="KSU89" s="312"/>
      <c r="KSV89" s="312"/>
      <c r="KSW89" s="312"/>
      <c r="KSX89" s="312"/>
      <c r="KSY89" s="312"/>
      <c r="KSZ89" s="312"/>
      <c r="KTA89" s="312"/>
      <c r="KTB89" s="312"/>
      <c r="KTC89" s="312"/>
      <c r="KTD89" s="312"/>
      <c r="KTE89" s="312"/>
      <c r="KTF89" s="312"/>
      <c r="KTG89" s="312"/>
      <c r="KTH89" s="312"/>
      <c r="KTI89" s="312"/>
      <c r="KTJ89" s="312"/>
      <c r="KTK89" s="312"/>
      <c r="KTL89" s="312"/>
      <c r="KTM89" s="312"/>
      <c r="KTN89" s="312"/>
      <c r="KTO89" s="312"/>
      <c r="KTP89" s="312"/>
      <c r="KTQ89" s="312"/>
      <c r="KTR89" s="312"/>
      <c r="KTS89" s="312"/>
      <c r="KTT89" s="312"/>
      <c r="KTU89" s="312"/>
      <c r="KTV89" s="312"/>
      <c r="KTW89" s="312"/>
      <c r="KTX89" s="312"/>
      <c r="KTY89" s="312"/>
      <c r="KTZ89" s="312"/>
      <c r="KUA89" s="312"/>
      <c r="KUB89" s="312"/>
      <c r="KUC89" s="312"/>
      <c r="KUD89" s="312"/>
      <c r="KUE89" s="312"/>
      <c r="KUF89" s="312"/>
      <c r="KUG89" s="318"/>
      <c r="KUH89" s="318"/>
      <c r="KUI89" s="318"/>
      <c r="KUJ89" s="318"/>
      <c r="KUK89" s="318"/>
      <c r="KUL89" s="318"/>
      <c r="KUM89" s="318"/>
      <c r="KUN89" s="318"/>
      <c r="KUO89" s="318"/>
      <c r="KUP89" s="318"/>
      <c r="KUQ89" s="318"/>
      <c r="KUR89" s="318"/>
      <c r="KUS89" s="318"/>
      <c r="KUT89" s="318"/>
      <c r="KUU89" s="318"/>
      <c r="KUV89" s="318"/>
      <c r="KUW89" s="322"/>
      <c r="KUX89" s="323"/>
      <c r="KUY89" s="323"/>
      <c r="KUZ89" s="323"/>
      <c r="KVA89" s="323"/>
      <c r="KVB89" s="323"/>
      <c r="KVC89" s="323"/>
      <c r="KVD89" s="323"/>
      <c r="KVE89" s="323"/>
      <c r="KVF89" s="323"/>
      <c r="KVG89" s="323"/>
      <c r="KVH89" s="323"/>
      <c r="KVI89" s="323"/>
      <c r="KVJ89" s="323"/>
      <c r="KVK89" s="323"/>
      <c r="KVL89" s="350"/>
      <c r="KVM89" s="312"/>
      <c r="KVN89" s="312"/>
      <c r="KVO89" s="312"/>
      <c r="KVP89" s="312"/>
      <c r="KVQ89" s="312"/>
      <c r="KVR89" s="312"/>
      <c r="KVS89" s="312"/>
      <c r="KVT89" s="312"/>
      <c r="KVU89" s="312"/>
      <c r="KVV89" s="312"/>
      <c r="KVW89" s="312"/>
      <c r="KVX89" s="312"/>
      <c r="KVY89" s="312"/>
      <c r="KVZ89" s="312"/>
      <c r="KWA89" s="312"/>
      <c r="KWB89" s="312"/>
      <c r="KWC89" s="312"/>
      <c r="KWD89" s="312"/>
      <c r="KWE89" s="312"/>
      <c r="KWF89" s="312"/>
      <c r="KWG89" s="312"/>
      <c r="KWH89" s="312"/>
      <c r="KWI89" s="312"/>
      <c r="KWJ89" s="312"/>
      <c r="KWK89" s="312"/>
      <c r="KWL89" s="312"/>
      <c r="KWM89" s="312"/>
      <c r="KWN89" s="312"/>
      <c r="KWO89" s="312"/>
      <c r="KWP89" s="312"/>
      <c r="KWQ89" s="312"/>
      <c r="KWR89" s="312"/>
      <c r="KWS89" s="312"/>
      <c r="KWT89" s="312"/>
      <c r="KWU89" s="312"/>
      <c r="KWV89" s="312"/>
      <c r="KWW89" s="312"/>
      <c r="KWX89" s="312"/>
      <c r="KWY89" s="312"/>
      <c r="KWZ89" s="312"/>
      <c r="KXA89" s="312"/>
      <c r="KXB89" s="312"/>
      <c r="KXC89" s="312"/>
      <c r="KXD89" s="312"/>
      <c r="KXE89" s="312"/>
      <c r="KXF89" s="312"/>
      <c r="KXG89" s="312"/>
      <c r="KXH89" s="312"/>
      <c r="KXI89" s="312"/>
      <c r="KXJ89" s="312"/>
      <c r="KXK89" s="312"/>
      <c r="KXL89" s="312"/>
      <c r="KXM89" s="312"/>
      <c r="KXN89" s="312"/>
      <c r="KXO89" s="312"/>
      <c r="KXP89" s="312"/>
      <c r="KXQ89" s="312"/>
      <c r="KXR89" s="312"/>
      <c r="KXS89" s="312"/>
      <c r="KXT89" s="312"/>
      <c r="KXU89" s="318"/>
      <c r="KXV89" s="318"/>
      <c r="KXW89" s="318"/>
      <c r="KXX89" s="318"/>
      <c r="KXY89" s="318"/>
      <c r="KXZ89" s="318"/>
      <c r="KYA89" s="318"/>
      <c r="KYB89" s="318"/>
      <c r="KYC89" s="318"/>
      <c r="KYD89" s="318"/>
      <c r="KYE89" s="318"/>
      <c r="KYF89" s="318"/>
      <c r="KYG89" s="318"/>
      <c r="KYH89" s="318"/>
      <c r="KYI89" s="318"/>
      <c r="KYJ89" s="318"/>
      <c r="KYK89" s="322"/>
      <c r="KYL89" s="323"/>
      <c r="KYM89" s="323"/>
      <c r="KYN89" s="323"/>
      <c r="KYO89" s="323"/>
      <c r="KYP89" s="323"/>
      <c r="KYQ89" s="323"/>
      <c r="KYR89" s="323"/>
      <c r="KYS89" s="323"/>
      <c r="KYT89" s="323"/>
      <c r="KYU89" s="323"/>
      <c r="KYV89" s="323"/>
      <c r="KYW89" s="323"/>
      <c r="KYX89" s="323"/>
      <c r="KYY89" s="323"/>
      <c r="KYZ89" s="350"/>
      <c r="KZA89" s="312"/>
      <c r="KZB89" s="312"/>
      <c r="KZC89" s="312"/>
      <c r="KZD89" s="312"/>
      <c r="KZE89" s="312"/>
      <c r="KZF89" s="312"/>
      <c r="KZG89" s="312"/>
      <c r="KZH89" s="312"/>
      <c r="KZI89" s="312"/>
      <c r="KZJ89" s="312"/>
      <c r="KZK89" s="312"/>
      <c r="KZL89" s="312"/>
      <c r="KZM89" s="312"/>
      <c r="KZN89" s="312"/>
      <c r="KZO89" s="312"/>
      <c r="KZP89" s="312"/>
      <c r="KZQ89" s="312"/>
      <c r="KZR89" s="312"/>
      <c r="KZS89" s="312"/>
      <c r="KZT89" s="312"/>
      <c r="KZU89" s="312"/>
      <c r="KZV89" s="312"/>
      <c r="KZW89" s="312"/>
      <c r="KZX89" s="312"/>
      <c r="KZY89" s="312"/>
      <c r="KZZ89" s="312"/>
      <c r="LAA89" s="312"/>
      <c r="LAB89" s="312"/>
      <c r="LAC89" s="312"/>
      <c r="LAD89" s="312"/>
      <c r="LAE89" s="312"/>
      <c r="LAF89" s="312"/>
      <c r="LAG89" s="312"/>
      <c r="LAH89" s="312"/>
      <c r="LAI89" s="312"/>
      <c r="LAJ89" s="312"/>
      <c r="LAK89" s="312"/>
      <c r="LAL89" s="312"/>
      <c r="LAM89" s="312"/>
      <c r="LAN89" s="312"/>
      <c r="LAO89" s="312"/>
      <c r="LAP89" s="312"/>
      <c r="LAQ89" s="312"/>
      <c r="LAR89" s="312"/>
      <c r="LAS89" s="312"/>
      <c r="LAT89" s="312"/>
      <c r="LAU89" s="312"/>
      <c r="LAV89" s="312"/>
      <c r="LAW89" s="312"/>
      <c r="LAX89" s="312"/>
      <c r="LAY89" s="312"/>
      <c r="LAZ89" s="312"/>
      <c r="LBA89" s="312"/>
      <c r="LBB89" s="312"/>
      <c r="LBC89" s="312"/>
      <c r="LBD89" s="312"/>
      <c r="LBE89" s="312"/>
      <c r="LBF89" s="312"/>
      <c r="LBG89" s="312"/>
      <c r="LBH89" s="312"/>
      <c r="LBI89" s="318"/>
      <c r="LBJ89" s="318"/>
      <c r="LBK89" s="318"/>
      <c r="LBL89" s="318"/>
      <c r="LBM89" s="318"/>
      <c r="LBN89" s="318"/>
      <c r="LBO89" s="318"/>
      <c r="LBP89" s="318"/>
      <c r="LBQ89" s="318"/>
      <c r="LBR89" s="318"/>
      <c r="LBS89" s="318"/>
      <c r="LBT89" s="318"/>
      <c r="LBU89" s="318"/>
      <c r="LBV89" s="318"/>
      <c r="LBW89" s="318"/>
      <c r="LBX89" s="318"/>
      <c r="LBY89" s="322"/>
      <c r="LBZ89" s="323"/>
      <c r="LCA89" s="323"/>
      <c r="LCB89" s="323"/>
      <c r="LCC89" s="323"/>
      <c r="LCD89" s="323"/>
      <c r="LCE89" s="323"/>
      <c r="LCF89" s="323"/>
      <c r="LCG89" s="323"/>
      <c r="LCH89" s="323"/>
      <c r="LCI89" s="323"/>
      <c r="LCJ89" s="323"/>
      <c r="LCK89" s="323"/>
      <c r="LCL89" s="323"/>
      <c r="LCM89" s="323"/>
      <c r="LCN89" s="350"/>
      <c r="LCO89" s="312"/>
      <c r="LCP89" s="312"/>
      <c r="LCQ89" s="312"/>
      <c r="LCR89" s="312"/>
      <c r="LCS89" s="312"/>
      <c r="LCT89" s="312"/>
      <c r="LCU89" s="312"/>
      <c r="LCV89" s="312"/>
      <c r="LCW89" s="312"/>
      <c r="LCX89" s="312"/>
      <c r="LCY89" s="312"/>
      <c r="LCZ89" s="312"/>
      <c r="LDA89" s="312"/>
      <c r="LDB89" s="312"/>
      <c r="LDC89" s="312"/>
      <c r="LDD89" s="312"/>
      <c r="LDE89" s="312"/>
      <c r="LDF89" s="312"/>
      <c r="LDG89" s="312"/>
      <c r="LDH89" s="312"/>
      <c r="LDI89" s="312"/>
      <c r="LDJ89" s="312"/>
      <c r="LDK89" s="312"/>
      <c r="LDL89" s="312"/>
      <c r="LDM89" s="312"/>
      <c r="LDN89" s="312"/>
      <c r="LDO89" s="312"/>
      <c r="LDP89" s="312"/>
      <c r="LDQ89" s="312"/>
      <c r="LDR89" s="312"/>
      <c r="LDS89" s="312"/>
      <c r="LDT89" s="312"/>
      <c r="LDU89" s="312"/>
      <c r="LDV89" s="312"/>
      <c r="LDW89" s="312"/>
      <c r="LDX89" s="312"/>
      <c r="LDY89" s="312"/>
      <c r="LDZ89" s="312"/>
      <c r="LEA89" s="312"/>
      <c r="LEB89" s="312"/>
      <c r="LEC89" s="312"/>
      <c r="LED89" s="312"/>
      <c r="LEE89" s="312"/>
      <c r="LEF89" s="312"/>
      <c r="LEG89" s="312"/>
      <c r="LEH89" s="312"/>
      <c r="LEI89" s="312"/>
      <c r="LEJ89" s="312"/>
      <c r="LEK89" s="312"/>
      <c r="LEL89" s="312"/>
      <c r="LEM89" s="312"/>
      <c r="LEN89" s="312"/>
      <c r="LEO89" s="312"/>
      <c r="LEP89" s="312"/>
      <c r="LEQ89" s="312"/>
      <c r="LER89" s="312"/>
      <c r="LES89" s="312"/>
      <c r="LET89" s="312"/>
      <c r="LEU89" s="312"/>
      <c r="LEV89" s="312"/>
      <c r="LEW89" s="318"/>
      <c r="LEX89" s="318"/>
      <c r="LEY89" s="318"/>
      <c r="LEZ89" s="318"/>
      <c r="LFA89" s="318"/>
      <c r="LFB89" s="318"/>
      <c r="LFC89" s="318"/>
      <c r="LFD89" s="318"/>
      <c r="LFE89" s="318"/>
      <c r="LFF89" s="318"/>
      <c r="LFG89" s="318"/>
      <c r="LFH89" s="318"/>
      <c r="LFI89" s="318"/>
      <c r="LFJ89" s="318"/>
      <c r="LFK89" s="318"/>
      <c r="LFL89" s="318"/>
      <c r="LFM89" s="322"/>
      <c r="LFN89" s="323"/>
      <c r="LFO89" s="323"/>
      <c r="LFP89" s="323"/>
      <c r="LFQ89" s="323"/>
      <c r="LFR89" s="323"/>
      <c r="LFS89" s="323"/>
      <c r="LFT89" s="323"/>
      <c r="LFU89" s="323"/>
      <c r="LFV89" s="323"/>
      <c r="LFW89" s="323"/>
      <c r="LFX89" s="323"/>
      <c r="LFY89" s="323"/>
      <c r="LFZ89" s="323"/>
      <c r="LGA89" s="323"/>
      <c r="LGB89" s="350"/>
      <c r="LGC89" s="312"/>
      <c r="LGD89" s="312"/>
      <c r="LGE89" s="312"/>
      <c r="LGF89" s="312"/>
      <c r="LGG89" s="312"/>
      <c r="LGH89" s="312"/>
      <c r="LGI89" s="312"/>
      <c r="LGJ89" s="312"/>
      <c r="LGK89" s="312"/>
      <c r="LGL89" s="312"/>
      <c r="LGM89" s="312"/>
      <c r="LGN89" s="312"/>
      <c r="LGO89" s="312"/>
      <c r="LGP89" s="312"/>
      <c r="LGQ89" s="312"/>
      <c r="LGR89" s="312"/>
      <c r="LGS89" s="312"/>
      <c r="LGT89" s="312"/>
      <c r="LGU89" s="312"/>
      <c r="LGV89" s="312"/>
      <c r="LGW89" s="312"/>
      <c r="LGX89" s="312"/>
      <c r="LGY89" s="312"/>
      <c r="LGZ89" s="312"/>
      <c r="LHA89" s="312"/>
      <c r="LHB89" s="312"/>
      <c r="LHC89" s="312"/>
      <c r="LHD89" s="312"/>
      <c r="LHE89" s="312"/>
      <c r="LHF89" s="312"/>
      <c r="LHG89" s="312"/>
      <c r="LHH89" s="312"/>
      <c r="LHI89" s="312"/>
      <c r="LHJ89" s="312"/>
      <c r="LHK89" s="312"/>
      <c r="LHL89" s="312"/>
      <c r="LHM89" s="312"/>
      <c r="LHN89" s="312"/>
      <c r="LHO89" s="312"/>
      <c r="LHP89" s="312"/>
      <c r="LHQ89" s="312"/>
      <c r="LHR89" s="312"/>
      <c r="LHS89" s="312"/>
      <c r="LHT89" s="312"/>
      <c r="LHU89" s="312"/>
      <c r="LHV89" s="312"/>
      <c r="LHW89" s="312"/>
      <c r="LHX89" s="312"/>
      <c r="LHY89" s="312"/>
      <c r="LHZ89" s="312"/>
      <c r="LIA89" s="312"/>
      <c r="LIB89" s="312"/>
      <c r="LIC89" s="312"/>
      <c r="LID89" s="312"/>
      <c r="LIE89" s="312"/>
      <c r="LIF89" s="312"/>
      <c r="LIG89" s="312"/>
      <c r="LIH89" s="312"/>
      <c r="LII89" s="312"/>
      <c r="LIJ89" s="312"/>
      <c r="LIK89" s="318"/>
      <c r="LIL89" s="318"/>
      <c r="LIM89" s="318"/>
      <c r="LIN89" s="318"/>
      <c r="LIO89" s="318"/>
      <c r="LIP89" s="318"/>
      <c r="LIQ89" s="318"/>
      <c r="LIR89" s="318"/>
      <c r="LIS89" s="318"/>
      <c r="LIT89" s="318"/>
      <c r="LIU89" s="318"/>
      <c r="LIV89" s="318"/>
      <c r="LIW89" s="318"/>
      <c r="LIX89" s="318"/>
      <c r="LIY89" s="318"/>
      <c r="LIZ89" s="318"/>
      <c r="LJA89" s="322"/>
      <c r="LJB89" s="323"/>
      <c r="LJC89" s="323"/>
      <c r="LJD89" s="323"/>
      <c r="LJE89" s="323"/>
      <c r="LJF89" s="323"/>
      <c r="LJG89" s="323"/>
      <c r="LJH89" s="323"/>
      <c r="LJI89" s="323"/>
      <c r="LJJ89" s="323"/>
      <c r="LJK89" s="323"/>
      <c r="LJL89" s="323"/>
      <c r="LJM89" s="323"/>
      <c r="LJN89" s="323"/>
      <c r="LJO89" s="323"/>
      <c r="LJP89" s="350"/>
      <c r="LJQ89" s="312"/>
      <c r="LJR89" s="312"/>
      <c r="LJS89" s="312"/>
      <c r="LJT89" s="312"/>
      <c r="LJU89" s="312"/>
      <c r="LJV89" s="312"/>
      <c r="LJW89" s="312"/>
      <c r="LJX89" s="312"/>
      <c r="LJY89" s="312"/>
      <c r="LJZ89" s="312"/>
      <c r="LKA89" s="312"/>
      <c r="LKB89" s="312"/>
      <c r="LKC89" s="312"/>
      <c r="LKD89" s="312"/>
      <c r="LKE89" s="312"/>
      <c r="LKF89" s="312"/>
      <c r="LKG89" s="312"/>
      <c r="LKH89" s="312"/>
      <c r="LKI89" s="312"/>
      <c r="LKJ89" s="312"/>
      <c r="LKK89" s="312"/>
      <c r="LKL89" s="312"/>
      <c r="LKM89" s="312"/>
      <c r="LKN89" s="312"/>
      <c r="LKO89" s="312"/>
      <c r="LKP89" s="312"/>
      <c r="LKQ89" s="312"/>
      <c r="LKR89" s="312"/>
      <c r="LKS89" s="312"/>
      <c r="LKT89" s="312"/>
      <c r="LKU89" s="312"/>
      <c r="LKV89" s="312"/>
      <c r="LKW89" s="312"/>
      <c r="LKX89" s="312"/>
      <c r="LKY89" s="312"/>
      <c r="LKZ89" s="312"/>
      <c r="LLA89" s="312"/>
      <c r="LLB89" s="312"/>
      <c r="LLC89" s="312"/>
      <c r="LLD89" s="312"/>
      <c r="LLE89" s="312"/>
      <c r="LLF89" s="312"/>
      <c r="LLG89" s="312"/>
      <c r="LLH89" s="312"/>
      <c r="LLI89" s="312"/>
      <c r="LLJ89" s="312"/>
      <c r="LLK89" s="312"/>
      <c r="LLL89" s="312"/>
      <c r="LLM89" s="312"/>
      <c r="LLN89" s="312"/>
      <c r="LLO89" s="312"/>
      <c r="LLP89" s="312"/>
      <c r="LLQ89" s="312"/>
      <c r="LLR89" s="312"/>
      <c r="LLS89" s="312"/>
      <c r="LLT89" s="312"/>
      <c r="LLU89" s="312"/>
      <c r="LLV89" s="312"/>
      <c r="LLW89" s="312"/>
      <c r="LLX89" s="312"/>
      <c r="LLY89" s="318"/>
      <c r="LLZ89" s="318"/>
      <c r="LMA89" s="318"/>
      <c r="LMB89" s="318"/>
      <c r="LMC89" s="318"/>
      <c r="LMD89" s="318"/>
      <c r="LME89" s="318"/>
      <c r="LMF89" s="318"/>
      <c r="LMG89" s="318"/>
      <c r="LMH89" s="318"/>
      <c r="LMI89" s="318"/>
      <c r="LMJ89" s="318"/>
      <c r="LMK89" s="318"/>
      <c r="LML89" s="318"/>
      <c r="LMM89" s="318"/>
      <c r="LMN89" s="318"/>
      <c r="LMO89" s="322"/>
      <c r="LMP89" s="323"/>
      <c r="LMQ89" s="323"/>
      <c r="LMR89" s="323"/>
      <c r="LMS89" s="323"/>
      <c r="LMT89" s="323"/>
      <c r="LMU89" s="323"/>
      <c r="LMV89" s="323"/>
      <c r="LMW89" s="323"/>
      <c r="LMX89" s="323"/>
      <c r="LMY89" s="323"/>
      <c r="LMZ89" s="323"/>
      <c r="LNA89" s="323"/>
      <c r="LNB89" s="323"/>
      <c r="LNC89" s="323"/>
      <c r="LND89" s="350"/>
      <c r="LNE89" s="312"/>
      <c r="LNF89" s="312"/>
      <c r="LNG89" s="312"/>
      <c r="LNH89" s="312"/>
      <c r="LNI89" s="312"/>
      <c r="LNJ89" s="312"/>
      <c r="LNK89" s="312"/>
      <c r="LNL89" s="312"/>
      <c r="LNM89" s="312"/>
      <c r="LNN89" s="312"/>
      <c r="LNO89" s="312"/>
      <c r="LNP89" s="312"/>
      <c r="LNQ89" s="312"/>
      <c r="LNR89" s="312"/>
      <c r="LNS89" s="312"/>
      <c r="LNT89" s="312"/>
      <c r="LNU89" s="312"/>
      <c r="LNV89" s="312"/>
      <c r="LNW89" s="312"/>
      <c r="LNX89" s="312"/>
      <c r="LNY89" s="312"/>
      <c r="LNZ89" s="312"/>
      <c r="LOA89" s="312"/>
      <c r="LOB89" s="312"/>
      <c r="LOC89" s="312"/>
      <c r="LOD89" s="312"/>
      <c r="LOE89" s="312"/>
      <c r="LOF89" s="312"/>
      <c r="LOG89" s="312"/>
      <c r="LOH89" s="312"/>
      <c r="LOI89" s="312"/>
      <c r="LOJ89" s="312"/>
      <c r="LOK89" s="312"/>
      <c r="LOL89" s="312"/>
      <c r="LOM89" s="312"/>
      <c r="LON89" s="312"/>
      <c r="LOO89" s="312"/>
      <c r="LOP89" s="312"/>
      <c r="LOQ89" s="312"/>
      <c r="LOR89" s="312"/>
      <c r="LOS89" s="312"/>
      <c r="LOT89" s="312"/>
      <c r="LOU89" s="312"/>
      <c r="LOV89" s="312"/>
      <c r="LOW89" s="312"/>
      <c r="LOX89" s="312"/>
      <c r="LOY89" s="312"/>
      <c r="LOZ89" s="312"/>
      <c r="LPA89" s="312"/>
      <c r="LPB89" s="312"/>
      <c r="LPC89" s="312"/>
      <c r="LPD89" s="312"/>
      <c r="LPE89" s="312"/>
      <c r="LPF89" s="312"/>
      <c r="LPG89" s="312"/>
      <c r="LPH89" s="312"/>
      <c r="LPI89" s="312"/>
      <c r="LPJ89" s="312"/>
      <c r="LPK89" s="312"/>
      <c r="LPL89" s="312"/>
      <c r="LPM89" s="318"/>
      <c r="LPN89" s="318"/>
      <c r="LPO89" s="318"/>
      <c r="LPP89" s="318"/>
      <c r="LPQ89" s="318"/>
      <c r="LPR89" s="318"/>
      <c r="LPS89" s="318"/>
      <c r="LPT89" s="318"/>
      <c r="LPU89" s="318"/>
      <c r="LPV89" s="318"/>
      <c r="LPW89" s="318"/>
      <c r="LPX89" s="318"/>
      <c r="LPY89" s="318"/>
      <c r="LPZ89" s="318"/>
      <c r="LQA89" s="318"/>
      <c r="LQB89" s="318"/>
      <c r="LQC89" s="322"/>
      <c r="LQD89" s="323"/>
      <c r="LQE89" s="323"/>
      <c r="LQF89" s="323"/>
      <c r="LQG89" s="323"/>
      <c r="LQH89" s="323"/>
      <c r="LQI89" s="323"/>
      <c r="LQJ89" s="323"/>
      <c r="LQK89" s="323"/>
      <c r="LQL89" s="323"/>
      <c r="LQM89" s="323"/>
      <c r="LQN89" s="323"/>
      <c r="LQO89" s="323"/>
      <c r="LQP89" s="323"/>
      <c r="LQQ89" s="323"/>
      <c r="LQR89" s="350"/>
      <c r="LQS89" s="312"/>
      <c r="LQT89" s="312"/>
      <c r="LQU89" s="312"/>
      <c r="LQV89" s="312"/>
      <c r="LQW89" s="312"/>
      <c r="LQX89" s="312"/>
      <c r="LQY89" s="312"/>
      <c r="LQZ89" s="312"/>
      <c r="LRA89" s="312"/>
      <c r="LRB89" s="312"/>
      <c r="LRC89" s="312"/>
      <c r="LRD89" s="312"/>
      <c r="LRE89" s="312"/>
      <c r="LRF89" s="312"/>
      <c r="LRG89" s="312"/>
      <c r="LRH89" s="312"/>
      <c r="LRI89" s="312"/>
      <c r="LRJ89" s="312"/>
      <c r="LRK89" s="312"/>
      <c r="LRL89" s="312"/>
      <c r="LRM89" s="312"/>
      <c r="LRN89" s="312"/>
      <c r="LRO89" s="312"/>
      <c r="LRP89" s="312"/>
      <c r="LRQ89" s="312"/>
      <c r="LRR89" s="312"/>
      <c r="LRS89" s="312"/>
      <c r="LRT89" s="312"/>
      <c r="LRU89" s="312"/>
      <c r="LRV89" s="312"/>
      <c r="LRW89" s="312"/>
      <c r="LRX89" s="312"/>
      <c r="LRY89" s="312"/>
      <c r="LRZ89" s="312"/>
      <c r="LSA89" s="312"/>
      <c r="LSB89" s="312"/>
      <c r="LSC89" s="312"/>
      <c r="LSD89" s="312"/>
      <c r="LSE89" s="312"/>
      <c r="LSF89" s="312"/>
      <c r="LSG89" s="312"/>
      <c r="LSH89" s="312"/>
      <c r="LSI89" s="312"/>
      <c r="LSJ89" s="312"/>
      <c r="LSK89" s="312"/>
      <c r="LSL89" s="312"/>
      <c r="LSM89" s="312"/>
      <c r="LSN89" s="312"/>
      <c r="LSO89" s="312"/>
      <c r="LSP89" s="312"/>
      <c r="LSQ89" s="312"/>
      <c r="LSR89" s="312"/>
      <c r="LSS89" s="312"/>
      <c r="LST89" s="312"/>
      <c r="LSU89" s="312"/>
      <c r="LSV89" s="312"/>
      <c r="LSW89" s="312"/>
      <c r="LSX89" s="312"/>
      <c r="LSY89" s="312"/>
      <c r="LSZ89" s="312"/>
      <c r="LTA89" s="318"/>
      <c r="LTB89" s="318"/>
      <c r="LTC89" s="318"/>
      <c r="LTD89" s="318"/>
      <c r="LTE89" s="318"/>
      <c r="LTF89" s="318"/>
      <c r="LTG89" s="318"/>
      <c r="LTH89" s="318"/>
      <c r="LTI89" s="318"/>
      <c r="LTJ89" s="318"/>
      <c r="LTK89" s="318"/>
      <c r="LTL89" s="318"/>
      <c r="LTM89" s="318"/>
      <c r="LTN89" s="318"/>
      <c r="LTO89" s="318"/>
      <c r="LTP89" s="318"/>
      <c r="LTQ89" s="322"/>
      <c r="LTR89" s="323"/>
      <c r="LTS89" s="323"/>
      <c r="LTT89" s="323"/>
      <c r="LTU89" s="323"/>
      <c r="LTV89" s="323"/>
      <c r="LTW89" s="323"/>
      <c r="LTX89" s="323"/>
      <c r="LTY89" s="323"/>
      <c r="LTZ89" s="323"/>
      <c r="LUA89" s="323"/>
      <c r="LUB89" s="323"/>
      <c r="LUC89" s="323"/>
      <c r="LUD89" s="323"/>
      <c r="LUE89" s="323"/>
      <c r="LUF89" s="350"/>
      <c r="LUG89" s="312"/>
      <c r="LUH89" s="312"/>
      <c r="LUI89" s="312"/>
      <c r="LUJ89" s="312"/>
      <c r="LUK89" s="312"/>
      <c r="LUL89" s="312"/>
      <c r="LUM89" s="312"/>
      <c r="LUN89" s="312"/>
      <c r="LUO89" s="312"/>
      <c r="LUP89" s="312"/>
      <c r="LUQ89" s="312"/>
      <c r="LUR89" s="312"/>
      <c r="LUS89" s="312"/>
      <c r="LUT89" s="312"/>
      <c r="LUU89" s="312"/>
      <c r="LUV89" s="312"/>
      <c r="LUW89" s="312"/>
      <c r="LUX89" s="312"/>
      <c r="LUY89" s="312"/>
      <c r="LUZ89" s="312"/>
      <c r="LVA89" s="312"/>
      <c r="LVB89" s="312"/>
      <c r="LVC89" s="312"/>
      <c r="LVD89" s="312"/>
      <c r="LVE89" s="312"/>
      <c r="LVF89" s="312"/>
      <c r="LVG89" s="312"/>
      <c r="LVH89" s="312"/>
      <c r="LVI89" s="312"/>
      <c r="LVJ89" s="312"/>
      <c r="LVK89" s="312"/>
      <c r="LVL89" s="312"/>
      <c r="LVM89" s="312"/>
      <c r="LVN89" s="312"/>
      <c r="LVO89" s="312"/>
      <c r="LVP89" s="312"/>
      <c r="LVQ89" s="312"/>
      <c r="LVR89" s="312"/>
      <c r="LVS89" s="312"/>
      <c r="LVT89" s="312"/>
      <c r="LVU89" s="312"/>
      <c r="LVV89" s="312"/>
      <c r="LVW89" s="312"/>
      <c r="LVX89" s="312"/>
      <c r="LVY89" s="312"/>
      <c r="LVZ89" s="312"/>
      <c r="LWA89" s="312"/>
      <c r="LWB89" s="312"/>
      <c r="LWC89" s="312"/>
      <c r="LWD89" s="312"/>
      <c r="LWE89" s="312"/>
      <c r="LWF89" s="312"/>
      <c r="LWG89" s="312"/>
      <c r="LWH89" s="312"/>
      <c r="LWI89" s="312"/>
      <c r="LWJ89" s="312"/>
      <c r="LWK89" s="312"/>
      <c r="LWL89" s="312"/>
      <c r="LWM89" s="312"/>
      <c r="LWN89" s="312"/>
      <c r="LWO89" s="318"/>
      <c r="LWP89" s="318"/>
      <c r="LWQ89" s="318"/>
      <c r="LWR89" s="318"/>
      <c r="LWS89" s="318"/>
      <c r="LWT89" s="318"/>
      <c r="LWU89" s="318"/>
      <c r="LWV89" s="318"/>
      <c r="LWW89" s="318"/>
      <c r="LWX89" s="318"/>
      <c r="LWY89" s="318"/>
      <c r="LWZ89" s="318"/>
      <c r="LXA89" s="318"/>
      <c r="LXB89" s="318"/>
      <c r="LXC89" s="318"/>
      <c r="LXD89" s="318"/>
      <c r="LXE89" s="322"/>
      <c r="LXF89" s="323"/>
      <c r="LXG89" s="323"/>
      <c r="LXH89" s="323"/>
      <c r="LXI89" s="323"/>
      <c r="LXJ89" s="323"/>
      <c r="LXK89" s="323"/>
      <c r="LXL89" s="323"/>
      <c r="LXM89" s="323"/>
      <c r="LXN89" s="323"/>
      <c r="LXO89" s="323"/>
      <c r="LXP89" s="323"/>
      <c r="LXQ89" s="323"/>
      <c r="LXR89" s="323"/>
      <c r="LXS89" s="323"/>
      <c r="LXT89" s="350"/>
      <c r="LXU89" s="312"/>
      <c r="LXV89" s="312"/>
      <c r="LXW89" s="312"/>
      <c r="LXX89" s="312"/>
      <c r="LXY89" s="312"/>
      <c r="LXZ89" s="312"/>
      <c r="LYA89" s="312"/>
      <c r="LYB89" s="312"/>
      <c r="LYC89" s="312"/>
      <c r="LYD89" s="312"/>
      <c r="LYE89" s="312"/>
      <c r="LYF89" s="312"/>
      <c r="LYG89" s="312"/>
      <c r="LYH89" s="312"/>
      <c r="LYI89" s="312"/>
      <c r="LYJ89" s="312"/>
      <c r="LYK89" s="312"/>
      <c r="LYL89" s="312"/>
      <c r="LYM89" s="312"/>
      <c r="LYN89" s="312"/>
      <c r="LYO89" s="312"/>
      <c r="LYP89" s="312"/>
      <c r="LYQ89" s="312"/>
      <c r="LYR89" s="312"/>
      <c r="LYS89" s="312"/>
      <c r="LYT89" s="312"/>
      <c r="LYU89" s="312"/>
      <c r="LYV89" s="312"/>
      <c r="LYW89" s="312"/>
      <c r="LYX89" s="312"/>
      <c r="LYY89" s="312"/>
      <c r="LYZ89" s="312"/>
      <c r="LZA89" s="312"/>
      <c r="LZB89" s="312"/>
      <c r="LZC89" s="312"/>
      <c r="LZD89" s="312"/>
      <c r="LZE89" s="312"/>
      <c r="LZF89" s="312"/>
      <c r="LZG89" s="312"/>
      <c r="LZH89" s="312"/>
      <c r="LZI89" s="312"/>
      <c r="LZJ89" s="312"/>
      <c r="LZK89" s="312"/>
      <c r="LZL89" s="312"/>
      <c r="LZM89" s="312"/>
      <c r="LZN89" s="312"/>
      <c r="LZO89" s="312"/>
      <c r="LZP89" s="312"/>
      <c r="LZQ89" s="312"/>
      <c r="LZR89" s="312"/>
      <c r="LZS89" s="312"/>
      <c r="LZT89" s="312"/>
      <c r="LZU89" s="312"/>
      <c r="LZV89" s="312"/>
      <c r="LZW89" s="312"/>
      <c r="LZX89" s="312"/>
      <c r="LZY89" s="312"/>
      <c r="LZZ89" s="312"/>
      <c r="MAA89" s="312"/>
      <c r="MAB89" s="312"/>
      <c r="MAC89" s="318"/>
      <c r="MAD89" s="318"/>
      <c r="MAE89" s="318"/>
      <c r="MAF89" s="318"/>
      <c r="MAG89" s="318"/>
      <c r="MAH89" s="318"/>
      <c r="MAI89" s="318"/>
      <c r="MAJ89" s="318"/>
      <c r="MAK89" s="318"/>
      <c r="MAL89" s="318"/>
      <c r="MAM89" s="318"/>
      <c r="MAN89" s="318"/>
      <c r="MAO89" s="318"/>
      <c r="MAP89" s="318"/>
      <c r="MAQ89" s="318"/>
      <c r="MAR89" s="318"/>
      <c r="MAS89" s="322"/>
      <c r="MAT89" s="323"/>
      <c r="MAU89" s="323"/>
      <c r="MAV89" s="323"/>
      <c r="MAW89" s="323"/>
      <c r="MAX89" s="323"/>
      <c r="MAY89" s="323"/>
      <c r="MAZ89" s="323"/>
      <c r="MBA89" s="323"/>
      <c r="MBB89" s="323"/>
      <c r="MBC89" s="323"/>
      <c r="MBD89" s="323"/>
      <c r="MBE89" s="323"/>
      <c r="MBF89" s="323"/>
      <c r="MBG89" s="323"/>
      <c r="MBH89" s="350"/>
      <c r="MBI89" s="312"/>
      <c r="MBJ89" s="312"/>
      <c r="MBK89" s="312"/>
      <c r="MBL89" s="312"/>
      <c r="MBM89" s="312"/>
      <c r="MBN89" s="312"/>
      <c r="MBO89" s="312"/>
      <c r="MBP89" s="312"/>
      <c r="MBQ89" s="312"/>
      <c r="MBR89" s="312"/>
      <c r="MBS89" s="312"/>
      <c r="MBT89" s="312"/>
      <c r="MBU89" s="312"/>
      <c r="MBV89" s="312"/>
      <c r="MBW89" s="312"/>
      <c r="MBX89" s="312"/>
      <c r="MBY89" s="312"/>
      <c r="MBZ89" s="312"/>
      <c r="MCA89" s="312"/>
      <c r="MCB89" s="312"/>
      <c r="MCC89" s="312"/>
      <c r="MCD89" s="312"/>
      <c r="MCE89" s="312"/>
      <c r="MCF89" s="312"/>
      <c r="MCG89" s="312"/>
      <c r="MCH89" s="312"/>
      <c r="MCI89" s="312"/>
      <c r="MCJ89" s="312"/>
      <c r="MCK89" s="312"/>
      <c r="MCL89" s="312"/>
      <c r="MCM89" s="312"/>
      <c r="MCN89" s="312"/>
      <c r="MCO89" s="312"/>
      <c r="MCP89" s="312"/>
      <c r="MCQ89" s="312"/>
      <c r="MCR89" s="312"/>
      <c r="MCS89" s="312"/>
      <c r="MCT89" s="312"/>
      <c r="MCU89" s="312"/>
      <c r="MCV89" s="312"/>
      <c r="MCW89" s="312"/>
      <c r="MCX89" s="312"/>
      <c r="MCY89" s="312"/>
      <c r="MCZ89" s="312"/>
      <c r="MDA89" s="312"/>
      <c r="MDB89" s="312"/>
      <c r="MDC89" s="312"/>
      <c r="MDD89" s="312"/>
      <c r="MDE89" s="312"/>
      <c r="MDF89" s="312"/>
      <c r="MDG89" s="312"/>
      <c r="MDH89" s="312"/>
      <c r="MDI89" s="312"/>
      <c r="MDJ89" s="312"/>
      <c r="MDK89" s="312"/>
      <c r="MDL89" s="312"/>
      <c r="MDM89" s="312"/>
      <c r="MDN89" s="312"/>
      <c r="MDO89" s="312"/>
      <c r="MDP89" s="312"/>
      <c r="MDQ89" s="318"/>
      <c r="MDR89" s="318"/>
      <c r="MDS89" s="318"/>
      <c r="MDT89" s="318"/>
      <c r="MDU89" s="318"/>
      <c r="MDV89" s="318"/>
      <c r="MDW89" s="318"/>
      <c r="MDX89" s="318"/>
      <c r="MDY89" s="318"/>
      <c r="MDZ89" s="318"/>
      <c r="MEA89" s="318"/>
      <c r="MEB89" s="318"/>
      <c r="MEC89" s="318"/>
      <c r="MED89" s="318"/>
      <c r="MEE89" s="318"/>
      <c r="MEF89" s="318"/>
      <c r="MEG89" s="322"/>
      <c r="MEH89" s="323"/>
      <c r="MEI89" s="323"/>
      <c r="MEJ89" s="323"/>
      <c r="MEK89" s="323"/>
      <c r="MEL89" s="323"/>
      <c r="MEM89" s="323"/>
      <c r="MEN89" s="323"/>
      <c r="MEO89" s="323"/>
      <c r="MEP89" s="323"/>
      <c r="MEQ89" s="323"/>
      <c r="MER89" s="323"/>
      <c r="MES89" s="323"/>
      <c r="MET89" s="323"/>
      <c r="MEU89" s="323"/>
      <c r="MEV89" s="350"/>
      <c r="MEW89" s="312"/>
      <c r="MEX89" s="312"/>
      <c r="MEY89" s="312"/>
      <c r="MEZ89" s="312"/>
      <c r="MFA89" s="312"/>
      <c r="MFB89" s="312"/>
      <c r="MFC89" s="312"/>
      <c r="MFD89" s="312"/>
      <c r="MFE89" s="312"/>
      <c r="MFF89" s="312"/>
      <c r="MFG89" s="312"/>
      <c r="MFH89" s="312"/>
      <c r="MFI89" s="312"/>
      <c r="MFJ89" s="312"/>
      <c r="MFK89" s="312"/>
      <c r="MFL89" s="312"/>
      <c r="MFM89" s="312"/>
      <c r="MFN89" s="312"/>
      <c r="MFO89" s="312"/>
      <c r="MFP89" s="312"/>
      <c r="MFQ89" s="312"/>
      <c r="MFR89" s="312"/>
      <c r="MFS89" s="312"/>
      <c r="MFT89" s="312"/>
      <c r="MFU89" s="312"/>
      <c r="MFV89" s="312"/>
      <c r="MFW89" s="312"/>
      <c r="MFX89" s="312"/>
      <c r="MFY89" s="312"/>
      <c r="MFZ89" s="312"/>
      <c r="MGA89" s="312"/>
      <c r="MGB89" s="312"/>
      <c r="MGC89" s="312"/>
      <c r="MGD89" s="312"/>
      <c r="MGE89" s="312"/>
      <c r="MGF89" s="312"/>
      <c r="MGG89" s="312"/>
      <c r="MGH89" s="312"/>
      <c r="MGI89" s="312"/>
      <c r="MGJ89" s="312"/>
      <c r="MGK89" s="312"/>
      <c r="MGL89" s="312"/>
      <c r="MGM89" s="312"/>
      <c r="MGN89" s="312"/>
      <c r="MGO89" s="312"/>
      <c r="MGP89" s="312"/>
      <c r="MGQ89" s="312"/>
      <c r="MGR89" s="312"/>
      <c r="MGS89" s="312"/>
      <c r="MGT89" s="312"/>
      <c r="MGU89" s="312"/>
      <c r="MGV89" s="312"/>
      <c r="MGW89" s="312"/>
      <c r="MGX89" s="312"/>
      <c r="MGY89" s="312"/>
      <c r="MGZ89" s="312"/>
      <c r="MHA89" s="312"/>
      <c r="MHB89" s="312"/>
      <c r="MHC89" s="312"/>
      <c r="MHD89" s="312"/>
      <c r="MHE89" s="318"/>
      <c r="MHF89" s="318"/>
      <c r="MHG89" s="318"/>
      <c r="MHH89" s="318"/>
      <c r="MHI89" s="318"/>
      <c r="MHJ89" s="318"/>
      <c r="MHK89" s="318"/>
      <c r="MHL89" s="318"/>
      <c r="MHM89" s="318"/>
      <c r="MHN89" s="318"/>
      <c r="MHO89" s="318"/>
      <c r="MHP89" s="318"/>
      <c r="MHQ89" s="318"/>
      <c r="MHR89" s="318"/>
      <c r="MHS89" s="318"/>
      <c r="MHT89" s="318"/>
      <c r="MHU89" s="322"/>
      <c r="MHV89" s="323"/>
      <c r="MHW89" s="323"/>
      <c r="MHX89" s="323"/>
      <c r="MHY89" s="323"/>
      <c r="MHZ89" s="323"/>
      <c r="MIA89" s="323"/>
      <c r="MIB89" s="323"/>
      <c r="MIC89" s="323"/>
      <c r="MID89" s="323"/>
      <c r="MIE89" s="323"/>
      <c r="MIF89" s="323"/>
      <c r="MIG89" s="323"/>
      <c r="MIH89" s="323"/>
      <c r="MII89" s="323"/>
      <c r="MIJ89" s="350"/>
      <c r="MIK89" s="312"/>
      <c r="MIL89" s="312"/>
      <c r="MIM89" s="312"/>
      <c r="MIN89" s="312"/>
      <c r="MIO89" s="312"/>
      <c r="MIP89" s="312"/>
      <c r="MIQ89" s="312"/>
      <c r="MIR89" s="312"/>
      <c r="MIS89" s="312"/>
      <c r="MIT89" s="312"/>
      <c r="MIU89" s="312"/>
      <c r="MIV89" s="312"/>
      <c r="MIW89" s="312"/>
      <c r="MIX89" s="312"/>
      <c r="MIY89" s="312"/>
      <c r="MIZ89" s="312"/>
      <c r="MJA89" s="312"/>
      <c r="MJB89" s="312"/>
      <c r="MJC89" s="312"/>
      <c r="MJD89" s="312"/>
      <c r="MJE89" s="312"/>
      <c r="MJF89" s="312"/>
      <c r="MJG89" s="312"/>
      <c r="MJH89" s="312"/>
      <c r="MJI89" s="312"/>
      <c r="MJJ89" s="312"/>
      <c r="MJK89" s="312"/>
      <c r="MJL89" s="312"/>
      <c r="MJM89" s="312"/>
      <c r="MJN89" s="312"/>
      <c r="MJO89" s="312"/>
      <c r="MJP89" s="312"/>
      <c r="MJQ89" s="312"/>
      <c r="MJR89" s="312"/>
      <c r="MJS89" s="312"/>
      <c r="MJT89" s="312"/>
      <c r="MJU89" s="312"/>
      <c r="MJV89" s="312"/>
      <c r="MJW89" s="312"/>
      <c r="MJX89" s="312"/>
      <c r="MJY89" s="312"/>
      <c r="MJZ89" s="312"/>
      <c r="MKA89" s="312"/>
      <c r="MKB89" s="312"/>
      <c r="MKC89" s="312"/>
      <c r="MKD89" s="312"/>
      <c r="MKE89" s="312"/>
      <c r="MKF89" s="312"/>
      <c r="MKG89" s="312"/>
      <c r="MKH89" s="312"/>
      <c r="MKI89" s="312"/>
      <c r="MKJ89" s="312"/>
      <c r="MKK89" s="312"/>
      <c r="MKL89" s="312"/>
      <c r="MKM89" s="312"/>
      <c r="MKN89" s="312"/>
      <c r="MKO89" s="312"/>
      <c r="MKP89" s="312"/>
      <c r="MKQ89" s="312"/>
      <c r="MKR89" s="312"/>
      <c r="MKS89" s="318"/>
      <c r="MKT89" s="318"/>
      <c r="MKU89" s="318"/>
      <c r="MKV89" s="318"/>
      <c r="MKW89" s="318"/>
      <c r="MKX89" s="318"/>
      <c r="MKY89" s="318"/>
      <c r="MKZ89" s="318"/>
      <c r="MLA89" s="318"/>
      <c r="MLB89" s="318"/>
      <c r="MLC89" s="318"/>
      <c r="MLD89" s="318"/>
      <c r="MLE89" s="318"/>
      <c r="MLF89" s="318"/>
      <c r="MLG89" s="318"/>
      <c r="MLH89" s="318"/>
      <c r="MLI89" s="322"/>
      <c r="MLJ89" s="323"/>
      <c r="MLK89" s="323"/>
      <c r="MLL89" s="323"/>
      <c r="MLM89" s="323"/>
      <c r="MLN89" s="323"/>
      <c r="MLO89" s="323"/>
      <c r="MLP89" s="323"/>
      <c r="MLQ89" s="323"/>
      <c r="MLR89" s="323"/>
      <c r="MLS89" s="323"/>
      <c r="MLT89" s="323"/>
      <c r="MLU89" s="323"/>
      <c r="MLV89" s="323"/>
      <c r="MLW89" s="323"/>
      <c r="MLX89" s="350"/>
      <c r="MLY89" s="312"/>
      <c r="MLZ89" s="312"/>
      <c r="MMA89" s="312"/>
      <c r="MMB89" s="312"/>
      <c r="MMC89" s="312"/>
      <c r="MMD89" s="312"/>
      <c r="MME89" s="312"/>
      <c r="MMF89" s="312"/>
      <c r="MMG89" s="312"/>
      <c r="MMH89" s="312"/>
      <c r="MMI89" s="312"/>
      <c r="MMJ89" s="312"/>
      <c r="MMK89" s="312"/>
      <c r="MML89" s="312"/>
      <c r="MMM89" s="312"/>
      <c r="MMN89" s="312"/>
      <c r="MMO89" s="312"/>
      <c r="MMP89" s="312"/>
      <c r="MMQ89" s="312"/>
      <c r="MMR89" s="312"/>
      <c r="MMS89" s="312"/>
      <c r="MMT89" s="312"/>
      <c r="MMU89" s="312"/>
      <c r="MMV89" s="312"/>
      <c r="MMW89" s="312"/>
      <c r="MMX89" s="312"/>
      <c r="MMY89" s="312"/>
      <c r="MMZ89" s="312"/>
      <c r="MNA89" s="312"/>
      <c r="MNB89" s="312"/>
      <c r="MNC89" s="312"/>
      <c r="MND89" s="312"/>
      <c r="MNE89" s="312"/>
      <c r="MNF89" s="312"/>
      <c r="MNG89" s="312"/>
      <c r="MNH89" s="312"/>
      <c r="MNI89" s="312"/>
      <c r="MNJ89" s="312"/>
      <c r="MNK89" s="312"/>
      <c r="MNL89" s="312"/>
      <c r="MNM89" s="312"/>
      <c r="MNN89" s="312"/>
      <c r="MNO89" s="312"/>
      <c r="MNP89" s="312"/>
      <c r="MNQ89" s="312"/>
      <c r="MNR89" s="312"/>
      <c r="MNS89" s="312"/>
      <c r="MNT89" s="312"/>
      <c r="MNU89" s="312"/>
      <c r="MNV89" s="312"/>
      <c r="MNW89" s="312"/>
      <c r="MNX89" s="312"/>
      <c r="MNY89" s="312"/>
      <c r="MNZ89" s="312"/>
      <c r="MOA89" s="312"/>
      <c r="MOB89" s="312"/>
      <c r="MOC89" s="312"/>
      <c r="MOD89" s="312"/>
      <c r="MOE89" s="312"/>
      <c r="MOF89" s="312"/>
      <c r="MOG89" s="318"/>
      <c r="MOH89" s="318"/>
      <c r="MOI89" s="318"/>
      <c r="MOJ89" s="318"/>
      <c r="MOK89" s="318"/>
      <c r="MOL89" s="318"/>
      <c r="MOM89" s="318"/>
      <c r="MON89" s="318"/>
      <c r="MOO89" s="318"/>
      <c r="MOP89" s="318"/>
      <c r="MOQ89" s="318"/>
      <c r="MOR89" s="318"/>
      <c r="MOS89" s="318"/>
      <c r="MOT89" s="318"/>
      <c r="MOU89" s="318"/>
      <c r="MOV89" s="318"/>
      <c r="MOW89" s="322"/>
      <c r="MOX89" s="323"/>
      <c r="MOY89" s="323"/>
      <c r="MOZ89" s="323"/>
      <c r="MPA89" s="323"/>
      <c r="MPB89" s="323"/>
      <c r="MPC89" s="323"/>
      <c r="MPD89" s="323"/>
      <c r="MPE89" s="323"/>
      <c r="MPF89" s="323"/>
      <c r="MPG89" s="323"/>
      <c r="MPH89" s="323"/>
      <c r="MPI89" s="323"/>
      <c r="MPJ89" s="323"/>
      <c r="MPK89" s="323"/>
      <c r="MPL89" s="350"/>
      <c r="MPM89" s="312"/>
      <c r="MPN89" s="312"/>
      <c r="MPO89" s="312"/>
      <c r="MPP89" s="312"/>
      <c r="MPQ89" s="312"/>
      <c r="MPR89" s="312"/>
      <c r="MPS89" s="312"/>
      <c r="MPT89" s="312"/>
      <c r="MPU89" s="312"/>
      <c r="MPV89" s="312"/>
      <c r="MPW89" s="312"/>
      <c r="MPX89" s="312"/>
      <c r="MPY89" s="312"/>
      <c r="MPZ89" s="312"/>
      <c r="MQA89" s="312"/>
      <c r="MQB89" s="312"/>
      <c r="MQC89" s="312"/>
      <c r="MQD89" s="312"/>
      <c r="MQE89" s="312"/>
      <c r="MQF89" s="312"/>
      <c r="MQG89" s="312"/>
      <c r="MQH89" s="312"/>
      <c r="MQI89" s="312"/>
      <c r="MQJ89" s="312"/>
      <c r="MQK89" s="312"/>
      <c r="MQL89" s="312"/>
      <c r="MQM89" s="312"/>
      <c r="MQN89" s="312"/>
      <c r="MQO89" s="312"/>
      <c r="MQP89" s="312"/>
      <c r="MQQ89" s="312"/>
      <c r="MQR89" s="312"/>
      <c r="MQS89" s="312"/>
      <c r="MQT89" s="312"/>
      <c r="MQU89" s="312"/>
      <c r="MQV89" s="312"/>
      <c r="MQW89" s="312"/>
      <c r="MQX89" s="312"/>
      <c r="MQY89" s="312"/>
      <c r="MQZ89" s="312"/>
      <c r="MRA89" s="312"/>
      <c r="MRB89" s="312"/>
      <c r="MRC89" s="312"/>
      <c r="MRD89" s="312"/>
      <c r="MRE89" s="312"/>
      <c r="MRF89" s="312"/>
      <c r="MRG89" s="312"/>
      <c r="MRH89" s="312"/>
      <c r="MRI89" s="312"/>
      <c r="MRJ89" s="312"/>
      <c r="MRK89" s="312"/>
      <c r="MRL89" s="312"/>
      <c r="MRM89" s="312"/>
      <c r="MRN89" s="312"/>
      <c r="MRO89" s="312"/>
      <c r="MRP89" s="312"/>
      <c r="MRQ89" s="312"/>
      <c r="MRR89" s="312"/>
      <c r="MRS89" s="312"/>
      <c r="MRT89" s="312"/>
      <c r="MRU89" s="318"/>
      <c r="MRV89" s="318"/>
      <c r="MRW89" s="318"/>
      <c r="MRX89" s="318"/>
      <c r="MRY89" s="318"/>
      <c r="MRZ89" s="318"/>
      <c r="MSA89" s="318"/>
      <c r="MSB89" s="318"/>
      <c r="MSC89" s="318"/>
      <c r="MSD89" s="318"/>
      <c r="MSE89" s="318"/>
      <c r="MSF89" s="318"/>
      <c r="MSG89" s="318"/>
      <c r="MSH89" s="318"/>
      <c r="MSI89" s="318"/>
      <c r="MSJ89" s="318"/>
      <c r="MSK89" s="322"/>
      <c r="MSL89" s="323"/>
      <c r="MSM89" s="323"/>
      <c r="MSN89" s="323"/>
      <c r="MSO89" s="323"/>
      <c r="MSP89" s="323"/>
      <c r="MSQ89" s="323"/>
      <c r="MSR89" s="323"/>
      <c r="MSS89" s="323"/>
      <c r="MST89" s="323"/>
      <c r="MSU89" s="323"/>
      <c r="MSV89" s="323"/>
      <c r="MSW89" s="323"/>
      <c r="MSX89" s="323"/>
      <c r="MSY89" s="323"/>
      <c r="MSZ89" s="350"/>
      <c r="MTA89" s="312"/>
      <c r="MTB89" s="312"/>
      <c r="MTC89" s="312"/>
      <c r="MTD89" s="312"/>
      <c r="MTE89" s="312"/>
      <c r="MTF89" s="312"/>
      <c r="MTG89" s="312"/>
      <c r="MTH89" s="312"/>
      <c r="MTI89" s="312"/>
      <c r="MTJ89" s="312"/>
      <c r="MTK89" s="312"/>
      <c r="MTL89" s="312"/>
      <c r="MTM89" s="312"/>
      <c r="MTN89" s="312"/>
      <c r="MTO89" s="312"/>
      <c r="MTP89" s="312"/>
      <c r="MTQ89" s="312"/>
      <c r="MTR89" s="312"/>
      <c r="MTS89" s="312"/>
      <c r="MTT89" s="312"/>
      <c r="MTU89" s="312"/>
      <c r="MTV89" s="312"/>
      <c r="MTW89" s="312"/>
      <c r="MTX89" s="312"/>
      <c r="MTY89" s="312"/>
      <c r="MTZ89" s="312"/>
      <c r="MUA89" s="312"/>
      <c r="MUB89" s="312"/>
      <c r="MUC89" s="312"/>
      <c r="MUD89" s="312"/>
      <c r="MUE89" s="312"/>
      <c r="MUF89" s="312"/>
      <c r="MUG89" s="312"/>
      <c r="MUH89" s="312"/>
      <c r="MUI89" s="312"/>
      <c r="MUJ89" s="312"/>
      <c r="MUK89" s="312"/>
      <c r="MUL89" s="312"/>
      <c r="MUM89" s="312"/>
      <c r="MUN89" s="312"/>
      <c r="MUO89" s="312"/>
      <c r="MUP89" s="312"/>
      <c r="MUQ89" s="312"/>
      <c r="MUR89" s="312"/>
      <c r="MUS89" s="312"/>
      <c r="MUT89" s="312"/>
      <c r="MUU89" s="312"/>
      <c r="MUV89" s="312"/>
      <c r="MUW89" s="312"/>
      <c r="MUX89" s="312"/>
      <c r="MUY89" s="312"/>
      <c r="MUZ89" s="312"/>
      <c r="MVA89" s="312"/>
      <c r="MVB89" s="312"/>
      <c r="MVC89" s="312"/>
      <c r="MVD89" s="312"/>
      <c r="MVE89" s="312"/>
      <c r="MVF89" s="312"/>
      <c r="MVG89" s="312"/>
      <c r="MVH89" s="312"/>
      <c r="MVI89" s="318"/>
      <c r="MVJ89" s="318"/>
      <c r="MVK89" s="318"/>
      <c r="MVL89" s="318"/>
      <c r="MVM89" s="318"/>
      <c r="MVN89" s="318"/>
      <c r="MVO89" s="318"/>
      <c r="MVP89" s="318"/>
      <c r="MVQ89" s="318"/>
      <c r="MVR89" s="318"/>
      <c r="MVS89" s="318"/>
      <c r="MVT89" s="318"/>
      <c r="MVU89" s="318"/>
      <c r="MVV89" s="318"/>
      <c r="MVW89" s="318"/>
      <c r="MVX89" s="318"/>
      <c r="MVY89" s="322"/>
      <c r="MVZ89" s="323"/>
      <c r="MWA89" s="323"/>
      <c r="MWB89" s="323"/>
      <c r="MWC89" s="323"/>
      <c r="MWD89" s="323"/>
      <c r="MWE89" s="323"/>
      <c r="MWF89" s="323"/>
      <c r="MWG89" s="323"/>
      <c r="MWH89" s="323"/>
      <c r="MWI89" s="323"/>
      <c r="MWJ89" s="323"/>
      <c r="MWK89" s="323"/>
      <c r="MWL89" s="323"/>
      <c r="MWM89" s="323"/>
      <c r="MWN89" s="350"/>
      <c r="MWO89" s="312"/>
      <c r="MWP89" s="312"/>
      <c r="MWQ89" s="312"/>
      <c r="MWR89" s="312"/>
      <c r="MWS89" s="312"/>
      <c r="MWT89" s="312"/>
      <c r="MWU89" s="312"/>
      <c r="MWV89" s="312"/>
      <c r="MWW89" s="312"/>
      <c r="MWX89" s="312"/>
      <c r="MWY89" s="312"/>
      <c r="MWZ89" s="312"/>
      <c r="MXA89" s="312"/>
      <c r="MXB89" s="312"/>
      <c r="MXC89" s="312"/>
      <c r="MXD89" s="312"/>
      <c r="MXE89" s="312"/>
      <c r="MXF89" s="312"/>
      <c r="MXG89" s="312"/>
      <c r="MXH89" s="312"/>
      <c r="MXI89" s="312"/>
      <c r="MXJ89" s="312"/>
      <c r="MXK89" s="312"/>
      <c r="MXL89" s="312"/>
      <c r="MXM89" s="312"/>
      <c r="MXN89" s="312"/>
      <c r="MXO89" s="312"/>
      <c r="MXP89" s="312"/>
      <c r="MXQ89" s="312"/>
      <c r="MXR89" s="312"/>
      <c r="MXS89" s="312"/>
      <c r="MXT89" s="312"/>
      <c r="MXU89" s="312"/>
      <c r="MXV89" s="312"/>
      <c r="MXW89" s="312"/>
      <c r="MXX89" s="312"/>
      <c r="MXY89" s="312"/>
      <c r="MXZ89" s="312"/>
      <c r="MYA89" s="312"/>
      <c r="MYB89" s="312"/>
      <c r="MYC89" s="312"/>
      <c r="MYD89" s="312"/>
      <c r="MYE89" s="312"/>
      <c r="MYF89" s="312"/>
      <c r="MYG89" s="312"/>
      <c r="MYH89" s="312"/>
      <c r="MYI89" s="312"/>
      <c r="MYJ89" s="312"/>
      <c r="MYK89" s="312"/>
      <c r="MYL89" s="312"/>
      <c r="MYM89" s="312"/>
      <c r="MYN89" s="312"/>
      <c r="MYO89" s="312"/>
      <c r="MYP89" s="312"/>
      <c r="MYQ89" s="312"/>
      <c r="MYR89" s="312"/>
      <c r="MYS89" s="312"/>
      <c r="MYT89" s="312"/>
      <c r="MYU89" s="312"/>
      <c r="MYV89" s="312"/>
      <c r="MYW89" s="318"/>
      <c r="MYX89" s="318"/>
      <c r="MYY89" s="318"/>
      <c r="MYZ89" s="318"/>
      <c r="MZA89" s="318"/>
      <c r="MZB89" s="318"/>
      <c r="MZC89" s="318"/>
      <c r="MZD89" s="318"/>
      <c r="MZE89" s="318"/>
      <c r="MZF89" s="318"/>
      <c r="MZG89" s="318"/>
      <c r="MZH89" s="318"/>
      <c r="MZI89" s="318"/>
      <c r="MZJ89" s="318"/>
      <c r="MZK89" s="318"/>
      <c r="MZL89" s="318"/>
      <c r="MZM89" s="322"/>
      <c r="MZN89" s="323"/>
      <c r="MZO89" s="323"/>
      <c r="MZP89" s="323"/>
      <c r="MZQ89" s="323"/>
      <c r="MZR89" s="323"/>
      <c r="MZS89" s="323"/>
      <c r="MZT89" s="323"/>
      <c r="MZU89" s="323"/>
      <c r="MZV89" s="323"/>
      <c r="MZW89" s="323"/>
      <c r="MZX89" s="323"/>
      <c r="MZY89" s="323"/>
      <c r="MZZ89" s="323"/>
      <c r="NAA89" s="323"/>
      <c r="NAB89" s="350"/>
      <c r="NAC89" s="312"/>
      <c r="NAD89" s="312"/>
      <c r="NAE89" s="312"/>
      <c r="NAF89" s="312"/>
      <c r="NAG89" s="312"/>
      <c r="NAH89" s="312"/>
      <c r="NAI89" s="312"/>
      <c r="NAJ89" s="312"/>
      <c r="NAK89" s="312"/>
      <c r="NAL89" s="312"/>
      <c r="NAM89" s="312"/>
      <c r="NAN89" s="312"/>
      <c r="NAO89" s="312"/>
      <c r="NAP89" s="312"/>
      <c r="NAQ89" s="312"/>
      <c r="NAR89" s="312"/>
      <c r="NAS89" s="312"/>
      <c r="NAT89" s="312"/>
      <c r="NAU89" s="312"/>
      <c r="NAV89" s="312"/>
      <c r="NAW89" s="312"/>
      <c r="NAX89" s="312"/>
      <c r="NAY89" s="312"/>
      <c r="NAZ89" s="312"/>
      <c r="NBA89" s="312"/>
      <c r="NBB89" s="312"/>
      <c r="NBC89" s="312"/>
      <c r="NBD89" s="312"/>
      <c r="NBE89" s="312"/>
      <c r="NBF89" s="312"/>
      <c r="NBG89" s="312"/>
      <c r="NBH89" s="312"/>
      <c r="NBI89" s="312"/>
      <c r="NBJ89" s="312"/>
      <c r="NBK89" s="312"/>
      <c r="NBL89" s="312"/>
      <c r="NBM89" s="312"/>
      <c r="NBN89" s="312"/>
      <c r="NBO89" s="312"/>
      <c r="NBP89" s="312"/>
      <c r="NBQ89" s="312"/>
      <c r="NBR89" s="312"/>
      <c r="NBS89" s="312"/>
      <c r="NBT89" s="312"/>
      <c r="NBU89" s="312"/>
      <c r="NBV89" s="312"/>
      <c r="NBW89" s="312"/>
      <c r="NBX89" s="312"/>
      <c r="NBY89" s="312"/>
      <c r="NBZ89" s="312"/>
      <c r="NCA89" s="312"/>
      <c r="NCB89" s="312"/>
      <c r="NCC89" s="312"/>
      <c r="NCD89" s="312"/>
      <c r="NCE89" s="312"/>
      <c r="NCF89" s="312"/>
      <c r="NCG89" s="312"/>
      <c r="NCH89" s="312"/>
      <c r="NCI89" s="312"/>
      <c r="NCJ89" s="312"/>
      <c r="NCK89" s="318"/>
      <c r="NCL89" s="318"/>
      <c r="NCM89" s="318"/>
      <c r="NCN89" s="318"/>
      <c r="NCO89" s="318"/>
      <c r="NCP89" s="318"/>
      <c r="NCQ89" s="318"/>
      <c r="NCR89" s="318"/>
      <c r="NCS89" s="318"/>
      <c r="NCT89" s="318"/>
      <c r="NCU89" s="318"/>
      <c r="NCV89" s="318"/>
      <c r="NCW89" s="318"/>
      <c r="NCX89" s="318"/>
      <c r="NCY89" s="318"/>
      <c r="NCZ89" s="318"/>
      <c r="NDA89" s="322"/>
      <c r="NDB89" s="323"/>
      <c r="NDC89" s="323"/>
      <c r="NDD89" s="323"/>
      <c r="NDE89" s="323"/>
      <c r="NDF89" s="323"/>
      <c r="NDG89" s="323"/>
      <c r="NDH89" s="323"/>
      <c r="NDI89" s="323"/>
      <c r="NDJ89" s="323"/>
      <c r="NDK89" s="323"/>
      <c r="NDL89" s="323"/>
      <c r="NDM89" s="323"/>
      <c r="NDN89" s="323"/>
      <c r="NDO89" s="323"/>
      <c r="NDP89" s="350"/>
      <c r="NDQ89" s="312"/>
      <c r="NDR89" s="312"/>
      <c r="NDS89" s="312"/>
      <c r="NDT89" s="312"/>
      <c r="NDU89" s="312"/>
      <c r="NDV89" s="312"/>
      <c r="NDW89" s="312"/>
      <c r="NDX89" s="312"/>
      <c r="NDY89" s="312"/>
      <c r="NDZ89" s="312"/>
      <c r="NEA89" s="312"/>
      <c r="NEB89" s="312"/>
      <c r="NEC89" s="312"/>
      <c r="NED89" s="312"/>
      <c r="NEE89" s="312"/>
      <c r="NEF89" s="312"/>
      <c r="NEG89" s="312"/>
      <c r="NEH89" s="312"/>
      <c r="NEI89" s="312"/>
      <c r="NEJ89" s="312"/>
      <c r="NEK89" s="312"/>
      <c r="NEL89" s="312"/>
      <c r="NEM89" s="312"/>
      <c r="NEN89" s="312"/>
      <c r="NEO89" s="312"/>
      <c r="NEP89" s="312"/>
      <c r="NEQ89" s="312"/>
      <c r="NER89" s="312"/>
      <c r="NES89" s="312"/>
      <c r="NET89" s="312"/>
      <c r="NEU89" s="312"/>
      <c r="NEV89" s="312"/>
      <c r="NEW89" s="312"/>
      <c r="NEX89" s="312"/>
      <c r="NEY89" s="312"/>
      <c r="NEZ89" s="312"/>
      <c r="NFA89" s="312"/>
      <c r="NFB89" s="312"/>
      <c r="NFC89" s="312"/>
      <c r="NFD89" s="312"/>
      <c r="NFE89" s="312"/>
      <c r="NFF89" s="312"/>
      <c r="NFG89" s="312"/>
      <c r="NFH89" s="312"/>
      <c r="NFI89" s="312"/>
      <c r="NFJ89" s="312"/>
      <c r="NFK89" s="312"/>
      <c r="NFL89" s="312"/>
      <c r="NFM89" s="312"/>
      <c r="NFN89" s="312"/>
      <c r="NFO89" s="312"/>
      <c r="NFP89" s="312"/>
      <c r="NFQ89" s="312"/>
      <c r="NFR89" s="312"/>
      <c r="NFS89" s="312"/>
      <c r="NFT89" s="312"/>
      <c r="NFU89" s="312"/>
      <c r="NFV89" s="312"/>
      <c r="NFW89" s="312"/>
      <c r="NFX89" s="312"/>
      <c r="NFY89" s="318"/>
      <c r="NFZ89" s="318"/>
      <c r="NGA89" s="318"/>
      <c r="NGB89" s="318"/>
      <c r="NGC89" s="318"/>
      <c r="NGD89" s="318"/>
      <c r="NGE89" s="318"/>
      <c r="NGF89" s="318"/>
      <c r="NGG89" s="318"/>
      <c r="NGH89" s="318"/>
      <c r="NGI89" s="318"/>
      <c r="NGJ89" s="318"/>
      <c r="NGK89" s="318"/>
      <c r="NGL89" s="318"/>
      <c r="NGM89" s="318"/>
      <c r="NGN89" s="318"/>
      <c r="NGO89" s="322"/>
      <c r="NGP89" s="323"/>
      <c r="NGQ89" s="323"/>
      <c r="NGR89" s="323"/>
      <c r="NGS89" s="323"/>
      <c r="NGT89" s="323"/>
      <c r="NGU89" s="323"/>
      <c r="NGV89" s="323"/>
      <c r="NGW89" s="323"/>
      <c r="NGX89" s="323"/>
      <c r="NGY89" s="323"/>
      <c r="NGZ89" s="323"/>
      <c r="NHA89" s="323"/>
      <c r="NHB89" s="323"/>
      <c r="NHC89" s="323"/>
      <c r="NHD89" s="350"/>
      <c r="NHE89" s="312"/>
      <c r="NHF89" s="312"/>
      <c r="NHG89" s="312"/>
      <c r="NHH89" s="312"/>
      <c r="NHI89" s="312"/>
      <c r="NHJ89" s="312"/>
      <c r="NHK89" s="312"/>
      <c r="NHL89" s="312"/>
      <c r="NHM89" s="312"/>
      <c r="NHN89" s="312"/>
      <c r="NHO89" s="312"/>
      <c r="NHP89" s="312"/>
      <c r="NHQ89" s="312"/>
      <c r="NHR89" s="312"/>
      <c r="NHS89" s="312"/>
      <c r="NHT89" s="312"/>
      <c r="NHU89" s="312"/>
      <c r="NHV89" s="312"/>
      <c r="NHW89" s="312"/>
      <c r="NHX89" s="312"/>
      <c r="NHY89" s="312"/>
      <c r="NHZ89" s="312"/>
      <c r="NIA89" s="312"/>
      <c r="NIB89" s="312"/>
      <c r="NIC89" s="312"/>
      <c r="NID89" s="312"/>
      <c r="NIE89" s="312"/>
      <c r="NIF89" s="312"/>
      <c r="NIG89" s="312"/>
      <c r="NIH89" s="312"/>
      <c r="NII89" s="312"/>
      <c r="NIJ89" s="312"/>
      <c r="NIK89" s="312"/>
      <c r="NIL89" s="312"/>
      <c r="NIM89" s="312"/>
      <c r="NIN89" s="312"/>
      <c r="NIO89" s="312"/>
      <c r="NIP89" s="312"/>
      <c r="NIQ89" s="312"/>
      <c r="NIR89" s="312"/>
      <c r="NIS89" s="312"/>
      <c r="NIT89" s="312"/>
      <c r="NIU89" s="312"/>
      <c r="NIV89" s="312"/>
      <c r="NIW89" s="312"/>
      <c r="NIX89" s="312"/>
      <c r="NIY89" s="312"/>
      <c r="NIZ89" s="312"/>
      <c r="NJA89" s="312"/>
      <c r="NJB89" s="312"/>
      <c r="NJC89" s="312"/>
      <c r="NJD89" s="312"/>
      <c r="NJE89" s="312"/>
      <c r="NJF89" s="312"/>
      <c r="NJG89" s="312"/>
      <c r="NJH89" s="312"/>
      <c r="NJI89" s="312"/>
      <c r="NJJ89" s="312"/>
      <c r="NJK89" s="312"/>
      <c r="NJL89" s="312"/>
      <c r="NJM89" s="318"/>
      <c r="NJN89" s="318"/>
      <c r="NJO89" s="318"/>
      <c r="NJP89" s="318"/>
      <c r="NJQ89" s="318"/>
      <c r="NJR89" s="318"/>
      <c r="NJS89" s="318"/>
      <c r="NJT89" s="318"/>
      <c r="NJU89" s="318"/>
      <c r="NJV89" s="318"/>
      <c r="NJW89" s="318"/>
      <c r="NJX89" s="318"/>
      <c r="NJY89" s="318"/>
      <c r="NJZ89" s="318"/>
      <c r="NKA89" s="318"/>
      <c r="NKB89" s="318"/>
      <c r="NKC89" s="322"/>
      <c r="NKD89" s="323"/>
      <c r="NKE89" s="323"/>
      <c r="NKF89" s="323"/>
      <c r="NKG89" s="323"/>
      <c r="NKH89" s="323"/>
      <c r="NKI89" s="323"/>
      <c r="NKJ89" s="323"/>
      <c r="NKK89" s="323"/>
      <c r="NKL89" s="323"/>
      <c r="NKM89" s="323"/>
      <c r="NKN89" s="323"/>
      <c r="NKO89" s="323"/>
      <c r="NKP89" s="323"/>
      <c r="NKQ89" s="323"/>
      <c r="NKR89" s="350"/>
      <c r="NKS89" s="312"/>
      <c r="NKT89" s="312"/>
      <c r="NKU89" s="312"/>
      <c r="NKV89" s="312"/>
      <c r="NKW89" s="312"/>
      <c r="NKX89" s="312"/>
      <c r="NKY89" s="312"/>
      <c r="NKZ89" s="312"/>
      <c r="NLA89" s="312"/>
      <c r="NLB89" s="312"/>
      <c r="NLC89" s="312"/>
      <c r="NLD89" s="312"/>
      <c r="NLE89" s="312"/>
      <c r="NLF89" s="312"/>
      <c r="NLG89" s="312"/>
      <c r="NLH89" s="312"/>
      <c r="NLI89" s="312"/>
      <c r="NLJ89" s="312"/>
      <c r="NLK89" s="312"/>
      <c r="NLL89" s="312"/>
      <c r="NLM89" s="312"/>
      <c r="NLN89" s="312"/>
      <c r="NLO89" s="312"/>
      <c r="NLP89" s="312"/>
      <c r="NLQ89" s="312"/>
      <c r="NLR89" s="312"/>
      <c r="NLS89" s="312"/>
      <c r="NLT89" s="312"/>
      <c r="NLU89" s="312"/>
      <c r="NLV89" s="312"/>
      <c r="NLW89" s="312"/>
      <c r="NLX89" s="312"/>
      <c r="NLY89" s="312"/>
      <c r="NLZ89" s="312"/>
      <c r="NMA89" s="312"/>
      <c r="NMB89" s="312"/>
      <c r="NMC89" s="312"/>
      <c r="NMD89" s="312"/>
      <c r="NME89" s="312"/>
      <c r="NMF89" s="312"/>
      <c r="NMG89" s="312"/>
      <c r="NMH89" s="312"/>
      <c r="NMI89" s="312"/>
      <c r="NMJ89" s="312"/>
      <c r="NMK89" s="312"/>
      <c r="NML89" s="312"/>
      <c r="NMM89" s="312"/>
      <c r="NMN89" s="312"/>
      <c r="NMO89" s="312"/>
      <c r="NMP89" s="312"/>
      <c r="NMQ89" s="312"/>
      <c r="NMR89" s="312"/>
      <c r="NMS89" s="312"/>
      <c r="NMT89" s="312"/>
      <c r="NMU89" s="312"/>
      <c r="NMV89" s="312"/>
      <c r="NMW89" s="312"/>
      <c r="NMX89" s="312"/>
      <c r="NMY89" s="312"/>
      <c r="NMZ89" s="312"/>
      <c r="NNA89" s="318"/>
      <c r="NNB89" s="318"/>
      <c r="NNC89" s="318"/>
      <c r="NND89" s="318"/>
      <c r="NNE89" s="318"/>
      <c r="NNF89" s="318"/>
      <c r="NNG89" s="318"/>
      <c r="NNH89" s="318"/>
      <c r="NNI89" s="318"/>
      <c r="NNJ89" s="318"/>
      <c r="NNK89" s="318"/>
      <c r="NNL89" s="318"/>
      <c r="NNM89" s="318"/>
      <c r="NNN89" s="318"/>
      <c r="NNO89" s="318"/>
      <c r="NNP89" s="318"/>
      <c r="NNQ89" s="322"/>
      <c r="NNR89" s="323"/>
      <c r="NNS89" s="323"/>
      <c r="NNT89" s="323"/>
      <c r="NNU89" s="323"/>
      <c r="NNV89" s="323"/>
      <c r="NNW89" s="323"/>
      <c r="NNX89" s="323"/>
      <c r="NNY89" s="323"/>
      <c r="NNZ89" s="323"/>
      <c r="NOA89" s="323"/>
      <c r="NOB89" s="323"/>
      <c r="NOC89" s="323"/>
      <c r="NOD89" s="323"/>
      <c r="NOE89" s="323"/>
      <c r="NOF89" s="350"/>
      <c r="NOG89" s="312"/>
      <c r="NOH89" s="312"/>
      <c r="NOI89" s="312"/>
      <c r="NOJ89" s="312"/>
      <c r="NOK89" s="312"/>
      <c r="NOL89" s="312"/>
      <c r="NOM89" s="312"/>
      <c r="NON89" s="312"/>
      <c r="NOO89" s="312"/>
      <c r="NOP89" s="312"/>
      <c r="NOQ89" s="312"/>
      <c r="NOR89" s="312"/>
      <c r="NOS89" s="312"/>
      <c r="NOT89" s="312"/>
      <c r="NOU89" s="312"/>
      <c r="NOV89" s="312"/>
      <c r="NOW89" s="312"/>
      <c r="NOX89" s="312"/>
      <c r="NOY89" s="312"/>
      <c r="NOZ89" s="312"/>
      <c r="NPA89" s="312"/>
      <c r="NPB89" s="312"/>
      <c r="NPC89" s="312"/>
      <c r="NPD89" s="312"/>
      <c r="NPE89" s="312"/>
      <c r="NPF89" s="312"/>
      <c r="NPG89" s="312"/>
      <c r="NPH89" s="312"/>
      <c r="NPI89" s="312"/>
      <c r="NPJ89" s="312"/>
      <c r="NPK89" s="312"/>
      <c r="NPL89" s="312"/>
      <c r="NPM89" s="312"/>
      <c r="NPN89" s="312"/>
      <c r="NPO89" s="312"/>
      <c r="NPP89" s="312"/>
      <c r="NPQ89" s="312"/>
      <c r="NPR89" s="312"/>
      <c r="NPS89" s="312"/>
      <c r="NPT89" s="312"/>
      <c r="NPU89" s="312"/>
      <c r="NPV89" s="312"/>
      <c r="NPW89" s="312"/>
      <c r="NPX89" s="312"/>
      <c r="NPY89" s="312"/>
      <c r="NPZ89" s="312"/>
      <c r="NQA89" s="312"/>
      <c r="NQB89" s="312"/>
      <c r="NQC89" s="312"/>
      <c r="NQD89" s="312"/>
      <c r="NQE89" s="312"/>
      <c r="NQF89" s="312"/>
      <c r="NQG89" s="312"/>
      <c r="NQH89" s="312"/>
      <c r="NQI89" s="312"/>
      <c r="NQJ89" s="312"/>
      <c r="NQK89" s="312"/>
      <c r="NQL89" s="312"/>
      <c r="NQM89" s="312"/>
      <c r="NQN89" s="312"/>
      <c r="NQO89" s="318"/>
      <c r="NQP89" s="318"/>
      <c r="NQQ89" s="318"/>
      <c r="NQR89" s="318"/>
      <c r="NQS89" s="318"/>
      <c r="NQT89" s="318"/>
      <c r="NQU89" s="318"/>
      <c r="NQV89" s="318"/>
      <c r="NQW89" s="318"/>
      <c r="NQX89" s="318"/>
      <c r="NQY89" s="318"/>
      <c r="NQZ89" s="318"/>
      <c r="NRA89" s="318"/>
      <c r="NRB89" s="318"/>
      <c r="NRC89" s="318"/>
      <c r="NRD89" s="318"/>
      <c r="NRE89" s="322"/>
      <c r="NRF89" s="323"/>
      <c r="NRG89" s="323"/>
      <c r="NRH89" s="323"/>
      <c r="NRI89" s="323"/>
      <c r="NRJ89" s="323"/>
      <c r="NRK89" s="323"/>
      <c r="NRL89" s="323"/>
      <c r="NRM89" s="323"/>
      <c r="NRN89" s="323"/>
      <c r="NRO89" s="323"/>
      <c r="NRP89" s="323"/>
      <c r="NRQ89" s="323"/>
      <c r="NRR89" s="323"/>
      <c r="NRS89" s="323"/>
      <c r="NRT89" s="350"/>
      <c r="NRU89" s="312"/>
      <c r="NRV89" s="312"/>
      <c r="NRW89" s="312"/>
      <c r="NRX89" s="312"/>
      <c r="NRY89" s="312"/>
      <c r="NRZ89" s="312"/>
      <c r="NSA89" s="312"/>
      <c r="NSB89" s="312"/>
      <c r="NSC89" s="312"/>
      <c r="NSD89" s="312"/>
      <c r="NSE89" s="312"/>
      <c r="NSF89" s="312"/>
      <c r="NSG89" s="312"/>
      <c r="NSH89" s="312"/>
      <c r="NSI89" s="312"/>
      <c r="NSJ89" s="312"/>
      <c r="NSK89" s="312"/>
      <c r="NSL89" s="312"/>
      <c r="NSM89" s="312"/>
      <c r="NSN89" s="312"/>
      <c r="NSO89" s="312"/>
      <c r="NSP89" s="312"/>
      <c r="NSQ89" s="312"/>
      <c r="NSR89" s="312"/>
      <c r="NSS89" s="312"/>
      <c r="NST89" s="312"/>
      <c r="NSU89" s="312"/>
      <c r="NSV89" s="312"/>
      <c r="NSW89" s="312"/>
      <c r="NSX89" s="312"/>
      <c r="NSY89" s="312"/>
      <c r="NSZ89" s="312"/>
      <c r="NTA89" s="312"/>
      <c r="NTB89" s="312"/>
      <c r="NTC89" s="312"/>
      <c r="NTD89" s="312"/>
      <c r="NTE89" s="312"/>
      <c r="NTF89" s="312"/>
      <c r="NTG89" s="312"/>
      <c r="NTH89" s="312"/>
      <c r="NTI89" s="312"/>
      <c r="NTJ89" s="312"/>
      <c r="NTK89" s="312"/>
      <c r="NTL89" s="312"/>
      <c r="NTM89" s="312"/>
      <c r="NTN89" s="312"/>
      <c r="NTO89" s="312"/>
      <c r="NTP89" s="312"/>
      <c r="NTQ89" s="312"/>
      <c r="NTR89" s="312"/>
      <c r="NTS89" s="312"/>
      <c r="NTT89" s="312"/>
      <c r="NTU89" s="312"/>
      <c r="NTV89" s="312"/>
      <c r="NTW89" s="312"/>
      <c r="NTX89" s="312"/>
      <c r="NTY89" s="312"/>
      <c r="NTZ89" s="312"/>
      <c r="NUA89" s="312"/>
      <c r="NUB89" s="312"/>
      <c r="NUC89" s="318"/>
      <c r="NUD89" s="318"/>
      <c r="NUE89" s="318"/>
      <c r="NUF89" s="318"/>
      <c r="NUG89" s="318"/>
      <c r="NUH89" s="318"/>
      <c r="NUI89" s="318"/>
      <c r="NUJ89" s="318"/>
      <c r="NUK89" s="318"/>
      <c r="NUL89" s="318"/>
      <c r="NUM89" s="318"/>
      <c r="NUN89" s="318"/>
      <c r="NUO89" s="318"/>
      <c r="NUP89" s="318"/>
      <c r="NUQ89" s="318"/>
      <c r="NUR89" s="318"/>
      <c r="NUS89" s="322"/>
      <c r="NUT89" s="323"/>
      <c r="NUU89" s="323"/>
      <c r="NUV89" s="323"/>
      <c r="NUW89" s="323"/>
      <c r="NUX89" s="323"/>
      <c r="NUY89" s="323"/>
      <c r="NUZ89" s="323"/>
      <c r="NVA89" s="323"/>
      <c r="NVB89" s="323"/>
      <c r="NVC89" s="323"/>
      <c r="NVD89" s="323"/>
      <c r="NVE89" s="323"/>
      <c r="NVF89" s="323"/>
      <c r="NVG89" s="323"/>
      <c r="NVH89" s="350"/>
      <c r="NVI89" s="312"/>
      <c r="NVJ89" s="312"/>
      <c r="NVK89" s="312"/>
      <c r="NVL89" s="312"/>
      <c r="NVM89" s="312"/>
      <c r="NVN89" s="312"/>
      <c r="NVO89" s="312"/>
      <c r="NVP89" s="312"/>
      <c r="NVQ89" s="312"/>
      <c r="NVR89" s="312"/>
      <c r="NVS89" s="312"/>
      <c r="NVT89" s="312"/>
      <c r="NVU89" s="312"/>
      <c r="NVV89" s="312"/>
      <c r="NVW89" s="312"/>
      <c r="NVX89" s="312"/>
      <c r="NVY89" s="312"/>
      <c r="NVZ89" s="312"/>
      <c r="NWA89" s="312"/>
      <c r="NWB89" s="312"/>
      <c r="NWC89" s="312"/>
      <c r="NWD89" s="312"/>
      <c r="NWE89" s="312"/>
      <c r="NWF89" s="312"/>
      <c r="NWG89" s="312"/>
      <c r="NWH89" s="312"/>
      <c r="NWI89" s="312"/>
      <c r="NWJ89" s="312"/>
      <c r="NWK89" s="312"/>
      <c r="NWL89" s="312"/>
      <c r="NWM89" s="312"/>
      <c r="NWN89" s="312"/>
      <c r="NWO89" s="312"/>
      <c r="NWP89" s="312"/>
      <c r="NWQ89" s="312"/>
      <c r="NWR89" s="312"/>
      <c r="NWS89" s="312"/>
      <c r="NWT89" s="312"/>
      <c r="NWU89" s="312"/>
      <c r="NWV89" s="312"/>
      <c r="NWW89" s="312"/>
      <c r="NWX89" s="312"/>
      <c r="NWY89" s="312"/>
      <c r="NWZ89" s="312"/>
      <c r="NXA89" s="312"/>
      <c r="NXB89" s="312"/>
      <c r="NXC89" s="312"/>
      <c r="NXD89" s="312"/>
      <c r="NXE89" s="312"/>
      <c r="NXF89" s="312"/>
      <c r="NXG89" s="312"/>
      <c r="NXH89" s="312"/>
      <c r="NXI89" s="312"/>
      <c r="NXJ89" s="312"/>
      <c r="NXK89" s="312"/>
      <c r="NXL89" s="312"/>
      <c r="NXM89" s="312"/>
      <c r="NXN89" s="312"/>
      <c r="NXO89" s="312"/>
      <c r="NXP89" s="312"/>
      <c r="NXQ89" s="318"/>
      <c r="NXR89" s="318"/>
      <c r="NXS89" s="318"/>
      <c r="NXT89" s="318"/>
      <c r="NXU89" s="318"/>
      <c r="NXV89" s="318"/>
      <c r="NXW89" s="318"/>
      <c r="NXX89" s="318"/>
      <c r="NXY89" s="318"/>
      <c r="NXZ89" s="318"/>
      <c r="NYA89" s="318"/>
      <c r="NYB89" s="318"/>
      <c r="NYC89" s="318"/>
      <c r="NYD89" s="318"/>
      <c r="NYE89" s="318"/>
      <c r="NYF89" s="318"/>
      <c r="NYG89" s="322"/>
      <c r="NYH89" s="323"/>
      <c r="NYI89" s="323"/>
      <c r="NYJ89" s="323"/>
      <c r="NYK89" s="323"/>
      <c r="NYL89" s="323"/>
      <c r="NYM89" s="323"/>
      <c r="NYN89" s="323"/>
      <c r="NYO89" s="323"/>
      <c r="NYP89" s="323"/>
      <c r="NYQ89" s="323"/>
      <c r="NYR89" s="323"/>
      <c r="NYS89" s="323"/>
      <c r="NYT89" s="323"/>
      <c r="NYU89" s="323"/>
      <c r="NYV89" s="350"/>
      <c r="NYW89" s="312"/>
      <c r="NYX89" s="312"/>
      <c r="NYY89" s="312"/>
      <c r="NYZ89" s="312"/>
      <c r="NZA89" s="312"/>
      <c r="NZB89" s="312"/>
      <c r="NZC89" s="312"/>
      <c r="NZD89" s="312"/>
      <c r="NZE89" s="312"/>
      <c r="NZF89" s="312"/>
      <c r="NZG89" s="312"/>
      <c r="NZH89" s="312"/>
      <c r="NZI89" s="312"/>
      <c r="NZJ89" s="312"/>
      <c r="NZK89" s="312"/>
      <c r="NZL89" s="312"/>
      <c r="NZM89" s="312"/>
      <c r="NZN89" s="312"/>
      <c r="NZO89" s="312"/>
      <c r="NZP89" s="312"/>
      <c r="NZQ89" s="312"/>
      <c r="NZR89" s="312"/>
      <c r="NZS89" s="312"/>
      <c r="NZT89" s="312"/>
      <c r="NZU89" s="312"/>
      <c r="NZV89" s="312"/>
      <c r="NZW89" s="312"/>
      <c r="NZX89" s="312"/>
      <c r="NZY89" s="312"/>
      <c r="NZZ89" s="312"/>
      <c r="OAA89" s="312"/>
      <c r="OAB89" s="312"/>
      <c r="OAC89" s="312"/>
      <c r="OAD89" s="312"/>
      <c r="OAE89" s="312"/>
      <c r="OAF89" s="312"/>
      <c r="OAG89" s="312"/>
      <c r="OAH89" s="312"/>
      <c r="OAI89" s="312"/>
      <c r="OAJ89" s="312"/>
      <c r="OAK89" s="312"/>
      <c r="OAL89" s="312"/>
      <c r="OAM89" s="312"/>
      <c r="OAN89" s="312"/>
      <c r="OAO89" s="312"/>
      <c r="OAP89" s="312"/>
      <c r="OAQ89" s="312"/>
      <c r="OAR89" s="312"/>
      <c r="OAS89" s="312"/>
      <c r="OAT89" s="312"/>
      <c r="OAU89" s="312"/>
      <c r="OAV89" s="312"/>
      <c r="OAW89" s="312"/>
      <c r="OAX89" s="312"/>
      <c r="OAY89" s="312"/>
      <c r="OAZ89" s="312"/>
      <c r="OBA89" s="312"/>
      <c r="OBB89" s="312"/>
      <c r="OBC89" s="312"/>
      <c r="OBD89" s="312"/>
      <c r="OBE89" s="318"/>
      <c r="OBF89" s="318"/>
      <c r="OBG89" s="318"/>
      <c r="OBH89" s="318"/>
      <c r="OBI89" s="318"/>
      <c r="OBJ89" s="318"/>
      <c r="OBK89" s="318"/>
      <c r="OBL89" s="318"/>
      <c r="OBM89" s="318"/>
      <c r="OBN89" s="318"/>
      <c r="OBO89" s="318"/>
      <c r="OBP89" s="318"/>
      <c r="OBQ89" s="318"/>
      <c r="OBR89" s="318"/>
      <c r="OBS89" s="318"/>
      <c r="OBT89" s="318"/>
      <c r="OBU89" s="322"/>
      <c r="OBV89" s="323"/>
      <c r="OBW89" s="323"/>
      <c r="OBX89" s="323"/>
      <c r="OBY89" s="323"/>
      <c r="OBZ89" s="323"/>
      <c r="OCA89" s="323"/>
      <c r="OCB89" s="323"/>
      <c r="OCC89" s="323"/>
      <c r="OCD89" s="323"/>
      <c r="OCE89" s="323"/>
      <c r="OCF89" s="323"/>
      <c r="OCG89" s="323"/>
      <c r="OCH89" s="323"/>
      <c r="OCI89" s="323"/>
      <c r="OCJ89" s="350"/>
      <c r="OCK89" s="312"/>
      <c r="OCL89" s="312"/>
      <c r="OCM89" s="312"/>
      <c r="OCN89" s="312"/>
      <c r="OCO89" s="312"/>
      <c r="OCP89" s="312"/>
      <c r="OCQ89" s="312"/>
      <c r="OCR89" s="312"/>
      <c r="OCS89" s="312"/>
      <c r="OCT89" s="312"/>
      <c r="OCU89" s="312"/>
      <c r="OCV89" s="312"/>
      <c r="OCW89" s="312"/>
      <c r="OCX89" s="312"/>
      <c r="OCY89" s="312"/>
      <c r="OCZ89" s="312"/>
      <c r="ODA89" s="312"/>
      <c r="ODB89" s="312"/>
      <c r="ODC89" s="312"/>
      <c r="ODD89" s="312"/>
      <c r="ODE89" s="312"/>
      <c r="ODF89" s="312"/>
      <c r="ODG89" s="312"/>
      <c r="ODH89" s="312"/>
      <c r="ODI89" s="312"/>
      <c r="ODJ89" s="312"/>
      <c r="ODK89" s="312"/>
      <c r="ODL89" s="312"/>
      <c r="ODM89" s="312"/>
      <c r="ODN89" s="312"/>
      <c r="ODO89" s="312"/>
      <c r="ODP89" s="312"/>
      <c r="ODQ89" s="312"/>
      <c r="ODR89" s="312"/>
      <c r="ODS89" s="312"/>
      <c r="ODT89" s="312"/>
      <c r="ODU89" s="312"/>
      <c r="ODV89" s="312"/>
      <c r="ODW89" s="312"/>
      <c r="ODX89" s="312"/>
      <c r="ODY89" s="312"/>
      <c r="ODZ89" s="312"/>
      <c r="OEA89" s="312"/>
      <c r="OEB89" s="312"/>
      <c r="OEC89" s="312"/>
      <c r="OED89" s="312"/>
      <c r="OEE89" s="312"/>
      <c r="OEF89" s="312"/>
      <c r="OEG89" s="312"/>
      <c r="OEH89" s="312"/>
      <c r="OEI89" s="312"/>
      <c r="OEJ89" s="312"/>
      <c r="OEK89" s="312"/>
      <c r="OEL89" s="312"/>
      <c r="OEM89" s="312"/>
      <c r="OEN89" s="312"/>
      <c r="OEO89" s="312"/>
      <c r="OEP89" s="312"/>
      <c r="OEQ89" s="312"/>
      <c r="OER89" s="312"/>
      <c r="OES89" s="318"/>
      <c r="OET89" s="318"/>
      <c r="OEU89" s="318"/>
      <c r="OEV89" s="318"/>
      <c r="OEW89" s="318"/>
      <c r="OEX89" s="318"/>
      <c r="OEY89" s="318"/>
      <c r="OEZ89" s="318"/>
      <c r="OFA89" s="318"/>
      <c r="OFB89" s="318"/>
      <c r="OFC89" s="318"/>
      <c r="OFD89" s="318"/>
      <c r="OFE89" s="318"/>
      <c r="OFF89" s="318"/>
      <c r="OFG89" s="318"/>
      <c r="OFH89" s="318"/>
      <c r="OFI89" s="322"/>
      <c r="OFJ89" s="323"/>
      <c r="OFK89" s="323"/>
      <c r="OFL89" s="323"/>
      <c r="OFM89" s="323"/>
      <c r="OFN89" s="323"/>
      <c r="OFO89" s="323"/>
      <c r="OFP89" s="323"/>
      <c r="OFQ89" s="323"/>
      <c r="OFR89" s="323"/>
      <c r="OFS89" s="323"/>
      <c r="OFT89" s="323"/>
      <c r="OFU89" s="323"/>
      <c r="OFV89" s="323"/>
      <c r="OFW89" s="323"/>
      <c r="OFX89" s="350"/>
      <c r="OFY89" s="312"/>
      <c r="OFZ89" s="312"/>
      <c r="OGA89" s="312"/>
      <c r="OGB89" s="312"/>
      <c r="OGC89" s="312"/>
      <c r="OGD89" s="312"/>
      <c r="OGE89" s="312"/>
      <c r="OGF89" s="312"/>
      <c r="OGG89" s="312"/>
      <c r="OGH89" s="312"/>
      <c r="OGI89" s="312"/>
      <c r="OGJ89" s="312"/>
      <c r="OGK89" s="312"/>
      <c r="OGL89" s="312"/>
      <c r="OGM89" s="312"/>
      <c r="OGN89" s="312"/>
      <c r="OGO89" s="312"/>
      <c r="OGP89" s="312"/>
      <c r="OGQ89" s="312"/>
      <c r="OGR89" s="312"/>
      <c r="OGS89" s="312"/>
      <c r="OGT89" s="312"/>
      <c r="OGU89" s="312"/>
      <c r="OGV89" s="312"/>
      <c r="OGW89" s="312"/>
      <c r="OGX89" s="312"/>
      <c r="OGY89" s="312"/>
      <c r="OGZ89" s="312"/>
      <c r="OHA89" s="312"/>
      <c r="OHB89" s="312"/>
      <c r="OHC89" s="312"/>
      <c r="OHD89" s="312"/>
      <c r="OHE89" s="312"/>
      <c r="OHF89" s="312"/>
      <c r="OHG89" s="312"/>
      <c r="OHH89" s="312"/>
      <c r="OHI89" s="312"/>
      <c r="OHJ89" s="312"/>
      <c r="OHK89" s="312"/>
      <c r="OHL89" s="312"/>
      <c r="OHM89" s="312"/>
      <c r="OHN89" s="312"/>
      <c r="OHO89" s="312"/>
      <c r="OHP89" s="312"/>
      <c r="OHQ89" s="312"/>
      <c r="OHR89" s="312"/>
      <c r="OHS89" s="312"/>
      <c r="OHT89" s="312"/>
      <c r="OHU89" s="312"/>
      <c r="OHV89" s="312"/>
      <c r="OHW89" s="312"/>
      <c r="OHX89" s="312"/>
      <c r="OHY89" s="312"/>
      <c r="OHZ89" s="312"/>
      <c r="OIA89" s="312"/>
      <c r="OIB89" s="312"/>
      <c r="OIC89" s="312"/>
      <c r="OID89" s="312"/>
      <c r="OIE89" s="312"/>
      <c r="OIF89" s="312"/>
      <c r="OIG89" s="318"/>
      <c r="OIH89" s="318"/>
      <c r="OII89" s="318"/>
      <c r="OIJ89" s="318"/>
      <c r="OIK89" s="318"/>
      <c r="OIL89" s="318"/>
      <c r="OIM89" s="318"/>
      <c r="OIN89" s="318"/>
      <c r="OIO89" s="318"/>
      <c r="OIP89" s="318"/>
      <c r="OIQ89" s="318"/>
      <c r="OIR89" s="318"/>
      <c r="OIS89" s="318"/>
      <c r="OIT89" s="318"/>
      <c r="OIU89" s="318"/>
      <c r="OIV89" s="318"/>
      <c r="OIW89" s="322"/>
      <c r="OIX89" s="323"/>
      <c r="OIY89" s="323"/>
      <c r="OIZ89" s="323"/>
      <c r="OJA89" s="323"/>
      <c r="OJB89" s="323"/>
      <c r="OJC89" s="323"/>
      <c r="OJD89" s="323"/>
      <c r="OJE89" s="323"/>
      <c r="OJF89" s="323"/>
      <c r="OJG89" s="323"/>
      <c r="OJH89" s="323"/>
      <c r="OJI89" s="323"/>
      <c r="OJJ89" s="323"/>
      <c r="OJK89" s="323"/>
      <c r="OJL89" s="350"/>
      <c r="OJM89" s="312"/>
      <c r="OJN89" s="312"/>
      <c r="OJO89" s="312"/>
      <c r="OJP89" s="312"/>
      <c r="OJQ89" s="312"/>
      <c r="OJR89" s="312"/>
      <c r="OJS89" s="312"/>
      <c r="OJT89" s="312"/>
      <c r="OJU89" s="312"/>
      <c r="OJV89" s="312"/>
      <c r="OJW89" s="312"/>
      <c r="OJX89" s="312"/>
      <c r="OJY89" s="312"/>
      <c r="OJZ89" s="312"/>
      <c r="OKA89" s="312"/>
      <c r="OKB89" s="312"/>
      <c r="OKC89" s="312"/>
      <c r="OKD89" s="312"/>
      <c r="OKE89" s="312"/>
      <c r="OKF89" s="312"/>
      <c r="OKG89" s="312"/>
      <c r="OKH89" s="312"/>
      <c r="OKI89" s="312"/>
      <c r="OKJ89" s="312"/>
      <c r="OKK89" s="312"/>
      <c r="OKL89" s="312"/>
      <c r="OKM89" s="312"/>
      <c r="OKN89" s="312"/>
      <c r="OKO89" s="312"/>
      <c r="OKP89" s="312"/>
      <c r="OKQ89" s="312"/>
      <c r="OKR89" s="312"/>
      <c r="OKS89" s="312"/>
      <c r="OKT89" s="312"/>
      <c r="OKU89" s="312"/>
      <c r="OKV89" s="312"/>
      <c r="OKW89" s="312"/>
      <c r="OKX89" s="312"/>
      <c r="OKY89" s="312"/>
      <c r="OKZ89" s="312"/>
      <c r="OLA89" s="312"/>
      <c r="OLB89" s="312"/>
      <c r="OLC89" s="312"/>
      <c r="OLD89" s="312"/>
      <c r="OLE89" s="312"/>
      <c r="OLF89" s="312"/>
      <c r="OLG89" s="312"/>
      <c r="OLH89" s="312"/>
      <c r="OLI89" s="312"/>
      <c r="OLJ89" s="312"/>
      <c r="OLK89" s="312"/>
      <c r="OLL89" s="312"/>
      <c r="OLM89" s="312"/>
      <c r="OLN89" s="312"/>
      <c r="OLO89" s="312"/>
      <c r="OLP89" s="312"/>
      <c r="OLQ89" s="312"/>
      <c r="OLR89" s="312"/>
      <c r="OLS89" s="312"/>
      <c r="OLT89" s="312"/>
      <c r="OLU89" s="318"/>
      <c r="OLV89" s="318"/>
      <c r="OLW89" s="318"/>
      <c r="OLX89" s="318"/>
      <c r="OLY89" s="318"/>
      <c r="OLZ89" s="318"/>
      <c r="OMA89" s="318"/>
      <c r="OMB89" s="318"/>
      <c r="OMC89" s="318"/>
      <c r="OMD89" s="318"/>
      <c r="OME89" s="318"/>
      <c r="OMF89" s="318"/>
      <c r="OMG89" s="318"/>
      <c r="OMH89" s="318"/>
      <c r="OMI89" s="318"/>
      <c r="OMJ89" s="318"/>
      <c r="OMK89" s="322"/>
      <c r="OML89" s="323"/>
      <c r="OMM89" s="323"/>
      <c r="OMN89" s="323"/>
      <c r="OMO89" s="323"/>
      <c r="OMP89" s="323"/>
      <c r="OMQ89" s="323"/>
      <c r="OMR89" s="323"/>
      <c r="OMS89" s="323"/>
      <c r="OMT89" s="323"/>
      <c r="OMU89" s="323"/>
      <c r="OMV89" s="323"/>
      <c r="OMW89" s="323"/>
      <c r="OMX89" s="323"/>
      <c r="OMY89" s="323"/>
      <c r="OMZ89" s="350"/>
      <c r="ONA89" s="312"/>
      <c r="ONB89" s="312"/>
      <c r="ONC89" s="312"/>
      <c r="OND89" s="312"/>
      <c r="ONE89" s="312"/>
      <c r="ONF89" s="312"/>
      <c r="ONG89" s="312"/>
      <c r="ONH89" s="312"/>
      <c r="ONI89" s="312"/>
      <c r="ONJ89" s="312"/>
      <c r="ONK89" s="312"/>
      <c r="ONL89" s="312"/>
      <c r="ONM89" s="312"/>
      <c r="ONN89" s="312"/>
      <c r="ONO89" s="312"/>
      <c r="ONP89" s="312"/>
      <c r="ONQ89" s="312"/>
      <c r="ONR89" s="312"/>
      <c r="ONS89" s="312"/>
      <c r="ONT89" s="312"/>
      <c r="ONU89" s="312"/>
      <c r="ONV89" s="312"/>
      <c r="ONW89" s="312"/>
      <c r="ONX89" s="312"/>
      <c r="ONY89" s="312"/>
      <c r="ONZ89" s="312"/>
      <c r="OOA89" s="312"/>
      <c r="OOB89" s="312"/>
      <c r="OOC89" s="312"/>
      <c r="OOD89" s="312"/>
      <c r="OOE89" s="312"/>
      <c r="OOF89" s="312"/>
      <c r="OOG89" s="312"/>
      <c r="OOH89" s="312"/>
      <c r="OOI89" s="312"/>
      <c r="OOJ89" s="312"/>
      <c r="OOK89" s="312"/>
      <c r="OOL89" s="312"/>
      <c r="OOM89" s="312"/>
      <c r="OON89" s="312"/>
      <c r="OOO89" s="312"/>
      <c r="OOP89" s="312"/>
      <c r="OOQ89" s="312"/>
      <c r="OOR89" s="312"/>
      <c r="OOS89" s="312"/>
      <c r="OOT89" s="312"/>
      <c r="OOU89" s="312"/>
      <c r="OOV89" s="312"/>
      <c r="OOW89" s="312"/>
      <c r="OOX89" s="312"/>
      <c r="OOY89" s="312"/>
      <c r="OOZ89" s="312"/>
      <c r="OPA89" s="312"/>
      <c r="OPB89" s="312"/>
      <c r="OPC89" s="312"/>
      <c r="OPD89" s="312"/>
      <c r="OPE89" s="312"/>
      <c r="OPF89" s="312"/>
      <c r="OPG89" s="312"/>
      <c r="OPH89" s="312"/>
      <c r="OPI89" s="318"/>
      <c r="OPJ89" s="318"/>
      <c r="OPK89" s="318"/>
      <c r="OPL89" s="318"/>
      <c r="OPM89" s="318"/>
      <c r="OPN89" s="318"/>
      <c r="OPO89" s="318"/>
      <c r="OPP89" s="318"/>
      <c r="OPQ89" s="318"/>
      <c r="OPR89" s="318"/>
      <c r="OPS89" s="318"/>
      <c r="OPT89" s="318"/>
      <c r="OPU89" s="318"/>
      <c r="OPV89" s="318"/>
      <c r="OPW89" s="318"/>
      <c r="OPX89" s="318"/>
      <c r="OPY89" s="322"/>
      <c r="OPZ89" s="323"/>
      <c r="OQA89" s="323"/>
      <c r="OQB89" s="323"/>
      <c r="OQC89" s="323"/>
      <c r="OQD89" s="323"/>
      <c r="OQE89" s="323"/>
      <c r="OQF89" s="323"/>
      <c r="OQG89" s="323"/>
      <c r="OQH89" s="323"/>
      <c r="OQI89" s="323"/>
      <c r="OQJ89" s="323"/>
      <c r="OQK89" s="323"/>
      <c r="OQL89" s="323"/>
      <c r="OQM89" s="323"/>
      <c r="OQN89" s="350"/>
      <c r="OQO89" s="312"/>
      <c r="OQP89" s="312"/>
      <c r="OQQ89" s="312"/>
      <c r="OQR89" s="312"/>
      <c r="OQS89" s="312"/>
      <c r="OQT89" s="312"/>
      <c r="OQU89" s="312"/>
      <c r="OQV89" s="312"/>
      <c r="OQW89" s="312"/>
      <c r="OQX89" s="312"/>
      <c r="OQY89" s="312"/>
      <c r="OQZ89" s="312"/>
      <c r="ORA89" s="312"/>
      <c r="ORB89" s="312"/>
      <c r="ORC89" s="312"/>
      <c r="ORD89" s="312"/>
      <c r="ORE89" s="312"/>
      <c r="ORF89" s="312"/>
      <c r="ORG89" s="312"/>
      <c r="ORH89" s="312"/>
      <c r="ORI89" s="312"/>
      <c r="ORJ89" s="312"/>
      <c r="ORK89" s="312"/>
      <c r="ORL89" s="312"/>
      <c r="ORM89" s="312"/>
      <c r="ORN89" s="312"/>
      <c r="ORO89" s="312"/>
      <c r="ORP89" s="312"/>
      <c r="ORQ89" s="312"/>
      <c r="ORR89" s="312"/>
      <c r="ORS89" s="312"/>
      <c r="ORT89" s="312"/>
      <c r="ORU89" s="312"/>
      <c r="ORV89" s="312"/>
      <c r="ORW89" s="312"/>
      <c r="ORX89" s="312"/>
      <c r="ORY89" s="312"/>
      <c r="ORZ89" s="312"/>
      <c r="OSA89" s="312"/>
      <c r="OSB89" s="312"/>
      <c r="OSC89" s="312"/>
      <c r="OSD89" s="312"/>
      <c r="OSE89" s="312"/>
      <c r="OSF89" s="312"/>
      <c r="OSG89" s="312"/>
      <c r="OSH89" s="312"/>
      <c r="OSI89" s="312"/>
      <c r="OSJ89" s="312"/>
      <c r="OSK89" s="312"/>
      <c r="OSL89" s="312"/>
      <c r="OSM89" s="312"/>
      <c r="OSN89" s="312"/>
      <c r="OSO89" s="312"/>
      <c r="OSP89" s="312"/>
      <c r="OSQ89" s="312"/>
      <c r="OSR89" s="312"/>
      <c r="OSS89" s="312"/>
      <c r="OST89" s="312"/>
      <c r="OSU89" s="312"/>
      <c r="OSV89" s="312"/>
      <c r="OSW89" s="318"/>
      <c r="OSX89" s="318"/>
      <c r="OSY89" s="318"/>
      <c r="OSZ89" s="318"/>
      <c r="OTA89" s="318"/>
      <c r="OTB89" s="318"/>
      <c r="OTC89" s="318"/>
      <c r="OTD89" s="318"/>
      <c r="OTE89" s="318"/>
      <c r="OTF89" s="318"/>
      <c r="OTG89" s="318"/>
      <c r="OTH89" s="318"/>
      <c r="OTI89" s="318"/>
      <c r="OTJ89" s="318"/>
      <c r="OTK89" s="318"/>
      <c r="OTL89" s="318"/>
      <c r="OTM89" s="322"/>
      <c r="OTN89" s="323"/>
      <c r="OTO89" s="323"/>
      <c r="OTP89" s="323"/>
      <c r="OTQ89" s="323"/>
      <c r="OTR89" s="323"/>
      <c r="OTS89" s="323"/>
      <c r="OTT89" s="323"/>
      <c r="OTU89" s="323"/>
      <c r="OTV89" s="323"/>
      <c r="OTW89" s="323"/>
      <c r="OTX89" s="323"/>
      <c r="OTY89" s="323"/>
      <c r="OTZ89" s="323"/>
      <c r="OUA89" s="323"/>
      <c r="OUB89" s="350"/>
      <c r="OUC89" s="312"/>
      <c r="OUD89" s="312"/>
      <c r="OUE89" s="312"/>
      <c r="OUF89" s="312"/>
      <c r="OUG89" s="312"/>
      <c r="OUH89" s="312"/>
      <c r="OUI89" s="312"/>
      <c r="OUJ89" s="312"/>
      <c r="OUK89" s="312"/>
      <c r="OUL89" s="312"/>
      <c r="OUM89" s="312"/>
      <c r="OUN89" s="312"/>
      <c r="OUO89" s="312"/>
      <c r="OUP89" s="312"/>
      <c r="OUQ89" s="312"/>
      <c r="OUR89" s="312"/>
      <c r="OUS89" s="312"/>
      <c r="OUT89" s="312"/>
      <c r="OUU89" s="312"/>
      <c r="OUV89" s="312"/>
      <c r="OUW89" s="312"/>
      <c r="OUX89" s="312"/>
      <c r="OUY89" s="312"/>
      <c r="OUZ89" s="312"/>
      <c r="OVA89" s="312"/>
      <c r="OVB89" s="312"/>
      <c r="OVC89" s="312"/>
      <c r="OVD89" s="312"/>
      <c r="OVE89" s="312"/>
      <c r="OVF89" s="312"/>
      <c r="OVG89" s="312"/>
      <c r="OVH89" s="312"/>
      <c r="OVI89" s="312"/>
      <c r="OVJ89" s="312"/>
      <c r="OVK89" s="312"/>
      <c r="OVL89" s="312"/>
      <c r="OVM89" s="312"/>
      <c r="OVN89" s="312"/>
      <c r="OVO89" s="312"/>
      <c r="OVP89" s="312"/>
      <c r="OVQ89" s="312"/>
      <c r="OVR89" s="312"/>
      <c r="OVS89" s="312"/>
      <c r="OVT89" s="312"/>
      <c r="OVU89" s="312"/>
      <c r="OVV89" s="312"/>
      <c r="OVW89" s="312"/>
      <c r="OVX89" s="312"/>
      <c r="OVY89" s="312"/>
      <c r="OVZ89" s="312"/>
      <c r="OWA89" s="312"/>
      <c r="OWB89" s="312"/>
      <c r="OWC89" s="312"/>
      <c r="OWD89" s="312"/>
      <c r="OWE89" s="312"/>
      <c r="OWF89" s="312"/>
      <c r="OWG89" s="312"/>
      <c r="OWH89" s="312"/>
      <c r="OWI89" s="312"/>
      <c r="OWJ89" s="312"/>
      <c r="OWK89" s="318"/>
      <c r="OWL89" s="318"/>
      <c r="OWM89" s="318"/>
      <c r="OWN89" s="318"/>
      <c r="OWO89" s="318"/>
      <c r="OWP89" s="318"/>
      <c r="OWQ89" s="318"/>
      <c r="OWR89" s="318"/>
      <c r="OWS89" s="318"/>
      <c r="OWT89" s="318"/>
      <c r="OWU89" s="318"/>
      <c r="OWV89" s="318"/>
      <c r="OWW89" s="318"/>
      <c r="OWX89" s="318"/>
      <c r="OWY89" s="318"/>
      <c r="OWZ89" s="318"/>
      <c r="OXA89" s="322"/>
      <c r="OXB89" s="323"/>
      <c r="OXC89" s="323"/>
      <c r="OXD89" s="323"/>
      <c r="OXE89" s="323"/>
      <c r="OXF89" s="323"/>
      <c r="OXG89" s="323"/>
      <c r="OXH89" s="323"/>
      <c r="OXI89" s="323"/>
      <c r="OXJ89" s="323"/>
      <c r="OXK89" s="323"/>
      <c r="OXL89" s="323"/>
      <c r="OXM89" s="323"/>
      <c r="OXN89" s="323"/>
      <c r="OXO89" s="323"/>
      <c r="OXP89" s="350"/>
      <c r="OXQ89" s="312"/>
      <c r="OXR89" s="312"/>
      <c r="OXS89" s="312"/>
      <c r="OXT89" s="312"/>
      <c r="OXU89" s="312"/>
      <c r="OXV89" s="312"/>
      <c r="OXW89" s="312"/>
      <c r="OXX89" s="312"/>
      <c r="OXY89" s="312"/>
      <c r="OXZ89" s="312"/>
      <c r="OYA89" s="312"/>
      <c r="OYB89" s="312"/>
      <c r="OYC89" s="312"/>
      <c r="OYD89" s="312"/>
      <c r="OYE89" s="312"/>
      <c r="OYF89" s="312"/>
      <c r="OYG89" s="312"/>
      <c r="OYH89" s="312"/>
      <c r="OYI89" s="312"/>
      <c r="OYJ89" s="312"/>
      <c r="OYK89" s="312"/>
      <c r="OYL89" s="312"/>
      <c r="OYM89" s="312"/>
      <c r="OYN89" s="312"/>
      <c r="OYO89" s="312"/>
      <c r="OYP89" s="312"/>
      <c r="OYQ89" s="312"/>
      <c r="OYR89" s="312"/>
      <c r="OYS89" s="312"/>
      <c r="OYT89" s="312"/>
      <c r="OYU89" s="312"/>
      <c r="OYV89" s="312"/>
      <c r="OYW89" s="312"/>
      <c r="OYX89" s="312"/>
      <c r="OYY89" s="312"/>
      <c r="OYZ89" s="312"/>
      <c r="OZA89" s="312"/>
      <c r="OZB89" s="312"/>
      <c r="OZC89" s="312"/>
      <c r="OZD89" s="312"/>
      <c r="OZE89" s="312"/>
      <c r="OZF89" s="312"/>
      <c r="OZG89" s="312"/>
      <c r="OZH89" s="312"/>
      <c r="OZI89" s="312"/>
      <c r="OZJ89" s="312"/>
      <c r="OZK89" s="312"/>
      <c r="OZL89" s="312"/>
      <c r="OZM89" s="312"/>
      <c r="OZN89" s="312"/>
      <c r="OZO89" s="312"/>
      <c r="OZP89" s="312"/>
      <c r="OZQ89" s="312"/>
      <c r="OZR89" s="312"/>
      <c r="OZS89" s="312"/>
      <c r="OZT89" s="312"/>
      <c r="OZU89" s="312"/>
      <c r="OZV89" s="312"/>
      <c r="OZW89" s="312"/>
      <c r="OZX89" s="312"/>
      <c r="OZY89" s="318"/>
      <c r="OZZ89" s="318"/>
      <c r="PAA89" s="318"/>
      <c r="PAB89" s="318"/>
      <c r="PAC89" s="318"/>
      <c r="PAD89" s="318"/>
      <c r="PAE89" s="318"/>
      <c r="PAF89" s="318"/>
      <c r="PAG89" s="318"/>
      <c r="PAH89" s="318"/>
      <c r="PAI89" s="318"/>
      <c r="PAJ89" s="318"/>
      <c r="PAK89" s="318"/>
      <c r="PAL89" s="318"/>
      <c r="PAM89" s="318"/>
      <c r="PAN89" s="318"/>
      <c r="PAO89" s="322"/>
      <c r="PAP89" s="323"/>
      <c r="PAQ89" s="323"/>
      <c r="PAR89" s="323"/>
      <c r="PAS89" s="323"/>
      <c r="PAT89" s="323"/>
      <c r="PAU89" s="323"/>
      <c r="PAV89" s="323"/>
      <c r="PAW89" s="323"/>
      <c r="PAX89" s="323"/>
      <c r="PAY89" s="323"/>
      <c r="PAZ89" s="323"/>
      <c r="PBA89" s="323"/>
      <c r="PBB89" s="323"/>
      <c r="PBC89" s="323"/>
      <c r="PBD89" s="350"/>
      <c r="PBE89" s="312"/>
      <c r="PBF89" s="312"/>
      <c r="PBG89" s="312"/>
      <c r="PBH89" s="312"/>
      <c r="PBI89" s="312"/>
      <c r="PBJ89" s="312"/>
      <c r="PBK89" s="312"/>
      <c r="PBL89" s="312"/>
      <c r="PBM89" s="312"/>
      <c r="PBN89" s="312"/>
      <c r="PBO89" s="312"/>
      <c r="PBP89" s="312"/>
      <c r="PBQ89" s="312"/>
      <c r="PBR89" s="312"/>
      <c r="PBS89" s="312"/>
      <c r="PBT89" s="312"/>
      <c r="PBU89" s="312"/>
      <c r="PBV89" s="312"/>
      <c r="PBW89" s="312"/>
      <c r="PBX89" s="312"/>
      <c r="PBY89" s="312"/>
      <c r="PBZ89" s="312"/>
      <c r="PCA89" s="312"/>
      <c r="PCB89" s="312"/>
      <c r="PCC89" s="312"/>
      <c r="PCD89" s="312"/>
      <c r="PCE89" s="312"/>
      <c r="PCF89" s="312"/>
      <c r="PCG89" s="312"/>
      <c r="PCH89" s="312"/>
      <c r="PCI89" s="312"/>
      <c r="PCJ89" s="312"/>
      <c r="PCK89" s="312"/>
      <c r="PCL89" s="312"/>
      <c r="PCM89" s="312"/>
      <c r="PCN89" s="312"/>
      <c r="PCO89" s="312"/>
      <c r="PCP89" s="312"/>
      <c r="PCQ89" s="312"/>
      <c r="PCR89" s="312"/>
      <c r="PCS89" s="312"/>
      <c r="PCT89" s="312"/>
      <c r="PCU89" s="312"/>
      <c r="PCV89" s="312"/>
      <c r="PCW89" s="312"/>
      <c r="PCX89" s="312"/>
      <c r="PCY89" s="312"/>
      <c r="PCZ89" s="312"/>
      <c r="PDA89" s="312"/>
      <c r="PDB89" s="312"/>
      <c r="PDC89" s="312"/>
      <c r="PDD89" s="312"/>
      <c r="PDE89" s="312"/>
      <c r="PDF89" s="312"/>
      <c r="PDG89" s="312"/>
      <c r="PDH89" s="312"/>
      <c r="PDI89" s="312"/>
      <c r="PDJ89" s="312"/>
      <c r="PDK89" s="312"/>
      <c r="PDL89" s="312"/>
      <c r="PDM89" s="318"/>
      <c r="PDN89" s="318"/>
      <c r="PDO89" s="318"/>
      <c r="PDP89" s="318"/>
      <c r="PDQ89" s="318"/>
      <c r="PDR89" s="318"/>
      <c r="PDS89" s="318"/>
      <c r="PDT89" s="318"/>
      <c r="PDU89" s="318"/>
      <c r="PDV89" s="318"/>
      <c r="PDW89" s="318"/>
      <c r="PDX89" s="318"/>
      <c r="PDY89" s="318"/>
      <c r="PDZ89" s="318"/>
      <c r="PEA89" s="318"/>
      <c r="PEB89" s="318"/>
      <c r="PEC89" s="322"/>
      <c r="PED89" s="323"/>
      <c r="PEE89" s="323"/>
      <c r="PEF89" s="323"/>
      <c r="PEG89" s="323"/>
      <c r="PEH89" s="323"/>
      <c r="PEI89" s="323"/>
      <c r="PEJ89" s="323"/>
      <c r="PEK89" s="323"/>
      <c r="PEL89" s="323"/>
      <c r="PEM89" s="323"/>
      <c r="PEN89" s="323"/>
      <c r="PEO89" s="323"/>
      <c r="PEP89" s="323"/>
      <c r="PEQ89" s="323"/>
      <c r="PER89" s="350"/>
      <c r="PES89" s="312"/>
      <c r="PET89" s="312"/>
      <c r="PEU89" s="312"/>
      <c r="PEV89" s="312"/>
      <c r="PEW89" s="312"/>
      <c r="PEX89" s="312"/>
      <c r="PEY89" s="312"/>
      <c r="PEZ89" s="312"/>
      <c r="PFA89" s="312"/>
      <c r="PFB89" s="312"/>
      <c r="PFC89" s="312"/>
      <c r="PFD89" s="312"/>
      <c r="PFE89" s="312"/>
      <c r="PFF89" s="312"/>
      <c r="PFG89" s="312"/>
      <c r="PFH89" s="312"/>
      <c r="PFI89" s="312"/>
      <c r="PFJ89" s="312"/>
      <c r="PFK89" s="312"/>
      <c r="PFL89" s="312"/>
      <c r="PFM89" s="312"/>
      <c r="PFN89" s="312"/>
      <c r="PFO89" s="312"/>
      <c r="PFP89" s="312"/>
      <c r="PFQ89" s="312"/>
      <c r="PFR89" s="312"/>
      <c r="PFS89" s="312"/>
      <c r="PFT89" s="312"/>
      <c r="PFU89" s="312"/>
      <c r="PFV89" s="312"/>
      <c r="PFW89" s="312"/>
      <c r="PFX89" s="312"/>
      <c r="PFY89" s="312"/>
      <c r="PFZ89" s="312"/>
      <c r="PGA89" s="312"/>
      <c r="PGB89" s="312"/>
      <c r="PGC89" s="312"/>
      <c r="PGD89" s="312"/>
      <c r="PGE89" s="312"/>
      <c r="PGF89" s="312"/>
      <c r="PGG89" s="312"/>
      <c r="PGH89" s="312"/>
      <c r="PGI89" s="312"/>
      <c r="PGJ89" s="312"/>
      <c r="PGK89" s="312"/>
      <c r="PGL89" s="312"/>
      <c r="PGM89" s="312"/>
      <c r="PGN89" s="312"/>
      <c r="PGO89" s="312"/>
      <c r="PGP89" s="312"/>
      <c r="PGQ89" s="312"/>
      <c r="PGR89" s="312"/>
      <c r="PGS89" s="312"/>
      <c r="PGT89" s="312"/>
      <c r="PGU89" s="312"/>
      <c r="PGV89" s="312"/>
      <c r="PGW89" s="312"/>
      <c r="PGX89" s="312"/>
      <c r="PGY89" s="312"/>
      <c r="PGZ89" s="312"/>
      <c r="PHA89" s="318"/>
      <c r="PHB89" s="318"/>
      <c r="PHC89" s="318"/>
      <c r="PHD89" s="318"/>
      <c r="PHE89" s="318"/>
      <c r="PHF89" s="318"/>
      <c r="PHG89" s="318"/>
      <c r="PHH89" s="318"/>
      <c r="PHI89" s="318"/>
      <c r="PHJ89" s="318"/>
      <c r="PHK89" s="318"/>
      <c r="PHL89" s="318"/>
      <c r="PHM89" s="318"/>
      <c r="PHN89" s="318"/>
      <c r="PHO89" s="318"/>
      <c r="PHP89" s="318"/>
      <c r="PHQ89" s="322"/>
      <c r="PHR89" s="323"/>
      <c r="PHS89" s="323"/>
      <c r="PHT89" s="323"/>
      <c r="PHU89" s="323"/>
      <c r="PHV89" s="323"/>
      <c r="PHW89" s="323"/>
      <c r="PHX89" s="323"/>
      <c r="PHY89" s="323"/>
      <c r="PHZ89" s="323"/>
      <c r="PIA89" s="323"/>
      <c r="PIB89" s="323"/>
      <c r="PIC89" s="323"/>
      <c r="PID89" s="323"/>
      <c r="PIE89" s="323"/>
      <c r="PIF89" s="350"/>
      <c r="PIG89" s="312"/>
      <c r="PIH89" s="312"/>
      <c r="PII89" s="312"/>
      <c r="PIJ89" s="312"/>
      <c r="PIK89" s="312"/>
      <c r="PIL89" s="312"/>
      <c r="PIM89" s="312"/>
      <c r="PIN89" s="312"/>
      <c r="PIO89" s="312"/>
      <c r="PIP89" s="312"/>
      <c r="PIQ89" s="312"/>
      <c r="PIR89" s="312"/>
      <c r="PIS89" s="312"/>
      <c r="PIT89" s="312"/>
      <c r="PIU89" s="312"/>
      <c r="PIV89" s="312"/>
      <c r="PIW89" s="312"/>
      <c r="PIX89" s="312"/>
      <c r="PIY89" s="312"/>
      <c r="PIZ89" s="312"/>
      <c r="PJA89" s="312"/>
      <c r="PJB89" s="312"/>
      <c r="PJC89" s="312"/>
      <c r="PJD89" s="312"/>
      <c r="PJE89" s="312"/>
      <c r="PJF89" s="312"/>
      <c r="PJG89" s="312"/>
      <c r="PJH89" s="312"/>
      <c r="PJI89" s="312"/>
      <c r="PJJ89" s="312"/>
      <c r="PJK89" s="312"/>
      <c r="PJL89" s="312"/>
      <c r="PJM89" s="312"/>
      <c r="PJN89" s="312"/>
      <c r="PJO89" s="312"/>
      <c r="PJP89" s="312"/>
      <c r="PJQ89" s="312"/>
      <c r="PJR89" s="312"/>
      <c r="PJS89" s="312"/>
      <c r="PJT89" s="312"/>
      <c r="PJU89" s="312"/>
      <c r="PJV89" s="312"/>
      <c r="PJW89" s="312"/>
      <c r="PJX89" s="312"/>
      <c r="PJY89" s="312"/>
      <c r="PJZ89" s="312"/>
      <c r="PKA89" s="312"/>
      <c r="PKB89" s="312"/>
      <c r="PKC89" s="312"/>
      <c r="PKD89" s="312"/>
      <c r="PKE89" s="312"/>
      <c r="PKF89" s="312"/>
      <c r="PKG89" s="312"/>
      <c r="PKH89" s="312"/>
      <c r="PKI89" s="312"/>
      <c r="PKJ89" s="312"/>
      <c r="PKK89" s="312"/>
      <c r="PKL89" s="312"/>
      <c r="PKM89" s="312"/>
      <c r="PKN89" s="312"/>
      <c r="PKO89" s="318"/>
      <c r="PKP89" s="318"/>
      <c r="PKQ89" s="318"/>
      <c r="PKR89" s="318"/>
      <c r="PKS89" s="318"/>
      <c r="PKT89" s="318"/>
      <c r="PKU89" s="318"/>
      <c r="PKV89" s="318"/>
      <c r="PKW89" s="318"/>
      <c r="PKX89" s="318"/>
      <c r="PKY89" s="318"/>
      <c r="PKZ89" s="318"/>
      <c r="PLA89" s="318"/>
      <c r="PLB89" s="318"/>
      <c r="PLC89" s="318"/>
      <c r="PLD89" s="318"/>
      <c r="PLE89" s="322"/>
      <c r="PLF89" s="323"/>
      <c r="PLG89" s="323"/>
      <c r="PLH89" s="323"/>
      <c r="PLI89" s="323"/>
      <c r="PLJ89" s="323"/>
      <c r="PLK89" s="323"/>
      <c r="PLL89" s="323"/>
      <c r="PLM89" s="323"/>
      <c r="PLN89" s="323"/>
      <c r="PLO89" s="323"/>
      <c r="PLP89" s="323"/>
      <c r="PLQ89" s="323"/>
      <c r="PLR89" s="323"/>
      <c r="PLS89" s="323"/>
      <c r="PLT89" s="350"/>
      <c r="PLU89" s="312"/>
      <c r="PLV89" s="312"/>
      <c r="PLW89" s="312"/>
      <c r="PLX89" s="312"/>
      <c r="PLY89" s="312"/>
      <c r="PLZ89" s="312"/>
      <c r="PMA89" s="312"/>
      <c r="PMB89" s="312"/>
      <c r="PMC89" s="312"/>
      <c r="PMD89" s="312"/>
      <c r="PME89" s="312"/>
      <c r="PMF89" s="312"/>
      <c r="PMG89" s="312"/>
      <c r="PMH89" s="312"/>
      <c r="PMI89" s="312"/>
      <c r="PMJ89" s="312"/>
      <c r="PMK89" s="312"/>
      <c r="PML89" s="312"/>
      <c r="PMM89" s="312"/>
      <c r="PMN89" s="312"/>
      <c r="PMO89" s="312"/>
      <c r="PMP89" s="312"/>
      <c r="PMQ89" s="312"/>
      <c r="PMR89" s="312"/>
      <c r="PMS89" s="312"/>
      <c r="PMT89" s="312"/>
      <c r="PMU89" s="312"/>
      <c r="PMV89" s="312"/>
      <c r="PMW89" s="312"/>
      <c r="PMX89" s="312"/>
      <c r="PMY89" s="312"/>
      <c r="PMZ89" s="312"/>
      <c r="PNA89" s="312"/>
      <c r="PNB89" s="312"/>
      <c r="PNC89" s="312"/>
      <c r="PND89" s="312"/>
      <c r="PNE89" s="312"/>
      <c r="PNF89" s="312"/>
      <c r="PNG89" s="312"/>
      <c r="PNH89" s="312"/>
      <c r="PNI89" s="312"/>
      <c r="PNJ89" s="312"/>
      <c r="PNK89" s="312"/>
      <c r="PNL89" s="312"/>
      <c r="PNM89" s="312"/>
      <c r="PNN89" s="312"/>
      <c r="PNO89" s="312"/>
      <c r="PNP89" s="312"/>
      <c r="PNQ89" s="312"/>
      <c r="PNR89" s="312"/>
      <c r="PNS89" s="312"/>
      <c r="PNT89" s="312"/>
      <c r="PNU89" s="312"/>
      <c r="PNV89" s="312"/>
      <c r="PNW89" s="312"/>
      <c r="PNX89" s="312"/>
      <c r="PNY89" s="312"/>
      <c r="PNZ89" s="312"/>
      <c r="POA89" s="312"/>
      <c r="POB89" s="312"/>
      <c r="POC89" s="318"/>
      <c r="POD89" s="318"/>
      <c r="POE89" s="318"/>
      <c r="POF89" s="318"/>
      <c r="POG89" s="318"/>
      <c r="POH89" s="318"/>
      <c r="POI89" s="318"/>
      <c r="POJ89" s="318"/>
      <c r="POK89" s="318"/>
      <c r="POL89" s="318"/>
      <c r="POM89" s="318"/>
      <c r="PON89" s="318"/>
      <c r="POO89" s="318"/>
      <c r="POP89" s="318"/>
      <c r="POQ89" s="318"/>
      <c r="POR89" s="318"/>
      <c r="POS89" s="322"/>
      <c r="POT89" s="323"/>
      <c r="POU89" s="323"/>
      <c r="POV89" s="323"/>
      <c r="POW89" s="323"/>
      <c r="POX89" s="323"/>
      <c r="POY89" s="323"/>
      <c r="POZ89" s="323"/>
      <c r="PPA89" s="323"/>
      <c r="PPB89" s="323"/>
      <c r="PPC89" s="323"/>
      <c r="PPD89" s="323"/>
      <c r="PPE89" s="323"/>
      <c r="PPF89" s="323"/>
      <c r="PPG89" s="323"/>
      <c r="PPH89" s="350"/>
      <c r="PPI89" s="312"/>
      <c r="PPJ89" s="312"/>
      <c r="PPK89" s="312"/>
      <c r="PPL89" s="312"/>
      <c r="PPM89" s="312"/>
      <c r="PPN89" s="312"/>
      <c r="PPO89" s="312"/>
      <c r="PPP89" s="312"/>
      <c r="PPQ89" s="312"/>
      <c r="PPR89" s="312"/>
      <c r="PPS89" s="312"/>
      <c r="PPT89" s="312"/>
      <c r="PPU89" s="312"/>
      <c r="PPV89" s="312"/>
      <c r="PPW89" s="312"/>
      <c r="PPX89" s="312"/>
      <c r="PPY89" s="312"/>
      <c r="PPZ89" s="312"/>
      <c r="PQA89" s="312"/>
      <c r="PQB89" s="312"/>
      <c r="PQC89" s="312"/>
      <c r="PQD89" s="312"/>
      <c r="PQE89" s="312"/>
      <c r="PQF89" s="312"/>
      <c r="PQG89" s="312"/>
      <c r="PQH89" s="312"/>
      <c r="PQI89" s="312"/>
      <c r="PQJ89" s="312"/>
      <c r="PQK89" s="312"/>
      <c r="PQL89" s="312"/>
      <c r="PQM89" s="312"/>
      <c r="PQN89" s="312"/>
      <c r="PQO89" s="312"/>
      <c r="PQP89" s="312"/>
      <c r="PQQ89" s="312"/>
      <c r="PQR89" s="312"/>
      <c r="PQS89" s="312"/>
      <c r="PQT89" s="312"/>
      <c r="PQU89" s="312"/>
      <c r="PQV89" s="312"/>
      <c r="PQW89" s="312"/>
      <c r="PQX89" s="312"/>
      <c r="PQY89" s="312"/>
      <c r="PQZ89" s="312"/>
      <c r="PRA89" s="312"/>
      <c r="PRB89" s="312"/>
      <c r="PRC89" s="312"/>
      <c r="PRD89" s="312"/>
      <c r="PRE89" s="312"/>
      <c r="PRF89" s="312"/>
      <c r="PRG89" s="312"/>
      <c r="PRH89" s="312"/>
      <c r="PRI89" s="312"/>
      <c r="PRJ89" s="312"/>
      <c r="PRK89" s="312"/>
      <c r="PRL89" s="312"/>
      <c r="PRM89" s="312"/>
      <c r="PRN89" s="312"/>
      <c r="PRO89" s="312"/>
      <c r="PRP89" s="312"/>
      <c r="PRQ89" s="318"/>
      <c r="PRR89" s="318"/>
      <c r="PRS89" s="318"/>
      <c r="PRT89" s="318"/>
      <c r="PRU89" s="318"/>
      <c r="PRV89" s="318"/>
      <c r="PRW89" s="318"/>
      <c r="PRX89" s="318"/>
      <c r="PRY89" s="318"/>
      <c r="PRZ89" s="318"/>
      <c r="PSA89" s="318"/>
      <c r="PSB89" s="318"/>
      <c r="PSC89" s="318"/>
      <c r="PSD89" s="318"/>
      <c r="PSE89" s="318"/>
      <c r="PSF89" s="318"/>
      <c r="PSG89" s="322"/>
      <c r="PSH89" s="323"/>
      <c r="PSI89" s="323"/>
      <c r="PSJ89" s="323"/>
      <c r="PSK89" s="323"/>
      <c r="PSL89" s="323"/>
      <c r="PSM89" s="323"/>
      <c r="PSN89" s="323"/>
      <c r="PSO89" s="323"/>
      <c r="PSP89" s="323"/>
      <c r="PSQ89" s="323"/>
      <c r="PSR89" s="323"/>
      <c r="PSS89" s="323"/>
      <c r="PST89" s="323"/>
      <c r="PSU89" s="323"/>
      <c r="PSV89" s="350"/>
      <c r="PSW89" s="312"/>
      <c r="PSX89" s="312"/>
      <c r="PSY89" s="312"/>
      <c r="PSZ89" s="312"/>
      <c r="PTA89" s="312"/>
      <c r="PTB89" s="312"/>
      <c r="PTC89" s="312"/>
      <c r="PTD89" s="312"/>
      <c r="PTE89" s="312"/>
      <c r="PTF89" s="312"/>
      <c r="PTG89" s="312"/>
      <c r="PTH89" s="312"/>
      <c r="PTI89" s="312"/>
      <c r="PTJ89" s="312"/>
      <c r="PTK89" s="312"/>
      <c r="PTL89" s="312"/>
      <c r="PTM89" s="312"/>
      <c r="PTN89" s="312"/>
      <c r="PTO89" s="312"/>
      <c r="PTP89" s="312"/>
      <c r="PTQ89" s="312"/>
      <c r="PTR89" s="312"/>
      <c r="PTS89" s="312"/>
      <c r="PTT89" s="312"/>
      <c r="PTU89" s="312"/>
      <c r="PTV89" s="312"/>
      <c r="PTW89" s="312"/>
      <c r="PTX89" s="312"/>
      <c r="PTY89" s="312"/>
      <c r="PTZ89" s="312"/>
      <c r="PUA89" s="312"/>
      <c r="PUB89" s="312"/>
      <c r="PUC89" s="312"/>
      <c r="PUD89" s="312"/>
      <c r="PUE89" s="312"/>
      <c r="PUF89" s="312"/>
      <c r="PUG89" s="312"/>
      <c r="PUH89" s="312"/>
      <c r="PUI89" s="312"/>
      <c r="PUJ89" s="312"/>
      <c r="PUK89" s="312"/>
      <c r="PUL89" s="312"/>
      <c r="PUM89" s="312"/>
      <c r="PUN89" s="312"/>
      <c r="PUO89" s="312"/>
      <c r="PUP89" s="312"/>
      <c r="PUQ89" s="312"/>
      <c r="PUR89" s="312"/>
      <c r="PUS89" s="312"/>
      <c r="PUT89" s="312"/>
      <c r="PUU89" s="312"/>
      <c r="PUV89" s="312"/>
      <c r="PUW89" s="312"/>
      <c r="PUX89" s="312"/>
      <c r="PUY89" s="312"/>
      <c r="PUZ89" s="312"/>
      <c r="PVA89" s="312"/>
      <c r="PVB89" s="312"/>
      <c r="PVC89" s="312"/>
      <c r="PVD89" s="312"/>
      <c r="PVE89" s="318"/>
      <c r="PVF89" s="318"/>
      <c r="PVG89" s="318"/>
      <c r="PVH89" s="318"/>
      <c r="PVI89" s="318"/>
      <c r="PVJ89" s="318"/>
      <c r="PVK89" s="318"/>
      <c r="PVL89" s="318"/>
      <c r="PVM89" s="318"/>
      <c r="PVN89" s="318"/>
      <c r="PVO89" s="318"/>
      <c r="PVP89" s="318"/>
      <c r="PVQ89" s="318"/>
      <c r="PVR89" s="318"/>
      <c r="PVS89" s="318"/>
      <c r="PVT89" s="318"/>
      <c r="PVU89" s="322"/>
      <c r="PVV89" s="323"/>
      <c r="PVW89" s="323"/>
      <c r="PVX89" s="323"/>
      <c r="PVY89" s="323"/>
      <c r="PVZ89" s="323"/>
      <c r="PWA89" s="323"/>
      <c r="PWB89" s="323"/>
      <c r="PWC89" s="323"/>
      <c r="PWD89" s="323"/>
      <c r="PWE89" s="323"/>
      <c r="PWF89" s="323"/>
      <c r="PWG89" s="323"/>
      <c r="PWH89" s="323"/>
      <c r="PWI89" s="323"/>
      <c r="PWJ89" s="350"/>
      <c r="PWK89" s="312"/>
      <c r="PWL89" s="312"/>
      <c r="PWM89" s="312"/>
      <c r="PWN89" s="312"/>
      <c r="PWO89" s="312"/>
      <c r="PWP89" s="312"/>
      <c r="PWQ89" s="312"/>
      <c r="PWR89" s="312"/>
      <c r="PWS89" s="312"/>
      <c r="PWT89" s="312"/>
      <c r="PWU89" s="312"/>
      <c r="PWV89" s="312"/>
      <c r="PWW89" s="312"/>
      <c r="PWX89" s="312"/>
      <c r="PWY89" s="312"/>
      <c r="PWZ89" s="312"/>
      <c r="PXA89" s="312"/>
      <c r="PXB89" s="312"/>
      <c r="PXC89" s="312"/>
      <c r="PXD89" s="312"/>
      <c r="PXE89" s="312"/>
      <c r="PXF89" s="312"/>
      <c r="PXG89" s="312"/>
      <c r="PXH89" s="312"/>
      <c r="PXI89" s="312"/>
      <c r="PXJ89" s="312"/>
      <c r="PXK89" s="312"/>
      <c r="PXL89" s="312"/>
      <c r="PXM89" s="312"/>
      <c r="PXN89" s="312"/>
      <c r="PXO89" s="312"/>
      <c r="PXP89" s="312"/>
      <c r="PXQ89" s="312"/>
      <c r="PXR89" s="312"/>
      <c r="PXS89" s="312"/>
      <c r="PXT89" s="312"/>
      <c r="PXU89" s="312"/>
      <c r="PXV89" s="312"/>
      <c r="PXW89" s="312"/>
      <c r="PXX89" s="312"/>
      <c r="PXY89" s="312"/>
      <c r="PXZ89" s="312"/>
      <c r="PYA89" s="312"/>
      <c r="PYB89" s="312"/>
      <c r="PYC89" s="312"/>
      <c r="PYD89" s="312"/>
      <c r="PYE89" s="312"/>
      <c r="PYF89" s="312"/>
      <c r="PYG89" s="312"/>
      <c r="PYH89" s="312"/>
      <c r="PYI89" s="312"/>
      <c r="PYJ89" s="312"/>
      <c r="PYK89" s="312"/>
      <c r="PYL89" s="312"/>
      <c r="PYM89" s="312"/>
      <c r="PYN89" s="312"/>
      <c r="PYO89" s="312"/>
      <c r="PYP89" s="312"/>
      <c r="PYQ89" s="312"/>
      <c r="PYR89" s="312"/>
      <c r="PYS89" s="318"/>
      <c r="PYT89" s="318"/>
      <c r="PYU89" s="318"/>
      <c r="PYV89" s="318"/>
      <c r="PYW89" s="318"/>
      <c r="PYX89" s="318"/>
      <c r="PYY89" s="318"/>
      <c r="PYZ89" s="318"/>
      <c r="PZA89" s="318"/>
      <c r="PZB89" s="318"/>
      <c r="PZC89" s="318"/>
      <c r="PZD89" s="318"/>
      <c r="PZE89" s="318"/>
      <c r="PZF89" s="318"/>
      <c r="PZG89" s="318"/>
      <c r="PZH89" s="318"/>
      <c r="PZI89" s="322"/>
      <c r="PZJ89" s="323"/>
      <c r="PZK89" s="323"/>
      <c r="PZL89" s="323"/>
      <c r="PZM89" s="323"/>
      <c r="PZN89" s="323"/>
      <c r="PZO89" s="323"/>
      <c r="PZP89" s="323"/>
      <c r="PZQ89" s="323"/>
      <c r="PZR89" s="323"/>
      <c r="PZS89" s="323"/>
      <c r="PZT89" s="323"/>
      <c r="PZU89" s="323"/>
      <c r="PZV89" s="323"/>
      <c r="PZW89" s="323"/>
      <c r="PZX89" s="350"/>
      <c r="PZY89" s="312"/>
      <c r="PZZ89" s="312"/>
      <c r="QAA89" s="312"/>
      <c r="QAB89" s="312"/>
      <c r="QAC89" s="312"/>
      <c r="QAD89" s="312"/>
      <c r="QAE89" s="312"/>
      <c r="QAF89" s="312"/>
      <c r="QAG89" s="312"/>
      <c r="QAH89" s="312"/>
      <c r="QAI89" s="312"/>
      <c r="QAJ89" s="312"/>
      <c r="QAK89" s="312"/>
      <c r="QAL89" s="312"/>
      <c r="QAM89" s="312"/>
      <c r="QAN89" s="312"/>
      <c r="QAO89" s="312"/>
      <c r="QAP89" s="312"/>
      <c r="QAQ89" s="312"/>
      <c r="QAR89" s="312"/>
      <c r="QAS89" s="312"/>
      <c r="QAT89" s="312"/>
      <c r="QAU89" s="312"/>
      <c r="QAV89" s="312"/>
      <c r="QAW89" s="312"/>
      <c r="QAX89" s="312"/>
      <c r="QAY89" s="312"/>
      <c r="QAZ89" s="312"/>
      <c r="QBA89" s="312"/>
      <c r="QBB89" s="312"/>
      <c r="QBC89" s="312"/>
      <c r="QBD89" s="312"/>
      <c r="QBE89" s="312"/>
      <c r="QBF89" s="312"/>
      <c r="QBG89" s="312"/>
      <c r="QBH89" s="312"/>
      <c r="QBI89" s="312"/>
      <c r="QBJ89" s="312"/>
      <c r="QBK89" s="312"/>
      <c r="QBL89" s="312"/>
      <c r="QBM89" s="312"/>
      <c r="QBN89" s="312"/>
      <c r="QBO89" s="312"/>
      <c r="QBP89" s="312"/>
      <c r="QBQ89" s="312"/>
      <c r="QBR89" s="312"/>
      <c r="QBS89" s="312"/>
      <c r="QBT89" s="312"/>
      <c r="QBU89" s="312"/>
      <c r="QBV89" s="312"/>
      <c r="QBW89" s="312"/>
      <c r="QBX89" s="312"/>
      <c r="QBY89" s="312"/>
      <c r="QBZ89" s="312"/>
      <c r="QCA89" s="312"/>
      <c r="QCB89" s="312"/>
      <c r="QCC89" s="312"/>
      <c r="QCD89" s="312"/>
      <c r="QCE89" s="312"/>
      <c r="QCF89" s="312"/>
      <c r="QCG89" s="318"/>
      <c r="QCH89" s="318"/>
      <c r="QCI89" s="318"/>
      <c r="QCJ89" s="318"/>
      <c r="QCK89" s="318"/>
      <c r="QCL89" s="318"/>
      <c r="QCM89" s="318"/>
      <c r="QCN89" s="318"/>
      <c r="QCO89" s="318"/>
      <c r="QCP89" s="318"/>
      <c r="QCQ89" s="318"/>
      <c r="QCR89" s="318"/>
      <c r="QCS89" s="318"/>
      <c r="QCT89" s="318"/>
      <c r="QCU89" s="318"/>
      <c r="QCV89" s="318"/>
      <c r="QCW89" s="322"/>
      <c r="QCX89" s="323"/>
      <c r="QCY89" s="323"/>
      <c r="QCZ89" s="323"/>
      <c r="QDA89" s="323"/>
      <c r="QDB89" s="323"/>
      <c r="QDC89" s="323"/>
      <c r="QDD89" s="323"/>
      <c r="QDE89" s="323"/>
      <c r="QDF89" s="323"/>
      <c r="QDG89" s="323"/>
      <c r="QDH89" s="323"/>
      <c r="QDI89" s="323"/>
      <c r="QDJ89" s="323"/>
      <c r="QDK89" s="323"/>
      <c r="QDL89" s="350"/>
      <c r="QDM89" s="312"/>
      <c r="QDN89" s="312"/>
      <c r="QDO89" s="312"/>
      <c r="QDP89" s="312"/>
      <c r="QDQ89" s="312"/>
      <c r="QDR89" s="312"/>
      <c r="QDS89" s="312"/>
      <c r="QDT89" s="312"/>
      <c r="QDU89" s="312"/>
      <c r="QDV89" s="312"/>
      <c r="QDW89" s="312"/>
      <c r="QDX89" s="312"/>
      <c r="QDY89" s="312"/>
      <c r="QDZ89" s="312"/>
      <c r="QEA89" s="312"/>
      <c r="QEB89" s="312"/>
      <c r="QEC89" s="312"/>
      <c r="QED89" s="312"/>
      <c r="QEE89" s="312"/>
      <c r="QEF89" s="312"/>
      <c r="QEG89" s="312"/>
      <c r="QEH89" s="312"/>
      <c r="QEI89" s="312"/>
      <c r="QEJ89" s="312"/>
      <c r="QEK89" s="312"/>
      <c r="QEL89" s="312"/>
      <c r="QEM89" s="312"/>
      <c r="QEN89" s="312"/>
      <c r="QEO89" s="312"/>
      <c r="QEP89" s="312"/>
      <c r="QEQ89" s="312"/>
      <c r="QER89" s="312"/>
      <c r="QES89" s="312"/>
      <c r="QET89" s="312"/>
      <c r="QEU89" s="312"/>
      <c r="QEV89" s="312"/>
      <c r="QEW89" s="312"/>
      <c r="QEX89" s="312"/>
      <c r="QEY89" s="312"/>
      <c r="QEZ89" s="312"/>
      <c r="QFA89" s="312"/>
      <c r="QFB89" s="312"/>
      <c r="QFC89" s="312"/>
      <c r="QFD89" s="312"/>
      <c r="QFE89" s="312"/>
      <c r="QFF89" s="312"/>
      <c r="QFG89" s="312"/>
      <c r="QFH89" s="312"/>
      <c r="QFI89" s="312"/>
      <c r="QFJ89" s="312"/>
      <c r="QFK89" s="312"/>
      <c r="QFL89" s="312"/>
      <c r="QFM89" s="312"/>
      <c r="QFN89" s="312"/>
      <c r="QFO89" s="312"/>
      <c r="QFP89" s="312"/>
      <c r="QFQ89" s="312"/>
      <c r="QFR89" s="312"/>
      <c r="QFS89" s="312"/>
      <c r="QFT89" s="312"/>
      <c r="QFU89" s="318"/>
      <c r="QFV89" s="318"/>
      <c r="QFW89" s="318"/>
      <c r="QFX89" s="318"/>
      <c r="QFY89" s="318"/>
      <c r="QFZ89" s="318"/>
      <c r="QGA89" s="318"/>
      <c r="QGB89" s="318"/>
      <c r="QGC89" s="318"/>
      <c r="QGD89" s="318"/>
      <c r="QGE89" s="318"/>
      <c r="QGF89" s="318"/>
      <c r="QGG89" s="318"/>
      <c r="QGH89" s="318"/>
      <c r="QGI89" s="318"/>
      <c r="QGJ89" s="318"/>
      <c r="QGK89" s="322"/>
      <c r="QGL89" s="323"/>
      <c r="QGM89" s="323"/>
      <c r="QGN89" s="323"/>
      <c r="QGO89" s="323"/>
      <c r="QGP89" s="323"/>
      <c r="QGQ89" s="323"/>
      <c r="QGR89" s="323"/>
      <c r="QGS89" s="323"/>
      <c r="QGT89" s="323"/>
      <c r="QGU89" s="323"/>
      <c r="QGV89" s="323"/>
      <c r="QGW89" s="323"/>
      <c r="QGX89" s="323"/>
      <c r="QGY89" s="323"/>
      <c r="QGZ89" s="350"/>
      <c r="QHA89" s="312"/>
      <c r="QHB89" s="312"/>
      <c r="QHC89" s="312"/>
      <c r="QHD89" s="312"/>
      <c r="QHE89" s="312"/>
      <c r="QHF89" s="312"/>
      <c r="QHG89" s="312"/>
      <c r="QHH89" s="312"/>
      <c r="QHI89" s="312"/>
      <c r="QHJ89" s="312"/>
      <c r="QHK89" s="312"/>
      <c r="QHL89" s="312"/>
      <c r="QHM89" s="312"/>
      <c r="QHN89" s="312"/>
      <c r="QHO89" s="312"/>
      <c r="QHP89" s="312"/>
      <c r="QHQ89" s="312"/>
      <c r="QHR89" s="312"/>
      <c r="QHS89" s="312"/>
      <c r="QHT89" s="312"/>
      <c r="QHU89" s="312"/>
      <c r="QHV89" s="312"/>
      <c r="QHW89" s="312"/>
      <c r="QHX89" s="312"/>
      <c r="QHY89" s="312"/>
      <c r="QHZ89" s="312"/>
      <c r="QIA89" s="312"/>
      <c r="QIB89" s="312"/>
      <c r="QIC89" s="312"/>
      <c r="QID89" s="312"/>
      <c r="QIE89" s="312"/>
      <c r="QIF89" s="312"/>
      <c r="QIG89" s="312"/>
      <c r="QIH89" s="312"/>
      <c r="QII89" s="312"/>
      <c r="QIJ89" s="312"/>
      <c r="QIK89" s="312"/>
      <c r="QIL89" s="312"/>
      <c r="QIM89" s="312"/>
      <c r="QIN89" s="312"/>
      <c r="QIO89" s="312"/>
      <c r="QIP89" s="312"/>
      <c r="QIQ89" s="312"/>
      <c r="QIR89" s="312"/>
      <c r="QIS89" s="312"/>
      <c r="QIT89" s="312"/>
      <c r="QIU89" s="312"/>
      <c r="QIV89" s="312"/>
      <c r="QIW89" s="312"/>
      <c r="QIX89" s="312"/>
      <c r="QIY89" s="312"/>
      <c r="QIZ89" s="312"/>
      <c r="QJA89" s="312"/>
      <c r="QJB89" s="312"/>
      <c r="QJC89" s="312"/>
      <c r="QJD89" s="312"/>
      <c r="QJE89" s="312"/>
      <c r="QJF89" s="312"/>
      <c r="QJG89" s="312"/>
      <c r="QJH89" s="312"/>
      <c r="QJI89" s="318"/>
      <c r="QJJ89" s="318"/>
      <c r="QJK89" s="318"/>
      <c r="QJL89" s="318"/>
      <c r="QJM89" s="318"/>
      <c r="QJN89" s="318"/>
      <c r="QJO89" s="318"/>
      <c r="QJP89" s="318"/>
      <c r="QJQ89" s="318"/>
      <c r="QJR89" s="318"/>
      <c r="QJS89" s="318"/>
      <c r="QJT89" s="318"/>
      <c r="QJU89" s="318"/>
      <c r="QJV89" s="318"/>
      <c r="QJW89" s="318"/>
      <c r="QJX89" s="318"/>
      <c r="QJY89" s="322"/>
      <c r="QJZ89" s="323"/>
      <c r="QKA89" s="323"/>
      <c r="QKB89" s="323"/>
      <c r="QKC89" s="323"/>
      <c r="QKD89" s="323"/>
      <c r="QKE89" s="323"/>
      <c r="QKF89" s="323"/>
      <c r="QKG89" s="323"/>
      <c r="QKH89" s="323"/>
      <c r="QKI89" s="323"/>
      <c r="QKJ89" s="323"/>
      <c r="QKK89" s="323"/>
      <c r="QKL89" s="323"/>
      <c r="QKM89" s="323"/>
      <c r="QKN89" s="350"/>
      <c r="QKO89" s="312"/>
      <c r="QKP89" s="312"/>
      <c r="QKQ89" s="312"/>
      <c r="QKR89" s="312"/>
      <c r="QKS89" s="312"/>
      <c r="QKT89" s="312"/>
      <c r="QKU89" s="312"/>
      <c r="QKV89" s="312"/>
      <c r="QKW89" s="312"/>
      <c r="QKX89" s="312"/>
      <c r="QKY89" s="312"/>
      <c r="QKZ89" s="312"/>
      <c r="QLA89" s="312"/>
      <c r="QLB89" s="312"/>
      <c r="QLC89" s="312"/>
      <c r="QLD89" s="312"/>
      <c r="QLE89" s="312"/>
      <c r="QLF89" s="312"/>
      <c r="QLG89" s="312"/>
      <c r="QLH89" s="312"/>
      <c r="QLI89" s="312"/>
      <c r="QLJ89" s="312"/>
      <c r="QLK89" s="312"/>
      <c r="QLL89" s="312"/>
      <c r="QLM89" s="312"/>
      <c r="QLN89" s="312"/>
      <c r="QLO89" s="312"/>
      <c r="QLP89" s="312"/>
      <c r="QLQ89" s="312"/>
      <c r="QLR89" s="312"/>
      <c r="QLS89" s="312"/>
      <c r="QLT89" s="312"/>
      <c r="QLU89" s="312"/>
      <c r="QLV89" s="312"/>
      <c r="QLW89" s="312"/>
      <c r="QLX89" s="312"/>
      <c r="QLY89" s="312"/>
      <c r="QLZ89" s="312"/>
      <c r="QMA89" s="312"/>
      <c r="QMB89" s="312"/>
      <c r="QMC89" s="312"/>
      <c r="QMD89" s="312"/>
      <c r="QME89" s="312"/>
      <c r="QMF89" s="312"/>
      <c r="QMG89" s="312"/>
      <c r="QMH89" s="312"/>
      <c r="QMI89" s="312"/>
      <c r="QMJ89" s="312"/>
      <c r="QMK89" s="312"/>
      <c r="QML89" s="312"/>
      <c r="QMM89" s="312"/>
      <c r="QMN89" s="312"/>
      <c r="QMO89" s="312"/>
      <c r="QMP89" s="312"/>
      <c r="QMQ89" s="312"/>
      <c r="QMR89" s="312"/>
      <c r="QMS89" s="312"/>
      <c r="QMT89" s="312"/>
      <c r="QMU89" s="312"/>
      <c r="QMV89" s="312"/>
      <c r="QMW89" s="318"/>
      <c r="QMX89" s="318"/>
      <c r="QMY89" s="318"/>
      <c r="QMZ89" s="318"/>
      <c r="QNA89" s="318"/>
      <c r="QNB89" s="318"/>
      <c r="QNC89" s="318"/>
      <c r="QND89" s="318"/>
      <c r="QNE89" s="318"/>
      <c r="QNF89" s="318"/>
      <c r="QNG89" s="318"/>
      <c r="QNH89" s="318"/>
      <c r="QNI89" s="318"/>
      <c r="QNJ89" s="318"/>
      <c r="QNK89" s="318"/>
      <c r="QNL89" s="318"/>
      <c r="QNM89" s="322"/>
      <c r="QNN89" s="323"/>
      <c r="QNO89" s="323"/>
      <c r="QNP89" s="323"/>
      <c r="QNQ89" s="323"/>
      <c r="QNR89" s="323"/>
      <c r="QNS89" s="323"/>
      <c r="QNT89" s="323"/>
      <c r="QNU89" s="323"/>
      <c r="QNV89" s="323"/>
      <c r="QNW89" s="323"/>
      <c r="QNX89" s="323"/>
      <c r="QNY89" s="323"/>
      <c r="QNZ89" s="323"/>
      <c r="QOA89" s="323"/>
      <c r="QOB89" s="350"/>
      <c r="QOC89" s="312"/>
      <c r="QOD89" s="312"/>
      <c r="QOE89" s="312"/>
      <c r="QOF89" s="312"/>
      <c r="QOG89" s="312"/>
      <c r="QOH89" s="312"/>
      <c r="QOI89" s="312"/>
      <c r="QOJ89" s="312"/>
      <c r="QOK89" s="312"/>
      <c r="QOL89" s="312"/>
      <c r="QOM89" s="312"/>
      <c r="QON89" s="312"/>
      <c r="QOO89" s="312"/>
      <c r="QOP89" s="312"/>
      <c r="QOQ89" s="312"/>
      <c r="QOR89" s="312"/>
      <c r="QOS89" s="312"/>
      <c r="QOT89" s="312"/>
      <c r="QOU89" s="312"/>
      <c r="QOV89" s="312"/>
      <c r="QOW89" s="312"/>
      <c r="QOX89" s="312"/>
      <c r="QOY89" s="312"/>
      <c r="QOZ89" s="312"/>
      <c r="QPA89" s="312"/>
      <c r="QPB89" s="312"/>
      <c r="QPC89" s="312"/>
      <c r="QPD89" s="312"/>
      <c r="QPE89" s="312"/>
      <c r="QPF89" s="312"/>
      <c r="QPG89" s="312"/>
      <c r="QPH89" s="312"/>
      <c r="QPI89" s="312"/>
      <c r="QPJ89" s="312"/>
      <c r="QPK89" s="312"/>
      <c r="QPL89" s="312"/>
      <c r="QPM89" s="312"/>
      <c r="QPN89" s="312"/>
      <c r="QPO89" s="312"/>
      <c r="QPP89" s="312"/>
      <c r="QPQ89" s="312"/>
      <c r="QPR89" s="312"/>
      <c r="QPS89" s="312"/>
      <c r="QPT89" s="312"/>
      <c r="QPU89" s="312"/>
      <c r="QPV89" s="312"/>
      <c r="QPW89" s="312"/>
      <c r="QPX89" s="312"/>
      <c r="QPY89" s="312"/>
      <c r="QPZ89" s="312"/>
      <c r="QQA89" s="312"/>
      <c r="QQB89" s="312"/>
      <c r="QQC89" s="312"/>
      <c r="QQD89" s="312"/>
      <c r="QQE89" s="312"/>
      <c r="QQF89" s="312"/>
      <c r="QQG89" s="312"/>
      <c r="QQH89" s="312"/>
      <c r="QQI89" s="312"/>
      <c r="QQJ89" s="312"/>
      <c r="QQK89" s="318"/>
      <c r="QQL89" s="318"/>
      <c r="QQM89" s="318"/>
      <c r="QQN89" s="318"/>
      <c r="QQO89" s="318"/>
      <c r="QQP89" s="318"/>
      <c r="QQQ89" s="318"/>
      <c r="QQR89" s="318"/>
      <c r="QQS89" s="318"/>
      <c r="QQT89" s="318"/>
      <c r="QQU89" s="318"/>
      <c r="QQV89" s="318"/>
      <c r="QQW89" s="318"/>
      <c r="QQX89" s="318"/>
      <c r="QQY89" s="318"/>
      <c r="QQZ89" s="318"/>
      <c r="QRA89" s="322"/>
      <c r="QRB89" s="323"/>
      <c r="QRC89" s="323"/>
      <c r="QRD89" s="323"/>
      <c r="QRE89" s="323"/>
      <c r="QRF89" s="323"/>
      <c r="QRG89" s="323"/>
      <c r="QRH89" s="323"/>
      <c r="QRI89" s="323"/>
      <c r="QRJ89" s="323"/>
      <c r="QRK89" s="323"/>
      <c r="QRL89" s="323"/>
      <c r="QRM89" s="323"/>
      <c r="QRN89" s="323"/>
      <c r="QRO89" s="323"/>
      <c r="QRP89" s="350"/>
      <c r="QRQ89" s="312"/>
      <c r="QRR89" s="312"/>
      <c r="QRS89" s="312"/>
      <c r="QRT89" s="312"/>
      <c r="QRU89" s="312"/>
      <c r="QRV89" s="312"/>
      <c r="QRW89" s="312"/>
      <c r="QRX89" s="312"/>
      <c r="QRY89" s="312"/>
      <c r="QRZ89" s="312"/>
      <c r="QSA89" s="312"/>
      <c r="QSB89" s="312"/>
      <c r="QSC89" s="312"/>
      <c r="QSD89" s="312"/>
      <c r="QSE89" s="312"/>
      <c r="QSF89" s="312"/>
      <c r="QSG89" s="312"/>
      <c r="QSH89" s="312"/>
      <c r="QSI89" s="312"/>
      <c r="QSJ89" s="312"/>
      <c r="QSK89" s="312"/>
      <c r="QSL89" s="312"/>
      <c r="QSM89" s="312"/>
      <c r="QSN89" s="312"/>
      <c r="QSO89" s="312"/>
      <c r="QSP89" s="312"/>
      <c r="QSQ89" s="312"/>
      <c r="QSR89" s="312"/>
      <c r="QSS89" s="312"/>
      <c r="QST89" s="312"/>
      <c r="QSU89" s="312"/>
      <c r="QSV89" s="312"/>
      <c r="QSW89" s="312"/>
      <c r="QSX89" s="312"/>
      <c r="QSY89" s="312"/>
      <c r="QSZ89" s="312"/>
      <c r="QTA89" s="312"/>
      <c r="QTB89" s="312"/>
      <c r="QTC89" s="312"/>
      <c r="QTD89" s="312"/>
      <c r="QTE89" s="312"/>
      <c r="QTF89" s="312"/>
      <c r="QTG89" s="312"/>
      <c r="QTH89" s="312"/>
      <c r="QTI89" s="312"/>
      <c r="QTJ89" s="312"/>
      <c r="QTK89" s="312"/>
      <c r="QTL89" s="312"/>
      <c r="QTM89" s="312"/>
      <c r="QTN89" s="312"/>
      <c r="QTO89" s="312"/>
      <c r="QTP89" s="312"/>
      <c r="QTQ89" s="312"/>
      <c r="QTR89" s="312"/>
      <c r="QTS89" s="312"/>
      <c r="QTT89" s="312"/>
      <c r="QTU89" s="312"/>
      <c r="QTV89" s="312"/>
      <c r="QTW89" s="312"/>
      <c r="QTX89" s="312"/>
      <c r="QTY89" s="318"/>
      <c r="QTZ89" s="318"/>
      <c r="QUA89" s="318"/>
      <c r="QUB89" s="318"/>
      <c r="QUC89" s="318"/>
      <c r="QUD89" s="318"/>
      <c r="QUE89" s="318"/>
      <c r="QUF89" s="318"/>
      <c r="QUG89" s="318"/>
      <c r="QUH89" s="318"/>
      <c r="QUI89" s="318"/>
      <c r="QUJ89" s="318"/>
      <c r="QUK89" s="318"/>
      <c r="QUL89" s="318"/>
      <c r="QUM89" s="318"/>
      <c r="QUN89" s="318"/>
      <c r="QUO89" s="322"/>
      <c r="QUP89" s="323"/>
      <c r="QUQ89" s="323"/>
      <c r="QUR89" s="323"/>
      <c r="QUS89" s="323"/>
      <c r="QUT89" s="323"/>
      <c r="QUU89" s="323"/>
      <c r="QUV89" s="323"/>
      <c r="QUW89" s="323"/>
      <c r="QUX89" s="323"/>
      <c r="QUY89" s="323"/>
      <c r="QUZ89" s="323"/>
      <c r="QVA89" s="323"/>
      <c r="QVB89" s="323"/>
      <c r="QVC89" s="323"/>
      <c r="QVD89" s="350"/>
      <c r="QVE89" s="312"/>
      <c r="QVF89" s="312"/>
      <c r="QVG89" s="312"/>
      <c r="QVH89" s="312"/>
      <c r="QVI89" s="312"/>
      <c r="QVJ89" s="312"/>
      <c r="QVK89" s="312"/>
      <c r="QVL89" s="312"/>
      <c r="QVM89" s="312"/>
      <c r="QVN89" s="312"/>
      <c r="QVO89" s="312"/>
      <c r="QVP89" s="312"/>
      <c r="QVQ89" s="312"/>
      <c r="QVR89" s="312"/>
      <c r="QVS89" s="312"/>
      <c r="QVT89" s="312"/>
      <c r="QVU89" s="312"/>
      <c r="QVV89" s="312"/>
      <c r="QVW89" s="312"/>
      <c r="QVX89" s="312"/>
      <c r="QVY89" s="312"/>
      <c r="QVZ89" s="312"/>
      <c r="QWA89" s="312"/>
      <c r="QWB89" s="312"/>
      <c r="QWC89" s="312"/>
      <c r="QWD89" s="312"/>
      <c r="QWE89" s="312"/>
      <c r="QWF89" s="312"/>
      <c r="QWG89" s="312"/>
      <c r="QWH89" s="312"/>
      <c r="QWI89" s="312"/>
      <c r="QWJ89" s="312"/>
      <c r="QWK89" s="312"/>
      <c r="QWL89" s="312"/>
      <c r="QWM89" s="312"/>
      <c r="QWN89" s="312"/>
      <c r="QWO89" s="312"/>
      <c r="QWP89" s="312"/>
      <c r="QWQ89" s="312"/>
      <c r="QWR89" s="312"/>
      <c r="QWS89" s="312"/>
      <c r="QWT89" s="312"/>
      <c r="QWU89" s="312"/>
      <c r="QWV89" s="312"/>
      <c r="QWW89" s="312"/>
      <c r="QWX89" s="312"/>
      <c r="QWY89" s="312"/>
      <c r="QWZ89" s="312"/>
      <c r="QXA89" s="312"/>
      <c r="QXB89" s="312"/>
      <c r="QXC89" s="312"/>
      <c r="QXD89" s="312"/>
      <c r="QXE89" s="312"/>
      <c r="QXF89" s="312"/>
      <c r="QXG89" s="312"/>
      <c r="QXH89" s="312"/>
      <c r="QXI89" s="312"/>
      <c r="QXJ89" s="312"/>
      <c r="QXK89" s="312"/>
      <c r="QXL89" s="312"/>
      <c r="QXM89" s="318"/>
      <c r="QXN89" s="318"/>
      <c r="QXO89" s="318"/>
      <c r="QXP89" s="318"/>
      <c r="QXQ89" s="318"/>
      <c r="QXR89" s="318"/>
      <c r="QXS89" s="318"/>
      <c r="QXT89" s="318"/>
      <c r="QXU89" s="318"/>
      <c r="QXV89" s="318"/>
      <c r="QXW89" s="318"/>
      <c r="QXX89" s="318"/>
      <c r="QXY89" s="318"/>
      <c r="QXZ89" s="318"/>
      <c r="QYA89" s="318"/>
      <c r="QYB89" s="318"/>
      <c r="QYC89" s="322"/>
      <c r="QYD89" s="323"/>
      <c r="QYE89" s="323"/>
      <c r="QYF89" s="323"/>
      <c r="QYG89" s="323"/>
      <c r="QYH89" s="323"/>
      <c r="QYI89" s="323"/>
      <c r="QYJ89" s="323"/>
      <c r="QYK89" s="323"/>
      <c r="QYL89" s="323"/>
      <c r="QYM89" s="323"/>
      <c r="QYN89" s="323"/>
      <c r="QYO89" s="323"/>
      <c r="QYP89" s="323"/>
      <c r="QYQ89" s="323"/>
      <c r="QYR89" s="350"/>
      <c r="QYS89" s="312"/>
      <c r="QYT89" s="312"/>
      <c r="QYU89" s="312"/>
      <c r="QYV89" s="312"/>
      <c r="QYW89" s="312"/>
      <c r="QYX89" s="312"/>
      <c r="QYY89" s="312"/>
      <c r="QYZ89" s="312"/>
      <c r="QZA89" s="312"/>
      <c r="QZB89" s="312"/>
      <c r="QZC89" s="312"/>
      <c r="QZD89" s="312"/>
      <c r="QZE89" s="312"/>
      <c r="QZF89" s="312"/>
      <c r="QZG89" s="312"/>
      <c r="QZH89" s="312"/>
      <c r="QZI89" s="312"/>
      <c r="QZJ89" s="312"/>
      <c r="QZK89" s="312"/>
      <c r="QZL89" s="312"/>
      <c r="QZM89" s="312"/>
      <c r="QZN89" s="312"/>
      <c r="QZO89" s="312"/>
      <c r="QZP89" s="312"/>
      <c r="QZQ89" s="312"/>
      <c r="QZR89" s="312"/>
      <c r="QZS89" s="312"/>
      <c r="QZT89" s="312"/>
      <c r="QZU89" s="312"/>
      <c r="QZV89" s="312"/>
      <c r="QZW89" s="312"/>
      <c r="QZX89" s="312"/>
      <c r="QZY89" s="312"/>
      <c r="QZZ89" s="312"/>
      <c r="RAA89" s="312"/>
      <c r="RAB89" s="312"/>
      <c r="RAC89" s="312"/>
      <c r="RAD89" s="312"/>
      <c r="RAE89" s="312"/>
      <c r="RAF89" s="312"/>
      <c r="RAG89" s="312"/>
      <c r="RAH89" s="312"/>
      <c r="RAI89" s="312"/>
      <c r="RAJ89" s="312"/>
      <c r="RAK89" s="312"/>
      <c r="RAL89" s="312"/>
      <c r="RAM89" s="312"/>
      <c r="RAN89" s="312"/>
      <c r="RAO89" s="312"/>
      <c r="RAP89" s="312"/>
      <c r="RAQ89" s="312"/>
      <c r="RAR89" s="312"/>
      <c r="RAS89" s="312"/>
      <c r="RAT89" s="312"/>
      <c r="RAU89" s="312"/>
      <c r="RAV89" s="312"/>
      <c r="RAW89" s="312"/>
      <c r="RAX89" s="312"/>
      <c r="RAY89" s="312"/>
      <c r="RAZ89" s="312"/>
      <c r="RBA89" s="318"/>
      <c r="RBB89" s="318"/>
      <c r="RBC89" s="318"/>
      <c r="RBD89" s="318"/>
      <c r="RBE89" s="318"/>
      <c r="RBF89" s="318"/>
      <c r="RBG89" s="318"/>
      <c r="RBH89" s="318"/>
      <c r="RBI89" s="318"/>
      <c r="RBJ89" s="318"/>
      <c r="RBK89" s="318"/>
      <c r="RBL89" s="318"/>
      <c r="RBM89" s="318"/>
      <c r="RBN89" s="318"/>
      <c r="RBO89" s="318"/>
      <c r="RBP89" s="318"/>
      <c r="RBQ89" s="322"/>
      <c r="RBR89" s="323"/>
      <c r="RBS89" s="323"/>
      <c r="RBT89" s="323"/>
      <c r="RBU89" s="323"/>
      <c r="RBV89" s="323"/>
      <c r="RBW89" s="323"/>
      <c r="RBX89" s="323"/>
      <c r="RBY89" s="323"/>
      <c r="RBZ89" s="323"/>
      <c r="RCA89" s="323"/>
      <c r="RCB89" s="323"/>
      <c r="RCC89" s="323"/>
      <c r="RCD89" s="323"/>
      <c r="RCE89" s="323"/>
      <c r="RCF89" s="350"/>
      <c r="RCG89" s="312"/>
      <c r="RCH89" s="312"/>
      <c r="RCI89" s="312"/>
      <c r="RCJ89" s="312"/>
      <c r="RCK89" s="312"/>
      <c r="RCL89" s="312"/>
      <c r="RCM89" s="312"/>
      <c r="RCN89" s="312"/>
      <c r="RCO89" s="312"/>
      <c r="RCP89" s="312"/>
      <c r="RCQ89" s="312"/>
      <c r="RCR89" s="312"/>
      <c r="RCS89" s="312"/>
      <c r="RCT89" s="312"/>
      <c r="RCU89" s="312"/>
      <c r="RCV89" s="312"/>
      <c r="RCW89" s="312"/>
      <c r="RCX89" s="312"/>
      <c r="RCY89" s="312"/>
      <c r="RCZ89" s="312"/>
      <c r="RDA89" s="312"/>
      <c r="RDB89" s="312"/>
      <c r="RDC89" s="312"/>
      <c r="RDD89" s="312"/>
      <c r="RDE89" s="312"/>
      <c r="RDF89" s="312"/>
      <c r="RDG89" s="312"/>
      <c r="RDH89" s="312"/>
      <c r="RDI89" s="312"/>
      <c r="RDJ89" s="312"/>
      <c r="RDK89" s="312"/>
      <c r="RDL89" s="312"/>
      <c r="RDM89" s="312"/>
      <c r="RDN89" s="312"/>
      <c r="RDO89" s="312"/>
      <c r="RDP89" s="312"/>
      <c r="RDQ89" s="312"/>
      <c r="RDR89" s="312"/>
      <c r="RDS89" s="312"/>
      <c r="RDT89" s="312"/>
      <c r="RDU89" s="312"/>
      <c r="RDV89" s="312"/>
      <c r="RDW89" s="312"/>
      <c r="RDX89" s="312"/>
      <c r="RDY89" s="312"/>
      <c r="RDZ89" s="312"/>
      <c r="REA89" s="312"/>
      <c r="REB89" s="312"/>
      <c r="REC89" s="312"/>
      <c r="RED89" s="312"/>
      <c r="REE89" s="312"/>
      <c r="REF89" s="312"/>
      <c r="REG89" s="312"/>
      <c r="REH89" s="312"/>
      <c r="REI89" s="312"/>
      <c r="REJ89" s="312"/>
      <c r="REK89" s="312"/>
      <c r="REL89" s="312"/>
      <c r="REM89" s="312"/>
      <c r="REN89" s="312"/>
      <c r="REO89" s="318"/>
      <c r="REP89" s="318"/>
      <c r="REQ89" s="318"/>
      <c r="RER89" s="318"/>
      <c r="RES89" s="318"/>
      <c r="RET89" s="318"/>
      <c r="REU89" s="318"/>
      <c r="REV89" s="318"/>
      <c r="REW89" s="318"/>
      <c r="REX89" s="318"/>
      <c r="REY89" s="318"/>
      <c r="REZ89" s="318"/>
      <c r="RFA89" s="318"/>
      <c r="RFB89" s="318"/>
      <c r="RFC89" s="318"/>
      <c r="RFD89" s="318"/>
      <c r="RFE89" s="322"/>
      <c r="RFF89" s="323"/>
      <c r="RFG89" s="323"/>
      <c r="RFH89" s="323"/>
      <c r="RFI89" s="323"/>
      <c r="RFJ89" s="323"/>
      <c r="RFK89" s="323"/>
      <c r="RFL89" s="323"/>
      <c r="RFM89" s="323"/>
      <c r="RFN89" s="323"/>
      <c r="RFO89" s="323"/>
      <c r="RFP89" s="323"/>
      <c r="RFQ89" s="323"/>
      <c r="RFR89" s="323"/>
      <c r="RFS89" s="323"/>
      <c r="RFT89" s="350"/>
      <c r="RFU89" s="312"/>
      <c r="RFV89" s="312"/>
      <c r="RFW89" s="312"/>
      <c r="RFX89" s="312"/>
      <c r="RFY89" s="312"/>
      <c r="RFZ89" s="312"/>
      <c r="RGA89" s="312"/>
      <c r="RGB89" s="312"/>
      <c r="RGC89" s="312"/>
      <c r="RGD89" s="312"/>
      <c r="RGE89" s="312"/>
      <c r="RGF89" s="312"/>
      <c r="RGG89" s="312"/>
      <c r="RGH89" s="312"/>
      <c r="RGI89" s="312"/>
      <c r="RGJ89" s="312"/>
      <c r="RGK89" s="312"/>
      <c r="RGL89" s="312"/>
      <c r="RGM89" s="312"/>
      <c r="RGN89" s="312"/>
      <c r="RGO89" s="312"/>
      <c r="RGP89" s="312"/>
      <c r="RGQ89" s="312"/>
      <c r="RGR89" s="312"/>
      <c r="RGS89" s="312"/>
      <c r="RGT89" s="312"/>
      <c r="RGU89" s="312"/>
      <c r="RGV89" s="312"/>
      <c r="RGW89" s="312"/>
      <c r="RGX89" s="312"/>
      <c r="RGY89" s="312"/>
      <c r="RGZ89" s="312"/>
      <c r="RHA89" s="312"/>
      <c r="RHB89" s="312"/>
      <c r="RHC89" s="312"/>
      <c r="RHD89" s="312"/>
      <c r="RHE89" s="312"/>
      <c r="RHF89" s="312"/>
      <c r="RHG89" s="312"/>
      <c r="RHH89" s="312"/>
      <c r="RHI89" s="312"/>
      <c r="RHJ89" s="312"/>
      <c r="RHK89" s="312"/>
      <c r="RHL89" s="312"/>
      <c r="RHM89" s="312"/>
      <c r="RHN89" s="312"/>
      <c r="RHO89" s="312"/>
      <c r="RHP89" s="312"/>
      <c r="RHQ89" s="312"/>
      <c r="RHR89" s="312"/>
      <c r="RHS89" s="312"/>
      <c r="RHT89" s="312"/>
      <c r="RHU89" s="312"/>
      <c r="RHV89" s="312"/>
      <c r="RHW89" s="312"/>
      <c r="RHX89" s="312"/>
      <c r="RHY89" s="312"/>
      <c r="RHZ89" s="312"/>
      <c r="RIA89" s="312"/>
      <c r="RIB89" s="312"/>
      <c r="RIC89" s="318"/>
      <c r="RID89" s="318"/>
      <c r="RIE89" s="318"/>
      <c r="RIF89" s="318"/>
      <c r="RIG89" s="318"/>
      <c r="RIH89" s="318"/>
      <c r="RII89" s="318"/>
      <c r="RIJ89" s="318"/>
      <c r="RIK89" s="318"/>
      <c r="RIL89" s="318"/>
      <c r="RIM89" s="318"/>
      <c r="RIN89" s="318"/>
      <c r="RIO89" s="318"/>
      <c r="RIP89" s="318"/>
      <c r="RIQ89" s="318"/>
      <c r="RIR89" s="318"/>
      <c r="RIS89" s="322"/>
      <c r="RIT89" s="323"/>
      <c r="RIU89" s="323"/>
      <c r="RIV89" s="323"/>
      <c r="RIW89" s="323"/>
      <c r="RIX89" s="323"/>
      <c r="RIY89" s="323"/>
      <c r="RIZ89" s="323"/>
      <c r="RJA89" s="323"/>
      <c r="RJB89" s="323"/>
      <c r="RJC89" s="323"/>
      <c r="RJD89" s="323"/>
      <c r="RJE89" s="323"/>
      <c r="RJF89" s="323"/>
      <c r="RJG89" s="323"/>
      <c r="RJH89" s="350"/>
      <c r="RJI89" s="312"/>
      <c r="RJJ89" s="312"/>
      <c r="RJK89" s="312"/>
      <c r="RJL89" s="312"/>
      <c r="RJM89" s="312"/>
      <c r="RJN89" s="312"/>
      <c r="RJO89" s="312"/>
      <c r="RJP89" s="312"/>
      <c r="RJQ89" s="312"/>
      <c r="RJR89" s="312"/>
      <c r="RJS89" s="312"/>
      <c r="RJT89" s="312"/>
      <c r="RJU89" s="312"/>
      <c r="RJV89" s="312"/>
      <c r="RJW89" s="312"/>
      <c r="RJX89" s="312"/>
      <c r="RJY89" s="312"/>
      <c r="RJZ89" s="312"/>
      <c r="RKA89" s="312"/>
      <c r="RKB89" s="312"/>
      <c r="RKC89" s="312"/>
      <c r="RKD89" s="312"/>
      <c r="RKE89" s="312"/>
      <c r="RKF89" s="312"/>
      <c r="RKG89" s="312"/>
      <c r="RKH89" s="312"/>
      <c r="RKI89" s="312"/>
      <c r="RKJ89" s="312"/>
      <c r="RKK89" s="312"/>
      <c r="RKL89" s="312"/>
      <c r="RKM89" s="312"/>
      <c r="RKN89" s="312"/>
      <c r="RKO89" s="312"/>
      <c r="RKP89" s="312"/>
      <c r="RKQ89" s="312"/>
      <c r="RKR89" s="312"/>
      <c r="RKS89" s="312"/>
      <c r="RKT89" s="312"/>
      <c r="RKU89" s="312"/>
      <c r="RKV89" s="312"/>
      <c r="RKW89" s="312"/>
      <c r="RKX89" s="312"/>
      <c r="RKY89" s="312"/>
      <c r="RKZ89" s="312"/>
      <c r="RLA89" s="312"/>
      <c r="RLB89" s="312"/>
      <c r="RLC89" s="312"/>
      <c r="RLD89" s="312"/>
      <c r="RLE89" s="312"/>
      <c r="RLF89" s="312"/>
      <c r="RLG89" s="312"/>
      <c r="RLH89" s="312"/>
      <c r="RLI89" s="312"/>
      <c r="RLJ89" s="312"/>
      <c r="RLK89" s="312"/>
      <c r="RLL89" s="312"/>
      <c r="RLM89" s="312"/>
      <c r="RLN89" s="312"/>
      <c r="RLO89" s="312"/>
      <c r="RLP89" s="312"/>
      <c r="RLQ89" s="318"/>
      <c r="RLR89" s="318"/>
      <c r="RLS89" s="318"/>
      <c r="RLT89" s="318"/>
      <c r="RLU89" s="318"/>
      <c r="RLV89" s="318"/>
      <c r="RLW89" s="318"/>
      <c r="RLX89" s="318"/>
      <c r="RLY89" s="318"/>
      <c r="RLZ89" s="318"/>
      <c r="RMA89" s="318"/>
      <c r="RMB89" s="318"/>
      <c r="RMC89" s="318"/>
      <c r="RMD89" s="318"/>
      <c r="RME89" s="318"/>
      <c r="RMF89" s="318"/>
      <c r="RMG89" s="322"/>
      <c r="RMH89" s="323"/>
      <c r="RMI89" s="323"/>
      <c r="RMJ89" s="323"/>
      <c r="RMK89" s="323"/>
      <c r="RML89" s="323"/>
      <c r="RMM89" s="323"/>
      <c r="RMN89" s="323"/>
      <c r="RMO89" s="323"/>
      <c r="RMP89" s="323"/>
      <c r="RMQ89" s="323"/>
      <c r="RMR89" s="323"/>
      <c r="RMS89" s="323"/>
      <c r="RMT89" s="323"/>
      <c r="RMU89" s="323"/>
      <c r="RMV89" s="350"/>
      <c r="RMW89" s="312"/>
      <c r="RMX89" s="312"/>
      <c r="RMY89" s="312"/>
      <c r="RMZ89" s="312"/>
      <c r="RNA89" s="312"/>
      <c r="RNB89" s="312"/>
      <c r="RNC89" s="312"/>
      <c r="RND89" s="312"/>
      <c r="RNE89" s="312"/>
      <c r="RNF89" s="312"/>
      <c r="RNG89" s="312"/>
      <c r="RNH89" s="312"/>
      <c r="RNI89" s="312"/>
      <c r="RNJ89" s="312"/>
      <c r="RNK89" s="312"/>
      <c r="RNL89" s="312"/>
      <c r="RNM89" s="312"/>
      <c r="RNN89" s="312"/>
      <c r="RNO89" s="312"/>
      <c r="RNP89" s="312"/>
      <c r="RNQ89" s="312"/>
      <c r="RNR89" s="312"/>
      <c r="RNS89" s="312"/>
      <c r="RNT89" s="312"/>
      <c r="RNU89" s="312"/>
      <c r="RNV89" s="312"/>
      <c r="RNW89" s="312"/>
      <c r="RNX89" s="312"/>
      <c r="RNY89" s="312"/>
      <c r="RNZ89" s="312"/>
      <c r="ROA89" s="312"/>
      <c r="ROB89" s="312"/>
      <c r="ROC89" s="312"/>
      <c r="ROD89" s="312"/>
      <c r="ROE89" s="312"/>
      <c r="ROF89" s="312"/>
      <c r="ROG89" s="312"/>
      <c r="ROH89" s="312"/>
      <c r="ROI89" s="312"/>
      <c r="ROJ89" s="312"/>
      <c r="ROK89" s="312"/>
      <c r="ROL89" s="312"/>
      <c r="ROM89" s="312"/>
      <c r="RON89" s="312"/>
      <c r="ROO89" s="312"/>
      <c r="ROP89" s="312"/>
      <c r="ROQ89" s="312"/>
      <c r="ROR89" s="312"/>
      <c r="ROS89" s="312"/>
      <c r="ROT89" s="312"/>
      <c r="ROU89" s="312"/>
      <c r="ROV89" s="312"/>
      <c r="ROW89" s="312"/>
      <c r="ROX89" s="312"/>
      <c r="ROY89" s="312"/>
      <c r="ROZ89" s="312"/>
      <c r="RPA89" s="312"/>
      <c r="RPB89" s="312"/>
      <c r="RPC89" s="312"/>
      <c r="RPD89" s="312"/>
      <c r="RPE89" s="318"/>
      <c r="RPF89" s="318"/>
      <c r="RPG89" s="318"/>
      <c r="RPH89" s="318"/>
      <c r="RPI89" s="318"/>
      <c r="RPJ89" s="318"/>
      <c r="RPK89" s="318"/>
      <c r="RPL89" s="318"/>
      <c r="RPM89" s="318"/>
      <c r="RPN89" s="318"/>
      <c r="RPO89" s="318"/>
      <c r="RPP89" s="318"/>
      <c r="RPQ89" s="318"/>
      <c r="RPR89" s="318"/>
      <c r="RPS89" s="318"/>
      <c r="RPT89" s="318"/>
      <c r="RPU89" s="322"/>
      <c r="RPV89" s="323"/>
      <c r="RPW89" s="323"/>
      <c r="RPX89" s="323"/>
      <c r="RPY89" s="323"/>
      <c r="RPZ89" s="323"/>
      <c r="RQA89" s="323"/>
      <c r="RQB89" s="323"/>
      <c r="RQC89" s="323"/>
      <c r="RQD89" s="323"/>
      <c r="RQE89" s="323"/>
      <c r="RQF89" s="323"/>
      <c r="RQG89" s="323"/>
      <c r="RQH89" s="323"/>
      <c r="RQI89" s="323"/>
      <c r="RQJ89" s="350"/>
      <c r="RQK89" s="312"/>
      <c r="RQL89" s="312"/>
      <c r="RQM89" s="312"/>
      <c r="RQN89" s="312"/>
      <c r="RQO89" s="312"/>
      <c r="RQP89" s="312"/>
      <c r="RQQ89" s="312"/>
      <c r="RQR89" s="312"/>
      <c r="RQS89" s="312"/>
      <c r="RQT89" s="312"/>
      <c r="RQU89" s="312"/>
      <c r="RQV89" s="312"/>
      <c r="RQW89" s="312"/>
      <c r="RQX89" s="312"/>
      <c r="RQY89" s="312"/>
      <c r="RQZ89" s="312"/>
      <c r="RRA89" s="312"/>
      <c r="RRB89" s="312"/>
      <c r="RRC89" s="312"/>
      <c r="RRD89" s="312"/>
      <c r="RRE89" s="312"/>
      <c r="RRF89" s="312"/>
      <c r="RRG89" s="312"/>
      <c r="RRH89" s="312"/>
      <c r="RRI89" s="312"/>
      <c r="RRJ89" s="312"/>
      <c r="RRK89" s="312"/>
      <c r="RRL89" s="312"/>
      <c r="RRM89" s="312"/>
      <c r="RRN89" s="312"/>
      <c r="RRO89" s="312"/>
      <c r="RRP89" s="312"/>
      <c r="RRQ89" s="312"/>
      <c r="RRR89" s="312"/>
      <c r="RRS89" s="312"/>
      <c r="RRT89" s="312"/>
      <c r="RRU89" s="312"/>
      <c r="RRV89" s="312"/>
      <c r="RRW89" s="312"/>
      <c r="RRX89" s="312"/>
      <c r="RRY89" s="312"/>
      <c r="RRZ89" s="312"/>
      <c r="RSA89" s="312"/>
      <c r="RSB89" s="312"/>
      <c r="RSC89" s="312"/>
      <c r="RSD89" s="312"/>
      <c r="RSE89" s="312"/>
      <c r="RSF89" s="312"/>
      <c r="RSG89" s="312"/>
      <c r="RSH89" s="312"/>
      <c r="RSI89" s="312"/>
      <c r="RSJ89" s="312"/>
      <c r="RSK89" s="312"/>
      <c r="RSL89" s="312"/>
      <c r="RSM89" s="312"/>
      <c r="RSN89" s="312"/>
      <c r="RSO89" s="312"/>
      <c r="RSP89" s="312"/>
      <c r="RSQ89" s="312"/>
      <c r="RSR89" s="312"/>
      <c r="RSS89" s="318"/>
      <c r="RST89" s="318"/>
      <c r="RSU89" s="318"/>
      <c r="RSV89" s="318"/>
      <c r="RSW89" s="318"/>
      <c r="RSX89" s="318"/>
      <c r="RSY89" s="318"/>
      <c r="RSZ89" s="318"/>
      <c r="RTA89" s="318"/>
      <c r="RTB89" s="318"/>
      <c r="RTC89" s="318"/>
      <c r="RTD89" s="318"/>
      <c r="RTE89" s="318"/>
      <c r="RTF89" s="318"/>
      <c r="RTG89" s="318"/>
      <c r="RTH89" s="318"/>
      <c r="RTI89" s="322"/>
      <c r="RTJ89" s="323"/>
      <c r="RTK89" s="323"/>
      <c r="RTL89" s="323"/>
      <c r="RTM89" s="323"/>
      <c r="RTN89" s="323"/>
      <c r="RTO89" s="323"/>
      <c r="RTP89" s="323"/>
      <c r="RTQ89" s="323"/>
      <c r="RTR89" s="323"/>
      <c r="RTS89" s="323"/>
      <c r="RTT89" s="323"/>
      <c r="RTU89" s="323"/>
      <c r="RTV89" s="323"/>
      <c r="RTW89" s="323"/>
      <c r="RTX89" s="350"/>
      <c r="RTY89" s="312"/>
      <c r="RTZ89" s="312"/>
      <c r="RUA89" s="312"/>
      <c r="RUB89" s="312"/>
      <c r="RUC89" s="312"/>
      <c r="RUD89" s="312"/>
      <c r="RUE89" s="312"/>
      <c r="RUF89" s="312"/>
      <c r="RUG89" s="312"/>
      <c r="RUH89" s="312"/>
      <c r="RUI89" s="312"/>
      <c r="RUJ89" s="312"/>
      <c r="RUK89" s="312"/>
      <c r="RUL89" s="312"/>
      <c r="RUM89" s="312"/>
      <c r="RUN89" s="312"/>
      <c r="RUO89" s="312"/>
      <c r="RUP89" s="312"/>
      <c r="RUQ89" s="312"/>
      <c r="RUR89" s="312"/>
      <c r="RUS89" s="312"/>
      <c r="RUT89" s="312"/>
      <c r="RUU89" s="312"/>
      <c r="RUV89" s="312"/>
      <c r="RUW89" s="312"/>
      <c r="RUX89" s="312"/>
      <c r="RUY89" s="312"/>
      <c r="RUZ89" s="312"/>
      <c r="RVA89" s="312"/>
      <c r="RVB89" s="312"/>
      <c r="RVC89" s="312"/>
      <c r="RVD89" s="312"/>
      <c r="RVE89" s="312"/>
      <c r="RVF89" s="312"/>
      <c r="RVG89" s="312"/>
      <c r="RVH89" s="312"/>
      <c r="RVI89" s="312"/>
      <c r="RVJ89" s="312"/>
      <c r="RVK89" s="312"/>
      <c r="RVL89" s="312"/>
      <c r="RVM89" s="312"/>
      <c r="RVN89" s="312"/>
      <c r="RVO89" s="312"/>
      <c r="RVP89" s="312"/>
      <c r="RVQ89" s="312"/>
      <c r="RVR89" s="312"/>
      <c r="RVS89" s="312"/>
      <c r="RVT89" s="312"/>
      <c r="RVU89" s="312"/>
      <c r="RVV89" s="312"/>
      <c r="RVW89" s="312"/>
      <c r="RVX89" s="312"/>
      <c r="RVY89" s="312"/>
      <c r="RVZ89" s="312"/>
      <c r="RWA89" s="312"/>
      <c r="RWB89" s="312"/>
      <c r="RWC89" s="312"/>
      <c r="RWD89" s="312"/>
      <c r="RWE89" s="312"/>
      <c r="RWF89" s="312"/>
      <c r="RWG89" s="318"/>
      <c r="RWH89" s="318"/>
      <c r="RWI89" s="318"/>
      <c r="RWJ89" s="318"/>
      <c r="RWK89" s="318"/>
      <c r="RWL89" s="318"/>
      <c r="RWM89" s="318"/>
      <c r="RWN89" s="318"/>
      <c r="RWO89" s="318"/>
      <c r="RWP89" s="318"/>
      <c r="RWQ89" s="318"/>
      <c r="RWR89" s="318"/>
      <c r="RWS89" s="318"/>
      <c r="RWT89" s="318"/>
      <c r="RWU89" s="318"/>
      <c r="RWV89" s="318"/>
      <c r="RWW89" s="322"/>
      <c r="RWX89" s="323"/>
      <c r="RWY89" s="323"/>
      <c r="RWZ89" s="323"/>
      <c r="RXA89" s="323"/>
      <c r="RXB89" s="323"/>
      <c r="RXC89" s="323"/>
      <c r="RXD89" s="323"/>
      <c r="RXE89" s="323"/>
      <c r="RXF89" s="323"/>
      <c r="RXG89" s="323"/>
      <c r="RXH89" s="323"/>
      <c r="RXI89" s="323"/>
      <c r="RXJ89" s="323"/>
      <c r="RXK89" s="323"/>
      <c r="RXL89" s="350"/>
      <c r="RXM89" s="312"/>
      <c r="RXN89" s="312"/>
      <c r="RXO89" s="312"/>
      <c r="RXP89" s="312"/>
      <c r="RXQ89" s="312"/>
      <c r="RXR89" s="312"/>
      <c r="RXS89" s="312"/>
      <c r="RXT89" s="312"/>
      <c r="RXU89" s="312"/>
      <c r="RXV89" s="312"/>
      <c r="RXW89" s="312"/>
      <c r="RXX89" s="312"/>
      <c r="RXY89" s="312"/>
      <c r="RXZ89" s="312"/>
      <c r="RYA89" s="312"/>
      <c r="RYB89" s="312"/>
      <c r="RYC89" s="312"/>
      <c r="RYD89" s="312"/>
      <c r="RYE89" s="312"/>
      <c r="RYF89" s="312"/>
      <c r="RYG89" s="312"/>
      <c r="RYH89" s="312"/>
      <c r="RYI89" s="312"/>
      <c r="RYJ89" s="312"/>
      <c r="RYK89" s="312"/>
      <c r="RYL89" s="312"/>
      <c r="RYM89" s="312"/>
      <c r="RYN89" s="312"/>
      <c r="RYO89" s="312"/>
      <c r="RYP89" s="312"/>
      <c r="RYQ89" s="312"/>
      <c r="RYR89" s="312"/>
      <c r="RYS89" s="312"/>
      <c r="RYT89" s="312"/>
      <c r="RYU89" s="312"/>
      <c r="RYV89" s="312"/>
      <c r="RYW89" s="312"/>
      <c r="RYX89" s="312"/>
      <c r="RYY89" s="312"/>
      <c r="RYZ89" s="312"/>
      <c r="RZA89" s="312"/>
      <c r="RZB89" s="312"/>
      <c r="RZC89" s="312"/>
      <c r="RZD89" s="312"/>
      <c r="RZE89" s="312"/>
      <c r="RZF89" s="312"/>
      <c r="RZG89" s="312"/>
      <c r="RZH89" s="312"/>
      <c r="RZI89" s="312"/>
      <c r="RZJ89" s="312"/>
      <c r="RZK89" s="312"/>
      <c r="RZL89" s="312"/>
      <c r="RZM89" s="312"/>
      <c r="RZN89" s="312"/>
      <c r="RZO89" s="312"/>
      <c r="RZP89" s="312"/>
      <c r="RZQ89" s="312"/>
      <c r="RZR89" s="312"/>
      <c r="RZS89" s="312"/>
      <c r="RZT89" s="312"/>
      <c r="RZU89" s="318"/>
      <c r="RZV89" s="318"/>
      <c r="RZW89" s="318"/>
      <c r="RZX89" s="318"/>
      <c r="RZY89" s="318"/>
      <c r="RZZ89" s="318"/>
      <c r="SAA89" s="318"/>
      <c r="SAB89" s="318"/>
      <c r="SAC89" s="318"/>
      <c r="SAD89" s="318"/>
      <c r="SAE89" s="318"/>
      <c r="SAF89" s="318"/>
      <c r="SAG89" s="318"/>
      <c r="SAH89" s="318"/>
      <c r="SAI89" s="318"/>
      <c r="SAJ89" s="318"/>
      <c r="SAK89" s="322"/>
      <c r="SAL89" s="323"/>
      <c r="SAM89" s="323"/>
      <c r="SAN89" s="323"/>
      <c r="SAO89" s="323"/>
      <c r="SAP89" s="323"/>
      <c r="SAQ89" s="323"/>
      <c r="SAR89" s="323"/>
      <c r="SAS89" s="323"/>
      <c r="SAT89" s="323"/>
      <c r="SAU89" s="323"/>
      <c r="SAV89" s="323"/>
      <c r="SAW89" s="323"/>
      <c r="SAX89" s="323"/>
      <c r="SAY89" s="323"/>
      <c r="SAZ89" s="350"/>
      <c r="SBA89" s="312"/>
      <c r="SBB89" s="312"/>
      <c r="SBC89" s="312"/>
      <c r="SBD89" s="312"/>
      <c r="SBE89" s="312"/>
      <c r="SBF89" s="312"/>
      <c r="SBG89" s="312"/>
      <c r="SBH89" s="312"/>
      <c r="SBI89" s="312"/>
      <c r="SBJ89" s="312"/>
      <c r="SBK89" s="312"/>
      <c r="SBL89" s="312"/>
      <c r="SBM89" s="312"/>
      <c r="SBN89" s="312"/>
      <c r="SBO89" s="312"/>
      <c r="SBP89" s="312"/>
      <c r="SBQ89" s="312"/>
      <c r="SBR89" s="312"/>
      <c r="SBS89" s="312"/>
      <c r="SBT89" s="312"/>
      <c r="SBU89" s="312"/>
      <c r="SBV89" s="312"/>
      <c r="SBW89" s="312"/>
      <c r="SBX89" s="312"/>
      <c r="SBY89" s="312"/>
      <c r="SBZ89" s="312"/>
      <c r="SCA89" s="312"/>
      <c r="SCB89" s="312"/>
      <c r="SCC89" s="312"/>
      <c r="SCD89" s="312"/>
      <c r="SCE89" s="312"/>
      <c r="SCF89" s="312"/>
      <c r="SCG89" s="312"/>
      <c r="SCH89" s="312"/>
      <c r="SCI89" s="312"/>
      <c r="SCJ89" s="312"/>
      <c r="SCK89" s="312"/>
      <c r="SCL89" s="312"/>
      <c r="SCM89" s="312"/>
      <c r="SCN89" s="312"/>
      <c r="SCO89" s="312"/>
      <c r="SCP89" s="312"/>
      <c r="SCQ89" s="312"/>
      <c r="SCR89" s="312"/>
      <c r="SCS89" s="312"/>
      <c r="SCT89" s="312"/>
      <c r="SCU89" s="312"/>
      <c r="SCV89" s="312"/>
      <c r="SCW89" s="312"/>
      <c r="SCX89" s="312"/>
      <c r="SCY89" s="312"/>
      <c r="SCZ89" s="312"/>
      <c r="SDA89" s="312"/>
      <c r="SDB89" s="312"/>
      <c r="SDC89" s="312"/>
      <c r="SDD89" s="312"/>
      <c r="SDE89" s="312"/>
      <c r="SDF89" s="312"/>
      <c r="SDG89" s="312"/>
      <c r="SDH89" s="312"/>
      <c r="SDI89" s="318"/>
      <c r="SDJ89" s="318"/>
      <c r="SDK89" s="318"/>
      <c r="SDL89" s="318"/>
      <c r="SDM89" s="318"/>
      <c r="SDN89" s="318"/>
      <c r="SDO89" s="318"/>
      <c r="SDP89" s="318"/>
      <c r="SDQ89" s="318"/>
      <c r="SDR89" s="318"/>
      <c r="SDS89" s="318"/>
      <c r="SDT89" s="318"/>
      <c r="SDU89" s="318"/>
      <c r="SDV89" s="318"/>
      <c r="SDW89" s="318"/>
      <c r="SDX89" s="318"/>
      <c r="SDY89" s="322"/>
      <c r="SDZ89" s="323"/>
      <c r="SEA89" s="323"/>
      <c r="SEB89" s="323"/>
      <c r="SEC89" s="323"/>
      <c r="SED89" s="323"/>
      <c r="SEE89" s="323"/>
      <c r="SEF89" s="323"/>
      <c r="SEG89" s="323"/>
      <c r="SEH89" s="323"/>
      <c r="SEI89" s="323"/>
      <c r="SEJ89" s="323"/>
      <c r="SEK89" s="323"/>
      <c r="SEL89" s="323"/>
      <c r="SEM89" s="323"/>
      <c r="SEN89" s="350"/>
      <c r="SEO89" s="312"/>
      <c r="SEP89" s="312"/>
      <c r="SEQ89" s="312"/>
      <c r="SER89" s="312"/>
      <c r="SES89" s="312"/>
      <c r="SET89" s="312"/>
      <c r="SEU89" s="312"/>
      <c r="SEV89" s="312"/>
      <c r="SEW89" s="312"/>
      <c r="SEX89" s="312"/>
      <c r="SEY89" s="312"/>
      <c r="SEZ89" s="312"/>
      <c r="SFA89" s="312"/>
      <c r="SFB89" s="312"/>
      <c r="SFC89" s="312"/>
      <c r="SFD89" s="312"/>
      <c r="SFE89" s="312"/>
      <c r="SFF89" s="312"/>
      <c r="SFG89" s="312"/>
      <c r="SFH89" s="312"/>
      <c r="SFI89" s="312"/>
      <c r="SFJ89" s="312"/>
      <c r="SFK89" s="312"/>
      <c r="SFL89" s="312"/>
      <c r="SFM89" s="312"/>
      <c r="SFN89" s="312"/>
      <c r="SFO89" s="312"/>
      <c r="SFP89" s="312"/>
      <c r="SFQ89" s="312"/>
      <c r="SFR89" s="312"/>
      <c r="SFS89" s="312"/>
      <c r="SFT89" s="312"/>
      <c r="SFU89" s="312"/>
      <c r="SFV89" s="312"/>
      <c r="SFW89" s="312"/>
      <c r="SFX89" s="312"/>
      <c r="SFY89" s="312"/>
      <c r="SFZ89" s="312"/>
      <c r="SGA89" s="312"/>
      <c r="SGB89" s="312"/>
      <c r="SGC89" s="312"/>
      <c r="SGD89" s="312"/>
      <c r="SGE89" s="312"/>
      <c r="SGF89" s="312"/>
      <c r="SGG89" s="312"/>
      <c r="SGH89" s="312"/>
      <c r="SGI89" s="312"/>
      <c r="SGJ89" s="312"/>
      <c r="SGK89" s="312"/>
      <c r="SGL89" s="312"/>
      <c r="SGM89" s="312"/>
      <c r="SGN89" s="312"/>
      <c r="SGO89" s="312"/>
      <c r="SGP89" s="312"/>
      <c r="SGQ89" s="312"/>
      <c r="SGR89" s="312"/>
      <c r="SGS89" s="312"/>
      <c r="SGT89" s="312"/>
      <c r="SGU89" s="312"/>
      <c r="SGV89" s="312"/>
      <c r="SGW89" s="318"/>
      <c r="SGX89" s="318"/>
      <c r="SGY89" s="318"/>
      <c r="SGZ89" s="318"/>
      <c r="SHA89" s="318"/>
      <c r="SHB89" s="318"/>
      <c r="SHC89" s="318"/>
      <c r="SHD89" s="318"/>
      <c r="SHE89" s="318"/>
      <c r="SHF89" s="318"/>
      <c r="SHG89" s="318"/>
      <c r="SHH89" s="318"/>
      <c r="SHI89" s="318"/>
      <c r="SHJ89" s="318"/>
      <c r="SHK89" s="318"/>
      <c r="SHL89" s="318"/>
      <c r="SHM89" s="322"/>
      <c r="SHN89" s="323"/>
      <c r="SHO89" s="323"/>
      <c r="SHP89" s="323"/>
      <c r="SHQ89" s="323"/>
      <c r="SHR89" s="323"/>
      <c r="SHS89" s="323"/>
      <c r="SHT89" s="323"/>
      <c r="SHU89" s="323"/>
      <c r="SHV89" s="323"/>
      <c r="SHW89" s="323"/>
      <c r="SHX89" s="323"/>
      <c r="SHY89" s="323"/>
      <c r="SHZ89" s="323"/>
      <c r="SIA89" s="323"/>
      <c r="SIB89" s="350"/>
      <c r="SIC89" s="312"/>
      <c r="SID89" s="312"/>
      <c r="SIE89" s="312"/>
      <c r="SIF89" s="312"/>
      <c r="SIG89" s="312"/>
      <c r="SIH89" s="312"/>
      <c r="SII89" s="312"/>
      <c r="SIJ89" s="312"/>
      <c r="SIK89" s="312"/>
      <c r="SIL89" s="312"/>
      <c r="SIM89" s="312"/>
      <c r="SIN89" s="312"/>
      <c r="SIO89" s="312"/>
      <c r="SIP89" s="312"/>
      <c r="SIQ89" s="312"/>
      <c r="SIR89" s="312"/>
      <c r="SIS89" s="312"/>
      <c r="SIT89" s="312"/>
      <c r="SIU89" s="312"/>
      <c r="SIV89" s="312"/>
      <c r="SIW89" s="312"/>
      <c r="SIX89" s="312"/>
      <c r="SIY89" s="312"/>
      <c r="SIZ89" s="312"/>
      <c r="SJA89" s="312"/>
      <c r="SJB89" s="312"/>
      <c r="SJC89" s="312"/>
      <c r="SJD89" s="312"/>
      <c r="SJE89" s="312"/>
      <c r="SJF89" s="312"/>
      <c r="SJG89" s="312"/>
      <c r="SJH89" s="312"/>
      <c r="SJI89" s="312"/>
      <c r="SJJ89" s="312"/>
      <c r="SJK89" s="312"/>
      <c r="SJL89" s="312"/>
      <c r="SJM89" s="312"/>
      <c r="SJN89" s="312"/>
      <c r="SJO89" s="312"/>
      <c r="SJP89" s="312"/>
      <c r="SJQ89" s="312"/>
      <c r="SJR89" s="312"/>
      <c r="SJS89" s="312"/>
      <c r="SJT89" s="312"/>
      <c r="SJU89" s="312"/>
      <c r="SJV89" s="312"/>
      <c r="SJW89" s="312"/>
      <c r="SJX89" s="312"/>
      <c r="SJY89" s="312"/>
      <c r="SJZ89" s="312"/>
      <c r="SKA89" s="312"/>
      <c r="SKB89" s="312"/>
      <c r="SKC89" s="312"/>
      <c r="SKD89" s="312"/>
      <c r="SKE89" s="312"/>
      <c r="SKF89" s="312"/>
      <c r="SKG89" s="312"/>
      <c r="SKH89" s="312"/>
      <c r="SKI89" s="312"/>
      <c r="SKJ89" s="312"/>
      <c r="SKK89" s="318"/>
      <c r="SKL89" s="318"/>
      <c r="SKM89" s="318"/>
      <c r="SKN89" s="318"/>
      <c r="SKO89" s="318"/>
      <c r="SKP89" s="318"/>
      <c r="SKQ89" s="318"/>
      <c r="SKR89" s="318"/>
      <c r="SKS89" s="318"/>
      <c r="SKT89" s="318"/>
      <c r="SKU89" s="318"/>
      <c r="SKV89" s="318"/>
      <c r="SKW89" s="318"/>
      <c r="SKX89" s="318"/>
      <c r="SKY89" s="318"/>
      <c r="SKZ89" s="318"/>
      <c r="SLA89" s="322"/>
      <c r="SLB89" s="323"/>
      <c r="SLC89" s="323"/>
      <c r="SLD89" s="323"/>
      <c r="SLE89" s="323"/>
      <c r="SLF89" s="323"/>
      <c r="SLG89" s="323"/>
      <c r="SLH89" s="323"/>
      <c r="SLI89" s="323"/>
      <c r="SLJ89" s="323"/>
      <c r="SLK89" s="323"/>
      <c r="SLL89" s="323"/>
      <c r="SLM89" s="323"/>
      <c r="SLN89" s="323"/>
      <c r="SLO89" s="323"/>
      <c r="SLP89" s="350"/>
      <c r="SLQ89" s="312"/>
      <c r="SLR89" s="312"/>
      <c r="SLS89" s="312"/>
      <c r="SLT89" s="312"/>
      <c r="SLU89" s="312"/>
      <c r="SLV89" s="312"/>
      <c r="SLW89" s="312"/>
      <c r="SLX89" s="312"/>
      <c r="SLY89" s="312"/>
      <c r="SLZ89" s="312"/>
      <c r="SMA89" s="312"/>
      <c r="SMB89" s="312"/>
      <c r="SMC89" s="312"/>
      <c r="SMD89" s="312"/>
      <c r="SME89" s="312"/>
      <c r="SMF89" s="312"/>
      <c r="SMG89" s="312"/>
      <c r="SMH89" s="312"/>
      <c r="SMI89" s="312"/>
      <c r="SMJ89" s="312"/>
      <c r="SMK89" s="312"/>
      <c r="SML89" s="312"/>
      <c r="SMM89" s="312"/>
      <c r="SMN89" s="312"/>
      <c r="SMO89" s="312"/>
      <c r="SMP89" s="312"/>
      <c r="SMQ89" s="312"/>
      <c r="SMR89" s="312"/>
      <c r="SMS89" s="312"/>
      <c r="SMT89" s="312"/>
      <c r="SMU89" s="312"/>
      <c r="SMV89" s="312"/>
      <c r="SMW89" s="312"/>
      <c r="SMX89" s="312"/>
      <c r="SMY89" s="312"/>
      <c r="SMZ89" s="312"/>
      <c r="SNA89" s="312"/>
      <c r="SNB89" s="312"/>
      <c r="SNC89" s="312"/>
      <c r="SND89" s="312"/>
      <c r="SNE89" s="312"/>
      <c r="SNF89" s="312"/>
      <c r="SNG89" s="312"/>
      <c r="SNH89" s="312"/>
      <c r="SNI89" s="312"/>
      <c r="SNJ89" s="312"/>
      <c r="SNK89" s="312"/>
      <c r="SNL89" s="312"/>
      <c r="SNM89" s="312"/>
      <c r="SNN89" s="312"/>
      <c r="SNO89" s="312"/>
      <c r="SNP89" s="312"/>
      <c r="SNQ89" s="312"/>
      <c r="SNR89" s="312"/>
      <c r="SNS89" s="312"/>
      <c r="SNT89" s="312"/>
      <c r="SNU89" s="312"/>
      <c r="SNV89" s="312"/>
      <c r="SNW89" s="312"/>
      <c r="SNX89" s="312"/>
      <c r="SNY89" s="318"/>
      <c r="SNZ89" s="318"/>
      <c r="SOA89" s="318"/>
      <c r="SOB89" s="318"/>
      <c r="SOC89" s="318"/>
      <c r="SOD89" s="318"/>
      <c r="SOE89" s="318"/>
      <c r="SOF89" s="318"/>
      <c r="SOG89" s="318"/>
      <c r="SOH89" s="318"/>
      <c r="SOI89" s="318"/>
      <c r="SOJ89" s="318"/>
      <c r="SOK89" s="318"/>
      <c r="SOL89" s="318"/>
      <c r="SOM89" s="318"/>
      <c r="SON89" s="318"/>
      <c r="SOO89" s="322"/>
      <c r="SOP89" s="323"/>
      <c r="SOQ89" s="323"/>
      <c r="SOR89" s="323"/>
      <c r="SOS89" s="323"/>
      <c r="SOT89" s="323"/>
      <c r="SOU89" s="323"/>
      <c r="SOV89" s="323"/>
      <c r="SOW89" s="323"/>
      <c r="SOX89" s="323"/>
      <c r="SOY89" s="323"/>
      <c r="SOZ89" s="323"/>
      <c r="SPA89" s="323"/>
      <c r="SPB89" s="323"/>
      <c r="SPC89" s="323"/>
      <c r="SPD89" s="350"/>
      <c r="SPE89" s="312"/>
      <c r="SPF89" s="312"/>
      <c r="SPG89" s="312"/>
      <c r="SPH89" s="312"/>
      <c r="SPI89" s="312"/>
      <c r="SPJ89" s="312"/>
      <c r="SPK89" s="312"/>
      <c r="SPL89" s="312"/>
      <c r="SPM89" s="312"/>
      <c r="SPN89" s="312"/>
      <c r="SPO89" s="312"/>
      <c r="SPP89" s="312"/>
      <c r="SPQ89" s="312"/>
      <c r="SPR89" s="312"/>
      <c r="SPS89" s="312"/>
      <c r="SPT89" s="312"/>
      <c r="SPU89" s="312"/>
      <c r="SPV89" s="312"/>
      <c r="SPW89" s="312"/>
      <c r="SPX89" s="312"/>
      <c r="SPY89" s="312"/>
      <c r="SPZ89" s="312"/>
      <c r="SQA89" s="312"/>
      <c r="SQB89" s="312"/>
      <c r="SQC89" s="312"/>
      <c r="SQD89" s="312"/>
      <c r="SQE89" s="312"/>
      <c r="SQF89" s="312"/>
      <c r="SQG89" s="312"/>
      <c r="SQH89" s="312"/>
      <c r="SQI89" s="312"/>
      <c r="SQJ89" s="312"/>
      <c r="SQK89" s="312"/>
      <c r="SQL89" s="312"/>
      <c r="SQM89" s="312"/>
      <c r="SQN89" s="312"/>
      <c r="SQO89" s="312"/>
      <c r="SQP89" s="312"/>
      <c r="SQQ89" s="312"/>
      <c r="SQR89" s="312"/>
      <c r="SQS89" s="312"/>
      <c r="SQT89" s="312"/>
      <c r="SQU89" s="312"/>
      <c r="SQV89" s="312"/>
      <c r="SQW89" s="312"/>
      <c r="SQX89" s="312"/>
      <c r="SQY89" s="312"/>
      <c r="SQZ89" s="312"/>
      <c r="SRA89" s="312"/>
      <c r="SRB89" s="312"/>
      <c r="SRC89" s="312"/>
      <c r="SRD89" s="312"/>
      <c r="SRE89" s="312"/>
      <c r="SRF89" s="312"/>
      <c r="SRG89" s="312"/>
      <c r="SRH89" s="312"/>
      <c r="SRI89" s="312"/>
      <c r="SRJ89" s="312"/>
      <c r="SRK89" s="312"/>
      <c r="SRL89" s="312"/>
      <c r="SRM89" s="318"/>
      <c r="SRN89" s="318"/>
      <c r="SRO89" s="318"/>
      <c r="SRP89" s="318"/>
      <c r="SRQ89" s="318"/>
      <c r="SRR89" s="318"/>
      <c r="SRS89" s="318"/>
      <c r="SRT89" s="318"/>
      <c r="SRU89" s="318"/>
      <c r="SRV89" s="318"/>
      <c r="SRW89" s="318"/>
      <c r="SRX89" s="318"/>
      <c r="SRY89" s="318"/>
      <c r="SRZ89" s="318"/>
      <c r="SSA89" s="318"/>
      <c r="SSB89" s="318"/>
      <c r="SSC89" s="322"/>
      <c r="SSD89" s="323"/>
      <c r="SSE89" s="323"/>
      <c r="SSF89" s="323"/>
      <c r="SSG89" s="323"/>
      <c r="SSH89" s="323"/>
      <c r="SSI89" s="323"/>
      <c r="SSJ89" s="323"/>
      <c r="SSK89" s="323"/>
      <c r="SSL89" s="323"/>
      <c r="SSM89" s="323"/>
      <c r="SSN89" s="323"/>
      <c r="SSO89" s="323"/>
      <c r="SSP89" s="323"/>
      <c r="SSQ89" s="323"/>
      <c r="SSR89" s="350"/>
      <c r="SSS89" s="312"/>
      <c r="SST89" s="312"/>
      <c r="SSU89" s="312"/>
      <c r="SSV89" s="312"/>
      <c r="SSW89" s="312"/>
      <c r="SSX89" s="312"/>
      <c r="SSY89" s="312"/>
      <c r="SSZ89" s="312"/>
      <c r="STA89" s="312"/>
      <c r="STB89" s="312"/>
      <c r="STC89" s="312"/>
      <c r="STD89" s="312"/>
      <c r="STE89" s="312"/>
      <c r="STF89" s="312"/>
      <c r="STG89" s="312"/>
      <c r="STH89" s="312"/>
      <c r="STI89" s="312"/>
      <c r="STJ89" s="312"/>
      <c r="STK89" s="312"/>
      <c r="STL89" s="312"/>
      <c r="STM89" s="312"/>
      <c r="STN89" s="312"/>
      <c r="STO89" s="312"/>
      <c r="STP89" s="312"/>
      <c r="STQ89" s="312"/>
      <c r="STR89" s="312"/>
      <c r="STS89" s="312"/>
      <c r="STT89" s="312"/>
      <c r="STU89" s="312"/>
      <c r="STV89" s="312"/>
      <c r="STW89" s="312"/>
      <c r="STX89" s="312"/>
      <c r="STY89" s="312"/>
      <c r="STZ89" s="312"/>
      <c r="SUA89" s="312"/>
      <c r="SUB89" s="312"/>
      <c r="SUC89" s="312"/>
      <c r="SUD89" s="312"/>
      <c r="SUE89" s="312"/>
      <c r="SUF89" s="312"/>
      <c r="SUG89" s="312"/>
      <c r="SUH89" s="312"/>
      <c r="SUI89" s="312"/>
      <c r="SUJ89" s="312"/>
      <c r="SUK89" s="312"/>
      <c r="SUL89" s="312"/>
      <c r="SUM89" s="312"/>
      <c r="SUN89" s="312"/>
      <c r="SUO89" s="312"/>
      <c r="SUP89" s="312"/>
      <c r="SUQ89" s="312"/>
      <c r="SUR89" s="312"/>
      <c r="SUS89" s="312"/>
      <c r="SUT89" s="312"/>
      <c r="SUU89" s="312"/>
      <c r="SUV89" s="312"/>
      <c r="SUW89" s="312"/>
      <c r="SUX89" s="312"/>
      <c r="SUY89" s="312"/>
      <c r="SUZ89" s="312"/>
      <c r="SVA89" s="318"/>
      <c r="SVB89" s="318"/>
      <c r="SVC89" s="318"/>
      <c r="SVD89" s="318"/>
      <c r="SVE89" s="318"/>
      <c r="SVF89" s="318"/>
      <c r="SVG89" s="318"/>
      <c r="SVH89" s="318"/>
      <c r="SVI89" s="318"/>
      <c r="SVJ89" s="318"/>
      <c r="SVK89" s="318"/>
      <c r="SVL89" s="318"/>
      <c r="SVM89" s="318"/>
      <c r="SVN89" s="318"/>
      <c r="SVO89" s="318"/>
      <c r="SVP89" s="318"/>
      <c r="SVQ89" s="322"/>
      <c r="SVR89" s="323"/>
      <c r="SVS89" s="323"/>
      <c r="SVT89" s="323"/>
      <c r="SVU89" s="323"/>
      <c r="SVV89" s="323"/>
      <c r="SVW89" s="323"/>
      <c r="SVX89" s="323"/>
      <c r="SVY89" s="323"/>
      <c r="SVZ89" s="323"/>
      <c r="SWA89" s="323"/>
      <c r="SWB89" s="323"/>
      <c r="SWC89" s="323"/>
      <c r="SWD89" s="323"/>
      <c r="SWE89" s="323"/>
      <c r="SWF89" s="350"/>
      <c r="SWG89" s="312"/>
      <c r="SWH89" s="312"/>
      <c r="SWI89" s="312"/>
      <c r="SWJ89" s="312"/>
      <c r="SWK89" s="312"/>
      <c r="SWL89" s="312"/>
      <c r="SWM89" s="312"/>
      <c r="SWN89" s="312"/>
      <c r="SWO89" s="312"/>
      <c r="SWP89" s="312"/>
      <c r="SWQ89" s="312"/>
      <c r="SWR89" s="312"/>
      <c r="SWS89" s="312"/>
      <c r="SWT89" s="312"/>
      <c r="SWU89" s="312"/>
      <c r="SWV89" s="312"/>
      <c r="SWW89" s="312"/>
      <c r="SWX89" s="312"/>
      <c r="SWY89" s="312"/>
      <c r="SWZ89" s="312"/>
      <c r="SXA89" s="312"/>
      <c r="SXB89" s="312"/>
      <c r="SXC89" s="312"/>
      <c r="SXD89" s="312"/>
      <c r="SXE89" s="312"/>
      <c r="SXF89" s="312"/>
      <c r="SXG89" s="312"/>
      <c r="SXH89" s="312"/>
      <c r="SXI89" s="312"/>
      <c r="SXJ89" s="312"/>
      <c r="SXK89" s="312"/>
      <c r="SXL89" s="312"/>
      <c r="SXM89" s="312"/>
      <c r="SXN89" s="312"/>
      <c r="SXO89" s="312"/>
      <c r="SXP89" s="312"/>
      <c r="SXQ89" s="312"/>
      <c r="SXR89" s="312"/>
      <c r="SXS89" s="312"/>
      <c r="SXT89" s="312"/>
      <c r="SXU89" s="312"/>
      <c r="SXV89" s="312"/>
      <c r="SXW89" s="312"/>
      <c r="SXX89" s="312"/>
      <c r="SXY89" s="312"/>
      <c r="SXZ89" s="312"/>
      <c r="SYA89" s="312"/>
      <c r="SYB89" s="312"/>
      <c r="SYC89" s="312"/>
      <c r="SYD89" s="312"/>
      <c r="SYE89" s="312"/>
      <c r="SYF89" s="312"/>
      <c r="SYG89" s="312"/>
      <c r="SYH89" s="312"/>
      <c r="SYI89" s="312"/>
      <c r="SYJ89" s="312"/>
      <c r="SYK89" s="312"/>
      <c r="SYL89" s="312"/>
      <c r="SYM89" s="312"/>
      <c r="SYN89" s="312"/>
      <c r="SYO89" s="318"/>
      <c r="SYP89" s="318"/>
      <c r="SYQ89" s="318"/>
      <c r="SYR89" s="318"/>
      <c r="SYS89" s="318"/>
      <c r="SYT89" s="318"/>
      <c r="SYU89" s="318"/>
      <c r="SYV89" s="318"/>
      <c r="SYW89" s="318"/>
      <c r="SYX89" s="318"/>
      <c r="SYY89" s="318"/>
      <c r="SYZ89" s="318"/>
      <c r="SZA89" s="318"/>
      <c r="SZB89" s="318"/>
      <c r="SZC89" s="318"/>
      <c r="SZD89" s="318"/>
      <c r="SZE89" s="322"/>
      <c r="SZF89" s="323"/>
      <c r="SZG89" s="323"/>
      <c r="SZH89" s="323"/>
      <c r="SZI89" s="323"/>
      <c r="SZJ89" s="323"/>
      <c r="SZK89" s="323"/>
      <c r="SZL89" s="323"/>
      <c r="SZM89" s="323"/>
      <c r="SZN89" s="323"/>
      <c r="SZO89" s="323"/>
      <c r="SZP89" s="323"/>
      <c r="SZQ89" s="323"/>
      <c r="SZR89" s="323"/>
      <c r="SZS89" s="323"/>
      <c r="SZT89" s="350"/>
      <c r="SZU89" s="312"/>
      <c r="SZV89" s="312"/>
      <c r="SZW89" s="312"/>
      <c r="SZX89" s="312"/>
      <c r="SZY89" s="312"/>
      <c r="SZZ89" s="312"/>
      <c r="TAA89" s="312"/>
      <c r="TAB89" s="312"/>
      <c r="TAC89" s="312"/>
      <c r="TAD89" s="312"/>
      <c r="TAE89" s="312"/>
      <c r="TAF89" s="312"/>
      <c r="TAG89" s="312"/>
      <c r="TAH89" s="312"/>
      <c r="TAI89" s="312"/>
      <c r="TAJ89" s="312"/>
      <c r="TAK89" s="312"/>
      <c r="TAL89" s="312"/>
      <c r="TAM89" s="312"/>
      <c r="TAN89" s="312"/>
      <c r="TAO89" s="312"/>
      <c r="TAP89" s="312"/>
      <c r="TAQ89" s="312"/>
      <c r="TAR89" s="312"/>
      <c r="TAS89" s="312"/>
      <c r="TAT89" s="312"/>
      <c r="TAU89" s="312"/>
      <c r="TAV89" s="312"/>
      <c r="TAW89" s="312"/>
      <c r="TAX89" s="312"/>
      <c r="TAY89" s="312"/>
      <c r="TAZ89" s="312"/>
      <c r="TBA89" s="312"/>
      <c r="TBB89" s="312"/>
      <c r="TBC89" s="312"/>
      <c r="TBD89" s="312"/>
      <c r="TBE89" s="312"/>
      <c r="TBF89" s="312"/>
      <c r="TBG89" s="312"/>
      <c r="TBH89" s="312"/>
      <c r="TBI89" s="312"/>
      <c r="TBJ89" s="312"/>
      <c r="TBK89" s="312"/>
      <c r="TBL89" s="312"/>
      <c r="TBM89" s="312"/>
      <c r="TBN89" s="312"/>
      <c r="TBO89" s="312"/>
      <c r="TBP89" s="312"/>
      <c r="TBQ89" s="312"/>
      <c r="TBR89" s="312"/>
      <c r="TBS89" s="312"/>
      <c r="TBT89" s="312"/>
      <c r="TBU89" s="312"/>
      <c r="TBV89" s="312"/>
      <c r="TBW89" s="312"/>
      <c r="TBX89" s="312"/>
      <c r="TBY89" s="312"/>
      <c r="TBZ89" s="312"/>
      <c r="TCA89" s="312"/>
      <c r="TCB89" s="312"/>
      <c r="TCC89" s="318"/>
      <c r="TCD89" s="318"/>
      <c r="TCE89" s="318"/>
      <c r="TCF89" s="318"/>
      <c r="TCG89" s="318"/>
      <c r="TCH89" s="318"/>
      <c r="TCI89" s="318"/>
      <c r="TCJ89" s="318"/>
      <c r="TCK89" s="318"/>
      <c r="TCL89" s="318"/>
      <c r="TCM89" s="318"/>
      <c r="TCN89" s="318"/>
      <c r="TCO89" s="318"/>
      <c r="TCP89" s="318"/>
      <c r="TCQ89" s="318"/>
      <c r="TCR89" s="318"/>
      <c r="TCS89" s="322"/>
      <c r="TCT89" s="323"/>
      <c r="TCU89" s="323"/>
      <c r="TCV89" s="323"/>
      <c r="TCW89" s="323"/>
      <c r="TCX89" s="323"/>
      <c r="TCY89" s="323"/>
      <c r="TCZ89" s="323"/>
      <c r="TDA89" s="323"/>
      <c r="TDB89" s="323"/>
      <c r="TDC89" s="323"/>
      <c r="TDD89" s="323"/>
      <c r="TDE89" s="323"/>
      <c r="TDF89" s="323"/>
      <c r="TDG89" s="323"/>
      <c r="TDH89" s="350"/>
      <c r="TDI89" s="312"/>
      <c r="TDJ89" s="312"/>
      <c r="TDK89" s="312"/>
      <c r="TDL89" s="312"/>
      <c r="TDM89" s="312"/>
      <c r="TDN89" s="312"/>
      <c r="TDO89" s="312"/>
      <c r="TDP89" s="312"/>
      <c r="TDQ89" s="312"/>
      <c r="TDR89" s="312"/>
      <c r="TDS89" s="312"/>
      <c r="TDT89" s="312"/>
      <c r="TDU89" s="312"/>
      <c r="TDV89" s="312"/>
      <c r="TDW89" s="312"/>
      <c r="TDX89" s="312"/>
      <c r="TDY89" s="312"/>
      <c r="TDZ89" s="312"/>
      <c r="TEA89" s="312"/>
      <c r="TEB89" s="312"/>
      <c r="TEC89" s="312"/>
      <c r="TED89" s="312"/>
      <c r="TEE89" s="312"/>
      <c r="TEF89" s="312"/>
      <c r="TEG89" s="312"/>
      <c r="TEH89" s="312"/>
      <c r="TEI89" s="312"/>
      <c r="TEJ89" s="312"/>
      <c r="TEK89" s="312"/>
      <c r="TEL89" s="312"/>
      <c r="TEM89" s="312"/>
      <c r="TEN89" s="312"/>
      <c r="TEO89" s="312"/>
      <c r="TEP89" s="312"/>
      <c r="TEQ89" s="312"/>
      <c r="TER89" s="312"/>
      <c r="TES89" s="312"/>
      <c r="TET89" s="312"/>
      <c r="TEU89" s="312"/>
      <c r="TEV89" s="312"/>
      <c r="TEW89" s="312"/>
      <c r="TEX89" s="312"/>
      <c r="TEY89" s="312"/>
      <c r="TEZ89" s="312"/>
      <c r="TFA89" s="312"/>
      <c r="TFB89" s="312"/>
      <c r="TFC89" s="312"/>
      <c r="TFD89" s="312"/>
      <c r="TFE89" s="312"/>
      <c r="TFF89" s="312"/>
      <c r="TFG89" s="312"/>
      <c r="TFH89" s="312"/>
      <c r="TFI89" s="312"/>
      <c r="TFJ89" s="312"/>
      <c r="TFK89" s="312"/>
      <c r="TFL89" s="312"/>
      <c r="TFM89" s="312"/>
      <c r="TFN89" s="312"/>
      <c r="TFO89" s="312"/>
      <c r="TFP89" s="312"/>
      <c r="TFQ89" s="318"/>
      <c r="TFR89" s="318"/>
      <c r="TFS89" s="318"/>
      <c r="TFT89" s="318"/>
      <c r="TFU89" s="318"/>
      <c r="TFV89" s="318"/>
      <c r="TFW89" s="318"/>
      <c r="TFX89" s="318"/>
      <c r="TFY89" s="318"/>
      <c r="TFZ89" s="318"/>
      <c r="TGA89" s="318"/>
      <c r="TGB89" s="318"/>
      <c r="TGC89" s="318"/>
      <c r="TGD89" s="318"/>
      <c r="TGE89" s="318"/>
      <c r="TGF89" s="318"/>
      <c r="TGG89" s="322"/>
      <c r="TGH89" s="323"/>
      <c r="TGI89" s="323"/>
      <c r="TGJ89" s="323"/>
      <c r="TGK89" s="323"/>
      <c r="TGL89" s="323"/>
      <c r="TGM89" s="323"/>
      <c r="TGN89" s="323"/>
      <c r="TGO89" s="323"/>
      <c r="TGP89" s="323"/>
      <c r="TGQ89" s="323"/>
      <c r="TGR89" s="323"/>
      <c r="TGS89" s="323"/>
      <c r="TGT89" s="323"/>
      <c r="TGU89" s="323"/>
      <c r="TGV89" s="350"/>
      <c r="TGW89" s="312"/>
      <c r="TGX89" s="312"/>
      <c r="TGY89" s="312"/>
      <c r="TGZ89" s="312"/>
      <c r="THA89" s="312"/>
      <c r="THB89" s="312"/>
      <c r="THC89" s="312"/>
      <c r="THD89" s="312"/>
      <c r="THE89" s="312"/>
      <c r="THF89" s="312"/>
      <c r="THG89" s="312"/>
      <c r="THH89" s="312"/>
      <c r="THI89" s="312"/>
      <c r="THJ89" s="312"/>
      <c r="THK89" s="312"/>
      <c r="THL89" s="312"/>
      <c r="THM89" s="312"/>
      <c r="THN89" s="312"/>
      <c r="THO89" s="312"/>
      <c r="THP89" s="312"/>
      <c r="THQ89" s="312"/>
      <c r="THR89" s="312"/>
      <c r="THS89" s="312"/>
      <c r="THT89" s="312"/>
      <c r="THU89" s="312"/>
      <c r="THV89" s="312"/>
      <c r="THW89" s="312"/>
      <c r="THX89" s="312"/>
      <c r="THY89" s="312"/>
      <c r="THZ89" s="312"/>
      <c r="TIA89" s="312"/>
      <c r="TIB89" s="312"/>
      <c r="TIC89" s="312"/>
      <c r="TID89" s="312"/>
      <c r="TIE89" s="312"/>
      <c r="TIF89" s="312"/>
      <c r="TIG89" s="312"/>
      <c r="TIH89" s="312"/>
      <c r="TII89" s="312"/>
      <c r="TIJ89" s="312"/>
      <c r="TIK89" s="312"/>
      <c r="TIL89" s="312"/>
      <c r="TIM89" s="312"/>
      <c r="TIN89" s="312"/>
      <c r="TIO89" s="312"/>
      <c r="TIP89" s="312"/>
      <c r="TIQ89" s="312"/>
      <c r="TIR89" s="312"/>
      <c r="TIS89" s="312"/>
      <c r="TIT89" s="312"/>
      <c r="TIU89" s="312"/>
      <c r="TIV89" s="312"/>
      <c r="TIW89" s="312"/>
      <c r="TIX89" s="312"/>
      <c r="TIY89" s="312"/>
      <c r="TIZ89" s="312"/>
      <c r="TJA89" s="312"/>
      <c r="TJB89" s="312"/>
      <c r="TJC89" s="312"/>
      <c r="TJD89" s="312"/>
      <c r="TJE89" s="318"/>
      <c r="TJF89" s="318"/>
      <c r="TJG89" s="318"/>
      <c r="TJH89" s="318"/>
      <c r="TJI89" s="318"/>
      <c r="TJJ89" s="318"/>
      <c r="TJK89" s="318"/>
      <c r="TJL89" s="318"/>
      <c r="TJM89" s="318"/>
      <c r="TJN89" s="318"/>
      <c r="TJO89" s="318"/>
      <c r="TJP89" s="318"/>
      <c r="TJQ89" s="318"/>
      <c r="TJR89" s="318"/>
      <c r="TJS89" s="318"/>
      <c r="TJT89" s="318"/>
      <c r="TJU89" s="322"/>
      <c r="TJV89" s="323"/>
      <c r="TJW89" s="323"/>
      <c r="TJX89" s="323"/>
      <c r="TJY89" s="323"/>
      <c r="TJZ89" s="323"/>
      <c r="TKA89" s="323"/>
      <c r="TKB89" s="323"/>
      <c r="TKC89" s="323"/>
      <c r="TKD89" s="323"/>
      <c r="TKE89" s="323"/>
      <c r="TKF89" s="323"/>
      <c r="TKG89" s="323"/>
      <c r="TKH89" s="323"/>
      <c r="TKI89" s="323"/>
      <c r="TKJ89" s="350"/>
      <c r="TKK89" s="312"/>
      <c r="TKL89" s="312"/>
      <c r="TKM89" s="312"/>
      <c r="TKN89" s="312"/>
      <c r="TKO89" s="312"/>
      <c r="TKP89" s="312"/>
      <c r="TKQ89" s="312"/>
      <c r="TKR89" s="312"/>
      <c r="TKS89" s="312"/>
      <c r="TKT89" s="312"/>
      <c r="TKU89" s="312"/>
      <c r="TKV89" s="312"/>
      <c r="TKW89" s="312"/>
      <c r="TKX89" s="312"/>
      <c r="TKY89" s="312"/>
      <c r="TKZ89" s="312"/>
      <c r="TLA89" s="312"/>
      <c r="TLB89" s="312"/>
      <c r="TLC89" s="312"/>
      <c r="TLD89" s="312"/>
      <c r="TLE89" s="312"/>
      <c r="TLF89" s="312"/>
      <c r="TLG89" s="312"/>
      <c r="TLH89" s="312"/>
      <c r="TLI89" s="312"/>
      <c r="TLJ89" s="312"/>
      <c r="TLK89" s="312"/>
      <c r="TLL89" s="312"/>
      <c r="TLM89" s="312"/>
      <c r="TLN89" s="312"/>
      <c r="TLO89" s="312"/>
      <c r="TLP89" s="312"/>
      <c r="TLQ89" s="312"/>
      <c r="TLR89" s="312"/>
      <c r="TLS89" s="312"/>
      <c r="TLT89" s="312"/>
      <c r="TLU89" s="312"/>
      <c r="TLV89" s="312"/>
      <c r="TLW89" s="312"/>
      <c r="TLX89" s="312"/>
      <c r="TLY89" s="312"/>
      <c r="TLZ89" s="312"/>
      <c r="TMA89" s="312"/>
      <c r="TMB89" s="312"/>
      <c r="TMC89" s="312"/>
      <c r="TMD89" s="312"/>
      <c r="TME89" s="312"/>
      <c r="TMF89" s="312"/>
      <c r="TMG89" s="312"/>
      <c r="TMH89" s="312"/>
      <c r="TMI89" s="312"/>
      <c r="TMJ89" s="312"/>
      <c r="TMK89" s="312"/>
      <c r="TML89" s="312"/>
      <c r="TMM89" s="312"/>
      <c r="TMN89" s="312"/>
      <c r="TMO89" s="312"/>
      <c r="TMP89" s="312"/>
      <c r="TMQ89" s="312"/>
      <c r="TMR89" s="312"/>
      <c r="TMS89" s="318"/>
      <c r="TMT89" s="318"/>
      <c r="TMU89" s="318"/>
      <c r="TMV89" s="318"/>
      <c r="TMW89" s="318"/>
      <c r="TMX89" s="318"/>
      <c r="TMY89" s="318"/>
      <c r="TMZ89" s="318"/>
      <c r="TNA89" s="318"/>
      <c r="TNB89" s="318"/>
      <c r="TNC89" s="318"/>
      <c r="TND89" s="318"/>
      <c r="TNE89" s="318"/>
      <c r="TNF89" s="318"/>
      <c r="TNG89" s="318"/>
      <c r="TNH89" s="318"/>
      <c r="TNI89" s="322"/>
      <c r="TNJ89" s="323"/>
      <c r="TNK89" s="323"/>
      <c r="TNL89" s="323"/>
      <c r="TNM89" s="323"/>
      <c r="TNN89" s="323"/>
      <c r="TNO89" s="323"/>
      <c r="TNP89" s="323"/>
      <c r="TNQ89" s="323"/>
      <c r="TNR89" s="323"/>
      <c r="TNS89" s="323"/>
      <c r="TNT89" s="323"/>
      <c r="TNU89" s="323"/>
      <c r="TNV89" s="323"/>
      <c r="TNW89" s="323"/>
      <c r="TNX89" s="350"/>
      <c r="TNY89" s="312"/>
      <c r="TNZ89" s="312"/>
      <c r="TOA89" s="312"/>
      <c r="TOB89" s="312"/>
      <c r="TOC89" s="312"/>
      <c r="TOD89" s="312"/>
      <c r="TOE89" s="312"/>
      <c r="TOF89" s="312"/>
      <c r="TOG89" s="312"/>
      <c r="TOH89" s="312"/>
      <c r="TOI89" s="312"/>
      <c r="TOJ89" s="312"/>
      <c r="TOK89" s="312"/>
      <c r="TOL89" s="312"/>
      <c r="TOM89" s="312"/>
      <c r="TON89" s="312"/>
      <c r="TOO89" s="312"/>
      <c r="TOP89" s="312"/>
      <c r="TOQ89" s="312"/>
      <c r="TOR89" s="312"/>
      <c r="TOS89" s="312"/>
      <c r="TOT89" s="312"/>
      <c r="TOU89" s="312"/>
      <c r="TOV89" s="312"/>
      <c r="TOW89" s="312"/>
      <c r="TOX89" s="312"/>
      <c r="TOY89" s="312"/>
      <c r="TOZ89" s="312"/>
      <c r="TPA89" s="312"/>
      <c r="TPB89" s="312"/>
      <c r="TPC89" s="312"/>
      <c r="TPD89" s="312"/>
      <c r="TPE89" s="312"/>
      <c r="TPF89" s="312"/>
      <c r="TPG89" s="312"/>
      <c r="TPH89" s="312"/>
      <c r="TPI89" s="312"/>
      <c r="TPJ89" s="312"/>
      <c r="TPK89" s="312"/>
      <c r="TPL89" s="312"/>
      <c r="TPM89" s="312"/>
      <c r="TPN89" s="312"/>
      <c r="TPO89" s="312"/>
      <c r="TPP89" s="312"/>
      <c r="TPQ89" s="312"/>
      <c r="TPR89" s="312"/>
      <c r="TPS89" s="312"/>
      <c r="TPT89" s="312"/>
      <c r="TPU89" s="312"/>
      <c r="TPV89" s="312"/>
      <c r="TPW89" s="312"/>
      <c r="TPX89" s="312"/>
      <c r="TPY89" s="312"/>
      <c r="TPZ89" s="312"/>
      <c r="TQA89" s="312"/>
      <c r="TQB89" s="312"/>
      <c r="TQC89" s="312"/>
      <c r="TQD89" s="312"/>
      <c r="TQE89" s="312"/>
      <c r="TQF89" s="312"/>
      <c r="TQG89" s="318"/>
      <c r="TQH89" s="318"/>
      <c r="TQI89" s="318"/>
      <c r="TQJ89" s="318"/>
      <c r="TQK89" s="318"/>
      <c r="TQL89" s="318"/>
      <c r="TQM89" s="318"/>
      <c r="TQN89" s="318"/>
      <c r="TQO89" s="318"/>
      <c r="TQP89" s="318"/>
      <c r="TQQ89" s="318"/>
      <c r="TQR89" s="318"/>
      <c r="TQS89" s="318"/>
      <c r="TQT89" s="318"/>
      <c r="TQU89" s="318"/>
      <c r="TQV89" s="318"/>
      <c r="TQW89" s="322"/>
      <c r="TQX89" s="323"/>
      <c r="TQY89" s="323"/>
      <c r="TQZ89" s="323"/>
      <c r="TRA89" s="323"/>
      <c r="TRB89" s="323"/>
      <c r="TRC89" s="323"/>
      <c r="TRD89" s="323"/>
      <c r="TRE89" s="323"/>
      <c r="TRF89" s="323"/>
      <c r="TRG89" s="323"/>
      <c r="TRH89" s="323"/>
      <c r="TRI89" s="323"/>
      <c r="TRJ89" s="323"/>
      <c r="TRK89" s="323"/>
      <c r="TRL89" s="350"/>
      <c r="TRM89" s="312"/>
      <c r="TRN89" s="312"/>
      <c r="TRO89" s="312"/>
      <c r="TRP89" s="312"/>
      <c r="TRQ89" s="312"/>
      <c r="TRR89" s="312"/>
      <c r="TRS89" s="312"/>
      <c r="TRT89" s="312"/>
      <c r="TRU89" s="312"/>
      <c r="TRV89" s="312"/>
      <c r="TRW89" s="312"/>
      <c r="TRX89" s="312"/>
      <c r="TRY89" s="312"/>
      <c r="TRZ89" s="312"/>
      <c r="TSA89" s="312"/>
      <c r="TSB89" s="312"/>
      <c r="TSC89" s="312"/>
      <c r="TSD89" s="312"/>
      <c r="TSE89" s="312"/>
      <c r="TSF89" s="312"/>
      <c r="TSG89" s="312"/>
      <c r="TSH89" s="312"/>
      <c r="TSI89" s="312"/>
      <c r="TSJ89" s="312"/>
      <c r="TSK89" s="312"/>
      <c r="TSL89" s="312"/>
      <c r="TSM89" s="312"/>
      <c r="TSN89" s="312"/>
      <c r="TSO89" s="312"/>
      <c r="TSP89" s="312"/>
      <c r="TSQ89" s="312"/>
      <c r="TSR89" s="312"/>
      <c r="TSS89" s="312"/>
      <c r="TST89" s="312"/>
      <c r="TSU89" s="312"/>
      <c r="TSV89" s="312"/>
      <c r="TSW89" s="312"/>
      <c r="TSX89" s="312"/>
      <c r="TSY89" s="312"/>
      <c r="TSZ89" s="312"/>
      <c r="TTA89" s="312"/>
      <c r="TTB89" s="312"/>
      <c r="TTC89" s="312"/>
      <c r="TTD89" s="312"/>
      <c r="TTE89" s="312"/>
      <c r="TTF89" s="312"/>
      <c r="TTG89" s="312"/>
      <c r="TTH89" s="312"/>
      <c r="TTI89" s="312"/>
      <c r="TTJ89" s="312"/>
      <c r="TTK89" s="312"/>
      <c r="TTL89" s="312"/>
      <c r="TTM89" s="312"/>
      <c r="TTN89" s="312"/>
      <c r="TTO89" s="312"/>
      <c r="TTP89" s="312"/>
      <c r="TTQ89" s="312"/>
      <c r="TTR89" s="312"/>
      <c r="TTS89" s="312"/>
      <c r="TTT89" s="312"/>
      <c r="TTU89" s="318"/>
      <c r="TTV89" s="318"/>
      <c r="TTW89" s="318"/>
      <c r="TTX89" s="318"/>
      <c r="TTY89" s="318"/>
      <c r="TTZ89" s="318"/>
      <c r="TUA89" s="318"/>
      <c r="TUB89" s="318"/>
      <c r="TUC89" s="318"/>
      <c r="TUD89" s="318"/>
      <c r="TUE89" s="318"/>
      <c r="TUF89" s="318"/>
      <c r="TUG89" s="318"/>
      <c r="TUH89" s="318"/>
      <c r="TUI89" s="318"/>
      <c r="TUJ89" s="318"/>
      <c r="TUK89" s="322"/>
      <c r="TUL89" s="323"/>
      <c r="TUM89" s="323"/>
      <c r="TUN89" s="323"/>
      <c r="TUO89" s="323"/>
      <c r="TUP89" s="323"/>
      <c r="TUQ89" s="323"/>
      <c r="TUR89" s="323"/>
      <c r="TUS89" s="323"/>
      <c r="TUT89" s="323"/>
      <c r="TUU89" s="323"/>
      <c r="TUV89" s="323"/>
      <c r="TUW89" s="323"/>
      <c r="TUX89" s="323"/>
      <c r="TUY89" s="323"/>
      <c r="TUZ89" s="350"/>
      <c r="TVA89" s="312"/>
      <c r="TVB89" s="312"/>
      <c r="TVC89" s="312"/>
      <c r="TVD89" s="312"/>
      <c r="TVE89" s="312"/>
      <c r="TVF89" s="312"/>
      <c r="TVG89" s="312"/>
      <c r="TVH89" s="312"/>
      <c r="TVI89" s="312"/>
      <c r="TVJ89" s="312"/>
      <c r="TVK89" s="312"/>
      <c r="TVL89" s="312"/>
      <c r="TVM89" s="312"/>
      <c r="TVN89" s="312"/>
      <c r="TVO89" s="312"/>
      <c r="TVP89" s="312"/>
      <c r="TVQ89" s="312"/>
      <c r="TVR89" s="312"/>
      <c r="TVS89" s="312"/>
      <c r="TVT89" s="312"/>
      <c r="TVU89" s="312"/>
      <c r="TVV89" s="312"/>
      <c r="TVW89" s="312"/>
      <c r="TVX89" s="312"/>
      <c r="TVY89" s="312"/>
      <c r="TVZ89" s="312"/>
      <c r="TWA89" s="312"/>
      <c r="TWB89" s="312"/>
      <c r="TWC89" s="312"/>
      <c r="TWD89" s="312"/>
      <c r="TWE89" s="312"/>
      <c r="TWF89" s="312"/>
      <c r="TWG89" s="312"/>
      <c r="TWH89" s="312"/>
      <c r="TWI89" s="312"/>
      <c r="TWJ89" s="312"/>
      <c r="TWK89" s="312"/>
      <c r="TWL89" s="312"/>
      <c r="TWM89" s="312"/>
      <c r="TWN89" s="312"/>
      <c r="TWO89" s="312"/>
      <c r="TWP89" s="312"/>
      <c r="TWQ89" s="312"/>
      <c r="TWR89" s="312"/>
      <c r="TWS89" s="312"/>
      <c r="TWT89" s="312"/>
      <c r="TWU89" s="312"/>
      <c r="TWV89" s="312"/>
      <c r="TWW89" s="312"/>
      <c r="TWX89" s="312"/>
      <c r="TWY89" s="312"/>
      <c r="TWZ89" s="312"/>
      <c r="TXA89" s="312"/>
      <c r="TXB89" s="312"/>
      <c r="TXC89" s="312"/>
      <c r="TXD89" s="312"/>
      <c r="TXE89" s="312"/>
      <c r="TXF89" s="312"/>
      <c r="TXG89" s="312"/>
      <c r="TXH89" s="312"/>
      <c r="TXI89" s="318"/>
      <c r="TXJ89" s="318"/>
      <c r="TXK89" s="318"/>
      <c r="TXL89" s="318"/>
      <c r="TXM89" s="318"/>
      <c r="TXN89" s="318"/>
      <c r="TXO89" s="318"/>
      <c r="TXP89" s="318"/>
      <c r="TXQ89" s="318"/>
      <c r="TXR89" s="318"/>
      <c r="TXS89" s="318"/>
      <c r="TXT89" s="318"/>
      <c r="TXU89" s="318"/>
      <c r="TXV89" s="318"/>
      <c r="TXW89" s="318"/>
      <c r="TXX89" s="318"/>
      <c r="TXY89" s="322"/>
      <c r="TXZ89" s="323"/>
      <c r="TYA89" s="323"/>
      <c r="TYB89" s="323"/>
      <c r="TYC89" s="323"/>
      <c r="TYD89" s="323"/>
      <c r="TYE89" s="323"/>
      <c r="TYF89" s="323"/>
      <c r="TYG89" s="323"/>
      <c r="TYH89" s="323"/>
      <c r="TYI89" s="323"/>
      <c r="TYJ89" s="323"/>
      <c r="TYK89" s="323"/>
      <c r="TYL89" s="323"/>
      <c r="TYM89" s="323"/>
      <c r="TYN89" s="350"/>
      <c r="TYO89" s="312"/>
      <c r="TYP89" s="312"/>
      <c r="TYQ89" s="312"/>
      <c r="TYR89" s="312"/>
      <c r="TYS89" s="312"/>
      <c r="TYT89" s="312"/>
      <c r="TYU89" s="312"/>
      <c r="TYV89" s="312"/>
      <c r="TYW89" s="312"/>
      <c r="TYX89" s="312"/>
      <c r="TYY89" s="312"/>
      <c r="TYZ89" s="312"/>
      <c r="TZA89" s="312"/>
      <c r="TZB89" s="312"/>
      <c r="TZC89" s="312"/>
      <c r="TZD89" s="312"/>
      <c r="TZE89" s="312"/>
      <c r="TZF89" s="312"/>
      <c r="TZG89" s="312"/>
      <c r="TZH89" s="312"/>
      <c r="TZI89" s="312"/>
      <c r="TZJ89" s="312"/>
      <c r="TZK89" s="312"/>
      <c r="TZL89" s="312"/>
      <c r="TZM89" s="312"/>
      <c r="TZN89" s="312"/>
      <c r="TZO89" s="312"/>
      <c r="TZP89" s="312"/>
      <c r="TZQ89" s="312"/>
      <c r="TZR89" s="312"/>
      <c r="TZS89" s="312"/>
      <c r="TZT89" s="312"/>
      <c r="TZU89" s="312"/>
      <c r="TZV89" s="312"/>
      <c r="TZW89" s="312"/>
      <c r="TZX89" s="312"/>
      <c r="TZY89" s="312"/>
      <c r="TZZ89" s="312"/>
      <c r="UAA89" s="312"/>
      <c r="UAB89" s="312"/>
      <c r="UAC89" s="312"/>
      <c r="UAD89" s="312"/>
      <c r="UAE89" s="312"/>
      <c r="UAF89" s="312"/>
      <c r="UAG89" s="312"/>
      <c r="UAH89" s="312"/>
      <c r="UAI89" s="312"/>
      <c r="UAJ89" s="312"/>
      <c r="UAK89" s="312"/>
      <c r="UAL89" s="312"/>
      <c r="UAM89" s="312"/>
      <c r="UAN89" s="312"/>
      <c r="UAO89" s="312"/>
      <c r="UAP89" s="312"/>
      <c r="UAQ89" s="312"/>
      <c r="UAR89" s="312"/>
      <c r="UAS89" s="312"/>
      <c r="UAT89" s="312"/>
      <c r="UAU89" s="312"/>
      <c r="UAV89" s="312"/>
      <c r="UAW89" s="318"/>
      <c r="UAX89" s="318"/>
      <c r="UAY89" s="318"/>
      <c r="UAZ89" s="318"/>
      <c r="UBA89" s="318"/>
      <c r="UBB89" s="318"/>
      <c r="UBC89" s="318"/>
      <c r="UBD89" s="318"/>
      <c r="UBE89" s="318"/>
      <c r="UBF89" s="318"/>
      <c r="UBG89" s="318"/>
      <c r="UBH89" s="318"/>
      <c r="UBI89" s="318"/>
      <c r="UBJ89" s="318"/>
      <c r="UBK89" s="318"/>
      <c r="UBL89" s="318"/>
      <c r="UBM89" s="322"/>
      <c r="UBN89" s="323"/>
      <c r="UBO89" s="323"/>
      <c r="UBP89" s="323"/>
      <c r="UBQ89" s="323"/>
      <c r="UBR89" s="323"/>
      <c r="UBS89" s="323"/>
      <c r="UBT89" s="323"/>
      <c r="UBU89" s="323"/>
      <c r="UBV89" s="323"/>
      <c r="UBW89" s="323"/>
      <c r="UBX89" s="323"/>
      <c r="UBY89" s="323"/>
      <c r="UBZ89" s="323"/>
      <c r="UCA89" s="323"/>
      <c r="UCB89" s="350"/>
      <c r="UCC89" s="312"/>
      <c r="UCD89" s="312"/>
      <c r="UCE89" s="312"/>
      <c r="UCF89" s="312"/>
      <c r="UCG89" s="312"/>
      <c r="UCH89" s="312"/>
      <c r="UCI89" s="312"/>
      <c r="UCJ89" s="312"/>
      <c r="UCK89" s="312"/>
      <c r="UCL89" s="312"/>
      <c r="UCM89" s="312"/>
      <c r="UCN89" s="312"/>
      <c r="UCO89" s="312"/>
      <c r="UCP89" s="312"/>
      <c r="UCQ89" s="312"/>
      <c r="UCR89" s="312"/>
      <c r="UCS89" s="312"/>
      <c r="UCT89" s="312"/>
      <c r="UCU89" s="312"/>
      <c r="UCV89" s="312"/>
      <c r="UCW89" s="312"/>
      <c r="UCX89" s="312"/>
      <c r="UCY89" s="312"/>
      <c r="UCZ89" s="312"/>
      <c r="UDA89" s="312"/>
      <c r="UDB89" s="312"/>
      <c r="UDC89" s="312"/>
      <c r="UDD89" s="312"/>
      <c r="UDE89" s="312"/>
      <c r="UDF89" s="312"/>
      <c r="UDG89" s="312"/>
      <c r="UDH89" s="312"/>
      <c r="UDI89" s="312"/>
      <c r="UDJ89" s="312"/>
      <c r="UDK89" s="312"/>
      <c r="UDL89" s="312"/>
      <c r="UDM89" s="312"/>
      <c r="UDN89" s="312"/>
      <c r="UDO89" s="312"/>
      <c r="UDP89" s="312"/>
      <c r="UDQ89" s="312"/>
      <c r="UDR89" s="312"/>
      <c r="UDS89" s="312"/>
      <c r="UDT89" s="312"/>
      <c r="UDU89" s="312"/>
      <c r="UDV89" s="312"/>
      <c r="UDW89" s="312"/>
      <c r="UDX89" s="312"/>
      <c r="UDY89" s="312"/>
      <c r="UDZ89" s="312"/>
      <c r="UEA89" s="312"/>
      <c r="UEB89" s="312"/>
      <c r="UEC89" s="312"/>
      <c r="UED89" s="312"/>
      <c r="UEE89" s="312"/>
      <c r="UEF89" s="312"/>
      <c r="UEG89" s="312"/>
      <c r="UEH89" s="312"/>
      <c r="UEI89" s="312"/>
      <c r="UEJ89" s="312"/>
      <c r="UEK89" s="318"/>
      <c r="UEL89" s="318"/>
      <c r="UEM89" s="318"/>
      <c r="UEN89" s="318"/>
      <c r="UEO89" s="318"/>
      <c r="UEP89" s="318"/>
      <c r="UEQ89" s="318"/>
      <c r="UER89" s="318"/>
      <c r="UES89" s="318"/>
      <c r="UET89" s="318"/>
      <c r="UEU89" s="318"/>
      <c r="UEV89" s="318"/>
      <c r="UEW89" s="318"/>
      <c r="UEX89" s="318"/>
      <c r="UEY89" s="318"/>
      <c r="UEZ89" s="318"/>
      <c r="UFA89" s="322"/>
      <c r="UFB89" s="323"/>
      <c r="UFC89" s="323"/>
      <c r="UFD89" s="323"/>
      <c r="UFE89" s="323"/>
      <c r="UFF89" s="323"/>
      <c r="UFG89" s="323"/>
      <c r="UFH89" s="323"/>
      <c r="UFI89" s="323"/>
      <c r="UFJ89" s="323"/>
      <c r="UFK89" s="323"/>
      <c r="UFL89" s="323"/>
      <c r="UFM89" s="323"/>
      <c r="UFN89" s="323"/>
      <c r="UFO89" s="323"/>
      <c r="UFP89" s="350"/>
      <c r="UFQ89" s="312"/>
      <c r="UFR89" s="312"/>
      <c r="UFS89" s="312"/>
      <c r="UFT89" s="312"/>
      <c r="UFU89" s="312"/>
      <c r="UFV89" s="312"/>
      <c r="UFW89" s="312"/>
      <c r="UFX89" s="312"/>
      <c r="UFY89" s="312"/>
      <c r="UFZ89" s="312"/>
      <c r="UGA89" s="312"/>
      <c r="UGB89" s="312"/>
      <c r="UGC89" s="312"/>
      <c r="UGD89" s="312"/>
      <c r="UGE89" s="312"/>
      <c r="UGF89" s="312"/>
      <c r="UGG89" s="312"/>
      <c r="UGH89" s="312"/>
      <c r="UGI89" s="312"/>
      <c r="UGJ89" s="312"/>
      <c r="UGK89" s="312"/>
      <c r="UGL89" s="312"/>
      <c r="UGM89" s="312"/>
      <c r="UGN89" s="312"/>
      <c r="UGO89" s="312"/>
      <c r="UGP89" s="312"/>
      <c r="UGQ89" s="312"/>
      <c r="UGR89" s="312"/>
      <c r="UGS89" s="312"/>
      <c r="UGT89" s="312"/>
      <c r="UGU89" s="312"/>
      <c r="UGV89" s="312"/>
      <c r="UGW89" s="312"/>
      <c r="UGX89" s="312"/>
      <c r="UGY89" s="312"/>
      <c r="UGZ89" s="312"/>
      <c r="UHA89" s="312"/>
      <c r="UHB89" s="312"/>
      <c r="UHC89" s="312"/>
      <c r="UHD89" s="312"/>
      <c r="UHE89" s="312"/>
      <c r="UHF89" s="312"/>
      <c r="UHG89" s="312"/>
      <c r="UHH89" s="312"/>
      <c r="UHI89" s="312"/>
      <c r="UHJ89" s="312"/>
      <c r="UHK89" s="312"/>
      <c r="UHL89" s="312"/>
      <c r="UHM89" s="312"/>
      <c r="UHN89" s="312"/>
      <c r="UHO89" s="312"/>
      <c r="UHP89" s="312"/>
      <c r="UHQ89" s="312"/>
      <c r="UHR89" s="312"/>
      <c r="UHS89" s="312"/>
      <c r="UHT89" s="312"/>
      <c r="UHU89" s="312"/>
      <c r="UHV89" s="312"/>
      <c r="UHW89" s="312"/>
      <c r="UHX89" s="312"/>
      <c r="UHY89" s="318"/>
      <c r="UHZ89" s="318"/>
      <c r="UIA89" s="318"/>
      <c r="UIB89" s="318"/>
      <c r="UIC89" s="318"/>
      <c r="UID89" s="318"/>
      <c r="UIE89" s="318"/>
      <c r="UIF89" s="318"/>
      <c r="UIG89" s="318"/>
      <c r="UIH89" s="318"/>
      <c r="UII89" s="318"/>
      <c r="UIJ89" s="318"/>
      <c r="UIK89" s="318"/>
      <c r="UIL89" s="318"/>
      <c r="UIM89" s="318"/>
      <c r="UIN89" s="318"/>
      <c r="UIO89" s="322"/>
      <c r="UIP89" s="323"/>
      <c r="UIQ89" s="323"/>
      <c r="UIR89" s="323"/>
      <c r="UIS89" s="323"/>
      <c r="UIT89" s="323"/>
      <c r="UIU89" s="323"/>
      <c r="UIV89" s="323"/>
      <c r="UIW89" s="323"/>
      <c r="UIX89" s="323"/>
      <c r="UIY89" s="323"/>
      <c r="UIZ89" s="323"/>
      <c r="UJA89" s="323"/>
      <c r="UJB89" s="323"/>
      <c r="UJC89" s="323"/>
      <c r="UJD89" s="350"/>
      <c r="UJE89" s="312"/>
      <c r="UJF89" s="312"/>
      <c r="UJG89" s="312"/>
      <c r="UJH89" s="312"/>
      <c r="UJI89" s="312"/>
      <c r="UJJ89" s="312"/>
      <c r="UJK89" s="312"/>
      <c r="UJL89" s="312"/>
      <c r="UJM89" s="312"/>
      <c r="UJN89" s="312"/>
      <c r="UJO89" s="312"/>
      <c r="UJP89" s="312"/>
      <c r="UJQ89" s="312"/>
      <c r="UJR89" s="312"/>
      <c r="UJS89" s="312"/>
      <c r="UJT89" s="312"/>
      <c r="UJU89" s="312"/>
      <c r="UJV89" s="312"/>
      <c r="UJW89" s="312"/>
      <c r="UJX89" s="312"/>
      <c r="UJY89" s="312"/>
      <c r="UJZ89" s="312"/>
      <c r="UKA89" s="312"/>
      <c r="UKB89" s="312"/>
      <c r="UKC89" s="312"/>
      <c r="UKD89" s="312"/>
      <c r="UKE89" s="312"/>
      <c r="UKF89" s="312"/>
      <c r="UKG89" s="312"/>
      <c r="UKH89" s="312"/>
      <c r="UKI89" s="312"/>
      <c r="UKJ89" s="312"/>
      <c r="UKK89" s="312"/>
      <c r="UKL89" s="312"/>
      <c r="UKM89" s="312"/>
      <c r="UKN89" s="312"/>
      <c r="UKO89" s="312"/>
      <c r="UKP89" s="312"/>
      <c r="UKQ89" s="312"/>
      <c r="UKR89" s="312"/>
      <c r="UKS89" s="312"/>
      <c r="UKT89" s="312"/>
      <c r="UKU89" s="312"/>
      <c r="UKV89" s="312"/>
      <c r="UKW89" s="312"/>
      <c r="UKX89" s="312"/>
      <c r="UKY89" s="312"/>
      <c r="UKZ89" s="312"/>
      <c r="ULA89" s="312"/>
      <c r="ULB89" s="312"/>
      <c r="ULC89" s="312"/>
      <c r="ULD89" s="312"/>
      <c r="ULE89" s="312"/>
      <c r="ULF89" s="312"/>
      <c r="ULG89" s="312"/>
      <c r="ULH89" s="312"/>
      <c r="ULI89" s="312"/>
      <c r="ULJ89" s="312"/>
      <c r="ULK89" s="312"/>
      <c r="ULL89" s="312"/>
      <c r="ULM89" s="318"/>
      <c r="ULN89" s="318"/>
      <c r="ULO89" s="318"/>
      <c r="ULP89" s="318"/>
      <c r="ULQ89" s="318"/>
      <c r="ULR89" s="318"/>
      <c r="ULS89" s="318"/>
      <c r="ULT89" s="318"/>
      <c r="ULU89" s="318"/>
      <c r="ULV89" s="318"/>
      <c r="ULW89" s="318"/>
      <c r="ULX89" s="318"/>
      <c r="ULY89" s="318"/>
      <c r="ULZ89" s="318"/>
      <c r="UMA89" s="318"/>
      <c r="UMB89" s="318"/>
      <c r="UMC89" s="322"/>
      <c r="UMD89" s="323"/>
      <c r="UME89" s="323"/>
      <c r="UMF89" s="323"/>
      <c r="UMG89" s="323"/>
      <c r="UMH89" s="323"/>
      <c r="UMI89" s="323"/>
      <c r="UMJ89" s="323"/>
      <c r="UMK89" s="323"/>
      <c r="UML89" s="323"/>
      <c r="UMM89" s="323"/>
      <c r="UMN89" s="323"/>
      <c r="UMO89" s="323"/>
      <c r="UMP89" s="323"/>
      <c r="UMQ89" s="323"/>
      <c r="UMR89" s="350"/>
      <c r="UMS89" s="312"/>
      <c r="UMT89" s="312"/>
      <c r="UMU89" s="312"/>
      <c r="UMV89" s="312"/>
      <c r="UMW89" s="312"/>
      <c r="UMX89" s="312"/>
      <c r="UMY89" s="312"/>
      <c r="UMZ89" s="312"/>
      <c r="UNA89" s="312"/>
      <c r="UNB89" s="312"/>
      <c r="UNC89" s="312"/>
      <c r="UND89" s="312"/>
      <c r="UNE89" s="312"/>
      <c r="UNF89" s="312"/>
      <c r="UNG89" s="312"/>
      <c r="UNH89" s="312"/>
      <c r="UNI89" s="312"/>
      <c r="UNJ89" s="312"/>
      <c r="UNK89" s="312"/>
      <c r="UNL89" s="312"/>
      <c r="UNM89" s="312"/>
      <c r="UNN89" s="312"/>
      <c r="UNO89" s="312"/>
      <c r="UNP89" s="312"/>
      <c r="UNQ89" s="312"/>
      <c r="UNR89" s="312"/>
      <c r="UNS89" s="312"/>
      <c r="UNT89" s="312"/>
      <c r="UNU89" s="312"/>
      <c r="UNV89" s="312"/>
      <c r="UNW89" s="312"/>
      <c r="UNX89" s="312"/>
      <c r="UNY89" s="312"/>
      <c r="UNZ89" s="312"/>
      <c r="UOA89" s="312"/>
      <c r="UOB89" s="312"/>
      <c r="UOC89" s="312"/>
      <c r="UOD89" s="312"/>
      <c r="UOE89" s="312"/>
      <c r="UOF89" s="312"/>
      <c r="UOG89" s="312"/>
      <c r="UOH89" s="312"/>
      <c r="UOI89" s="312"/>
      <c r="UOJ89" s="312"/>
      <c r="UOK89" s="312"/>
      <c r="UOL89" s="312"/>
      <c r="UOM89" s="312"/>
      <c r="UON89" s="312"/>
      <c r="UOO89" s="312"/>
      <c r="UOP89" s="312"/>
      <c r="UOQ89" s="312"/>
      <c r="UOR89" s="312"/>
      <c r="UOS89" s="312"/>
      <c r="UOT89" s="312"/>
      <c r="UOU89" s="312"/>
      <c r="UOV89" s="312"/>
      <c r="UOW89" s="312"/>
      <c r="UOX89" s="312"/>
      <c r="UOY89" s="312"/>
      <c r="UOZ89" s="312"/>
      <c r="UPA89" s="318"/>
      <c r="UPB89" s="318"/>
      <c r="UPC89" s="318"/>
      <c r="UPD89" s="318"/>
      <c r="UPE89" s="318"/>
      <c r="UPF89" s="318"/>
      <c r="UPG89" s="318"/>
      <c r="UPH89" s="318"/>
      <c r="UPI89" s="318"/>
      <c r="UPJ89" s="318"/>
      <c r="UPK89" s="318"/>
      <c r="UPL89" s="318"/>
      <c r="UPM89" s="318"/>
      <c r="UPN89" s="318"/>
      <c r="UPO89" s="318"/>
      <c r="UPP89" s="318"/>
      <c r="UPQ89" s="322"/>
      <c r="UPR89" s="323"/>
      <c r="UPS89" s="323"/>
      <c r="UPT89" s="323"/>
      <c r="UPU89" s="323"/>
      <c r="UPV89" s="323"/>
      <c r="UPW89" s="323"/>
      <c r="UPX89" s="323"/>
      <c r="UPY89" s="323"/>
      <c r="UPZ89" s="323"/>
      <c r="UQA89" s="323"/>
      <c r="UQB89" s="323"/>
      <c r="UQC89" s="323"/>
      <c r="UQD89" s="323"/>
      <c r="UQE89" s="323"/>
      <c r="UQF89" s="350"/>
      <c r="UQG89" s="312"/>
      <c r="UQH89" s="312"/>
      <c r="UQI89" s="312"/>
      <c r="UQJ89" s="312"/>
      <c r="UQK89" s="312"/>
      <c r="UQL89" s="312"/>
      <c r="UQM89" s="312"/>
      <c r="UQN89" s="312"/>
      <c r="UQO89" s="312"/>
      <c r="UQP89" s="312"/>
      <c r="UQQ89" s="312"/>
      <c r="UQR89" s="312"/>
      <c r="UQS89" s="312"/>
      <c r="UQT89" s="312"/>
      <c r="UQU89" s="312"/>
      <c r="UQV89" s="312"/>
      <c r="UQW89" s="312"/>
      <c r="UQX89" s="312"/>
      <c r="UQY89" s="312"/>
      <c r="UQZ89" s="312"/>
      <c r="URA89" s="312"/>
      <c r="URB89" s="312"/>
      <c r="URC89" s="312"/>
      <c r="URD89" s="312"/>
      <c r="URE89" s="312"/>
      <c r="URF89" s="312"/>
      <c r="URG89" s="312"/>
      <c r="URH89" s="312"/>
      <c r="URI89" s="312"/>
      <c r="URJ89" s="312"/>
      <c r="URK89" s="312"/>
      <c r="URL89" s="312"/>
      <c r="URM89" s="312"/>
      <c r="URN89" s="312"/>
      <c r="URO89" s="312"/>
      <c r="URP89" s="312"/>
      <c r="URQ89" s="312"/>
      <c r="URR89" s="312"/>
      <c r="URS89" s="312"/>
      <c r="URT89" s="312"/>
      <c r="URU89" s="312"/>
      <c r="URV89" s="312"/>
      <c r="URW89" s="312"/>
      <c r="URX89" s="312"/>
      <c r="URY89" s="312"/>
      <c r="URZ89" s="312"/>
      <c r="USA89" s="312"/>
      <c r="USB89" s="312"/>
      <c r="USC89" s="312"/>
      <c r="USD89" s="312"/>
      <c r="USE89" s="312"/>
      <c r="USF89" s="312"/>
      <c r="USG89" s="312"/>
      <c r="USH89" s="312"/>
      <c r="USI89" s="312"/>
      <c r="USJ89" s="312"/>
      <c r="USK89" s="312"/>
      <c r="USL89" s="312"/>
      <c r="USM89" s="312"/>
      <c r="USN89" s="312"/>
      <c r="USO89" s="318"/>
      <c r="USP89" s="318"/>
      <c r="USQ89" s="318"/>
      <c r="USR89" s="318"/>
      <c r="USS89" s="318"/>
      <c r="UST89" s="318"/>
      <c r="USU89" s="318"/>
      <c r="USV89" s="318"/>
      <c r="USW89" s="318"/>
      <c r="USX89" s="318"/>
      <c r="USY89" s="318"/>
      <c r="USZ89" s="318"/>
      <c r="UTA89" s="318"/>
      <c r="UTB89" s="318"/>
      <c r="UTC89" s="318"/>
      <c r="UTD89" s="318"/>
      <c r="UTE89" s="322"/>
      <c r="UTF89" s="323"/>
      <c r="UTG89" s="323"/>
      <c r="UTH89" s="323"/>
      <c r="UTI89" s="323"/>
      <c r="UTJ89" s="323"/>
      <c r="UTK89" s="323"/>
      <c r="UTL89" s="323"/>
      <c r="UTM89" s="323"/>
      <c r="UTN89" s="323"/>
      <c r="UTO89" s="323"/>
      <c r="UTP89" s="323"/>
      <c r="UTQ89" s="323"/>
      <c r="UTR89" s="323"/>
      <c r="UTS89" s="323"/>
      <c r="UTT89" s="350"/>
      <c r="UTU89" s="312"/>
      <c r="UTV89" s="312"/>
      <c r="UTW89" s="312"/>
      <c r="UTX89" s="312"/>
      <c r="UTY89" s="312"/>
      <c r="UTZ89" s="312"/>
      <c r="UUA89" s="312"/>
      <c r="UUB89" s="312"/>
      <c r="UUC89" s="312"/>
      <c r="UUD89" s="312"/>
      <c r="UUE89" s="312"/>
      <c r="UUF89" s="312"/>
      <c r="UUG89" s="312"/>
      <c r="UUH89" s="312"/>
      <c r="UUI89" s="312"/>
      <c r="UUJ89" s="312"/>
      <c r="UUK89" s="312"/>
      <c r="UUL89" s="312"/>
      <c r="UUM89" s="312"/>
      <c r="UUN89" s="312"/>
      <c r="UUO89" s="312"/>
      <c r="UUP89" s="312"/>
      <c r="UUQ89" s="312"/>
      <c r="UUR89" s="312"/>
      <c r="UUS89" s="312"/>
      <c r="UUT89" s="312"/>
      <c r="UUU89" s="312"/>
      <c r="UUV89" s="312"/>
      <c r="UUW89" s="312"/>
      <c r="UUX89" s="312"/>
      <c r="UUY89" s="312"/>
      <c r="UUZ89" s="312"/>
      <c r="UVA89" s="312"/>
      <c r="UVB89" s="312"/>
      <c r="UVC89" s="312"/>
      <c r="UVD89" s="312"/>
      <c r="UVE89" s="312"/>
      <c r="UVF89" s="312"/>
      <c r="UVG89" s="312"/>
      <c r="UVH89" s="312"/>
      <c r="UVI89" s="312"/>
      <c r="UVJ89" s="312"/>
      <c r="UVK89" s="312"/>
      <c r="UVL89" s="312"/>
      <c r="UVM89" s="312"/>
      <c r="UVN89" s="312"/>
      <c r="UVO89" s="312"/>
      <c r="UVP89" s="312"/>
      <c r="UVQ89" s="312"/>
      <c r="UVR89" s="312"/>
      <c r="UVS89" s="312"/>
      <c r="UVT89" s="312"/>
      <c r="UVU89" s="312"/>
      <c r="UVV89" s="312"/>
      <c r="UVW89" s="312"/>
      <c r="UVX89" s="312"/>
      <c r="UVY89" s="312"/>
      <c r="UVZ89" s="312"/>
      <c r="UWA89" s="312"/>
      <c r="UWB89" s="312"/>
      <c r="UWC89" s="318"/>
      <c r="UWD89" s="318"/>
      <c r="UWE89" s="318"/>
      <c r="UWF89" s="318"/>
      <c r="UWG89" s="318"/>
      <c r="UWH89" s="318"/>
      <c r="UWI89" s="318"/>
      <c r="UWJ89" s="318"/>
      <c r="UWK89" s="318"/>
      <c r="UWL89" s="318"/>
      <c r="UWM89" s="318"/>
      <c r="UWN89" s="318"/>
      <c r="UWO89" s="318"/>
      <c r="UWP89" s="318"/>
      <c r="UWQ89" s="318"/>
      <c r="UWR89" s="318"/>
      <c r="UWS89" s="322"/>
      <c r="UWT89" s="323"/>
      <c r="UWU89" s="323"/>
      <c r="UWV89" s="323"/>
      <c r="UWW89" s="323"/>
      <c r="UWX89" s="323"/>
      <c r="UWY89" s="323"/>
      <c r="UWZ89" s="323"/>
      <c r="UXA89" s="323"/>
      <c r="UXB89" s="323"/>
      <c r="UXC89" s="323"/>
      <c r="UXD89" s="323"/>
      <c r="UXE89" s="323"/>
      <c r="UXF89" s="323"/>
      <c r="UXG89" s="323"/>
      <c r="UXH89" s="350"/>
      <c r="UXI89" s="312"/>
      <c r="UXJ89" s="312"/>
      <c r="UXK89" s="312"/>
      <c r="UXL89" s="312"/>
      <c r="UXM89" s="312"/>
      <c r="UXN89" s="312"/>
      <c r="UXO89" s="312"/>
      <c r="UXP89" s="312"/>
      <c r="UXQ89" s="312"/>
      <c r="UXR89" s="312"/>
      <c r="UXS89" s="312"/>
      <c r="UXT89" s="312"/>
      <c r="UXU89" s="312"/>
      <c r="UXV89" s="312"/>
      <c r="UXW89" s="312"/>
      <c r="UXX89" s="312"/>
      <c r="UXY89" s="312"/>
      <c r="UXZ89" s="312"/>
      <c r="UYA89" s="312"/>
      <c r="UYB89" s="312"/>
      <c r="UYC89" s="312"/>
      <c r="UYD89" s="312"/>
      <c r="UYE89" s="312"/>
      <c r="UYF89" s="312"/>
      <c r="UYG89" s="312"/>
      <c r="UYH89" s="312"/>
      <c r="UYI89" s="312"/>
      <c r="UYJ89" s="312"/>
      <c r="UYK89" s="312"/>
      <c r="UYL89" s="312"/>
      <c r="UYM89" s="312"/>
      <c r="UYN89" s="312"/>
      <c r="UYO89" s="312"/>
      <c r="UYP89" s="312"/>
      <c r="UYQ89" s="312"/>
      <c r="UYR89" s="312"/>
      <c r="UYS89" s="312"/>
      <c r="UYT89" s="312"/>
      <c r="UYU89" s="312"/>
      <c r="UYV89" s="312"/>
      <c r="UYW89" s="312"/>
      <c r="UYX89" s="312"/>
      <c r="UYY89" s="312"/>
      <c r="UYZ89" s="312"/>
      <c r="UZA89" s="312"/>
      <c r="UZB89" s="312"/>
      <c r="UZC89" s="312"/>
      <c r="UZD89" s="312"/>
      <c r="UZE89" s="312"/>
      <c r="UZF89" s="312"/>
      <c r="UZG89" s="312"/>
      <c r="UZH89" s="312"/>
      <c r="UZI89" s="312"/>
      <c r="UZJ89" s="312"/>
      <c r="UZK89" s="312"/>
      <c r="UZL89" s="312"/>
      <c r="UZM89" s="312"/>
      <c r="UZN89" s="312"/>
      <c r="UZO89" s="312"/>
      <c r="UZP89" s="312"/>
      <c r="UZQ89" s="318"/>
      <c r="UZR89" s="318"/>
      <c r="UZS89" s="318"/>
      <c r="UZT89" s="318"/>
      <c r="UZU89" s="318"/>
      <c r="UZV89" s="318"/>
      <c r="UZW89" s="318"/>
      <c r="UZX89" s="318"/>
      <c r="UZY89" s="318"/>
      <c r="UZZ89" s="318"/>
      <c r="VAA89" s="318"/>
      <c r="VAB89" s="318"/>
      <c r="VAC89" s="318"/>
      <c r="VAD89" s="318"/>
      <c r="VAE89" s="318"/>
      <c r="VAF89" s="318"/>
      <c r="VAG89" s="322"/>
      <c r="VAH89" s="323"/>
      <c r="VAI89" s="323"/>
      <c r="VAJ89" s="323"/>
      <c r="VAK89" s="323"/>
      <c r="VAL89" s="323"/>
      <c r="VAM89" s="323"/>
      <c r="VAN89" s="323"/>
      <c r="VAO89" s="323"/>
      <c r="VAP89" s="323"/>
      <c r="VAQ89" s="323"/>
      <c r="VAR89" s="323"/>
      <c r="VAS89" s="323"/>
      <c r="VAT89" s="323"/>
      <c r="VAU89" s="323"/>
      <c r="VAV89" s="350"/>
      <c r="VAW89" s="312"/>
      <c r="VAX89" s="312"/>
      <c r="VAY89" s="312"/>
      <c r="VAZ89" s="312"/>
      <c r="VBA89" s="312"/>
      <c r="VBB89" s="312"/>
      <c r="VBC89" s="312"/>
      <c r="VBD89" s="312"/>
      <c r="VBE89" s="312"/>
      <c r="VBF89" s="312"/>
      <c r="VBG89" s="312"/>
      <c r="VBH89" s="312"/>
      <c r="VBI89" s="312"/>
      <c r="VBJ89" s="312"/>
      <c r="VBK89" s="312"/>
      <c r="VBL89" s="312"/>
      <c r="VBM89" s="312"/>
      <c r="VBN89" s="312"/>
      <c r="VBO89" s="312"/>
      <c r="VBP89" s="312"/>
      <c r="VBQ89" s="312"/>
      <c r="VBR89" s="312"/>
      <c r="VBS89" s="312"/>
      <c r="VBT89" s="312"/>
      <c r="VBU89" s="312"/>
      <c r="VBV89" s="312"/>
      <c r="VBW89" s="312"/>
      <c r="VBX89" s="312"/>
      <c r="VBY89" s="312"/>
      <c r="VBZ89" s="312"/>
      <c r="VCA89" s="312"/>
      <c r="VCB89" s="312"/>
      <c r="VCC89" s="312"/>
      <c r="VCD89" s="312"/>
      <c r="VCE89" s="312"/>
      <c r="VCF89" s="312"/>
      <c r="VCG89" s="312"/>
      <c r="VCH89" s="312"/>
      <c r="VCI89" s="312"/>
      <c r="VCJ89" s="312"/>
      <c r="VCK89" s="312"/>
      <c r="VCL89" s="312"/>
      <c r="VCM89" s="312"/>
      <c r="VCN89" s="312"/>
      <c r="VCO89" s="312"/>
      <c r="VCP89" s="312"/>
      <c r="VCQ89" s="312"/>
      <c r="VCR89" s="312"/>
      <c r="VCS89" s="312"/>
      <c r="VCT89" s="312"/>
      <c r="VCU89" s="312"/>
      <c r="VCV89" s="312"/>
      <c r="VCW89" s="312"/>
      <c r="VCX89" s="312"/>
      <c r="VCY89" s="312"/>
      <c r="VCZ89" s="312"/>
      <c r="VDA89" s="312"/>
      <c r="VDB89" s="312"/>
      <c r="VDC89" s="312"/>
      <c r="VDD89" s="312"/>
      <c r="VDE89" s="318"/>
      <c r="VDF89" s="318"/>
      <c r="VDG89" s="318"/>
      <c r="VDH89" s="318"/>
      <c r="VDI89" s="318"/>
      <c r="VDJ89" s="318"/>
      <c r="VDK89" s="318"/>
      <c r="VDL89" s="318"/>
      <c r="VDM89" s="318"/>
      <c r="VDN89" s="318"/>
      <c r="VDO89" s="318"/>
      <c r="VDP89" s="318"/>
      <c r="VDQ89" s="318"/>
      <c r="VDR89" s="318"/>
      <c r="VDS89" s="318"/>
      <c r="VDT89" s="318"/>
      <c r="VDU89" s="322"/>
      <c r="VDV89" s="323"/>
      <c r="VDW89" s="323"/>
      <c r="VDX89" s="323"/>
      <c r="VDY89" s="323"/>
      <c r="VDZ89" s="323"/>
      <c r="VEA89" s="323"/>
      <c r="VEB89" s="323"/>
      <c r="VEC89" s="323"/>
      <c r="VED89" s="323"/>
      <c r="VEE89" s="323"/>
      <c r="VEF89" s="323"/>
      <c r="VEG89" s="323"/>
      <c r="VEH89" s="323"/>
      <c r="VEI89" s="323"/>
      <c r="VEJ89" s="350"/>
      <c r="VEK89" s="312"/>
      <c r="VEL89" s="312"/>
      <c r="VEM89" s="312"/>
      <c r="VEN89" s="312"/>
      <c r="VEO89" s="312"/>
      <c r="VEP89" s="312"/>
      <c r="VEQ89" s="312"/>
      <c r="VER89" s="312"/>
      <c r="VES89" s="312"/>
      <c r="VET89" s="312"/>
      <c r="VEU89" s="312"/>
      <c r="VEV89" s="312"/>
      <c r="VEW89" s="312"/>
      <c r="VEX89" s="312"/>
      <c r="VEY89" s="312"/>
      <c r="VEZ89" s="312"/>
      <c r="VFA89" s="312"/>
      <c r="VFB89" s="312"/>
      <c r="VFC89" s="312"/>
      <c r="VFD89" s="312"/>
      <c r="VFE89" s="312"/>
      <c r="VFF89" s="312"/>
      <c r="VFG89" s="312"/>
      <c r="VFH89" s="312"/>
      <c r="VFI89" s="312"/>
      <c r="VFJ89" s="312"/>
      <c r="VFK89" s="312"/>
      <c r="VFL89" s="312"/>
      <c r="VFM89" s="312"/>
      <c r="VFN89" s="312"/>
      <c r="VFO89" s="312"/>
      <c r="VFP89" s="312"/>
      <c r="VFQ89" s="312"/>
      <c r="VFR89" s="312"/>
      <c r="VFS89" s="312"/>
      <c r="VFT89" s="312"/>
      <c r="VFU89" s="312"/>
      <c r="VFV89" s="312"/>
      <c r="VFW89" s="312"/>
      <c r="VFX89" s="312"/>
      <c r="VFY89" s="312"/>
      <c r="VFZ89" s="312"/>
      <c r="VGA89" s="312"/>
      <c r="VGB89" s="312"/>
      <c r="VGC89" s="312"/>
      <c r="VGD89" s="312"/>
      <c r="VGE89" s="312"/>
      <c r="VGF89" s="312"/>
      <c r="VGG89" s="312"/>
      <c r="VGH89" s="312"/>
      <c r="VGI89" s="312"/>
      <c r="VGJ89" s="312"/>
      <c r="VGK89" s="312"/>
      <c r="VGL89" s="312"/>
      <c r="VGM89" s="312"/>
      <c r="VGN89" s="312"/>
      <c r="VGO89" s="312"/>
      <c r="VGP89" s="312"/>
      <c r="VGQ89" s="312"/>
      <c r="VGR89" s="312"/>
      <c r="VGS89" s="318"/>
      <c r="VGT89" s="318"/>
      <c r="VGU89" s="318"/>
      <c r="VGV89" s="318"/>
      <c r="VGW89" s="318"/>
      <c r="VGX89" s="318"/>
      <c r="VGY89" s="318"/>
      <c r="VGZ89" s="318"/>
      <c r="VHA89" s="318"/>
      <c r="VHB89" s="318"/>
      <c r="VHC89" s="318"/>
      <c r="VHD89" s="318"/>
      <c r="VHE89" s="318"/>
      <c r="VHF89" s="318"/>
      <c r="VHG89" s="318"/>
      <c r="VHH89" s="318"/>
      <c r="VHI89" s="322"/>
      <c r="VHJ89" s="323"/>
      <c r="VHK89" s="323"/>
      <c r="VHL89" s="323"/>
      <c r="VHM89" s="323"/>
      <c r="VHN89" s="323"/>
      <c r="VHO89" s="323"/>
      <c r="VHP89" s="323"/>
      <c r="VHQ89" s="323"/>
      <c r="VHR89" s="323"/>
      <c r="VHS89" s="323"/>
      <c r="VHT89" s="323"/>
      <c r="VHU89" s="323"/>
      <c r="VHV89" s="323"/>
      <c r="VHW89" s="323"/>
      <c r="VHX89" s="350"/>
      <c r="VHY89" s="312"/>
      <c r="VHZ89" s="312"/>
      <c r="VIA89" s="312"/>
      <c r="VIB89" s="312"/>
      <c r="VIC89" s="312"/>
      <c r="VID89" s="312"/>
      <c r="VIE89" s="312"/>
      <c r="VIF89" s="312"/>
      <c r="VIG89" s="312"/>
      <c r="VIH89" s="312"/>
      <c r="VII89" s="312"/>
      <c r="VIJ89" s="312"/>
      <c r="VIK89" s="312"/>
      <c r="VIL89" s="312"/>
      <c r="VIM89" s="312"/>
      <c r="VIN89" s="312"/>
      <c r="VIO89" s="312"/>
      <c r="VIP89" s="312"/>
      <c r="VIQ89" s="312"/>
      <c r="VIR89" s="312"/>
      <c r="VIS89" s="312"/>
      <c r="VIT89" s="312"/>
      <c r="VIU89" s="312"/>
      <c r="VIV89" s="312"/>
      <c r="VIW89" s="312"/>
      <c r="VIX89" s="312"/>
      <c r="VIY89" s="312"/>
      <c r="VIZ89" s="312"/>
      <c r="VJA89" s="312"/>
      <c r="VJB89" s="312"/>
      <c r="VJC89" s="312"/>
      <c r="VJD89" s="312"/>
      <c r="VJE89" s="312"/>
      <c r="VJF89" s="312"/>
      <c r="VJG89" s="312"/>
      <c r="VJH89" s="312"/>
      <c r="VJI89" s="312"/>
      <c r="VJJ89" s="312"/>
      <c r="VJK89" s="312"/>
      <c r="VJL89" s="312"/>
      <c r="VJM89" s="312"/>
      <c r="VJN89" s="312"/>
      <c r="VJO89" s="312"/>
      <c r="VJP89" s="312"/>
      <c r="VJQ89" s="312"/>
      <c r="VJR89" s="312"/>
      <c r="VJS89" s="312"/>
      <c r="VJT89" s="312"/>
      <c r="VJU89" s="312"/>
      <c r="VJV89" s="312"/>
      <c r="VJW89" s="312"/>
      <c r="VJX89" s="312"/>
      <c r="VJY89" s="312"/>
      <c r="VJZ89" s="312"/>
      <c r="VKA89" s="312"/>
      <c r="VKB89" s="312"/>
      <c r="VKC89" s="312"/>
      <c r="VKD89" s="312"/>
      <c r="VKE89" s="312"/>
      <c r="VKF89" s="312"/>
      <c r="VKG89" s="318"/>
      <c r="VKH89" s="318"/>
      <c r="VKI89" s="318"/>
      <c r="VKJ89" s="318"/>
      <c r="VKK89" s="318"/>
      <c r="VKL89" s="318"/>
      <c r="VKM89" s="318"/>
      <c r="VKN89" s="318"/>
      <c r="VKO89" s="318"/>
      <c r="VKP89" s="318"/>
      <c r="VKQ89" s="318"/>
      <c r="VKR89" s="318"/>
      <c r="VKS89" s="318"/>
      <c r="VKT89" s="318"/>
      <c r="VKU89" s="318"/>
      <c r="VKV89" s="318"/>
      <c r="VKW89" s="322"/>
      <c r="VKX89" s="323"/>
      <c r="VKY89" s="323"/>
      <c r="VKZ89" s="323"/>
      <c r="VLA89" s="323"/>
      <c r="VLB89" s="323"/>
      <c r="VLC89" s="323"/>
      <c r="VLD89" s="323"/>
      <c r="VLE89" s="323"/>
      <c r="VLF89" s="323"/>
      <c r="VLG89" s="323"/>
      <c r="VLH89" s="323"/>
      <c r="VLI89" s="323"/>
      <c r="VLJ89" s="323"/>
      <c r="VLK89" s="323"/>
      <c r="VLL89" s="350"/>
      <c r="VLM89" s="312"/>
      <c r="VLN89" s="312"/>
      <c r="VLO89" s="312"/>
      <c r="VLP89" s="312"/>
      <c r="VLQ89" s="312"/>
      <c r="VLR89" s="312"/>
      <c r="VLS89" s="312"/>
      <c r="VLT89" s="312"/>
      <c r="VLU89" s="312"/>
      <c r="VLV89" s="312"/>
      <c r="VLW89" s="312"/>
      <c r="VLX89" s="312"/>
      <c r="VLY89" s="312"/>
      <c r="VLZ89" s="312"/>
      <c r="VMA89" s="312"/>
      <c r="VMB89" s="312"/>
      <c r="VMC89" s="312"/>
      <c r="VMD89" s="312"/>
      <c r="VME89" s="312"/>
      <c r="VMF89" s="312"/>
      <c r="VMG89" s="312"/>
      <c r="VMH89" s="312"/>
      <c r="VMI89" s="312"/>
      <c r="VMJ89" s="312"/>
      <c r="VMK89" s="312"/>
      <c r="VML89" s="312"/>
      <c r="VMM89" s="312"/>
      <c r="VMN89" s="312"/>
      <c r="VMO89" s="312"/>
      <c r="VMP89" s="312"/>
      <c r="VMQ89" s="312"/>
      <c r="VMR89" s="312"/>
      <c r="VMS89" s="312"/>
      <c r="VMT89" s="312"/>
      <c r="VMU89" s="312"/>
      <c r="VMV89" s="312"/>
      <c r="VMW89" s="312"/>
      <c r="VMX89" s="312"/>
      <c r="VMY89" s="312"/>
      <c r="VMZ89" s="312"/>
      <c r="VNA89" s="312"/>
      <c r="VNB89" s="312"/>
      <c r="VNC89" s="312"/>
      <c r="VND89" s="312"/>
      <c r="VNE89" s="312"/>
      <c r="VNF89" s="312"/>
      <c r="VNG89" s="312"/>
      <c r="VNH89" s="312"/>
      <c r="VNI89" s="312"/>
      <c r="VNJ89" s="312"/>
      <c r="VNK89" s="312"/>
      <c r="VNL89" s="312"/>
      <c r="VNM89" s="312"/>
      <c r="VNN89" s="312"/>
      <c r="VNO89" s="312"/>
      <c r="VNP89" s="312"/>
      <c r="VNQ89" s="312"/>
      <c r="VNR89" s="312"/>
      <c r="VNS89" s="312"/>
      <c r="VNT89" s="312"/>
      <c r="VNU89" s="318"/>
      <c r="VNV89" s="318"/>
      <c r="VNW89" s="318"/>
      <c r="VNX89" s="318"/>
      <c r="VNY89" s="318"/>
      <c r="VNZ89" s="318"/>
      <c r="VOA89" s="318"/>
      <c r="VOB89" s="318"/>
      <c r="VOC89" s="318"/>
      <c r="VOD89" s="318"/>
      <c r="VOE89" s="318"/>
      <c r="VOF89" s="318"/>
      <c r="VOG89" s="318"/>
      <c r="VOH89" s="318"/>
      <c r="VOI89" s="318"/>
      <c r="VOJ89" s="318"/>
      <c r="VOK89" s="322"/>
      <c r="VOL89" s="323"/>
      <c r="VOM89" s="323"/>
      <c r="VON89" s="323"/>
      <c r="VOO89" s="323"/>
      <c r="VOP89" s="323"/>
      <c r="VOQ89" s="323"/>
      <c r="VOR89" s="323"/>
      <c r="VOS89" s="323"/>
      <c r="VOT89" s="323"/>
      <c r="VOU89" s="323"/>
      <c r="VOV89" s="323"/>
      <c r="VOW89" s="323"/>
      <c r="VOX89" s="323"/>
      <c r="VOY89" s="323"/>
      <c r="VOZ89" s="350"/>
      <c r="VPA89" s="312"/>
      <c r="VPB89" s="312"/>
      <c r="VPC89" s="312"/>
      <c r="VPD89" s="312"/>
      <c r="VPE89" s="312"/>
      <c r="VPF89" s="312"/>
      <c r="VPG89" s="312"/>
      <c r="VPH89" s="312"/>
      <c r="VPI89" s="312"/>
      <c r="VPJ89" s="312"/>
      <c r="VPK89" s="312"/>
      <c r="VPL89" s="312"/>
      <c r="VPM89" s="312"/>
      <c r="VPN89" s="312"/>
      <c r="VPO89" s="312"/>
      <c r="VPP89" s="312"/>
      <c r="VPQ89" s="312"/>
      <c r="VPR89" s="312"/>
      <c r="VPS89" s="312"/>
      <c r="VPT89" s="312"/>
      <c r="VPU89" s="312"/>
      <c r="VPV89" s="312"/>
      <c r="VPW89" s="312"/>
      <c r="VPX89" s="312"/>
      <c r="VPY89" s="312"/>
      <c r="VPZ89" s="312"/>
      <c r="VQA89" s="312"/>
      <c r="VQB89" s="312"/>
      <c r="VQC89" s="312"/>
      <c r="VQD89" s="312"/>
      <c r="VQE89" s="312"/>
      <c r="VQF89" s="312"/>
      <c r="VQG89" s="312"/>
      <c r="VQH89" s="312"/>
      <c r="VQI89" s="312"/>
      <c r="VQJ89" s="312"/>
      <c r="VQK89" s="312"/>
      <c r="VQL89" s="312"/>
      <c r="VQM89" s="312"/>
      <c r="VQN89" s="312"/>
      <c r="VQO89" s="312"/>
      <c r="VQP89" s="312"/>
      <c r="VQQ89" s="312"/>
      <c r="VQR89" s="312"/>
      <c r="VQS89" s="312"/>
      <c r="VQT89" s="312"/>
      <c r="VQU89" s="312"/>
      <c r="VQV89" s="312"/>
      <c r="VQW89" s="312"/>
      <c r="VQX89" s="312"/>
      <c r="VQY89" s="312"/>
      <c r="VQZ89" s="312"/>
      <c r="VRA89" s="312"/>
      <c r="VRB89" s="312"/>
      <c r="VRC89" s="312"/>
      <c r="VRD89" s="312"/>
      <c r="VRE89" s="312"/>
      <c r="VRF89" s="312"/>
      <c r="VRG89" s="312"/>
      <c r="VRH89" s="312"/>
      <c r="VRI89" s="318"/>
      <c r="VRJ89" s="318"/>
      <c r="VRK89" s="318"/>
      <c r="VRL89" s="318"/>
      <c r="VRM89" s="318"/>
      <c r="VRN89" s="318"/>
      <c r="VRO89" s="318"/>
      <c r="VRP89" s="318"/>
      <c r="VRQ89" s="318"/>
      <c r="VRR89" s="318"/>
      <c r="VRS89" s="318"/>
      <c r="VRT89" s="318"/>
      <c r="VRU89" s="318"/>
      <c r="VRV89" s="318"/>
      <c r="VRW89" s="318"/>
      <c r="VRX89" s="318"/>
      <c r="VRY89" s="322"/>
      <c r="VRZ89" s="323"/>
      <c r="VSA89" s="323"/>
      <c r="VSB89" s="323"/>
      <c r="VSC89" s="323"/>
      <c r="VSD89" s="323"/>
      <c r="VSE89" s="323"/>
      <c r="VSF89" s="323"/>
      <c r="VSG89" s="323"/>
      <c r="VSH89" s="323"/>
      <c r="VSI89" s="323"/>
      <c r="VSJ89" s="323"/>
      <c r="VSK89" s="323"/>
      <c r="VSL89" s="323"/>
      <c r="VSM89" s="323"/>
      <c r="VSN89" s="350"/>
      <c r="VSO89" s="312"/>
      <c r="VSP89" s="312"/>
      <c r="VSQ89" s="312"/>
      <c r="VSR89" s="312"/>
      <c r="VSS89" s="312"/>
      <c r="VST89" s="312"/>
      <c r="VSU89" s="312"/>
      <c r="VSV89" s="312"/>
      <c r="VSW89" s="312"/>
      <c r="VSX89" s="312"/>
      <c r="VSY89" s="312"/>
      <c r="VSZ89" s="312"/>
      <c r="VTA89" s="312"/>
      <c r="VTB89" s="312"/>
      <c r="VTC89" s="312"/>
      <c r="VTD89" s="312"/>
      <c r="VTE89" s="312"/>
      <c r="VTF89" s="312"/>
      <c r="VTG89" s="312"/>
      <c r="VTH89" s="312"/>
      <c r="VTI89" s="312"/>
      <c r="VTJ89" s="312"/>
      <c r="VTK89" s="312"/>
      <c r="VTL89" s="312"/>
      <c r="VTM89" s="312"/>
      <c r="VTN89" s="312"/>
      <c r="VTO89" s="312"/>
      <c r="VTP89" s="312"/>
      <c r="VTQ89" s="312"/>
      <c r="VTR89" s="312"/>
      <c r="VTS89" s="312"/>
      <c r="VTT89" s="312"/>
      <c r="VTU89" s="312"/>
      <c r="VTV89" s="312"/>
      <c r="VTW89" s="312"/>
      <c r="VTX89" s="312"/>
      <c r="VTY89" s="312"/>
      <c r="VTZ89" s="312"/>
      <c r="VUA89" s="312"/>
      <c r="VUB89" s="312"/>
      <c r="VUC89" s="312"/>
      <c r="VUD89" s="312"/>
      <c r="VUE89" s="312"/>
      <c r="VUF89" s="312"/>
      <c r="VUG89" s="312"/>
      <c r="VUH89" s="312"/>
      <c r="VUI89" s="312"/>
      <c r="VUJ89" s="312"/>
      <c r="VUK89" s="312"/>
      <c r="VUL89" s="312"/>
      <c r="VUM89" s="312"/>
      <c r="VUN89" s="312"/>
      <c r="VUO89" s="312"/>
      <c r="VUP89" s="312"/>
      <c r="VUQ89" s="312"/>
      <c r="VUR89" s="312"/>
      <c r="VUS89" s="312"/>
      <c r="VUT89" s="312"/>
      <c r="VUU89" s="312"/>
      <c r="VUV89" s="312"/>
      <c r="VUW89" s="318"/>
      <c r="VUX89" s="318"/>
      <c r="VUY89" s="318"/>
      <c r="VUZ89" s="318"/>
      <c r="VVA89" s="318"/>
      <c r="VVB89" s="318"/>
      <c r="VVC89" s="318"/>
      <c r="VVD89" s="318"/>
      <c r="VVE89" s="318"/>
      <c r="VVF89" s="318"/>
      <c r="VVG89" s="318"/>
      <c r="VVH89" s="318"/>
      <c r="VVI89" s="318"/>
      <c r="VVJ89" s="318"/>
      <c r="VVK89" s="318"/>
      <c r="VVL89" s="318"/>
      <c r="VVM89" s="322"/>
      <c r="VVN89" s="323"/>
      <c r="VVO89" s="323"/>
      <c r="VVP89" s="323"/>
      <c r="VVQ89" s="323"/>
      <c r="VVR89" s="323"/>
      <c r="VVS89" s="323"/>
      <c r="VVT89" s="323"/>
      <c r="VVU89" s="323"/>
      <c r="VVV89" s="323"/>
      <c r="VVW89" s="323"/>
      <c r="VVX89" s="323"/>
      <c r="VVY89" s="323"/>
      <c r="VVZ89" s="323"/>
      <c r="VWA89" s="323"/>
      <c r="VWB89" s="350"/>
      <c r="VWC89" s="312"/>
      <c r="VWD89" s="312"/>
      <c r="VWE89" s="312"/>
      <c r="VWF89" s="312"/>
      <c r="VWG89" s="312"/>
      <c r="VWH89" s="312"/>
      <c r="VWI89" s="312"/>
      <c r="VWJ89" s="312"/>
      <c r="VWK89" s="312"/>
      <c r="VWL89" s="312"/>
      <c r="VWM89" s="312"/>
      <c r="VWN89" s="312"/>
      <c r="VWO89" s="312"/>
      <c r="VWP89" s="312"/>
      <c r="VWQ89" s="312"/>
      <c r="VWR89" s="312"/>
      <c r="VWS89" s="312"/>
      <c r="VWT89" s="312"/>
      <c r="VWU89" s="312"/>
      <c r="VWV89" s="312"/>
      <c r="VWW89" s="312"/>
      <c r="VWX89" s="312"/>
      <c r="VWY89" s="312"/>
      <c r="VWZ89" s="312"/>
      <c r="VXA89" s="312"/>
      <c r="VXB89" s="312"/>
      <c r="VXC89" s="312"/>
      <c r="VXD89" s="312"/>
      <c r="VXE89" s="312"/>
      <c r="VXF89" s="312"/>
      <c r="VXG89" s="312"/>
      <c r="VXH89" s="312"/>
      <c r="VXI89" s="312"/>
      <c r="VXJ89" s="312"/>
      <c r="VXK89" s="312"/>
      <c r="VXL89" s="312"/>
      <c r="VXM89" s="312"/>
      <c r="VXN89" s="312"/>
      <c r="VXO89" s="312"/>
      <c r="VXP89" s="312"/>
      <c r="VXQ89" s="312"/>
      <c r="VXR89" s="312"/>
      <c r="VXS89" s="312"/>
      <c r="VXT89" s="312"/>
      <c r="VXU89" s="312"/>
      <c r="VXV89" s="312"/>
      <c r="VXW89" s="312"/>
      <c r="VXX89" s="312"/>
      <c r="VXY89" s="312"/>
      <c r="VXZ89" s="312"/>
      <c r="VYA89" s="312"/>
      <c r="VYB89" s="312"/>
      <c r="VYC89" s="312"/>
      <c r="VYD89" s="312"/>
      <c r="VYE89" s="312"/>
      <c r="VYF89" s="312"/>
      <c r="VYG89" s="312"/>
      <c r="VYH89" s="312"/>
      <c r="VYI89" s="312"/>
      <c r="VYJ89" s="312"/>
      <c r="VYK89" s="318"/>
      <c r="VYL89" s="318"/>
      <c r="VYM89" s="318"/>
      <c r="VYN89" s="318"/>
      <c r="VYO89" s="318"/>
      <c r="VYP89" s="318"/>
      <c r="VYQ89" s="318"/>
      <c r="VYR89" s="318"/>
      <c r="VYS89" s="318"/>
      <c r="VYT89" s="318"/>
      <c r="VYU89" s="318"/>
      <c r="VYV89" s="318"/>
      <c r="VYW89" s="318"/>
      <c r="VYX89" s="318"/>
      <c r="VYY89" s="318"/>
      <c r="VYZ89" s="318"/>
      <c r="VZA89" s="322"/>
      <c r="VZB89" s="323"/>
      <c r="VZC89" s="323"/>
      <c r="VZD89" s="323"/>
      <c r="VZE89" s="323"/>
      <c r="VZF89" s="323"/>
      <c r="VZG89" s="323"/>
      <c r="VZH89" s="323"/>
      <c r="VZI89" s="323"/>
      <c r="VZJ89" s="323"/>
      <c r="VZK89" s="323"/>
      <c r="VZL89" s="323"/>
      <c r="VZM89" s="323"/>
      <c r="VZN89" s="323"/>
      <c r="VZO89" s="323"/>
      <c r="VZP89" s="350"/>
      <c r="VZQ89" s="312"/>
      <c r="VZR89" s="312"/>
      <c r="VZS89" s="312"/>
      <c r="VZT89" s="312"/>
      <c r="VZU89" s="312"/>
      <c r="VZV89" s="312"/>
      <c r="VZW89" s="312"/>
      <c r="VZX89" s="312"/>
      <c r="VZY89" s="312"/>
      <c r="VZZ89" s="312"/>
      <c r="WAA89" s="312"/>
      <c r="WAB89" s="312"/>
      <c r="WAC89" s="312"/>
      <c r="WAD89" s="312"/>
      <c r="WAE89" s="312"/>
      <c r="WAF89" s="312"/>
      <c r="WAG89" s="312"/>
      <c r="WAH89" s="312"/>
      <c r="WAI89" s="312"/>
      <c r="WAJ89" s="312"/>
      <c r="WAK89" s="312"/>
      <c r="WAL89" s="312"/>
      <c r="WAM89" s="312"/>
      <c r="WAN89" s="312"/>
      <c r="WAO89" s="312"/>
      <c r="WAP89" s="312"/>
      <c r="WAQ89" s="312"/>
      <c r="WAR89" s="312"/>
      <c r="WAS89" s="312"/>
      <c r="WAT89" s="312"/>
      <c r="WAU89" s="312"/>
      <c r="WAV89" s="312"/>
      <c r="WAW89" s="312"/>
      <c r="WAX89" s="312"/>
      <c r="WAY89" s="312"/>
      <c r="WAZ89" s="312"/>
      <c r="WBA89" s="312"/>
      <c r="WBB89" s="312"/>
      <c r="WBC89" s="312"/>
      <c r="WBD89" s="312"/>
      <c r="WBE89" s="312"/>
      <c r="WBF89" s="312"/>
      <c r="WBG89" s="312"/>
      <c r="WBH89" s="312"/>
      <c r="WBI89" s="312"/>
      <c r="WBJ89" s="312"/>
      <c r="WBK89" s="312"/>
      <c r="WBL89" s="312"/>
      <c r="WBM89" s="312"/>
      <c r="WBN89" s="312"/>
      <c r="WBO89" s="312"/>
      <c r="WBP89" s="312"/>
      <c r="WBQ89" s="312"/>
      <c r="WBR89" s="312"/>
      <c r="WBS89" s="312"/>
      <c r="WBT89" s="312"/>
      <c r="WBU89" s="312"/>
      <c r="WBV89" s="312"/>
      <c r="WBW89" s="312"/>
      <c r="WBX89" s="312"/>
      <c r="WBY89" s="318"/>
      <c r="WBZ89" s="318"/>
      <c r="WCA89" s="318"/>
      <c r="WCB89" s="318"/>
      <c r="WCC89" s="318"/>
      <c r="WCD89" s="318"/>
      <c r="WCE89" s="318"/>
      <c r="WCF89" s="318"/>
      <c r="WCG89" s="318"/>
      <c r="WCH89" s="318"/>
      <c r="WCI89" s="318"/>
      <c r="WCJ89" s="318"/>
      <c r="WCK89" s="318"/>
      <c r="WCL89" s="318"/>
      <c r="WCM89" s="318"/>
      <c r="WCN89" s="318"/>
      <c r="WCO89" s="322"/>
      <c r="WCP89" s="323"/>
      <c r="WCQ89" s="323"/>
      <c r="WCR89" s="323"/>
      <c r="WCS89" s="323"/>
      <c r="WCT89" s="323"/>
      <c r="WCU89" s="323"/>
      <c r="WCV89" s="323"/>
      <c r="WCW89" s="323"/>
      <c r="WCX89" s="323"/>
      <c r="WCY89" s="323"/>
      <c r="WCZ89" s="323"/>
      <c r="WDA89" s="323"/>
      <c r="WDB89" s="323"/>
      <c r="WDC89" s="323"/>
      <c r="WDD89" s="350"/>
      <c r="WDE89" s="312"/>
      <c r="WDF89" s="312"/>
      <c r="WDG89" s="312"/>
      <c r="WDH89" s="312"/>
      <c r="WDI89" s="312"/>
      <c r="WDJ89" s="312"/>
      <c r="WDK89" s="312"/>
      <c r="WDL89" s="312"/>
      <c r="WDM89" s="312"/>
      <c r="WDN89" s="312"/>
      <c r="WDO89" s="312"/>
      <c r="WDP89" s="312"/>
      <c r="WDQ89" s="312"/>
      <c r="WDR89" s="312"/>
      <c r="WDS89" s="312"/>
      <c r="WDT89" s="312"/>
      <c r="WDU89" s="312"/>
      <c r="WDV89" s="312"/>
      <c r="WDW89" s="312"/>
      <c r="WDX89" s="312"/>
      <c r="WDY89" s="312"/>
      <c r="WDZ89" s="312"/>
      <c r="WEA89" s="312"/>
      <c r="WEB89" s="312"/>
      <c r="WEC89" s="312"/>
      <c r="WED89" s="312"/>
      <c r="WEE89" s="312"/>
      <c r="WEF89" s="312"/>
      <c r="WEG89" s="312"/>
      <c r="WEH89" s="312"/>
      <c r="WEI89" s="312"/>
      <c r="WEJ89" s="312"/>
      <c r="WEK89" s="312"/>
      <c r="WEL89" s="312"/>
      <c r="WEM89" s="312"/>
      <c r="WEN89" s="312"/>
      <c r="WEO89" s="312"/>
      <c r="WEP89" s="312"/>
      <c r="WEQ89" s="312"/>
      <c r="WER89" s="312"/>
      <c r="WES89" s="312"/>
      <c r="WET89" s="312"/>
      <c r="WEU89" s="312"/>
      <c r="WEV89" s="312"/>
      <c r="WEW89" s="312"/>
      <c r="WEX89" s="312"/>
      <c r="WEY89" s="312"/>
      <c r="WEZ89" s="312"/>
      <c r="WFA89" s="312"/>
      <c r="WFB89" s="312"/>
      <c r="WFC89" s="312"/>
      <c r="WFD89" s="312"/>
      <c r="WFE89" s="312"/>
      <c r="WFF89" s="312"/>
      <c r="WFG89" s="312"/>
      <c r="WFH89" s="312"/>
      <c r="WFI89" s="312"/>
      <c r="WFJ89" s="312"/>
      <c r="WFK89" s="312"/>
      <c r="WFL89" s="312"/>
      <c r="WFM89" s="318"/>
      <c r="WFN89" s="318"/>
      <c r="WFO89" s="318"/>
      <c r="WFP89" s="318"/>
      <c r="WFQ89" s="318"/>
      <c r="WFR89" s="318"/>
      <c r="WFS89" s="318"/>
      <c r="WFT89" s="318"/>
      <c r="WFU89" s="318"/>
      <c r="WFV89" s="318"/>
      <c r="WFW89" s="318"/>
      <c r="WFX89" s="318"/>
      <c r="WFY89" s="318"/>
      <c r="WFZ89" s="318"/>
      <c r="WGA89" s="318"/>
      <c r="WGB89" s="318"/>
      <c r="WGC89" s="322"/>
      <c r="WGD89" s="323"/>
      <c r="WGE89" s="323"/>
      <c r="WGF89" s="323"/>
      <c r="WGG89" s="323"/>
      <c r="WGH89" s="323"/>
      <c r="WGI89" s="323"/>
      <c r="WGJ89" s="323"/>
      <c r="WGK89" s="323"/>
      <c r="WGL89" s="323"/>
      <c r="WGM89" s="323"/>
      <c r="WGN89" s="323"/>
      <c r="WGO89" s="323"/>
      <c r="WGP89" s="323"/>
      <c r="WGQ89" s="323"/>
      <c r="WGR89" s="350"/>
      <c r="WGS89" s="312"/>
      <c r="WGT89" s="312"/>
      <c r="WGU89" s="312"/>
      <c r="WGV89" s="312"/>
      <c r="WGW89" s="312"/>
      <c r="WGX89" s="312"/>
      <c r="WGY89" s="312"/>
      <c r="WGZ89" s="312"/>
      <c r="WHA89" s="312"/>
      <c r="WHB89" s="312"/>
      <c r="WHC89" s="312"/>
      <c r="WHD89" s="312"/>
      <c r="WHE89" s="312"/>
      <c r="WHF89" s="312"/>
      <c r="WHG89" s="312"/>
      <c r="WHH89" s="312"/>
      <c r="WHI89" s="312"/>
      <c r="WHJ89" s="312"/>
      <c r="WHK89" s="312"/>
      <c r="WHL89" s="312"/>
      <c r="WHM89" s="312"/>
      <c r="WHN89" s="312"/>
      <c r="WHO89" s="312"/>
      <c r="WHP89" s="312"/>
      <c r="WHQ89" s="312"/>
      <c r="WHR89" s="312"/>
      <c r="WHS89" s="312"/>
      <c r="WHT89" s="312"/>
      <c r="WHU89" s="312"/>
      <c r="WHV89" s="312"/>
      <c r="WHW89" s="312"/>
      <c r="WHX89" s="312"/>
      <c r="WHY89" s="312"/>
      <c r="WHZ89" s="312"/>
      <c r="WIA89" s="312"/>
      <c r="WIB89" s="312"/>
      <c r="WIC89" s="312"/>
      <c r="WID89" s="312"/>
      <c r="WIE89" s="312"/>
      <c r="WIF89" s="312"/>
      <c r="WIG89" s="312"/>
      <c r="WIH89" s="312"/>
      <c r="WII89" s="312"/>
      <c r="WIJ89" s="312"/>
      <c r="WIK89" s="312"/>
      <c r="WIL89" s="312"/>
      <c r="WIM89" s="312"/>
      <c r="WIN89" s="312"/>
      <c r="WIO89" s="312"/>
      <c r="WIP89" s="312"/>
      <c r="WIQ89" s="312"/>
      <c r="WIR89" s="312"/>
      <c r="WIS89" s="312"/>
      <c r="WIT89" s="312"/>
      <c r="WIU89" s="312"/>
      <c r="WIV89" s="312"/>
      <c r="WIW89" s="312"/>
      <c r="WIX89" s="312"/>
      <c r="WIY89" s="312"/>
      <c r="WIZ89" s="312"/>
      <c r="WJA89" s="318"/>
      <c r="WJB89" s="318"/>
      <c r="WJC89" s="318"/>
      <c r="WJD89" s="318"/>
      <c r="WJE89" s="318"/>
      <c r="WJF89" s="318"/>
      <c r="WJG89" s="318"/>
      <c r="WJH89" s="318"/>
      <c r="WJI89" s="318"/>
      <c r="WJJ89" s="318"/>
      <c r="WJK89" s="318"/>
      <c r="WJL89" s="318"/>
      <c r="WJM89" s="318"/>
      <c r="WJN89" s="318"/>
      <c r="WJO89" s="318"/>
      <c r="WJP89" s="318"/>
      <c r="WJQ89" s="322"/>
      <c r="WJR89" s="323"/>
      <c r="WJS89" s="323"/>
      <c r="WJT89" s="323"/>
      <c r="WJU89" s="323"/>
      <c r="WJV89" s="323"/>
      <c r="WJW89" s="323"/>
      <c r="WJX89" s="323"/>
      <c r="WJY89" s="323"/>
      <c r="WJZ89" s="323"/>
      <c r="WKA89" s="323"/>
      <c r="WKB89" s="323"/>
      <c r="WKC89" s="323"/>
      <c r="WKD89" s="323"/>
      <c r="WKE89" s="323"/>
      <c r="WKF89" s="350"/>
      <c r="WKG89" s="312"/>
      <c r="WKH89" s="312"/>
      <c r="WKI89" s="312"/>
      <c r="WKJ89" s="312"/>
      <c r="WKK89" s="312"/>
      <c r="WKL89" s="312"/>
      <c r="WKM89" s="312"/>
      <c r="WKN89" s="312"/>
      <c r="WKO89" s="312"/>
      <c r="WKP89" s="312"/>
      <c r="WKQ89" s="312"/>
      <c r="WKR89" s="312"/>
      <c r="WKS89" s="312"/>
      <c r="WKT89" s="312"/>
      <c r="WKU89" s="312"/>
      <c r="WKV89" s="312"/>
      <c r="WKW89" s="312"/>
      <c r="WKX89" s="312"/>
      <c r="WKY89" s="312"/>
      <c r="WKZ89" s="312"/>
      <c r="WLA89" s="312"/>
      <c r="WLB89" s="312"/>
      <c r="WLC89" s="312"/>
      <c r="WLD89" s="312"/>
      <c r="WLE89" s="312"/>
      <c r="WLF89" s="312"/>
      <c r="WLG89" s="312"/>
      <c r="WLH89" s="312"/>
      <c r="WLI89" s="312"/>
      <c r="WLJ89" s="312"/>
      <c r="WLK89" s="312"/>
      <c r="WLL89" s="312"/>
      <c r="WLM89" s="312"/>
      <c r="WLN89" s="312"/>
      <c r="WLO89" s="312"/>
      <c r="WLP89" s="312"/>
      <c r="WLQ89" s="312"/>
      <c r="WLR89" s="312"/>
      <c r="WLS89" s="312"/>
      <c r="WLT89" s="312"/>
      <c r="WLU89" s="312"/>
      <c r="WLV89" s="312"/>
      <c r="WLW89" s="312"/>
      <c r="WLX89" s="312"/>
      <c r="WLY89" s="312"/>
      <c r="WLZ89" s="312"/>
      <c r="WMA89" s="312"/>
      <c r="WMB89" s="312"/>
      <c r="WMC89" s="312"/>
      <c r="WMD89" s="312"/>
      <c r="WME89" s="312"/>
      <c r="WMF89" s="312"/>
      <c r="WMG89" s="312"/>
      <c r="WMH89" s="312"/>
      <c r="WMI89" s="312"/>
      <c r="WMJ89" s="312"/>
      <c r="WMK89" s="312"/>
      <c r="WML89" s="312"/>
      <c r="WMM89" s="312"/>
      <c r="WMN89" s="312"/>
      <c r="WMO89" s="318"/>
      <c r="WMP89" s="318"/>
      <c r="WMQ89" s="318"/>
      <c r="WMR89" s="318"/>
      <c r="WMS89" s="318"/>
      <c r="WMT89" s="318"/>
      <c r="WMU89" s="318"/>
      <c r="WMV89" s="318"/>
      <c r="WMW89" s="318"/>
      <c r="WMX89" s="318"/>
      <c r="WMY89" s="318"/>
      <c r="WMZ89" s="318"/>
      <c r="WNA89" s="318"/>
      <c r="WNB89" s="318"/>
      <c r="WNC89" s="318"/>
      <c r="WND89" s="318"/>
      <c r="WNE89" s="322"/>
      <c r="WNF89" s="323"/>
      <c r="WNG89" s="323"/>
      <c r="WNH89" s="323"/>
      <c r="WNI89" s="323"/>
      <c r="WNJ89" s="323"/>
      <c r="WNK89" s="323"/>
      <c r="WNL89" s="323"/>
      <c r="WNM89" s="323"/>
      <c r="WNN89" s="323"/>
      <c r="WNO89" s="323"/>
      <c r="WNP89" s="323"/>
      <c r="WNQ89" s="323"/>
      <c r="WNR89" s="323"/>
      <c r="WNS89" s="323"/>
      <c r="WNT89" s="350"/>
      <c r="WNU89" s="312"/>
      <c r="WNV89" s="312"/>
      <c r="WNW89" s="312"/>
      <c r="WNX89" s="312"/>
      <c r="WNY89" s="312"/>
      <c r="WNZ89" s="312"/>
      <c r="WOA89" s="312"/>
      <c r="WOB89" s="312"/>
      <c r="WOC89" s="312"/>
      <c r="WOD89" s="312"/>
      <c r="WOE89" s="312"/>
      <c r="WOF89" s="312"/>
      <c r="WOG89" s="312"/>
      <c r="WOH89" s="312"/>
      <c r="WOI89" s="312"/>
      <c r="WOJ89" s="312"/>
      <c r="WOK89" s="312"/>
      <c r="WOL89" s="312"/>
      <c r="WOM89" s="312"/>
      <c r="WON89" s="312"/>
      <c r="WOO89" s="312"/>
      <c r="WOP89" s="312"/>
      <c r="WOQ89" s="312"/>
      <c r="WOR89" s="312"/>
      <c r="WOS89" s="312"/>
      <c r="WOT89" s="312"/>
      <c r="WOU89" s="312"/>
      <c r="WOV89" s="312"/>
      <c r="WOW89" s="312"/>
      <c r="WOX89" s="312"/>
      <c r="WOY89" s="312"/>
      <c r="WOZ89" s="312"/>
      <c r="WPA89" s="312"/>
      <c r="WPB89" s="312"/>
      <c r="WPC89" s="312"/>
      <c r="WPD89" s="312"/>
      <c r="WPE89" s="312"/>
      <c r="WPF89" s="312"/>
      <c r="WPG89" s="312"/>
      <c r="WPH89" s="312"/>
      <c r="WPI89" s="312"/>
      <c r="WPJ89" s="312"/>
      <c r="WPK89" s="312"/>
      <c r="WPL89" s="312"/>
      <c r="WPM89" s="312"/>
      <c r="WPN89" s="312"/>
      <c r="WPO89" s="312"/>
      <c r="WPP89" s="312"/>
      <c r="WPQ89" s="312"/>
      <c r="WPR89" s="312"/>
      <c r="WPS89" s="312"/>
      <c r="WPT89" s="312"/>
      <c r="WPU89" s="312"/>
      <c r="WPV89" s="312"/>
      <c r="WPW89" s="312"/>
      <c r="WPX89" s="312"/>
      <c r="WPY89" s="312"/>
      <c r="WPZ89" s="312"/>
      <c r="WQA89" s="312"/>
      <c r="WQB89" s="312"/>
      <c r="WQC89" s="318"/>
      <c r="WQD89" s="318"/>
      <c r="WQE89" s="318"/>
      <c r="WQF89" s="318"/>
      <c r="WQG89" s="318"/>
      <c r="WQH89" s="318"/>
      <c r="WQI89" s="318"/>
      <c r="WQJ89" s="318"/>
      <c r="WQK89" s="318"/>
      <c r="WQL89" s="318"/>
      <c r="WQM89" s="318"/>
      <c r="WQN89" s="318"/>
      <c r="WQO89" s="318"/>
      <c r="WQP89" s="318"/>
      <c r="WQQ89" s="318"/>
      <c r="WQR89" s="318"/>
      <c r="WQS89" s="322"/>
      <c r="WQT89" s="323"/>
      <c r="WQU89" s="323"/>
      <c r="WQV89" s="323"/>
      <c r="WQW89" s="323"/>
      <c r="WQX89" s="323"/>
      <c r="WQY89" s="323"/>
      <c r="WQZ89" s="323"/>
      <c r="WRA89" s="323"/>
      <c r="WRB89" s="323"/>
      <c r="WRC89" s="323"/>
      <c r="WRD89" s="323"/>
      <c r="WRE89" s="323"/>
      <c r="WRF89" s="323"/>
      <c r="WRG89" s="323"/>
      <c r="WRH89" s="350"/>
      <c r="WRI89" s="312"/>
      <c r="WRJ89" s="312"/>
      <c r="WRK89" s="312"/>
      <c r="WRL89" s="312"/>
      <c r="WRM89" s="312"/>
      <c r="WRN89" s="312"/>
      <c r="WRO89" s="312"/>
      <c r="WRP89" s="312"/>
      <c r="WRQ89" s="312"/>
      <c r="WRR89" s="312"/>
      <c r="WRS89" s="312"/>
      <c r="WRT89" s="312"/>
      <c r="WRU89" s="312"/>
      <c r="WRV89" s="312"/>
      <c r="WRW89" s="312"/>
      <c r="WRX89" s="312"/>
      <c r="WRY89" s="312"/>
      <c r="WRZ89" s="312"/>
      <c r="WSA89" s="312"/>
      <c r="WSB89" s="312"/>
      <c r="WSC89" s="312"/>
      <c r="WSD89" s="312"/>
      <c r="WSE89" s="312"/>
      <c r="WSF89" s="312"/>
      <c r="WSG89" s="312"/>
      <c r="WSH89" s="312"/>
      <c r="WSI89" s="312"/>
      <c r="WSJ89" s="312"/>
      <c r="WSK89" s="312"/>
      <c r="WSL89" s="312"/>
      <c r="WSM89" s="312"/>
      <c r="WSN89" s="312"/>
      <c r="WSO89" s="312"/>
      <c r="WSP89" s="312"/>
      <c r="WSQ89" s="312"/>
      <c r="WSR89" s="312"/>
      <c r="WSS89" s="312"/>
      <c r="WST89" s="312"/>
      <c r="WSU89" s="312"/>
      <c r="WSV89" s="312"/>
      <c r="WSW89" s="312"/>
      <c r="WSX89" s="312"/>
      <c r="WSY89" s="312"/>
      <c r="WSZ89" s="312"/>
      <c r="WTA89" s="312"/>
      <c r="WTB89" s="312"/>
      <c r="WTC89" s="312"/>
      <c r="WTD89" s="312"/>
      <c r="WTE89" s="312"/>
      <c r="WTF89" s="312"/>
      <c r="WTG89" s="312"/>
      <c r="WTH89" s="312"/>
      <c r="WTI89" s="312"/>
      <c r="WTJ89" s="312"/>
      <c r="WTK89" s="312"/>
      <c r="WTL89" s="312"/>
      <c r="WTM89" s="312"/>
      <c r="WTN89" s="312"/>
      <c r="WTO89" s="312"/>
      <c r="WTP89" s="312"/>
      <c r="WTQ89" s="318"/>
      <c r="WTR89" s="318"/>
      <c r="WTS89" s="318"/>
      <c r="WTT89" s="318"/>
      <c r="WTU89" s="318"/>
      <c r="WTV89" s="318"/>
      <c r="WTW89" s="318"/>
      <c r="WTX89" s="318"/>
      <c r="WTY89" s="318"/>
      <c r="WTZ89" s="318"/>
      <c r="WUA89" s="318"/>
      <c r="WUB89" s="318"/>
      <c r="WUC89" s="318"/>
      <c r="WUD89" s="318"/>
      <c r="WUE89" s="318"/>
      <c r="WUF89" s="318"/>
      <c r="WUG89" s="322"/>
      <c r="WUH89" s="323"/>
      <c r="WUI89" s="323"/>
      <c r="WUJ89" s="323"/>
      <c r="WUK89" s="323"/>
      <c r="WUL89" s="323"/>
      <c r="WUM89" s="323"/>
      <c r="WUN89" s="323"/>
      <c r="WUO89" s="323"/>
      <c r="WUP89" s="323"/>
      <c r="WUQ89" s="323"/>
      <c r="WUR89" s="323"/>
      <c r="WUS89" s="323"/>
      <c r="WUT89" s="323"/>
      <c r="WUU89" s="323"/>
      <c r="WUV89" s="350"/>
      <c r="WUW89" s="312"/>
      <c r="WUX89" s="312"/>
      <c r="WUY89" s="312"/>
      <c r="WUZ89" s="312"/>
      <c r="WVA89" s="312"/>
      <c r="WVB89" s="312"/>
      <c r="WVC89" s="312"/>
      <c r="WVD89" s="312"/>
      <c r="WVE89" s="312"/>
      <c r="WVF89" s="312"/>
      <c r="WVG89" s="312"/>
      <c r="WVH89" s="312"/>
      <c r="WVI89" s="312"/>
      <c r="WVJ89" s="312"/>
      <c r="WVK89" s="312"/>
      <c r="WVL89" s="312"/>
      <c r="WVM89" s="312"/>
      <c r="WVN89" s="312"/>
      <c r="WVO89" s="312"/>
      <c r="WVP89" s="312"/>
      <c r="WVQ89" s="312"/>
      <c r="WVR89" s="312"/>
      <c r="WVS89" s="312"/>
      <c r="WVT89" s="312"/>
      <c r="WVU89" s="312"/>
      <c r="WVV89" s="312"/>
      <c r="WVW89" s="312"/>
      <c r="WVX89" s="312"/>
      <c r="WVY89" s="312"/>
      <c r="WVZ89" s="312"/>
      <c r="WWA89" s="312"/>
      <c r="WWB89" s="312"/>
      <c r="WWC89" s="312"/>
      <c r="WWD89" s="312"/>
      <c r="WWE89" s="312"/>
      <c r="WWF89" s="312"/>
      <c r="WWG89" s="312"/>
      <c r="WWH89" s="312"/>
      <c r="WWI89" s="312"/>
      <c r="WWJ89" s="312"/>
      <c r="WWK89" s="312"/>
      <c r="WWL89" s="312"/>
      <c r="WWM89" s="312"/>
      <c r="WWN89" s="312"/>
      <c r="WWO89" s="312"/>
      <c r="WWP89" s="312"/>
      <c r="WWQ89" s="312"/>
      <c r="WWR89" s="312"/>
      <c r="WWS89" s="312"/>
      <c r="WWT89" s="312"/>
      <c r="WWU89" s="312"/>
      <c r="WWV89" s="312"/>
      <c r="WWW89" s="312"/>
      <c r="WWX89" s="312"/>
      <c r="WWY89" s="312"/>
      <c r="WWZ89" s="312"/>
      <c r="WXA89" s="312"/>
      <c r="WXB89" s="312"/>
      <c r="WXC89" s="312"/>
      <c r="WXD89" s="312"/>
      <c r="WXE89" s="318"/>
      <c r="WXF89" s="318"/>
      <c r="WXG89" s="318"/>
      <c r="WXH89" s="318"/>
      <c r="WXI89" s="318"/>
      <c r="WXJ89" s="318"/>
      <c r="WXK89" s="318"/>
      <c r="WXL89" s="318"/>
      <c r="WXM89" s="318"/>
      <c r="WXN89" s="318"/>
      <c r="WXO89" s="318"/>
      <c r="WXP89" s="318"/>
      <c r="WXQ89" s="318"/>
      <c r="WXR89" s="318"/>
      <c r="WXS89" s="318"/>
      <c r="WXT89" s="318"/>
      <c r="WXU89" s="322"/>
      <c r="WXV89" s="323"/>
      <c r="WXW89" s="323"/>
      <c r="WXX89" s="323"/>
      <c r="WXY89" s="323"/>
      <c r="WXZ89" s="323"/>
      <c r="WYA89" s="323"/>
      <c r="WYB89" s="323"/>
      <c r="WYC89" s="323"/>
      <c r="WYD89" s="323"/>
      <c r="WYE89" s="323"/>
      <c r="WYF89" s="323"/>
      <c r="WYG89" s="323"/>
      <c r="WYH89" s="323"/>
      <c r="WYI89" s="323"/>
      <c r="WYJ89" s="350"/>
      <c r="WYK89" s="312"/>
      <c r="WYL89" s="312"/>
      <c r="WYM89" s="312"/>
      <c r="WYN89" s="312"/>
      <c r="WYO89" s="312"/>
      <c r="WYP89" s="312"/>
      <c r="WYQ89" s="312"/>
      <c r="WYR89" s="312"/>
      <c r="WYS89" s="312"/>
      <c r="WYT89" s="312"/>
      <c r="WYU89" s="312"/>
      <c r="WYV89" s="312"/>
      <c r="WYW89" s="312"/>
      <c r="WYX89" s="312"/>
      <c r="WYY89" s="312"/>
      <c r="WYZ89" s="312"/>
      <c r="WZA89" s="312"/>
      <c r="WZB89" s="312"/>
      <c r="WZC89" s="312"/>
      <c r="WZD89" s="312"/>
      <c r="WZE89" s="312"/>
      <c r="WZF89" s="312"/>
      <c r="WZG89" s="312"/>
      <c r="WZH89" s="312"/>
      <c r="WZI89" s="312"/>
      <c r="WZJ89" s="312"/>
      <c r="WZK89" s="312"/>
      <c r="WZL89" s="312"/>
      <c r="WZM89" s="312"/>
      <c r="WZN89" s="312"/>
      <c r="WZO89" s="312"/>
      <c r="WZP89" s="312"/>
      <c r="WZQ89" s="312"/>
      <c r="WZR89" s="312"/>
      <c r="WZS89" s="312"/>
      <c r="WZT89" s="312"/>
      <c r="WZU89" s="312"/>
      <c r="WZV89" s="312"/>
      <c r="WZW89" s="312"/>
      <c r="WZX89" s="312"/>
      <c r="WZY89" s="312"/>
      <c r="WZZ89" s="312"/>
      <c r="XAA89" s="312"/>
      <c r="XAB89" s="312"/>
      <c r="XAC89" s="312"/>
      <c r="XAD89" s="312"/>
      <c r="XAE89" s="312"/>
      <c r="XAF89" s="312"/>
      <c r="XAG89" s="312"/>
      <c r="XAH89" s="312"/>
      <c r="XAI89" s="312"/>
      <c r="XAJ89" s="312"/>
      <c r="XAK89" s="312"/>
      <c r="XAL89" s="312"/>
      <c r="XAM89" s="312"/>
      <c r="XAN89" s="312"/>
      <c r="XAO89" s="312"/>
      <c r="XAP89" s="312"/>
      <c r="XAQ89" s="312"/>
      <c r="XAR89" s="312"/>
      <c r="XAS89" s="318"/>
      <c r="XAT89" s="318"/>
      <c r="XAU89" s="318"/>
      <c r="XAV89" s="318"/>
      <c r="XAW89" s="318"/>
      <c r="XAX89" s="318"/>
      <c r="XAY89" s="318"/>
      <c r="XAZ89" s="318"/>
      <c r="XBA89" s="318"/>
      <c r="XBB89" s="318"/>
      <c r="XBC89" s="318"/>
      <c r="XBD89" s="318"/>
      <c r="XBE89" s="318"/>
      <c r="XBF89" s="318"/>
      <c r="XBG89" s="318"/>
      <c r="XBH89" s="318"/>
      <c r="XBI89" s="322"/>
      <c r="XBJ89" s="323"/>
      <c r="XBK89" s="323"/>
      <c r="XBL89" s="323"/>
      <c r="XBM89" s="323"/>
      <c r="XBN89" s="323"/>
      <c r="XBO89" s="323"/>
      <c r="XBP89" s="323"/>
      <c r="XBQ89" s="323"/>
      <c r="XBR89" s="323"/>
      <c r="XBS89" s="323"/>
      <c r="XBT89" s="323"/>
      <c r="XBU89" s="323"/>
      <c r="XBV89" s="323"/>
      <c r="XBW89" s="323"/>
      <c r="XBX89" s="350"/>
      <c r="XBY89" s="312"/>
      <c r="XBZ89" s="312"/>
      <c r="XCA89" s="312"/>
      <c r="XCB89" s="312"/>
      <c r="XCC89" s="312"/>
      <c r="XCD89" s="312"/>
      <c r="XCE89" s="312"/>
      <c r="XCF89" s="312"/>
      <c r="XCG89" s="312"/>
      <c r="XCH89" s="312"/>
      <c r="XCI89" s="312"/>
      <c r="XCJ89" s="312"/>
      <c r="XCK89" s="312"/>
      <c r="XCL89" s="312"/>
      <c r="XCM89" s="312"/>
      <c r="XCN89" s="312"/>
      <c r="XCO89" s="312"/>
      <c r="XCP89" s="312"/>
      <c r="XCQ89" s="312"/>
      <c r="XCR89" s="312"/>
      <c r="XCS89" s="312"/>
      <c r="XCT89" s="312"/>
      <c r="XCU89" s="312"/>
      <c r="XCV89" s="312"/>
      <c r="XCW89" s="312"/>
      <c r="XCX89" s="312"/>
      <c r="XCY89" s="312"/>
      <c r="XCZ89" s="312"/>
      <c r="XDA89" s="312"/>
      <c r="XDB89" s="312"/>
      <c r="XDC89" s="312"/>
      <c r="XDD89" s="312"/>
      <c r="XDE89" s="312"/>
      <c r="XDF89" s="312"/>
      <c r="XDG89" s="312"/>
      <c r="XDH89" s="312"/>
      <c r="XDI89" s="312"/>
      <c r="XDJ89" s="312"/>
      <c r="XDK89" s="312"/>
      <c r="XDL89" s="312"/>
      <c r="XDM89" s="312"/>
      <c r="XDN89" s="312"/>
      <c r="XDO89" s="312"/>
      <c r="XDP89" s="312"/>
      <c r="XDQ89" s="312"/>
      <c r="XDR89" s="312"/>
      <c r="XDS89" s="312"/>
      <c r="XDT89" s="312"/>
      <c r="XDU89" s="312"/>
      <c r="XDV89" s="312"/>
      <c r="XDW89" s="312"/>
      <c r="XDX89" s="312"/>
      <c r="XDY89" s="312"/>
      <c r="XDZ89" s="312"/>
      <c r="XEA89" s="312"/>
      <c r="XEB89" s="312"/>
      <c r="XEC89" s="312"/>
      <c r="XED89" s="312"/>
      <c r="XEE89" s="312"/>
      <c r="XEF89" s="312"/>
      <c r="XEG89" s="318"/>
      <c r="XEH89" s="318"/>
      <c r="XEI89" s="318"/>
      <c r="XEJ89" s="318"/>
      <c r="XEK89" s="318"/>
      <c r="XEL89" s="318"/>
      <c r="XEM89" s="318"/>
      <c r="XEN89" s="318"/>
      <c r="XEO89" s="318"/>
      <c r="XEP89" s="318"/>
      <c r="XEQ89" s="318"/>
      <c r="XER89" s="318"/>
      <c r="XES89" s="318"/>
      <c r="XET89" s="318"/>
      <c r="XEU89" s="318"/>
      <c r="XEV89" s="318"/>
      <c r="XEW89" s="322"/>
      <c r="XEX89" s="323"/>
      <c r="XEY89" s="323"/>
      <c r="XEZ89" s="323"/>
      <c r="XFA89" s="323"/>
      <c r="XFB89" s="323"/>
      <c r="XFC89" s="323"/>
      <c r="XFD89" s="323"/>
    </row>
    <row r="90" spans="1:16384" ht="15.75" customHeight="1">
      <c r="A90" s="472" t="s">
        <v>1021</v>
      </c>
      <c r="B90" s="473"/>
      <c r="C90" s="473"/>
      <c r="D90" s="473"/>
      <c r="E90" s="473"/>
      <c r="F90" s="473"/>
      <c r="G90" s="473"/>
      <c r="H90" s="473"/>
      <c r="I90" s="473"/>
      <c r="J90" s="473"/>
      <c r="K90" s="473"/>
      <c r="L90" s="473"/>
      <c r="M90" s="473"/>
      <c r="N90" s="473"/>
      <c r="O90" s="473"/>
      <c r="P90" s="474"/>
      <c r="Q90" s="475">
        <v>493379818</v>
      </c>
      <c r="R90" s="476"/>
      <c r="S90" s="476"/>
      <c r="T90" s="476"/>
      <c r="U90" s="476"/>
      <c r="V90" s="476"/>
      <c r="W90" s="476"/>
      <c r="X90" s="476"/>
      <c r="Y90" s="476"/>
      <c r="Z90" s="476"/>
      <c r="AA90" s="476"/>
      <c r="AB90" s="476"/>
      <c r="AC90" s="476"/>
      <c r="AD90" s="476"/>
      <c r="AE90" s="476"/>
      <c r="AF90" s="476"/>
      <c r="AG90" s="476"/>
      <c r="AH90" s="477"/>
      <c r="AI90" s="475">
        <f>Q90</f>
        <v>493379818</v>
      </c>
      <c r="AJ90" s="476"/>
      <c r="AK90" s="476"/>
      <c r="AL90" s="476"/>
      <c r="AM90" s="476"/>
      <c r="AN90" s="476"/>
      <c r="AO90" s="476"/>
      <c r="AP90" s="476"/>
      <c r="AQ90" s="476"/>
      <c r="AR90" s="476"/>
      <c r="AS90" s="476"/>
      <c r="AT90" s="476"/>
      <c r="AU90" s="476"/>
      <c r="AV90" s="476"/>
      <c r="AW90" s="476"/>
      <c r="AX90" s="476"/>
      <c r="AY90" s="476"/>
      <c r="AZ90" s="476"/>
      <c r="BA90" s="476"/>
      <c r="BB90" s="476"/>
      <c r="BC90" s="477"/>
      <c r="BD90" s="475">
        <f>257554293</f>
        <v>257554293</v>
      </c>
      <c r="BE90" s="476"/>
      <c r="BF90" s="476"/>
      <c r="BG90" s="476"/>
      <c r="BH90" s="476"/>
      <c r="BI90" s="476"/>
      <c r="BJ90" s="476"/>
      <c r="BK90" s="476"/>
      <c r="BL90" s="476"/>
      <c r="BM90" s="476"/>
      <c r="BN90" s="476"/>
      <c r="BO90" s="476"/>
      <c r="BP90" s="476"/>
      <c r="BQ90" s="476"/>
      <c r="BR90" s="476"/>
      <c r="BS90" s="476"/>
      <c r="BT90" s="476"/>
      <c r="BU90" s="476"/>
      <c r="BV90" s="476"/>
      <c r="BW90" s="476"/>
      <c r="BX90" s="477"/>
      <c r="BY90" s="478">
        <f>BD90</f>
        <v>257554293</v>
      </c>
      <c r="BZ90" s="478"/>
      <c r="CA90" s="478"/>
      <c r="CB90" s="478"/>
      <c r="CC90" s="478"/>
      <c r="CD90" s="478"/>
      <c r="CE90" s="478"/>
      <c r="CF90" s="478"/>
      <c r="CG90" s="478"/>
      <c r="CH90" s="478"/>
      <c r="CI90" s="478"/>
      <c r="CJ90" s="478"/>
      <c r="CK90" s="478"/>
      <c r="CL90" s="478"/>
      <c r="CM90" s="478"/>
      <c r="CN90" s="478"/>
      <c r="CO90" s="322"/>
      <c r="CP90" s="323"/>
      <c r="CQ90" s="323"/>
      <c r="CR90" s="323"/>
      <c r="CS90" s="323"/>
      <c r="CT90" s="323"/>
      <c r="CU90" s="323"/>
      <c r="CV90" s="323"/>
      <c r="CW90" s="323"/>
      <c r="CX90" s="323"/>
      <c r="CY90" s="323"/>
      <c r="CZ90" s="323"/>
      <c r="DA90" s="323"/>
      <c r="DB90" s="323"/>
      <c r="DC90" s="323"/>
      <c r="DD90" s="350"/>
      <c r="DE90" s="312"/>
      <c r="DF90" s="312"/>
      <c r="DG90" s="312"/>
      <c r="DH90" s="312"/>
      <c r="DI90" s="312"/>
      <c r="DJ90" s="312"/>
      <c r="DK90" s="312"/>
      <c r="DL90" s="312"/>
      <c r="DM90" s="312"/>
      <c r="DN90" s="312"/>
      <c r="DO90" s="312"/>
      <c r="DP90" s="312"/>
      <c r="DQ90" s="312"/>
      <c r="DR90" s="312"/>
      <c r="DS90" s="312"/>
      <c r="DT90" s="312"/>
      <c r="DU90" s="312"/>
      <c r="DV90" s="312"/>
      <c r="DW90" s="312"/>
      <c r="DX90" s="312"/>
      <c r="DY90" s="312"/>
      <c r="DZ90" s="312"/>
      <c r="EA90" s="312"/>
      <c r="EB90" s="312"/>
      <c r="EC90" s="312"/>
      <c r="ED90" s="312"/>
      <c r="EE90" s="312"/>
      <c r="EF90" s="312"/>
      <c r="EG90" s="312"/>
      <c r="EH90" s="312"/>
      <c r="EI90" s="312"/>
      <c r="EJ90" s="312"/>
      <c r="EK90" s="312"/>
      <c r="EL90" s="312"/>
      <c r="EM90" s="312"/>
      <c r="EN90" s="312"/>
      <c r="EO90" s="312"/>
      <c r="EP90" s="312"/>
      <c r="EQ90" s="312"/>
      <c r="ER90" s="312"/>
      <c r="ES90" s="312"/>
      <c r="ET90" s="312"/>
      <c r="EU90" s="312"/>
      <c r="EV90" s="312"/>
      <c r="EW90" s="312"/>
      <c r="EX90" s="312"/>
      <c r="EY90" s="312"/>
      <c r="EZ90" s="312"/>
      <c r="FA90" s="312"/>
      <c r="FB90" s="312"/>
      <c r="FC90" s="312"/>
      <c r="FD90" s="312"/>
      <c r="FE90" s="312"/>
      <c r="FF90" s="312"/>
      <c r="FG90" s="312"/>
      <c r="FH90" s="312"/>
      <c r="FI90" s="312"/>
      <c r="FJ90" s="312"/>
      <c r="FK90" s="312"/>
      <c r="FL90" s="312"/>
      <c r="FM90" s="318"/>
      <c r="FN90" s="318"/>
      <c r="FO90" s="318"/>
      <c r="FP90" s="318"/>
      <c r="FQ90" s="318"/>
      <c r="FR90" s="318"/>
      <c r="FS90" s="318"/>
      <c r="FT90" s="318"/>
      <c r="FU90" s="318"/>
      <c r="FV90" s="318"/>
      <c r="FW90" s="318"/>
      <c r="FX90" s="318"/>
      <c r="FY90" s="318"/>
      <c r="FZ90" s="318"/>
      <c r="GA90" s="318"/>
      <c r="GB90" s="318"/>
      <c r="GC90" s="322"/>
      <c r="GD90" s="323"/>
      <c r="GE90" s="323"/>
      <c r="GF90" s="323"/>
      <c r="GG90" s="323"/>
      <c r="GH90" s="323"/>
      <c r="GI90" s="323"/>
      <c r="GJ90" s="323"/>
      <c r="GK90" s="323"/>
      <c r="GL90" s="323"/>
      <c r="GM90" s="323"/>
      <c r="GN90" s="323"/>
      <c r="GO90" s="323"/>
      <c r="GP90" s="323"/>
      <c r="GQ90" s="323"/>
      <c r="GR90" s="350"/>
      <c r="GS90" s="312"/>
      <c r="GT90" s="312"/>
      <c r="GU90" s="312"/>
      <c r="GV90" s="312"/>
      <c r="GW90" s="312"/>
      <c r="GX90" s="312"/>
      <c r="GY90" s="312"/>
      <c r="GZ90" s="312"/>
      <c r="HA90" s="312"/>
      <c r="HB90" s="312"/>
      <c r="HC90" s="312"/>
      <c r="HD90" s="312"/>
      <c r="HE90" s="312"/>
      <c r="HF90" s="312"/>
      <c r="HG90" s="312"/>
      <c r="HH90" s="312"/>
      <c r="HI90" s="312"/>
      <c r="HJ90" s="312"/>
      <c r="HK90" s="312"/>
      <c r="HL90" s="312"/>
      <c r="HM90" s="312"/>
      <c r="HN90" s="312"/>
      <c r="HO90" s="312"/>
      <c r="HP90" s="312"/>
      <c r="HQ90" s="312"/>
      <c r="HR90" s="312"/>
      <c r="HS90" s="312"/>
      <c r="HT90" s="312"/>
      <c r="HU90" s="312"/>
      <c r="HV90" s="312"/>
      <c r="HW90" s="312"/>
      <c r="HX90" s="312"/>
      <c r="HY90" s="312"/>
      <c r="HZ90" s="312"/>
      <c r="IA90" s="312"/>
      <c r="IB90" s="312"/>
      <c r="IC90" s="312"/>
      <c r="ID90" s="312"/>
      <c r="IE90" s="312"/>
      <c r="IF90" s="312"/>
      <c r="IG90" s="312"/>
      <c r="IH90" s="312"/>
      <c r="II90" s="312"/>
      <c r="IJ90" s="312"/>
      <c r="IK90" s="312"/>
      <c r="IL90" s="312"/>
      <c r="IM90" s="312"/>
      <c r="IN90" s="312"/>
      <c r="IO90" s="312"/>
      <c r="IP90" s="312"/>
      <c r="IQ90" s="312"/>
      <c r="IR90" s="312"/>
      <c r="IS90" s="312"/>
      <c r="IT90" s="312"/>
      <c r="IU90" s="312"/>
      <c r="IV90" s="312"/>
      <c r="IW90" s="312"/>
      <c r="IX90" s="312"/>
      <c r="IY90" s="312"/>
      <c r="IZ90" s="312"/>
      <c r="JA90" s="318"/>
      <c r="JB90" s="318"/>
      <c r="JC90" s="318"/>
      <c r="JD90" s="318"/>
      <c r="JE90" s="318"/>
      <c r="JF90" s="318"/>
      <c r="JG90" s="318"/>
      <c r="JH90" s="318"/>
      <c r="JI90" s="318"/>
      <c r="JJ90" s="318"/>
      <c r="JK90" s="318"/>
      <c r="JL90" s="318"/>
      <c r="JM90" s="318"/>
      <c r="JN90" s="318"/>
      <c r="JO90" s="318"/>
      <c r="JP90" s="318"/>
      <c r="JQ90" s="322"/>
      <c r="JR90" s="323"/>
      <c r="JS90" s="323"/>
      <c r="JT90" s="323"/>
      <c r="JU90" s="323"/>
      <c r="JV90" s="323"/>
      <c r="JW90" s="323"/>
      <c r="JX90" s="323"/>
      <c r="JY90" s="323"/>
      <c r="JZ90" s="323"/>
      <c r="KA90" s="323"/>
      <c r="KB90" s="323"/>
      <c r="KC90" s="323"/>
      <c r="KD90" s="323"/>
      <c r="KE90" s="323"/>
      <c r="KF90" s="350"/>
      <c r="KG90" s="312"/>
      <c r="KH90" s="312"/>
      <c r="KI90" s="312"/>
      <c r="KJ90" s="312"/>
      <c r="KK90" s="312"/>
      <c r="KL90" s="312"/>
      <c r="KM90" s="312"/>
      <c r="KN90" s="312"/>
      <c r="KO90" s="312"/>
      <c r="KP90" s="312"/>
      <c r="KQ90" s="312"/>
      <c r="KR90" s="312"/>
      <c r="KS90" s="312"/>
      <c r="KT90" s="312"/>
      <c r="KU90" s="312"/>
      <c r="KV90" s="312"/>
      <c r="KW90" s="312"/>
      <c r="KX90" s="312"/>
      <c r="KY90" s="312"/>
      <c r="KZ90" s="312"/>
      <c r="LA90" s="312"/>
      <c r="LB90" s="312"/>
      <c r="LC90" s="312"/>
      <c r="LD90" s="312"/>
      <c r="LE90" s="312"/>
      <c r="LF90" s="312"/>
      <c r="LG90" s="312"/>
      <c r="LH90" s="312"/>
      <c r="LI90" s="312"/>
      <c r="LJ90" s="312"/>
      <c r="LK90" s="312"/>
      <c r="LL90" s="312"/>
      <c r="LM90" s="312"/>
      <c r="LN90" s="312"/>
      <c r="LO90" s="312"/>
      <c r="LP90" s="312"/>
      <c r="LQ90" s="312"/>
      <c r="LR90" s="312"/>
      <c r="LS90" s="312"/>
      <c r="LT90" s="312"/>
      <c r="LU90" s="312"/>
      <c r="LV90" s="312"/>
      <c r="LW90" s="312"/>
      <c r="LX90" s="312"/>
      <c r="LY90" s="312"/>
      <c r="LZ90" s="312"/>
      <c r="MA90" s="312"/>
      <c r="MB90" s="312"/>
      <c r="MC90" s="312"/>
      <c r="MD90" s="312"/>
      <c r="ME90" s="312"/>
      <c r="MF90" s="312"/>
      <c r="MG90" s="312"/>
      <c r="MH90" s="312"/>
      <c r="MI90" s="312"/>
      <c r="MJ90" s="312"/>
      <c r="MK90" s="312"/>
      <c r="ML90" s="312"/>
      <c r="MM90" s="312"/>
      <c r="MN90" s="312"/>
      <c r="MO90" s="318"/>
      <c r="MP90" s="318"/>
      <c r="MQ90" s="318"/>
      <c r="MR90" s="318"/>
      <c r="MS90" s="318"/>
      <c r="MT90" s="318"/>
      <c r="MU90" s="318"/>
      <c r="MV90" s="318"/>
      <c r="MW90" s="318"/>
      <c r="MX90" s="318"/>
      <c r="MY90" s="318"/>
      <c r="MZ90" s="318"/>
      <c r="NA90" s="318"/>
      <c r="NB90" s="318"/>
      <c r="NC90" s="318"/>
      <c r="ND90" s="318"/>
      <c r="NE90" s="322"/>
      <c r="NF90" s="323"/>
      <c r="NG90" s="323"/>
      <c r="NH90" s="323"/>
      <c r="NI90" s="323"/>
      <c r="NJ90" s="323"/>
      <c r="NK90" s="323"/>
      <c r="NL90" s="323"/>
      <c r="NM90" s="323"/>
      <c r="NN90" s="323"/>
      <c r="NO90" s="323"/>
      <c r="NP90" s="323"/>
      <c r="NQ90" s="323"/>
      <c r="NR90" s="323"/>
      <c r="NS90" s="323"/>
      <c r="NT90" s="350"/>
      <c r="NU90" s="312"/>
      <c r="NV90" s="312"/>
      <c r="NW90" s="312"/>
      <c r="NX90" s="312"/>
      <c r="NY90" s="312"/>
      <c r="NZ90" s="312"/>
      <c r="OA90" s="312"/>
      <c r="OB90" s="312"/>
      <c r="OC90" s="312"/>
      <c r="OD90" s="312"/>
      <c r="OE90" s="312"/>
      <c r="OF90" s="312"/>
      <c r="OG90" s="312"/>
      <c r="OH90" s="312"/>
      <c r="OI90" s="312"/>
      <c r="OJ90" s="312"/>
      <c r="OK90" s="312"/>
      <c r="OL90" s="312"/>
      <c r="OM90" s="312"/>
      <c r="ON90" s="312"/>
      <c r="OO90" s="312"/>
      <c r="OP90" s="312"/>
      <c r="OQ90" s="312"/>
      <c r="OR90" s="312"/>
      <c r="OS90" s="312"/>
      <c r="OT90" s="312"/>
      <c r="OU90" s="312"/>
      <c r="OV90" s="312"/>
      <c r="OW90" s="312"/>
      <c r="OX90" s="312"/>
      <c r="OY90" s="312"/>
      <c r="OZ90" s="312"/>
      <c r="PA90" s="312"/>
      <c r="PB90" s="312"/>
      <c r="PC90" s="312"/>
      <c r="PD90" s="312"/>
      <c r="PE90" s="312"/>
      <c r="PF90" s="312"/>
      <c r="PG90" s="312"/>
      <c r="PH90" s="312"/>
      <c r="PI90" s="312"/>
      <c r="PJ90" s="312"/>
      <c r="PK90" s="312"/>
      <c r="PL90" s="312"/>
      <c r="PM90" s="312"/>
      <c r="PN90" s="312"/>
      <c r="PO90" s="312"/>
      <c r="PP90" s="312"/>
      <c r="PQ90" s="312"/>
      <c r="PR90" s="312"/>
      <c r="PS90" s="312"/>
      <c r="PT90" s="312"/>
      <c r="PU90" s="312"/>
      <c r="PV90" s="312"/>
      <c r="PW90" s="312"/>
      <c r="PX90" s="312"/>
      <c r="PY90" s="312"/>
      <c r="PZ90" s="312"/>
      <c r="QA90" s="312"/>
      <c r="QB90" s="312"/>
      <c r="QC90" s="318"/>
      <c r="QD90" s="318"/>
      <c r="QE90" s="318"/>
      <c r="QF90" s="318"/>
      <c r="QG90" s="318"/>
      <c r="QH90" s="318"/>
      <c r="QI90" s="318"/>
      <c r="QJ90" s="318"/>
      <c r="QK90" s="318"/>
      <c r="QL90" s="318"/>
      <c r="QM90" s="318"/>
      <c r="QN90" s="318"/>
      <c r="QO90" s="318"/>
      <c r="QP90" s="318"/>
      <c r="QQ90" s="318"/>
      <c r="QR90" s="318"/>
      <c r="QS90" s="322"/>
      <c r="QT90" s="323"/>
      <c r="QU90" s="323"/>
      <c r="QV90" s="323"/>
      <c r="QW90" s="323"/>
      <c r="QX90" s="323"/>
      <c r="QY90" s="323"/>
      <c r="QZ90" s="323"/>
      <c r="RA90" s="323"/>
      <c r="RB90" s="323"/>
      <c r="RC90" s="323"/>
      <c r="RD90" s="323"/>
      <c r="RE90" s="323"/>
      <c r="RF90" s="323"/>
      <c r="RG90" s="323"/>
      <c r="RH90" s="350"/>
      <c r="RI90" s="312"/>
      <c r="RJ90" s="312"/>
      <c r="RK90" s="312"/>
      <c r="RL90" s="312"/>
      <c r="RM90" s="312"/>
      <c r="RN90" s="312"/>
      <c r="RO90" s="312"/>
      <c r="RP90" s="312"/>
      <c r="RQ90" s="312"/>
      <c r="RR90" s="312"/>
      <c r="RS90" s="312"/>
      <c r="RT90" s="312"/>
      <c r="RU90" s="312"/>
      <c r="RV90" s="312"/>
      <c r="RW90" s="312"/>
      <c r="RX90" s="312"/>
      <c r="RY90" s="312"/>
      <c r="RZ90" s="312"/>
      <c r="SA90" s="312"/>
      <c r="SB90" s="312"/>
      <c r="SC90" s="312"/>
      <c r="SD90" s="312"/>
      <c r="SE90" s="312"/>
      <c r="SF90" s="312"/>
      <c r="SG90" s="312"/>
      <c r="SH90" s="312"/>
      <c r="SI90" s="312"/>
      <c r="SJ90" s="312"/>
      <c r="SK90" s="312"/>
      <c r="SL90" s="312"/>
      <c r="SM90" s="312"/>
      <c r="SN90" s="312"/>
      <c r="SO90" s="312"/>
      <c r="SP90" s="312"/>
      <c r="SQ90" s="312"/>
      <c r="SR90" s="312"/>
      <c r="SS90" s="312"/>
      <c r="ST90" s="312"/>
      <c r="SU90" s="312"/>
      <c r="SV90" s="312"/>
      <c r="SW90" s="312"/>
      <c r="SX90" s="312"/>
      <c r="SY90" s="312"/>
      <c r="SZ90" s="312"/>
      <c r="TA90" s="312"/>
      <c r="TB90" s="312"/>
      <c r="TC90" s="312"/>
      <c r="TD90" s="312"/>
      <c r="TE90" s="312"/>
      <c r="TF90" s="312"/>
      <c r="TG90" s="312"/>
      <c r="TH90" s="312"/>
      <c r="TI90" s="312"/>
      <c r="TJ90" s="312"/>
      <c r="TK90" s="312"/>
      <c r="TL90" s="312"/>
      <c r="TM90" s="312"/>
      <c r="TN90" s="312"/>
      <c r="TO90" s="312"/>
      <c r="TP90" s="312"/>
      <c r="TQ90" s="318"/>
      <c r="TR90" s="318"/>
      <c r="TS90" s="318"/>
      <c r="TT90" s="318"/>
      <c r="TU90" s="318"/>
      <c r="TV90" s="318"/>
      <c r="TW90" s="318"/>
      <c r="TX90" s="318"/>
      <c r="TY90" s="318"/>
      <c r="TZ90" s="318"/>
      <c r="UA90" s="318"/>
      <c r="UB90" s="318"/>
      <c r="UC90" s="318"/>
      <c r="UD90" s="318"/>
      <c r="UE90" s="318"/>
      <c r="UF90" s="318"/>
      <c r="UG90" s="322"/>
      <c r="UH90" s="323"/>
      <c r="UI90" s="323"/>
      <c r="UJ90" s="323"/>
      <c r="UK90" s="323"/>
      <c r="UL90" s="323"/>
      <c r="UM90" s="323"/>
      <c r="UN90" s="323"/>
      <c r="UO90" s="323"/>
      <c r="UP90" s="323"/>
      <c r="UQ90" s="323"/>
      <c r="UR90" s="323"/>
      <c r="US90" s="323"/>
      <c r="UT90" s="323"/>
      <c r="UU90" s="323"/>
      <c r="UV90" s="350"/>
      <c r="UW90" s="312"/>
      <c r="UX90" s="312"/>
      <c r="UY90" s="312"/>
      <c r="UZ90" s="312"/>
      <c r="VA90" s="312"/>
      <c r="VB90" s="312"/>
      <c r="VC90" s="312"/>
      <c r="VD90" s="312"/>
      <c r="VE90" s="312"/>
      <c r="VF90" s="312"/>
      <c r="VG90" s="312"/>
      <c r="VH90" s="312"/>
      <c r="VI90" s="312"/>
      <c r="VJ90" s="312"/>
      <c r="VK90" s="312"/>
      <c r="VL90" s="312"/>
      <c r="VM90" s="312"/>
      <c r="VN90" s="312"/>
      <c r="VO90" s="312"/>
      <c r="VP90" s="312"/>
      <c r="VQ90" s="312"/>
      <c r="VR90" s="312"/>
      <c r="VS90" s="312"/>
      <c r="VT90" s="312"/>
      <c r="VU90" s="312"/>
      <c r="VV90" s="312"/>
      <c r="VW90" s="312"/>
      <c r="VX90" s="312"/>
      <c r="VY90" s="312"/>
      <c r="VZ90" s="312"/>
      <c r="WA90" s="312"/>
      <c r="WB90" s="312"/>
      <c r="WC90" s="312"/>
      <c r="WD90" s="312"/>
      <c r="WE90" s="312"/>
      <c r="WF90" s="312"/>
      <c r="WG90" s="312"/>
      <c r="WH90" s="312"/>
      <c r="WI90" s="312"/>
      <c r="WJ90" s="312"/>
      <c r="WK90" s="312"/>
      <c r="WL90" s="312"/>
      <c r="WM90" s="312"/>
      <c r="WN90" s="312"/>
      <c r="WO90" s="312"/>
      <c r="WP90" s="312"/>
      <c r="WQ90" s="312"/>
      <c r="WR90" s="312"/>
      <c r="WS90" s="312"/>
      <c r="WT90" s="312"/>
      <c r="WU90" s="312"/>
      <c r="WV90" s="312"/>
      <c r="WW90" s="312"/>
      <c r="WX90" s="312"/>
      <c r="WY90" s="312"/>
      <c r="WZ90" s="312"/>
      <c r="XA90" s="312"/>
      <c r="XB90" s="312"/>
      <c r="XC90" s="312"/>
      <c r="XD90" s="312"/>
      <c r="XE90" s="318"/>
      <c r="XF90" s="318"/>
      <c r="XG90" s="318"/>
      <c r="XH90" s="318"/>
      <c r="XI90" s="318"/>
      <c r="XJ90" s="318"/>
      <c r="XK90" s="318"/>
      <c r="XL90" s="318"/>
      <c r="XM90" s="318"/>
      <c r="XN90" s="318"/>
      <c r="XO90" s="318"/>
      <c r="XP90" s="318"/>
      <c r="XQ90" s="318"/>
      <c r="XR90" s="318"/>
      <c r="XS90" s="318"/>
      <c r="XT90" s="318"/>
      <c r="XU90" s="322"/>
      <c r="XV90" s="323"/>
      <c r="XW90" s="323"/>
      <c r="XX90" s="323"/>
      <c r="XY90" s="323"/>
      <c r="XZ90" s="323"/>
      <c r="YA90" s="323"/>
      <c r="YB90" s="323"/>
      <c r="YC90" s="323"/>
      <c r="YD90" s="323"/>
      <c r="YE90" s="323"/>
      <c r="YF90" s="323"/>
      <c r="YG90" s="323"/>
      <c r="YH90" s="323"/>
      <c r="YI90" s="323"/>
      <c r="YJ90" s="350"/>
      <c r="YK90" s="312"/>
      <c r="YL90" s="312"/>
      <c r="YM90" s="312"/>
      <c r="YN90" s="312"/>
      <c r="YO90" s="312"/>
      <c r="YP90" s="312"/>
      <c r="YQ90" s="312"/>
      <c r="YR90" s="312"/>
      <c r="YS90" s="312"/>
      <c r="YT90" s="312"/>
      <c r="YU90" s="312"/>
      <c r="YV90" s="312"/>
      <c r="YW90" s="312"/>
      <c r="YX90" s="312"/>
      <c r="YY90" s="312"/>
      <c r="YZ90" s="312"/>
      <c r="ZA90" s="312"/>
      <c r="ZB90" s="312"/>
      <c r="ZC90" s="312"/>
      <c r="ZD90" s="312"/>
      <c r="ZE90" s="312"/>
      <c r="ZF90" s="312"/>
      <c r="ZG90" s="312"/>
      <c r="ZH90" s="312"/>
      <c r="ZI90" s="312"/>
      <c r="ZJ90" s="312"/>
      <c r="ZK90" s="312"/>
      <c r="ZL90" s="312"/>
      <c r="ZM90" s="312"/>
      <c r="ZN90" s="312"/>
      <c r="ZO90" s="312"/>
      <c r="ZP90" s="312"/>
      <c r="ZQ90" s="312"/>
      <c r="ZR90" s="312"/>
      <c r="ZS90" s="312"/>
      <c r="ZT90" s="312"/>
      <c r="ZU90" s="312"/>
      <c r="ZV90" s="312"/>
      <c r="ZW90" s="312"/>
      <c r="ZX90" s="312"/>
      <c r="ZY90" s="312"/>
      <c r="ZZ90" s="312"/>
      <c r="AAA90" s="312"/>
      <c r="AAB90" s="312"/>
      <c r="AAC90" s="312"/>
      <c r="AAD90" s="312"/>
      <c r="AAE90" s="312"/>
      <c r="AAF90" s="312"/>
      <c r="AAG90" s="312"/>
      <c r="AAH90" s="312"/>
      <c r="AAI90" s="312"/>
      <c r="AAJ90" s="312"/>
      <c r="AAK90" s="312"/>
      <c r="AAL90" s="312"/>
      <c r="AAM90" s="312"/>
      <c r="AAN90" s="312"/>
      <c r="AAO90" s="312"/>
      <c r="AAP90" s="312"/>
      <c r="AAQ90" s="312"/>
      <c r="AAR90" s="312"/>
      <c r="AAS90" s="318"/>
      <c r="AAT90" s="318"/>
      <c r="AAU90" s="318"/>
      <c r="AAV90" s="318"/>
      <c r="AAW90" s="318"/>
      <c r="AAX90" s="318"/>
      <c r="AAY90" s="318"/>
      <c r="AAZ90" s="318"/>
      <c r="ABA90" s="318"/>
      <c r="ABB90" s="318"/>
      <c r="ABC90" s="318"/>
      <c r="ABD90" s="318"/>
      <c r="ABE90" s="318"/>
      <c r="ABF90" s="318"/>
      <c r="ABG90" s="318"/>
      <c r="ABH90" s="318"/>
      <c r="ABI90" s="322"/>
      <c r="ABJ90" s="323"/>
      <c r="ABK90" s="323"/>
      <c r="ABL90" s="323"/>
      <c r="ABM90" s="323"/>
      <c r="ABN90" s="323"/>
      <c r="ABO90" s="323"/>
      <c r="ABP90" s="323"/>
      <c r="ABQ90" s="323"/>
      <c r="ABR90" s="323"/>
      <c r="ABS90" s="323"/>
      <c r="ABT90" s="323"/>
      <c r="ABU90" s="323"/>
      <c r="ABV90" s="323"/>
      <c r="ABW90" s="323"/>
      <c r="ABX90" s="350"/>
      <c r="ABY90" s="312"/>
      <c r="ABZ90" s="312"/>
      <c r="ACA90" s="312"/>
      <c r="ACB90" s="312"/>
      <c r="ACC90" s="312"/>
      <c r="ACD90" s="312"/>
      <c r="ACE90" s="312"/>
      <c r="ACF90" s="312"/>
      <c r="ACG90" s="312"/>
      <c r="ACH90" s="312"/>
      <c r="ACI90" s="312"/>
      <c r="ACJ90" s="312"/>
      <c r="ACK90" s="312"/>
      <c r="ACL90" s="312"/>
      <c r="ACM90" s="312"/>
      <c r="ACN90" s="312"/>
      <c r="ACO90" s="312"/>
      <c r="ACP90" s="312"/>
      <c r="ACQ90" s="312"/>
      <c r="ACR90" s="312"/>
      <c r="ACS90" s="312"/>
      <c r="ACT90" s="312"/>
      <c r="ACU90" s="312"/>
      <c r="ACV90" s="312"/>
      <c r="ACW90" s="312"/>
      <c r="ACX90" s="312"/>
      <c r="ACY90" s="312"/>
      <c r="ACZ90" s="312"/>
      <c r="ADA90" s="312"/>
      <c r="ADB90" s="312"/>
      <c r="ADC90" s="312"/>
      <c r="ADD90" s="312"/>
      <c r="ADE90" s="312"/>
      <c r="ADF90" s="312"/>
      <c r="ADG90" s="312"/>
      <c r="ADH90" s="312"/>
      <c r="ADI90" s="312"/>
      <c r="ADJ90" s="312"/>
      <c r="ADK90" s="312"/>
      <c r="ADL90" s="312"/>
      <c r="ADM90" s="312"/>
      <c r="ADN90" s="312"/>
      <c r="ADO90" s="312"/>
      <c r="ADP90" s="312"/>
      <c r="ADQ90" s="312"/>
      <c r="ADR90" s="312"/>
      <c r="ADS90" s="312"/>
      <c r="ADT90" s="312"/>
      <c r="ADU90" s="312"/>
      <c r="ADV90" s="312"/>
      <c r="ADW90" s="312"/>
      <c r="ADX90" s="312"/>
      <c r="ADY90" s="312"/>
      <c r="ADZ90" s="312"/>
      <c r="AEA90" s="312"/>
      <c r="AEB90" s="312"/>
      <c r="AEC90" s="312"/>
      <c r="AED90" s="312"/>
      <c r="AEE90" s="312"/>
      <c r="AEF90" s="312"/>
      <c r="AEG90" s="318"/>
      <c r="AEH90" s="318"/>
      <c r="AEI90" s="318"/>
      <c r="AEJ90" s="318"/>
      <c r="AEK90" s="318"/>
      <c r="AEL90" s="318"/>
      <c r="AEM90" s="318"/>
      <c r="AEN90" s="318"/>
      <c r="AEO90" s="318"/>
      <c r="AEP90" s="318"/>
      <c r="AEQ90" s="318"/>
      <c r="AER90" s="318"/>
      <c r="AES90" s="318"/>
      <c r="AET90" s="318"/>
      <c r="AEU90" s="318"/>
      <c r="AEV90" s="318"/>
      <c r="AEW90" s="322"/>
      <c r="AEX90" s="323"/>
      <c r="AEY90" s="323"/>
      <c r="AEZ90" s="323"/>
      <c r="AFA90" s="323"/>
      <c r="AFB90" s="323"/>
      <c r="AFC90" s="323"/>
      <c r="AFD90" s="323"/>
      <c r="AFE90" s="323"/>
      <c r="AFF90" s="323"/>
      <c r="AFG90" s="323"/>
      <c r="AFH90" s="323"/>
      <c r="AFI90" s="323"/>
      <c r="AFJ90" s="323"/>
      <c r="AFK90" s="323"/>
      <c r="AFL90" s="350"/>
      <c r="AFM90" s="312"/>
      <c r="AFN90" s="312"/>
      <c r="AFO90" s="312"/>
      <c r="AFP90" s="312"/>
      <c r="AFQ90" s="312"/>
      <c r="AFR90" s="312"/>
      <c r="AFS90" s="312"/>
      <c r="AFT90" s="312"/>
      <c r="AFU90" s="312"/>
      <c r="AFV90" s="312"/>
      <c r="AFW90" s="312"/>
      <c r="AFX90" s="312"/>
      <c r="AFY90" s="312"/>
      <c r="AFZ90" s="312"/>
      <c r="AGA90" s="312"/>
      <c r="AGB90" s="312"/>
      <c r="AGC90" s="312"/>
      <c r="AGD90" s="312"/>
      <c r="AGE90" s="312"/>
      <c r="AGF90" s="312"/>
      <c r="AGG90" s="312"/>
      <c r="AGH90" s="312"/>
      <c r="AGI90" s="312"/>
      <c r="AGJ90" s="312"/>
      <c r="AGK90" s="312"/>
      <c r="AGL90" s="312"/>
      <c r="AGM90" s="312"/>
      <c r="AGN90" s="312"/>
      <c r="AGO90" s="312"/>
      <c r="AGP90" s="312"/>
      <c r="AGQ90" s="312"/>
      <c r="AGR90" s="312"/>
      <c r="AGS90" s="312"/>
      <c r="AGT90" s="312"/>
      <c r="AGU90" s="312"/>
      <c r="AGV90" s="312"/>
      <c r="AGW90" s="312"/>
      <c r="AGX90" s="312"/>
      <c r="AGY90" s="312"/>
      <c r="AGZ90" s="312"/>
      <c r="AHA90" s="312"/>
      <c r="AHB90" s="312"/>
      <c r="AHC90" s="312"/>
      <c r="AHD90" s="312"/>
      <c r="AHE90" s="312"/>
      <c r="AHF90" s="312"/>
      <c r="AHG90" s="312"/>
      <c r="AHH90" s="312"/>
      <c r="AHI90" s="312"/>
      <c r="AHJ90" s="312"/>
      <c r="AHK90" s="312"/>
      <c r="AHL90" s="312"/>
      <c r="AHM90" s="312"/>
      <c r="AHN90" s="312"/>
      <c r="AHO90" s="312"/>
      <c r="AHP90" s="312"/>
      <c r="AHQ90" s="312"/>
      <c r="AHR90" s="312"/>
      <c r="AHS90" s="312"/>
      <c r="AHT90" s="312"/>
      <c r="AHU90" s="318"/>
      <c r="AHV90" s="318"/>
      <c r="AHW90" s="318"/>
      <c r="AHX90" s="318"/>
      <c r="AHY90" s="318"/>
      <c r="AHZ90" s="318"/>
      <c r="AIA90" s="318"/>
      <c r="AIB90" s="318"/>
      <c r="AIC90" s="318"/>
      <c r="AID90" s="318"/>
      <c r="AIE90" s="318"/>
      <c r="AIF90" s="318"/>
      <c r="AIG90" s="318"/>
      <c r="AIH90" s="318"/>
      <c r="AII90" s="318"/>
      <c r="AIJ90" s="318"/>
      <c r="AIK90" s="322"/>
      <c r="AIL90" s="323"/>
      <c r="AIM90" s="323"/>
      <c r="AIN90" s="323"/>
      <c r="AIO90" s="323"/>
      <c r="AIP90" s="323"/>
      <c r="AIQ90" s="323"/>
      <c r="AIR90" s="323"/>
      <c r="AIS90" s="323"/>
      <c r="AIT90" s="323"/>
      <c r="AIU90" s="323"/>
      <c r="AIV90" s="323"/>
      <c r="AIW90" s="323"/>
      <c r="AIX90" s="323"/>
      <c r="AIY90" s="323"/>
      <c r="AIZ90" s="350"/>
      <c r="AJA90" s="312"/>
      <c r="AJB90" s="312"/>
      <c r="AJC90" s="312"/>
      <c r="AJD90" s="312"/>
      <c r="AJE90" s="312"/>
      <c r="AJF90" s="312"/>
      <c r="AJG90" s="312"/>
      <c r="AJH90" s="312"/>
      <c r="AJI90" s="312"/>
      <c r="AJJ90" s="312"/>
      <c r="AJK90" s="312"/>
      <c r="AJL90" s="312"/>
      <c r="AJM90" s="312"/>
      <c r="AJN90" s="312"/>
      <c r="AJO90" s="312"/>
      <c r="AJP90" s="312"/>
      <c r="AJQ90" s="312"/>
      <c r="AJR90" s="312"/>
      <c r="AJS90" s="312"/>
      <c r="AJT90" s="312"/>
      <c r="AJU90" s="312"/>
      <c r="AJV90" s="312"/>
      <c r="AJW90" s="312"/>
      <c r="AJX90" s="312"/>
      <c r="AJY90" s="312"/>
      <c r="AJZ90" s="312"/>
      <c r="AKA90" s="312"/>
      <c r="AKB90" s="312"/>
      <c r="AKC90" s="312"/>
      <c r="AKD90" s="312"/>
      <c r="AKE90" s="312"/>
      <c r="AKF90" s="312"/>
      <c r="AKG90" s="312"/>
      <c r="AKH90" s="312"/>
      <c r="AKI90" s="312"/>
      <c r="AKJ90" s="312"/>
      <c r="AKK90" s="312"/>
      <c r="AKL90" s="312"/>
      <c r="AKM90" s="312"/>
      <c r="AKN90" s="312"/>
      <c r="AKO90" s="312"/>
      <c r="AKP90" s="312"/>
      <c r="AKQ90" s="312"/>
      <c r="AKR90" s="312"/>
      <c r="AKS90" s="312"/>
      <c r="AKT90" s="312"/>
      <c r="AKU90" s="312"/>
      <c r="AKV90" s="312"/>
      <c r="AKW90" s="312"/>
      <c r="AKX90" s="312"/>
      <c r="AKY90" s="312"/>
      <c r="AKZ90" s="312"/>
      <c r="ALA90" s="312"/>
      <c r="ALB90" s="312"/>
      <c r="ALC90" s="312"/>
      <c r="ALD90" s="312"/>
      <c r="ALE90" s="312"/>
      <c r="ALF90" s="312"/>
      <c r="ALG90" s="312"/>
      <c r="ALH90" s="312"/>
      <c r="ALI90" s="318"/>
      <c r="ALJ90" s="318"/>
      <c r="ALK90" s="318"/>
      <c r="ALL90" s="318"/>
      <c r="ALM90" s="318"/>
      <c r="ALN90" s="318"/>
      <c r="ALO90" s="318"/>
      <c r="ALP90" s="318"/>
      <c r="ALQ90" s="318"/>
      <c r="ALR90" s="318"/>
      <c r="ALS90" s="318"/>
      <c r="ALT90" s="318"/>
      <c r="ALU90" s="318"/>
      <c r="ALV90" s="318"/>
      <c r="ALW90" s="318"/>
      <c r="ALX90" s="318"/>
      <c r="ALY90" s="322"/>
      <c r="ALZ90" s="323"/>
      <c r="AMA90" s="323"/>
      <c r="AMB90" s="323"/>
      <c r="AMC90" s="323"/>
      <c r="AMD90" s="323"/>
      <c r="AME90" s="323"/>
      <c r="AMF90" s="323"/>
      <c r="AMG90" s="323"/>
      <c r="AMH90" s="323"/>
      <c r="AMI90" s="323"/>
      <c r="AMJ90" s="323"/>
      <c r="AMK90" s="323"/>
      <c r="AML90" s="323"/>
      <c r="AMM90" s="323"/>
      <c r="AMN90" s="350"/>
      <c r="AMO90" s="312"/>
      <c r="AMP90" s="312"/>
      <c r="AMQ90" s="312"/>
      <c r="AMR90" s="312"/>
      <c r="AMS90" s="312"/>
      <c r="AMT90" s="312"/>
      <c r="AMU90" s="312"/>
      <c r="AMV90" s="312"/>
      <c r="AMW90" s="312"/>
      <c r="AMX90" s="312"/>
      <c r="AMY90" s="312"/>
      <c r="AMZ90" s="312"/>
      <c r="ANA90" s="312"/>
      <c r="ANB90" s="312"/>
      <c r="ANC90" s="312"/>
      <c r="AND90" s="312"/>
      <c r="ANE90" s="312"/>
      <c r="ANF90" s="312"/>
      <c r="ANG90" s="312"/>
      <c r="ANH90" s="312"/>
      <c r="ANI90" s="312"/>
      <c r="ANJ90" s="312"/>
      <c r="ANK90" s="312"/>
      <c r="ANL90" s="312"/>
      <c r="ANM90" s="312"/>
      <c r="ANN90" s="312"/>
      <c r="ANO90" s="312"/>
      <c r="ANP90" s="312"/>
      <c r="ANQ90" s="312"/>
      <c r="ANR90" s="312"/>
      <c r="ANS90" s="312"/>
      <c r="ANT90" s="312"/>
      <c r="ANU90" s="312"/>
      <c r="ANV90" s="312"/>
      <c r="ANW90" s="312"/>
      <c r="ANX90" s="312"/>
      <c r="ANY90" s="312"/>
      <c r="ANZ90" s="312"/>
      <c r="AOA90" s="312"/>
      <c r="AOB90" s="312"/>
      <c r="AOC90" s="312"/>
      <c r="AOD90" s="312"/>
      <c r="AOE90" s="312"/>
      <c r="AOF90" s="312"/>
      <c r="AOG90" s="312"/>
      <c r="AOH90" s="312"/>
      <c r="AOI90" s="312"/>
      <c r="AOJ90" s="312"/>
      <c r="AOK90" s="312"/>
      <c r="AOL90" s="312"/>
      <c r="AOM90" s="312"/>
      <c r="AON90" s="312"/>
      <c r="AOO90" s="312"/>
      <c r="AOP90" s="312"/>
      <c r="AOQ90" s="312"/>
      <c r="AOR90" s="312"/>
      <c r="AOS90" s="312"/>
      <c r="AOT90" s="312"/>
      <c r="AOU90" s="312"/>
      <c r="AOV90" s="312"/>
      <c r="AOW90" s="318"/>
      <c r="AOX90" s="318"/>
      <c r="AOY90" s="318"/>
      <c r="AOZ90" s="318"/>
      <c r="APA90" s="318"/>
      <c r="APB90" s="318"/>
      <c r="APC90" s="318"/>
      <c r="APD90" s="318"/>
      <c r="APE90" s="318"/>
      <c r="APF90" s="318"/>
      <c r="APG90" s="318"/>
      <c r="APH90" s="318"/>
      <c r="API90" s="318"/>
      <c r="APJ90" s="318"/>
      <c r="APK90" s="318"/>
      <c r="APL90" s="318"/>
      <c r="APM90" s="322"/>
      <c r="APN90" s="323"/>
      <c r="APO90" s="323"/>
      <c r="APP90" s="323"/>
      <c r="APQ90" s="323"/>
      <c r="APR90" s="323"/>
      <c r="APS90" s="323"/>
      <c r="APT90" s="323"/>
      <c r="APU90" s="323"/>
      <c r="APV90" s="323"/>
      <c r="APW90" s="323"/>
      <c r="APX90" s="323"/>
      <c r="APY90" s="323"/>
      <c r="APZ90" s="323"/>
      <c r="AQA90" s="323"/>
      <c r="AQB90" s="350"/>
      <c r="AQC90" s="312"/>
      <c r="AQD90" s="312"/>
      <c r="AQE90" s="312"/>
      <c r="AQF90" s="312"/>
      <c r="AQG90" s="312"/>
      <c r="AQH90" s="312"/>
      <c r="AQI90" s="312"/>
      <c r="AQJ90" s="312"/>
      <c r="AQK90" s="312"/>
      <c r="AQL90" s="312"/>
      <c r="AQM90" s="312"/>
      <c r="AQN90" s="312"/>
      <c r="AQO90" s="312"/>
      <c r="AQP90" s="312"/>
      <c r="AQQ90" s="312"/>
      <c r="AQR90" s="312"/>
      <c r="AQS90" s="312"/>
      <c r="AQT90" s="312"/>
      <c r="AQU90" s="312"/>
      <c r="AQV90" s="312"/>
      <c r="AQW90" s="312"/>
      <c r="AQX90" s="312"/>
      <c r="AQY90" s="312"/>
      <c r="AQZ90" s="312"/>
      <c r="ARA90" s="312"/>
      <c r="ARB90" s="312"/>
      <c r="ARC90" s="312"/>
      <c r="ARD90" s="312"/>
      <c r="ARE90" s="312"/>
      <c r="ARF90" s="312"/>
      <c r="ARG90" s="312"/>
      <c r="ARH90" s="312"/>
      <c r="ARI90" s="312"/>
      <c r="ARJ90" s="312"/>
      <c r="ARK90" s="312"/>
      <c r="ARL90" s="312"/>
      <c r="ARM90" s="312"/>
      <c r="ARN90" s="312"/>
      <c r="ARO90" s="312"/>
      <c r="ARP90" s="312"/>
      <c r="ARQ90" s="312"/>
      <c r="ARR90" s="312"/>
      <c r="ARS90" s="312"/>
      <c r="ART90" s="312"/>
      <c r="ARU90" s="312"/>
      <c r="ARV90" s="312"/>
      <c r="ARW90" s="312"/>
      <c r="ARX90" s="312"/>
      <c r="ARY90" s="312"/>
      <c r="ARZ90" s="312"/>
      <c r="ASA90" s="312"/>
      <c r="ASB90" s="312"/>
      <c r="ASC90" s="312"/>
      <c r="ASD90" s="312"/>
      <c r="ASE90" s="312"/>
      <c r="ASF90" s="312"/>
      <c r="ASG90" s="312"/>
      <c r="ASH90" s="312"/>
      <c r="ASI90" s="312"/>
      <c r="ASJ90" s="312"/>
      <c r="ASK90" s="318"/>
      <c r="ASL90" s="318"/>
      <c r="ASM90" s="318"/>
      <c r="ASN90" s="318"/>
      <c r="ASO90" s="318"/>
      <c r="ASP90" s="318"/>
      <c r="ASQ90" s="318"/>
      <c r="ASR90" s="318"/>
      <c r="ASS90" s="318"/>
      <c r="AST90" s="318"/>
      <c r="ASU90" s="318"/>
      <c r="ASV90" s="318"/>
      <c r="ASW90" s="318"/>
      <c r="ASX90" s="318"/>
      <c r="ASY90" s="318"/>
      <c r="ASZ90" s="318"/>
      <c r="ATA90" s="322"/>
      <c r="ATB90" s="323"/>
      <c r="ATC90" s="323"/>
      <c r="ATD90" s="323"/>
      <c r="ATE90" s="323"/>
      <c r="ATF90" s="323"/>
      <c r="ATG90" s="323"/>
      <c r="ATH90" s="323"/>
      <c r="ATI90" s="323"/>
      <c r="ATJ90" s="323"/>
      <c r="ATK90" s="323"/>
      <c r="ATL90" s="323"/>
      <c r="ATM90" s="323"/>
      <c r="ATN90" s="323"/>
      <c r="ATO90" s="323"/>
      <c r="ATP90" s="350"/>
      <c r="ATQ90" s="312"/>
      <c r="ATR90" s="312"/>
      <c r="ATS90" s="312"/>
      <c r="ATT90" s="312"/>
      <c r="ATU90" s="312"/>
      <c r="ATV90" s="312"/>
      <c r="ATW90" s="312"/>
      <c r="ATX90" s="312"/>
      <c r="ATY90" s="312"/>
      <c r="ATZ90" s="312"/>
      <c r="AUA90" s="312"/>
      <c r="AUB90" s="312"/>
      <c r="AUC90" s="312"/>
      <c r="AUD90" s="312"/>
      <c r="AUE90" s="312"/>
      <c r="AUF90" s="312"/>
      <c r="AUG90" s="312"/>
      <c r="AUH90" s="312"/>
      <c r="AUI90" s="312"/>
      <c r="AUJ90" s="312"/>
      <c r="AUK90" s="312"/>
      <c r="AUL90" s="312"/>
      <c r="AUM90" s="312"/>
      <c r="AUN90" s="312"/>
      <c r="AUO90" s="312"/>
      <c r="AUP90" s="312"/>
      <c r="AUQ90" s="312"/>
      <c r="AUR90" s="312"/>
      <c r="AUS90" s="312"/>
      <c r="AUT90" s="312"/>
      <c r="AUU90" s="312"/>
      <c r="AUV90" s="312"/>
      <c r="AUW90" s="312"/>
      <c r="AUX90" s="312"/>
      <c r="AUY90" s="312"/>
      <c r="AUZ90" s="312"/>
      <c r="AVA90" s="312"/>
      <c r="AVB90" s="312"/>
      <c r="AVC90" s="312"/>
      <c r="AVD90" s="312"/>
      <c r="AVE90" s="312"/>
      <c r="AVF90" s="312"/>
      <c r="AVG90" s="312"/>
      <c r="AVH90" s="312"/>
      <c r="AVI90" s="312"/>
      <c r="AVJ90" s="312"/>
      <c r="AVK90" s="312"/>
      <c r="AVL90" s="312"/>
      <c r="AVM90" s="312"/>
      <c r="AVN90" s="312"/>
      <c r="AVO90" s="312"/>
      <c r="AVP90" s="312"/>
      <c r="AVQ90" s="312"/>
      <c r="AVR90" s="312"/>
      <c r="AVS90" s="312"/>
      <c r="AVT90" s="312"/>
      <c r="AVU90" s="312"/>
      <c r="AVV90" s="312"/>
      <c r="AVW90" s="312"/>
      <c r="AVX90" s="312"/>
      <c r="AVY90" s="318"/>
      <c r="AVZ90" s="318"/>
      <c r="AWA90" s="318"/>
      <c r="AWB90" s="318"/>
      <c r="AWC90" s="318"/>
      <c r="AWD90" s="318"/>
      <c r="AWE90" s="318"/>
      <c r="AWF90" s="318"/>
      <c r="AWG90" s="318"/>
      <c r="AWH90" s="318"/>
      <c r="AWI90" s="318"/>
      <c r="AWJ90" s="318"/>
      <c r="AWK90" s="318"/>
      <c r="AWL90" s="318"/>
      <c r="AWM90" s="318"/>
      <c r="AWN90" s="318"/>
      <c r="AWO90" s="322"/>
      <c r="AWP90" s="323"/>
      <c r="AWQ90" s="323"/>
      <c r="AWR90" s="323"/>
      <c r="AWS90" s="323"/>
      <c r="AWT90" s="323"/>
      <c r="AWU90" s="323"/>
      <c r="AWV90" s="323"/>
      <c r="AWW90" s="323"/>
      <c r="AWX90" s="323"/>
      <c r="AWY90" s="323"/>
      <c r="AWZ90" s="323"/>
      <c r="AXA90" s="323"/>
      <c r="AXB90" s="323"/>
      <c r="AXC90" s="323"/>
      <c r="AXD90" s="350"/>
      <c r="AXE90" s="312"/>
      <c r="AXF90" s="312"/>
      <c r="AXG90" s="312"/>
      <c r="AXH90" s="312"/>
      <c r="AXI90" s="312"/>
      <c r="AXJ90" s="312"/>
      <c r="AXK90" s="312"/>
      <c r="AXL90" s="312"/>
      <c r="AXM90" s="312"/>
      <c r="AXN90" s="312"/>
      <c r="AXO90" s="312"/>
      <c r="AXP90" s="312"/>
      <c r="AXQ90" s="312"/>
      <c r="AXR90" s="312"/>
      <c r="AXS90" s="312"/>
      <c r="AXT90" s="312"/>
      <c r="AXU90" s="312"/>
      <c r="AXV90" s="312"/>
      <c r="AXW90" s="312"/>
      <c r="AXX90" s="312"/>
      <c r="AXY90" s="312"/>
      <c r="AXZ90" s="312"/>
      <c r="AYA90" s="312"/>
      <c r="AYB90" s="312"/>
      <c r="AYC90" s="312"/>
      <c r="AYD90" s="312"/>
      <c r="AYE90" s="312"/>
      <c r="AYF90" s="312"/>
      <c r="AYG90" s="312"/>
      <c r="AYH90" s="312"/>
      <c r="AYI90" s="312"/>
      <c r="AYJ90" s="312"/>
      <c r="AYK90" s="312"/>
      <c r="AYL90" s="312"/>
      <c r="AYM90" s="312"/>
      <c r="AYN90" s="312"/>
      <c r="AYO90" s="312"/>
      <c r="AYP90" s="312"/>
      <c r="AYQ90" s="312"/>
      <c r="AYR90" s="312"/>
      <c r="AYS90" s="312"/>
      <c r="AYT90" s="312"/>
      <c r="AYU90" s="312"/>
      <c r="AYV90" s="312"/>
      <c r="AYW90" s="312"/>
      <c r="AYX90" s="312"/>
      <c r="AYY90" s="312"/>
      <c r="AYZ90" s="312"/>
      <c r="AZA90" s="312"/>
      <c r="AZB90" s="312"/>
      <c r="AZC90" s="312"/>
      <c r="AZD90" s="312"/>
      <c r="AZE90" s="312"/>
      <c r="AZF90" s="312"/>
      <c r="AZG90" s="312"/>
      <c r="AZH90" s="312"/>
      <c r="AZI90" s="312"/>
      <c r="AZJ90" s="312"/>
      <c r="AZK90" s="312"/>
      <c r="AZL90" s="312"/>
      <c r="AZM90" s="318"/>
      <c r="AZN90" s="318"/>
      <c r="AZO90" s="318"/>
      <c r="AZP90" s="318"/>
      <c r="AZQ90" s="318"/>
      <c r="AZR90" s="318"/>
      <c r="AZS90" s="318"/>
      <c r="AZT90" s="318"/>
      <c r="AZU90" s="318"/>
      <c r="AZV90" s="318"/>
      <c r="AZW90" s="318"/>
      <c r="AZX90" s="318"/>
      <c r="AZY90" s="318"/>
      <c r="AZZ90" s="318"/>
      <c r="BAA90" s="318"/>
      <c r="BAB90" s="318"/>
      <c r="BAC90" s="322"/>
      <c r="BAD90" s="323"/>
      <c r="BAE90" s="323"/>
      <c r="BAF90" s="323"/>
      <c r="BAG90" s="323"/>
      <c r="BAH90" s="323"/>
      <c r="BAI90" s="323"/>
      <c r="BAJ90" s="323"/>
      <c r="BAK90" s="323"/>
      <c r="BAL90" s="323"/>
      <c r="BAM90" s="323"/>
      <c r="BAN90" s="323"/>
      <c r="BAO90" s="323"/>
      <c r="BAP90" s="323"/>
      <c r="BAQ90" s="323"/>
      <c r="BAR90" s="350"/>
      <c r="BAS90" s="312"/>
      <c r="BAT90" s="312"/>
      <c r="BAU90" s="312"/>
      <c r="BAV90" s="312"/>
      <c r="BAW90" s="312"/>
      <c r="BAX90" s="312"/>
      <c r="BAY90" s="312"/>
      <c r="BAZ90" s="312"/>
      <c r="BBA90" s="312"/>
      <c r="BBB90" s="312"/>
      <c r="BBC90" s="312"/>
      <c r="BBD90" s="312"/>
      <c r="BBE90" s="312"/>
      <c r="BBF90" s="312"/>
      <c r="BBG90" s="312"/>
      <c r="BBH90" s="312"/>
      <c r="BBI90" s="312"/>
      <c r="BBJ90" s="312"/>
      <c r="BBK90" s="312"/>
      <c r="BBL90" s="312"/>
      <c r="BBM90" s="312"/>
      <c r="BBN90" s="312"/>
      <c r="BBO90" s="312"/>
      <c r="BBP90" s="312"/>
      <c r="BBQ90" s="312"/>
      <c r="BBR90" s="312"/>
      <c r="BBS90" s="312"/>
      <c r="BBT90" s="312"/>
      <c r="BBU90" s="312"/>
      <c r="BBV90" s="312"/>
      <c r="BBW90" s="312"/>
      <c r="BBX90" s="312"/>
      <c r="BBY90" s="312"/>
      <c r="BBZ90" s="312"/>
      <c r="BCA90" s="312"/>
      <c r="BCB90" s="312"/>
      <c r="BCC90" s="312"/>
      <c r="BCD90" s="312"/>
      <c r="BCE90" s="312"/>
      <c r="BCF90" s="312"/>
      <c r="BCG90" s="312"/>
      <c r="BCH90" s="312"/>
      <c r="BCI90" s="312"/>
      <c r="BCJ90" s="312"/>
      <c r="BCK90" s="312"/>
      <c r="BCL90" s="312"/>
      <c r="BCM90" s="312"/>
      <c r="BCN90" s="312"/>
      <c r="BCO90" s="312"/>
      <c r="BCP90" s="312"/>
      <c r="BCQ90" s="312"/>
      <c r="BCR90" s="312"/>
      <c r="BCS90" s="312"/>
      <c r="BCT90" s="312"/>
      <c r="BCU90" s="312"/>
      <c r="BCV90" s="312"/>
      <c r="BCW90" s="312"/>
      <c r="BCX90" s="312"/>
      <c r="BCY90" s="312"/>
      <c r="BCZ90" s="312"/>
      <c r="BDA90" s="318"/>
      <c r="BDB90" s="318"/>
      <c r="BDC90" s="318"/>
      <c r="BDD90" s="318"/>
      <c r="BDE90" s="318"/>
      <c r="BDF90" s="318"/>
      <c r="BDG90" s="318"/>
      <c r="BDH90" s="318"/>
      <c r="BDI90" s="318"/>
      <c r="BDJ90" s="318"/>
      <c r="BDK90" s="318"/>
      <c r="BDL90" s="318"/>
      <c r="BDM90" s="318"/>
      <c r="BDN90" s="318"/>
      <c r="BDO90" s="318"/>
      <c r="BDP90" s="318"/>
      <c r="BDQ90" s="322"/>
      <c r="BDR90" s="323"/>
      <c r="BDS90" s="323"/>
      <c r="BDT90" s="323"/>
      <c r="BDU90" s="323"/>
      <c r="BDV90" s="323"/>
      <c r="BDW90" s="323"/>
      <c r="BDX90" s="323"/>
      <c r="BDY90" s="323"/>
      <c r="BDZ90" s="323"/>
      <c r="BEA90" s="323"/>
      <c r="BEB90" s="323"/>
      <c r="BEC90" s="323"/>
      <c r="BED90" s="323"/>
      <c r="BEE90" s="323"/>
      <c r="BEF90" s="350"/>
      <c r="BEG90" s="312"/>
      <c r="BEH90" s="312"/>
      <c r="BEI90" s="312"/>
      <c r="BEJ90" s="312"/>
      <c r="BEK90" s="312"/>
      <c r="BEL90" s="312"/>
      <c r="BEM90" s="312"/>
      <c r="BEN90" s="312"/>
      <c r="BEO90" s="312"/>
      <c r="BEP90" s="312"/>
      <c r="BEQ90" s="312"/>
      <c r="BER90" s="312"/>
      <c r="BES90" s="312"/>
      <c r="BET90" s="312"/>
      <c r="BEU90" s="312"/>
      <c r="BEV90" s="312"/>
      <c r="BEW90" s="312"/>
      <c r="BEX90" s="312"/>
      <c r="BEY90" s="312"/>
      <c r="BEZ90" s="312"/>
      <c r="BFA90" s="312"/>
      <c r="BFB90" s="312"/>
      <c r="BFC90" s="312"/>
      <c r="BFD90" s="312"/>
      <c r="BFE90" s="312"/>
      <c r="BFF90" s="312"/>
      <c r="BFG90" s="312"/>
      <c r="BFH90" s="312"/>
      <c r="BFI90" s="312"/>
      <c r="BFJ90" s="312"/>
      <c r="BFK90" s="312"/>
      <c r="BFL90" s="312"/>
      <c r="BFM90" s="312"/>
      <c r="BFN90" s="312"/>
      <c r="BFO90" s="312"/>
      <c r="BFP90" s="312"/>
      <c r="BFQ90" s="312"/>
      <c r="BFR90" s="312"/>
      <c r="BFS90" s="312"/>
      <c r="BFT90" s="312"/>
      <c r="BFU90" s="312"/>
      <c r="BFV90" s="312"/>
      <c r="BFW90" s="312"/>
      <c r="BFX90" s="312"/>
      <c r="BFY90" s="312"/>
      <c r="BFZ90" s="312"/>
      <c r="BGA90" s="312"/>
      <c r="BGB90" s="312"/>
      <c r="BGC90" s="312"/>
      <c r="BGD90" s="312"/>
      <c r="BGE90" s="312"/>
      <c r="BGF90" s="312"/>
      <c r="BGG90" s="312"/>
      <c r="BGH90" s="312"/>
      <c r="BGI90" s="312"/>
      <c r="BGJ90" s="312"/>
      <c r="BGK90" s="312"/>
      <c r="BGL90" s="312"/>
      <c r="BGM90" s="312"/>
      <c r="BGN90" s="312"/>
      <c r="BGO90" s="318"/>
      <c r="BGP90" s="318"/>
      <c r="BGQ90" s="318"/>
      <c r="BGR90" s="318"/>
      <c r="BGS90" s="318"/>
      <c r="BGT90" s="318"/>
      <c r="BGU90" s="318"/>
      <c r="BGV90" s="318"/>
      <c r="BGW90" s="318"/>
      <c r="BGX90" s="318"/>
      <c r="BGY90" s="318"/>
      <c r="BGZ90" s="318"/>
      <c r="BHA90" s="318"/>
      <c r="BHB90" s="318"/>
      <c r="BHC90" s="318"/>
      <c r="BHD90" s="318"/>
      <c r="BHE90" s="322"/>
      <c r="BHF90" s="323"/>
      <c r="BHG90" s="323"/>
      <c r="BHH90" s="323"/>
      <c r="BHI90" s="323"/>
      <c r="BHJ90" s="323"/>
      <c r="BHK90" s="323"/>
      <c r="BHL90" s="323"/>
      <c r="BHM90" s="323"/>
      <c r="BHN90" s="323"/>
      <c r="BHO90" s="323"/>
      <c r="BHP90" s="323"/>
      <c r="BHQ90" s="323"/>
      <c r="BHR90" s="323"/>
      <c r="BHS90" s="323"/>
      <c r="BHT90" s="350"/>
      <c r="BHU90" s="312"/>
      <c r="BHV90" s="312"/>
      <c r="BHW90" s="312"/>
      <c r="BHX90" s="312"/>
      <c r="BHY90" s="312"/>
      <c r="BHZ90" s="312"/>
      <c r="BIA90" s="312"/>
      <c r="BIB90" s="312"/>
      <c r="BIC90" s="312"/>
      <c r="BID90" s="312"/>
      <c r="BIE90" s="312"/>
      <c r="BIF90" s="312"/>
      <c r="BIG90" s="312"/>
      <c r="BIH90" s="312"/>
      <c r="BII90" s="312"/>
      <c r="BIJ90" s="312"/>
      <c r="BIK90" s="312"/>
      <c r="BIL90" s="312"/>
      <c r="BIM90" s="312"/>
      <c r="BIN90" s="312"/>
      <c r="BIO90" s="312"/>
      <c r="BIP90" s="312"/>
      <c r="BIQ90" s="312"/>
      <c r="BIR90" s="312"/>
      <c r="BIS90" s="312"/>
      <c r="BIT90" s="312"/>
      <c r="BIU90" s="312"/>
      <c r="BIV90" s="312"/>
      <c r="BIW90" s="312"/>
      <c r="BIX90" s="312"/>
      <c r="BIY90" s="312"/>
      <c r="BIZ90" s="312"/>
      <c r="BJA90" s="312"/>
      <c r="BJB90" s="312"/>
      <c r="BJC90" s="312"/>
      <c r="BJD90" s="312"/>
      <c r="BJE90" s="312"/>
      <c r="BJF90" s="312"/>
      <c r="BJG90" s="312"/>
      <c r="BJH90" s="312"/>
      <c r="BJI90" s="312"/>
      <c r="BJJ90" s="312"/>
      <c r="BJK90" s="312"/>
      <c r="BJL90" s="312"/>
      <c r="BJM90" s="312"/>
      <c r="BJN90" s="312"/>
      <c r="BJO90" s="312"/>
      <c r="BJP90" s="312"/>
      <c r="BJQ90" s="312"/>
      <c r="BJR90" s="312"/>
      <c r="BJS90" s="312"/>
      <c r="BJT90" s="312"/>
      <c r="BJU90" s="312"/>
      <c r="BJV90" s="312"/>
      <c r="BJW90" s="312"/>
      <c r="BJX90" s="312"/>
      <c r="BJY90" s="312"/>
      <c r="BJZ90" s="312"/>
      <c r="BKA90" s="312"/>
      <c r="BKB90" s="312"/>
      <c r="BKC90" s="318"/>
      <c r="BKD90" s="318"/>
      <c r="BKE90" s="318"/>
      <c r="BKF90" s="318"/>
      <c r="BKG90" s="318"/>
      <c r="BKH90" s="318"/>
      <c r="BKI90" s="318"/>
      <c r="BKJ90" s="318"/>
      <c r="BKK90" s="318"/>
      <c r="BKL90" s="318"/>
      <c r="BKM90" s="318"/>
      <c r="BKN90" s="318"/>
      <c r="BKO90" s="318"/>
      <c r="BKP90" s="318"/>
      <c r="BKQ90" s="318"/>
      <c r="BKR90" s="318"/>
      <c r="BKS90" s="322"/>
      <c r="BKT90" s="323"/>
      <c r="BKU90" s="323"/>
      <c r="BKV90" s="323"/>
      <c r="BKW90" s="323"/>
      <c r="BKX90" s="323"/>
      <c r="BKY90" s="323"/>
      <c r="BKZ90" s="323"/>
      <c r="BLA90" s="323"/>
      <c r="BLB90" s="323"/>
      <c r="BLC90" s="323"/>
      <c r="BLD90" s="323"/>
      <c r="BLE90" s="323"/>
      <c r="BLF90" s="323"/>
      <c r="BLG90" s="323"/>
      <c r="BLH90" s="350"/>
      <c r="BLI90" s="312"/>
      <c r="BLJ90" s="312"/>
      <c r="BLK90" s="312"/>
      <c r="BLL90" s="312"/>
      <c r="BLM90" s="312"/>
      <c r="BLN90" s="312"/>
      <c r="BLO90" s="312"/>
      <c r="BLP90" s="312"/>
      <c r="BLQ90" s="312"/>
      <c r="BLR90" s="312"/>
      <c r="BLS90" s="312"/>
      <c r="BLT90" s="312"/>
      <c r="BLU90" s="312"/>
      <c r="BLV90" s="312"/>
      <c r="BLW90" s="312"/>
      <c r="BLX90" s="312"/>
      <c r="BLY90" s="312"/>
      <c r="BLZ90" s="312"/>
      <c r="BMA90" s="312"/>
      <c r="BMB90" s="312"/>
      <c r="BMC90" s="312"/>
      <c r="BMD90" s="312"/>
      <c r="BME90" s="312"/>
      <c r="BMF90" s="312"/>
      <c r="BMG90" s="312"/>
      <c r="BMH90" s="312"/>
      <c r="BMI90" s="312"/>
      <c r="BMJ90" s="312"/>
      <c r="BMK90" s="312"/>
      <c r="BML90" s="312"/>
      <c r="BMM90" s="312"/>
      <c r="BMN90" s="312"/>
      <c r="BMO90" s="312"/>
      <c r="BMP90" s="312"/>
      <c r="BMQ90" s="312"/>
      <c r="BMR90" s="312"/>
      <c r="BMS90" s="312"/>
      <c r="BMT90" s="312"/>
      <c r="BMU90" s="312"/>
      <c r="BMV90" s="312"/>
      <c r="BMW90" s="312"/>
      <c r="BMX90" s="312"/>
      <c r="BMY90" s="312"/>
      <c r="BMZ90" s="312"/>
      <c r="BNA90" s="312"/>
      <c r="BNB90" s="312"/>
      <c r="BNC90" s="312"/>
      <c r="BND90" s="312"/>
      <c r="BNE90" s="312"/>
      <c r="BNF90" s="312"/>
      <c r="BNG90" s="312"/>
      <c r="BNH90" s="312"/>
      <c r="BNI90" s="312"/>
      <c r="BNJ90" s="312"/>
      <c r="BNK90" s="312"/>
      <c r="BNL90" s="312"/>
      <c r="BNM90" s="312"/>
      <c r="BNN90" s="312"/>
      <c r="BNO90" s="312"/>
      <c r="BNP90" s="312"/>
      <c r="BNQ90" s="318"/>
      <c r="BNR90" s="318"/>
      <c r="BNS90" s="318"/>
      <c r="BNT90" s="318"/>
      <c r="BNU90" s="318"/>
      <c r="BNV90" s="318"/>
      <c r="BNW90" s="318"/>
      <c r="BNX90" s="318"/>
      <c r="BNY90" s="318"/>
      <c r="BNZ90" s="318"/>
      <c r="BOA90" s="318"/>
      <c r="BOB90" s="318"/>
      <c r="BOC90" s="318"/>
      <c r="BOD90" s="318"/>
      <c r="BOE90" s="318"/>
      <c r="BOF90" s="318"/>
      <c r="BOG90" s="322"/>
      <c r="BOH90" s="323"/>
      <c r="BOI90" s="323"/>
      <c r="BOJ90" s="323"/>
      <c r="BOK90" s="323"/>
      <c r="BOL90" s="323"/>
      <c r="BOM90" s="323"/>
      <c r="BON90" s="323"/>
      <c r="BOO90" s="323"/>
      <c r="BOP90" s="323"/>
      <c r="BOQ90" s="323"/>
      <c r="BOR90" s="323"/>
      <c r="BOS90" s="323"/>
      <c r="BOT90" s="323"/>
      <c r="BOU90" s="323"/>
      <c r="BOV90" s="350"/>
      <c r="BOW90" s="312"/>
      <c r="BOX90" s="312"/>
      <c r="BOY90" s="312"/>
      <c r="BOZ90" s="312"/>
      <c r="BPA90" s="312"/>
      <c r="BPB90" s="312"/>
      <c r="BPC90" s="312"/>
      <c r="BPD90" s="312"/>
      <c r="BPE90" s="312"/>
      <c r="BPF90" s="312"/>
      <c r="BPG90" s="312"/>
      <c r="BPH90" s="312"/>
      <c r="BPI90" s="312"/>
      <c r="BPJ90" s="312"/>
      <c r="BPK90" s="312"/>
      <c r="BPL90" s="312"/>
      <c r="BPM90" s="312"/>
      <c r="BPN90" s="312"/>
      <c r="BPO90" s="312"/>
      <c r="BPP90" s="312"/>
      <c r="BPQ90" s="312"/>
      <c r="BPR90" s="312"/>
      <c r="BPS90" s="312"/>
      <c r="BPT90" s="312"/>
      <c r="BPU90" s="312"/>
      <c r="BPV90" s="312"/>
      <c r="BPW90" s="312"/>
      <c r="BPX90" s="312"/>
      <c r="BPY90" s="312"/>
      <c r="BPZ90" s="312"/>
      <c r="BQA90" s="312"/>
      <c r="BQB90" s="312"/>
      <c r="BQC90" s="312"/>
      <c r="BQD90" s="312"/>
      <c r="BQE90" s="312"/>
      <c r="BQF90" s="312"/>
      <c r="BQG90" s="312"/>
      <c r="BQH90" s="312"/>
      <c r="BQI90" s="312"/>
      <c r="BQJ90" s="312"/>
      <c r="BQK90" s="312"/>
      <c r="BQL90" s="312"/>
      <c r="BQM90" s="312"/>
      <c r="BQN90" s="312"/>
      <c r="BQO90" s="312"/>
      <c r="BQP90" s="312"/>
      <c r="BQQ90" s="312"/>
      <c r="BQR90" s="312"/>
      <c r="BQS90" s="312"/>
      <c r="BQT90" s="312"/>
      <c r="BQU90" s="312"/>
      <c r="BQV90" s="312"/>
      <c r="BQW90" s="312"/>
      <c r="BQX90" s="312"/>
      <c r="BQY90" s="312"/>
      <c r="BQZ90" s="312"/>
      <c r="BRA90" s="312"/>
      <c r="BRB90" s="312"/>
      <c r="BRC90" s="312"/>
      <c r="BRD90" s="312"/>
      <c r="BRE90" s="318"/>
      <c r="BRF90" s="318"/>
      <c r="BRG90" s="318"/>
      <c r="BRH90" s="318"/>
      <c r="BRI90" s="318"/>
      <c r="BRJ90" s="318"/>
      <c r="BRK90" s="318"/>
      <c r="BRL90" s="318"/>
      <c r="BRM90" s="318"/>
      <c r="BRN90" s="318"/>
      <c r="BRO90" s="318"/>
      <c r="BRP90" s="318"/>
      <c r="BRQ90" s="318"/>
      <c r="BRR90" s="318"/>
      <c r="BRS90" s="318"/>
      <c r="BRT90" s="318"/>
      <c r="BRU90" s="322"/>
      <c r="BRV90" s="323"/>
      <c r="BRW90" s="323"/>
      <c r="BRX90" s="323"/>
      <c r="BRY90" s="323"/>
      <c r="BRZ90" s="323"/>
      <c r="BSA90" s="323"/>
      <c r="BSB90" s="323"/>
      <c r="BSC90" s="323"/>
      <c r="BSD90" s="323"/>
      <c r="BSE90" s="323"/>
      <c r="BSF90" s="323"/>
      <c r="BSG90" s="323"/>
      <c r="BSH90" s="323"/>
      <c r="BSI90" s="323"/>
      <c r="BSJ90" s="350"/>
      <c r="BSK90" s="312"/>
      <c r="BSL90" s="312"/>
      <c r="BSM90" s="312"/>
      <c r="BSN90" s="312"/>
      <c r="BSO90" s="312"/>
      <c r="BSP90" s="312"/>
      <c r="BSQ90" s="312"/>
      <c r="BSR90" s="312"/>
      <c r="BSS90" s="312"/>
      <c r="BST90" s="312"/>
      <c r="BSU90" s="312"/>
      <c r="BSV90" s="312"/>
      <c r="BSW90" s="312"/>
      <c r="BSX90" s="312"/>
      <c r="BSY90" s="312"/>
      <c r="BSZ90" s="312"/>
      <c r="BTA90" s="312"/>
      <c r="BTB90" s="312"/>
      <c r="BTC90" s="312"/>
      <c r="BTD90" s="312"/>
      <c r="BTE90" s="312"/>
      <c r="BTF90" s="312"/>
      <c r="BTG90" s="312"/>
      <c r="BTH90" s="312"/>
      <c r="BTI90" s="312"/>
      <c r="BTJ90" s="312"/>
      <c r="BTK90" s="312"/>
      <c r="BTL90" s="312"/>
      <c r="BTM90" s="312"/>
      <c r="BTN90" s="312"/>
      <c r="BTO90" s="312"/>
      <c r="BTP90" s="312"/>
      <c r="BTQ90" s="312"/>
      <c r="BTR90" s="312"/>
      <c r="BTS90" s="312"/>
      <c r="BTT90" s="312"/>
      <c r="BTU90" s="312"/>
      <c r="BTV90" s="312"/>
      <c r="BTW90" s="312"/>
      <c r="BTX90" s="312"/>
      <c r="BTY90" s="312"/>
      <c r="BTZ90" s="312"/>
      <c r="BUA90" s="312"/>
      <c r="BUB90" s="312"/>
      <c r="BUC90" s="312"/>
      <c r="BUD90" s="312"/>
      <c r="BUE90" s="312"/>
      <c r="BUF90" s="312"/>
      <c r="BUG90" s="312"/>
      <c r="BUH90" s="312"/>
      <c r="BUI90" s="312"/>
      <c r="BUJ90" s="312"/>
      <c r="BUK90" s="312"/>
      <c r="BUL90" s="312"/>
      <c r="BUM90" s="312"/>
      <c r="BUN90" s="312"/>
      <c r="BUO90" s="312"/>
      <c r="BUP90" s="312"/>
      <c r="BUQ90" s="312"/>
      <c r="BUR90" s="312"/>
      <c r="BUS90" s="318"/>
      <c r="BUT90" s="318"/>
      <c r="BUU90" s="318"/>
      <c r="BUV90" s="318"/>
      <c r="BUW90" s="318"/>
      <c r="BUX90" s="318"/>
      <c r="BUY90" s="318"/>
      <c r="BUZ90" s="318"/>
      <c r="BVA90" s="318"/>
      <c r="BVB90" s="318"/>
      <c r="BVC90" s="318"/>
      <c r="BVD90" s="318"/>
      <c r="BVE90" s="318"/>
      <c r="BVF90" s="318"/>
      <c r="BVG90" s="318"/>
      <c r="BVH90" s="318"/>
      <c r="BVI90" s="322"/>
      <c r="BVJ90" s="323"/>
      <c r="BVK90" s="323"/>
      <c r="BVL90" s="323"/>
      <c r="BVM90" s="323"/>
      <c r="BVN90" s="323"/>
      <c r="BVO90" s="323"/>
      <c r="BVP90" s="323"/>
      <c r="BVQ90" s="323"/>
      <c r="BVR90" s="323"/>
      <c r="BVS90" s="323"/>
      <c r="BVT90" s="323"/>
      <c r="BVU90" s="323"/>
      <c r="BVV90" s="323"/>
      <c r="BVW90" s="323"/>
      <c r="BVX90" s="350"/>
      <c r="BVY90" s="312"/>
      <c r="BVZ90" s="312"/>
      <c r="BWA90" s="312"/>
      <c r="BWB90" s="312"/>
      <c r="BWC90" s="312"/>
      <c r="BWD90" s="312"/>
      <c r="BWE90" s="312"/>
      <c r="BWF90" s="312"/>
      <c r="BWG90" s="312"/>
      <c r="BWH90" s="312"/>
      <c r="BWI90" s="312"/>
      <c r="BWJ90" s="312"/>
      <c r="BWK90" s="312"/>
      <c r="BWL90" s="312"/>
      <c r="BWM90" s="312"/>
      <c r="BWN90" s="312"/>
      <c r="BWO90" s="312"/>
      <c r="BWP90" s="312"/>
      <c r="BWQ90" s="312"/>
      <c r="BWR90" s="312"/>
      <c r="BWS90" s="312"/>
      <c r="BWT90" s="312"/>
      <c r="BWU90" s="312"/>
      <c r="BWV90" s="312"/>
      <c r="BWW90" s="312"/>
      <c r="BWX90" s="312"/>
      <c r="BWY90" s="312"/>
      <c r="BWZ90" s="312"/>
      <c r="BXA90" s="312"/>
      <c r="BXB90" s="312"/>
      <c r="BXC90" s="312"/>
      <c r="BXD90" s="312"/>
      <c r="BXE90" s="312"/>
      <c r="BXF90" s="312"/>
      <c r="BXG90" s="312"/>
      <c r="BXH90" s="312"/>
      <c r="BXI90" s="312"/>
      <c r="BXJ90" s="312"/>
      <c r="BXK90" s="312"/>
      <c r="BXL90" s="312"/>
      <c r="BXM90" s="312"/>
      <c r="BXN90" s="312"/>
      <c r="BXO90" s="312"/>
      <c r="BXP90" s="312"/>
      <c r="BXQ90" s="312"/>
      <c r="BXR90" s="312"/>
      <c r="BXS90" s="312"/>
      <c r="BXT90" s="312"/>
      <c r="BXU90" s="312"/>
      <c r="BXV90" s="312"/>
      <c r="BXW90" s="312"/>
      <c r="BXX90" s="312"/>
      <c r="BXY90" s="312"/>
      <c r="BXZ90" s="312"/>
      <c r="BYA90" s="312"/>
      <c r="BYB90" s="312"/>
      <c r="BYC90" s="312"/>
      <c r="BYD90" s="312"/>
      <c r="BYE90" s="312"/>
      <c r="BYF90" s="312"/>
      <c r="BYG90" s="318"/>
      <c r="BYH90" s="318"/>
      <c r="BYI90" s="318"/>
      <c r="BYJ90" s="318"/>
      <c r="BYK90" s="318"/>
      <c r="BYL90" s="318"/>
      <c r="BYM90" s="318"/>
      <c r="BYN90" s="318"/>
      <c r="BYO90" s="318"/>
      <c r="BYP90" s="318"/>
      <c r="BYQ90" s="318"/>
      <c r="BYR90" s="318"/>
      <c r="BYS90" s="318"/>
      <c r="BYT90" s="318"/>
      <c r="BYU90" s="318"/>
      <c r="BYV90" s="318"/>
      <c r="BYW90" s="322"/>
      <c r="BYX90" s="323"/>
      <c r="BYY90" s="323"/>
      <c r="BYZ90" s="323"/>
      <c r="BZA90" s="323"/>
      <c r="BZB90" s="323"/>
      <c r="BZC90" s="323"/>
      <c r="BZD90" s="323"/>
      <c r="BZE90" s="323"/>
      <c r="BZF90" s="323"/>
      <c r="BZG90" s="323"/>
      <c r="BZH90" s="323"/>
      <c r="BZI90" s="323"/>
      <c r="BZJ90" s="323"/>
      <c r="BZK90" s="323"/>
      <c r="BZL90" s="350"/>
      <c r="BZM90" s="312"/>
      <c r="BZN90" s="312"/>
      <c r="BZO90" s="312"/>
      <c r="BZP90" s="312"/>
      <c r="BZQ90" s="312"/>
      <c r="BZR90" s="312"/>
      <c r="BZS90" s="312"/>
      <c r="BZT90" s="312"/>
      <c r="BZU90" s="312"/>
      <c r="BZV90" s="312"/>
      <c r="BZW90" s="312"/>
      <c r="BZX90" s="312"/>
      <c r="BZY90" s="312"/>
      <c r="BZZ90" s="312"/>
      <c r="CAA90" s="312"/>
      <c r="CAB90" s="312"/>
      <c r="CAC90" s="312"/>
      <c r="CAD90" s="312"/>
      <c r="CAE90" s="312"/>
      <c r="CAF90" s="312"/>
      <c r="CAG90" s="312"/>
      <c r="CAH90" s="312"/>
      <c r="CAI90" s="312"/>
      <c r="CAJ90" s="312"/>
      <c r="CAK90" s="312"/>
      <c r="CAL90" s="312"/>
      <c r="CAM90" s="312"/>
      <c r="CAN90" s="312"/>
      <c r="CAO90" s="312"/>
      <c r="CAP90" s="312"/>
      <c r="CAQ90" s="312"/>
      <c r="CAR90" s="312"/>
      <c r="CAS90" s="312"/>
      <c r="CAT90" s="312"/>
      <c r="CAU90" s="312"/>
      <c r="CAV90" s="312"/>
      <c r="CAW90" s="312"/>
      <c r="CAX90" s="312"/>
      <c r="CAY90" s="312"/>
      <c r="CAZ90" s="312"/>
      <c r="CBA90" s="312"/>
      <c r="CBB90" s="312"/>
      <c r="CBC90" s="312"/>
      <c r="CBD90" s="312"/>
      <c r="CBE90" s="312"/>
      <c r="CBF90" s="312"/>
      <c r="CBG90" s="312"/>
      <c r="CBH90" s="312"/>
      <c r="CBI90" s="312"/>
      <c r="CBJ90" s="312"/>
      <c r="CBK90" s="312"/>
      <c r="CBL90" s="312"/>
      <c r="CBM90" s="312"/>
      <c r="CBN90" s="312"/>
      <c r="CBO90" s="312"/>
      <c r="CBP90" s="312"/>
      <c r="CBQ90" s="312"/>
      <c r="CBR90" s="312"/>
      <c r="CBS90" s="312"/>
      <c r="CBT90" s="312"/>
      <c r="CBU90" s="318"/>
      <c r="CBV90" s="318"/>
      <c r="CBW90" s="318"/>
      <c r="CBX90" s="318"/>
      <c r="CBY90" s="318"/>
      <c r="CBZ90" s="318"/>
      <c r="CCA90" s="318"/>
      <c r="CCB90" s="318"/>
      <c r="CCC90" s="318"/>
      <c r="CCD90" s="318"/>
      <c r="CCE90" s="318"/>
      <c r="CCF90" s="318"/>
      <c r="CCG90" s="318"/>
      <c r="CCH90" s="318"/>
      <c r="CCI90" s="318"/>
      <c r="CCJ90" s="318"/>
      <c r="CCK90" s="322"/>
      <c r="CCL90" s="323"/>
      <c r="CCM90" s="323"/>
      <c r="CCN90" s="323"/>
      <c r="CCO90" s="323"/>
      <c r="CCP90" s="323"/>
      <c r="CCQ90" s="323"/>
      <c r="CCR90" s="323"/>
      <c r="CCS90" s="323"/>
      <c r="CCT90" s="323"/>
      <c r="CCU90" s="323"/>
      <c r="CCV90" s="323"/>
      <c r="CCW90" s="323"/>
      <c r="CCX90" s="323"/>
      <c r="CCY90" s="323"/>
      <c r="CCZ90" s="350"/>
      <c r="CDA90" s="312"/>
      <c r="CDB90" s="312"/>
      <c r="CDC90" s="312"/>
      <c r="CDD90" s="312"/>
      <c r="CDE90" s="312"/>
      <c r="CDF90" s="312"/>
      <c r="CDG90" s="312"/>
      <c r="CDH90" s="312"/>
      <c r="CDI90" s="312"/>
      <c r="CDJ90" s="312"/>
      <c r="CDK90" s="312"/>
      <c r="CDL90" s="312"/>
      <c r="CDM90" s="312"/>
      <c r="CDN90" s="312"/>
      <c r="CDO90" s="312"/>
      <c r="CDP90" s="312"/>
      <c r="CDQ90" s="312"/>
      <c r="CDR90" s="312"/>
      <c r="CDS90" s="312"/>
      <c r="CDT90" s="312"/>
      <c r="CDU90" s="312"/>
      <c r="CDV90" s="312"/>
      <c r="CDW90" s="312"/>
      <c r="CDX90" s="312"/>
      <c r="CDY90" s="312"/>
      <c r="CDZ90" s="312"/>
      <c r="CEA90" s="312"/>
      <c r="CEB90" s="312"/>
      <c r="CEC90" s="312"/>
      <c r="CED90" s="312"/>
      <c r="CEE90" s="312"/>
      <c r="CEF90" s="312"/>
      <c r="CEG90" s="312"/>
      <c r="CEH90" s="312"/>
      <c r="CEI90" s="312"/>
      <c r="CEJ90" s="312"/>
      <c r="CEK90" s="312"/>
      <c r="CEL90" s="312"/>
      <c r="CEM90" s="312"/>
      <c r="CEN90" s="312"/>
      <c r="CEO90" s="312"/>
      <c r="CEP90" s="312"/>
      <c r="CEQ90" s="312"/>
      <c r="CER90" s="312"/>
      <c r="CES90" s="312"/>
      <c r="CET90" s="312"/>
      <c r="CEU90" s="312"/>
      <c r="CEV90" s="312"/>
      <c r="CEW90" s="312"/>
      <c r="CEX90" s="312"/>
      <c r="CEY90" s="312"/>
      <c r="CEZ90" s="312"/>
      <c r="CFA90" s="312"/>
      <c r="CFB90" s="312"/>
      <c r="CFC90" s="312"/>
      <c r="CFD90" s="312"/>
      <c r="CFE90" s="312"/>
      <c r="CFF90" s="312"/>
      <c r="CFG90" s="312"/>
      <c r="CFH90" s="312"/>
      <c r="CFI90" s="318"/>
      <c r="CFJ90" s="318"/>
      <c r="CFK90" s="318"/>
      <c r="CFL90" s="318"/>
      <c r="CFM90" s="318"/>
      <c r="CFN90" s="318"/>
      <c r="CFO90" s="318"/>
      <c r="CFP90" s="318"/>
      <c r="CFQ90" s="318"/>
      <c r="CFR90" s="318"/>
      <c r="CFS90" s="318"/>
      <c r="CFT90" s="318"/>
      <c r="CFU90" s="318"/>
      <c r="CFV90" s="318"/>
      <c r="CFW90" s="318"/>
      <c r="CFX90" s="318"/>
      <c r="CFY90" s="322"/>
      <c r="CFZ90" s="323"/>
      <c r="CGA90" s="323"/>
      <c r="CGB90" s="323"/>
      <c r="CGC90" s="323"/>
      <c r="CGD90" s="323"/>
      <c r="CGE90" s="323"/>
      <c r="CGF90" s="323"/>
      <c r="CGG90" s="323"/>
      <c r="CGH90" s="323"/>
      <c r="CGI90" s="323"/>
      <c r="CGJ90" s="323"/>
      <c r="CGK90" s="323"/>
      <c r="CGL90" s="323"/>
      <c r="CGM90" s="323"/>
      <c r="CGN90" s="350"/>
      <c r="CGO90" s="312"/>
      <c r="CGP90" s="312"/>
      <c r="CGQ90" s="312"/>
      <c r="CGR90" s="312"/>
      <c r="CGS90" s="312"/>
      <c r="CGT90" s="312"/>
      <c r="CGU90" s="312"/>
      <c r="CGV90" s="312"/>
      <c r="CGW90" s="312"/>
      <c r="CGX90" s="312"/>
      <c r="CGY90" s="312"/>
      <c r="CGZ90" s="312"/>
      <c r="CHA90" s="312"/>
      <c r="CHB90" s="312"/>
      <c r="CHC90" s="312"/>
      <c r="CHD90" s="312"/>
      <c r="CHE90" s="312"/>
      <c r="CHF90" s="312"/>
      <c r="CHG90" s="312"/>
      <c r="CHH90" s="312"/>
      <c r="CHI90" s="312"/>
      <c r="CHJ90" s="312"/>
      <c r="CHK90" s="312"/>
      <c r="CHL90" s="312"/>
      <c r="CHM90" s="312"/>
      <c r="CHN90" s="312"/>
      <c r="CHO90" s="312"/>
      <c r="CHP90" s="312"/>
      <c r="CHQ90" s="312"/>
      <c r="CHR90" s="312"/>
      <c r="CHS90" s="312"/>
      <c r="CHT90" s="312"/>
      <c r="CHU90" s="312"/>
      <c r="CHV90" s="312"/>
      <c r="CHW90" s="312"/>
      <c r="CHX90" s="312"/>
      <c r="CHY90" s="312"/>
      <c r="CHZ90" s="312"/>
      <c r="CIA90" s="312"/>
      <c r="CIB90" s="312"/>
      <c r="CIC90" s="312"/>
      <c r="CID90" s="312"/>
      <c r="CIE90" s="312"/>
      <c r="CIF90" s="312"/>
      <c r="CIG90" s="312"/>
      <c r="CIH90" s="312"/>
      <c r="CII90" s="312"/>
      <c r="CIJ90" s="312"/>
      <c r="CIK90" s="312"/>
      <c r="CIL90" s="312"/>
      <c r="CIM90" s="312"/>
      <c r="CIN90" s="312"/>
      <c r="CIO90" s="312"/>
      <c r="CIP90" s="312"/>
      <c r="CIQ90" s="312"/>
      <c r="CIR90" s="312"/>
      <c r="CIS90" s="312"/>
      <c r="CIT90" s="312"/>
      <c r="CIU90" s="312"/>
      <c r="CIV90" s="312"/>
      <c r="CIW90" s="318"/>
      <c r="CIX90" s="318"/>
      <c r="CIY90" s="318"/>
      <c r="CIZ90" s="318"/>
      <c r="CJA90" s="318"/>
      <c r="CJB90" s="318"/>
      <c r="CJC90" s="318"/>
      <c r="CJD90" s="318"/>
      <c r="CJE90" s="318"/>
      <c r="CJF90" s="318"/>
      <c r="CJG90" s="318"/>
      <c r="CJH90" s="318"/>
      <c r="CJI90" s="318"/>
      <c r="CJJ90" s="318"/>
      <c r="CJK90" s="318"/>
      <c r="CJL90" s="318"/>
      <c r="CJM90" s="322"/>
      <c r="CJN90" s="323"/>
      <c r="CJO90" s="323"/>
      <c r="CJP90" s="323"/>
      <c r="CJQ90" s="323"/>
      <c r="CJR90" s="323"/>
      <c r="CJS90" s="323"/>
      <c r="CJT90" s="323"/>
      <c r="CJU90" s="323"/>
      <c r="CJV90" s="323"/>
      <c r="CJW90" s="323"/>
      <c r="CJX90" s="323"/>
      <c r="CJY90" s="323"/>
      <c r="CJZ90" s="323"/>
      <c r="CKA90" s="323"/>
      <c r="CKB90" s="350"/>
      <c r="CKC90" s="312"/>
      <c r="CKD90" s="312"/>
      <c r="CKE90" s="312"/>
      <c r="CKF90" s="312"/>
      <c r="CKG90" s="312"/>
      <c r="CKH90" s="312"/>
      <c r="CKI90" s="312"/>
      <c r="CKJ90" s="312"/>
      <c r="CKK90" s="312"/>
      <c r="CKL90" s="312"/>
      <c r="CKM90" s="312"/>
      <c r="CKN90" s="312"/>
      <c r="CKO90" s="312"/>
      <c r="CKP90" s="312"/>
      <c r="CKQ90" s="312"/>
      <c r="CKR90" s="312"/>
      <c r="CKS90" s="312"/>
      <c r="CKT90" s="312"/>
      <c r="CKU90" s="312"/>
      <c r="CKV90" s="312"/>
      <c r="CKW90" s="312"/>
      <c r="CKX90" s="312"/>
      <c r="CKY90" s="312"/>
      <c r="CKZ90" s="312"/>
      <c r="CLA90" s="312"/>
      <c r="CLB90" s="312"/>
      <c r="CLC90" s="312"/>
      <c r="CLD90" s="312"/>
      <c r="CLE90" s="312"/>
      <c r="CLF90" s="312"/>
      <c r="CLG90" s="312"/>
      <c r="CLH90" s="312"/>
      <c r="CLI90" s="312"/>
      <c r="CLJ90" s="312"/>
      <c r="CLK90" s="312"/>
      <c r="CLL90" s="312"/>
      <c r="CLM90" s="312"/>
      <c r="CLN90" s="312"/>
      <c r="CLO90" s="312"/>
      <c r="CLP90" s="312"/>
      <c r="CLQ90" s="312"/>
      <c r="CLR90" s="312"/>
      <c r="CLS90" s="312"/>
      <c r="CLT90" s="312"/>
      <c r="CLU90" s="312"/>
      <c r="CLV90" s="312"/>
      <c r="CLW90" s="312"/>
      <c r="CLX90" s="312"/>
      <c r="CLY90" s="312"/>
      <c r="CLZ90" s="312"/>
      <c r="CMA90" s="312"/>
      <c r="CMB90" s="312"/>
      <c r="CMC90" s="312"/>
      <c r="CMD90" s="312"/>
      <c r="CME90" s="312"/>
      <c r="CMF90" s="312"/>
      <c r="CMG90" s="312"/>
      <c r="CMH90" s="312"/>
      <c r="CMI90" s="312"/>
      <c r="CMJ90" s="312"/>
      <c r="CMK90" s="318"/>
      <c r="CML90" s="318"/>
      <c r="CMM90" s="318"/>
      <c r="CMN90" s="318"/>
      <c r="CMO90" s="318"/>
      <c r="CMP90" s="318"/>
      <c r="CMQ90" s="318"/>
      <c r="CMR90" s="318"/>
      <c r="CMS90" s="318"/>
      <c r="CMT90" s="318"/>
      <c r="CMU90" s="318"/>
      <c r="CMV90" s="318"/>
      <c r="CMW90" s="318"/>
      <c r="CMX90" s="318"/>
      <c r="CMY90" s="318"/>
      <c r="CMZ90" s="318"/>
      <c r="CNA90" s="322"/>
      <c r="CNB90" s="323"/>
      <c r="CNC90" s="323"/>
      <c r="CND90" s="323"/>
      <c r="CNE90" s="323"/>
      <c r="CNF90" s="323"/>
      <c r="CNG90" s="323"/>
      <c r="CNH90" s="323"/>
      <c r="CNI90" s="323"/>
      <c r="CNJ90" s="323"/>
      <c r="CNK90" s="323"/>
      <c r="CNL90" s="323"/>
      <c r="CNM90" s="323"/>
      <c r="CNN90" s="323"/>
      <c r="CNO90" s="323"/>
      <c r="CNP90" s="350"/>
      <c r="CNQ90" s="312"/>
      <c r="CNR90" s="312"/>
      <c r="CNS90" s="312"/>
      <c r="CNT90" s="312"/>
      <c r="CNU90" s="312"/>
      <c r="CNV90" s="312"/>
      <c r="CNW90" s="312"/>
      <c r="CNX90" s="312"/>
      <c r="CNY90" s="312"/>
      <c r="CNZ90" s="312"/>
      <c r="COA90" s="312"/>
      <c r="COB90" s="312"/>
      <c r="COC90" s="312"/>
      <c r="COD90" s="312"/>
      <c r="COE90" s="312"/>
      <c r="COF90" s="312"/>
      <c r="COG90" s="312"/>
      <c r="COH90" s="312"/>
      <c r="COI90" s="312"/>
      <c r="COJ90" s="312"/>
      <c r="COK90" s="312"/>
      <c r="COL90" s="312"/>
      <c r="COM90" s="312"/>
      <c r="CON90" s="312"/>
      <c r="COO90" s="312"/>
      <c r="COP90" s="312"/>
      <c r="COQ90" s="312"/>
      <c r="COR90" s="312"/>
      <c r="COS90" s="312"/>
      <c r="COT90" s="312"/>
      <c r="COU90" s="312"/>
      <c r="COV90" s="312"/>
      <c r="COW90" s="312"/>
      <c r="COX90" s="312"/>
      <c r="COY90" s="312"/>
      <c r="COZ90" s="312"/>
      <c r="CPA90" s="312"/>
      <c r="CPB90" s="312"/>
      <c r="CPC90" s="312"/>
      <c r="CPD90" s="312"/>
      <c r="CPE90" s="312"/>
      <c r="CPF90" s="312"/>
      <c r="CPG90" s="312"/>
      <c r="CPH90" s="312"/>
      <c r="CPI90" s="312"/>
      <c r="CPJ90" s="312"/>
      <c r="CPK90" s="312"/>
      <c r="CPL90" s="312"/>
      <c r="CPM90" s="312"/>
      <c r="CPN90" s="312"/>
      <c r="CPO90" s="312"/>
      <c r="CPP90" s="312"/>
      <c r="CPQ90" s="312"/>
      <c r="CPR90" s="312"/>
      <c r="CPS90" s="312"/>
      <c r="CPT90" s="312"/>
      <c r="CPU90" s="312"/>
      <c r="CPV90" s="312"/>
      <c r="CPW90" s="312"/>
      <c r="CPX90" s="312"/>
      <c r="CPY90" s="318"/>
      <c r="CPZ90" s="318"/>
      <c r="CQA90" s="318"/>
      <c r="CQB90" s="318"/>
      <c r="CQC90" s="318"/>
      <c r="CQD90" s="318"/>
      <c r="CQE90" s="318"/>
      <c r="CQF90" s="318"/>
      <c r="CQG90" s="318"/>
      <c r="CQH90" s="318"/>
      <c r="CQI90" s="318"/>
      <c r="CQJ90" s="318"/>
      <c r="CQK90" s="318"/>
      <c r="CQL90" s="318"/>
      <c r="CQM90" s="318"/>
      <c r="CQN90" s="318"/>
      <c r="CQO90" s="322"/>
      <c r="CQP90" s="323"/>
      <c r="CQQ90" s="323"/>
      <c r="CQR90" s="323"/>
      <c r="CQS90" s="323"/>
      <c r="CQT90" s="323"/>
      <c r="CQU90" s="323"/>
      <c r="CQV90" s="323"/>
      <c r="CQW90" s="323"/>
      <c r="CQX90" s="323"/>
      <c r="CQY90" s="323"/>
      <c r="CQZ90" s="323"/>
      <c r="CRA90" s="323"/>
      <c r="CRB90" s="323"/>
      <c r="CRC90" s="323"/>
      <c r="CRD90" s="350"/>
      <c r="CRE90" s="312"/>
      <c r="CRF90" s="312"/>
      <c r="CRG90" s="312"/>
      <c r="CRH90" s="312"/>
      <c r="CRI90" s="312"/>
      <c r="CRJ90" s="312"/>
      <c r="CRK90" s="312"/>
      <c r="CRL90" s="312"/>
      <c r="CRM90" s="312"/>
      <c r="CRN90" s="312"/>
      <c r="CRO90" s="312"/>
      <c r="CRP90" s="312"/>
      <c r="CRQ90" s="312"/>
      <c r="CRR90" s="312"/>
      <c r="CRS90" s="312"/>
      <c r="CRT90" s="312"/>
      <c r="CRU90" s="312"/>
      <c r="CRV90" s="312"/>
      <c r="CRW90" s="312"/>
      <c r="CRX90" s="312"/>
      <c r="CRY90" s="312"/>
      <c r="CRZ90" s="312"/>
      <c r="CSA90" s="312"/>
      <c r="CSB90" s="312"/>
      <c r="CSC90" s="312"/>
      <c r="CSD90" s="312"/>
      <c r="CSE90" s="312"/>
      <c r="CSF90" s="312"/>
      <c r="CSG90" s="312"/>
      <c r="CSH90" s="312"/>
      <c r="CSI90" s="312"/>
      <c r="CSJ90" s="312"/>
      <c r="CSK90" s="312"/>
      <c r="CSL90" s="312"/>
      <c r="CSM90" s="312"/>
      <c r="CSN90" s="312"/>
      <c r="CSO90" s="312"/>
      <c r="CSP90" s="312"/>
      <c r="CSQ90" s="312"/>
      <c r="CSR90" s="312"/>
      <c r="CSS90" s="312"/>
      <c r="CST90" s="312"/>
      <c r="CSU90" s="312"/>
      <c r="CSV90" s="312"/>
      <c r="CSW90" s="312"/>
      <c r="CSX90" s="312"/>
      <c r="CSY90" s="312"/>
      <c r="CSZ90" s="312"/>
      <c r="CTA90" s="312"/>
      <c r="CTB90" s="312"/>
      <c r="CTC90" s="312"/>
      <c r="CTD90" s="312"/>
      <c r="CTE90" s="312"/>
      <c r="CTF90" s="312"/>
      <c r="CTG90" s="312"/>
      <c r="CTH90" s="312"/>
      <c r="CTI90" s="312"/>
      <c r="CTJ90" s="312"/>
      <c r="CTK90" s="312"/>
      <c r="CTL90" s="312"/>
      <c r="CTM90" s="318"/>
      <c r="CTN90" s="318"/>
      <c r="CTO90" s="318"/>
      <c r="CTP90" s="318"/>
      <c r="CTQ90" s="318"/>
      <c r="CTR90" s="318"/>
      <c r="CTS90" s="318"/>
      <c r="CTT90" s="318"/>
      <c r="CTU90" s="318"/>
      <c r="CTV90" s="318"/>
      <c r="CTW90" s="318"/>
      <c r="CTX90" s="318"/>
      <c r="CTY90" s="318"/>
      <c r="CTZ90" s="318"/>
      <c r="CUA90" s="318"/>
      <c r="CUB90" s="318"/>
      <c r="CUC90" s="322"/>
      <c r="CUD90" s="323"/>
      <c r="CUE90" s="323"/>
      <c r="CUF90" s="323"/>
      <c r="CUG90" s="323"/>
      <c r="CUH90" s="323"/>
      <c r="CUI90" s="323"/>
      <c r="CUJ90" s="323"/>
      <c r="CUK90" s="323"/>
      <c r="CUL90" s="323"/>
      <c r="CUM90" s="323"/>
      <c r="CUN90" s="323"/>
      <c r="CUO90" s="323"/>
      <c r="CUP90" s="323"/>
      <c r="CUQ90" s="323"/>
      <c r="CUR90" s="350"/>
      <c r="CUS90" s="312"/>
      <c r="CUT90" s="312"/>
      <c r="CUU90" s="312"/>
      <c r="CUV90" s="312"/>
      <c r="CUW90" s="312"/>
      <c r="CUX90" s="312"/>
      <c r="CUY90" s="312"/>
      <c r="CUZ90" s="312"/>
      <c r="CVA90" s="312"/>
      <c r="CVB90" s="312"/>
      <c r="CVC90" s="312"/>
      <c r="CVD90" s="312"/>
      <c r="CVE90" s="312"/>
      <c r="CVF90" s="312"/>
      <c r="CVG90" s="312"/>
      <c r="CVH90" s="312"/>
      <c r="CVI90" s="312"/>
      <c r="CVJ90" s="312"/>
      <c r="CVK90" s="312"/>
      <c r="CVL90" s="312"/>
      <c r="CVM90" s="312"/>
      <c r="CVN90" s="312"/>
      <c r="CVO90" s="312"/>
      <c r="CVP90" s="312"/>
      <c r="CVQ90" s="312"/>
      <c r="CVR90" s="312"/>
      <c r="CVS90" s="312"/>
      <c r="CVT90" s="312"/>
      <c r="CVU90" s="312"/>
      <c r="CVV90" s="312"/>
      <c r="CVW90" s="312"/>
      <c r="CVX90" s="312"/>
      <c r="CVY90" s="312"/>
      <c r="CVZ90" s="312"/>
      <c r="CWA90" s="312"/>
      <c r="CWB90" s="312"/>
      <c r="CWC90" s="312"/>
      <c r="CWD90" s="312"/>
      <c r="CWE90" s="312"/>
      <c r="CWF90" s="312"/>
      <c r="CWG90" s="312"/>
      <c r="CWH90" s="312"/>
      <c r="CWI90" s="312"/>
      <c r="CWJ90" s="312"/>
      <c r="CWK90" s="312"/>
      <c r="CWL90" s="312"/>
      <c r="CWM90" s="312"/>
      <c r="CWN90" s="312"/>
      <c r="CWO90" s="312"/>
      <c r="CWP90" s="312"/>
      <c r="CWQ90" s="312"/>
      <c r="CWR90" s="312"/>
      <c r="CWS90" s="312"/>
      <c r="CWT90" s="312"/>
      <c r="CWU90" s="312"/>
      <c r="CWV90" s="312"/>
      <c r="CWW90" s="312"/>
      <c r="CWX90" s="312"/>
      <c r="CWY90" s="312"/>
      <c r="CWZ90" s="312"/>
      <c r="CXA90" s="318"/>
      <c r="CXB90" s="318"/>
      <c r="CXC90" s="318"/>
      <c r="CXD90" s="318"/>
      <c r="CXE90" s="318"/>
      <c r="CXF90" s="318"/>
      <c r="CXG90" s="318"/>
      <c r="CXH90" s="318"/>
      <c r="CXI90" s="318"/>
      <c r="CXJ90" s="318"/>
      <c r="CXK90" s="318"/>
      <c r="CXL90" s="318"/>
      <c r="CXM90" s="318"/>
      <c r="CXN90" s="318"/>
      <c r="CXO90" s="318"/>
      <c r="CXP90" s="318"/>
      <c r="CXQ90" s="322"/>
      <c r="CXR90" s="323"/>
      <c r="CXS90" s="323"/>
      <c r="CXT90" s="323"/>
      <c r="CXU90" s="323"/>
      <c r="CXV90" s="323"/>
      <c r="CXW90" s="323"/>
      <c r="CXX90" s="323"/>
      <c r="CXY90" s="323"/>
      <c r="CXZ90" s="323"/>
      <c r="CYA90" s="323"/>
      <c r="CYB90" s="323"/>
      <c r="CYC90" s="323"/>
      <c r="CYD90" s="323"/>
      <c r="CYE90" s="323"/>
      <c r="CYF90" s="350"/>
      <c r="CYG90" s="312"/>
      <c r="CYH90" s="312"/>
      <c r="CYI90" s="312"/>
      <c r="CYJ90" s="312"/>
      <c r="CYK90" s="312"/>
      <c r="CYL90" s="312"/>
      <c r="CYM90" s="312"/>
      <c r="CYN90" s="312"/>
      <c r="CYO90" s="312"/>
      <c r="CYP90" s="312"/>
      <c r="CYQ90" s="312"/>
      <c r="CYR90" s="312"/>
      <c r="CYS90" s="312"/>
      <c r="CYT90" s="312"/>
      <c r="CYU90" s="312"/>
      <c r="CYV90" s="312"/>
      <c r="CYW90" s="312"/>
      <c r="CYX90" s="312"/>
      <c r="CYY90" s="312"/>
      <c r="CYZ90" s="312"/>
      <c r="CZA90" s="312"/>
      <c r="CZB90" s="312"/>
      <c r="CZC90" s="312"/>
      <c r="CZD90" s="312"/>
      <c r="CZE90" s="312"/>
      <c r="CZF90" s="312"/>
      <c r="CZG90" s="312"/>
      <c r="CZH90" s="312"/>
      <c r="CZI90" s="312"/>
      <c r="CZJ90" s="312"/>
      <c r="CZK90" s="312"/>
      <c r="CZL90" s="312"/>
      <c r="CZM90" s="312"/>
      <c r="CZN90" s="312"/>
      <c r="CZO90" s="312"/>
      <c r="CZP90" s="312"/>
      <c r="CZQ90" s="312"/>
      <c r="CZR90" s="312"/>
      <c r="CZS90" s="312"/>
      <c r="CZT90" s="312"/>
      <c r="CZU90" s="312"/>
      <c r="CZV90" s="312"/>
      <c r="CZW90" s="312"/>
      <c r="CZX90" s="312"/>
      <c r="CZY90" s="312"/>
      <c r="CZZ90" s="312"/>
      <c r="DAA90" s="312"/>
      <c r="DAB90" s="312"/>
      <c r="DAC90" s="312"/>
      <c r="DAD90" s="312"/>
      <c r="DAE90" s="312"/>
      <c r="DAF90" s="312"/>
      <c r="DAG90" s="312"/>
      <c r="DAH90" s="312"/>
      <c r="DAI90" s="312"/>
      <c r="DAJ90" s="312"/>
      <c r="DAK90" s="312"/>
      <c r="DAL90" s="312"/>
      <c r="DAM90" s="312"/>
      <c r="DAN90" s="312"/>
      <c r="DAO90" s="318"/>
      <c r="DAP90" s="318"/>
      <c r="DAQ90" s="318"/>
      <c r="DAR90" s="318"/>
      <c r="DAS90" s="318"/>
      <c r="DAT90" s="318"/>
      <c r="DAU90" s="318"/>
      <c r="DAV90" s="318"/>
      <c r="DAW90" s="318"/>
      <c r="DAX90" s="318"/>
      <c r="DAY90" s="318"/>
      <c r="DAZ90" s="318"/>
      <c r="DBA90" s="318"/>
      <c r="DBB90" s="318"/>
      <c r="DBC90" s="318"/>
      <c r="DBD90" s="318"/>
      <c r="DBE90" s="322"/>
      <c r="DBF90" s="323"/>
      <c r="DBG90" s="323"/>
      <c r="DBH90" s="323"/>
      <c r="DBI90" s="323"/>
      <c r="DBJ90" s="323"/>
      <c r="DBK90" s="323"/>
      <c r="DBL90" s="323"/>
      <c r="DBM90" s="323"/>
      <c r="DBN90" s="323"/>
      <c r="DBO90" s="323"/>
      <c r="DBP90" s="323"/>
      <c r="DBQ90" s="323"/>
      <c r="DBR90" s="323"/>
      <c r="DBS90" s="323"/>
      <c r="DBT90" s="350"/>
      <c r="DBU90" s="312"/>
      <c r="DBV90" s="312"/>
      <c r="DBW90" s="312"/>
      <c r="DBX90" s="312"/>
      <c r="DBY90" s="312"/>
      <c r="DBZ90" s="312"/>
      <c r="DCA90" s="312"/>
      <c r="DCB90" s="312"/>
      <c r="DCC90" s="312"/>
      <c r="DCD90" s="312"/>
      <c r="DCE90" s="312"/>
      <c r="DCF90" s="312"/>
      <c r="DCG90" s="312"/>
      <c r="DCH90" s="312"/>
      <c r="DCI90" s="312"/>
      <c r="DCJ90" s="312"/>
      <c r="DCK90" s="312"/>
      <c r="DCL90" s="312"/>
      <c r="DCM90" s="312"/>
      <c r="DCN90" s="312"/>
      <c r="DCO90" s="312"/>
      <c r="DCP90" s="312"/>
      <c r="DCQ90" s="312"/>
      <c r="DCR90" s="312"/>
      <c r="DCS90" s="312"/>
      <c r="DCT90" s="312"/>
      <c r="DCU90" s="312"/>
      <c r="DCV90" s="312"/>
      <c r="DCW90" s="312"/>
      <c r="DCX90" s="312"/>
      <c r="DCY90" s="312"/>
      <c r="DCZ90" s="312"/>
      <c r="DDA90" s="312"/>
      <c r="DDB90" s="312"/>
      <c r="DDC90" s="312"/>
      <c r="DDD90" s="312"/>
      <c r="DDE90" s="312"/>
      <c r="DDF90" s="312"/>
      <c r="DDG90" s="312"/>
      <c r="DDH90" s="312"/>
      <c r="DDI90" s="312"/>
      <c r="DDJ90" s="312"/>
      <c r="DDK90" s="312"/>
      <c r="DDL90" s="312"/>
      <c r="DDM90" s="312"/>
      <c r="DDN90" s="312"/>
      <c r="DDO90" s="312"/>
      <c r="DDP90" s="312"/>
      <c r="DDQ90" s="312"/>
      <c r="DDR90" s="312"/>
      <c r="DDS90" s="312"/>
      <c r="DDT90" s="312"/>
      <c r="DDU90" s="312"/>
      <c r="DDV90" s="312"/>
      <c r="DDW90" s="312"/>
      <c r="DDX90" s="312"/>
      <c r="DDY90" s="312"/>
      <c r="DDZ90" s="312"/>
      <c r="DEA90" s="312"/>
      <c r="DEB90" s="312"/>
      <c r="DEC90" s="318"/>
      <c r="DED90" s="318"/>
      <c r="DEE90" s="318"/>
      <c r="DEF90" s="318"/>
      <c r="DEG90" s="318"/>
      <c r="DEH90" s="318"/>
      <c r="DEI90" s="318"/>
      <c r="DEJ90" s="318"/>
      <c r="DEK90" s="318"/>
      <c r="DEL90" s="318"/>
      <c r="DEM90" s="318"/>
      <c r="DEN90" s="318"/>
      <c r="DEO90" s="318"/>
      <c r="DEP90" s="318"/>
      <c r="DEQ90" s="318"/>
      <c r="DER90" s="318"/>
      <c r="DES90" s="322"/>
      <c r="DET90" s="323"/>
      <c r="DEU90" s="323"/>
      <c r="DEV90" s="323"/>
      <c r="DEW90" s="323"/>
      <c r="DEX90" s="323"/>
      <c r="DEY90" s="323"/>
      <c r="DEZ90" s="323"/>
      <c r="DFA90" s="323"/>
      <c r="DFB90" s="323"/>
      <c r="DFC90" s="323"/>
      <c r="DFD90" s="323"/>
      <c r="DFE90" s="323"/>
      <c r="DFF90" s="323"/>
      <c r="DFG90" s="323"/>
      <c r="DFH90" s="350"/>
      <c r="DFI90" s="312"/>
      <c r="DFJ90" s="312"/>
      <c r="DFK90" s="312"/>
      <c r="DFL90" s="312"/>
      <c r="DFM90" s="312"/>
      <c r="DFN90" s="312"/>
      <c r="DFO90" s="312"/>
      <c r="DFP90" s="312"/>
      <c r="DFQ90" s="312"/>
      <c r="DFR90" s="312"/>
      <c r="DFS90" s="312"/>
      <c r="DFT90" s="312"/>
      <c r="DFU90" s="312"/>
      <c r="DFV90" s="312"/>
      <c r="DFW90" s="312"/>
      <c r="DFX90" s="312"/>
      <c r="DFY90" s="312"/>
      <c r="DFZ90" s="312"/>
      <c r="DGA90" s="312"/>
      <c r="DGB90" s="312"/>
      <c r="DGC90" s="312"/>
      <c r="DGD90" s="312"/>
      <c r="DGE90" s="312"/>
      <c r="DGF90" s="312"/>
      <c r="DGG90" s="312"/>
      <c r="DGH90" s="312"/>
      <c r="DGI90" s="312"/>
      <c r="DGJ90" s="312"/>
      <c r="DGK90" s="312"/>
      <c r="DGL90" s="312"/>
      <c r="DGM90" s="312"/>
      <c r="DGN90" s="312"/>
      <c r="DGO90" s="312"/>
      <c r="DGP90" s="312"/>
      <c r="DGQ90" s="312"/>
      <c r="DGR90" s="312"/>
      <c r="DGS90" s="312"/>
      <c r="DGT90" s="312"/>
      <c r="DGU90" s="312"/>
      <c r="DGV90" s="312"/>
      <c r="DGW90" s="312"/>
      <c r="DGX90" s="312"/>
      <c r="DGY90" s="312"/>
      <c r="DGZ90" s="312"/>
      <c r="DHA90" s="312"/>
      <c r="DHB90" s="312"/>
      <c r="DHC90" s="312"/>
      <c r="DHD90" s="312"/>
      <c r="DHE90" s="312"/>
      <c r="DHF90" s="312"/>
      <c r="DHG90" s="312"/>
      <c r="DHH90" s="312"/>
      <c r="DHI90" s="312"/>
      <c r="DHJ90" s="312"/>
      <c r="DHK90" s="312"/>
      <c r="DHL90" s="312"/>
      <c r="DHM90" s="312"/>
      <c r="DHN90" s="312"/>
      <c r="DHO90" s="312"/>
      <c r="DHP90" s="312"/>
      <c r="DHQ90" s="318"/>
      <c r="DHR90" s="318"/>
      <c r="DHS90" s="318"/>
      <c r="DHT90" s="318"/>
      <c r="DHU90" s="318"/>
      <c r="DHV90" s="318"/>
      <c r="DHW90" s="318"/>
      <c r="DHX90" s="318"/>
      <c r="DHY90" s="318"/>
      <c r="DHZ90" s="318"/>
      <c r="DIA90" s="318"/>
      <c r="DIB90" s="318"/>
      <c r="DIC90" s="318"/>
      <c r="DID90" s="318"/>
      <c r="DIE90" s="318"/>
      <c r="DIF90" s="318"/>
      <c r="DIG90" s="322"/>
      <c r="DIH90" s="323"/>
      <c r="DII90" s="323"/>
      <c r="DIJ90" s="323"/>
      <c r="DIK90" s="323"/>
      <c r="DIL90" s="323"/>
      <c r="DIM90" s="323"/>
      <c r="DIN90" s="323"/>
      <c r="DIO90" s="323"/>
      <c r="DIP90" s="323"/>
      <c r="DIQ90" s="323"/>
      <c r="DIR90" s="323"/>
      <c r="DIS90" s="323"/>
      <c r="DIT90" s="323"/>
      <c r="DIU90" s="323"/>
      <c r="DIV90" s="350"/>
      <c r="DIW90" s="312"/>
      <c r="DIX90" s="312"/>
      <c r="DIY90" s="312"/>
      <c r="DIZ90" s="312"/>
      <c r="DJA90" s="312"/>
      <c r="DJB90" s="312"/>
      <c r="DJC90" s="312"/>
      <c r="DJD90" s="312"/>
      <c r="DJE90" s="312"/>
      <c r="DJF90" s="312"/>
      <c r="DJG90" s="312"/>
      <c r="DJH90" s="312"/>
      <c r="DJI90" s="312"/>
      <c r="DJJ90" s="312"/>
      <c r="DJK90" s="312"/>
      <c r="DJL90" s="312"/>
      <c r="DJM90" s="312"/>
      <c r="DJN90" s="312"/>
      <c r="DJO90" s="312"/>
      <c r="DJP90" s="312"/>
      <c r="DJQ90" s="312"/>
      <c r="DJR90" s="312"/>
      <c r="DJS90" s="312"/>
      <c r="DJT90" s="312"/>
      <c r="DJU90" s="312"/>
      <c r="DJV90" s="312"/>
      <c r="DJW90" s="312"/>
      <c r="DJX90" s="312"/>
      <c r="DJY90" s="312"/>
      <c r="DJZ90" s="312"/>
      <c r="DKA90" s="312"/>
      <c r="DKB90" s="312"/>
      <c r="DKC90" s="312"/>
      <c r="DKD90" s="312"/>
      <c r="DKE90" s="312"/>
      <c r="DKF90" s="312"/>
      <c r="DKG90" s="312"/>
      <c r="DKH90" s="312"/>
      <c r="DKI90" s="312"/>
      <c r="DKJ90" s="312"/>
      <c r="DKK90" s="312"/>
      <c r="DKL90" s="312"/>
      <c r="DKM90" s="312"/>
      <c r="DKN90" s="312"/>
      <c r="DKO90" s="312"/>
      <c r="DKP90" s="312"/>
      <c r="DKQ90" s="312"/>
      <c r="DKR90" s="312"/>
      <c r="DKS90" s="312"/>
      <c r="DKT90" s="312"/>
      <c r="DKU90" s="312"/>
      <c r="DKV90" s="312"/>
      <c r="DKW90" s="312"/>
      <c r="DKX90" s="312"/>
      <c r="DKY90" s="312"/>
      <c r="DKZ90" s="312"/>
      <c r="DLA90" s="312"/>
      <c r="DLB90" s="312"/>
      <c r="DLC90" s="312"/>
      <c r="DLD90" s="312"/>
      <c r="DLE90" s="318"/>
      <c r="DLF90" s="318"/>
      <c r="DLG90" s="318"/>
      <c r="DLH90" s="318"/>
      <c r="DLI90" s="318"/>
      <c r="DLJ90" s="318"/>
      <c r="DLK90" s="318"/>
      <c r="DLL90" s="318"/>
      <c r="DLM90" s="318"/>
      <c r="DLN90" s="318"/>
      <c r="DLO90" s="318"/>
      <c r="DLP90" s="318"/>
      <c r="DLQ90" s="318"/>
      <c r="DLR90" s="318"/>
      <c r="DLS90" s="318"/>
      <c r="DLT90" s="318"/>
      <c r="DLU90" s="322"/>
      <c r="DLV90" s="323"/>
      <c r="DLW90" s="323"/>
      <c r="DLX90" s="323"/>
      <c r="DLY90" s="323"/>
      <c r="DLZ90" s="323"/>
      <c r="DMA90" s="323"/>
      <c r="DMB90" s="323"/>
      <c r="DMC90" s="323"/>
      <c r="DMD90" s="323"/>
      <c r="DME90" s="323"/>
      <c r="DMF90" s="323"/>
      <c r="DMG90" s="323"/>
      <c r="DMH90" s="323"/>
      <c r="DMI90" s="323"/>
      <c r="DMJ90" s="350"/>
      <c r="DMK90" s="312"/>
      <c r="DML90" s="312"/>
      <c r="DMM90" s="312"/>
      <c r="DMN90" s="312"/>
      <c r="DMO90" s="312"/>
      <c r="DMP90" s="312"/>
      <c r="DMQ90" s="312"/>
      <c r="DMR90" s="312"/>
      <c r="DMS90" s="312"/>
      <c r="DMT90" s="312"/>
      <c r="DMU90" s="312"/>
      <c r="DMV90" s="312"/>
      <c r="DMW90" s="312"/>
      <c r="DMX90" s="312"/>
      <c r="DMY90" s="312"/>
      <c r="DMZ90" s="312"/>
      <c r="DNA90" s="312"/>
      <c r="DNB90" s="312"/>
      <c r="DNC90" s="312"/>
      <c r="DND90" s="312"/>
      <c r="DNE90" s="312"/>
      <c r="DNF90" s="312"/>
      <c r="DNG90" s="312"/>
      <c r="DNH90" s="312"/>
      <c r="DNI90" s="312"/>
      <c r="DNJ90" s="312"/>
      <c r="DNK90" s="312"/>
      <c r="DNL90" s="312"/>
      <c r="DNM90" s="312"/>
      <c r="DNN90" s="312"/>
      <c r="DNO90" s="312"/>
      <c r="DNP90" s="312"/>
      <c r="DNQ90" s="312"/>
      <c r="DNR90" s="312"/>
      <c r="DNS90" s="312"/>
      <c r="DNT90" s="312"/>
      <c r="DNU90" s="312"/>
      <c r="DNV90" s="312"/>
      <c r="DNW90" s="312"/>
      <c r="DNX90" s="312"/>
      <c r="DNY90" s="312"/>
      <c r="DNZ90" s="312"/>
      <c r="DOA90" s="312"/>
      <c r="DOB90" s="312"/>
      <c r="DOC90" s="312"/>
      <c r="DOD90" s="312"/>
      <c r="DOE90" s="312"/>
      <c r="DOF90" s="312"/>
      <c r="DOG90" s="312"/>
      <c r="DOH90" s="312"/>
      <c r="DOI90" s="312"/>
      <c r="DOJ90" s="312"/>
      <c r="DOK90" s="312"/>
      <c r="DOL90" s="312"/>
      <c r="DOM90" s="312"/>
      <c r="DON90" s="312"/>
      <c r="DOO90" s="312"/>
      <c r="DOP90" s="312"/>
      <c r="DOQ90" s="312"/>
      <c r="DOR90" s="312"/>
      <c r="DOS90" s="318"/>
      <c r="DOT90" s="318"/>
      <c r="DOU90" s="318"/>
      <c r="DOV90" s="318"/>
      <c r="DOW90" s="318"/>
      <c r="DOX90" s="318"/>
      <c r="DOY90" s="318"/>
      <c r="DOZ90" s="318"/>
      <c r="DPA90" s="318"/>
      <c r="DPB90" s="318"/>
      <c r="DPC90" s="318"/>
      <c r="DPD90" s="318"/>
      <c r="DPE90" s="318"/>
      <c r="DPF90" s="318"/>
      <c r="DPG90" s="318"/>
      <c r="DPH90" s="318"/>
      <c r="DPI90" s="322"/>
      <c r="DPJ90" s="323"/>
      <c r="DPK90" s="323"/>
      <c r="DPL90" s="323"/>
      <c r="DPM90" s="323"/>
      <c r="DPN90" s="323"/>
      <c r="DPO90" s="323"/>
      <c r="DPP90" s="323"/>
      <c r="DPQ90" s="323"/>
      <c r="DPR90" s="323"/>
      <c r="DPS90" s="323"/>
      <c r="DPT90" s="323"/>
      <c r="DPU90" s="323"/>
      <c r="DPV90" s="323"/>
      <c r="DPW90" s="323"/>
      <c r="DPX90" s="350"/>
      <c r="DPY90" s="312"/>
      <c r="DPZ90" s="312"/>
      <c r="DQA90" s="312"/>
      <c r="DQB90" s="312"/>
      <c r="DQC90" s="312"/>
      <c r="DQD90" s="312"/>
      <c r="DQE90" s="312"/>
      <c r="DQF90" s="312"/>
      <c r="DQG90" s="312"/>
      <c r="DQH90" s="312"/>
      <c r="DQI90" s="312"/>
      <c r="DQJ90" s="312"/>
      <c r="DQK90" s="312"/>
      <c r="DQL90" s="312"/>
      <c r="DQM90" s="312"/>
      <c r="DQN90" s="312"/>
      <c r="DQO90" s="312"/>
      <c r="DQP90" s="312"/>
      <c r="DQQ90" s="312"/>
      <c r="DQR90" s="312"/>
      <c r="DQS90" s="312"/>
      <c r="DQT90" s="312"/>
      <c r="DQU90" s="312"/>
      <c r="DQV90" s="312"/>
      <c r="DQW90" s="312"/>
      <c r="DQX90" s="312"/>
      <c r="DQY90" s="312"/>
      <c r="DQZ90" s="312"/>
      <c r="DRA90" s="312"/>
      <c r="DRB90" s="312"/>
      <c r="DRC90" s="312"/>
      <c r="DRD90" s="312"/>
      <c r="DRE90" s="312"/>
      <c r="DRF90" s="312"/>
      <c r="DRG90" s="312"/>
      <c r="DRH90" s="312"/>
      <c r="DRI90" s="312"/>
      <c r="DRJ90" s="312"/>
      <c r="DRK90" s="312"/>
      <c r="DRL90" s="312"/>
      <c r="DRM90" s="312"/>
      <c r="DRN90" s="312"/>
      <c r="DRO90" s="312"/>
      <c r="DRP90" s="312"/>
      <c r="DRQ90" s="312"/>
      <c r="DRR90" s="312"/>
      <c r="DRS90" s="312"/>
      <c r="DRT90" s="312"/>
      <c r="DRU90" s="312"/>
      <c r="DRV90" s="312"/>
      <c r="DRW90" s="312"/>
      <c r="DRX90" s="312"/>
      <c r="DRY90" s="312"/>
      <c r="DRZ90" s="312"/>
      <c r="DSA90" s="312"/>
      <c r="DSB90" s="312"/>
      <c r="DSC90" s="312"/>
      <c r="DSD90" s="312"/>
      <c r="DSE90" s="312"/>
      <c r="DSF90" s="312"/>
      <c r="DSG90" s="318"/>
      <c r="DSH90" s="318"/>
      <c r="DSI90" s="318"/>
      <c r="DSJ90" s="318"/>
      <c r="DSK90" s="318"/>
      <c r="DSL90" s="318"/>
      <c r="DSM90" s="318"/>
      <c r="DSN90" s="318"/>
      <c r="DSO90" s="318"/>
      <c r="DSP90" s="318"/>
      <c r="DSQ90" s="318"/>
      <c r="DSR90" s="318"/>
      <c r="DSS90" s="318"/>
      <c r="DST90" s="318"/>
      <c r="DSU90" s="318"/>
      <c r="DSV90" s="318"/>
      <c r="DSW90" s="322"/>
      <c r="DSX90" s="323"/>
      <c r="DSY90" s="323"/>
      <c r="DSZ90" s="323"/>
      <c r="DTA90" s="323"/>
      <c r="DTB90" s="323"/>
      <c r="DTC90" s="323"/>
      <c r="DTD90" s="323"/>
      <c r="DTE90" s="323"/>
      <c r="DTF90" s="323"/>
      <c r="DTG90" s="323"/>
      <c r="DTH90" s="323"/>
      <c r="DTI90" s="323"/>
      <c r="DTJ90" s="323"/>
      <c r="DTK90" s="323"/>
      <c r="DTL90" s="350"/>
      <c r="DTM90" s="312"/>
      <c r="DTN90" s="312"/>
      <c r="DTO90" s="312"/>
      <c r="DTP90" s="312"/>
      <c r="DTQ90" s="312"/>
      <c r="DTR90" s="312"/>
      <c r="DTS90" s="312"/>
      <c r="DTT90" s="312"/>
      <c r="DTU90" s="312"/>
      <c r="DTV90" s="312"/>
      <c r="DTW90" s="312"/>
      <c r="DTX90" s="312"/>
      <c r="DTY90" s="312"/>
      <c r="DTZ90" s="312"/>
      <c r="DUA90" s="312"/>
      <c r="DUB90" s="312"/>
      <c r="DUC90" s="312"/>
      <c r="DUD90" s="312"/>
      <c r="DUE90" s="312"/>
      <c r="DUF90" s="312"/>
      <c r="DUG90" s="312"/>
      <c r="DUH90" s="312"/>
      <c r="DUI90" s="312"/>
      <c r="DUJ90" s="312"/>
      <c r="DUK90" s="312"/>
      <c r="DUL90" s="312"/>
      <c r="DUM90" s="312"/>
      <c r="DUN90" s="312"/>
      <c r="DUO90" s="312"/>
      <c r="DUP90" s="312"/>
      <c r="DUQ90" s="312"/>
      <c r="DUR90" s="312"/>
      <c r="DUS90" s="312"/>
      <c r="DUT90" s="312"/>
      <c r="DUU90" s="312"/>
      <c r="DUV90" s="312"/>
      <c r="DUW90" s="312"/>
      <c r="DUX90" s="312"/>
      <c r="DUY90" s="312"/>
      <c r="DUZ90" s="312"/>
      <c r="DVA90" s="312"/>
      <c r="DVB90" s="312"/>
      <c r="DVC90" s="312"/>
      <c r="DVD90" s="312"/>
      <c r="DVE90" s="312"/>
      <c r="DVF90" s="312"/>
      <c r="DVG90" s="312"/>
      <c r="DVH90" s="312"/>
      <c r="DVI90" s="312"/>
      <c r="DVJ90" s="312"/>
      <c r="DVK90" s="312"/>
      <c r="DVL90" s="312"/>
      <c r="DVM90" s="312"/>
      <c r="DVN90" s="312"/>
      <c r="DVO90" s="312"/>
      <c r="DVP90" s="312"/>
      <c r="DVQ90" s="312"/>
      <c r="DVR90" s="312"/>
      <c r="DVS90" s="312"/>
      <c r="DVT90" s="312"/>
      <c r="DVU90" s="318"/>
      <c r="DVV90" s="318"/>
      <c r="DVW90" s="318"/>
      <c r="DVX90" s="318"/>
      <c r="DVY90" s="318"/>
      <c r="DVZ90" s="318"/>
      <c r="DWA90" s="318"/>
      <c r="DWB90" s="318"/>
      <c r="DWC90" s="318"/>
      <c r="DWD90" s="318"/>
      <c r="DWE90" s="318"/>
      <c r="DWF90" s="318"/>
      <c r="DWG90" s="318"/>
      <c r="DWH90" s="318"/>
      <c r="DWI90" s="318"/>
      <c r="DWJ90" s="318"/>
      <c r="DWK90" s="322"/>
      <c r="DWL90" s="323"/>
      <c r="DWM90" s="323"/>
      <c r="DWN90" s="323"/>
      <c r="DWO90" s="323"/>
      <c r="DWP90" s="323"/>
      <c r="DWQ90" s="323"/>
      <c r="DWR90" s="323"/>
      <c r="DWS90" s="323"/>
      <c r="DWT90" s="323"/>
      <c r="DWU90" s="323"/>
      <c r="DWV90" s="323"/>
      <c r="DWW90" s="323"/>
      <c r="DWX90" s="323"/>
      <c r="DWY90" s="323"/>
      <c r="DWZ90" s="350"/>
      <c r="DXA90" s="312"/>
      <c r="DXB90" s="312"/>
      <c r="DXC90" s="312"/>
      <c r="DXD90" s="312"/>
      <c r="DXE90" s="312"/>
      <c r="DXF90" s="312"/>
      <c r="DXG90" s="312"/>
      <c r="DXH90" s="312"/>
      <c r="DXI90" s="312"/>
      <c r="DXJ90" s="312"/>
      <c r="DXK90" s="312"/>
      <c r="DXL90" s="312"/>
      <c r="DXM90" s="312"/>
      <c r="DXN90" s="312"/>
      <c r="DXO90" s="312"/>
      <c r="DXP90" s="312"/>
      <c r="DXQ90" s="312"/>
      <c r="DXR90" s="312"/>
      <c r="DXS90" s="312"/>
      <c r="DXT90" s="312"/>
      <c r="DXU90" s="312"/>
      <c r="DXV90" s="312"/>
      <c r="DXW90" s="312"/>
      <c r="DXX90" s="312"/>
      <c r="DXY90" s="312"/>
      <c r="DXZ90" s="312"/>
      <c r="DYA90" s="312"/>
      <c r="DYB90" s="312"/>
      <c r="DYC90" s="312"/>
      <c r="DYD90" s="312"/>
      <c r="DYE90" s="312"/>
      <c r="DYF90" s="312"/>
      <c r="DYG90" s="312"/>
      <c r="DYH90" s="312"/>
      <c r="DYI90" s="312"/>
      <c r="DYJ90" s="312"/>
      <c r="DYK90" s="312"/>
      <c r="DYL90" s="312"/>
      <c r="DYM90" s="312"/>
      <c r="DYN90" s="312"/>
      <c r="DYO90" s="312"/>
      <c r="DYP90" s="312"/>
      <c r="DYQ90" s="312"/>
      <c r="DYR90" s="312"/>
      <c r="DYS90" s="312"/>
      <c r="DYT90" s="312"/>
      <c r="DYU90" s="312"/>
      <c r="DYV90" s="312"/>
      <c r="DYW90" s="312"/>
      <c r="DYX90" s="312"/>
      <c r="DYY90" s="312"/>
      <c r="DYZ90" s="312"/>
      <c r="DZA90" s="312"/>
      <c r="DZB90" s="312"/>
      <c r="DZC90" s="312"/>
      <c r="DZD90" s="312"/>
      <c r="DZE90" s="312"/>
      <c r="DZF90" s="312"/>
      <c r="DZG90" s="312"/>
      <c r="DZH90" s="312"/>
      <c r="DZI90" s="318"/>
      <c r="DZJ90" s="318"/>
      <c r="DZK90" s="318"/>
      <c r="DZL90" s="318"/>
      <c r="DZM90" s="318"/>
      <c r="DZN90" s="318"/>
      <c r="DZO90" s="318"/>
      <c r="DZP90" s="318"/>
      <c r="DZQ90" s="318"/>
      <c r="DZR90" s="318"/>
      <c r="DZS90" s="318"/>
      <c r="DZT90" s="318"/>
      <c r="DZU90" s="318"/>
      <c r="DZV90" s="318"/>
      <c r="DZW90" s="318"/>
      <c r="DZX90" s="318"/>
      <c r="DZY90" s="322"/>
      <c r="DZZ90" s="323"/>
      <c r="EAA90" s="323"/>
      <c r="EAB90" s="323"/>
      <c r="EAC90" s="323"/>
      <c r="EAD90" s="323"/>
      <c r="EAE90" s="323"/>
      <c r="EAF90" s="323"/>
      <c r="EAG90" s="323"/>
      <c r="EAH90" s="323"/>
      <c r="EAI90" s="323"/>
      <c r="EAJ90" s="323"/>
      <c r="EAK90" s="323"/>
      <c r="EAL90" s="323"/>
      <c r="EAM90" s="323"/>
      <c r="EAN90" s="350"/>
      <c r="EAO90" s="312"/>
      <c r="EAP90" s="312"/>
      <c r="EAQ90" s="312"/>
      <c r="EAR90" s="312"/>
      <c r="EAS90" s="312"/>
      <c r="EAT90" s="312"/>
      <c r="EAU90" s="312"/>
      <c r="EAV90" s="312"/>
      <c r="EAW90" s="312"/>
      <c r="EAX90" s="312"/>
      <c r="EAY90" s="312"/>
      <c r="EAZ90" s="312"/>
      <c r="EBA90" s="312"/>
      <c r="EBB90" s="312"/>
      <c r="EBC90" s="312"/>
      <c r="EBD90" s="312"/>
      <c r="EBE90" s="312"/>
      <c r="EBF90" s="312"/>
      <c r="EBG90" s="312"/>
      <c r="EBH90" s="312"/>
      <c r="EBI90" s="312"/>
      <c r="EBJ90" s="312"/>
      <c r="EBK90" s="312"/>
      <c r="EBL90" s="312"/>
      <c r="EBM90" s="312"/>
      <c r="EBN90" s="312"/>
      <c r="EBO90" s="312"/>
      <c r="EBP90" s="312"/>
      <c r="EBQ90" s="312"/>
      <c r="EBR90" s="312"/>
      <c r="EBS90" s="312"/>
      <c r="EBT90" s="312"/>
      <c r="EBU90" s="312"/>
      <c r="EBV90" s="312"/>
      <c r="EBW90" s="312"/>
      <c r="EBX90" s="312"/>
      <c r="EBY90" s="312"/>
      <c r="EBZ90" s="312"/>
      <c r="ECA90" s="312"/>
      <c r="ECB90" s="312"/>
      <c r="ECC90" s="312"/>
      <c r="ECD90" s="312"/>
      <c r="ECE90" s="312"/>
      <c r="ECF90" s="312"/>
      <c r="ECG90" s="312"/>
      <c r="ECH90" s="312"/>
      <c r="ECI90" s="312"/>
      <c r="ECJ90" s="312"/>
      <c r="ECK90" s="312"/>
      <c r="ECL90" s="312"/>
      <c r="ECM90" s="312"/>
      <c r="ECN90" s="312"/>
      <c r="ECO90" s="312"/>
      <c r="ECP90" s="312"/>
      <c r="ECQ90" s="312"/>
      <c r="ECR90" s="312"/>
      <c r="ECS90" s="312"/>
      <c r="ECT90" s="312"/>
      <c r="ECU90" s="312"/>
      <c r="ECV90" s="312"/>
      <c r="ECW90" s="318"/>
      <c r="ECX90" s="318"/>
      <c r="ECY90" s="318"/>
      <c r="ECZ90" s="318"/>
      <c r="EDA90" s="318"/>
      <c r="EDB90" s="318"/>
      <c r="EDC90" s="318"/>
      <c r="EDD90" s="318"/>
      <c r="EDE90" s="318"/>
      <c r="EDF90" s="318"/>
      <c r="EDG90" s="318"/>
      <c r="EDH90" s="318"/>
      <c r="EDI90" s="318"/>
      <c r="EDJ90" s="318"/>
      <c r="EDK90" s="318"/>
      <c r="EDL90" s="318"/>
      <c r="EDM90" s="322"/>
      <c r="EDN90" s="323"/>
      <c r="EDO90" s="323"/>
      <c r="EDP90" s="323"/>
      <c r="EDQ90" s="323"/>
      <c r="EDR90" s="323"/>
      <c r="EDS90" s="323"/>
      <c r="EDT90" s="323"/>
      <c r="EDU90" s="323"/>
      <c r="EDV90" s="323"/>
      <c r="EDW90" s="323"/>
      <c r="EDX90" s="323"/>
      <c r="EDY90" s="323"/>
      <c r="EDZ90" s="323"/>
      <c r="EEA90" s="323"/>
      <c r="EEB90" s="350"/>
      <c r="EEC90" s="312"/>
      <c r="EED90" s="312"/>
      <c r="EEE90" s="312"/>
      <c r="EEF90" s="312"/>
      <c r="EEG90" s="312"/>
      <c r="EEH90" s="312"/>
      <c r="EEI90" s="312"/>
      <c r="EEJ90" s="312"/>
      <c r="EEK90" s="312"/>
      <c r="EEL90" s="312"/>
      <c r="EEM90" s="312"/>
      <c r="EEN90" s="312"/>
      <c r="EEO90" s="312"/>
      <c r="EEP90" s="312"/>
      <c r="EEQ90" s="312"/>
      <c r="EER90" s="312"/>
      <c r="EES90" s="312"/>
      <c r="EET90" s="312"/>
      <c r="EEU90" s="312"/>
      <c r="EEV90" s="312"/>
      <c r="EEW90" s="312"/>
      <c r="EEX90" s="312"/>
      <c r="EEY90" s="312"/>
      <c r="EEZ90" s="312"/>
      <c r="EFA90" s="312"/>
      <c r="EFB90" s="312"/>
      <c r="EFC90" s="312"/>
      <c r="EFD90" s="312"/>
      <c r="EFE90" s="312"/>
      <c r="EFF90" s="312"/>
      <c r="EFG90" s="312"/>
      <c r="EFH90" s="312"/>
      <c r="EFI90" s="312"/>
      <c r="EFJ90" s="312"/>
      <c r="EFK90" s="312"/>
      <c r="EFL90" s="312"/>
      <c r="EFM90" s="312"/>
      <c r="EFN90" s="312"/>
      <c r="EFO90" s="312"/>
      <c r="EFP90" s="312"/>
      <c r="EFQ90" s="312"/>
      <c r="EFR90" s="312"/>
      <c r="EFS90" s="312"/>
      <c r="EFT90" s="312"/>
      <c r="EFU90" s="312"/>
      <c r="EFV90" s="312"/>
      <c r="EFW90" s="312"/>
      <c r="EFX90" s="312"/>
      <c r="EFY90" s="312"/>
      <c r="EFZ90" s="312"/>
      <c r="EGA90" s="312"/>
      <c r="EGB90" s="312"/>
      <c r="EGC90" s="312"/>
      <c r="EGD90" s="312"/>
      <c r="EGE90" s="312"/>
      <c r="EGF90" s="312"/>
      <c r="EGG90" s="312"/>
      <c r="EGH90" s="312"/>
      <c r="EGI90" s="312"/>
      <c r="EGJ90" s="312"/>
      <c r="EGK90" s="318"/>
      <c r="EGL90" s="318"/>
      <c r="EGM90" s="318"/>
      <c r="EGN90" s="318"/>
      <c r="EGO90" s="318"/>
      <c r="EGP90" s="318"/>
      <c r="EGQ90" s="318"/>
      <c r="EGR90" s="318"/>
      <c r="EGS90" s="318"/>
      <c r="EGT90" s="318"/>
      <c r="EGU90" s="318"/>
      <c r="EGV90" s="318"/>
      <c r="EGW90" s="318"/>
      <c r="EGX90" s="318"/>
      <c r="EGY90" s="318"/>
      <c r="EGZ90" s="318"/>
      <c r="EHA90" s="322"/>
      <c r="EHB90" s="323"/>
      <c r="EHC90" s="323"/>
      <c r="EHD90" s="323"/>
      <c r="EHE90" s="323"/>
      <c r="EHF90" s="323"/>
      <c r="EHG90" s="323"/>
      <c r="EHH90" s="323"/>
      <c r="EHI90" s="323"/>
      <c r="EHJ90" s="323"/>
      <c r="EHK90" s="323"/>
      <c r="EHL90" s="323"/>
      <c r="EHM90" s="323"/>
      <c r="EHN90" s="323"/>
      <c r="EHO90" s="323"/>
      <c r="EHP90" s="350"/>
      <c r="EHQ90" s="312"/>
      <c r="EHR90" s="312"/>
      <c r="EHS90" s="312"/>
      <c r="EHT90" s="312"/>
      <c r="EHU90" s="312"/>
      <c r="EHV90" s="312"/>
      <c r="EHW90" s="312"/>
      <c r="EHX90" s="312"/>
      <c r="EHY90" s="312"/>
      <c r="EHZ90" s="312"/>
      <c r="EIA90" s="312"/>
      <c r="EIB90" s="312"/>
      <c r="EIC90" s="312"/>
      <c r="EID90" s="312"/>
      <c r="EIE90" s="312"/>
      <c r="EIF90" s="312"/>
      <c r="EIG90" s="312"/>
      <c r="EIH90" s="312"/>
      <c r="EII90" s="312"/>
      <c r="EIJ90" s="312"/>
      <c r="EIK90" s="312"/>
      <c r="EIL90" s="312"/>
      <c r="EIM90" s="312"/>
      <c r="EIN90" s="312"/>
      <c r="EIO90" s="312"/>
      <c r="EIP90" s="312"/>
      <c r="EIQ90" s="312"/>
      <c r="EIR90" s="312"/>
      <c r="EIS90" s="312"/>
      <c r="EIT90" s="312"/>
      <c r="EIU90" s="312"/>
      <c r="EIV90" s="312"/>
      <c r="EIW90" s="312"/>
      <c r="EIX90" s="312"/>
      <c r="EIY90" s="312"/>
      <c r="EIZ90" s="312"/>
      <c r="EJA90" s="312"/>
      <c r="EJB90" s="312"/>
      <c r="EJC90" s="312"/>
      <c r="EJD90" s="312"/>
      <c r="EJE90" s="312"/>
      <c r="EJF90" s="312"/>
      <c r="EJG90" s="312"/>
      <c r="EJH90" s="312"/>
      <c r="EJI90" s="312"/>
      <c r="EJJ90" s="312"/>
      <c r="EJK90" s="312"/>
      <c r="EJL90" s="312"/>
      <c r="EJM90" s="312"/>
      <c r="EJN90" s="312"/>
      <c r="EJO90" s="312"/>
      <c r="EJP90" s="312"/>
      <c r="EJQ90" s="312"/>
      <c r="EJR90" s="312"/>
      <c r="EJS90" s="312"/>
      <c r="EJT90" s="312"/>
      <c r="EJU90" s="312"/>
      <c r="EJV90" s="312"/>
      <c r="EJW90" s="312"/>
      <c r="EJX90" s="312"/>
      <c r="EJY90" s="318"/>
      <c r="EJZ90" s="318"/>
      <c r="EKA90" s="318"/>
      <c r="EKB90" s="318"/>
      <c r="EKC90" s="318"/>
      <c r="EKD90" s="318"/>
      <c r="EKE90" s="318"/>
      <c r="EKF90" s="318"/>
      <c r="EKG90" s="318"/>
      <c r="EKH90" s="318"/>
      <c r="EKI90" s="318"/>
      <c r="EKJ90" s="318"/>
      <c r="EKK90" s="318"/>
      <c r="EKL90" s="318"/>
      <c r="EKM90" s="318"/>
      <c r="EKN90" s="318"/>
      <c r="EKO90" s="322"/>
      <c r="EKP90" s="323"/>
      <c r="EKQ90" s="323"/>
      <c r="EKR90" s="323"/>
      <c r="EKS90" s="323"/>
      <c r="EKT90" s="323"/>
      <c r="EKU90" s="323"/>
      <c r="EKV90" s="323"/>
      <c r="EKW90" s="323"/>
      <c r="EKX90" s="323"/>
      <c r="EKY90" s="323"/>
      <c r="EKZ90" s="323"/>
      <c r="ELA90" s="323"/>
      <c r="ELB90" s="323"/>
      <c r="ELC90" s="323"/>
      <c r="ELD90" s="350"/>
      <c r="ELE90" s="312"/>
      <c r="ELF90" s="312"/>
      <c r="ELG90" s="312"/>
      <c r="ELH90" s="312"/>
      <c r="ELI90" s="312"/>
      <c r="ELJ90" s="312"/>
      <c r="ELK90" s="312"/>
      <c r="ELL90" s="312"/>
      <c r="ELM90" s="312"/>
      <c r="ELN90" s="312"/>
      <c r="ELO90" s="312"/>
      <c r="ELP90" s="312"/>
      <c r="ELQ90" s="312"/>
      <c r="ELR90" s="312"/>
      <c r="ELS90" s="312"/>
      <c r="ELT90" s="312"/>
      <c r="ELU90" s="312"/>
      <c r="ELV90" s="312"/>
      <c r="ELW90" s="312"/>
      <c r="ELX90" s="312"/>
      <c r="ELY90" s="312"/>
      <c r="ELZ90" s="312"/>
      <c r="EMA90" s="312"/>
      <c r="EMB90" s="312"/>
      <c r="EMC90" s="312"/>
      <c r="EMD90" s="312"/>
      <c r="EME90" s="312"/>
      <c r="EMF90" s="312"/>
      <c r="EMG90" s="312"/>
      <c r="EMH90" s="312"/>
      <c r="EMI90" s="312"/>
      <c r="EMJ90" s="312"/>
      <c r="EMK90" s="312"/>
      <c r="EML90" s="312"/>
      <c r="EMM90" s="312"/>
      <c r="EMN90" s="312"/>
      <c r="EMO90" s="312"/>
      <c r="EMP90" s="312"/>
      <c r="EMQ90" s="312"/>
      <c r="EMR90" s="312"/>
      <c r="EMS90" s="312"/>
      <c r="EMT90" s="312"/>
      <c r="EMU90" s="312"/>
      <c r="EMV90" s="312"/>
      <c r="EMW90" s="312"/>
      <c r="EMX90" s="312"/>
      <c r="EMY90" s="312"/>
      <c r="EMZ90" s="312"/>
      <c r="ENA90" s="312"/>
      <c r="ENB90" s="312"/>
      <c r="ENC90" s="312"/>
      <c r="END90" s="312"/>
      <c r="ENE90" s="312"/>
      <c r="ENF90" s="312"/>
      <c r="ENG90" s="312"/>
      <c r="ENH90" s="312"/>
      <c r="ENI90" s="312"/>
      <c r="ENJ90" s="312"/>
      <c r="ENK90" s="312"/>
      <c r="ENL90" s="312"/>
      <c r="ENM90" s="318"/>
      <c r="ENN90" s="318"/>
      <c r="ENO90" s="318"/>
      <c r="ENP90" s="318"/>
      <c r="ENQ90" s="318"/>
      <c r="ENR90" s="318"/>
      <c r="ENS90" s="318"/>
      <c r="ENT90" s="318"/>
      <c r="ENU90" s="318"/>
      <c r="ENV90" s="318"/>
      <c r="ENW90" s="318"/>
      <c r="ENX90" s="318"/>
      <c r="ENY90" s="318"/>
      <c r="ENZ90" s="318"/>
      <c r="EOA90" s="318"/>
      <c r="EOB90" s="318"/>
      <c r="EOC90" s="322"/>
      <c r="EOD90" s="323"/>
      <c r="EOE90" s="323"/>
      <c r="EOF90" s="323"/>
      <c r="EOG90" s="323"/>
      <c r="EOH90" s="323"/>
      <c r="EOI90" s="323"/>
      <c r="EOJ90" s="323"/>
      <c r="EOK90" s="323"/>
      <c r="EOL90" s="323"/>
      <c r="EOM90" s="323"/>
      <c r="EON90" s="323"/>
      <c r="EOO90" s="323"/>
      <c r="EOP90" s="323"/>
      <c r="EOQ90" s="323"/>
      <c r="EOR90" s="350"/>
      <c r="EOS90" s="312"/>
      <c r="EOT90" s="312"/>
      <c r="EOU90" s="312"/>
      <c r="EOV90" s="312"/>
      <c r="EOW90" s="312"/>
      <c r="EOX90" s="312"/>
      <c r="EOY90" s="312"/>
      <c r="EOZ90" s="312"/>
      <c r="EPA90" s="312"/>
      <c r="EPB90" s="312"/>
      <c r="EPC90" s="312"/>
      <c r="EPD90" s="312"/>
      <c r="EPE90" s="312"/>
      <c r="EPF90" s="312"/>
      <c r="EPG90" s="312"/>
      <c r="EPH90" s="312"/>
      <c r="EPI90" s="312"/>
      <c r="EPJ90" s="312"/>
      <c r="EPK90" s="312"/>
      <c r="EPL90" s="312"/>
      <c r="EPM90" s="312"/>
      <c r="EPN90" s="312"/>
      <c r="EPO90" s="312"/>
      <c r="EPP90" s="312"/>
      <c r="EPQ90" s="312"/>
      <c r="EPR90" s="312"/>
      <c r="EPS90" s="312"/>
      <c r="EPT90" s="312"/>
      <c r="EPU90" s="312"/>
      <c r="EPV90" s="312"/>
      <c r="EPW90" s="312"/>
      <c r="EPX90" s="312"/>
      <c r="EPY90" s="312"/>
      <c r="EPZ90" s="312"/>
      <c r="EQA90" s="312"/>
      <c r="EQB90" s="312"/>
      <c r="EQC90" s="312"/>
      <c r="EQD90" s="312"/>
      <c r="EQE90" s="312"/>
      <c r="EQF90" s="312"/>
      <c r="EQG90" s="312"/>
      <c r="EQH90" s="312"/>
      <c r="EQI90" s="312"/>
      <c r="EQJ90" s="312"/>
      <c r="EQK90" s="312"/>
      <c r="EQL90" s="312"/>
      <c r="EQM90" s="312"/>
      <c r="EQN90" s="312"/>
      <c r="EQO90" s="312"/>
      <c r="EQP90" s="312"/>
      <c r="EQQ90" s="312"/>
      <c r="EQR90" s="312"/>
      <c r="EQS90" s="312"/>
      <c r="EQT90" s="312"/>
      <c r="EQU90" s="312"/>
      <c r="EQV90" s="312"/>
      <c r="EQW90" s="312"/>
      <c r="EQX90" s="312"/>
      <c r="EQY90" s="312"/>
      <c r="EQZ90" s="312"/>
      <c r="ERA90" s="318"/>
      <c r="ERB90" s="318"/>
      <c r="ERC90" s="318"/>
      <c r="ERD90" s="318"/>
      <c r="ERE90" s="318"/>
      <c r="ERF90" s="318"/>
      <c r="ERG90" s="318"/>
      <c r="ERH90" s="318"/>
      <c r="ERI90" s="318"/>
      <c r="ERJ90" s="318"/>
      <c r="ERK90" s="318"/>
      <c r="ERL90" s="318"/>
      <c r="ERM90" s="318"/>
      <c r="ERN90" s="318"/>
      <c r="ERO90" s="318"/>
      <c r="ERP90" s="318"/>
      <c r="ERQ90" s="322"/>
      <c r="ERR90" s="323"/>
      <c r="ERS90" s="323"/>
      <c r="ERT90" s="323"/>
      <c r="ERU90" s="323"/>
      <c r="ERV90" s="323"/>
      <c r="ERW90" s="323"/>
      <c r="ERX90" s="323"/>
      <c r="ERY90" s="323"/>
      <c r="ERZ90" s="323"/>
      <c r="ESA90" s="323"/>
      <c r="ESB90" s="323"/>
      <c r="ESC90" s="323"/>
      <c r="ESD90" s="323"/>
      <c r="ESE90" s="323"/>
      <c r="ESF90" s="350"/>
      <c r="ESG90" s="312"/>
      <c r="ESH90" s="312"/>
      <c r="ESI90" s="312"/>
      <c r="ESJ90" s="312"/>
      <c r="ESK90" s="312"/>
      <c r="ESL90" s="312"/>
      <c r="ESM90" s="312"/>
      <c r="ESN90" s="312"/>
      <c r="ESO90" s="312"/>
      <c r="ESP90" s="312"/>
      <c r="ESQ90" s="312"/>
      <c r="ESR90" s="312"/>
      <c r="ESS90" s="312"/>
      <c r="EST90" s="312"/>
      <c r="ESU90" s="312"/>
      <c r="ESV90" s="312"/>
      <c r="ESW90" s="312"/>
      <c r="ESX90" s="312"/>
      <c r="ESY90" s="312"/>
      <c r="ESZ90" s="312"/>
      <c r="ETA90" s="312"/>
      <c r="ETB90" s="312"/>
      <c r="ETC90" s="312"/>
      <c r="ETD90" s="312"/>
      <c r="ETE90" s="312"/>
      <c r="ETF90" s="312"/>
      <c r="ETG90" s="312"/>
      <c r="ETH90" s="312"/>
      <c r="ETI90" s="312"/>
      <c r="ETJ90" s="312"/>
      <c r="ETK90" s="312"/>
      <c r="ETL90" s="312"/>
      <c r="ETM90" s="312"/>
      <c r="ETN90" s="312"/>
      <c r="ETO90" s="312"/>
      <c r="ETP90" s="312"/>
      <c r="ETQ90" s="312"/>
      <c r="ETR90" s="312"/>
      <c r="ETS90" s="312"/>
      <c r="ETT90" s="312"/>
      <c r="ETU90" s="312"/>
      <c r="ETV90" s="312"/>
      <c r="ETW90" s="312"/>
      <c r="ETX90" s="312"/>
      <c r="ETY90" s="312"/>
      <c r="ETZ90" s="312"/>
      <c r="EUA90" s="312"/>
      <c r="EUB90" s="312"/>
      <c r="EUC90" s="312"/>
      <c r="EUD90" s="312"/>
      <c r="EUE90" s="312"/>
      <c r="EUF90" s="312"/>
      <c r="EUG90" s="312"/>
      <c r="EUH90" s="312"/>
      <c r="EUI90" s="312"/>
      <c r="EUJ90" s="312"/>
      <c r="EUK90" s="312"/>
      <c r="EUL90" s="312"/>
      <c r="EUM90" s="312"/>
      <c r="EUN90" s="312"/>
      <c r="EUO90" s="318"/>
      <c r="EUP90" s="318"/>
      <c r="EUQ90" s="318"/>
      <c r="EUR90" s="318"/>
      <c r="EUS90" s="318"/>
      <c r="EUT90" s="318"/>
      <c r="EUU90" s="318"/>
      <c r="EUV90" s="318"/>
      <c r="EUW90" s="318"/>
      <c r="EUX90" s="318"/>
      <c r="EUY90" s="318"/>
      <c r="EUZ90" s="318"/>
      <c r="EVA90" s="318"/>
      <c r="EVB90" s="318"/>
      <c r="EVC90" s="318"/>
      <c r="EVD90" s="318"/>
      <c r="EVE90" s="322"/>
      <c r="EVF90" s="323"/>
      <c r="EVG90" s="323"/>
      <c r="EVH90" s="323"/>
      <c r="EVI90" s="323"/>
      <c r="EVJ90" s="323"/>
      <c r="EVK90" s="323"/>
      <c r="EVL90" s="323"/>
      <c r="EVM90" s="323"/>
      <c r="EVN90" s="323"/>
      <c r="EVO90" s="323"/>
      <c r="EVP90" s="323"/>
      <c r="EVQ90" s="323"/>
      <c r="EVR90" s="323"/>
      <c r="EVS90" s="323"/>
      <c r="EVT90" s="350"/>
      <c r="EVU90" s="312"/>
      <c r="EVV90" s="312"/>
      <c r="EVW90" s="312"/>
      <c r="EVX90" s="312"/>
      <c r="EVY90" s="312"/>
      <c r="EVZ90" s="312"/>
      <c r="EWA90" s="312"/>
      <c r="EWB90" s="312"/>
      <c r="EWC90" s="312"/>
      <c r="EWD90" s="312"/>
      <c r="EWE90" s="312"/>
      <c r="EWF90" s="312"/>
      <c r="EWG90" s="312"/>
      <c r="EWH90" s="312"/>
      <c r="EWI90" s="312"/>
      <c r="EWJ90" s="312"/>
      <c r="EWK90" s="312"/>
      <c r="EWL90" s="312"/>
      <c r="EWM90" s="312"/>
      <c r="EWN90" s="312"/>
      <c r="EWO90" s="312"/>
      <c r="EWP90" s="312"/>
      <c r="EWQ90" s="312"/>
      <c r="EWR90" s="312"/>
      <c r="EWS90" s="312"/>
      <c r="EWT90" s="312"/>
      <c r="EWU90" s="312"/>
      <c r="EWV90" s="312"/>
      <c r="EWW90" s="312"/>
      <c r="EWX90" s="312"/>
      <c r="EWY90" s="312"/>
      <c r="EWZ90" s="312"/>
      <c r="EXA90" s="312"/>
      <c r="EXB90" s="312"/>
      <c r="EXC90" s="312"/>
      <c r="EXD90" s="312"/>
      <c r="EXE90" s="312"/>
      <c r="EXF90" s="312"/>
      <c r="EXG90" s="312"/>
      <c r="EXH90" s="312"/>
      <c r="EXI90" s="312"/>
      <c r="EXJ90" s="312"/>
      <c r="EXK90" s="312"/>
      <c r="EXL90" s="312"/>
      <c r="EXM90" s="312"/>
      <c r="EXN90" s="312"/>
      <c r="EXO90" s="312"/>
      <c r="EXP90" s="312"/>
      <c r="EXQ90" s="312"/>
      <c r="EXR90" s="312"/>
      <c r="EXS90" s="312"/>
      <c r="EXT90" s="312"/>
      <c r="EXU90" s="312"/>
      <c r="EXV90" s="312"/>
      <c r="EXW90" s="312"/>
      <c r="EXX90" s="312"/>
      <c r="EXY90" s="312"/>
      <c r="EXZ90" s="312"/>
      <c r="EYA90" s="312"/>
      <c r="EYB90" s="312"/>
      <c r="EYC90" s="318"/>
      <c r="EYD90" s="318"/>
      <c r="EYE90" s="318"/>
      <c r="EYF90" s="318"/>
      <c r="EYG90" s="318"/>
      <c r="EYH90" s="318"/>
      <c r="EYI90" s="318"/>
      <c r="EYJ90" s="318"/>
      <c r="EYK90" s="318"/>
      <c r="EYL90" s="318"/>
      <c r="EYM90" s="318"/>
      <c r="EYN90" s="318"/>
      <c r="EYO90" s="318"/>
      <c r="EYP90" s="318"/>
      <c r="EYQ90" s="318"/>
      <c r="EYR90" s="318"/>
      <c r="EYS90" s="322"/>
      <c r="EYT90" s="323"/>
      <c r="EYU90" s="323"/>
      <c r="EYV90" s="323"/>
      <c r="EYW90" s="323"/>
      <c r="EYX90" s="323"/>
      <c r="EYY90" s="323"/>
      <c r="EYZ90" s="323"/>
      <c r="EZA90" s="323"/>
      <c r="EZB90" s="323"/>
      <c r="EZC90" s="323"/>
      <c r="EZD90" s="323"/>
      <c r="EZE90" s="323"/>
      <c r="EZF90" s="323"/>
      <c r="EZG90" s="323"/>
      <c r="EZH90" s="350"/>
      <c r="EZI90" s="312"/>
      <c r="EZJ90" s="312"/>
      <c r="EZK90" s="312"/>
      <c r="EZL90" s="312"/>
      <c r="EZM90" s="312"/>
      <c r="EZN90" s="312"/>
      <c r="EZO90" s="312"/>
      <c r="EZP90" s="312"/>
      <c r="EZQ90" s="312"/>
      <c r="EZR90" s="312"/>
      <c r="EZS90" s="312"/>
      <c r="EZT90" s="312"/>
      <c r="EZU90" s="312"/>
      <c r="EZV90" s="312"/>
      <c r="EZW90" s="312"/>
      <c r="EZX90" s="312"/>
      <c r="EZY90" s="312"/>
      <c r="EZZ90" s="312"/>
      <c r="FAA90" s="312"/>
      <c r="FAB90" s="312"/>
      <c r="FAC90" s="312"/>
      <c r="FAD90" s="312"/>
      <c r="FAE90" s="312"/>
      <c r="FAF90" s="312"/>
      <c r="FAG90" s="312"/>
      <c r="FAH90" s="312"/>
      <c r="FAI90" s="312"/>
      <c r="FAJ90" s="312"/>
      <c r="FAK90" s="312"/>
      <c r="FAL90" s="312"/>
      <c r="FAM90" s="312"/>
      <c r="FAN90" s="312"/>
      <c r="FAO90" s="312"/>
      <c r="FAP90" s="312"/>
      <c r="FAQ90" s="312"/>
      <c r="FAR90" s="312"/>
      <c r="FAS90" s="312"/>
      <c r="FAT90" s="312"/>
      <c r="FAU90" s="312"/>
      <c r="FAV90" s="312"/>
      <c r="FAW90" s="312"/>
      <c r="FAX90" s="312"/>
      <c r="FAY90" s="312"/>
      <c r="FAZ90" s="312"/>
      <c r="FBA90" s="312"/>
      <c r="FBB90" s="312"/>
      <c r="FBC90" s="312"/>
      <c r="FBD90" s="312"/>
      <c r="FBE90" s="312"/>
      <c r="FBF90" s="312"/>
      <c r="FBG90" s="312"/>
      <c r="FBH90" s="312"/>
      <c r="FBI90" s="312"/>
      <c r="FBJ90" s="312"/>
      <c r="FBK90" s="312"/>
      <c r="FBL90" s="312"/>
      <c r="FBM90" s="312"/>
      <c r="FBN90" s="312"/>
      <c r="FBO90" s="312"/>
      <c r="FBP90" s="312"/>
      <c r="FBQ90" s="318"/>
      <c r="FBR90" s="318"/>
      <c r="FBS90" s="318"/>
      <c r="FBT90" s="318"/>
      <c r="FBU90" s="318"/>
      <c r="FBV90" s="318"/>
      <c r="FBW90" s="318"/>
      <c r="FBX90" s="318"/>
      <c r="FBY90" s="318"/>
      <c r="FBZ90" s="318"/>
      <c r="FCA90" s="318"/>
      <c r="FCB90" s="318"/>
      <c r="FCC90" s="318"/>
      <c r="FCD90" s="318"/>
      <c r="FCE90" s="318"/>
      <c r="FCF90" s="318"/>
      <c r="FCG90" s="322"/>
      <c r="FCH90" s="323"/>
      <c r="FCI90" s="323"/>
      <c r="FCJ90" s="323"/>
      <c r="FCK90" s="323"/>
      <c r="FCL90" s="323"/>
      <c r="FCM90" s="323"/>
      <c r="FCN90" s="323"/>
      <c r="FCO90" s="323"/>
      <c r="FCP90" s="323"/>
      <c r="FCQ90" s="323"/>
      <c r="FCR90" s="323"/>
      <c r="FCS90" s="323"/>
      <c r="FCT90" s="323"/>
      <c r="FCU90" s="323"/>
      <c r="FCV90" s="350"/>
      <c r="FCW90" s="312"/>
      <c r="FCX90" s="312"/>
      <c r="FCY90" s="312"/>
      <c r="FCZ90" s="312"/>
      <c r="FDA90" s="312"/>
      <c r="FDB90" s="312"/>
      <c r="FDC90" s="312"/>
      <c r="FDD90" s="312"/>
      <c r="FDE90" s="312"/>
      <c r="FDF90" s="312"/>
      <c r="FDG90" s="312"/>
      <c r="FDH90" s="312"/>
      <c r="FDI90" s="312"/>
      <c r="FDJ90" s="312"/>
      <c r="FDK90" s="312"/>
      <c r="FDL90" s="312"/>
      <c r="FDM90" s="312"/>
      <c r="FDN90" s="312"/>
      <c r="FDO90" s="312"/>
      <c r="FDP90" s="312"/>
      <c r="FDQ90" s="312"/>
      <c r="FDR90" s="312"/>
      <c r="FDS90" s="312"/>
      <c r="FDT90" s="312"/>
      <c r="FDU90" s="312"/>
      <c r="FDV90" s="312"/>
      <c r="FDW90" s="312"/>
      <c r="FDX90" s="312"/>
      <c r="FDY90" s="312"/>
      <c r="FDZ90" s="312"/>
      <c r="FEA90" s="312"/>
      <c r="FEB90" s="312"/>
      <c r="FEC90" s="312"/>
      <c r="FED90" s="312"/>
      <c r="FEE90" s="312"/>
      <c r="FEF90" s="312"/>
      <c r="FEG90" s="312"/>
      <c r="FEH90" s="312"/>
      <c r="FEI90" s="312"/>
      <c r="FEJ90" s="312"/>
      <c r="FEK90" s="312"/>
      <c r="FEL90" s="312"/>
      <c r="FEM90" s="312"/>
      <c r="FEN90" s="312"/>
      <c r="FEO90" s="312"/>
      <c r="FEP90" s="312"/>
      <c r="FEQ90" s="312"/>
      <c r="FER90" s="312"/>
      <c r="FES90" s="312"/>
      <c r="FET90" s="312"/>
      <c r="FEU90" s="312"/>
      <c r="FEV90" s="312"/>
      <c r="FEW90" s="312"/>
      <c r="FEX90" s="312"/>
      <c r="FEY90" s="312"/>
      <c r="FEZ90" s="312"/>
      <c r="FFA90" s="312"/>
      <c r="FFB90" s="312"/>
      <c r="FFC90" s="312"/>
      <c r="FFD90" s="312"/>
      <c r="FFE90" s="318"/>
      <c r="FFF90" s="318"/>
      <c r="FFG90" s="318"/>
      <c r="FFH90" s="318"/>
      <c r="FFI90" s="318"/>
      <c r="FFJ90" s="318"/>
      <c r="FFK90" s="318"/>
      <c r="FFL90" s="318"/>
      <c r="FFM90" s="318"/>
      <c r="FFN90" s="318"/>
      <c r="FFO90" s="318"/>
      <c r="FFP90" s="318"/>
      <c r="FFQ90" s="318"/>
      <c r="FFR90" s="318"/>
      <c r="FFS90" s="318"/>
      <c r="FFT90" s="318"/>
      <c r="FFU90" s="322"/>
      <c r="FFV90" s="323"/>
      <c r="FFW90" s="323"/>
      <c r="FFX90" s="323"/>
      <c r="FFY90" s="323"/>
      <c r="FFZ90" s="323"/>
      <c r="FGA90" s="323"/>
      <c r="FGB90" s="323"/>
      <c r="FGC90" s="323"/>
      <c r="FGD90" s="323"/>
      <c r="FGE90" s="323"/>
      <c r="FGF90" s="323"/>
      <c r="FGG90" s="323"/>
      <c r="FGH90" s="323"/>
      <c r="FGI90" s="323"/>
      <c r="FGJ90" s="350"/>
      <c r="FGK90" s="312"/>
      <c r="FGL90" s="312"/>
      <c r="FGM90" s="312"/>
      <c r="FGN90" s="312"/>
      <c r="FGO90" s="312"/>
      <c r="FGP90" s="312"/>
      <c r="FGQ90" s="312"/>
      <c r="FGR90" s="312"/>
      <c r="FGS90" s="312"/>
      <c r="FGT90" s="312"/>
      <c r="FGU90" s="312"/>
      <c r="FGV90" s="312"/>
      <c r="FGW90" s="312"/>
      <c r="FGX90" s="312"/>
      <c r="FGY90" s="312"/>
      <c r="FGZ90" s="312"/>
      <c r="FHA90" s="312"/>
      <c r="FHB90" s="312"/>
      <c r="FHC90" s="312"/>
      <c r="FHD90" s="312"/>
      <c r="FHE90" s="312"/>
      <c r="FHF90" s="312"/>
      <c r="FHG90" s="312"/>
      <c r="FHH90" s="312"/>
      <c r="FHI90" s="312"/>
      <c r="FHJ90" s="312"/>
      <c r="FHK90" s="312"/>
      <c r="FHL90" s="312"/>
      <c r="FHM90" s="312"/>
      <c r="FHN90" s="312"/>
      <c r="FHO90" s="312"/>
      <c r="FHP90" s="312"/>
      <c r="FHQ90" s="312"/>
      <c r="FHR90" s="312"/>
      <c r="FHS90" s="312"/>
      <c r="FHT90" s="312"/>
      <c r="FHU90" s="312"/>
      <c r="FHV90" s="312"/>
      <c r="FHW90" s="312"/>
      <c r="FHX90" s="312"/>
      <c r="FHY90" s="312"/>
      <c r="FHZ90" s="312"/>
      <c r="FIA90" s="312"/>
      <c r="FIB90" s="312"/>
      <c r="FIC90" s="312"/>
      <c r="FID90" s="312"/>
      <c r="FIE90" s="312"/>
      <c r="FIF90" s="312"/>
      <c r="FIG90" s="312"/>
      <c r="FIH90" s="312"/>
      <c r="FII90" s="312"/>
      <c r="FIJ90" s="312"/>
      <c r="FIK90" s="312"/>
      <c r="FIL90" s="312"/>
      <c r="FIM90" s="312"/>
      <c r="FIN90" s="312"/>
      <c r="FIO90" s="312"/>
      <c r="FIP90" s="312"/>
      <c r="FIQ90" s="312"/>
      <c r="FIR90" s="312"/>
      <c r="FIS90" s="318"/>
      <c r="FIT90" s="318"/>
      <c r="FIU90" s="318"/>
      <c r="FIV90" s="318"/>
      <c r="FIW90" s="318"/>
      <c r="FIX90" s="318"/>
      <c r="FIY90" s="318"/>
      <c r="FIZ90" s="318"/>
      <c r="FJA90" s="318"/>
      <c r="FJB90" s="318"/>
      <c r="FJC90" s="318"/>
      <c r="FJD90" s="318"/>
      <c r="FJE90" s="318"/>
      <c r="FJF90" s="318"/>
      <c r="FJG90" s="318"/>
      <c r="FJH90" s="318"/>
      <c r="FJI90" s="322"/>
      <c r="FJJ90" s="323"/>
      <c r="FJK90" s="323"/>
      <c r="FJL90" s="323"/>
      <c r="FJM90" s="323"/>
      <c r="FJN90" s="323"/>
      <c r="FJO90" s="323"/>
      <c r="FJP90" s="323"/>
      <c r="FJQ90" s="323"/>
      <c r="FJR90" s="323"/>
      <c r="FJS90" s="323"/>
      <c r="FJT90" s="323"/>
      <c r="FJU90" s="323"/>
      <c r="FJV90" s="323"/>
      <c r="FJW90" s="323"/>
      <c r="FJX90" s="350"/>
      <c r="FJY90" s="312"/>
      <c r="FJZ90" s="312"/>
      <c r="FKA90" s="312"/>
      <c r="FKB90" s="312"/>
      <c r="FKC90" s="312"/>
      <c r="FKD90" s="312"/>
      <c r="FKE90" s="312"/>
      <c r="FKF90" s="312"/>
      <c r="FKG90" s="312"/>
      <c r="FKH90" s="312"/>
      <c r="FKI90" s="312"/>
      <c r="FKJ90" s="312"/>
      <c r="FKK90" s="312"/>
      <c r="FKL90" s="312"/>
      <c r="FKM90" s="312"/>
      <c r="FKN90" s="312"/>
      <c r="FKO90" s="312"/>
      <c r="FKP90" s="312"/>
      <c r="FKQ90" s="312"/>
      <c r="FKR90" s="312"/>
      <c r="FKS90" s="312"/>
      <c r="FKT90" s="312"/>
      <c r="FKU90" s="312"/>
      <c r="FKV90" s="312"/>
      <c r="FKW90" s="312"/>
      <c r="FKX90" s="312"/>
      <c r="FKY90" s="312"/>
      <c r="FKZ90" s="312"/>
      <c r="FLA90" s="312"/>
      <c r="FLB90" s="312"/>
      <c r="FLC90" s="312"/>
      <c r="FLD90" s="312"/>
      <c r="FLE90" s="312"/>
      <c r="FLF90" s="312"/>
      <c r="FLG90" s="312"/>
      <c r="FLH90" s="312"/>
      <c r="FLI90" s="312"/>
      <c r="FLJ90" s="312"/>
      <c r="FLK90" s="312"/>
      <c r="FLL90" s="312"/>
      <c r="FLM90" s="312"/>
      <c r="FLN90" s="312"/>
      <c r="FLO90" s="312"/>
      <c r="FLP90" s="312"/>
      <c r="FLQ90" s="312"/>
      <c r="FLR90" s="312"/>
      <c r="FLS90" s="312"/>
      <c r="FLT90" s="312"/>
      <c r="FLU90" s="312"/>
      <c r="FLV90" s="312"/>
      <c r="FLW90" s="312"/>
      <c r="FLX90" s="312"/>
      <c r="FLY90" s="312"/>
      <c r="FLZ90" s="312"/>
      <c r="FMA90" s="312"/>
      <c r="FMB90" s="312"/>
      <c r="FMC90" s="312"/>
      <c r="FMD90" s="312"/>
      <c r="FME90" s="312"/>
      <c r="FMF90" s="312"/>
      <c r="FMG90" s="318"/>
      <c r="FMH90" s="318"/>
      <c r="FMI90" s="318"/>
      <c r="FMJ90" s="318"/>
      <c r="FMK90" s="318"/>
      <c r="FML90" s="318"/>
      <c r="FMM90" s="318"/>
      <c r="FMN90" s="318"/>
      <c r="FMO90" s="318"/>
      <c r="FMP90" s="318"/>
      <c r="FMQ90" s="318"/>
      <c r="FMR90" s="318"/>
      <c r="FMS90" s="318"/>
      <c r="FMT90" s="318"/>
      <c r="FMU90" s="318"/>
      <c r="FMV90" s="318"/>
      <c r="FMW90" s="322"/>
      <c r="FMX90" s="323"/>
      <c r="FMY90" s="323"/>
      <c r="FMZ90" s="323"/>
      <c r="FNA90" s="323"/>
      <c r="FNB90" s="323"/>
      <c r="FNC90" s="323"/>
      <c r="FND90" s="323"/>
      <c r="FNE90" s="323"/>
      <c r="FNF90" s="323"/>
      <c r="FNG90" s="323"/>
      <c r="FNH90" s="323"/>
      <c r="FNI90" s="323"/>
      <c r="FNJ90" s="323"/>
      <c r="FNK90" s="323"/>
      <c r="FNL90" s="350"/>
      <c r="FNM90" s="312"/>
      <c r="FNN90" s="312"/>
      <c r="FNO90" s="312"/>
      <c r="FNP90" s="312"/>
      <c r="FNQ90" s="312"/>
      <c r="FNR90" s="312"/>
      <c r="FNS90" s="312"/>
      <c r="FNT90" s="312"/>
      <c r="FNU90" s="312"/>
      <c r="FNV90" s="312"/>
      <c r="FNW90" s="312"/>
      <c r="FNX90" s="312"/>
      <c r="FNY90" s="312"/>
      <c r="FNZ90" s="312"/>
      <c r="FOA90" s="312"/>
      <c r="FOB90" s="312"/>
      <c r="FOC90" s="312"/>
      <c r="FOD90" s="312"/>
      <c r="FOE90" s="312"/>
      <c r="FOF90" s="312"/>
      <c r="FOG90" s="312"/>
      <c r="FOH90" s="312"/>
      <c r="FOI90" s="312"/>
      <c r="FOJ90" s="312"/>
      <c r="FOK90" s="312"/>
      <c r="FOL90" s="312"/>
      <c r="FOM90" s="312"/>
      <c r="FON90" s="312"/>
      <c r="FOO90" s="312"/>
      <c r="FOP90" s="312"/>
      <c r="FOQ90" s="312"/>
      <c r="FOR90" s="312"/>
      <c r="FOS90" s="312"/>
      <c r="FOT90" s="312"/>
      <c r="FOU90" s="312"/>
      <c r="FOV90" s="312"/>
      <c r="FOW90" s="312"/>
      <c r="FOX90" s="312"/>
      <c r="FOY90" s="312"/>
      <c r="FOZ90" s="312"/>
      <c r="FPA90" s="312"/>
      <c r="FPB90" s="312"/>
      <c r="FPC90" s="312"/>
      <c r="FPD90" s="312"/>
      <c r="FPE90" s="312"/>
      <c r="FPF90" s="312"/>
      <c r="FPG90" s="312"/>
      <c r="FPH90" s="312"/>
      <c r="FPI90" s="312"/>
      <c r="FPJ90" s="312"/>
      <c r="FPK90" s="312"/>
      <c r="FPL90" s="312"/>
      <c r="FPM90" s="312"/>
      <c r="FPN90" s="312"/>
      <c r="FPO90" s="312"/>
      <c r="FPP90" s="312"/>
      <c r="FPQ90" s="312"/>
      <c r="FPR90" s="312"/>
      <c r="FPS90" s="312"/>
      <c r="FPT90" s="312"/>
      <c r="FPU90" s="318"/>
      <c r="FPV90" s="318"/>
      <c r="FPW90" s="318"/>
      <c r="FPX90" s="318"/>
      <c r="FPY90" s="318"/>
      <c r="FPZ90" s="318"/>
      <c r="FQA90" s="318"/>
      <c r="FQB90" s="318"/>
      <c r="FQC90" s="318"/>
      <c r="FQD90" s="318"/>
      <c r="FQE90" s="318"/>
      <c r="FQF90" s="318"/>
      <c r="FQG90" s="318"/>
      <c r="FQH90" s="318"/>
      <c r="FQI90" s="318"/>
      <c r="FQJ90" s="318"/>
      <c r="FQK90" s="322"/>
      <c r="FQL90" s="323"/>
      <c r="FQM90" s="323"/>
      <c r="FQN90" s="323"/>
      <c r="FQO90" s="323"/>
      <c r="FQP90" s="323"/>
      <c r="FQQ90" s="323"/>
      <c r="FQR90" s="323"/>
      <c r="FQS90" s="323"/>
      <c r="FQT90" s="323"/>
      <c r="FQU90" s="323"/>
      <c r="FQV90" s="323"/>
      <c r="FQW90" s="323"/>
      <c r="FQX90" s="323"/>
      <c r="FQY90" s="323"/>
      <c r="FQZ90" s="350"/>
      <c r="FRA90" s="312"/>
      <c r="FRB90" s="312"/>
      <c r="FRC90" s="312"/>
      <c r="FRD90" s="312"/>
      <c r="FRE90" s="312"/>
      <c r="FRF90" s="312"/>
      <c r="FRG90" s="312"/>
      <c r="FRH90" s="312"/>
      <c r="FRI90" s="312"/>
      <c r="FRJ90" s="312"/>
      <c r="FRK90" s="312"/>
      <c r="FRL90" s="312"/>
      <c r="FRM90" s="312"/>
      <c r="FRN90" s="312"/>
      <c r="FRO90" s="312"/>
      <c r="FRP90" s="312"/>
      <c r="FRQ90" s="312"/>
      <c r="FRR90" s="312"/>
      <c r="FRS90" s="312"/>
      <c r="FRT90" s="312"/>
      <c r="FRU90" s="312"/>
      <c r="FRV90" s="312"/>
      <c r="FRW90" s="312"/>
      <c r="FRX90" s="312"/>
      <c r="FRY90" s="312"/>
      <c r="FRZ90" s="312"/>
      <c r="FSA90" s="312"/>
      <c r="FSB90" s="312"/>
      <c r="FSC90" s="312"/>
      <c r="FSD90" s="312"/>
      <c r="FSE90" s="312"/>
      <c r="FSF90" s="312"/>
      <c r="FSG90" s="312"/>
      <c r="FSH90" s="312"/>
      <c r="FSI90" s="312"/>
      <c r="FSJ90" s="312"/>
      <c r="FSK90" s="312"/>
      <c r="FSL90" s="312"/>
      <c r="FSM90" s="312"/>
      <c r="FSN90" s="312"/>
      <c r="FSO90" s="312"/>
      <c r="FSP90" s="312"/>
      <c r="FSQ90" s="312"/>
      <c r="FSR90" s="312"/>
      <c r="FSS90" s="312"/>
      <c r="FST90" s="312"/>
      <c r="FSU90" s="312"/>
      <c r="FSV90" s="312"/>
      <c r="FSW90" s="312"/>
      <c r="FSX90" s="312"/>
      <c r="FSY90" s="312"/>
      <c r="FSZ90" s="312"/>
      <c r="FTA90" s="312"/>
      <c r="FTB90" s="312"/>
      <c r="FTC90" s="312"/>
      <c r="FTD90" s="312"/>
      <c r="FTE90" s="312"/>
      <c r="FTF90" s="312"/>
      <c r="FTG90" s="312"/>
      <c r="FTH90" s="312"/>
      <c r="FTI90" s="318"/>
      <c r="FTJ90" s="318"/>
      <c r="FTK90" s="318"/>
      <c r="FTL90" s="318"/>
      <c r="FTM90" s="318"/>
      <c r="FTN90" s="318"/>
      <c r="FTO90" s="318"/>
      <c r="FTP90" s="318"/>
      <c r="FTQ90" s="318"/>
      <c r="FTR90" s="318"/>
      <c r="FTS90" s="318"/>
      <c r="FTT90" s="318"/>
      <c r="FTU90" s="318"/>
      <c r="FTV90" s="318"/>
      <c r="FTW90" s="318"/>
      <c r="FTX90" s="318"/>
      <c r="FTY90" s="322"/>
      <c r="FTZ90" s="323"/>
      <c r="FUA90" s="323"/>
      <c r="FUB90" s="323"/>
      <c r="FUC90" s="323"/>
      <c r="FUD90" s="323"/>
      <c r="FUE90" s="323"/>
      <c r="FUF90" s="323"/>
      <c r="FUG90" s="323"/>
      <c r="FUH90" s="323"/>
      <c r="FUI90" s="323"/>
      <c r="FUJ90" s="323"/>
      <c r="FUK90" s="323"/>
      <c r="FUL90" s="323"/>
      <c r="FUM90" s="323"/>
      <c r="FUN90" s="350"/>
      <c r="FUO90" s="312"/>
      <c r="FUP90" s="312"/>
      <c r="FUQ90" s="312"/>
      <c r="FUR90" s="312"/>
      <c r="FUS90" s="312"/>
      <c r="FUT90" s="312"/>
      <c r="FUU90" s="312"/>
      <c r="FUV90" s="312"/>
      <c r="FUW90" s="312"/>
      <c r="FUX90" s="312"/>
      <c r="FUY90" s="312"/>
      <c r="FUZ90" s="312"/>
      <c r="FVA90" s="312"/>
      <c r="FVB90" s="312"/>
      <c r="FVC90" s="312"/>
      <c r="FVD90" s="312"/>
      <c r="FVE90" s="312"/>
      <c r="FVF90" s="312"/>
      <c r="FVG90" s="312"/>
      <c r="FVH90" s="312"/>
      <c r="FVI90" s="312"/>
      <c r="FVJ90" s="312"/>
      <c r="FVK90" s="312"/>
      <c r="FVL90" s="312"/>
      <c r="FVM90" s="312"/>
      <c r="FVN90" s="312"/>
      <c r="FVO90" s="312"/>
      <c r="FVP90" s="312"/>
      <c r="FVQ90" s="312"/>
      <c r="FVR90" s="312"/>
      <c r="FVS90" s="312"/>
      <c r="FVT90" s="312"/>
      <c r="FVU90" s="312"/>
      <c r="FVV90" s="312"/>
      <c r="FVW90" s="312"/>
      <c r="FVX90" s="312"/>
      <c r="FVY90" s="312"/>
      <c r="FVZ90" s="312"/>
      <c r="FWA90" s="312"/>
      <c r="FWB90" s="312"/>
      <c r="FWC90" s="312"/>
      <c r="FWD90" s="312"/>
      <c r="FWE90" s="312"/>
      <c r="FWF90" s="312"/>
      <c r="FWG90" s="312"/>
      <c r="FWH90" s="312"/>
      <c r="FWI90" s="312"/>
      <c r="FWJ90" s="312"/>
      <c r="FWK90" s="312"/>
      <c r="FWL90" s="312"/>
      <c r="FWM90" s="312"/>
      <c r="FWN90" s="312"/>
      <c r="FWO90" s="312"/>
      <c r="FWP90" s="312"/>
      <c r="FWQ90" s="312"/>
      <c r="FWR90" s="312"/>
      <c r="FWS90" s="312"/>
      <c r="FWT90" s="312"/>
      <c r="FWU90" s="312"/>
      <c r="FWV90" s="312"/>
      <c r="FWW90" s="318"/>
      <c r="FWX90" s="318"/>
      <c r="FWY90" s="318"/>
      <c r="FWZ90" s="318"/>
      <c r="FXA90" s="318"/>
      <c r="FXB90" s="318"/>
      <c r="FXC90" s="318"/>
      <c r="FXD90" s="318"/>
      <c r="FXE90" s="318"/>
      <c r="FXF90" s="318"/>
      <c r="FXG90" s="318"/>
      <c r="FXH90" s="318"/>
      <c r="FXI90" s="318"/>
      <c r="FXJ90" s="318"/>
      <c r="FXK90" s="318"/>
      <c r="FXL90" s="318"/>
      <c r="FXM90" s="322"/>
      <c r="FXN90" s="323"/>
      <c r="FXO90" s="323"/>
      <c r="FXP90" s="323"/>
      <c r="FXQ90" s="323"/>
      <c r="FXR90" s="323"/>
      <c r="FXS90" s="323"/>
      <c r="FXT90" s="323"/>
      <c r="FXU90" s="323"/>
      <c r="FXV90" s="323"/>
      <c r="FXW90" s="323"/>
      <c r="FXX90" s="323"/>
      <c r="FXY90" s="323"/>
      <c r="FXZ90" s="323"/>
      <c r="FYA90" s="323"/>
      <c r="FYB90" s="350"/>
      <c r="FYC90" s="312"/>
      <c r="FYD90" s="312"/>
      <c r="FYE90" s="312"/>
      <c r="FYF90" s="312"/>
      <c r="FYG90" s="312"/>
      <c r="FYH90" s="312"/>
      <c r="FYI90" s="312"/>
      <c r="FYJ90" s="312"/>
      <c r="FYK90" s="312"/>
      <c r="FYL90" s="312"/>
      <c r="FYM90" s="312"/>
      <c r="FYN90" s="312"/>
      <c r="FYO90" s="312"/>
      <c r="FYP90" s="312"/>
      <c r="FYQ90" s="312"/>
      <c r="FYR90" s="312"/>
      <c r="FYS90" s="312"/>
      <c r="FYT90" s="312"/>
      <c r="FYU90" s="312"/>
      <c r="FYV90" s="312"/>
      <c r="FYW90" s="312"/>
      <c r="FYX90" s="312"/>
      <c r="FYY90" s="312"/>
      <c r="FYZ90" s="312"/>
      <c r="FZA90" s="312"/>
      <c r="FZB90" s="312"/>
      <c r="FZC90" s="312"/>
      <c r="FZD90" s="312"/>
      <c r="FZE90" s="312"/>
      <c r="FZF90" s="312"/>
      <c r="FZG90" s="312"/>
      <c r="FZH90" s="312"/>
      <c r="FZI90" s="312"/>
      <c r="FZJ90" s="312"/>
      <c r="FZK90" s="312"/>
      <c r="FZL90" s="312"/>
      <c r="FZM90" s="312"/>
      <c r="FZN90" s="312"/>
      <c r="FZO90" s="312"/>
      <c r="FZP90" s="312"/>
      <c r="FZQ90" s="312"/>
      <c r="FZR90" s="312"/>
      <c r="FZS90" s="312"/>
      <c r="FZT90" s="312"/>
      <c r="FZU90" s="312"/>
      <c r="FZV90" s="312"/>
      <c r="FZW90" s="312"/>
      <c r="FZX90" s="312"/>
      <c r="FZY90" s="312"/>
      <c r="FZZ90" s="312"/>
      <c r="GAA90" s="312"/>
      <c r="GAB90" s="312"/>
      <c r="GAC90" s="312"/>
      <c r="GAD90" s="312"/>
      <c r="GAE90" s="312"/>
      <c r="GAF90" s="312"/>
      <c r="GAG90" s="312"/>
      <c r="GAH90" s="312"/>
      <c r="GAI90" s="312"/>
      <c r="GAJ90" s="312"/>
      <c r="GAK90" s="318"/>
      <c r="GAL90" s="318"/>
      <c r="GAM90" s="318"/>
      <c r="GAN90" s="318"/>
      <c r="GAO90" s="318"/>
      <c r="GAP90" s="318"/>
      <c r="GAQ90" s="318"/>
      <c r="GAR90" s="318"/>
      <c r="GAS90" s="318"/>
      <c r="GAT90" s="318"/>
      <c r="GAU90" s="318"/>
      <c r="GAV90" s="318"/>
      <c r="GAW90" s="318"/>
      <c r="GAX90" s="318"/>
      <c r="GAY90" s="318"/>
      <c r="GAZ90" s="318"/>
      <c r="GBA90" s="322"/>
      <c r="GBB90" s="323"/>
      <c r="GBC90" s="323"/>
      <c r="GBD90" s="323"/>
      <c r="GBE90" s="323"/>
      <c r="GBF90" s="323"/>
      <c r="GBG90" s="323"/>
      <c r="GBH90" s="323"/>
      <c r="GBI90" s="323"/>
      <c r="GBJ90" s="323"/>
      <c r="GBK90" s="323"/>
      <c r="GBL90" s="323"/>
      <c r="GBM90" s="323"/>
      <c r="GBN90" s="323"/>
      <c r="GBO90" s="323"/>
      <c r="GBP90" s="350"/>
      <c r="GBQ90" s="312"/>
      <c r="GBR90" s="312"/>
      <c r="GBS90" s="312"/>
      <c r="GBT90" s="312"/>
      <c r="GBU90" s="312"/>
      <c r="GBV90" s="312"/>
      <c r="GBW90" s="312"/>
      <c r="GBX90" s="312"/>
      <c r="GBY90" s="312"/>
      <c r="GBZ90" s="312"/>
      <c r="GCA90" s="312"/>
      <c r="GCB90" s="312"/>
      <c r="GCC90" s="312"/>
      <c r="GCD90" s="312"/>
      <c r="GCE90" s="312"/>
      <c r="GCF90" s="312"/>
      <c r="GCG90" s="312"/>
      <c r="GCH90" s="312"/>
      <c r="GCI90" s="312"/>
      <c r="GCJ90" s="312"/>
      <c r="GCK90" s="312"/>
      <c r="GCL90" s="312"/>
      <c r="GCM90" s="312"/>
      <c r="GCN90" s="312"/>
      <c r="GCO90" s="312"/>
      <c r="GCP90" s="312"/>
      <c r="GCQ90" s="312"/>
      <c r="GCR90" s="312"/>
      <c r="GCS90" s="312"/>
      <c r="GCT90" s="312"/>
      <c r="GCU90" s="312"/>
      <c r="GCV90" s="312"/>
      <c r="GCW90" s="312"/>
      <c r="GCX90" s="312"/>
      <c r="GCY90" s="312"/>
      <c r="GCZ90" s="312"/>
      <c r="GDA90" s="312"/>
      <c r="GDB90" s="312"/>
      <c r="GDC90" s="312"/>
      <c r="GDD90" s="312"/>
      <c r="GDE90" s="312"/>
      <c r="GDF90" s="312"/>
      <c r="GDG90" s="312"/>
      <c r="GDH90" s="312"/>
      <c r="GDI90" s="312"/>
      <c r="GDJ90" s="312"/>
      <c r="GDK90" s="312"/>
      <c r="GDL90" s="312"/>
      <c r="GDM90" s="312"/>
      <c r="GDN90" s="312"/>
      <c r="GDO90" s="312"/>
      <c r="GDP90" s="312"/>
      <c r="GDQ90" s="312"/>
      <c r="GDR90" s="312"/>
      <c r="GDS90" s="312"/>
      <c r="GDT90" s="312"/>
      <c r="GDU90" s="312"/>
      <c r="GDV90" s="312"/>
      <c r="GDW90" s="312"/>
      <c r="GDX90" s="312"/>
      <c r="GDY90" s="318"/>
      <c r="GDZ90" s="318"/>
      <c r="GEA90" s="318"/>
      <c r="GEB90" s="318"/>
      <c r="GEC90" s="318"/>
      <c r="GED90" s="318"/>
      <c r="GEE90" s="318"/>
      <c r="GEF90" s="318"/>
      <c r="GEG90" s="318"/>
      <c r="GEH90" s="318"/>
      <c r="GEI90" s="318"/>
      <c r="GEJ90" s="318"/>
      <c r="GEK90" s="318"/>
      <c r="GEL90" s="318"/>
      <c r="GEM90" s="318"/>
      <c r="GEN90" s="318"/>
      <c r="GEO90" s="322"/>
      <c r="GEP90" s="323"/>
      <c r="GEQ90" s="323"/>
      <c r="GER90" s="323"/>
      <c r="GES90" s="323"/>
      <c r="GET90" s="323"/>
      <c r="GEU90" s="323"/>
      <c r="GEV90" s="323"/>
      <c r="GEW90" s="323"/>
      <c r="GEX90" s="323"/>
      <c r="GEY90" s="323"/>
      <c r="GEZ90" s="323"/>
      <c r="GFA90" s="323"/>
      <c r="GFB90" s="323"/>
      <c r="GFC90" s="323"/>
      <c r="GFD90" s="350"/>
      <c r="GFE90" s="312"/>
      <c r="GFF90" s="312"/>
      <c r="GFG90" s="312"/>
      <c r="GFH90" s="312"/>
      <c r="GFI90" s="312"/>
      <c r="GFJ90" s="312"/>
      <c r="GFK90" s="312"/>
      <c r="GFL90" s="312"/>
      <c r="GFM90" s="312"/>
      <c r="GFN90" s="312"/>
      <c r="GFO90" s="312"/>
      <c r="GFP90" s="312"/>
      <c r="GFQ90" s="312"/>
      <c r="GFR90" s="312"/>
      <c r="GFS90" s="312"/>
      <c r="GFT90" s="312"/>
      <c r="GFU90" s="312"/>
      <c r="GFV90" s="312"/>
      <c r="GFW90" s="312"/>
      <c r="GFX90" s="312"/>
      <c r="GFY90" s="312"/>
      <c r="GFZ90" s="312"/>
      <c r="GGA90" s="312"/>
      <c r="GGB90" s="312"/>
      <c r="GGC90" s="312"/>
      <c r="GGD90" s="312"/>
      <c r="GGE90" s="312"/>
      <c r="GGF90" s="312"/>
      <c r="GGG90" s="312"/>
      <c r="GGH90" s="312"/>
      <c r="GGI90" s="312"/>
      <c r="GGJ90" s="312"/>
      <c r="GGK90" s="312"/>
      <c r="GGL90" s="312"/>
      <c r="GGM90" s="312"/>
      <c r="GGN90" s="312"/>
      <c r="GGO90" s="312"/>
      <c r="GGP90" s="312"/>
      <c r="GGQ90" s="312"/>
      <c r="GGR90" s="312"/>
      <c r="GGS90" s="312"/>
      <c r="GGT90" s="312"/>
      <c r="GGU90" s="312"/>
      <c r="GGV90" s="312"/>
      <c r="GGW90" s="312"/>
      <c r="GGX90" s="312"/>
      <c r="GGY90" s="312"/>
      <c r="GGZ90" s="312"/>
      <c r="GHA90" s="312"/>
      <c r="GHB90" s="312"/>
      <c r="GHC90" s="312"/>
      <c r="GHD90" s="312"/>
      <c r="GHE90" s="312"/>
      <c r="GHF90" s="312"/>
      <c r="GHG90" s="312"/>
      <c r="GHH90" s="312"/>
      <c r="GHI90" s="312"/>
      <c r="GHJ90" s="312"/>
      <c r="GHK90" s="312"/>
      <c r="GHL90" s="312"/>
      <c r="GHM90" s="318"/>
      <c r="GHN90" s="318"/>
      <c r="GHO90" s="318"/>
      <c r="GHP90" s="318"/>
      <c r="GHQ90" s="318"/>
      <c r="GHR90" s="318"/>
      <c r="GHS90" s="318"/>
      <c r="GHT90" s="318"/>
      <c r="GHU90" s="318"/>
      <c r="GHV90" s="318"/>
      <c r="GHW90" s="318"/>
      <c r="GHX90" s="318"/>
      <c r="GHY90" s="318"/>
      <c r="GHZ90" s="318"/>
      <c r="GIA90" s="318"/>
      <c r="GIB90" s="318"/>
      <c r="GIC90" s="322"/>
      <c r="GID90" s="323"/>
      <c r="GIE90" s="323"/>
      <c r="GIF90" s="323"/>
      <c r="GIG90" s="323"/>
      <c r="GIH90" s="323"/>
      <c r="GII90" s="323"/>
      <c r="GIJ90" s="323"/>
      <c r="GIK90" s="323"/>
      <c r="GIL90" s="323"/>
      <c r="GIM90" s="323"/>
      <c r="GIN90" s="323"/>
      <c r="GIO90" s="323"/>
      <c r="GIP90" s="323"/>
      <c r="GIQ90" s="323"/>
      <c r="GIR90" s="350"/>
      <c r="GIS90" s="312"/>
      <c r="GIT90" s="312"/>
      <c r="GIU90" s="312"/>
      <c r="GIV90" s="312"/>
      <c r="GIW90" s="312"/>
      <c r="GIX90" s="312"/>
      <c r="GIY90" s="312"/>
      <c r="GIZ90" s="312"/>
      <c r="GJA90" s="312"/>
      <c r="GJB90" s="312"/>
      <c r="GJC90" s="312"/>
      <c r="GJD90" s="312"/>
      <c r="GJE90" s="312"/>
      <c r="GJF90" s="312"/>
      <c r="GJG90" s="312"/>
      <c r="GJH90" s="312"/>
      <c r="GJI90" s="312"/>
      <c r="GJJ90" s="312"/>
      <c r="GJK90" s="312"/>
      <c r="GJL90" s="312"/>
      <c r="GJM90" s="312"/>
      <c r="GJN90" s="312"/>
      <c r="GJO90" s="312"/>
      <c r="GJP90" s="312"/>
      <c r="GJQ90" s="312"/>
      <c r="GJR90" s="312"/>
      <c r="GJS90" s="312"/>
      <c r="GJT90" s="312"/>
      <c r="GJU90" s="312"/>
      <c r="GJV90" s="312"/>
      <c r="GJW90" s="312"/>
      <c r="GJX90" s="312"/>
      <c r="GJY90" s="312"/>
      <c r="GJZ90" s="312"/>
      <c r="GKA90" s="312"/>
      <c r="GKB90" s="312"/>
      <c r="GKC90" s="312"/>
      <c r="GKD90" s="312"/>
      <c r="GKE90" s="312"/>
      <c r="GKF90" s="312"/>
      <c r="GKG90" s="312"/>
      <c r="GKH90" s="312"/>
      <c r="GKI90" s="312"/>
      <c r="GKJ90" s="312"/>
      <c r="GKK90" s="312"/>
      <c r="GKL90" s="312"/>
      <c r="GKM90" s="312"/>
      <c r="GKN90" s="312"/>
      <c r="GKO90" s="312"/>
      <c r="GKP90" s="312"/>
      <c r="GKQ90" s="312"/>
      <c r="GKR90" s="312"/>
      <c r="GKS90" s="312"/>
      <c r="GKT90" s="312"/>
      <c r="GKU90" s="312"/>
      <c r="GKV90" s="312"/>
      <c r="GKW90" s="312"/>
      <c r="GKX90" s="312"/>
      <c r="GKY90" s="312"/>
      <c r="GKZ90" s="312"/>
      <c r="GLA90" s="318"/>
      <c r="GLB90" s="318"/>
      <c r="GLC90" s="318"/>
      <c r="GLD90" s="318"/>
      <c r="GLE90" s="318"/>
      <c r="GLF90" s="318"/>
      <c r="GLG90" s="318"/>
      <c r="GLH90" s="318"/>
      <c r="GLI90" s="318"/>
      <c r="GLJ90" s="318"/>
      <c r="GLK90" s="318"/>
      <c r="GLL90" s="318"/>
      <c r="GLM90" s="318"/>
      <c r="GLN90" s="318"/>
      <c r="GLO90" s="318"/>
      <c r="GLP90" s="318"/>
      <c r="GLQ90" s="322"/>
      <c r="GLR90" s="323"/>
      <c r="GLS90" s="323"/>
      <c r="GLT90" s="323"/>
      <c r="GLU90" s="323"/>
      <c r="GLV90" s="323"/>
      <c r="GLW90" s="323"/>
      <c r="GLX90" s="323"/>
      <c r="GLY90" s="323"/>
      <c r="GLZ90" s="323"/>
      <c r="GMA90" s="323"/>
      <c r="GMB90" s="323"/>
      <c r="GMC90" s="323"/>
      <c r="GMD90" s="323"/>
      <c r="GME90" s="323"/>
      <c r="GMF90" s="350"/>
      <c r="GMG90" s="312"/>
      <c r="GMH90" s="312"/>
      <c r="GMI90" s="312"/>
      <c r="GMJ90" s="312"/>
      <c r="GMK90" s="312"/>
      <c r="GML90" s="312"/>
      <c r="GMM90" s="312"/>
      <c r="GMN90" s="312"/>
      <c r="GMO90" s="312"/>
      <c r="GMP90" s="312"/>
      <c r="GMQ90" s="312"/>
      <c r="GMR90" s="312"/>
      <c r="GMS90" s="312"/>
      <c r="GMT90" s="312"/>
      <c r="GMU90" s="312"/>
      <c r="GMV90" s="312"/>
      <c r="GMW90" s="312"/>
      <c r="GMX90" s="312"/>
      <c r="GMY90" s="312"/>
      <c r="GMZ90" s="312"/>
      <c r="GNA90" s="312"/>
      <c r="GNB90" s="312"/>
      <c r="GNC90" s="312"/>
      <c r="GND90" s="312"/>
      <c r="GNE90" s="312"/>
      <c r="GNF90" s="312"/>
      <c r="GNG90" s="312"/>
      <c r="GNH90" s="312"/>
      <c r="GNI90" s="312"/>
      <c r="GNJ90" s="312"/>
      <c r="GNK90" s="312"/>
      <c r="GNL90" s="312"/>
      <c r="GNM90" s="312"/>
      <c r="GNN90" s="312"/>
      <c r="GNO90" s="312"/>
      <c r="GNP90" s="312"/>
      <c r="GNQ90" s="312"/>
      <c r="GNR90" s="312"/>
      <c r="GNS90" s="312"/>
      <c r="GNT90" s="312"/>
      <c r="GNU90" s="312"/>
      <c r="GNV90" s="312"/>
      <c r="GNW90" s="312"/>
      <c r="GNX90" s="312"/>
      <c r="GNY90" s="312"/>
      <c r="GNZ90" s="312"/>
      <c r="GOA90" s="312"/>
      <c r="GOB90" s="312"/>
      <c r="GOC90" s="312"/>
      <c r="GOD90" s="312"/>
      <c r="GOE90" s="312"/>
      <c r="GOF90" s="312"/>
      <c r="GOG90" s="312"/>
      <c r="GOH90" s="312"/>
      <c r="GOI90" s="312"/>
      <c r="GOJ90" s="312"/>
      <c r="GOK90" s="312"/>
      <c r="GOL90" s="312"/>
      <c r="GOM90" s="312"/>
      <c r="GON90" s="312"/>
      <c r="GOO90" s="318"/>
      <c r="GOP90" s="318"/>
      <c r="GOQ90" s="318"/>
      <c r="GOR90" s="318"/>
      <c r="GOS90" s="318"/>
      <c r="GOT90" s="318"/>
      <c r="GOU90" s="318"/>
      <c r="GOV90" s="318"/>
      <c r="GOW90" s="318"/>
      <c r="GOX90" s="318"/>
      <c r="GOY90" s="318"/>
      <c r="GOZ90" s="318"/>
      <c r="GPA90" s="318"/>
      <c r="GPB90" s="318"/>
      <c r="GPC90" s="318"/>
      <c r="GPD90" s="318"/>
      <c r="GPE90" s="322"/>
      <c r="GPF90" s="323"/>
      <c r="GPG90" s="323"/>
      <c r="GPH90" s="323"/>
      <c r="GPI90" s="323"/>
      <c r="GPJ90" s="323"/>
      <c r="GPK90" s="323"/>
      <c r="GPL90" s="323"/>
      <c r="GPM90" s="323"/>
      <c r="GPN90" s="323"/>
      <c r="GPO90" s="323"/>
      <c r="GPP90" s="323"/>
      <c r="GPQ90" s="323"/>
      <c r="GPR90" s="323"/>
      <c r="GPS90" s="323"/>
      <c r="GPT90" s="350"/>
      <c r="GPU90" s="312"/>
      <c r="GPV90" s="312"/>
      <c r="GPW90" s="312"/>
      <c r="GPX90" s="312"/>
      <c r="GPY90" s="312"/>
      <c r="GPZ90" s="312"/>
      <c r="GQA90" s="312"/>
      <c r="GQB90" s="312"/>
      <c r="GQC90" s="312"/>
      <c r="GQD90" s="312"/>
      <c r="GQE90" s="312"/>
      <c r="GQF90" s="312"/>
      <c r="GQG90" s="312"/>
      <c r="GQH90" s="312"/>
      <c r="GQI90" s="312"/>
      <c r="GQJ90" s="312"/>
      <c r="GQK90" s="312"/>
      <c r="GQL90" s="312"/>
      <c r="GQM90" s="312"/>
      <c r="GQN90" s="312"/>
      <c r="GQO90" s="312"/>
      <c r="GQP90" s="312"/>
      <c r="GQQ90" s="312"/>
      <c r="GQR90" s="312"/>
      <c r="GQS90" s="312"/>
      <c r="GQT90" s="312"/>
      <c r="GQU90" s="312"/>
      <c r="GQV90" s="312"/>
      <c r="GQW90" s="312"/>
      <c r="GQX90" s="312"/>
      <c r="GQY90" s="312"/>
      <c r="GQZ90" s="312"/>
      <c r="GRA90" s="312"/>
      <c r="GRB90" s="312"/>
      <c r="GRC90" s="312"/>
      <c r="GRD90" s="312"/>
      <c r="GRE90" s="312"/>
      <c r="GRF90" s="312"/>
      <c r="GRG90" s="312"/>
      <c r="GRH90" s="312"/>
      <c r="GRI90" s="312"/>
      <c r="GRJ90" s="312"/>
      <c r="GRK90" s="312"/>
      <c r="GRL90" s="312"/>
      <c r="GRM90" s="312"/>
      <c r="GRN90" s="312"/>
      <c r="GRO90" s="312"/>
      <c r="GRP90" s="312"/>
      <c r="GRQ90" s="312"/>
      <c r="GRR90" s="312"/>
      <c r="GRS90" s="312"/>
      <c r="GRT90" s="312"/>
      <c r="GRU90" s="312"/>
      <c r="GRV90" s="312"/>
      <c r="GRW90" s="312"/>
      <c r="GRX90" s="312"/>
      <c r="GRY90" s="312"/>
      <c r="GRZ90" s="312"/>
      <c r="GSA90" s="312"/>
      <c r="GSB90" s="312"/>
      <c r="GSC90" s="318"/>
      <c r="GSD90" s="318"/>
      <c r="GSE90" s="318"/>
      <c r="GSF90" s="318"/>
      <c r="GSG90" s="318"/>
      <c r="GSH90" s="318"/>
      <c r="GSI90" s="318"/>
      <c r="GSJ90" s="318"/>
      <c r="GSK90" s="318"/>
      <c r="GSL90" s="318"/>
      <c r="GSM90" s="318"/>
      <c r="GSN90" s="318"/>
      <c r="GSO90" s="318"/>
      <c r="GSP90" s="318"/>
      <c r="GSQ90" s="318"/>
      <c r="GSR90" s="318"/>
      <c r="GSS90" s="322"/>
      <c r="GST90" s="323"/>
      <c r="GSU90" s="323"/>
      <c r="GSV90" s="323"/>
      <c r="GSW90" s="323"/>
      <c r="GSX90" s="323"/>
      <c r="GSY90" s="323"/>
      <c r="GSZ90" s="323"/>
      <c r="GTA90" s="323"/>
      <c r="GTB90" s="323"/>
      <c r="GTC90" s="323"/>
      <c r="GTD90" s="323"/>
      <c r="GTE90" s="323"/>
      <c r="GTF90" s="323"/>
      <c r="GTG90" s="323"/>
      <c r="GTH90" s="350"/>
      <c r="GTI90" s="312"/>
      <c r="GTJ90" s="312"/>
      <c r="GTK90" s="312"/>
      <c r="GTL90" s="312"/>
      <c r="GTM90" s="312"/>
      <c r="GTN90" s="312"/>
      <c r="GTO90" s="312"/>
      <c r="GTP90" s="312"/>
      <c r="GTQ90" s="312"/>
      <c r="GTR90" s="312"/>
      <c r="GTS90" s="312"/>
      <c r="GTT90" s="312"/>
      <c r="GTU90" s="312"/>
      <c r="GTV90" s="312"/>
      <c r="GTW90" s="312"/>
      <c r="GTX90" s="312"/>
      <c r="GTY90" s="312"/>
      <c r="GTZ90" s="312"/>
      <c r="GUA90" s="312"/>
      <c r="GUB90" s="312"/>
      <c r="GUC90" s="312"/>
      <c r="GUD90" s="312"/>
      <c r="GUE90" s="312"/>
      <c r="GUF90" s="312"/>
      <c r="GUG90" s="312"/>
      <c r="GUH90" s="312"/>
      <c r="GUI90" s="312"/>
      <c r="GUJ90" s="312"/>
      <c r="GUK90" s="312"/>
      <c r="GUL90" s="312"/>
      <c r="GUM90" s="312"/>
      <c r="GUN90" s="312"/>
      <c r="GUO90" s="312"/>
      <c r="GUP90" s="312"/>
      <c r="GUQ90" s="312"/>
      <c r="GUR90" s="312"/>
      <c r="GUS90" s="312"/>
      <c r="GUT90" s="312"/>
      <c r="GUU90" s="312"/>
      <c r="GUV90" s="312"/>
      <c r="GUW90" s="312"/>
      <c r="GUX90" s="312"/>
      <c r="GUY90" s="312"/>
      <c r="GUZ90" s="312"/>
      <c r="GVA90" s="312"/>
      <c r="GVB90" s="312"/>
      <c r="GVC90" s="312"/>
      <c r="GVD90" s="312"/>
      <c r="GVE90" s="312"/>
      <c r="GVF90" s="312"/>
      <c r="GVG90" s="312"/>
      <c r="GVH90" s="312"/>
      <c r="GVI90" s="312"/>
      <c r="GVJ90" s="312"/>
      <c r="GVK90" s="312"/>
      <c r="GVL90" s="312"/>
      <c r="GVM90" s="312"/>
      <c r="GVN90" s="312"/>
      <c r="GVO90" s="312"/>
      <c r="GVP90" s="312"/>
      <c r="GVQ90" s="318"/>
      <c r="GVR90" s="318"/>
      <c r="GVS90" s="318"/>
      <c r="GVT90" s="318"/>
      <c r="GVU90" s="318"/>
      <c r="GVV90" s="318"/>
      <c r="GVW90" s="318"/>
      <c r="GVX90" s="318"/>
      <c r="GVY90" s="318"/>
      <c r="GVZ90" s="318"/>
      <c r="GWA90" s="318"/>
      <c r="GWB90" s="318"/>
      <c r="GWC90" s="318"/>
      <c r="GWD90" s="318"/>
      <c r="GWE90" s="318"/>
      <c r="GWF90" s="318"/>
      <c r="GWG90" s="322"/>
      <c r="GWH90" s="323"/>
      <c r="GWI90" s="323"/>
      <c r="GWJ90" s="323"/>
      <c r="GWK90" s="323"/>
      <c r="GWL90" s="323"/>
      <c r="GWM90" s="323"/>
      <c r="GWN90" s="323"/>
      <c r="GWO90" s="323"/>
      <c r="GWP90" s="323"/>
      <c r="GWQ90" s="323"/>
      <c r="GWR90" s="323"/>
      <c r="GWS90" s="323"/>
      <c r="GWT90" s="323"/>
      <c r="GWU90" s="323"/>
      <c r="GWV90" s="350"/>
      <c r="GWW90" s="312"/>
      <c r="GWX90" s="312"/>
      <c r="GWY90" s="312"/>
      <c r="GWZ90" s="312"/>
      <c r="GXA90" s="312"/>
      <c r="GXB90" s="312"/>
      <c r="GXC90" s="312"/>
      <c r="GXD90" s="312"/>
      <c r="GXE90" s="312"/>
      <c r="GXF90" s="312"/>
      <c r="GXG90" s="312"/>
      <c r="GXH90" s="312"/>
      <c r="GXI90" s="312"/>
      <c r="GXJ90" s="312"/>
      <c r="GXK90" s="312"/>
      <c r="GXL90" s="312"/>
      <c r="GXM90" s="312"/>
      <c r="GXN90" s="312"/>
      <c r="GXO90" s="312"/>
      <c r="GXP90" s="312"/>
      <c r="GXQ90" s="312"/>
      <c r="GXR90" s="312"/>
      <c r="GXS90" s="312"/>
      <c r="GXT90" s="312"/>
      <c r="GXU90" s="312"/>
      <c r="GXV90" s="312"/>
      <c r="GXW90" s="312"/>
      <c r="GXX90" s="312"/>
      <c r="GXY90" s="312"/>
      <c r="GXZ90" s="312"/>
      <c r="GYA90" s="312"/>
      <c r="GYB90" s="312"/>
      <c r="GYC90" s="312"/>
      <c r="GYD90" s="312"/>
      <c r="GYE90" s="312"/>
      <c r="GYF90" s="312"/>
      <c r="GYG90" s="312"/>
      <c r="GYH90" s="312"/>
      <c r="GYI90" s="312"/>
      <c r="GYJ90" s="312"/>
      <c r="GYK90" s="312"/>
      <c r="GYL90" s="312"/>
      <c r="GYM90" s="312"/>
      <c r="GYN90" s="312"/>
      <c r="GYO90" s="312"/>
      <c r="GYP90" s="312"/>
      <c r="GYQ90" s="312"/>
      <c r="GYR90" s="312"/>
      <c r="GYS90" s="312"/>
      <c r="GYT90" s="312"/>
      <c r="GYU90" s="312"/>
      <c r="GYV90" s="312"/>
      <c r="GYW90" s="312"/>
      <c r="GYX90" s="312"/>
      <c r="GYY90" s="312"/>
      <c r="GYZ90" s="312"/>
      <c r="GZA90" s="312"/>
      <c r="GZB90" s="312"/>
      <c r="GZC90" s="312"/>
      <c r="GZD90" s="312"/>
      <c r="GZE90" s="318"/>
      <c r="GZF90" s="318"/>
      <c r="GZG90" s="318"/>
      <c r="GZH90" s="318"/>
      <c r="GZI90" s="318"/>
      <c r="GZJ90" s="318"/>
      <c r="GZK90" s="318"/>
      <c r="GZL90" s="318"/>
      <c r="GZM90" s="318"/>
      <c r="GZN90" s="318"/>
      <c r="GZO90" s="318"/>
      <c r="GZP90" s="318"/>
      <c r="GZQ90" s="318"/>
      <c r="GZR90" s="318"/>
      <c r="GZS90" s="318"/>
      <c r="GZT90" s="318"/>
      <c r="GZU90" s="322"/>
      <c r="GZV90" s="323"/>
      <c r="GZW90" s="323"/>
      <c r="GZX90" s="323"/>
      <c r="GZY90" s="323"/>
      <c r="GZZ90" s="323"/>
      <c r="HAA90" s="323"/>
      <c r="HAB90" s="323"/>
      <c r="HAC90" s="323"/>
      <c r="HAD90" s="323"/>
      <c r="HAE90" s="323"/>
      <c r="HAF90" s="323"/>
      <c r="HAG90" s="323"/>
      <c r="HAH90" s="323"/>
      <c r="HAI90" s="323"/>
      <c r="HAJ90" s="350"/>
      <c r="HAK90" s="312"/>
      <c r="HAL90" s="312"/>
      <c r="HAM90" s="312"/>
      <c r="HAN90" s="312"/>
      <c r="HAO90" s="312"/>
      <c r="HAP90" s="312"/>
      <c r="HAQ90" s="312"/>
      <c r="HAR90" s="312"/>
      <c r="HAS90" s="312"/>
      <c r="HAT90" s="312"/>
      <c r="HAU90" s="312"/>
      <c r="HAV90" s="312"/>
      <c r="HAW90" s="312"/>
      <c r="HAX90" s="312"/>
      <c r="HAY90" s="312"/>
      <c r="HAZ90" s="312"/>
      <c r="HBA90" s="312"/>
      <c r="HBB90" s="312"/>
      <c r="HBC90" s="312"/>
      <c r="HBD90" s="312"/>
      <c r="HBE90" s="312"/>
      <c r="HBF90" s="312"/>
      <c r="HBG90" s="312"/>
      <c r="HBH90" s="312"/>
      <c r="HBI90" s="312"/>
      <c r="HBJ90" s="312"/>
      <c r="HBK90" s="312"/>
      <c r="HBL90" s="312"/>
      <c r="HBM90" s="312"/>
      <c r="HBN90" s="312"/>
      <c r="HBO90" s="312"/>
      <c r="HBP90" s="312"/>
      <c r="HBQ90" s="312"/>
      <c r="HBR90" s="312"/>
      <c r="HBS90" s="312"/>
      <c r="HBT90" s="312"/>
      <c r="HBU90" s="312"/>
      <c r="HBV90" s="312"/>
      <c r="HBW90" s="312"/>
      <c r="HBX90" s="312"/>
      <c r="HBY90" s="312"/>
      <c r="HBZ90" s="312"/>
      <c r="HCA90" s="312"/>
      <c r="HCB90" s="312"/>
      <c r="HCC90" s="312"/>
      <c r="HCD90" s="312"/>
      <c r="HCE90" s="312"/>
      <c r="HCF90" s="312"/>
      <c r="HCG90" s="312"/>
      <c r="HCH90" s="312"/>
      <c r="HCI90" s="312"/>
      <c r="HCJ90" s="312"/>
      <c r="HCK90" s="312"/>
      <c r="HCL90" s="312"/>
      <c r="HCM90" s="312"/>
      <c r="HCN90" s="312"/>
      <c r="HCO90" s="312"/>
      <c r="HCP90" s="312"/>
      <c r="HCQ90" s="312"/>
      <c r="HCR90" s="312"/>
      <c r="HCS90" s="318"/>
      <c r="HCT90" s="318"/>
      <c r="HCU90" s="318"/>
      <c r="HCV90" s="318"/>
      <c r="HCW90" s="318"/>
      <c r="HCX90" s="318"/>
      <c r="HCY90" s="318"/>
      <c r="HCZ90" s="318"/>
      <c r="HDA90" s="318"/>
      <c r="HDB90" s="318"/>
      <c r="HDC90" s="318"/>
      <c r="HDD90" s="318"/>
      <c r="HDE90" s="318"/>
      <c r="HDF90" s="318"/>
      <c r="HDG90" s="318"/>
      <c r="HDH90" s="318"/>
      <c r="HDI90" s="322"/>
      <c r="HDJ90" s="323"/>
      <c r="HDK90" s="323"/>
      <c r="HDL90" s="323"/>
      <c r="HDM90" s="323"/>
      <c r="HDN90" s="323"/>
      <c r="HDO90" s="323"/>
      <c r="HDP90" s="323"/>
      <c r="HDQ90" s="323"/>
      <c r="HDR90" s="323"/>
      <c r="HDS90" s="323"/>
      <c r="HDT90" s="323"/>
      <c r="HDU90" s="323"/>
      <c r="HDV90" s="323"/>
      <c r="HDW90" s="323"/>
      <c r="HDX90" s="350"/>
      <c r="HDY90" s="312"/>
      <c r="HDZ90" s="312"/>
      <c r="HEA90" s="312"/>
      <c r="HEB90" s="312"/>
      <c r="HEC90" s="312"/>
      <c r="HED90" s="312"/>
      <c r="HEE90" s="312"/>
      <c r="HEF90" s="312"/>
      <c r="HEG90" s="312"/>
      <c r="HEH90" s="312"/>
      <c r="HEI90" s="312"/>
      <c r="HEJ90" s="312"/>
      <c r="HEK90" s="312"/>
      <c r="HEL90" s="312"/>
      <c r="HEM90" s="312"/>
      <c r="HEN90" s="312"/>
      <c r="HEO90" s="312"/>
      <c r="HEP90" s="312"/>
      <c r="HEQ90" s="312"/>
      <c r="HER90" s="312"/>
      <c r="HES90" s="312"/>
      <c r="HET90" s="312"/>
      <c r="HEU90" s="312"/>
      <c r="HEV90" s="312"/>
      <c r="HEW90" s="312"/>
      <c r="HEX90" s="312"/>
      <c r="HEY90" s="312"/>
      <c r="HEZ90" s="312"/>
      <c r="HFA90" s="312"/>
      <c r="HFB90" s="312"/>
      <c r="HFC90" s="312"/>
      <c r="HFD90" s="312"/>
      <c r="HFE90" s="312"/>
      <c r="HFF90" s="312"/>
      <c r="HFG90" s="312"/>
      <c r="HFH90" s="312"/>
      <c r="HFI90" s="312"/>
      <c r="HFJ90" s="312"/>
      <c r="HFK90" s="312"/>
      <c r="HFL90" s="312"/>
      <c r="HFM90" s="312"/>
      <c r="HFN90" s="312"/>
      <c r="HFO90" s="312"/>
      <c r="HFP90" s="312"/>
      <c r="HFQ90" s="312"/>
      <c r="HFR90" s="312"/>
      <c r="HFS90" s="312"/>
      <c r="HFT90" s="312"/>
      <c r="HFU90" s="312"/>
      <c r="HFV90" s="312"/>
      <c r="HFW90" s="312"/>
      <c r="HFX90" s="312"/>
      <c r="HFY90" s="312"/>
      <c r="HFZ90" s="312"/>
      <c r="HGA90" s="312"/>
      <c r="HGB90" s="312"/>
      <c r="HGC90" s="312"/>
      <c r="HGD90" s="312"/>
      <c r="HGE90" s="312"/>
      <c r="HGF90" s="312"/>
      <c r="HGG90" s="318"/>
      <c r="HGH90" s="318"/>
      <c r="HGI90" s="318"/>
      <c r="HGJ90" s="318"/>
      <c r="HGK90" s="318"/>
      <c r="HGL90" s="318"/>
      <c r="HGM90" s="318"/>
      <c r="HGN90" s="318"/>
      <c r="HGO90" s="318"/>
      <c r="HGP90" s="318"/>
      <c r="HGQ90" s="318"/>
      <c r="HGR90" s="318"/>
      <c r="HGS90" s="318"/>
      <c r="HGT90" s="318"/>
      <c r="HGU90" s="318"/>
      <c r="HGV90" s="318"/>
      <c r="HGW90" s="322"/>
      <c r="HGX90" s="323"/>
      <c r="HGY90" s="323"/>
      <c r="HGZ90" s="323"/>
      <c r="HHA90" s="323"/>
      <c r="HHB90" s="323"/>
      <c r="HHC90" s="323"/>
      <c r="HHD90" s="323"/>
      <c r="HHE90" s="323"/>
      <c r="HHF90" s="323"/>
      <c r="HHG90" s="323"/>
      <c r="HHH90" s="323"/>
      <c r="HHI90" s="323"/>
      <c r="HHJ90" s="323"/>
      <c r="HHK90" s="323"/>
      <c r="HHL90" s="350"/>
      <c r="HHM90" s="312"/>
      <c r="HHN90" s="312"/>
      <c r="HHO90" s="312"/>
      <c r="HHP90" s="312"/>
      <c r="HHQ90" s="312"/>
      <c r="HHR90" s="312"/>
      <c r="HHS90" s="312"/>
      <c r="HHT90" s="312"/>
      <c r="HHU90" s="312"/>
      <c r="HHV90" s="312"/>
      <c r="HHW90" s="312"/>
      <c r="HHX90" s="312"/>
      <c r="HHY90" s="312"/>
      <c r="HHZ90" s="312"/>
      <c r="HIA90" s="312"/>
      <c r="HIB90" s="312"/>
      <c r="HIC90" s="312"/>
      <c r="HID90" s="312"/>
      <c r="HIE90" s="312"/>
      <c r="HIF90" s="312"/>
      <c r="HIG90" s="312"/>
      <c r="HIH90" s="312"/>
      <c r="HII90" s="312"/>
      <c r="HIJ90" s="312"/>
      <c r="HIK90" s="312"/>
      <c r="HIL90" s="312"/>
      <c r="HIM90" s="312"/>
      <c r="HIN90" s="312"/>
      <c r="HIO90" s="312"/>
      <c r="HIP90" s="312"/>
      <c r="HIQ90" s="312"/>
      <c r="HIR90" s="312"/>
      <c r="HIS90" s="312"/>
      <c r="HIT90" s="312"/>
      <c r="HIU90" s="312"/>
      <c r="HIV90" s="312"/>
      <c r="HIW90" s="312"/>
      <c r="HIX90" s="312"/>
      <c r="HIY90" s="312"/>
      <c r="HIZ90" s="312"/>
      <c r="HJA90" s="312"/>
      <c r="HJB90" s="312"/>
      <c r="HJC90" s="312"/>
      <c r="HJD90" s="312"/>
      <c r="HJE90" s="312"/>
      <c r="HJF90" s="312"/>
      <c r="HJG90" s="312"/>
      <c r="HJH90" s="312"/>
      <c r="HJI90" s="312"/>
      <c r="HJJ90" s="312"/>
      <c r="HJK90" s="312"/>
      <c r="HJL90" s="312"/>
      <c r="HJM90" s="312"/>
      <c r="HJN90" s="312"/>
      <c r="HJO90" s="312"/>
      <c r="HJP90" s="312"/>
      <c r="HJQ90" s="312"/>
      <c r="HJR90" s="312"/>
      <c r="HJS90" s="312"/>
      <c r="HJT90" s="312"/>
      <c r="HJU90" s="318"/>
      <c r="HJV90" s="318"/>
      <c r="HJW90" s="318"/>
      <c r="HJX90" s="318"/>
      <c r="HJY90" s="318"/>
      <c r="HJZ90" s="318"/>
      <c r="HKA90" s="318"/>
      <c r="HKB90" s="318"/>
      <c r="HKC90" s="318"/>
      <c r="HKD90" s="318"/>
      <c r="HKE90" s="318"/>
      <c r="HKF90" s="318"/>
      <c r="HKG90" s="318"/>
      <c r="HKH90" s="318"/>
      <c r="HKI90" s="318"/>
      <c r="HKJ90" s="318"/>
      <c r="HKK90" s="322"/>
      <c r="HKL90" s="323"/>
      <c r="HKM90" s="323"/>
      <c r="HKN90" s="323"/>
      <c r="HKO90" s="323"/>
      <c r="HKP90" s="323"/>
      <c r="HKQ90" s="323"/>
      <c r="HKR90" s="323"/>
      <c r="HKS90" s="323"/>
      <c r="HKT90" s="323"/>
      <c r="HKU90" s="323"/>
      <c r="HKV90" s="323"/>
      <c r="HKW90" s="323"/>
      <c r="HKX90" s="323"/>
      <c r="HKY90" s="323"/>
      <c r="HKZ90" s="350"/>
      <c r="HLA90" s="312"/>
      <c r="HLB90" s="312"/>
      <c r="HLC90" s="312"/>
      <c r="HLD90" s="312"/>
      <c r="HLE90" s="312"/>
      <c r="HLF90" s="312"/>
      <c r="HLG90" s="312"/>
      <c r="HLH90" s="312"/>
      <c r="HLI90" s="312"/>
      <c r="HLJ90" s="312"/>
      <c r="HLK90" s="312"/>
      <c r="HLL90" s="312"/>
      <c r="HLM90" s="312"/>
      <c r="HLN90" s="312"/>
      <c r="HLO90" s="312"/>
      <c r="HLP90" s="312"/>
      <c r="HLQ90" s="312"/>
      <c r="HLR90" s="312"/>
      <c r="HLS90" s="312"/>
      <c r="HLT90" s="312"/>
      <c r="HLU90" s="312"/>
      <c r="HLV90" s="312"/>
      <c r="HLW90" s="312"/>
      <c r="HLX90" s="312"/>
      <c r="HLY90" s="312"/>
      <c r="HLZ90" s="312"/>
      <c r="HMA90" s="312"/>
      <c r="HMB90" s="312"/>
      <c r="HMC90" s="312"/>
      <c r="HMD90" s="312"/>
      <c r="HME90" s="312"/>
      <c r="HMF90" s="312"/>
      <c r="HMG90" s="312"/>
      <c r="HMH90" s="312"/>
      <c r="HMI90" s="312"/>
      <c r="HMJ90" s="312"/>
      <c r="HMK90" s="312"/>
      <c r="HML90" s="312"/>
      <c r="HMM90" s="312"/>
      <c r="HMN90" s="312"/>
      <c r="HMO90" s="312"/>
      <c r="HMP90" s="312"/>
      <c r="HMQ90" s="312"/>
      <c r="HMR90" s="312"/>
      <c r="HMS90" s="312"/>
      <c r="HMT90" s="312"/>
      <c r="HMU90" s="312"/>
      <c r="HMV90" s="312"/>
      <c r="HMW90" s="312"/>
      <c r="HMX90" s="312"/>
      <c r="HMY90" s="312"/>
      <c r="HMZ90" s="312"/>
      <c r="HNA90" s="312"/>
      <c r="HNB90" s="312"/>
      <c r="HNC90" s="312"/>
      <c r="HND90" s="312"/>
      <c r="HNE90" s="312"/>
      <c r="HNF90" s="312"/>
      <c r="HNG90" s="312"/>
      <c r="HNH90" s="312"/>
      <c r="HNI90" s="318"/>
      <c r="HNJ90" s="318"/>
      <c r="HNK90" s="318"/>
      <c r="HNL90" s="318"/>
      <c r="HNM90" s="318"/>
      <c r="HNN90" s="318"/>
      <c r="HNO90" s="318"/>
      <c r="HNP90" s="318"/>
      <c r="HNQ90" s="318"/>
      <c r="HNR90" s="318"/>
      <c r="HNS90" s="318"/>
      <c r="HNT90" s="318"/>
      <c r="HNU90" s="318"/>
      <c r="HNV90" s="318"/>
      <c r="HNW90" s="318"/>
      <c r="HNX90" s="318"/>
      <c r="HNY90" s="322"/>
      <c r="HNZ90" s="323"/>
      <c r="HOA90" s="323"/>
      <c r="HOB90" s="323"/>
      <c r="HOC90" s="323"/>
      <c r="HOD90" s="323"/>
      <c r="HOE90" s="323"/>
      <c r="HOF90" s="323"/>
      <c r="HOG90" s="323"/>
      <c r="HOH90" s="323"/>
      <c r="HOI90" s="323"/>
      <c r="HOJ90" s="323"/>
      <c r="HOK90" s="323"/>
      <c r="HOL90" s="323"/>
      <c r="HOM90" s="323"/>
      <c r="HON90" s="350"/>
      <c r="HOO90" s="312"/>
      <c r="HOP90" s="312"/>
      <c r="HOQ90" s="312"/>
      <c r="HOR90" s="312"/>
      <c r="HOS90" s="312"/>
      <c r="HOT90" s="312"/>
      <c r="HOU90" s="312"/>
      <c r="HOV90" s="312"/>
      <c r="HOW90" s="312"/>
      <c r="HOX90" s="312"/>
      <c r="HOY90" s="312"/>
      <c r="HOZ90" s="312"/>
      <c r="HPA90" s="312"/>
      <c r="HPB90" s="312"/>
      <c r="HPC90" s="312"/>
      <c r="HPD90" s="312"/>
      <c r="HPE90" s="312"/>
      <c r="HPF90" s="312"/>
      <c r="HPG90" s="312"/>
      <c r="HPH90" s="312"/>
      <c r="HPI90" s="312"/>
      <c r="HPJ90" s="312"/>
      <c r="HPK90" s="312"/>
      <c r="HPL90" s="312"/>
      <c r="HPM90" s="312"/>
      <c r="HPN90" s="312"/>
      <c r="HPO90" s="312"/>
      <c r="HPP90" s="312"/>
      <c r="HPQ90" s="312"/>
      <c r="HPR90" s="312"/>
      <c r="HPS90" s="312"/>
      <c r="HPT90" s="312"/>
      <c r="HPU90" s="312"/>
      <c r="HPV90" s="312"/>
      <c r="HPW90" s="312"/>
      <c r="HPX90" s="312"/>
      <c r="HPY90" s="312"/>
      <c r="HPZ90" s="312"/>
      <c r="HQA90" s="312"/>
      <c r="HQB90" s="312"/>
      <c r="HQC90" s="312"/>
      <c r="HQD90" s="312"/>
      <c r="HQE90" s="312"/>
      <c r="HQF90" s="312"/>
      <c r="HQG90" s="312"/>
      <c r="HQH90" s="312"/>
      <c r="HQI90" s="312"/>
      <c r="HQJ90" s="312"/>
      <c r="HQK90" s="312"/>
      <c r="HQL90" s="312"/>
      <c r="HQM90" s="312"/>
      <c r="HQN90" s="312"/>
      <c r="HQO90" s="312"/>
      <c r="HQP90" s="312"/>
      <c r="HQQ90" s="312"/>
      <c r="HQR90" s="312"/>
      <c r="HQS90" s="312"/>
      <c r="HQT90" s="312"/>
      <c r="HQU90" s="312"/>
      <c r="HQV90" s="312"/>
      <c r="HQW90" s="318"/>
      <c r="HQX90" s="318"/>
      <c r="HQY90" s="318"/>
      <c r="HQZ90" s="318"/>
      <c r="HRA90" s="318"/>
      <c r="HRB90" s="318"/>
      <c r="HRC90" s="318"/>
      <c r="HRD90" s="318"/>
      <c r="HRE90" s="318"/>
      <c r="HRF90" s="318"/>
      <c r="HRG90" s="318"/>
      <c r="HRH90" s="318"/>
      <c r="HRI90" s="318"/>
      <c r="HRJ90" s="318"/>
      <c r="HRK90" s="318"/>
      <c r="HRL90" s="318"/>
      <c r="HRM90" s="322"/>
      <c r="HRN90" s="323"/>
      <c r="HRO90" s="323"/>
      <c r="HRP90" s="323"/>
      <c r="HRQ90" s="323"/>
      <c r="HRR90" s="323"/>
      <c r="HRS90" s="323"/>
      <c r="HRT90" s="323"/>
      <c r="HRU90" s="323"/>
      <c r="HRV90" s="323"/>
      <c r="HRW90" s="323"/>
      <c r="HRX90" s="323"/>
      <c r="HRY90" s="323"/>
      <c r="HRZ90" s="323"/>
      <c r="HSA90" s="323"/>
      <c r="HSB90" s="350"/>
      <c r="HSC90" s="312"/>
      <c r="HSD90" s="312"/>
      <c r="HSE90" s="312"/>
      <c r="HSF90" s="312"/>
      <c r="HSG90" s="312"/>
      <c r="HSH90" s="312"/>
      <c r="HSI90" s="312"/>
      <c r="HSJ90" s="312"/>
      <c r="HSK90" s="312"/>
      <c r="HSL90" s="312"/>
      <c r="HSM90" s="312"/>
      <c r="HSN90" s="312"/>
      <c r="HSO90" s="312"/>
      <c r="HSP90" s="312"/>
      <c r="HSQ90" s="312"/>
      <c r="HSR90" s="312"/>
      <c r="HSS90" s="312"/>
      <c r="HST90" s="312"/>
      <c r="HSU90" s="312"/>
      <c r="HSV90" s="312"/>
      <c r="HSW90" s="312"/>
      <c r="HSX90" s="312"/>
      <c r="HSY90" s="312"/>
      <c r="HSZ90" s="312"/>
      <c r="HTA90" s="312"/>
      <c r="HTB90" s="312"/>
      <c r="HTC90" s="312"/>
      <c r="HTD90" s="312"/>
      <c r="HTE90" s="312"/>
      <c r="HTF90" s="312"/>
      <c r="HTG90" s="312"/>
      <c r="HTH90" s="312"/>
      <c r="HTI90" s="312"/>
      <c r="HTJ90" s="312"/>
      <c r="HTK90" s="312"/>
      <c r="HTL90" s="312"/>
      <c r="HTM90" s="312"/>
      <c r="HTN90" s="312"/>
      <c r="HTO90" s="312"/>
      <c r="HTP90" s="312"/>
      <c r="HTQ90" s="312"/>
      <c r="HTR90" s="312"/>
      <c r="HTS90" s="312"/>
      <c r="HTT90" s="312"/>
      <c r="HTU90" s="312"/>
      <c r="HTV90" s="312"/>
      <c r="HTW90" s="312"/>
      <c r="HTX90" s="312"/>
      <c r="HTY90" s="312"/>
      <c r="HTZ90" s="312"/>
      <c r="HUA90" s="312"/>
      <c r="HUB90" s="312"/>
      <c r="HUC90" s="312"/>
      <c r="HUD90" s="312"/>
      <c r="HUE90" s="312"/>
      <c r="HUF90" s="312"/>
      <c r="HUG90" s="312"/>
      <c r="HUH90" s="312"/>
      <c r="HUI90" s="312"/>
      <c r="HUJ90" s="312"/>
      <c r="HUK90" s="318"/>
      <c r="HUL90" s="318"/>
      <c r="HUM90" s="318"/>
      <c r="HUN90" s="318"/>
      <c r="HUO90" s="318"/>
      <c r="HUP90" s="318"/>
      <c r="HUQ90" s="318"/>
      <c r="HUR90" s="318"/>
      <c r="HUS90" s="318"/>
      <c r="HUT90" s="318"/>
      <c r="HUU90" s="318"/>
      <c r="HUV90" s="318"/>
      <c r="HUW90" s="318"/>
      <c r="HUX90" s="318"/>
      <c r="HUY90" s="318"/>
      <c r="HUZ90" s="318"/>
      <c r="HVA90" s="322"/>
      <c r="HVB90" s="323"/>
      <c r="HVC90" s="323"/>
      <c r="HVD90" s="323"/>
      <c r="HVE90" s="323"/>
      <c r="HVF90" s="323"/>
      <c r="HVG90" s="323"/>
      <c r="HVH90" s="323"/>
      <c r="HVI90" s="323"/>
      <c r="HVJ90" s="323"/>
      <c r="HVK90" s="323"/>
      <c r="HVL90" s="323"/>
      <c r="HVM90" s="323"/>
      <c r="HVN90" s="323"/>
      <c r="HVO90" s="323"/>
      <c r="HVP90" s="350"/>
      <c r="HVQ90" s="312"/>
      <c r="HVR90" s="312"/>
      <c r="HVS90" s="312"/>
      <c r="HVT90" s="312"/>
      <c r="HVU90" s="312"/>
      <c r="HVV90" s="312"/>
      <c r="HVW90" s="312"/>
      <c r="HVX90" s="312"/>
      <c r="HVY90" s="312"/>
      <c r="HVZ90" s="312"/>
      <c r="HWA90" s="312"/>
      <c r="HWB90" s="312"/>
      <c r="HWC90" s="312"/>
      <c r="HWD90" s="312"/>
      <c r="HWE90" s="312"/>
      <c r="HWF90" s="312"/>
      <c r="HWG90" s="312"/>
      <c r="HWH90" s="312"/>
      <c r="HWI90" s="312"/>
      <c r="HWJ90" s="312"/>
      <c r="HWK90" s="312"/>
      <c r="HWL90" s="312"/>
      <c r="HWM90" s="312"/>
      <c r="HWN90" s="312"/>
      <c r="HWO90" s="312"/>
      <c r="HWP90" s="312"/>
      <c r="HWQ90" s="312"/>
      <c r="HWR90" s="312"/>
      <c r="HWS90" s="312"/>
      <c r="HWT90" s="312"/>
      <c r="HWU90" s="312"/>
      <c r="HWV90" s="312"/>
      <c r="HWW90" s="312"/>
      <c r="HWX90" s="312"/>
      <c r="HWY90" s="312"/>
      <c r="HWZ90" s="312"/>
      <c r="HXA90" s="312"/>
      <c r="HXB90" s="312"/>
      <c r="HXC90" s="312"/>
      <c r="HXD90" s="312"/>
      <c r="HXE90" s="312"/>
      <c r="HXF90" s="312"/>
      <c r="HXG90" s="312"/>
      <c r="HXH90" s="312"/>
      <c r="HXI90" s="312"/>
      <c r="HXJ90" s="312"/>
      <c r="HXK90" s="312"/>
      <c r="HXL90" s="312"/>
      <c r="HXM90" s="312"/>
      <c r="HXN90" s="312"/>
      <c r="HXO90" s="312"/>
      <c r="HXP90" s="312"/>
      <c r="HXQ90" s="312"/>
      <c r="HXR90" s="312"/>
      <c r="HXS90" s="312"/>
      <c r="HXT90" s="312"/>
      <c r="HXU90" s="312"/>
      <c r="HXV90" s="312"/>
      <c r="HXW90" s="312"/>
      <c r="HXX90" s="312"/>
      <c r="HXY90" s="318"/>
      <c r="HXZ90" s="318"/>
      <c r="HYA90" s="318"/>
      <c r="HYB90" s="318"/>
      <c r="HYC90" s="318"/>
      <c r="HYD90" s="318"/>
      <c r="HYE90" s="318"/>
      <c r="HYF90" s="318"/>
      <c r="HYG90" s="318"/>
      <c r="HYH90" s="318"/>
      <c r="HYI90" s="318"/>
      <c r="HYJ90" s="318"/>
      <c r="HYK90" s="318"/>
      <c r="HYL90" s="318"/>
      <c r="HYM90" s="318"/>
      <c r="HYN90" s="318"/>
      <c r="HYO90" s="322"/>
      <c r="HYP90" s="323"/>
      <c r="HYQ90" s="323"/>
      <c r="HYR90" s="323"/>
      <c r="HYS90" s="323"/>
      <c r="HYT90" s="323"/>
      <c r="HYU90" s="323"/>
      <c r="HYV90" s="323"/>
      <c r="HYW90" s="323"/>
      <c r="HYX90" s="323"/>
      <c r="HYY90" s="323"/>
      <c r="HYZ90" s="323"/>
      <c r="HZA90" s="323"/>
      <c r="HZB90" s="323"/>
      <c r="HZC90" s="323"/>
      <c r="HZD90" s="350"/>
      <c r="HZE90" s="312"/>
      <c r="HZF90" s="312"/>
      <c r="HZG90" s="312"/>
      <c r="HZH90" s="312"/>
      <c r="HZI90" s="312"/>
      <c r="HZJ90" s="312"/>
      <c r="HZK90" s="312"/>
      <c r="HZL90" s="312"/>
      <c r="HZM90" s="312"/>
      <c r="HZN90" s="312"/>
      <c r="HZO90" s="312"/>
      <c r="HZP90" s="312"/>
      <c r="HZQ90" s="312"/>
      <c r="HZR90" s="312"/>
      <c r="HZS90" s="312"/>
      <c r="HZT90" s="312"/>
      <c r="HZU90" s="312"/>
      <c r="HZV90" s="312"/>
      <c r="HZW90" s="312"/>
      <c r="HZX90" s="312"/>
      <c r="HZY90" s="312"/>
      <c r="HZZ90" s="312"/>
      <c r="IAA90" s="312"/>
      <c r="IAB90" s="312"/>
      <c r="IAC90" s="312"/>
      <c r="IAD90" s="312"/>
      <c r="IAE90" s="312"/>
      <c r="IAF90" s="312"/>
      <c r="IAG90" s="312"/>
      <c r="IAH90" s="312"/>
      <c r="IAI90" s="312"/>
      <c r="IAJ90" s="312"/>
      <c r="IAK90" s="312"/>
      <c r="IAL90" s="312"/>
      <c r="IAM90" s="312"/>
      <c r="IAN90" s="312"/>
      <c r="IAO90" s="312"/>
      <c r="IAP90" s="312"/>
      <c r="IAQ90" s="312"/>
      <c r="IAR90" s="312"/>
      <c r="IAS90" s="312"/>
      <c r="IAT90" s="312"/>
      <c r="IAU90" s="312"/>
      <c r="IAV90" s="312"/>
      <c r="IAW90" s="312"/>
      <c r="IAX90" s="312"/>
      <c r="IAY90" s="312"/>
      <c r="IAZ90" s="312"/>
      <c r="IBA90" s="312"/>
      <c r="IBB90" s="312"/>
      <c r="IBC90" s="312"/>
      <c r="IBD90" s="312"/>
      <c r="IBE90" s="312"/>
      <c r="IBF90" s="312"/>
      <c r="IBG90" s="312"/>
      <c r="IBH90" s="312"/>
      <c r="IBI90" s="312"/>
      <c r="IBJ90" s="312"/>
      <c r="IBK90" s="312"/>
      <c r="IBL90" s="312"/>
      <c r="IBM90" s="318"/>
      <c r="IBN90" s="318"/>
      <c r="IBO90" s="318"/>
      <c r="IBP90" s="318"/>
      <c r="IBQ90" s="318"/>
      <c r="IBR90" s="318"/>
      <c r="IBS90" s="318"/>
      <c r="IBT90" s="318"/>
      <c r="IBU90" s="318"/>
      <c r="IBV90" s="318"/>
      <c r="IBW90" s="318"/>
      <c r="IBX90" s="318"/>
      <c r="IBY90" s="318"/>
      <c r="IBZ90" s="318"/>
      <c r="ICA90" s="318"/>
      <c r="ICB90" s="318"/>
      <c r="ICC90" s="322"/>
      <c r="ICD90" s="323"/>
      <c r="ICE90" s="323"/>
      <c r="ICF90" s="323"/>
      <c r="ICG90" s="323"/>
      <c r="ICH90" s="323"/>
      <c r="ICI90" s="323"/>
      <c r="ICJ90" s="323"/>
      <c r="ICK90" s="323"/>
      <c r="ICL90" s="323"/>
      <c r="ICM90" s="323"/>
      <c r="ICN90" s="323"/>
      <c r="ICO90" s="323"/>
      <c r="ICP90" s="323"/>
      <c r="ICQ90" s="323"/>
      <c r="ICR90" s="350"/>
      <c r="ICS90" s="312"/>
      <c r="ICT90" s="312"/>
      <c r="ICU90" s="312"/>
      <c r="ICV90" s="312"/>
      <c r="ICW90" s="312"/>
      <c r="ICX90" s="312"/>
      <c r="ICY90" s="312"/>
      <c r="ICZ90" s="312"/>
      <c r="IDA90" s="312"/>
      <c r="IDB90" s="312"/>
      <c r="IDC90" s="312"/>
      <c r="IDD90" s="312"/>
      <c r="IDE90" s="312"/>
      <c r="IDF90" s="312"/>
      <c r="IDG90" s="312"/>
      <c r="IDH90" s="312"/>
      <c r="IDI90" s="312"/>
      <c r="IDJ90" s="312"/>
      <c r="IDK90" s="312"/>
      <c r="IDL90" s="312"/>
      <c r="IDM90" s="312"/>
      <c r="IDN90" s="312"/>
      <c r="IDO90" s="312"/>
      <c r="IDP90" s="312"/>
      <c r="IDQ90" s="312"/>
      <c r="IDR90" s="312"/>
      <c r="IDS90" s="312"/>
      <c r="IDT90" s="312"/>
      <c r="IDU90" s="312"/>
      <c r="IDV90" s="312"/>
      <c r="IDW90" s="312"/>
      <c r="IDX90" s="312"/>
      <c r="IDY90" s="312"/>
      <c r="IDZ90" s="312"/>
      <c r="IEA90" s="312"/>
      <c r="IEB90" s="312"/>
      <c r="IEC90" s="312"/>
      <c r="IED90" s="312"/>
      <c r="IEE90" s="312"/>
      <c r="IEF90" s="312"/>
      <c r="IEG90" s="312"/>
      <c r="IEH90" s="312"/>
      <c r="IEI90" s="312"/>
      <c r="IEJ90" s="312"/>
      <c r="IEK90" s="312"/>
      <c r="IEL90" s="312"/>
      <c r="IEM90" s="312"/>
      <c r="IEN90" s="312"/>
      <c r="IEO90" s="312"/>
      <c r="IEP90" s="312"/>
      <c r="IEQ90" s="312"/>
      <c r="IER90" s="312"/>
      <c r="IES90" s="312"/>
      <c r="IET90" s="312"/>
      <c r="IEU90" s="312"/>
      <c r="IEV90" s="312"/>
      <c r="IEW90" s="312"/>
      <c r="IEX90" s="312"/>
      <c r="IEY90" s="312"/>
      <c r="IEZ90" s="312"/>
      <c r="IFA90" s="318"/>
      <c r="IFB90" s="318"/>
      <c r="IFC90" s="318"/>
      <c r="IFD90" s="318"/>
      <c r="IFE90" s="318"/>
      <c r="IFF90" s="318"/>
      <c r="IFG90" s="318"/>
      <c r="IFH90" s="318"/>
      <c r="IFI90" s="318"/>
      <c r="IFJ90" s="318"/>
      <c r="IFK90" s="318"/>
      <c r="IFL90" s="318"/>
      <c r="IFM90" s="318"/>
      <c r="IFN90" s="318"/>
      <c r="IFO90" s="318"/>
      <c r="IFP90" s="318"/>
      <c r="IFQ90" s="322"/>
      <c r="IFR90" s="323"/>
      <c r="IFS90" s="323"/>
      <c r="IFT90" s="323"/>
      <c r="IFU90" s="323"/>
      <c r="IFV90" s="323"/>
      <c r="IFW90" s="323"/>
      <c r="IFX90" s="323"/>
      <c r="IFY90" s="323"/>
      <c r="IFZ90" s="323"/>
      <c r="IGA90" s="323"/>
      <c r="IGB90" s="323"/>
      <c r="IGC90" s="323"/>
      <c r="IGD90" s="323"/>
      <c r="IGE90" s="323"/>
      <c r="IGF90" s="350"/>
      <c r="IGG90" s="312"/>
      <c r="IGH90" s="312"/>
      <c r="IGI90" s="312"/>
      <c r="IGJ90" s="312"/>
      <c r="IGK90" s="312"/>
      <c r="IGL90" s="312"/>
      <c r="IGM90" s="312"/>
      <c r="IGN90" s="312"/>
      <c r="IGO90" s="312"/>
      <c r="IGP90" s="312"/>
      <c r="IGQ90" s="312"/>
      <c r="IGR90" s="312"/>
      <c r="IGS90" s="312"/>
      <c r="IGT90" s="312"/>
      <c r="IGU90" s="312"/>
      <c r="IGV90" s="312"/>
      <c r="IGW90" s="312"/>
      <c r="IGX90" s="312"/>
      <c r="IGY90" s="312"/>
      <c r="IGZ90" s="312"/>
      <c r="IHA90" s="312"/>
      <c r="IHB90" s="312"/>
      <c r="IHC90" s="312"/>
      <c r="IHD90" s="312"/>
      <c r="IHE90" s="312"/>
      <c r="IHF90" s="312"/>
      <c r="IHG90" s="312"/>
      <c r="IHH90" s="312"/>
      <c r="IHI90" s="312"/>
      <c r="IHJ90" s="312"/>
      <c r="IHK90" s="312"/>
      <c r="IHL90" s="312"/>
      <c r="IHM90" s="312"/>
      <c r="IHN90" s="312"/>
      <c r="IHO90" s="312"/>
      <c r="IHP90" s="312"/>
      <c r="IHQ90" s="312"/>
      <c r="IHR90" s="312"/>
      <c r="IHS90" s="312"/>
      <c r="IHT90" s="312"/>
      <c r="IHU90" s="312"/>
      <c r="IHV90" s="312"/>
      <c r="IHW90" s="312"/>
      <c r="IHX90" s="312"/>
      <c r="IHY90" s="312"/>
      <c r="IHZ90" s="312"/>
      <c r="IIA90" s="312"/>
      <c r="IIB90" s="312"/>
      <c r="IIC90" s="312"/>
      <c r="IID90" s="312"/>
      <c r="IIE90" s="312"/>
      <c r="IIF90" s="312"/>
      <c r="IIG90" s="312"/>
      <c r="IIH90" s="312"/>
      <c r="III90" s="312"/>
      <c r="IIJ90" s="312"/>
      <c r="IIK90" s="312"/>
      <c r="IIL90" s="312"/>
      <c r="IIM90" s="312"/>
      <c r="IIN90" s="312"/>
      <c r="IIO90" s="318"/>
      <c r="IIP90" s="318"/>
      <c r="IIQ90" s="318"/>
      <c r="IIR90" s="318"/>
      <c r="IIS90" s="318"/>
      <c r="IIT90" s="318"/>
      <c r="IIU90" s="318"/>
      <c r="IIV90" s="318"/>
      <c r="IIW90" s="318"/>
      <c r="IIX90" s="318"/>
      <c r="IIY90" s="318"/>
      <c r="IIZ90" s="318"/>
      <c r="IJA90" s="318"/>
      <c r="IJB90" s="318"/>
      <c r="IJC90" s="318"/>
      <c r="IJD90" s="318"/>
      <c r="IJE90" s="322"/>
      <c r="IJF90" s="323"/>
      <c r="IJG90" s="323"/>
      <c r="IJH90" s="323"/>
      <c r="IJI90" s="323"/>
      <c r="IJJ90" s="323"/>
      <c r="IJK90" s="323"/>
      <c r="IJL90" s="323"/>
      <c r="IJM90" s="323"/>
      <c r="IJN90" s="323"/>
      <c r="IJO90" s="323"/>
      <c r="IJP90" s="323"/>
      <c r="IJQ90" s="323"/>
      <c r="IJR90" s="323"/>
      <c r="IJS90" s="323"/>
      <c r="IJT90" s="350"/>
      <c r="IJU90" s="312"/>
      <c r="IJV90" s="312"/>
      <c r="IJW90" s="312"/>
      <c r="IJX90" s="312"/>
      <c r="IJY90" s="312"/>
      <c r="IJZ90" s="312"/>
      <c r="IKA90" s="312"/>
      <c r="IKB90" s="312"/>
      <c r="IKC90" s="312"/>
      <c r="IKD90" s="312"/>
      <c r="IKE90" s="312"/>
      <c r="IKF90" s="312"/>
      <c r="IKG90" s="312"/>
      <c r="IKH90" s="312"/>
      <c r="IKI90" s="312"/>
      <c r="IKJ90" s="312"/>
      <c r="IKK90" s="312"/>
      <c r="IKL90" s="312"/>
      <c r="IKM90" s="312"/>
      <c r="IKN90" s="312"/>
      <c r="IKO90" s="312"/>
      <c r="IKP90" s="312"/>
      <c r="IKQ90" s="312"/>
      <c r="IKR90" s="312"/>
      <c r="IKS90" s="312"/>
      <c r="IKT90" s="312"/>
      <c r="IKU90" s="312"/>
      <c r="IKV90" s="312"/>
      <c r="IKW90" s="312"/>
      <c r="IKX90" s="312"/>
      <c r="IKY90" s="312"/>
      <c r="IKZ90" s="312"/>
      <c r="ILA90" s="312"/>
      <c r="ILB90" s="312"/>
      <c r="ILC90" s="312"/>
      <c r="ILD90" s="312"/>
      <c r="ILE90" s="312"/>
      <c r="ILF90" s="312"/>
      <c r="ILG90" s="312"/>
      <c r="ILH90" s="312"/>
      <c r="ILI90" s="312"/>
      <c r="ILJ90" s="312"/>
      <c r="ILK90" s="312"/>
      <c r="ILL90" s="312"/>
      <c r="ILM90" s="312"/>
      <c r="ILN90" s="312"/>
      <c r="ILO90" s="312"/>
      <c r="ILP90" s="312"/>
      <c r="ILQ90" s="312"/>
      <c r="ILR90" s="312"/>
      <c r="ILS90" s="312"/>
      <c r="ILT90" s="312"/>
      <c r="ILU90" s="312"/>
      <c r="ILV90" s="312"/>
      <c r="ILW90" s="312"/>
      <c r="ILX90" s="312"/>
      <c r="ILY90" s="312"/>
      <c r="ILZ90" s="312"/>
      <c r="IMA90" s="312"/>
      <c r="IMB90" s="312"/>
      <c r="IMC90" s="318"/>
      <c r="IMD90" s="318"/>
      <c r="IME90" s="318"/>
      <c r="IMF90" s="318"/>
      <c r="IMG90" s="318"/>
      <c r="IMH90" s="318"/>
      <c r="IMI90" s="318"/>
      <c r="IMJ90" s="318"/>
      <c r="IMK90" s="318"/>
      <c r="IML90" s="318"/>
      <c r="IMM90" s="318"/>
      <c r="IMN90" s="318"/>
      <c r="IMO90" s="318"/>
      <c r="IMP90" s="318"/>
      <c r="IMQ90" s="318"/>
      <c r="IMR90" s="318"/>
      <c r="IMS90" s="322"/>
      <c r="IMT90" s="323"/>
      <c r="IMU90" s="323"/>
      <c r="IMV90" s="323"/>
      <c r="IMW90" s="323"/>
      <c r="IMX90" s="323"/>
      <c r="IMY90" s="323"/>
      <c r="IMZ90" s="323"/>
      <c r="INA90" s="323"/>
      <c r="INB90" s="323"/>
      <c r="INC90" s="323"/>
      <c r="IND90" s="323"/>
      <c r="INE90" s="323"/>
      <c r="INF90" s="323"/>
      <c r="ING90" s="323"/>
      <c r="INH90" s="350"/>
      <c r="INI90" s="312"/>
      <c r="INJ90" s="312"/>
      <c r="INK90" s="312"/>
      <c r="INL90" s="312"/>
      <c r="INM90" s="312"/>
      <c r="INN90" s="312"/>
      <c r="INO90" s="312"/>
      <c r="INP90" s="312"/>
      <c r="INQ90" s="312"/>
      <c r="INR90" s="312"/>
      <c r="INS90" s="312"/>
      <c r="INT90" s="312"/>
      <c r="INU90" s="312"/>
      <c r="INV90" s="312"/>
      <c r="INW90" s="312"/>
      <c r="INX90" s="312"/>
      <c r="INY90" s="312"/>
      <c r="INZ90" s="312"/>
      <c r="IOA90" s="312"/>
      <c r="IOB90" s="312"/>
      <c r="IOC90" s="312"/>
      <c r="IOD90" s="312"/>
      <c r="IOE90" s="312"/>
      <c r="IOF90" s="312"/>
      <c r="IOG90" s="312"/>
      <c r="IOH90" s="312"/>
      <c r="IOI90" s="312"/>
      <c r="IOJ90" s="312"/>
      <c r="IOK90" s="312"/>
      <c r="IOL90" s="312"/>
      <c r="IOM90" s="312"/>
      <c r="ION90" s="312"/>
      <c r="IOO90" s="312"/>
      <c r="IOP90" s="312"/>
      <c r="IOQ90" s="312"/>
      <c r="IOR90" s="312"/>
      <c r="IOS90" s="312"/>
      <c r="IOT90" s="312"/>
      <c r="IOU90" s="312"/>
      <c r="IOV90" s="312"/>
      <c r="IOW90" s="312"/>
      <c r="IOX90" s="312"/>
      <c r="IOY90" s="312"/>
      <c r="IOZ90" s="312"/>
      <c r="IPA90" s="312"/>
      <c r="IPB90" s="312"/>
      <c r="IPC90" s="312"/>
      <c r="IPD90" s="312"/>
      <c r="IPE90" s="312"/>
      <c r="IPF90" s="312"/>
      <c r="IPG90" s="312"/>
      <c r="IPH90" s="312"/>
      <c r="IPI90" s="312"/>
      <c r="IPJ90" s="312"/>
      <c r="IPK90" s="312"/>
      <c r="IPL90" s="312"/>
      <c r="IPM90" s="312"/>
      <c r="IPN90" s="312"/>
      <c r="IPO90" s="312"/>
      <c r="IPP90" s="312"/>
      <c r="IPQ90" s="318"/>
      <c r="IPR90" s="318"/>
      <c r="IPS90" s="318"/>
      <c r="IPT90" s="318"/>
      <c r="IPU90" s="318"/>
      <c r="IPV90" s="318"/>
      <c r="IPW90" s="318"/>
      <c r="IPX90" s="318"/>
      <c r="IPY90" s="318"/>
      <c r="IPZ90" s="318"/>
      <c r="IQA90" s="318"/>
      <c r="IQB90" s="318"/>
      <c r="IQC90" s="318"/>
      <c r="IQD90" s="318"/>
      <c r="IQE90" s="318"/>
      <c r="IQF90" s="318"/>
      <c r="IQG90" s="322"/>
      <c r="IQH90" s="323"/>
      <c r="IQI90" s="323"/>
      <c r="IQJ90" s="323"/>
      <c r="IQK90" s="323"/>
      <c r="IQL90" s="323"/>
      <c r="IQM90" s="323"/>
      <c r="IQN90" s="323"/>
      <c r="IQO90" s="323"/>
      <c r="IQP90" s="323"/>
      <c r="IQQ90" s="323"/>
      <c r="IQR90" s="323"/>
      <c r="IQS90" s="323"/>
      <c r="IQT90" s="323"/>
      <c r="IQU90" s="323"/>
      <c r="IQV90" s="350"/>
      <c r="IQW90" s="312"/>
      <c r="IQX90" s="312"/>
      <c r="IQY90" s="312"/>
      <c r="IQZ90" s="312"/>
      <c r="IRA90" s="312"/>
      <c r="IRB90" s="312"/>
      <c r="IRC90" s="312"/>
      <c r="IRD90" s="312"/>
      <c r="IRE90" s="312"/>
      <c r="IRF90" s="312"/>
      <c r="IRG90" s="312"/>
      <c r="IRH90" s="312"/>
      <c r="IRI90" s="312"/>
      <c r="IRJ90" s="312"/>
      <c r="IRK90" s="312"/>
      <c r="IRL90" s="312"/>
      <c r="IRM90" s="312"/>
      <c r="IRN90" s="312"/>
      <c r="IRO90" s="312"/>
      <c r="IRP90" s="312"/>
      <c r="IRQ90" s="312"/>
      <c r="IRR90" s="312"/>
      <c r="IRS90" s="312"/>
      <c r="IRT90" s="312"/>
      <c r="IRU90" s="312"/>
      <c r="IRV90" s="312"/>
      <c r="IRW90" s="312"/>
      <c r="IRX90" s="312"/>
      <c r="IRY90" s="312"/>
      <c r="IRZ90" s="312"/>
      <c r="ISA90" s="312"/>
      <c r="ISB90" s="312"/>
      <c r="ISC90" s="312"/>
      <c r="ISD90" s="312"/>
      <c r="ISE90" s="312"/>
      <c r="ISF90" s="312"/>
      <c r="ISG90" s="312"/>
      <c r="ISH90" s="312"/>
      <c r="ISI90" s="312"/>
      <c r="ISJ90" s="312"/>
      <c r="ISK90" s="312"/>
      <c r="ISL90" s="312"/>
      <c r="ISM90" s="312"/>
      <c r="ISN90" s="312"/>
      <c r="ISO90" s="312"/>
      <c r="ISP90" s="312"/>
      <c r="ISQ90" s="312"/>
      <c r="ISR90" s="312"/>
      <c r="ISS90" s="312"/>
      <c r="IST90" s="312"/>
      <c r="ISU90" s="312"/>
      <c r="ISV90" s="312"/>
      <c r="ISW90" s="312"/>
      <c r="ISX90" s="312"/>
      <c r="ISY90" s="312"/>
      <c r="ISZ90" s="312"/>
      <c r="ITA90" s="312"/>
      <c r="ITB90" s="312"/>
      <c r="ITC90" s="312"/>
      <c r="ITD90" s="312"/>
      <c r="ITE90" s="318"/>
      <c r="ITF90" s="318"/>
      <c r="ITG90" s="318"/>
      <c r="ITH90" s="318"/>
      <c r="ITI90" s="318"/>
      <c r="ITJ90" s="318"/>
      <c r="ITK90" s="318"/>
      <c r="ITL90" s="318"/>
      <c r="ITM90" s="318"/>
      <c r="ITN90" s="318"/>
      <c r="ITO90" s="318"/>
      <c r="ITP90" s="318"/>
      <c r="ITQ90" s="318"/>
      <c r="ITR90" s="318"/>
      <c r="ITS90" s="318"/>
      <c r="ITT90" s="318"/>
      <c r="ITU90" s="322"/>
      <c r="ITV90" s="323"/>
      <c r="ITW90" s="323"/>
      <c r="ITX90" s="323"/>
      <c r="ITY90" s="323"/>
      <c r="ITZ90" s="323"/>
      <c r="IUA90" s="323"/>
      <c r="IUB90" s="323"/>
      <c r="IUC90" s="323"/>
      <c r="IUD90" s="323"/>
      <c r="IUE90" s="323"/>
      <c r="IUF90" s="323"/>
      <c r="IUG90" s="323"/>
      <c r="IUH90" s="323"/>
      <c r="IUI90" s="323"/>
      <c r="IUJ90" s="350"/>
      <c r="IUK90" s="312"/>
      <c r="IUL90" s="312"/>
      <c r="IUM90" s="312"/>
      <c r="IUN90" s="312"/>
      <c r="IUO90" s="312"/>
      <c r="IUP90" s="312"/>
      <c r="IUQ90" s="312"/>
      <c r="IUR90" s="312"/>
      <c r="IUS90" s="312"/>
      <c r="IUT90" s="312"/>
      <c r="IUU90" s="312"/>
      <c r="IUV90" s="312"/>
      <c r="IUW90" s="312"/>
      <c r="IUX90" s="312"/>
      <c r="IUY90" s="312"/>
      <c r="IUZ90" s="312"/>
      <c r="IVA90" s="312"/>
      <c r="IVB90" s="312"/>
      <c r="IVC90" s="312"/>
      <c r="IVD90" s="312"/>
      <c r="IVE90" s="312"/>
      <c r="IVF90" s="312"/>
      <c r="IVG90" s="312"/>
      <c r="IVH90" s="312"/>
      <c r="IVI90" s="312"/>
      <c r="IVJ90" s="312"/>
      <c r="IVK90" s="312"/>
      <c r="IVL90" s="312"/>
      <c r="IVM90" s="312"/>
      <c r="IVN90" s="312"/>
      <c r="IVO90" s="312"/>
      <c r="IVP90" s="312"/>
      <c r="IVQ90" s="312"/>
      <c r="IVR90" s="312"/>
      <c r="IVS90" s="312"/>
      <c r="IVT90" s="312"/>
      <c r="IVU90" s="312"/>
      <c r="IVV90" s="312"/>
      <c r="IVW90" s="312"/>
      <c r="IVX90" s="312"/>
      <c r="IVY90" s="312"/>
      <c r="IVZ90" s="312"/>
      <c r="IWA90" s="312"/>
      <c r="IWB90" s="312"/>
      <c r="IWC90" s="312"/>
      <c r="IWD90" s="312"/>
      <c r="IWE90" s="312"/>
      <c r="IWF90" s="312"/>
      <c r="IWG90" s="312"/>
      <c r="IWH90" s="312"/>
      <c r="IWI90" s="312"/>
      <c r="IWJ90" s="312"/>
      <c r="IWK90" s="312"/>
      <c r="IWL90" s="312"/>
      <c r="IWM90" s="312"/>
      <c r="IWN90" s="312"/>
      <c r="IWO90" s="312"/>
      <c r="IWP90" s="312"/>
      <c r="IWQ90" s="312"/>
      <c r="IWR90" s="312"/>
      <c r="IWS90" s="318"/>
      <c r="IWT90" s="318"/>
      <c r="IWU90" s="318"/>
      <c r="IWV90" s="318"/>
      <c r="IWW90" s="318"/>
      <c r="IWX90" s="318"/>
      <c r="IWY90" s="318"/>
      <c r="IWZ90" s="318"/>
      <c r="IXA90" s="318"/>
      <c r="IXB90" s="318"/>
      <c r="IXC90" s="318"/>
      <c r="IXD90" s="318"/>
      <c r="IXE90" s="318"/>
      <c r="IXF90" s="318"/>
      <c r="IXG90" s="318"/>
      <c r="IXH90" s="318"/>
      <c r="IXI90" s="322"/>
      <c r="IXJ90" s="323"/>
      <c r="IXK90" s="323"/>
      <c r="IXL90" s="323"/>
      <c r="IXM90" s="323"/>
      <c r="IXN90" s="323"/>
      <c r="IXO90" s="323"/>
      <c r="IXP90" s="323"/>
      <c r="IXQ90" s="323"/>
      <c r="IXR90" s="323"/>
      <c r="IXS90" s="323"/>
      <c r="IXT90" s="323"/>
      <c r="IXU90" s="323"/>
      <c r="IXV90" s="323"/>
      <c r="IXW90" s="323"/>
      <c r="IXX90" s="350"/>
      <c r="IXY90" s="312"/>
      <c r="IXZ90" s="312"/>
      <c r="IYA90" s="312"/>
      <c r="IYB90" s="312"/>
      <c r="IYC90" s="312"/>
      <c r="IYD90" s="312"/>
      <c r="IYE90" s="312"/>
      <c r="IYF90" s="312"/>
      <c r="IYG90" s="312"/>
      <c r="IYH90" s="312"/>
      <c r="IYI90" s="312"/>
      <c r="IYJ90" s="312"/>
      <c r="IYK90" s="312"/>
      <c r="IYL90" s="312"/>
      <c r="IYM90" s="312"/>
      <c r="IYN90" s="312"/>
      <c r="IYO90" s="312"/>
      <c r="IYP90" s="312"/>
      <c r="IYQ90" s="312"/>
      <c r="IYR90" s="312"/>
      <c r="IYS90" s="312"/>
      <c r="IYT90" s="312"/>
      <c r="IYU90" s="312"/>
      <c r="IYV90" s="312"/>
      <c r="IYW90" s="312"/>
      <c r="IYX90" s="312"/>
      <c r="IYY90" s="312"/>
      <c r="IYZ90" s="312"/>
      <c r="IZA90" s="312"/>
      <c r="IZB90" s="312"/>
      <c r="IZC90" s="312"/>
      <c r="IZD90" s="312"/>
      <c r="IZE90" s="312"/>
      <c r="IZF90" s="312"/>
      <c r="IZG90" s="312"/>
      <c r="IZH90" s="312"/>
      <c r="IZI90" s="312"/>
      <c r="IZJ90" s="312"/>
      <c r="IZK90" s="312"/>
      <c r="IZL90" s="312"/>
      <c r="IZM90" s="312"/>
      <c r="IZN90" s="312"/>
      <c r="IZO90" s="312"/>
      <c r="IZP90" s="312"/>
      <c r="IZQ90" s="312"/>
      <c r="IZR90" s="312"/>
      <c r="IZS90" s="312"/>
      <c r="IZT90" s="312"/>
      <c r="IZU90" s="312"/>
      <c r="IZV90" s="312"/>
      <c r="IZW90" s="312"/>
      <c r="IZX90" s="312"/>
      <c r="IZY90" s="312"/>
      <c r="IZZ90" s="312"/>
      <c r="JAA90" s="312"/>
      <c r="JAB90" s="312"/>
      <c r="JAC90" s="312"/>
      <c r="JAD90" s="312"/>
      <c r="JAE90" s="312"/>
      <c r="JAF90" s="312"/>
      <c r="JAG90" s="318"/>
      <c r="JAH90" s="318"/>
      <c r="JAI90" s="318"/>
      <c r="JAJ90" s="318"/>
      <c r="JAK90" s="318"/>
      <c r="JAL90" s="318"/>
      <c r="JAM90" s="318"/>
      <c r="JAN90" s="318"/>
      <c r="JAO90" s="318"/>
      <c r="JAP90" s="318"/>
      <c r="JAQ90" s="318"/>
      <c r="JAR90" s="318"/>
      <c r="JAS90" s="318"/>
      <c r="JAT90" s="318"/>
      <c r="JAU90" s="318"/>
      <c r="JAV90" s="318"/>
      <c r="JAW90" s="322"/>
      <c r="JAX90" s="323"/>
      <c r="JAY90" s="323"/>
      <c r="JAZ90" s="323"/>
      <c r="JBA90" s="323"/>
      <c r="JBB90" s="323"/>
      <c r="JBC90" s="323"/>
      <c r="JBD90" s="323"/>
      <c r="JBE90" s="323"/>
      <c r="JBF90" s="323"/>
      <c r="JBG90" s="323"/>
      <c r="JBH90" s="323"/>
      <c r="JBI90" s="323"/>
      <c r="JBJ90" s="323"/>
      <c r="JBK90" s="323"/>
      <c r="JBL90" s="350"/>
      <c r="JBM90" s="312"/>
      <c r="JBN90" s="312"/>
      <c r="JBO90" s="312"/>
      <c r="JBP90" s="312"/>
      <c r="JBQ90" s="312"/>
      <c r="JBR90" s="312"/>
      <c r="JBS90" s="312"/>
      <c r="JBT90" s="312"/>
      <c r="JBU90" s="312"/>
      <c r="JBV90" s="312"/>
      <c r="JBW90" s="312"/>
      <c r="JBX90" s="312"/>
      <c r="JBY90" s="312"/>
      <c r="JBZ90" s="312"/>
      <c r="JCA90" s="312"/>
      <c r="JCB90" s="312"/>
      <c r="JCC90" s="312"/>
      <c r="JCD90" s="312"/>
      <c r="JCE90" s="312"/>
      <c r="JCF90" s="312"/>
      <c r="JCG90" s="312"/>
      <c r="JCH90" s="312"/>
      <c r="JCI90" s="312"/>
      <c r="JCJ90" s="312"/>
      <c r="JCK90" s="312"/>
      <c r="JCL90" s="312"/>
      <c r="JCM90" s="312"/>
      <c r="JCN90" s="312"/>
      <c r="JCO90" s="312"/>
      <c r="JCP90" s="312"/>
      <c r="JCQ90" s="312"/>
      <c r="JCR90" s="312"/>
      <c r="JCS90" s="312"/>
      <c r="JCT90" s="312"/>
      <c r="JCU90" s="312"/>
      <c r="JCV90" s="312"/>
      <c r="JCW90" s="312"/>
      <c r="JCX90" s="312"/>
      <c r="JCY90" s="312"/>
      <c r="JCZ90" s="312"/>
      <c r="JDA90" s="312"/>
      <c r="JDB90" s="312"/>
      <c r="JDC90" s="312"/>
      <c r="JDD90" s="312"/>
      <c r="JDE90" s="312"/>
      <c r="JDF90" s="312"/>
      <c r="JDG90" s="312"/>
      <c r="JDH90" s="312"/>
      <c r="JDI90" s="312"/>
      <c r="JDJ90" s="312"/>
      <c r="JDK90" s="312"/>
      <c r="JDL90" s="312"/>
      <c r="JDM90" s="312"/>
      <c r="JDN90" s="312"/>
      <c r="JDO90" s="312"/>
      <c r="JDP90" s="312"/>
      <c r="JDQ90" s="312"/>
      <c r="JDR90" s="312"/>
      <c r="JDS90" s="312"/>
      <c r="JDT90" s="312"/>
      <c r="JDU90" s="318"/>
      <c r="JDV90" s="318"/>
      <c r="JDW90" s="318"/>
      <c r="JDX90" s="318"/>
      <c r="JDY90" s="318"/>
      <c r="JDZ90" s="318"/>
      <c r="JEA90" s="318"/>
      <c r="JEB90" s="318"/>
      <c r="JEC90" s="318"/>
      <c r="JED90" s="318"/>
      <c r="JEE90" s="318"/>
      <c r="JEF90" s="318"/>
      <c r="JEG90" s="318"/>
      <c r="JEH90" s="318"/>
      <c r="JEI90" s="318"/>
      <c r="JEJ90" s="318"/>
      <c r="JEK90" s="322"/>
      <c r="JEL90" s="323"/>
      <c r="JEM90" s="323"/>
      <c r="JEN90" s="323"/>
      <c r="JEO90" s="323"/>
      <c r="JEP90" s="323"/>
      <c r="JEQ90" s="323"/>
      <c r="JER90" s="323"/>
      <c r="JES90" s="323"/>
      <c r="JET90" s="323"/>
      <c r="JEU90" s="323"/>
      <c r="JEV90" s="323"/>
      <c r="JEW90" s="323"/>
      <c r="JEX90" s="323"/>
      <c r="JEY90" s="323"/>
      <c r="JEZ90" s="350"/>
      <c r="JFA90" s="312"/>
      <c r="JFB90" s="312"/>
      <c r="JFC90" s="312"/>
      <c r="JFD90" s="312"/>
      <c r="JFE90" s="312"/>
      <c r="JFF90" s="312"/>
      <c r="JFG90" s="312"/>
      <c r="JFH90" s="312"/>
      <c r="JFI90" s="312"/>
      <c r="JFJ90" s="312"/>
      <c r="JFK90" s="312"/>
      <c r="JFL90" s="312"/>
      <c r="JFM90" s="312"/>
      <c r="JFN90" s="312"/>
      <c r="JFO90" s="312"/>
      <c r="JFP90" s="312"/>
      <c r="JFQ90" s="312"/>
      <c r="JFR90" s="312"/>
      <c r="JFS90" s="312"/>
      <c r="JFT90" s="312"/>
      <c r="JFU90" s="312"/>
      <c r="JFV90" s="312"/>
      <c r="JFW90" s="312"/>
      <c r="JFX90" s="312"/>
      <c r="JFY90" s="312"/>
      <c r="JFZ90" s="312"/>
      <c r="JGA90" s="312"/>
      <c r="JGB90" s="312"/>
      <c r="JGC90" s="312"/>
      <c r="JGD90" s="312"/>
      <c r="JGE90" s="312"/>
      <c r="JGF90" s="312"/>
      <c r="JGG90" s="312"/>
      <c r="JGH90" s="312"/>
      <c r="JGI90" s="312"/>
      <c r="JGJ90" s="312"/>
      <c r="JGK90" s="312"/>
      <c r="JGL90" s="312"/>
      <c r="JGM90" s="312"/>
      <c r="JGN90" s="312"/>
      <c r="JGO90" s="312"/>
      <c r="JGP90" s="312"/>
      <c r="JGQ90" s="312"/>
      <c r="JGR90" s="312"/>
      <c r="JGS90" s="312"/>
      <c r="JGT90" s="312"/>
      <c r="JGU90" s="312"/>
      <c r="JGV90" s="312"/>
      <c r="JGW90" s="312"/>
      <c r="JGX90" s="312"/>
      <c r="JGY90" s="312"/>
      <c r="JGZ90" s="312"/>
      <c r="JHA90" s="312"/>
      <c r="JHB90" s="312"/>
      <c r="JHC90" s="312"/>
      <c r="JHD90" s="312"/>
      <c r="JHE90" s="312"/>
      <c r="JHF90" s="312"/>
      <c r="JHG90" s="312"/>
      <c r="JHH90" s="312"/>
      <c r="JHI90" s="318"/>
      <c r="JHJ90" s="318"/>
      <c r="JHK90" s="318"/>
      <c r="JHL90" s="318"/>
      <c r="JHM90" s="318"/>
      <c r="JHN90" s="318"/>
      <c r="JHO90" s="318"/>
      <c r="JHP90" s="318"/>
      <c r="JHQ90" s="318"/>
      <c r="JHR90" s="318"/>
      <c r="JHS90" s="318"/>
      <c r="JHT90" s="318"/>
      <c r="JHU90" s="318"/>
      <c r="JHV90" s="318"/>
      <c r="JHW90" s="318"/>
      <c r="JHX90" s="318"/>
      <c r="JHY90" s="322"/>
      <c r="JHZ90" s="323"/>
      <c r="JIA90" s="323"/>
      <c r="JIB90" s="323"/>
      <c r="JIC90" s="323"/>
      <c r="JID90" s="323"/>
      <c r="JIE90" s="323"/>
      <c r="JIF90" s="323"/>
      <c r="JIG90" s="323"/>
      <c r="JIH90" s="323"/>
      <c r="JII90" s="323"/>
      <c r="JIJ90" s="323"/>
      <c r="JIK90" s="323"/>
      <c r="JIL90" s="323"/>
      <c r="JIM90" s="323"/>
      <c r="JIN90" s="350"/>
      <c r="JIO90" s="312"/>
      <c r="JIP90" s="312"/>
      <c r="JIQ90" s="312"/>
      <c r="JIR90" s="312"/>
      <c r="JIS90" s="312"/>
      <c r="JIT90" s="312"/>
      <c r="JIU90" s="312"/>
      <c r="JIV90" s="312"/>
      <c r="JIW90" s="312"/>
      <c r="JIX90" s="312"/>
      <c r="JIY90" s="312"/>
      <c r="JIZ90" s="312"/>
      <c r="JJA90" s="312"/>
      <c r="JJB90" s="312"/>
      <c r="JJC90" s="312"/>
      <c r="JJD90" s="312"/>
      <c r="JJE90" s="312"/>
      <c r="JJF90" s="312"/>
      <c r="JJG90" s="312"/>
      <c r="JJH90" s="312"/>
      <c r="JJI90" s="312"/>
      <c r="JJJ90" s="312"/>
      <c r="JJK90" s="312"/>
      <c r="JJL90" s="312"/>
      <c r="JJM90" s="312"/>
      <c r="JJN90" s="312"/>
      <c r="JJO90" s="312"/>
      <c r="JJP90" s="312"/>
      <c r="JJQ90" s="312"/>
      <c r="JJR90" s="312"/>
      <c r="JJS90" s="312"/>
      <c r="JJT90" s="312"/>
      <c r="JJU90" s="312"/>
      <c r="JJV90" s="312"/>
      <c r="JJW90" s="312"/>
      <c r="JJX90" s="312"/>
      <c r="JJY90" s="312"/>
      <c r="JJZ90" s="312"/>
      <c r="JKA90" s="312"/>
      <c r="JKB90" s="312"/>
      <c r="JKC90" s="312"/>
      <c r="JKD90" s="312"/>
      <c r="JKE90" s="312"/>
      <c r="JKF90" s="312"/>
      <c r="JKG90" s="312"/>
      <c r="JKH90" s="312"/>
      <c r="JKI90" s="312"/>
      <c r="JKJ90" s="312"/>
      <c r="JKK90" s="312"/>
      <c r="JKL90" s="312"/>
      <c r="JKM90" s="312"/>
      <c r="JKN90" s="312"/>
      <c r="JKO90" s="312"/>
      <c r="JKP90" s="312"/>
      <c r="JKQ90" s="312"/>
      <c r="JKR90" s="312"/>
      <c r="JKS90" s="312"/>
      <c r="JKT90" s="312"/>
      <c r="JKU90" s="312"/>
      <c r="JKV90" s="312"/>
      <c r="JKW90" s="318"/>
      <c r="JKX90" s="318"/>
      <c r="JKY90" s="318"/>
      <c r="JKZ90" s="318"/>
      <c r="JLA90" s="318"/>
      <c r="JLB90" s="318"/>
      <c r="JLC90" s="318"/>
      <c r="JLD90" s="318"/>
      <c r="JLE90" s="318"/>
      <c r="JLF90" s="318"/>
      <c r="JLG90" s="318"/>
      <c r="JLH90" s="318"/>
      <c r="JLI90" s="318"/>
      <c r="JLJ90" s="318"/>
      <c r="JLK90" s="318"/>
      <c r="JLL90" s="318"/>
      <c r="JLM90" s="322"/>
      <c r="JLN90" s="323"/>
      <c r="JLO90" s="323"/>
      <c r="JLP90" s="323"/>
      <c r="JLQ90" s="323"/>
      <c r="JLR90" s="323"/>
      <c r="JLS90" s="323"/>
      <c r="JLT90" s="323"/>
      <c r="JLU90" s="323"/>
      <c r="JLV90" s="323"/>
      <c r="JLW90" s="323"/>
      <c r="JLX90" s="323"/>
      <c r="JLY90" s="323"/>
      <c r="JLZ90" s="323"/>
      <c r="JMA90" s="323"/>
      <c r="JMB90" s="350"/>
      <c r="JMC90" s="312"/>
      <c r="JMD90" s="312"/>
      <c r="JME90" s="312"/>
      <c r="JMF90" s="312"/>
      <c r="JMG90" s="312"/>
      <c r="JMH90" s="312"/>
      <c r="JMI90" s="312"/>
      <c r="JMJ90" s="312"/>
      <c r="JMK90" s="312"/>
      <c r="JML90" s="312"/>
      <c r="JMM90" s="312"/>
      <c r="JMN90" s="312"/>
      <c r="JMO90" s="312"/>
      <c r="JMP90" s="312"/>
      <c r="JMQ90" s="312"/>
      <c r="JMR90" s="312"/>
      <c r="JMS90" s="312"/>
      <c r="JMT90" s="312"/>
      <c r="JMU90" s="312"/>
      <c r="JMV90" s="312"/>
      <c r="JMW90" s="312"/>
      <c r="JMX90" s="312"/>
      <c r="JMY90" s="312"/>
      <c r="JMZ90" s="312"/>
      <c r="JNA90" s="312"/>
      <c r="JNB90" s="312"/>
      <c r="JNC90" s="312"/>
      <c r="JND90" s="312"/>
      <c r="JNE90" s="312"/>
      <c r="JNF90" s="312"/>
      <c r="JNG90" s="312"/>
      <c r="JNH90" s="312"/>
      <c r="JNI90" s="312"/>
      <c r="JNJ90" s="312"/>
      <c r="JNK90" s="312"/>
      <c r="JNL90" s="312"/>
      <c r="JNM90" s="312"/>
      <c r="JNN90" s="312"/>
      <c r="JNO90" s="312"/>
      <c r="JNP90" s="312"/>
      <c r="JNQ90" s="312"/>
      <c r="JNR90" s="312"/>
      <c r="JNS90" s="312"/>
      <c r="JNT90" s="312"/>
      <c r="JNU90" s="312"/>
      <c r="JNV90" s="312"/>
      <c r="JNW90" s="312"/>
      <c r="JNX90" s="312"/>
      <c r="JNY90" s="312"/>
      <c r="JNZ90" s="312"/>
      <c r="JOA90" s="312"/>
      <c r="JOB90" s="312"/>
      <c r="JOC90" s="312"/>
      <c r="JOD90" s="312"/>
      <c r="JOE90" s="312"/>
      <c r="JOF90" s="312"/>
      <c r="JOG90" s="312"/>
      <c r="JOH90" s="312"/>
      <c r="JOI90" s="312"/>
      <c r="JOJ90" s="312"/>
      <c r="JOK90" s="318"/>
      <c r="JOL90" s="318"/>
      <c r="JOM90" s="318"/>
      <c r="JON90" s="318"/>
      <c r="JOO90" s="318"/>
      <c r="JOP90" s="318"/>
      <c r="JOQ90" s="318"/>
      <c r="JOR90" s="318"/>
      <c r="JOS90" s="318"/>
      <c r="JOT90" s="318"/>
      <c r="JOU90" s="318"/>
      <c r="JOV90" s="318"/>
      <c r="JOW90" s="318"/>
      <c r="JOX90" s="318"/>
      <c r="JOY90" s="318"/>
      <c r="JOZ90" s="318"/>
      <c r="JPA90" s="322"/>
      <c r="JPB90" s="323"/>
      <c r="JPC90" s="323"/>
      <c r="JPD90" s="323"/>
      <c r="JPE90" s="323"/>
      <c r="JPF90" s="323"/>
      <c r="JPG90" s="323"/>
      <c r="JPH90" s="323"/>
      <c r="JPI90" s="323"/>
      <c r="JPJ90" s="323"/>
      <c r="JPK90" s="323"/>
      <c r="JPL90" s="323"/>
      <c r="JPM90" s="323"/>
      <c r="JPN90" s="323"/>
      <c r="JPO90" s="323"/>
      <c r="JPP90" s="350"/>
      <c r="JPQ90" s="312"/>
      <c r="JPR90" s="312"/>
      <c r="JPS90" s="312"/>
      <c r="JPT90" s="312"/>
      <c r="JPU90" s="312"/>
      <c r="JPV90" s="312"/>
      <c r="JPW90" s="312"/>
      <c r="JPX90" s="312"/>
      <c r="JPY90" s="312"/>
      <c r="JPZ90" s="312"/>
      <c r="JQA90" s="312"/>
      <c r="JQB90" s="312"/>
      <c r="JQC90" s="312"/>
      <c r="JQD90" s="312"/>
      <c r="JQE90" s="312"/>
      <c r="JQF90" s="312"/>
      <c r="JQG90" s="312"/>
      <c r="JQH90" s="312"/>
      <c r="JQI90" s="312"/>
      <c r="JQJ90" s="312"/>
      <c r="JQK90" s="312"/>
      <c r="JQL90" s="312"/>
      <c r="JQM90" s="312"/>
      <c r="JQN90" s="312"/>
      <c r="JQO90" s="312"/>
      <c r="JQP90" s="312"/>
      <c r="JQQ90" s="312"/>
      <c r="JQR90" s="312"/>
      <c r="JQS90" s="312"/>
      <c r="JQT90" s="312"/>
      <c r="JQU90" s="312"/>
      <c r="JQV90" s="312"/>
      <c r="JQW90" s="312"/>
      <c r="JQX90" s="312"/>
      <c r="JQY90" s="312"/>
      <c r="JQZ90" s="312"/>
      <c r="JRA90" s="312"/>
      <c r="JRB90" s="312"/>
      <c r="JRC90" s="312"/>
      <c r="JRD90" s="312"/>
      <c r="JRE90" s="312"/>
      <c r="JRF90" s="312"/>
      <c r="JRG90" s="312"/>
      <c r="JRH90" s="312"/>
      <c r="JRI90" s="312"/>
      <c r="JRJ90" s="312"/>
      <c r="JRK90" s="312"/>
      <c r="JRL90" s="312"/>
      <c r="JRM90" s="312"/>
      <c r="JRN90" s="312"/>
      <c r="JRO90" s="312"/>
      <c r="JRP90" s="312"/>
      <c r="JRQ90" s="312"/>
      <c r="JRR90" s="312"/>
      <c r="JRS90" s="312"/>
      <c r="JRT90" s="312"/>
      <c r="JRU90" s="312"/>
      <c r="JRV90" s="312"/>
      <c r="JRW90" s="312"/>
      <c r="JRX90" s="312"/>
      <c r="JRY90" s="318"/>
      <c r="JRZ90" s="318"/>
      <c r="JSA90" s="318"/>
      <c r="JSB90" s="318"/>
      <c r="JSC90" s="318"/>
      <c r="JSD90" s="318"/>
      <c r="JSE90" s="318"/>
      <c r="JSF90" s="318"/>
      <c r="JSG90" s="318"/>
      <c r="JSH90" s="318"/>
      <c r="JSI90" s="318"/>
      <c r="JSJ90" s="318"/>
      <c r="JSK90" s="318"/>
      <c r="JSL90" s="318"/>
      <c r="JSM90" s="318"/>
      <c r="JSN90" s="318"/>
      <c r="JSO90" s="322"/>
      <c r="JSP90" s="323"/>
      <c r="JSQ90" s="323"/>
      <c r="JSR90" s="323"/>
      <c r="JSS90" s="323"/>
      <c r="JST90" s="323"/>
      <c r="JSU90" s="323"/>
      <c r="JSV90" s="323"/>
      <c r="JSW90" s="323"/>
      <c r="JSX90" s="323"/>
      <c r="JSY90" s="323"/>
      <c r="JSZ90" s="323"/>
      <c r="JTA90" s="323"/>
      <c r="JTB90" s="323"/>
      <c r="JTC90" s="323"/>
      <c r="JTD90" s="350"/>
      <c r="JTE90" s="312"/>
      <c r="JTF90" s="312"/>
      <c r="JTG90" s="312"/>
      <c r="JTH90" s="312"/>
      <c r="JTI90" s="312"/>
      <c r="JTJ90" s="312"/>
      <c r="JTK90" s="312"/>
      <c r="JTL90" s="312"/>
      <c r="JTM90" s="312"/>
      <c r="JTN90" s="312"/>
      <c r="JTO90" s="312"/>
      <c r="JTP90" s="312"/>
      <c r="JTQ90" s="312"/>
      <c r="JTR90" s="312"/>
      <c r="JTS90" s="312"/>
      <c r="JTT90" s="312"/>
      <c r="JTU90" s="312"/>
      <c r="JTV90" s="312"/>
      <c r="JTW90" s="312"/>
      <c r="JTX90" s="312"/>
      <c r="JTY90" s="312"/>
      <c r="JTZ90" s="312"/>
      <c r="JUA90" s="312"/>
      <c r="JUB90" s="312"/>
      <c r="JUC90" s="312"/>
      <c r="JUD90" s="312"/>
      <c r="JUE90" s="312"/>
      <c r="JUF90" s="312"/>
      <c r="JUG90" s="312"/>
      <c r="JUH90" s="312"/>
      <c r="JUI90" s="312"/>
      <c r="JUJ90" s="312"/>
      <c r="JUK90" s="312"/>
      <c r="JUL90" s="312"/>
      <c r="JUM90" s="312"/>
      <c r="JUN90" s="312"/>
      <c r="JUO90" s="312"/>
      <c r="JUP90" s="312"/>
      <c r="JUQ90" s="312"/>
      <c r="JUR90" s="312"/>
      <c r="JUS90" s="312"/>
      <c r="JUT90" s="312"/>
      <c r="JUU90" s="312"/>
      <c r="JUV90" s="312"/>
      <c r="JUW90" s="312"/>
      <c r="JUX90" s="312"/>
      <c r="JUY90" s="312"/>
      <c r="JUZ90" s="312"/>
      <c r="JVA90" s="312"/>
      <c r="JVB90" s="312"/>
      <c r="JVC90" s="312"/>
      <c r="JVD90" s="312"/>
      <c r="JVE90" s="312"/>
      <c r="JVF90" s="312"/>
      <c r="JVG90" s="312"/>
      <c r="JVH90" s="312"/>
      <c r="JVI90" s="312"/>
      <c r="JVJ90" s="312"/>
      <c r="JVK90" s="312"/>
      <c r="JVL90" s="312"/>
      <c r="JVM90" s="318"/>
      <c r="JVN90" s="318"/>
      <c r="JVO90" s="318"/>
      <c r="JVP90" s="318"/>
      <c r="JVQ90" s="318"/>
      <c r="JVR90" s="318"/>
      <c r="JVS90" s="318"/>
      <c r="JVT90" s="318"/>
      <c r="JVU90" s="318"/>
      <c r="JVV90" s="318"/>
      <c r="JVW90" s="318"/>
      <c r="JVX90" s="318"/>
      <c r="JVY90" s="318"/>
      <c r="JVZ90" s="318"/>
      <c r="JWA90" s="318"/>
      <c r="JWB90" s="318"/>
      <c r="JWC90" s="322"/>
      <c r="JWD90" s="323"/>
      <c r="JWE90" s="323"/>
      <c r="JWF90" s="323"/>
      <c r="JWG90" s="323"/>
      <c r="JWH90" s="323"/>
      <c r="JWI90" s="323"/>
      <c r="JWJ90" s="323"/>
      <c r="JWK90" s="323"/>
      <c r="JWL90" s="323"/>
      <c r="JWM90" s="323"/>
      <c r="JWN90" s="323"/>
      <c r="JWO90" s="323"/>
      <c r="JWP90" s="323"/>
      <c r="JWQ90" s="323"/>
      <c r="JWR90" s="350"/>
      <c r="JWS90" s="312"/>
      <c r="JWT90" s="312"/>
      <c r="JWU90" s="312"/>
      <c r="JWV90" s="312"/>
      <c r="JWW90" s="312"/>
      <c r="JWX90" s="312"/>
      <c r="JWY90" s="312"/>
      <c r="JWZ90" s="312"/>
      <c r="JXA90" s="312"/>
      <c r="JXB90" s="312"/>
      <c r="JXC90" s="312"/>
      <c r="JXD90" s="312"/>
      <c r="JXE90" s="312"/>
      <c r="JXF90" s="312"/>
      <c r="JXG90" s="312"/>
      <c r="JXH90" s="312"/>
      <c r="JXI90" s="312"/>
      <c r="JXJ90" s="312"/>
      <c r="JXK90" s="312"/>
      <c r="JXL90" s="312"/>
      <c r="JXM90" s="312"/>
      <c r="JXN90" s="312"/>
      <c r="JXO90" s="312"/>
      <c r="JXP90" s="312"/>
      <c r="JXQ90" s="312"/>
      <c r="JXR90" s="312"/>
      <c r="JXS90" s="312"/>
      <c r="JXT90" s="312"/>
      <c r="JXU90" s="312"/>
      <c r="JXV90" s="312"/>
      <c r="JXW90" s="312"/>
      <c r="JXX90" s="312"/>
      <c r="JXY90" s="312"/>
      <c r="JXZ90" s="312"/>
      <c r="JYA90" s="312"/>
      <c r="JYB90" s="312"/>
      <c r="JYC90" s="312"/>
      <c r="JYD90" s="312"/>
      <c r="JYE90" s="312"/>
      <c r="JYF90" s="312"/>
      <c r="JYG90" s="312"/>
      <c r="JYH90" s="312"/>
      <c r="JYI90" s="312"/>
      <c r="JYJ90" s="312"/>
      <c r="JYK90" s="312"/>
      <c r="JYL90" s="312"/>
      <c r="JYM90" s="312"/>
      <c r="JYN90" s="312"/>
      <c r="JYO90" s="312"/>
      <c r="JYP90" s="312"/>
      <c r="JYQ90" s="312"/>
      <c r="JYR90" s="312"/>
      <c r="JYS90" s="312"/>
      <c r="JYT90" s="312"/>
      <c r="JYU90" s="312"/>
      <c r="JYV90" s="312"/>
      <c r="JYW90" s="312"/>
      <c r="JYX90" s="312"/>
      <c r="JYY90" s="312"/>
      <c r="JYZ90" s="312"/>
      <c r="JZA90" s="318"/>
      <c r="JZB90" s="318"/>
      <c r="JZC90" s="318"/>
      <c r="JZD90" s="318"/>
      <c r="JZE90" s="318"/>
      <c r="JZF90" s="318"/>
      <c r="JZG90" s="318"/>
      <c r="JZH90" s="318"/>
      <c r="JZI90" s="318"/>
      <c r="JZJ90" s="318"/>
      <c r="JZK90" s="318"/>
      <c r="JZL90" s="318"/>
      <c r="JZM90" s="318"/>
      <c r="JZN90" s="318"/>
      <c r="JZO90" s="318"/>
      <c r="JZP90" s="318"/>
      <c r="JZQ90" s="322"/>
      <c r="JZR90" s="323"/>
      <c r="JZS90" s="323"/>
      <c r="JZT90" s="323"/>
      <c r="JZU90" s="323"/>
      <c r="JZV90" s="323"/>
      <c r="JZW90" s="323"/>
      <c r="JZX90" s="323"/>
      <c r="JZY90" s="323"/>
      <c r="JZZ90" s="323"/>
      <c r="KAA90" s="323"/>
      <c r="KAB90" s="323"/>
      <c r="KAC90" s="323"/>
      <c r="KAD90" s="323"/>
      <c r="KAE90" s="323"/>
      <c r="KAF90" s="350"/>
      <c r="KAG90" s="312"/>
      <c r="KAH90" s="312"/>
      <c r="KAI90" s="312"/>
      <c r="KAJ90" s="312"/>
      <c r="KAK90" s="312"/>
      <c r="KAL90" s="312"/>
      <c r="KAM90" s="312"/>
      <c r="KAN90" s="312"/>
      <c r="KAO90" s="312"/>
      <c r="KAP90" s="312"/>
      <c r="KAQ90" s="312"/>
      <c r="KAR90" s="312"/>
      <c r="KAS90" s="312"/>
      <c r="KAT90" s="312"/>
      <c r="KAU90" s="312"/>
      <c r="KAV90" s="312"/>
      <c r="KAW90" s="312"/>
      <c r="KAX90" s="312"/>
      <c r="KAY90" s="312"/>
      <c r="KAZ90" s="312"/>
      <c r="KBA90" s="312"/>
      <c r="KBB90" s="312"/>
      <c r="KBC90" s="312"/>
      <c r="KBD90" s="312"/>
      <c r="KBE90" s="312"/>
      <c r="KBF90" s="312"/>
      <c r="KBG90" s="312"/>
      <c r="KBH90" s="312"/>
      <c r="KBI90" s="312"/>
      <c r="KBJ90" s="312"/>
      <c r="KBK90" s="312"/>
      <c r="KBL90" s="312"/>
      <c r="KBM90" s="312"/>
      <c r="KBN90" s="312"/>
      <c r="KBO90" s="312"/>
      <c r="KBP90" s="312"/>
      <c r="KBQ90" s="312"/>
      <c r="KBR90" s="312"/>
      <c r="KBS90" s="312"/>
      <c r="KBT90" s="312"/>
      <c r="KBU90" s="312"/>
      <c r="KBV90" s="312"/>
      <c r="KBW90" s="312"/>
      <c r="KBX90" s="312"/>
      <c r="KBY90" s="312"/>
      <c r="KBZ90" s="312"/>
      <c r="KCA90" s="312"/>
      <c r="KCB90" s="312"/>
      <c r="KCC90" s="312"/>
      <c r="KCD90" s="312"/>
      <c r="KCE90" s="312"/>
      <c r="KCF90" s="312"/>
      <c r="KCG90" s="312"/>
      <c r="KCH90" s="312"/>
      <c r="KCI90" s="312"/>
      <c r="KCJ90" s="312"/>
      <c r="KCK90" s="312"/>
      <c r="KCL90" s="312"/>
      <c r="KCM90" s="312"/>
      <c r="KCN90" s="312"/>
      <c r="KCO90" s="318"/>
      <c r="KCP90" s="318"/>
      <c r="KCQ90" s="318"/>
      <c r="KCR90" s="318"/>
      <c r="KCS90" s="318"/>
      <c r="KCT90" s="318"/>
      <c r="KCU90" s="318"/>
      <c r="KCV90" s="318"/>
      <c r="KCW90" s="318"/>
      <c r="KCX90" s="318"/>
      <c r="KCY90" s="318"/>
      <c r="KCZ90" s="318"/>
      <c r="KDA90" s="318"/>
      <c r="KDB90" s="318"/>
      <c r="KDC90" s="318"/>
      <c r="KDD90" s="318"/>
      <c r="KDE90" s="322"/>
      <c r="KDF90" s="323"/>
      <c r="KDG90" s="323"/>
      <c r="KDH90" s="323"/>
      <c r="KDI90" s="323"/>
      <c r="KDJ90" s="323"/>
      <c r="KDK90" s="323"/>
      <c r="KDL90" s="323"/>
      <c r="KDM90" s="323"/>
      <c r="KDN90" s="323"/>
      <c r="KDO90" s="323"/>
      <c r="KDP90" s="323"/>
      <c r="KDQ90" s="323"/>
      <c r="KDR90" s="323"/>
      <c r="KDS90" s="323"/>
      <c r="KDT90" s="350"/>
      <c r="KDU90" s="312"/>
      <c r="KDV90" s="312"/>
      <c r="KDW90" s="312"/>
      <c r="KDX90" s="312"/>
      <c r="KDY90" s="312"/>
      <c r="KDZ90" s="312"/>
      <c r="KEA90" s="312"/>
      <c r="KEB90" s="312"/>
      <c r="KEC90" s="312"/>
      <c r="KED90" s="312"/>
      <c r="KEE90" s="312"/>
      <c r="KEF90" s="312"/>
      <c r="KEG90" s="312"/>
      <c r="KEH90" s="312"/>
      <c r="KEI90" s="312"/>
      <c r="KEJ90" s="312"/>
      <c r="KEK90" s="312"/>
      <c r="KEL90" s="312"/>
      <c r="KEM90" s="312"/>
      <c r="KEN90" s="312"/>
      <c r="KEO90" s="312"/>
      <c r="KEP90" s="312"/>
      <c r="KEQ90" s="312"/>
      <c r="KER90" s="312"/>
      <c r="KES90" s="312"/>
      <c r="KET90" s="312"/>
      <c r="KEU90" s="312"/>
      <c r="KEV90" s="312"/>
      <c r="KEW90" s="312"/>
      <c r="KEX90" s="312"/>
      <c r="KEY90" s="312"/>
      <c r="KEZ90" s="312"/>
      <c r="KFA90" s="312"/>
      <c r="KFB90" s="312"/>
      <c r="KFC90" s="312"/>
      <c r="KFD90" s="312"/>
      <c r="KFE90" s="312"/>
      <c r="KFF90" s="312"/>
      <c r="KFG90" s="312"/>
      <c r="KFH90" s="312"/>
      <c r="KFI90" s="312"/>
      <c r="KFJ90" s="312"/>
      <c r="KFK90" s="312"/>
      <c r="KFL90" s="312"/>
      <c r="KFM90" s="312"/>
      <c r="KFN90" s="312"/>
      <c r="KFO90" s="312"/>
      <c r="KFP90" s="312"/>
      <c r="KFQ90" s="312"/>
      <c r="KFR90" s="312"/>
      <c r="KFS90" s="312"/>
      <c r="KFT90" s="312"/>
      <c r="KFU90" s="312"/>
      <c r="KFV90" s="312"/>
      <c r="KFW90" s="312"/>
      <c r="KFX90" s="312"/>
      <c r="KFY90" s="312"/>
      <c r="KFZ90" s="312"/>
      <c r="KGA90" s="312"/>
      <c r="KGB90" s="312"/>
      <c r="KGC90" s="318"/>
      <c r="KGD90" s="318"/>
      <c r="KGE90" s="318"/>
      <c r="KGF90" s="318"/>
      <c r="KGG90" s="318"/>
      <c r="KGH90" s="318"/>
      <c r="KGI90" s="318"/>
      <c r="KGJ90" s="318"/>
      <c r="KGK90" s="318"/>
      <c r="KGL90" s="318"/>
      <c r="KGM90" s="318"/>
      <c r="KGN90" s="318"/>
      <c r="KGO90" s="318"/>
      <c r="KGP90" s="318"/>
      <c r="KGQ90" s="318"/>
      <c r="KGR90" s="318"/>
      <c r="KGS90" s="322"/>
      <c r="KGT90" s="323"/>
      <c r="KGU90" s="323"/>
      <c r="KGV90" s="323"/>
      <c r="KGW90" s="323"/>
      <c r="KGX90" s="323"/>
      <c r="KGY90" s="323"/>
      <c r="KGZ90" s="323"/>
      <c r="KHA90" s="323"/>
      <c r="KHB90" s="323"/>
      <c r="KHC90" s="323"/>
      <c r="KHD90" s="323"/>
      <c r="KHE90" s="323"/>
      <c r="KHF90" s="323"/>
      <c r="KHG90" s="323"/>
      <c r="KHH90" s="350"/>
      <c r="KHI90" s="312"/>
      <c r="KHJ90" s="312"/>
      <c r="KHK90" s="312"/>
      <c r="KHL90" s="312"/>
      <c r="KHM90" s="312"/>
      <c r="KHN90" s="312"/>
      <c r="KHO90" s="312"/>
      <c r="KHP90" s="312"/>
      <c r="KHQ90" s="312"/>
      <c r="KHR90" s="312"/>
      <c r="KHS90" s="312"/>
      <c r="KHT90" s="312"/>
      <c r="KHU90" s="312"/>
      <c r="KHV90" s="312"/>
      <c r="KHW90" s="312"/>
      <c r="KHX90" s="312"/>
      <c r="KHY90" s="312"/>
      <c r="KHZ90" s="312"/>
      <c r="KIA90" s="312"/>
      <c r="KIB90" s="312"/>
      <c r="KIC90" s="312"/>
      <c r="KID90" s="312"/>
      <c r="KIE90" s="312"/>
      <c r="KIF90" s="312"/>
      <c r="KIG90" s="312"/>
      <c r="KIH90" s="312"/>
      <c r="KII90" s="312"/>
      <c r="KIJ90" s="312"/>
      <c r="KIK90" s="312"/>
      <c r="KIL90" s="312"/>
      <c r="KIM90" s="312"/>
      <c r="KIN90" s="312"/>
      <c r="KIO90" s="312"/>
      <c r="KIP90" s="312"/>
      <c r="KIQ90" s="312"/>
      <c r="KIR90" s="312"/>
      <c r="KIS90" s="312"/>
      <c r="KIT90" s="312"/>
      <c r="KIU90" s="312"/>
      <c r="KIV90" s="312"/>
      <c r="KIW90" s="312"/>
      <c r="KIX90" s="312"/>
      <c r="KIY90" s="312"/>
      <c r="KIZ90" s="312"/>
      <c r="KJA90" s="312"/>
      <c r="KJB90" s="312"/>
      <c r="KJC90" s="312"/>
      <c r="KJD90" s="312"/>
      <c r="KJE90" s="312"/>
      <c r="KJF90" s="312"/>
      <c r="KJG90" s="312"/>
      <c r="KJH90" s="312"/>
      <c r="KJI90" s="312"/>
      <c r="KJJ90" s="312"/>
      <c r="KJK90" s="312"/>
      <c r="KJL90" s="312"/>
      <c r="KJM90" s="312"/>
      <c r="KJN90" s="312"/>
      <c r="KJO90" s="312"/>
      <c r="KJP90" s="312"/>
      <c r="KJQ90" s="318"/>
      <c r="KJR90" s="318"/>
      <c r="KJS90" s="318"/>
      <c r="KJT90" s="318"/>
      <c r="KJU90" s="318"/>
      <c r="KJV90" s="318"/>
      <c r="KJW90" s="318"/>
      <c r="KJX90" s="318"/>
      <c r="KJY90" s="318"/>
      <c r="KJZ90" s="318"/>
      <c r="KKA90" s="318"/>
      <c r="KKB90" s="318"/>
      <c r="KKC90" s="318"/>
      <c r="KKD90" s="318"/>
      <c r="KKE90" s="318"/>
      <c r="KKF90" s="318"/>
      <c r="KKG90" s="322"/>
      <c r="KKH90" s="323"/>
      <c r="KKI90" s="323"/>
      <c r="KKJ90" s="323"/>
      <c r="KKK90" s="323"/>
      <c r="KKL90" s="323"/>
      <c r="KKM90" s="323"/>
      <c r="KKN90" s="323"/>
      <c r="KKO90" s="323"/>
      <c r="KKP90" s="323"/>
      <c r="KKQ90" s="323"/>
      <c r="KKR90" s="323"/>
      <c r="KKS90" s="323"/>
      <c r="KKT90" s="323"/>
      <c r="KKU90" s="323"/>
      <c r="KKV90" s="350"/>
      <c r="KKW90" s="312"/>
      <c r="KKX90" s="312"/>
      <c r="KKY90" s="312"/>
      <c r="KKZ90" s="312"/>
      <c r="KLA90" s="312"/>
      <c r="KLB90" s="312"/>
      <c r="KLC90" s="312"/>
      <c r="KLD90" s="312"/>
      <c r="KLE90" s="312"/>
      <c r="KLF90" s="312"/>
      <c r="KLG90" s="312"/>
      <c r="KLH90" s="312"/>
      <c r="KLI90" s="312"/>
      <c r="KLJ90" s="312"/>
      <c r="KLK90" s="312"/>
      <c r="KLL90" s="312"/>
      <c r="KLM90" s="312"/>
      <c r="KLN90" s="312"/>
      <c r="KLO90" s="312"/>
      <c r="KLP90" s="312"/>
      <c r="KLQ90" s="312"/>
      <c r="KLR90" s="312"/>
      <c r="KLS90" s="312"/>
      <c r="KLT90" s="312"/>
      <c r="KLU90" s="312"/>
      <c r="KLV90" s="312"/>
      <c r="KLW90" s="312"/>
      <c r="KLX90" s="312"/>
      <c r="KLY90" s="312"/>
      <c r="KLZ90" s="312"/>
      <c r="KMA90" s="312"/>
      <c r="KMB90" s="312"/>
      <c r="KMC90" s="312"/>
      <c r="KMD90" s="312"/>
      <c r="KME90" s="312"/>
      <c r="KMF90" s="312"/>
      <c r="KMG90" s="312"/>
      <c r="KMH90" s="312"/>
      <c r="KMI90" s="312"/>
      <c r="KMJ90" s="312"/>
      <c r="KMK90" s="312"/>
      <c r="KML90" s="312"/>
      <c r="KMM90" s="312"/>
      <c r="KMN90" s="312"/>
      <c r="KMO90" s="312"/>
      <c r="KMP90" s="312"/>
      <c r="KMQ90" s="312"/>
      <c r="KMR90" s="312"/>
      <c r="KMS90" s="312"/>
      <c r="KMT90" s="312"/>
      <c r="KMU90" s="312"/>
      <c r="KMV90" s="312"/>
      <c r="KMW90" s="312"/>
      <c r="KMX90" s="312"/>
      <c r="KMY90" s="312"/>
      <c r="KMZ90" s="312"/>
      <c r="KNA90" s="312"/>
      <c r="KNB90" s="312"/>
      <c r="KNC90" s="312"/>
      <c r="KND90" s="312"/>
      <c r="KNE90" s="318"/>
      <c r="KNF90" s="318"/>
      <c r="KNG90" s="318"/>
      <c r="KNH90" s="318"/>
      <c r="KNI90" s="318"/>
      <c r="KNJ90" s="318"/>
      <c r="KNK90" s="318"/>
      <c r="KNL90" s="318"/>
      <c r="KNM90" s="318"/>
      <c r="KNN90" s="318"/>
      <c r="KNO90" s="318"/>
      <c r="KNP90" s="318"/>
      <c r="KNQ90" s="318"/>
      <c r="KNR90" s="318"/>
      <c r="KNS90" s="318"/>
      <c r="KNT90" s="318"/>
      <c r="KNU90" s="322"/>
      <c r="KNV90" s="323"/>
      <c r="KNW90" s="323"/>
      <c r="KNX90" s="323"/>
      <c r="KNY90" s="323"/>
      <c r="KNZ90" s="323"/>
      <c r="KOA90" s="323"/>
      <c r="KOB90" s="323"/>
      <c r="KOC90" s="323"/>
      <c r="KOD90" s="323"/>
      <c r="KOE90" s="323"/>
      <c r="KOF90" s="323"/>
      <c r="KOG90" s="323"/>
      <c r="KOH90" s="323"/>
      <c r="KOI90" s="323"/>
      <c r="KOJ90" s="350"/>
      <c r="KOK90" s="312"/>
      <c r="KOL90" s="312"/>
      <c r="KOM90" s="312"/>
      <c r="KON90" s="312"/>
      <c r="KOO90" s="312"/>
      <c r="KOP90" s="312"/>
      <c r="KOQ90" s="312"/>
      <c r="KOR90" s="312"/>
      <c r="KOS90" s="312"/>
      <c r="KOT90" s="312"/>
      <c r="KOU90" s="312"/>
      <c r="KOV90" s="312"/>
      <c r="KOW90" s="312"/>
      <c r="KOX90" s="312"/>
      <c r="KOY90" s="312"/>
      <c r="KOZ90" s="312"/>
      <c r="KPA90" s="312"/>
      <c r="KPB90" s="312"/>
      <c r="KPC90" s="312"/>
      <c r="KPD90" s="312"/>
      <c r="KPE90" s="312"/>
      <c r="KPF90" s="312"/>
      <c r="KPG90" s="312"/>
      <c r="KPH90" s="312"/>
      <c r="KPI90" s="312"/>
      <c r="KPJ90" s="312"/>
      <c r="KPK90" s="312"/>
      <c r="KPL90" s="312"/>
      <c r="KPM90" s="312"/>
      <c r="KPN90" s="312"/>
      <c r="KPO90" s="312"/>
      <c r="KPP90" s="312"/>
      <c r="KPQ90" s="312"/>
      <c r="KPR90" s="312"/>
      <c r="KPS90" s="312"/>
      <c r="KPT90" s="312"/>
      <c r="KPU90" s="312"/>
      <c r="KPV90" s="312"/>
      <c r="KPW90" s="312"/>
      <c r="KPX90" s="312"/>
      <c r="KPY90" s="312"/>
      <c r="KPZ90" s="312"/>
      <c r="KQA90" s="312"/>
      <c r="KQB90" s="312"/>
      <c r="KQC90" s="312"/>
      <c r="KQD90" s="312"/>
      <c r="KQE90" s="312"/>
      <c r="KQF90" s="312"/>
      <c r="KQG90" s="312"/>
      <c r="KQH90" s="312"/>
      <c r="KQI90" s="312"/>
      <c r="KQJ90" s="312"/>
      <c r="KQK90" s="312"/>
      <c r="KQL90" s="312"/>
      <c r="KQM90" s="312"/>
      <c r="KQN90" s="312"/>
      <c r="KQO90" s="312"/>
      <c r="KQP90" s="312"/>
      <c r="KQQ90" s="312"/>
      <c r="KQR90" s="312"/>
      <c r="KQS90" s="318"/>
      <c r="KQT90" s="318"/>
      <c r="KQU90" s="318"/>
      <c r="KQV90" s="318"/>
      <c r="KQW90" s="318"/>
      <c r="KQX90" s="318"/>
      <c r="KQY90" s="318"/>
      <c r="KQZ90" s="318"/>
      <c r="KRA90" s="318"/>
      <c r="KRB90" s="318"/>
      <c r="KRC90" s="318"/>
      <c r="KRD90" s="318"/>
      <c r="KRE90" s="318"/>
      <c r="KRF90" s="318"/>
      <c r="KRG90" s="318"/>
      <c r="KRH90" s="318"/>
      <c r="KRI90" s="322"/>
      <c r="KRJ90" s="323"/>
      <c r="KRK90" s="323"/>
      <c r="KRL90" s="323"/>
      <c r="KRM90" s="323"/>
      <c r="KRN90" s="323"/>
      <c r="KRO90" s="323"/>
      <c r="KRP90" s="323"/>
      <c r="KRQ90" s="323"/>
      <c r="KRR90" s="323"/>
      <c r="KRS90" s="323"/>
      <c r="KRT90" s="323"/>
      <c r="KRU90" s="323"/>
      <c r="KRV90" s="323"/>
      <c r="KRW90" s="323"/>
      <c r="KRX90" s="350"/>
      <c r="KRY90" s="312"/>
      <c r="KRZ90" s="312"/>
      <c r="KSA90" s="312"/>
      <c r="KSB90" s="312"/>
      <c r="KSC90" s="312"/>
      <c r="KSD90" s="312"/>
      <c r="KSE90" s="312"/>
      <c r="KSF90" s="312"/>
      <c r="KSG90" s="312"/>
      <c r="KSH90" s="312"/>
      <c r="KSI90" s="312"/>
      <c r="KSJ90" s="312"/>
      <c r="KSK90" s="312"/>
      <c r="KSL90" s="312"/>
      <c r="KSM90" s="312"/>
      <c r="KSN90" s="312"/>
      <c r="KSO90" s="312"/>
      <c r="KSP90" s="312"/>
      <c r="KSQ90" s="312"/>
      <c r="KSR90" s="312"/>
      <c r="KSS90" s="312"/>
      <c r="KST90" s="312"/>
      <c r="KSU90" s="312"/>
      <c r="KSV90" s="312"/>
      <c r="KSW90" s="312"/>
      <c r="KSX90" s="312"/>
      <c r="KSY90" s="312"/>
      <c r="KSZ90" s="312"/>
      <c r="KTA90" s="312"/>
      <c r="KTB90" s="312"/>
      <c r="KTC90" s="312"/>
      <c r="KTD90" s="312"/>
      <c r="KTE90" s="312"/>
      <c r="KTF90" s="312"/>
      <c r="KTG90" s="312"/>
      <c r="KTH90" s="312"/>
      <c r="KTI90" s="312"/>
      <c r="KTJ90" s="312"/>
      <c r="KTK90" s="312"/>
      <c r="KTL90" s="312"/>
      <c r="KTM90" s="312"/>
      <c r="KTN90" s="312"/>
      <c r="KTO90" s="312"/>
      <c r="KTP90" s="312"/>
      <c r="KTQ90" s="312"/>
      <c r="KTR90" s="312"/>
      <c r="KTS90" s="312"/>
      <c r="KTT90" s="312"/>
      <c r="KTU90" s="312"/>
      <c r="KTV90" s="312"/>
      <c r="KTW90" s="312"/>
      <c r="KTX90" s="312"/>
      <c r="KTY90" s="312"/>
      <c r="KTZ90" s="312"/>
      <c r="KUA90" s="312"/>
      <c r="KUB90" s="312"/>
      <c r="KUC90" s="312"/>
      <c r="KUD90" s="312"/>
      <c r="KUE90" s="312"/>
      <c r="KUF90" s="312"/>
      <c r="KUG90" s="318"/>
      <c r="KUH90" s="318"/>
      <c r="KUI90" s="318"/>
      <c r="KUJ90" s="318"/>
      <c r="KUK90" s="318"/>
      <c r="KUL90" s="318"/>
      <c r="KUM90" s="318"/>
      <c r="KUN90" s="318"/>
      <c r="KUO90" s="318"/>
      <c r="KUP90" s="318"/>
      <c r="KUQ90" s="318"/>
      <c r="KUR90" s="318"/>
      <c r="KUS90" s="318"/>
      <c r="KUT90" s="318"/>
      <c r="KUU90" s="318"/>
      <c r="KUV90" s="318"/>
      <c r="KUW90" s="322"/>
      <c r="KUX90" s="323"/>
      <c r="KUY90" s="323"/>
      <c r="KUZ90" s="323"/>
      <c r="KVA90" s="323"/>
      <c r="KVB90" s="323"/>
      <c r="KVC90" s="323"/>
      <c r="KVD90" s="323"/>
      <c r="KVE90" s="323"/>
      <c r="KVF90" s="323"/>
      <c r="KVG90" s="323"/>
      <c r="KVH90" s="323"/>
      <c r="KVI90" s="323"/>
      <c r="KVJ90" s="323"/>
      <c r="KVK90" s="323"/>
      <c r="KVL90" s="350"/>
      <c r="KVM90" s="312"/>
      <c r="KVN90" s="312"/>
      <c r="KVO90" s="312"/>
      <c r="KVP90" s="312"/>
      <c r="KVQ90" s="312"/>
      <c r="KVR90" s="312"/>
      <c r="KVS90" s="312"/>
      <c r="KVT90" s="312"/>
      <c r="KVU90" s="312"/>
      <c r="KVV90" s="312"/>
      <c r="KVW90" s="312"/>
      <c r="KVX90" s="312"/>
      <c r="KVY90" s="312"/>
      <c r="KVZ90" s="312"/>
      <c r="KWA90" s="312"/>
      <c r="KWB90" s="312"/>
      <c r="KWC90" s="312"/>
      <c r="KWD90" s="312"/>
      <c r="KWE90" s="312"/>
      <c r="KWF90" s="312"/>
      <c r="KWG90" s="312"/>
      <c r="KWH90" s="312"/>
      <c r="KWI90" s="312"/>
      <c r="KWJ90" s="312"/>
      <c r="KWK90" s="312"/>
      <c r="KWL90" s="312"/>
      <c r="KWM90" s="312"/>
      <c r="KWN90" s="312"/>
      <c r="KWO90" s="312"/>
      <c r="KWP90" s="312"/>
      <c r="KWQ90" s="312"/>
      <c r="KWR90" s="312"/>
      <c r="KWS90" s="312"/>
      <c r="KWT90" s="312"/>
      <c r="KWU90" s="312"/>
      <c r="KWV90" s="312"/>
      <c r="KWW90" s="312"/>
      <c r="KWX90" s="312"/>
      <c r="KWY90" s="312"/>
      <c r="KWZ90" s="312"/>
      <c r="KXA90" s="312"/>
      <c r="KXB90" s="312"/>
      <c r="KXC90" s="312"/>
      <c r="KXD90" s="312"/>
      <c r="KXE90" s="312"/>
      <c r="KXF90" s="312"/>
      <c r="KXG90" s="312"/>
      <c r="KXH90" s="312"/>
      <c r="KXI90" s="312"/>
      <c r="KXJ90" s="312"/>
      <c r="KXK90" s="312"/>
      <c r="KXL90" s="312"/>
      <c r="KXM90" s="312"/>
      <c r="KXN90" s="312"/>
      <c r="KXO90" s="312"/>
      <c r="KXP90" s="312"/>
      <c r="KXQ90" s="312"/>
      <c r="KXR90" s="312"/>
      <c r="KXS90" s="312"/>
      <c r="KXT90" s="312"/>
      <c r="KXU90" s="318"/>
      <c r="KXV90" s="318"/>
      <c r="KXW90" s="318"/>
      <c r="KXX90" s="318"/>
      <c r="KXY90" s="318"/>
      <c r="KXZ90" s="318"/>
      <c r="KYA90" s="318"/>
      <c r="KYB90" s="318"/>
      <c r="KYC90" s="318"/>
      <c r="KYD90" s="318"/>
      <c r="KYE90" s="318"/>
      <c r="KYF90" s="318"/>
      <c r="KYG90" s="318"/>
      <c r="KYH90" s="318"/>
      <c r="KYI90" s="318"/>
      <c r="KYJ90" s="318"/>
      <c r="KYK90" s="322"/>
      <c r="KYL90" s="323"/>
      <c r="KYM90" s="323"/>
      <c r="KYN90" s="323"/>
      <c r="KYO90" s="323"/>
      <c r="KYP90" s="323"/>
      <c r="KYQ90" s="323"/>
      <c r="KYR90" s="323"/>
      <c r="KYS90" s="323"/>
      <c r="KYT90" s="323"/>
      <c r="KYU90" s="323"/>
      <c r="KYV90" s="323"/>
      <c r="KYW90" s="323"/>
      <c r="KYX90" s="323"/>
      <c r="KYY90" s="323"/>
      <c r="KYZ90" s="350"/>
      <c r="KZA90" s="312"/>
      <c r="KZB90" s="312"/>
      <c r="KZC90" s="312"/>
      <c r="KZD90" s="312"/>
      <c r="KZE90" s="312"/>
      <c r="KZF90" s="312"/>
      <c r="KZG90" s="312"/>
      <c r="KZH90" s="312"/>
      <c r="KZI90" s="312"/>
      <c r="KZJ90" s="312"/>
      <c r="KZK90" s="312"/>
      <c r="KZL90" s="312"/>
      <c r="KZM90" s="312"/>
      <c r="KZN90" s="312"/>
      <c r="KZO90" s="312"/>
      <c r="KZP90" s="312"/>
      <c r="KZQ90" s="312"/>
      <c r="KZR90" s="312"/>
      <c r="KZS90" s="312"/>
      <c r="KZT90" s="312"/>
      <c r="KZU90" s="312"/>
      <c r="KZV90" s="312"/>
      <c r="KZW90" s="312"/>
      <c r="KZX90" s="312"/>
      <c r="KZY90" s="312"/>
      <c r="KZZ90" s="312"/>
      <c r="LAA90" s="312"/>
      <c r="LAB90" s="312"/>
      <c r="LAC90" s="312"/>
      <c r="LAD90" s="312"/>
      <c r="LAE90" s="312"/>
      <c r="LAF90" s="312"/>
      <c r="LAG90" s="312"/>
      <c r="LAH90" s="312"/>
      <c r="LAI90" s="312"/>
      <c r="LAJ90" s="312"/>
      <c r="LAK90" s="312"/>
      <c r="LAL90" s="312"/>
      <c r="LAM90" s="312"/>
      <c r="LAN90" s="312"/>
      <c r="LAO90" s="312"/>
      <c r="LAP90" s="312"/>
      <c r="LAQ90" s="312"/>
      <c r="LAR90" s="312"/>
      <c r="LAS90" s="312"/>
      <c r="LAT90" s="312"/>
      <c r="LAU90" s="312"/>
      <c r="LAV90" s="312"/>
      <c r="LAW90" s="312"/>
      <c r="LAX90" s="312"/>
      <c r="LAY90" s="312"/>
      <c r="LAZ90" s="312"/>
      <c r="LBA90" s="312"/>
      <c r="LBB90" s="312"/>
      <c r="LBC90" s="312"/>
      <c r="LBD90" s="312"/>
      <c r="LBE90" s="312"/>
      <c r="LBF90" s="312"/>
      <c r="LBG90" s="312"/>
      <c r="LBH90" s="312"/>
      <c r="LBI90" s="318"/>
      <c r="LBJ90" s="318"/>
      <c r="LBK90" s="318"/>
      <c r="LBL90" s="318"/>
      <c r="LBM90" s="318"/>
      <c r="LBN90" s="318"/>
      <c r="LBO90" s="318"/>
      <c r="LBP90" s="318"/>
      <c r="LBQ90" s="318"/>
      <c r="LBR90" s="318"/>
      <c r="LBS90" s="318"/>
      <c r="LBT90" s="318"/>
      <c r="LBU90" s="318"/>
      <c r="LBV90" s="318"/>
      <c r="LBW90" s="318"/>
      <c r="LBX90" s="318"/>
      <c r="LBY90" s="322"/>
      <c r="LBZ90" s="323"/>
      <c r="LCA90" s="323"/>
      <c r="LCB90" s="323"/>
      <c r="LCC90" s="323"/>
      <c r="LCD90" s="323"/>
      <c r="LCE90" s="323"/>
      <c r="LCF90" s="323"/>
      <c r="LCG90" s="323"/>
      <c r="LCH90" s="323"/>
      <c r="LCI90" s="323"/>
      <c r="LCJ90" s="323"/>
      <c r="LCK90" s="323"/>
      <c r="LCL90" s="323"/>
      <c r="LCM90" s="323"/>
      <c r="LCN90" s="350"/>
      <c r="LCO90" s="312"/>
      <c r="LCP90" s="312"/>
      <c r="LCQ90" s="312"/>
      <c r="LCR90" s="312"/>
      <c r="LCS90" s="312"/>
      <c r="LCT90" s="312"/>
      <c r="LCU90" s="312"/>
      <c r="LCV90" s="312"/>
      <c r="LCW90" s="312"/>
      <c r="LCX90" s="312"/>
      <c r="LCY90" s="312"/>
      <c r="LCZ90" s="312"/>
      <c r="LDA90" s="312"/>
      <c r="LDB90" s="312"/>
      <c r="LDC90" s="312"/>
      <c r="LDD90" s="312"/>
      <c r="LDE90" s="312"/>
      <c r="LDF90" s="312"/>
      <c r="LDG90" s="312"/>
      <c r="LDH90" s="312"/>
      <c r="LDI90" s="312"/>
      <c r="LDJ90" s="312"/>
      <c r="LDK90" s="312"/>
      <c r="LDL90" s="312"/>
      <c r="LDM90" s="312"/>
      <c r="LDN90" s="312"/>
      <c r="LDO90" s="312"/>
      <c r="LDP90" s="312"/>
      <c r="LDQ90" s="312"/>
      <c r="LDR90" s="312"/>
      <c r="LDS90" s="312"/>
      <c r="LDT90" s="312"/>
      <c r="LDU90" s="312"/>
      <c r="LDV90" s="312"/>
      <c r="LDW90" s="312"/>
      <c r="LDX90" s="312"/>
      <c r="LDY90" s="312"/>
      <c r="LDZ90" s="312"/>
      <c r="LEA90" s="312"/>
      <c r="LEB90" s="312"/>
      <c r="LEC90" s="312"/>
      <c r="LED90" s="312"/>
      <c r="LEE90" s="312"/>
      <c r="LEF90" s="312"/>
      <c r="LEG90" s="312"/>
      <c r="LEH90" s="312"/>
      <c r="LEI90" s="312"/>
      <c r="LEJ90" s="312"/>
      <c r="LEK90" s="312"/>
      <c r="LEL90" s="312"/>
      <c r="LEM90" s="312"/>
      <c r="LEN90" s="312"/>
      <c r="LEO90" s="312"/>
      <c r="LEP90" s="312"/>
      <c r="LEQ90" s="312"/>
      <c r="LER90" s="312"/>
      <c r="LES90" s="312"/>
      <c r="LET90" s="312"/>
      <c r="LEU90" s="312"/>
      <c r="LEV90" s="312"/>
      <c r="LEW90" s="318"/>
      <c r="LEX90" s="318"/>
      <c r="LEY90" s="318"/>
      <c r="LEZ90" s="318"/>
      <c r="LFA90" s="318"/>
      <c r="LFB90" s="318"/>
      <c r="LFC90" s="318"/>
      <c r="LFD90" s="318"/>
      <c r="LFE90" s="318"/>
      <c r="LFF90" s="318"/>
      <c r="LFG90" s="318"/>
      <c r="LFH90" s="318"/>
      <c r="LFI90" s="318"/>
      <c r="LFJ90" s="318"/>
      <c r="LFK90" s="318"/>
      <c r="LFL90" s="318"/>
      <c r="LFM90" s="322"/>
      <c r="LFN90" s="323"/>
      <c r="LFO90" s="323"/>
      <c r="LFP90" s="323"/>
      <c r="LFQ90" s="323"/>
      <c r="LFR90" s="323"/>
      <c r="LFS90" s="323"/>
      <c r="LFT90" s="323"/>
      <c r="LFU90" s="323"/>
      <c r="LFV90" s="323"/>
      <c r="LFW90" s="323"/>
      <c r="LFX90" s="323"/>
      <c r="LFY90" s="323"/>
      <c r="LFZ90" s="323"/>
      <c r="LGA90" s="323"/>
      <c r="LGB90" s="350"/>
      <c r="LGC90" s="312"/>
      <c r="LGD90" s="312"/>
      <c r="LGE90" s="312"/>
      <c r="LGF90" s="312"/>
      <c r="LGG90" s="312"/>
      <c r="LGH90" s="312"/>
      <c r="LGI90" s="312"/>
      <c r="LGJ90" s="312"/>
      <c r="LGK90" s="312"/>
      <c r="LGL90" s="312"/>
      <c r="LGM90" s="312"/>
      <c r="LGN90" s="312"/>
      <c r="LGO90" s="312"/>
      <c r="LGP90" s="312"/>
      <c r="LGQ90" s="312"/>
      <c r="LGR90" s="312"/>
      <c r="LGS90" s="312"/>
      <c r="LGT90" s="312"/>
      <c r="LGU90" s="312"/>
      <c r="LGV90" s="312"/>
      <c r="LGW90" s="312"/>
      <c r="LGX90" s="312"/>
      <c r="LGY90" s="312"/>
      <c r="LGZ90" s="312"/>
      <c r="LHA90" s="312"/>
      <c r="LHB90" s="312"/>
      <c r="LHC90" s="312"/>
      <c r="LHD90" s="312"/>
      <c r="LHE90" s="312"/>
      <c r="LHF90" s="312"/>
      <c r="LHG90" s="312"/>
      <c r="LHH90" s="312"/>
      <c r="LHI90" s="312"/>
      <c r="LHJ90" s="312"/>
      <c r="LHK90" s="312"/>
      <c r="LHL90" s="312"/>
      <c r="LHM90" s="312"/>
      <c r="LHN90" s="312"/>
      <c r="LHO90" s="312"/>
      <c r="LHP90" s="312"/>
      <c r="LHQ90" s="312"/>
      <c r="LHR90" s="312"/>
      <c r="LHS90" s="312"/>
      <c r="LHT90" s="312"/>
      <c r="LHU90" s="312"/>
      <c r="LHV90" s="312"/>
      <c r="LHW90" s="312"/>
      <c r="LHX90" s="312"/>
      <c r="LHY90" s="312"/>
      <c r="LHZ90" s="312"/>
      <c r="LIA90" s="312"/>
      <c r="LIB90" s="312"/>
      <c r="LIC90" s="312"/>
      <c r="LID90" s="312"/>
      <c r="LIE90" s="312"/>
      <c r="LIF90" s="312"/>
      <c r="LIG90" s="312"/>
      <c r="LIH90" s="312"/>
      <c r="LII90" s="312"/>
      <c r="LIJ90" s="312"/>
      <c r="LIK90" s="318"/>
      <c r="LIL90" s="318"/>
      <c r="LIM90" s="318"/>
      <c r="LIN90" s="318"/>
      <c r="LIO90" s="318"/>
      <c r="LIP90" s="318"/>
      <c r="LIQ90" s="318"/>
      <c r="LIR90" s="318"/>
      <c r="LIS90" s="318"/>
      <c r="LIT90" s="318"/>
      <c r="LIU90" s="318"/>
      <c r="LIV90" s="318"/>
      <c r="LIW90" s="318"/>
      <c r="LIX90" s="318"/>
      <c r="LIY90" s="318"/>
      <c r="LIZ90" s="318"/>
      <c r="LJA90" s="322"/>
      <c r="LJB90" s="323"/>
      <c r="LJC90" s="323"/>
      <c r="LJD90" s="323"/>
      <c r="LJE90" s="323"/>
      <c r="LJF90" s="323"/>
      <c r="LJG90" s="323"/>
      <c r="LJH90" s="323"/>
      <c r="LJI90" s="323"/>
      <c r="LJJ90" s="323"/>
      <c r="LJK90" s="323"/>
      <c r="LJL90" s="323"/>
      <c r="LJM90" s="323"/>
      <c r="LJN90" s="323"/>
      <c r="LJO90" s="323"/>
      <c r="LJP90" s="350"/>
      <c r="LJQ90" s="312"/>
      <c r="LJR90" s="312"/>
      <c r="LJS90" s="312"/>
      <c r="LJT90" s="312"/>
      <c r="LJU90" s="312"/>
      <c r="LJV90" s="312"/>
      <c r="LJW90" s="312"/>
      <c r="LJX90" s="312"/>
      <c r="LJY90" s="312"/>
      <c r="LJZ90" s="312"/>
      <c r="LKA90" s="312"/>
      <c r="LKB90" s="312"/>
      <c r="LKC90" s="312"/>
      <c r="LKD90" s="312"/>
      <c r="LKE90" s="312"/>
      <c r="LKF90" s="312"/>
      <c r="LKG90" s="312"/>
      <c r="LKH90" s="312"/>
      <c r="LKI90" s="312"/>
      <c r="LKJ90" s="312"/>
      <c r="LKK90" s="312"/>
      <c r="LKL90" s="312"/>
      <c r="LKM90" s="312"/>
      <c r="LKN90" s="312"/>
      <c r="LKO90" s="312"/>
      <c r="LKP90" s="312"/>
      <c r="LKQ90" s="312"/>
      <c r="LKR90" s="312"/>
      <c r="LKS90" s="312"/>
      <c r="LKT90" s="312"/>
      <c r="LKU90" s="312"/>
      <c r="LKV90" s="312"/>
      <c r="LKW90" s="312"/>
      <c r="LKX90" s="312"/>
      <c r="LKY90" s="312"/>
      <c r="LKZ90" s="312"/>
      <c r="LLA90" s="312"/>
      <c r="LLB90" s="312"/>
      <c r="LLC90" s="312"/>
      <c r="LLD90" s="312"/>
      <c r="LLE90" s="312"/>
      <c r="LLF90" s="312"/>
      <c r="LLG90" s="312"/>
      <c r="LLH90" s="312"/>
      <c r="LLI90" s="312"/>
      <c r="LLJ90" s="312"/>
      <c r="LLK90" s="312"/>
      <c r="LLL90" s="312"/>
      <c r="LLM90" s="312"/>
      <c r="LLN90" s="312"/>
      <c r="LLO90" s="312"/>
      <c r="LLP90" s="312"/>
      <c r="LLQ90" s="312"/>
      <c r="LLR90" s="312"/>
      <c r="LLS90" s="312"/>
      <c r="LLT90" s="312"/>
      <c r="LLU90" s="312"/>
      <c r="LLV90" s="312"/>
      <c r="LLW90" s="312"/>
      <c r="LLX90" s="312"/>
      <c r="LLY90" s="318"/>
      <c r="LLZ90" s="318"/>
      <c r="LMA90" s="318"/>
      <c r="LMB90" s="318"/>
      <c r="LMC90" s="318"/>
      <c r="LMD90" s="318"/>
      <c r="LME90" s="318"/>
      <c r="LMF90" s="318"/>
      <c r="LMG90" s="318"/>
      <c r="LMH90" s="318"/>
      <c r="LMI90" s="318"/>
      <c r="LMJ90" s="318"/>
      <c r="LMK90" s="318"/>
      <c r="LML90" s="318"/>
      <c r="LMM90" s="318"/>
      <c r="LMN90" s="318"/>
      <c r="LMO90" s="322"/>
      <c r="LMP90" s="323"/>
      <c r="LMQ90" s="323"/>
      <c r="LMR90" s="323"/>
      <c r="LMS90" s="323"/>
      <c r="LMT90" s="323"/>
      <c r="LMU90" s="323"/>
      <c r="LMV90" s="323"/>
      <c r="LMW90" s="323"/>
      <c r="LMX90" s="323"/>
      <c r="LMY90" s="323"/>
      <c r="LMZ90" s="323"/>
      <c r="LNA90" s="323"/>
      <c r="LNB90" s="323"/>
      <c r="LNC90" s="323"/>
      <c r="LND90" s="350"/>
      <c r="LNE90" s="312"/>
      <c r="LNF90" s="312"/>
      <c r="LNG90" s="312"/>
      <c r="LNH90" s="312"/>
      <c r="LNI90" s="312"/>
      <c r="LNJ90" s="312"/>
      <c r="LNK90" s="312"/>
      <c r="LNL90" s="312"/>
      <c r="LNM90" s="312"/>
      <c r="LNN90" s="312"/>
      <c r="LNO90" s="312"/>
      <c r="LNP90" s="312"/>
      <c r="LNQ90" s="312"/>
      <c r="LNR90" s="312"/>
      <c r="LNS90" s="312"/>
      <c r="LNT90" s="312"/>
      <c r="LNU90" s="312"/>
      <c r="LNV90" s="312"/>
      <c r="LNW90" s="312"/>
      <c r="LNX90" s="312"/>
      <c r="LNY90" s="312"/>
      <c r="LNZ90" s="312"/>
      <c r="LOA90" s="312"/>
      <c r="LOB90" s="312"/>
      <c r="LOC90" s="312"/>
      <c r="LOD90" s="312"/>
      <c r="LOE90" s="312"/>
      <c r="LOF90" s="312"/>
      <c r="LOG90" s="312"/>
      <c r="LOH90" s="312"/>
      <c r="LOI90" s="312"/>
      <c r="LOJ90" s="312"/>
      <c r="LOK90" s="312"/>
      <c r="LOL90" s="312"/>
      <c r="LOM90" s="312"/>
      <c r="LON90" s="312"/>
      <c r="LOO90" s="312"/>
      <c r="LOP90" s="312"/>
      <c r="LOQ90" s="312"/>
      <c r="LOR90" s="312"/>
      <c r="LOS90" s="312"/>
      <c r="LOT90" s="312"/>
      <c r="LOU90" s="312"/>
      <c r="LOV90" s="312"/>
      <c r="LOW90" s="312"/>
      <c r="LOX90" s="312"/>
      <c r="LOY90" s="312"/>
      <c r="LOZ90" s="312"/>
      <c r="LPA90" s="312"/>
      <c r="LPB90" s="312"/>
      <c r="LPC90" s="312"/>
      <c r="LPD90" s="312"/>
      <c r="LPE90" s="312"/>
      <c r="LPF90" s="312"/>
      <c r="LPG90" s="312"/>
      <c r="LPH90" s="312"/>
      <c r="LPI90" s="312"/>
      <c r="LPJ90" s="312"/>
      <c r="LPK90" s="312"/>
      <c r="LPL90" s="312"/>
      <c r="LPM90" s="318"/>
      <c r="LPN90" s="318"/>
      <c r="LPO90" s="318"/>
      <c r="LPP90" s="318"/>
      <c r="LPQ90" s="318"/>
      <c r="LPR90" s="318"/>
      <c r="LPS90" s="318"/>
      <c r="LPT90" s="318"/>
      <c r="LPU90" s="318"/>
      <c r="LPV90" s="318"/>
      <c r="LPW90" s="318"/>
      <c r="LPX90" s="318"/>
      <c r="LPY90" s="318"/>
      <c r="LPZ90" s="318"/>
      <c r="LQA90" s="318"/>
      <c r="LQB90" s="318"/>
      <c r="LQC90" s="322"/>
      <c r="LQD90" s="323"/>
      <c r="LQE90" s="323"/>
      <c r="LQF90" s="323"/>
      <c r="LQG90" s="323"/>
      <c r="LQH90" s="323"/>
      <c r="LQI90" s="323"/>
      <c r="LQJ90" s="323"/>
      <c r="LQK90" s="323"/>
      <c r="LQL90" s="323"/>
      <c r="LQM90" s="323"/>
      <c r="LQN90" s="323"/>
      <c r="LQO90" s="323"/>
      <c r="LQP90" s="323"/>
      <c r="LQQ90" s="323"/>
      <c r="LQR90" s="350"/>
      <c r="LQS90" s="312"/>
      <c r="LQT90" s="312"/>
      <c r="LQU90" s="312"/>
      <c r="LQV90" s="312"/>
      <c r="LQW90" s="312"/>
      <c r="LQX90" s="312"/>
      <c r="LQY90" s="312"/>
      <c r="LQZ90" s="312"/>
      <c r="LRA90" s="312"/>
      <c r="LRB90" s="312"/>
      <c r="LRC90" s="312"/>
      <c r="LRD90" s="312"/>
      <c r="LRE90" s="312"/>
      <c r="LRF90" s="312"/>
      <c r="LRG90" s="312"/>
      <c r="LRH90" s="312"/>
      <c r="LRI90" s="312"/>
      <c r="LRJ90" s="312"/>
      <c r="LRK90" s="312"/>
      <c r="LRL90" s="312"/>
      <c r="LRM90" s="312"/>
      <c r="LRN90" s="312"/>
      <c r="LRO90" s="312"/>
      <c r="LRP90" s="312"/>
      <c r="LRQ90" s="312"/>
      <c r="LRR90" s="312"/>
      <c r="LRS90" s="312"/>
      <c r="LRT90" s="312"/>
      <c r="LRU90" s="312"/>
      <c r="LRV90" s="312"/>
      <c r="LRW90" s="312"/>
      <c r="LRX90" s="312"/>
      <c r="LRY90" s="312"/>
      <c r="LRZ90" s="312"/>
      <c r="LSA90" s="312"/>
      <c r="LSB90" s="312"/>
      <c r="LSC90" s="312"/>
      <c r="LSD90" s="312"/>
      <c r="LSE90" s="312"/>
      <c r="LSF90" s="312"/>
      <c r="LSG90" s="312"/>
      <c r="LSH90" s="312"/>
      <c r="LSI90" s="312"/>
      <c r="LSJ90" s="312"/>
      <c r="LSK90" s="312"/>
      <c r="LSL90" s="312"/>
      <c r="LSM90" s="312"/>
      <c r="LSN90" s="312"/>
      <c r="LSO90" s="312"/>
      <c r="LSP90" s="312"/>
      <c r="LSQ90" s="312"/>
      <c r="LSR90" s="312"/>
      <c r="LSS90" s="312"/>
      <c r="LST90" s="312"/>
      <c r="LSU90" s="312"/>
      <c r="LSV90" s="312"/>
      <c r="LSW90" s="312"/>
      <c r="LSX90" s="312"/>
      <c r="LSY90" s="312"/>
      <c r="LSZ90" s="312"/>
      <c r="LTA90" s="318"/>
      <c r="LTB90" s="318"/>
      <c r="LTC90" s="318"/>
      <c r="LTD90" s="318"/>
      <c r="LTE90" s="318"/>
      <c r="LTF90" s="318"/>
      <c r="LTG90" s="318"/>
      <c r="LTH90" s="318"/>
      <c r="LTI90" s="318"/>
      <c r="LTJ90" s="318"/>
      <c r="LTK90" s="318"/>
      <c r="LTL90" s="318"/>
      <c r="LTM90" s="318"/>
      <c r="LTN90" s="318"/>
      <c r="LTO90" s="318"/>
      <c r="LTP90" s="318"/>
      <c r="LTQ90" s="322"/>
      <c r="LTR90" s="323"/>
      <c r="LTS90" s="323"/>
      <c r="LTT90" s="323"/>
      <c r="LTU90" s="323"/>
      <c r="LTV90" s="323"/>
      <c r="LTW90" s="323"/>
      <c r="LTX90" s="323"/>
      <c r="LTY90" s="323"/>
      <c r="LTZ90" s="323"/>
      <c r="LUA90" s="323"/>
      <c r="LUB90" s="323"/>
      <c r="LUC90" s="323"/>
      <c r="LUD90" s="323"/>
      <c r="LUE90" s="323"/>
      <c r="LUF90" s="350"/>
      <c r="LUG90" s="312"/>
      <c r="LUH90" s="312"/>
      <c r="LUI90" s="312"/>
      <c r="LUJ90" s="312"/>
      <c r="LUK90" s="312"/>
      <c r="LUL90" s="312"/>
      <c r="LUM90" s="312"/>
      <c r="LUN90" s="312"/>
      <c r="LUO90" s="312"/>
      <c r="LUP90" s="312"/>
      <c r="LUQ90" s="312"/>
      <c r="LUR90" s="312"/>
      <c r="LUS90" s="312"/>
      <c r="LUT90" s="312"/>
      <c r="LUU90" s="312"/>
      <c r="LUV90" s="312"/>
      <c r="LUW90" s="312"/>
      <c r="LUX90" s="312"/>
      <c r="LUY90" s="312"/>
      <c r="LUZ90" s="312"/>
      <c r="LVA90" s="312"/>
      <c r="LVB90" s="312"/>
      <c r="LVC90" s="312"/>
      <c r="LVD90" s="312"/>
      <c r="LVE90" s="312"/>
      <c r="LVF90" s="312"/>
      <c r="LVG90" s="312"/>
      <c r="LVH90" s="312"/>
      <c r="LVI90" s="312"/>
      <c r="LVJ90" s="312"/>
      <c r="LVK90" s="312"/>
      <c r="LVL90" s="312"/>
      <c r="LVM90" s="312"/>
      <c r="LVN90" s="312"/>
      <c r="LVO90" s="312"/>
      <c r="LVP90" s="312"/>
      <c r="LVQ90" s="312"/>
      <c r="LVR90" s="312"/>
      <c r="LVS90" s="312"/>
      <c r="LVT90" s="312"/>
      <c r="LVU90" s="312"/>
      <c r="LVV90" s="312"/>
      <c r="LVW90" s="312"/>
      <c r="LVX90" s="312"/>
      <c r="LVY90" s="312"/>
      <c r="LVZ90" s="312"/>
      <c r="LWA90" s="312"/>
      <c r="LWB90" s="312"/>
      <c r="LWC90" s="312"/>
      <c r="LWD90" s="312"/>
      <c r="LWE90" s="312"/>
      <c r="LWF90" s="312"/>
      <c r="LWG90" s="312"/>
      <c r="LWH90" s="312"/>
      <c r="LWI90" s="312"/>
      <c r="LWJ90" s="312"/>
      <c r="LWK90" s="312"/>
      <c r="LWL90" s="312"/>
      <c r="LWM90" s="312"/>
      <c r="LWN90" s="312"/>
      <c r="LWO90" s="318"/>
      <c r="LWP90" s="318"/>
      <c r="LWQ90" s="318"/>
      <c r="LWR90" s="318"/>
      <c r="LWS90" s="318"/>
      <c r="LWT90" s="318"/>
      <c r="LWU90" s="318"/>
      <c r="LWV90" s="318"/>
      <c r="LWW90" s="318"/>
      <c r="LWX90" s="318"/>
      <c r="LWY90" s="318"/>
      <c r="LWZ90" s="318"/>
      <c r="LXA90" s="318"/>
      <c r="LXB90" s="318"/>
      <c r="LXC90" s="318"/>
      <c r="LXD90" s="318"/>
      <c r="LXE90" s="322"/>
      <c r="LXF90" s="323"/>
      <c r="LXG90" s="323"/>
      <c r="LXH90" s="323"/>
      <c r="LXI90" s="323"/>
      <c r="LXJ90" s="323"/>
      <c r="LXK90" s="323"/>
      <c r="LXL90" s="323"/>
      <c r="LXM90" s="323"/>
      <c r="LXN90" s="323"/>
      <c r="LXO90" s="323"/>
      <c r="LXP90" s="323"/>
      <c r="LXQ90" s="323"/>
      <c r="LXR90" s="323"/>
      <c r="LXS90" s="323"/>
      <c r="LXT90" s="350"/>
      <c r="LXU90" s="312"/>
      <c r="LXV90" s="312"/>
      <c r="LXW90" s="312"/>
      <c r="LXX90" s="312"/>
      <c r="LXY90" s="312"/>
      <c r="LXZ90" s="312"/>
      <c r="LYA90" s="312"/>
      <c r="LYB90" s="312"/>
      <c r="LYC90" s="312"/>
      <c r="LYD90" s="312"/>
      <c r="LYE90" s="312"/>
      <c r="LYF90" s="312"/>
      <c r="LYG90" s="312"/>
      <c r="LYH90" s="312"/>
      <c r="LYI90" s="312"/>
      <c r="LYJ90" s="312"/>
      <c r="LYK90" s="312"/>
      <c r="LYL90" s="312"/>
      <c r="LYM90" s="312"/>
      <c r="LYN90" s="312"/>
      <c r="LYO90" s="312"/>
      <c r="LYP90" s="312"/>
      <c r="LYQ90" s="312"/>
      <c r="LYR90" s="312"/>
      <c r="LYS90" s="312"/>
      <c r="LYT90" s="312"/>
      <c r="LYU90" s="312"/>
      <c r="LYV90" s="312"/>
      <c r="LYW90" s="312"/>
      <c r="LYX90" s="312"/>
      <c r="LYY90" s="312"/>
      <c r="LYZ90" s="312"/>
      <c r="LZA90" s="312"/>
      <c r="LZB90" s="312"/>
      <c r="LZC90" s="312"/>
      <c r="LZD90" s="312"/>
      <c r="LZE90" s="312"/>
      <c r="LZF90" s="312"/>
      <c r="LZG90" s="312"/>
      <c r="LZH90" s="312"/>
      <c r="LZI90" s="312"/>
      <c r="LZJ90" s="312"/>
      <c r="LZK90" s="312"/>
      <c r="LZL90" s="312"/>
      <c r="LZM90" s="312"/>
      <c r="LZN90" s="312"/>
      <c r="LZO90" s="312"/>
      <c r="LZP90" s="312"/>
      <c r="LZQ90" s="312"/>
      <c r="LZR90" s="312"/>
      <c r="LZS90" s="312"/>
      <c r="LZT90" s="312"/>
      <c r="LZU90" s="312"/>
      <c r="LZV90" s="312"/>
      <c r="LZW90" s="312"/>
      <c r="LZX90" s="312"/>
      <c r="LZY90" s="312"/>
      <c r="LZZ90" s="312"/>
      <c r="MAA90" s="312"/>
      <c r="MAB90" s="312"/>
      <c r="MAC90" s="318"/>
      <c r="MAD90" s="318"/>
      <c r="MAE90" s="318"/>
      <c r="MAF90" s="318"/>
      <c r="MAG90" s="318"/>
      <c r="MAH90" s="318"/>
      <c r="MAI90" s="318"/>
      <c r="MAJ90" s="318"/>
      <c r="MAK90" s="318"/>
      <c r="MAL90" s="318"/>
      <c r="MAM90" s="318"/>
      <c r="MAN90" s="318"/>
      <c r="MAO90" s="318"/>
      <c r="MAP90" s="318"/>
      <c r="MAQ90" s="318"/>
      <c r="MAR90" s="318"/>
      <c r="MAS90" s="322"/>
      <c r="MAT90" s="323"/>
      <c r="MAU90" s="323"/>
      <c r="MAV90" s="323"/>
      <c r="MAW90" s="323"/>
      <c r="MAX90" s="323"/>
      <c r="MAY90" s="323"/>
      <c r="MAZ90" s="323"/>
      <c r="MBA90" s="323"/>
      <c r="MBB90" s="323"/>
      <c r="MBC90" s="323"/>
      <c r="MBD90" s="323"/>
      <c r="MBE90" s="323"/>
      <c r="MBF90" s="323"/>
      <c r="MBG90" s="323"/>
      <c r="MBH90" s="350"/>
      <c r="MBI90" s="312"/>
      <c r="MBJ90" s="312"/>
      <c r="MBK90" s="312"/>
      <c r="MBL90" s="312"/>
      <c r="MBM90" s="312"/>
      <c r="MBN90" s="312"/>
      <c r="MBO90" s="312"/>
      <c r="MBP90" s="312"/>
      <c r="MBQ90" s="312"/>
      <c r="MBR90" s="312"/>
      <c r="MBS90" s="312"/>
      <c r="MBT90" s="312"/>
      <c r="MBU90" s="312"/>
      <c r="MBV90" s="312"/>
      <c r="MBW90" s="312"/>
      <c r="MBX90" s="312"/>
      <c r="MBY90" s="312"/>
      <c r="MBZ90" s="312"/>
      <c r="MCA90" s="312"/>
      <c r="MCB90" s="312"/>
      <c r="MCC90" s="312"/>
      <c r="MCD90" s="312"/>
      <c r="MCE90" s="312"/>
      <c r="MCF90" s="312"/>
      <c r="MCG90" s="312"/>
      <c r="MCH90" s="312"/>
      <c r="MCI90" s="312"/>
      <c r="MCJ90" s="312"/>
      <c r="MCK90" s="312"/>
      <c r="MCL90" s="312"/>
      <c r="MCM90" s="312"/>
      <c r="MCN90" s="312"/>
      <c r="MCO90" s="312"/>
      <c r="MCP90" s="312"/>
      <c r="MCQ90" s="312"/>
      <c r="MCR90" s="312"/>
      <c r="MCS90" s="312"/>
      <c r="MCT90" s="312"/>
      <c r="MCU90" s="312"/>
      <c r="MCV90" s="312"/>
      <c r="MCW90" s="312"/>
      <c r="MCX90" s="312"/>
      <c r="MCY90" s="312"/>
      <c r="MCZ90" s="312"/>
      <c r="MDA90" s="312"/>
      <c r="MDB90" s="312"/>
      <c r="MDC90" s="312"/>
      <c r="MDD90" s="312"/>
      <c r="MDE90" s="312"/>
      <c r="MDF90" s="312"/>
      <c r="MDG90" s="312"/>
      <c r="MDH90" s="312"/>
      <c r="MDI90" s="312"/>
      <c r="MDJ90" s="312"/>
      <c r="MDK90" s="312"/>
      <c r="MDL90" s="312"/>
      <c r="MDM90" s="312"/>
      <c r="MDN90" s="312"/>
      <c r="MDO90" s="312"/>
      <c r="MDP90" s="312"/>
      <c r="MDQ90" s="318"/>
      <c r="MDR90" s="318"/>
      <c r="MDS90" s="318"/>
      <c r="MDT90" s="318"/>
      <c r="MDU90" s="318"/>
      <c r="MDV90" s="318"/>
      <c r="MDW90" s="318"/>
      <c r="MDX90" s="318"/>
      <c r="MDY90" s="318"/>
      <c r="MDZ90" s="318"/>
      <c r="MEA90" s="318"/>
      <c r="MEB90" s="318"/>
      <c r="MEC90" s="318"/>
      <c r="MED90" s="318"/>
      <c r="MEE90" s="318"/>
      <c r="MEF90" s="318"/>
      <c r="MEG90" s="322"/>
      <c r="MEH90" s="323"/>
      <c r="MEI90" s="323"/>
      <c r="MEJ90" s="323"/>
      <c r="MEK90" s="323"/>
      <c r="MEL90" s="323"/>
      <c r="MEM90" s="323"/>
      <c r="MEN90" s="323"/>
      <c r="MEO90" s="323"/>
      <c r="MEP90" s="323"/>
      <c r="MEQ90" s="323"/>
      <c r="MER90" s="323"/>
      <c r="MES90" s="323"/>
      <c r="MET90" s="323"/>
      <c r="MEU90" s="323"/>
      <c r="MEV90" s="350"/>
      <c r="MEW90" s="312"/>
      <c r="MEX90" s="312"/>
      <c r="MEY90" s="312"/>
      <c r="MEZ90" s="312"/>
      <c r="MFA90" s="312"/>
      <c r="MFB90" s="312"/>
      <c r="MFC90" s="312"/>
      <c r="MFD90" s="312"/>
      <c r="MFE90" s="312"/>
      <c r="MFF90" s="312"/>
      <c r="MFG90" s="312"/>
      <c r="MFH90" s="312"/>
      <c r="MFI90" s="312"/>
      <c r="MFJ90" s="312"/>
      <c r="MFK90" s="312"/>
      <c r="MFL90" s="312"/>
      <c r="MFM90" s="312"/>
      <c r="MFN90" s="312"/>
      <c r="MFO90" s="312"/>
      <c r="MFP90" s="312"/>
      <c r="MFQ90" s="312"/>
      <c r="MFR90" s="312"/>
      <c r="MFS90" s="312"/>
      <c r="MFT90" s="312"/>
      <c r="MFU90" s="312"/>
      <c r="MFV90" s="312"/>
      <c r="MFW90" s="312"/>
      <c r="MFX90" s="312"/>
      <c r="MFY90" s="312"/>
      <c r="MFZ90" s="312"/>
      <c r="MGA90" s="312"/>
      <c r="MGB90" s="312"/>
      <c r="MGC90" s="312"/>
      <c r="MGD90" s="312"/>
      <c r="MGE90" s="312"/>
      <c r="MGF90" s="312"/>
      <c r="MGG90" s="312"/>
      <c r="MGH90" s="312"/>
      <c r="MGI90" s="312"/>
      <c r="MGJ90" s="312"/>
      <c r="MGK90" s="312"/>
      <c r="MGL90" s="312"/>
      <c r="MGM90" s="312"/>
      <c r="MGN90" s="312"/>
      <c r="MGO90" s="312"/>
      <c r="MGP90" s="312"/>
      <c r="MGQ90" s="312"/>
      <c r="MGR90" s="312"/>
      <c r="MGS90" s="312"/>
      <c r="MGT90" s="312"/>
      <c r="MGU90" s="312"/>
      <c r="MGV90" s="312"/>
      <c r="MGW90" s="312"/>
      <c r="MGX90" s="312"/>
      <c r="MGY90" s="312"/>
      <c r="MGZ90" s="312"/>
      <c r="MHA90" s="312"/>
      <c r="MHB90" s="312"/>
      <c r="MHC90" s="312"/>
      <c r="MHD90" s="312"/>
      <c r="MHE90" s="318"/>
      <c r="MHF90" s="318"/>
      <c r="MHG90" s="318"/>
      <c r="MHH90" s="318"/>
      <c r="MHI90" s="318"/>
      <c r="MHJ90" s="318"/>
      <c r="MHK90" s="318"/>
      <c r="MHL90" s="318"/>
      <c r="MHM90" s="318"/>
      <c r="MHN90" s="318"/>
      <c r="MHO90" s="318"/>
      <c r="MHP90" s="318"/>
      <c r="MHQ90" s="318"/>
      <c r="MHR90" s="318"/>
      <c r="MHS90" s="318"/>
      <c r="MHT90" s="318"/>
      <c r="MHU90" s="322"/>
      <c r="MHV90" s="323"/>
      <c r="MHW90" s="323"/>
      <c r="MHX90" s="323"/>
      <c r="MHY90" s="323"/>
      <c r="MHZ90" s="323"/>
      <c r="MIA90" s="323"/>
      <c r="MIB90" s="323"/>
      <c r="MIC90" s="323"/>
      <c r="MID90" s="323"/>
      <c r="MIE90" s="323"/>
      <c r="MIF90" s="323"/>
      <c r="MIG90" s="323"/>
      <c r="MIH90" s="323"/>
      <c r="MII90" s="323"/>
      <c r="MIJ90" s="350"/>
      <c r="MIK90" s="312"/>
      <c r="MIL90" s="312"/>
      <c r="MIM90" s="312"/>
      <c r="MIN90" s="312"/>
      <c r="MIO90" s="312"/>
      <c r="MIP90" s="312"/>
      <c r="MIQ90" s="312"/>
      <c r="MIR90" s="312"/>
      <c r="MIS90" s="312"/>
      <c r="MIT90" s="312"/>
      <c r="MIU90" s="312"/>
      <c r="MIV90" s="312"/>
      <c r="MIW90" s="312"/>
      <c r="MIX90" s="312"/>
      <c r="MIY90" s="312"/>
      <c r="MIZ90" s="312"/>
      <c r="MJA90" s="312"/>
      <c r="MJB90" s="312"/>
      <c r="MJC90" s="312"/>
      <c r="MJD90" s="312"/>
      <c r="MJE90" s="312"/>
      <c r="MJF90" s="312"/>
      <c r="MJG90" s="312"/>
      <c r="MJH90" s="312"/>
      <c r="MJI90" s="312"/>
      <c r="MJJ90" s="312"/>
      <c r="MJK90" s="312"/>
      <c r="MJL90" s="312"/>
      <c r="MJM90" s="312"/>
      <c r="MJN90" s="312"/>
      <c r="MJO90" s="312"/>
      <c r="MJP90" s="312"/>
      <c r="MJQ90" s="312"/>
      <c r="MJR90" s="312"/>
      <c r="MJS90" s="312"/>
      <c r="MJT90" s="312"/>
      <c r="MJU90" s="312"/>
      <c r="MJV90" s="312"/>
      <c r="MJW90" s="312"/>
      <c r="MJX90" s="312"/>
      <c r="MJY90" s="312"/>
      <c r="MJZ90" s="312"/>
      <c r="MKA90" s="312"/>
      <c r="MKB90" s="312"/>
      <c r="MKC90" s="312"/>
      <c r="MKD90" s="312"/>
      <c r="MKE90" s="312"/>
      <c r="MKF90" s="312"/>
      <c r="MKG90" s="312"/>
      <c r="MKH90" s="312"/>
      <c r="MKI90" s="312"/>
      <c r="MKJ90" s="312"/>
      <c r="MKK90" s="312"/>
      <c r="MKL90" s="312"/>
      <c r="MKM90" s="312"/>
      <c r="MKN90" s="312"/>
      <c r="MKO90" s="312"/>
      <c r="MKP90" s="312"/>
      <c r="MKQ90" s="312"/>
      <c r="MKR90" s="312"/>
      <c r="MKS90" s="318"/>
      <c r="MKT90" s="318"/>
      <c r="MKU90" s="318"/>
      <c r="MKV90" s="318"/>
      <c r="MKW90" s="318"/>
      <c r="MKX90" s="318"/>
      <c r="MKY90" s="318"/>
      <c r="MKZ90" s="318"/>
      <c r="MLA90" s="318"/>
      <c r="MLB90" s="318"/>
      <c r="MLC90" s="318"/>
      <c r="MLD90" s="318"/>
      <c r="MLE90" s="318"/>
      <c r="MLF90" s="318"/>
      <c r="MLG90" s="318"/>
      <c r="MLH90" s="318"/>
      <c r="MLI90" s="322"/>
      <c r="MLJ90" s="323"/>
      <c r="MLK90" s="323"/>
      <c r="MLL90" s="323"/>
      <c r="MLM90" s="323"/>
      <c r="MLN90" s="323"/>
      <c r="MLO90" s="323"/>
      <c r="MLP90" s="323"/>
      <c r="MLQ90" s="323"/>
      <c r="MLR90" s="323"/>
      <c r="MLS90" s="323"/>
      <c r="MLT90" s="323"/>
      <c r="MLU90" s="323"/>
      <c r="MLV90" s="323"/>
      <c r="MLW90" s="323"/>
      <c r="MLX90" s="350"/>
      <c r="MLY90" s="312"/>
      <c r="MLZ90" s="312"/>
      <c r="MMA90" s="312"/>
      <c r="MMB90" s="312"/>
      <c r="MMC90" s="312"/>
      <c r="MMD90" s="312"/>
      <c r="MME90" s="312"/>
      <c r="MMF90" s="312"/>
      <c r="MMG90" s="312"/>
      <c r="MMH90" s="312"/>
      <c r="MMI90" s="312"/>
      <c r="MMJ90" s="312"/>
      <c r="MMK90" s="312"/>
      <c r="MML90" s="312"/>
      <c r="MMM90" s="312"/>
      <c r="MMN90" s="312"/>
      <c r="MMO90" s="312"/>
      <c r="MMP90" s="312"/>
      <c r="MMQ90" s="312"/>
      <c r="MMR90" s="312"/>
      <c r="MMS90" s="312"/>
      <c r="MMT90" s="312"/>
      <c r="MMU90" s="312"/>
      <c r="MMV90" s="312"/>
      <c r="MMW90" s="312"/>
      <c r="MMX90" s="312"/>
      <c r="MMY90" s="312"/>
      <c r="MMZ90" s="312"/>
      <c r="MNA90" s="312"/>
      <c r="MNB90" s="312"/>
      <c r="MNC90" s="312"/>
      <c r="MND90" s="312"/>
      <c r="MNE90" s="312"/>
      <c r="MNF90" s="312"/>
      <c r="MNG90" s="312"/>
      <c r="MNH90" s="312"/>
      <c r="MNI90" s="312"/>
      <c r="MNJ90" s="312"/>
      <c r="MNK90" s="312"/>
      <c r="MNL90" s="312"/>
      <c r="MNM90" s="312"/>
      <c r="MNN90" s="312"/>
      <c r="MNO90" s="312"/>
      <c r="MNP90" s="312"/>
      <c r="MNQ90" s="312"/>
      <c r="MNR90" s="312"/>
      <c r="MNS90" s="312"/>
      <c r="MNT90" s="312"/>
      <c r="MNU90" s="312"/>
      <c r="MNV90" s="312"/>
      <c r="MNW90" s="312"/>
      <c r="MNX90" s="312"/>
      <c r="MNY90" s="312"/>
      <c r="MNZ90" s="312"/>
      <c r="MOA90" s="312"/>
      <c r="MOB90" s="312"/>
      <c r="MOC90" s="312"/>
      <c r="MOD90" s="312"/>
      <c r="MOE90" s="312"/>
      <c r="MOF90" s="312"/>
      <c r="MOG90" s="318"/>
      <c r="MOH90" s="318"/>
      <c r="MOI90" s="318"/>
      <c r="MOJ90" s="318"/>
      <c r="MOK90" s="318"/>
      <c r="MOL90" s="318"/>
      <c r="MOM90" s="318"/>
      <c r="MON90" s="318"/>
      <c r="MOO90" s="318"/>
      <c r="MOP90" s="318"/>
      <c r="MOQ90" s="318"/>
      <c r="MOR90" s="318"/>
      <c r="MOS90" s="318"/>
      <c r="MOT90" s="318"/>
      <c r="MOU90" s="318"/>
      <c r="MOV90" s="318"/>
      <c r="MOW90" s="322"/>
      <c r="MOX90" s="323"/>
      <c r="MOY90" s="323"/>
      <c r="MOZ90" s="323"/>
      <c r="MPA90" s="323"/>
      <c r="MPB90" s="323"/>
      <c r="MPC90" s="323"/>
      <c r="MPD90" s="323"/>
      <c r="MPE90" s="323"/>
      <c r="MPF90" s="323"/>
      <c r="MPG90" s="323"/>
      <c r="MPH90" s="323"/>
      <c r="MPI90" s="323"/>
      <c r="MPJ90" s="323"/>
      <c r="MPK90" s="323"/>
      <c r="MPL90" s="350"/>
      <c r="MPM90" s="312"/>
      <c r="MPN90" s="312"/>
      <c r="MPO90" s="312"/>
      <c r="MPP90" s="312"/>
      <c r="MPQ90" s="312"/>
      <c r="MPR90" s="312"/>
      <c r="MPS90" s="312"/>
      <c r="MPT90" s="312"/>
      <c r="MPU90" s="312"/>
      <c r="MPV90" s="312"/>
      <c r="MPW90" s="312"/>
      <c r="MPX90" s="312"/>
      <c r="MPY90" s="312"/>
      <c r="MPZ90" s="312"/>
      <c r="MQA90" s="312"/>
      <c r="MQB90" s="312"/>
      <c r="MQC90" s="312"/>
      <c r="MQD90" s="312"/>
      <c r="MQE90" s="312"/>
      <c r="MQF90" s="312"/>
      <c r="MQG90" s="312"/>
      <c r="MQH90" s="312"/>
      <c r="MQI90" s="312"/>
      <c r="MQJ90" s="312"/>
      <c r="MQK90" s="312"/>
      <c r="MQL90" s="312"/>
      <c r="MQM90" s="312"/>
      <c r="MQN90" s="312"/>
      <c r="MQO90" s="312"/>
      <c r="MQP90" s="312"/>
      <c r="MQQ90" s="312"/>
      <c r="MQR90" s="312"/>
      <c r="MQS90" s="312"/>
      <c r="MQT90" s="312"/>
      <c r="MQU90" s="312"/>
      <c r="MQV90" s="312"/>
      <c r="MQW90" s="312"/>
      <c r="MQX90" s="312"/>
      <c r="MQY90" s="312"/>
      <c r="MQZ90" s="312"/>
      <c r="MRA90" s="312"/>
      <c r="MRB90" s="312"/>
      <c r="MRC90" s="312"/>
      <c r="MRD90" s="312"/>
      <c r="MRE90" s="312"/>
      <c r="MRF90" s="312"/>
      <c r="MRG90" s="312"/>
      <c r="MRH90" s="312"/>
      <c r="MRI90" s="312"/>
      <c r="MRJ90" s="312"/>
      <c r="MRK90" s="312"/>
      <c r="MRL90" s="312"/>
      <c r="MRM90" s="312"/>
      <c r="MRN90" s="312"/>
      <c r="MRO90" s="312"/>
      <c r="MRP90" s="312"/>
      <c r="MRQ90" s="312"/>
      <c r="MRR90" s="312"/>
      <c r="MRS90" s="312"/>
      <c r="MRT90" s="312"/>
      <c r="MRU90" s="318"/>
      <c r="MRV90" s="318"/>
      <c r="MRW90" s="318"/>
      <c r="MRX90" s="318"/>
      <c r="MRY90" s="318"/>
      <c r="MRZ90" s="318"/>
      <c r="MSA90" s="318"/>
      <c r="MSB90" s="318"/>
      <c r="MSC90" s="318"/>
      <c r="MSD90" s="318"/>
      <c r="MSE90" s="318"/>
      <c r="MSF90" s="318"/>
      <c r="MSG90" s="318"/>
      <c r="MSH90" s="318"/>
      <c r="MSI90" s="318"/>
      <c r="MSJ90" s="318"/>
      <c r="MSK90" s="322"/>
      <c r="MSL90" s="323"/>
      <c r="MSM90" s="323"/>
      <c r="MSN90" s="323"/>
      <c r="MSO90" s="323"/>
      <c r="MSP90" s="323"/>
      <c r="MSQ90" s="323"/>
      <c r="MSR90" s="323"/>
      <c r="MSS90" s="323"/>
      <c r="MST90" s="323"/>
      <c r="MSU90" s="323"/>
      <c r="MSV90" s="323"/>
      <c r="MSW90" s="323"/>
      <c r="MSX90" s="323"/>
      <c r="MSY90" s="323"/>
      <c r="MSZ90" s="350"/>
      <c r="MTA90" s="312"/>
      <c r="MTB90" s="312"/>
      <c r="MTC90" s="312"/>
      <c r="MTD90" s="312"/>
      <c r="MTE90" s="312"/>
      <c r="MTF90" s="312"/>
      <c r="MTG90" s="312"/>
      <c r="MTH90" s="312"/>
      <c r="MTI90" s="312"/>
      <c r="MTJ90" s="312"/>
      <c r="MTK90" s="312"/>
      <c r="MTL90" s="312"/>
      <c r="MTM90" s="312"/>
      <c r="MTN90" s="312"/>
      <c r="MTO90" s="312"/>
      <c r="MTP90" s="312"/>
      <c r="MTQ90" s="312"/>
      <c r="MTR90" s="312"/>
      <c r="MTS90" s="312"/>
      <c r="MTT90" s="312"/>
      <c r="MTU90" s="312"/>
      <c r="MTV90" s="312"/>
      <c r="MTW90" s="312"/>
      <c r="MTX90" s="312"/>
      <c r="MTY90" s="312"/>
      <c r="MTZ90" s="312"/>
      <c r="MUA90" s="312"/>
      <c r="MUB90" s="312"/>
      <c r="MUC90" s="312"/>
      <c r="MUD90" s="312"/>
      <c r="MUE90" s="312"/>
      <c r="MUF90" s="312"/>
      <c r="MUG90" s="312"/>
      <c r="MUH90" s="312"/>
      <c r="MUI90" s="312"/>
      <c r="MUJ90" s="312"/>
      <c r="MUK90" s="312"/>
      <c r="MUL90" s="312"/>
      <c r="MUM90" s="312"/>
      <c r="MUN90" s="312"/>
      <c r="MUO90" s="312"/>
      <c r="MUP90" s="312"/>
      <c r="MUQ90" s="312"/>
      <c r="MUR90" s="312"/>
      <c r="MUS90" s="312"/>
      <c r="MUT90" s="312"/>
      <c r="MUU90" s="312"/>
      <c r="MUV90" s="312"/>
      <c r="MUW90" s="312"/>
      <c r="MUX90" s="312"/>
      <c r="MUY90" s="312"/>
      <c r="MUZ90" s="312"/>
      <c r="MVA90" s="312"/>
      <c r="MVB90" s="312"/>
      <c r="MVC90" s="312"/>
      <c r="MVD90" s="312"/>
      <c r="MVE90" s="312"/>
      <c r="MVF90" s="312"/>
      <c r="MVG90" s="312"/>
      <c r="MVH90" s="312"/>
      <c r="MVI90" s="318"/>
      <c r="MVJ90" s="318"/>
      <c r="MVK90" s="318"/>
      <c r="MVL90" s="318"/>
      <c r="MVM90" s="318"/>
      <c r="MVN90" s="318"/>
      <c r="MVO90" s="318"/>
      <c r="MVP90" s="318"/>
      <c r="MVQ90" s="318"/>
      <c r="MVR90" s="318"/>
      <c r="MVS90" s="318"/>
      <c r="MVT90" s="318"/>
      <c r="MVU90" s="318"/>
      <c r="MVV90" s="318"/>
      <c r="MVW90" s="318"/>
      <c r="MVX90" s="318"/>
      <c r="MVY90" s="322"/>
      <c r="MVZ90" s="323"/>
      <c r="MWA90" s="323"/>
      <c r="MWB90" s="323"/>
      <c r="MWC90" s="323"/>
      <c r="MWD90" s="323"/>
      <c r="MWE90" s="323"/>
      <c r="MWF90" s="323"/>
      <c r="MWG90" s="323"/>
      <c r="MWH90" s="323"/>
      <c r="MWI90" s="323"/>
      <c r="MWJ90" s="323"/>
      <c r="MWK90" s="323"/>
      <c r="MWL90" s="323"/>
      <c r="MWM90" s="323"/>
      <c r="MWN90" s="350"/>
      <c r="MWO90" s="312"/>
      <c r="MWP90" s="312"/>
      <c r="MWQ90" s="312"/>
      <c r="MWR90" s="312"/>
      <c r="MWS90" s="312"/>
      <c r="MWT90" s="312"/>
      <c r="MWU90" s="312"/>
      <c r="MWV90" s="312"/>
      <c r="MWW90" s="312"/>
      <c r="MWX90" s="312"/>
      <c r="MWY90" s="312"/>
      <c r="MWZ90" s="312"/>
      <c r="MXA90" s="312"/>
      <c r="MXB90" s="312"/>
      <c r="MXC90" s="312"/>
      <c r="MXD90" s="312"/>
      <c r="MXE90" s="312"/>
      <c r="MXF90" s="312"/>
      <c r="MXG90" s="312"/>
      <c r="MXH90" s="312"/>
      <c r="MXI90" s="312"/>
      <c r="MXJ90" s="312"/>
      <c r="MXK90" s="312"/>
      <c r="MXL90" s="312"/>
      <c r="MXM90" s="312"/>
      <c r="MXN90" s="312"/>
      <c r="MXO90" s="312"/>
      <c r="MXP90" s="312"/>
      <c r="MXQ90" s="312"/>
      <c r="MXR90" s="312"/>
      <c r="MXS90" s="312"/>
      <c r="MXT90" s="312"/>
      <c r="MXU90" s="312"/>
      <c r="MXV90" s="312"/>
      <c r="MXW90" s="312"/>
      <c r="MXX90" s="312"/>
      <c r="MXY90" s="312"/>
      <c r="MXZ90" s="312"/>
      <c r="MYA90" s="312"/>
      <c r="MYB90" s="312"/>
      <c r="MYC90" s="312"/>
      <c r="MYD90" s="312"/>
      <c r="MYE90" s="312"/>
      <c r="MYF90" s="312"/>
      <c r="MYG90" s="312"/>
      <c r="MYH90" s="312"/>
      <c r="MYI90" s="312"/>
      <c r="MYJ90" s="312"/>
      <c r="MYK90" s="312"/>
      <c r="MYL90" s="312"/>
      <c r="MYM90" s="312"/>
      <c r="MYN90" s="312"/>
      <c r="MYO90" s="312"/>
      <c r="MYP90" s="312"/>
      <c r="MYQ90" s="312"/>
      <c r="MYR90" s="312"/>
      <c r="MYS90" s="312"/>
      <c r="MYT90" s="312"/>
      <c r="MYU90" s="312"/>
      <c r="MYV90" s="312"/>
      <c r="MYW90" s="318"/>
      <c r="MYX90" s="318"/>
      <c r="MYY90" s="318"/>
      <c r="MYZ90" s="318"/>
      <c r="MZA90" s="318"/>
      <c r="MZB90" s="318"/>
      <c r="MZC90" s="318"/>
      <c r="MZD90" s="318"/>
      <c r="MZE90" s="318"/>
      <c r="MZF90" s="318"/>
      <c r="MZG90" s="318"/>
      <c r="MZH90" s="318"/>
      <c r="MZI90" s="318"/>
      <c r="MZJ90" s="318"/>
      <c r="MZK90" s="318"/>
      <c r="MZL90" s="318"/>
      <c r="MZM90" s="322"/>
      <c r="MZN90" s="323"/>
      <c r="MZO90" s="323"/>
      <c r="MZP90" s="323"/>
      <c r="MZQ90" s="323"/>
      <c r="MZR90" s="323"/>
      <c r="MZS90" s="323"/>
      <c r="MZT90" s="323"/>
      <c r="MZU90" s="323"/>
      <c r="MZV90" s="323"/>
      <c r="MZW90" s="323"/>
      <c r="MZX90" s="323"/>
      <c r="MZY90" s="323"/>
      <c r="MZZ90" s="323"/>
      <c r="NAA90" s="323"/>
      <c r="NAB90" s="350"/>
      <c r="NAC90" s="312"/>
      <c r="NAD90" s="312"/>
      <c r="NAE90" s="312"/>
      <c r="NAF90" s="312"/>
      <c r="NAG90" s="312"/>
      <c r="NAH90" s="312"/>
      <c r="NAI90" s="312"/>
      <c r="NAJ90" s="312"/>
      <c r="NAK90" s="312"/>
      <c r="NAL90" s="312"/>
      <c r="NAM90" s="312"/>
      <c r="NAN90" s="312"/>
      <c r="NAO90" s="312"/>
      <c r="NAP90" s="312"/>
      <c r="NAQ90" s="312"/>
      <c r="NAR90" s="312"/>
      <c r="NAS90" s="312"/>
      <c r="NAT90" s="312"/>
      <c r="NAU90" s="312"/>
      <c r="NAV90" s="312"/>
      <c r="NAW90" s="312"/>
      <c r="NAX90" s="312"/>
      <c r="NAY90" s="312"/>
      <c r="NAZ90" s="312"/>
      <c r="NBA90" s="312"/>
      <c r="NBB90" s="312"/>
      <c r="NBC90" s="312"/>
      <c r="NBD90" s="312"/>
      <c r="NBE90" s="312"/>
      <c r="NBF90" s="312"/>
      <c r="NBG90" s="312"/>
      <c r="NBH90" s="312"/>
      <c r="NBI90" s="312"/>
      <c r="NBJ90" s="312"/>
      <c r="NBK90" s="312"/>
      <c r="NBL90" s="312"/>
      <c r="NBM90" s="312"/>
      <c r="NBN90" s="312"/>
      <c r="NBO90" s="312"/>
      <c r="NBP90" s="312"/>
      <c r="NBQ90" s="312"/>
      <c r="NBR90" s="312"/>
      <c r="NBS90" s="312"/>
      <c r="NBT90" s="312"/>
      <c r="NBU90" s="312"/>
      <c r="NBV90" s="312"/>
      <c r="NBW90" s="312"/>
      <c r="NBX90" s="312"/>
      <c r="NBY90" s="312"/>
      <c r="NBZ90" s="312"/>
      <c r="NCA90" s="312"/>
      <c r="NCB90" s="312"/>
      <c r="NCC90" s="312"/>
      <c r="NCD90" s="312"/>
      <c r="NCE90" s="312"/>
      <c r="NCF90" s="312"/>
      <c r="NCG90" s="312"/>
      <c r="NCH90" s="312"/>
      <c r="NCI90" s="312"/>
      <c r="NCJ90" s="312"/>
      <c r="NCK90" s="318"/>
      <c r="NCL90" s="318"/>
      <c r="NCM90" s="318"/>
      <c r="NCN90" s="318"/>
      <c r="NCO90" s="318"/>
      <c r="NCP90" s="318"/>
      <c r="NCQ90" s="318"/>
      <c r="NCR90" s="318"/>
      <c r="NCS90" s="318"/>
      <c r="NCT90" s="318"/>
      <c r="NCU90" s="318"/>
      <c r="NCV90" s="318"/>
      <c r="NCW90" s="318"/>
      <c r="NCX90" s="318"/>
      <c r="NCY90" s="318"/>
      <c r="NCZ90" s="318"/>
      <c r="NDA90" s="322"/>
      <c r="NDB90" s="323"/>
      <c r="NDC90" s="323"/>
      <c r="NDD90" s="323"/>
      <c r="NDE90" s="323"/>
      <c r="NDF90" s="323"/>
      <c r="NDG90" s="323"/>
      <c r="NDH90" s="323"/>
      <c r="NDI90" s="323"/>
      <c r="NDJ90" s="323"/>
      <c r="NDK90" s="323"/>
      <c r="NDL90" s="323"/>
      <c r="NDM90" s="323"/>
      <c r="NDN90" s="323"/>
      <c r="NDO90" s="323"/>
      <c r="NDP90" s="350"/>
      <c r="NDQ90" s="312"/>
      <c r="NDR90" s="312"/>
      <c r="NDS90" s="312"/>
      <c r="NDT90" s="312"/>
      <c r="NDU90" s="312"/>
      <c r="NDV90" s="312"/>
      <c r="NDW90" s="312"/>
      <c r="NDX90" s="312"/>
      <c r="NDY90" s="312"/>
      <c r="NDZ90" s="312"/>
      <c r="NEA90" s="312"/>
      <c r="NEB90" s="312"/>
      <c r="NEC90" s="312"/>
      <c r="NED90" s="312"/>
      <c r="NEE90" s="312"/>
      <c r="NEF90" s="312"/>
      <c r="NEG90" s="312"/>
      <c r="NEH90" s="312"/>
      <c r="NEI90" s="312"/>
      <c r="NEJ90" s="312"/>
      <c r="NEK90" s="312"/>
      <c r="NEL90" s="312"/>
      <c r="NEM90" s="312"/>
      <c r="NEN90" s="312"/>
      <c r="NEO90" s="312"/>
      <c r="NEP90" s="312"/>
      <c r="NEQ90" s="312"/>
      <c r="NER90" s="312"/>
      <c r="NES90" s="312"/>
      <c r="NET90" s="312"/>
      <c r="NEU90" s="312"/>
      <c r="NEV90" s="312"/>
      <c r="NEW90" s="312"/>
      <c r="NEX90" s="312"/>
      <c r="NEY90" s="312"/>
      <c r="NEZ90" s="312"/>
      <c r="NFA90" s="312"/>
      <c r="NFB90" s="312"/>
      <c r="NFC90" s="312"/>
      <c r="NFD90" s="312"/>
      <c r="NFE90" s="312"/>
      <c r="NFF90" s="312"/>
      <c r="NFG90" s="312"/>
      <c r="NFH90" s="312"/>
      <c r="NFI90" s="312"/>
      <c r="NFJ90" s="312"/>
      <c r="NFK90" s="312"/>
      <c r="NFL90" s="312"/>
      <c r="NFM90" s="312"/>
      <c r="NFN90" s="312"/>
      <c r="NFO90" s="312"/>
      <c r="NFP90" s="312"/>
      <c r="NFQ90" s="312"/>
      <c r="NFR90" s="312"/>
      <c r="NFS90" s="312"/>
      <c r="NFT90" s="312"/>
      <c r="NFU90" s="312"/>
      <c r="NFV90" s="312"/>
      <c r="NFW90" s="312"/>
      <c r="NFX90" s="312"/>
      <c r="NFY90" s="318"/>
      <c r="NFZ90" s="318"/>
      <c r="NGA90" s="318"/>
      <c r="NGB90" s="318"/>
      <c r="NGC90" s="318"/>
      <c r="NGD90" s="318"/>
      <c r="NGE90" s="318"/>
      <c r="NGF90" s="318"/>
      <c r="NGG90" s="318"/>
      <c r="NGH90" s="318"/>
      <c r="NGI90" s="318"/>
      <c r="NGJ90" s="318"/>
      <c r="NGK90" s="318"/>
      <c r="NGL90" s="318"/>
      <c r="NGM90" s="318"/>
      <c r="NGN90" s="318"/>
      <c r="NGO90" s="322"/>
      <c r="NGP90" s="323"/>
      <c r="NGQ90" s="323"/>
      <c r="NGR90" s="323"/>
      <c r="NGS90" s="323"/>
      <c r="NGT90" s="323"/>
      <c r="NGU90" s="323"/>
      <c r="NGV90" s="323"/>
      <c r="NGW90" s="323"/>
      <c r="NGX90" s="323"/>
      <c r="NGY90" s="323"/>
      <c r="NGZ90" s="323"/>
      <c r="NHA90" s="323"/>
      <c r="NHB90" s="323"/>
      <c r="NHC90" s="323"/>
      <c r="NHD90" s="350"/>
      <c r="NHE90" s="312"/>
      <c r="NHF90" s="312"/>
      <c r="NHG90" s="312"/>
      <c r="NHH90" s="312"/>
      <c r="NHI90" s="312"/>
      <c r="NHJ90" s="312"/>
      <c r="NHK90" s="312"/>
      <c r="NHL90" s="312"/>
      <c r="NHM90" s="312"/>
      <c r="NHN90" s="312"/>
      <c r="NHO90" s="312"/>
      <c r="NHP90" s="312"/>
      <c r="NHQ90" s="312"/>
      <c r="NHR90" s="312"/>
      <c r="NHS90" s="312"/>
      <c r="NHT90" s="312"/>
      <c r="NHU90" s="312"/>
      <c r="NHV90" s="312"/>
      <c r="NHW90" s="312"/>
      <c r="NHX90" s="312"/>
      <c r="NHY90" s="312"/>
      <c r="NHZ90" s="312"/>
      <c r="NIA90" s="312"/>
      <c r="NIB90" s="312"/>
      <c r="NIC90" s="312"/>
      <c r="NID90" s="312"/>
      <c r="NIE90" s="312"/>
      <c r="NIF90" s="312"/>
      <c r="NIG90" s="312"/>
      <c r="NIH90" s="312"/>
      <c r="NII90" s="312"/>
      <c r="NIJ90" s="312"/>
      <c r="NIK90" s="312"/>
      <c r="NIL90" s="312"/>
      <c r="NIM90" s="312"/>
      <c r="NIN90" s="312"/>
      <c r="NIO90" s="312"/>
      <c r="NIP90" s="312"/>
      <c r="NIQ90" s="312"/>
      <c r="NIR90" s="312"/>
      <c r="NIS90" s="312"/>
      <c r="NIT90" s="312"/>
      <c r="NIU90" s="312"/>
      <c r="NIV90" s="312"/>
      <c r="NIW90" s="312"/>
      <c r="NIX90" s="312"/>
      <c r="NIY90" s="312"/>
      <c r="NIZ90" s="312"/>
      <c r="NJA90" s="312"/>
      <c r="NJB90" s="312"/>
      <c r="NJC90" s="312"/>
      <c r="NJD90" s="312"/>
      <c r="NJE90" s="312"/>
      <c r="NJF90" s="312"/>
      <c r="NJG90" s="312"/>
      <c r="NJH90" s="312"/>
      <c r="NJI90" s="312"/>
      <c r="NJJ90" s="312"/>
      <c r="NJK90" s="312"/>
      <c r="NJL90" s="312"/>
      <c r="NJM90" s="318"/>
      <c r="NJN90" s="318"/>
      <c r="NJO90" s="318"/>
      <c r="NJP90" s="318"/>
      <c r="NJQ90" s="318"/>
      <c r="NJR90" s="318"/>
      <c r="NJS90" s="318"/>
      <c r="NJT90" s="318"/>
      <c r="NJU90" s="318"/>
      <c r="NJV90" s="318"/>
      <c r="NJW90" s="318"/>
      <c r="NJX90" s="318"/>
      <c r="NJY90" s="318"/>
      <c r="NJZ90" s="318"/>
      <c r="NKA90" s="318"/>
      <c r="NKB90" s="318"/>
      <c r="NKC90" s="322"/>
      <c r="NKD90" s="323"/>
      <c r="NKE90" s="323"/>
      <c r="NKF90" s="323"/>
      <c r="NKG90" s="323"/>
      <c r="NKH90" s="323"/>
      <c r="NKI90" s="323"/>
      <c r="NKJ90" s="323"/>
      <c r="NKK90" s="323"/>
      <c r="NKL90" s="323"/>
      <c r="NKM90" s="323"/>
      <c r="NKN90" s="323"/>
      <c r="NKO90" s="323"/>
      <c r="NKP90" s="323"/>
      <c r="NKQ90" s="323"/>
      <c r="NKR90" s="350"/>
      <c r="NKS90" s="312"/>
      <c r="NKT90" s="312"/>
      <c r="NKU90" s="312"/>
      <c r="NKV90" s="312"/>
      <c r="NKW90" s="312"/>
      <c r="NKX90" s="312"/>
      <c r="NKY90" s="312"/>
      <c r="NKZ90" s="312"/>
      <c r="NLA90" s="312"/>
      <c r="NLB90" s="312"/>
      <c r="NLC90" s="312"/>
      <c r="NLD90" s="312"/>
      <c r="NLE90" s="312"/>
      <c r="NLF90" s="312"/>
      <c r="NLG90" s="312"/>
      <c r="NLH90" s="312"/>
      <c r="NLI90" s="312"/>
      <c r="NLJ90" s="312"/>
      <c r="NLK90" s="312"/>
      <c r="NLL90" s="312"/>
      <c r="NLM90" s="312"/>
      <c r="NLN90" s="312"/>
      <c r="NLO90" s="312"/>
      <c r="NLP90" s="312"/>
      <c r="NLQ90" s="312"/>
      <c r="NLR90" s="312"/>
      <c r="NLS90" s="312"/>
      <c r="NLT90" s="312"/>
      <c r="NLU90" s="312"/>
      <c r="NLV90" s="312"/>
      <c r="NLW90" s="312"/>
      <c r="NLX90" s="312"/>
      <c r="NLY90" s="312"/>
      <c r="NLZ90" s="312"/>
      <c r="NMA90" s="312"/>
      <c r="NMB90" s="312"/>
      <c r="NMC90" s="312"/>
      <c r="NMD90" s="312"/>
      <c r="NME90" s="312"/>
      <c r="NMF90" s="312"/>
      <c r="NMG90" s="312"/>
      <c r="NMH90" s="312"/>
      <c r="NMI90" s="312"/>
      <c r="NMJ90" s="312"/>
      <c r="NMK90" s="312"/>
      <c r="NML90" s="312"/>
      <c r="NMM90" s="312"/>
      <c r="NMN90" s="312"/>
      <c r="NMO90" s="312"/>
      <c r="NMP90" s="312"/>
      <c r="NMQ90" s="312"/>
      <c r="NMR90" s="312"/>
      <c r="NMS90" s="312"/>
      <c r="NMT90" s="312"/>
      <c r="NMU90" s="312"/>
      <c r="NMV90" s="312"/>
      <c r="NMW90" s="312"/>
      <c r="NMX90" s="312"/>
      <c r="NMY90" s="312"/>
      <c r="NMZ90" s="312"/>
      <c r="NNA90" s="318"/>
      <c r="NNB90" s="318"/>
      <c r="NNC90" s="318"/>
      <c r="NND90" s="318"/>
      <c r="NNE90" s="318"/>
      <c r="NNF90" s="318"/>
      <c r="NNG90" s="318"/>
      <c r="NNH90" s="318"/>
      <c r="NNI90" s="318"/>
      <c r="NNJ90" s="318"/>
      <c r="NNK90" s="318"/>
      <c r="NNL90" s="318"/>
      <c r="NNM90" s="318"/>
      <c r="NNN90" s="318"/>
      <c r="NNO90" s="318"/>
      <c r="NNP90" s="318"/>
      <c r="NNQ90" s="322"/>
      <c r="NNR90" s="323"/>
      <c r="NNS90" s="323"/>
      <c r="NNT90" s="323"/>
      <c r="NNU90" s="323"/>
      <c r="NNV90" s="323"/>
      <c r="NNW90" s="323"/>
      <c r="NNX90" s="323"/>
      <c r="NNY90" s="323"/>
      <c r="NNZ90" s="323"/>
      <c r="NOA90" s="323"/>
      <c r="NOB90" s="323"/>
      <c r="NOC90" s="323"/>
      <c r="NOD90" s="323"/>
      <c r="NOE90" s="323"/>
      <c r="NOF90" s="350"/>
      <c r="NOG90" s="312"/>
      <c r="NOH90" s="312"/>
      <c r="NOI90" s="312"/>
      <c r="NOJ90" s="312"/>
      <c r="NOK90" s="312"/>
      <c r="NOL90" s="312"/>
      <c r="NOM90" s="312"/>
      <c r="NON90" s="312"/>
      <c r="NOO90" s="312"/>
      <c r="NOP90" s="312"/>
      <c r="NOQ90" s="312"/>
      <c r="NOR90" s="312"/>
      <c r="NOS90" s="312"/>
      <c r="NOT90" s="312"/>
      <c r="NOU90" s="312"/>
      <c r="NOV90" s="312"/>
      <c r="NOW90" s="312"/>
      <c r="NOX90" s="312"/>
      <c r="NOY90" s="312"/>
      <c r="NOZ90" s="312"/>
      <c r="NPA90" s="312"/>
      <c r="NPB90" s="312"/>
      <c r="NPC90" s="312"/>
      <c r="NPD90" s="312"/>
      <c r="NPE90" s="312"/>
      <c r="NPF90" s="312"/>
      <c r="NPG90" s="312"/>
      <c r="NPH90" s="312"/>
      <c r="NPI90" s="312"/>
      <c r="NPJ90" s="312"/>
      <c r="NPK90" s="312"/>
      <c r="NPL90" s="312"/>
      <c r="NPM90" s="312"/>
      <c r="NPN90" s="312"/>
      <c r="NPO90" s="312"/>
      <c r="NPP90" s="312"/>
      <c r="NPQ90" s="312"/>
      <c r="NPR90" s="312"/>
      <c r="NPS90" s="312"/>
      <c r="NPT90" s="312"/>
      <c r="NPU90" s="312"/>
      <c r="NPV90" s="312"/>
      <c r="NPW90" s="312"/>
      <c r="NPX90" s="312"/>
      <c r="NPY90" s="312"/>
      <c r="NPZ90" s="312"/>
      <c r="NQA90" s="312"/>
      <c r="NQB90" s="312"/>
      <c r="NQC90" s="312"/>
      <c r="NQD90" s="312"/>
      <c r="NQE90" s="312"/>
      <c r="NQF90" s="312"/>
      <c r="NQG90" s="312"/>
      <c r="NQH90" s="312"/>
      <c r="NQI90" s="312"/>
      <c r="NQJ90" s="312"/>
      <c r="NQK90" s="312"/>
      <c r="NQL90" s="312"/>
      <c r="NQM90" s="312"/>
      <c r="NQN90" s="312"/>
      <c r="NQO90" s="318"/>
      <c r="NQP90" s="318"/>
      <c r="NQQ90" s="318"/>
      <c r="NQR90" s="318"/>
      <c r="NQS90" s="318"/>
      <c r="NQT90" s="318"/>
      <c r="NQU90" s="318"/>
      <c r="NQV90" s="318"/>
      <c r="NQW90" s="318"/>
      <c r="NQX90" s="318"/>
      <c r="NQY90" s="318"/>
      <c r="NQZ90" s="318"/>
      <c r="NRA90" s="318"/>
      <c r="NRB90" s="318"/>
      <c r="NRC90" s="318"/>
      <c r="NRD90" s="318"/>
      <c r="NRE90" s="322"/>
      <c r="NRF90" s="323"/>
      <c r="NRG90" s="323"/>
      <c r="NRH90" s="323"/>
      <c r="NRI90" s="323"/>
      <c r="NRJ90" s="323"/>
      <c r="NRK90" s="323"/>
      <c r="NRL90" s="323"/>
      <c r="NRM90" s="323"/>
      <c r="NRN90" s="323"/>
      <c r="NRO90" s="323"/>
      <c r="NRP90" s="323"/>
      <c r="NRQ90" s="323"/>
      <c r="NRR90" s="323"/>
      <c r="NRS90" s="323"/>
      <c r="NRT90" s="350"/>
      <c r="NRU90" s="312"/>
      <c r="NRV90" s="312"/>
      <c r="NRW90" s="312"/>
      <c r="NRX90" s="312"/>
      <c r="NRY90" s="312"/>
      <c r="NRZ90" s="312"/>
      <c r="NSA90" s="312"/>
      <c r="NSB90" s="312"/>
      <c r="NSC90" s="312"/>
      <c r="NSD90" s="312"/>
      <c r="NSE90" s="312"/>
      <c r="NSF90" s="312"/>
      <c r="NSG90" s="312"/>
      <c r="NSH90" s="312"/>
      <c r="NSI90" s="312"/>
      <c r="NSJ90" s="312"/>
      <c r="NSK90" s="312"/>
      <c r="NSL90" s="312"/>
      <c r="NSM90" s="312"/>
      <c r="NSN90" s="312"/>
      <c r="NSO90" s="312"/>
      <c r="NSP90" s="312"/>
      <c r="NSQ90" s="312"/>
      <c r="NSR90" s="312"/>
      <c r="NSS90" s="312"/>
      <c r="NST90" s="312"/>
      <c r="NSU90" s="312"/>
      <c r="NSV90" s="312"/>
      <c r="NSW90" s="312"/>
      <c r="NSX90" s="312"/>
      <c r="NSY90" s="312"/>
      <c r="NSZ90" s="312"/>
      <c r="NTA90" s="312"/>
      <c r="NTB90" s="312"/>
      <c r="NTC90" s="312"/>
      <c r="NTD90" s="312"/>
      <c r="NTE90" s="312"/>
      <c r="NTF90" s="312"/>
      <c r="NTG90" s="312"/>
      <c r="NTH90" s="312"/>
      <c r="NTI90" s="312"/>
      <c r="NTJ90" s="312"/>
      <c r="NTK90" s="312"/>
      <c r="NTL90" s="312"/>
      <c r="NTM90" s="312"/>
      <c r="NTN90" s="312"/>
      <c r="NTO90" s="312"/>
      <c r="NTP90" s="312"/>
      <c r="NTQ90" s="312"/>
      <c r="NTR90" s="312"/>
      <c r="NTS90" s="312"/>
      <c r="NTT90" s="312"/>
      <c r="NTU90" s="312"/>
      <c r="NTV90" s="312"/>
      <c r="NTW90" s="312"/>
      <c r="NTX90" s="312"/>
      <c r="NTY90" s="312"/>
      <c r="NTZ90" s="312"/>
      <c r="NUA90" s="312"/>
      <c r="NUB90" s="312"/>
      <c r="NUC90" s="318"/>
      <c r="NUD90" s="318"/>
      <c r="NUE90" s="318"/>
      <c r="NUF90" s="318"/>
      <c r="NUG90" s="318"/>
      <c r="NUH90" s="318"/>
      <c r="NUI90" s="318"/>
      <c r="NUJ90" s="318"/>
      <c r="NUK90" s="318"/>
      <c r="NUL90" s="318"/>
      <c r="NUM90" s="318"/>
      <c r="NUN90" s="318"/>
      <c r="NUO90" s="318"/>
      <c r="NUP90" s="318"/>
      <c r="NUQ90" s="318"/>
      <c r="NUR90" s="318"/>
      <c r="NUS90" s="322"/>
      <c r="NUT90" s="323"/>
      <c r="NUU90" s="323"/>
      <c r="NUV90" s="323"/>
      <c r="NUW90" s="323"/>
      <c r="NUX90" s="323"/>
      <c r="NUY90" s="323"/>
      <c r="NUZ90" s="323"/>
      <c r="NVA90" s="323"/>
      <c r="NVB90" s="323"/>
      <c r="NVC90" s="323"/>
      <c r="NVD90" s="323"/>
      <c r="NVE90" s="323"/>
      <c r="NVF90" s="323"/>
      <c r="NVG90" s="323"/>
      <c r="NVH90" s="350"/>
      <c r="NVI90" s="312"/>
      <c r="NVJ90" s="312"/>
      <c r="NVK90" s="312"/>
      <c r="NVL90" s="312"/>
      <c r="NVM90" s="312"/>
      <c r="NVN90" s="312"/>
      <c r="NVO90" s="312"/>
      <c r="NVP90" s="312"/>
      <c r="NVQ90" s="312"/>
      <c r="NVR90" s="312"/>
      <c r="NVS90" s="312"/>
      <c r="NVT90" s="312"/>
      <c r="NVU90" s="312"/>
      <c r="NVV90" s="312"/>
      <c r="NVW90" s="312"/>
      <c r="NVX90" s="312"/>
      <c r="NVY90" s="312"/>
      <c r="NVZ90" s="312"/>
      <c r="NWA90" s="312"/>
      <c r="NWB90" s="312"/>
      <c r="NWC90" s="312"/>
      <c r="NWD90" s="312"/>
      <c r="NWE90" s="312"/>
      <c r="NWF90" s="312"/>
      <c r="NWG90" s="312"/>
      <c r="NWH90" s="312"/>
      <c r="NWI90" s="312"/>
      <c r="NWJ90" s="312"/>
      <c r="NWK90" s="312"/>
      <c r="NWL90" s="312"/>
      <c r="NWM90" s="312"/>
      <c r="NWN90" s="312"/>
      <c r="NWO90" s="312"/>
      <c r="NWP90" s="312"/>
      <c r="NWQ90" s="312"/>
      <c r="NWR90" s="312"/>
      <c r="NWS90" s="312"/>
      <c r="NWT90" s="312"/>
      <c r="NWU90" s="312"/>
      <c r="NWV90" s="312"/>
      <c r="NWW90" s="312"/>
      <c r="NWX90" s="312"/>
      <c r="NWY90" s="312"/>
      <c r="NWZ90" s="312"/>
      <c r="NXA90" s="312"/>
      <c r="NXB90" s="312"/>
      <c r="NXC90" s="312"/>
      <c r="NXD90" s="312"/>
      <c r="NXE90" s="312"/>
      <c r="NXF90" s="312"/>
      <c r="NXG90" s="312"/>
      <c r="NXH90" s="312"/>
      <c r="NXI90" s="312"/>
      <c r="NXJ90" s="312"/>
      <c r="NXK90" s="312"/>
      <c r="NXL90" s="312"/>
      <c r="NXM90" s="312"/>
      <c r="NXN90" s="312"/>
      <c r="NXO90" s="312"/>
      <c r="NXP90" s="312"/>
      <c r="NXQ90" s="318"/>
      <c r="NXR90" s="318"/>
      <c r="NXS90" s="318"/>
      <c r="NXT90" s="318"/>
      <c r="NXU90" s="318"/>
      <c r="NXV90" s="318"/>
      <c r="NXW90" s="318"/>
      <c r="NXX90" s="318"/>
      <c r="NXY90" s="318"/>
      <c r="NXZ90" s="318"/>
      <c r="NYA90" s="318"/>
      <c r="NYB90" s="318"/>
      <c r="NYC90" s="318"/>
      <c r="NYD90" s="318"/>
      <c r="NYE90" s="318"/>
      <c r="NYF90" s="318"/>
      <c r="NYG90" s="322"/>
      <c r="NYH90" s="323"/>
      <c r="NYI90" s="323"/>
      <c r="NYJ90" s="323"/>
      <c r="NYK90" s="323"/>
      <c r="NYL90" s="323"/>
      <c r="NYM90" s="323"/>
      <c r="NYN90" s="323"/>
      <c r="NYO90" s="323"/>
      <c r="NYP90" s="323"/>
      <c r="NYQ90" s="323"/>
      <c r="NYR90" s="323"/>
      <c r="NYS90" s="323"/>
      <c r="NYT90" s="323"/>
      <c r="NYU90" s="323"/>
      <c r="NYV90" s="350"/>
      <c r="NYW90" s="312"/>
      <c r="NYX90" s="312"/>
      <c r="NYY90" s="312"/>
      <c r="NYZ90" s="312"/>
      <c r="NZA90" s="312"/>
      <c r="NZB90" s="312"/>
      <c r="NZC90" s="312"/>
      <c r="NZD90" s="312"/>
      <c r="NZE90" s="312"/>
      <c r="NZF90" s="312"/>
      <c r="NZG90" s="312"/>
      <c r="NZH90" s="312"/>
      <c r="NZI90" s="312"/>
      <c r="NZJ90" s="312"/>
      <c r="NZK90" s="312"/>
      <c r="NZL90" s="312"/>
      <c r="NZM90" s="312"/>
      <c r="NZN90" s="312"/>
      <c r="NZO90" s="312"/>
      <c r="NZP90" s="312"/>
      <c r="NZQ90" s="312"/>
      <c r="NZR90" s="312"/>
      <c r="NZS90" s="312"/>
      <c r="NZT90" s="312"/>
      <c r="NZU90" s="312"/>
      <c r="NZV90" s="312"/>
      <c r="NZW90" s="312"/>
      <c r="NZX90" s="312"/>
      <c r="NZY90" s="312"/>
      <c r="NZZ90" s="312"/>
      <c r="OAA90" s="312"/>
      <c r="OAB90" s="312"/>
      <c r="OAC90" s="312"/>
      <c r="OAD90" s="312"/>
      <c r="OAE90" s="312"/>
      <c r="OAF90" s="312"/>
      <c r="OAG90" s="312"/>
      <c r="OAH90" s="312"/>
      <c r="OAI90" s="312"/>
      <c r="OAJ90" s="312"/>
      <c r="OAK90" s="312"/>
      <c r="OAL90" s="312"/>
      <c r="OAM90" s="312"/>
      <c r="OAN90" s="312"/>
      <c r="OAO90" s="312"/>
      <c r="OAP90" s="312"/>
      <c r="OAQ90" s="312"/>
      <c r="OAR90" s="312"/>
      <c r="OAS90" s="312"/>
      <c r="OAT90" s="312"/>
      <c r="OAU90" s="312"/>
      <c r="OAV90" s="312"/>
      <c r="OAW90" s="312"/>
      <c r="OAX90" s="312"/>
      <c r="OAY90" s="312"/>
      <c r="OAZ90" s="312"/>
      <c r="OBA90" s="312"/>
      <c r="OBB90" s="312"/>
      <c r="OBC90" s="312"/>
      <c r="OBD90" s="312"/>
      <c r="OBE90" s="318"/>
      <c r="OBF90" s="318"/>
      <c r="OBG90" s="318"/>
      <c r="OBH90" s="318"/>
      <c r="OBI90" s="318"/>
      <c r="OBJ90" s="318"/>
      <c r="OBK90" s="318"/>
      <c r="OBL90" s="318"/>
      <c r="OBM90" s="318"/>
      <c r="OBN90" s="318"/>
      <c r="OBO90" s="318"/>
      <c r="OBP90" s="318"/>
      <c r="OBQ90" s="318"/>
      <c r="OBR90" s="318"/>
      <c r="OBS90" s="318"/>
      <c r="OBT90" s="318"/>
      <c r="OBU90" s="322"/>
      <c r="OBV90" s="323"/>
      <c r="OBW90" s="323"/>
      <c r="OBX90" s="323"/>
      <c r="OBY90" s="323"/>
      <c r="OBZ90" s="323"/>
      <c r="OCA90" s="323"/>
      <c r="OCB90" s="323"/>
      <c r="OCC90" s="323"/>
      <c r="OCD90" s="323"/>
      <c r="OCE90" s="323"/>
      <c r="OCF90" s="323"/>
      <c r="OCG90" s="323"/>
      <c r="OCH90" s="323"/>
      <c r="OCI90" s="323"/>
      <c r="OCJ90" s="350"/>
      <c r="OCK90" s="312"/>
      <c r="OCL90" s="312"/>
      <c r="OCM90" s="312"/>
      <c r="OCN90" s="312"/>
      <c r="OCO90" s="312"/>
      <c r="OCP90" s="312"/>
      <c r="OCQ90" s="312"/>
      <c r="OCR90" s="312"/>
      <c r="OCS90" s="312"/>
      <c r="OCT90" s="312"/>
      <c r="OCU90" s="312"/>
      <c r="OCV90" s="312"/>
      <c r="OCW90" s="312"/>
      <c r="OCX90" s="312"/>
      <c r="OCY90" s="312"/>
      <c r="OCZ90" s="312"/>
      <c r="ODA90" s="312"/>
      <c r="ODB90" s="312"/>
      <c r="ODC90" s="312"/>
      <c r="ODD90" s="312"/>
      <c r="ODE90" s="312"/>
      <c r="ODF90" s="312"/>
      <c r="ODG90" s="312"/>
      <c r="ODH90" s="312"/>
      <c r="ODI90" s="312"/>
      <c r="ODJ90" s="312"/>
      <c r="ODK90" s="312"/>
      <c r="ODL90" s="312"/>
      <c r="ODM90" s="312"/>
      <c r="ODN90" s="312"/>
      <c r="ODO90" s="312"/>
      <c r="ODP90" s="312"/>
      <c r="ODQ90" s="312"/>
      <c r="ODR90" s="312"/>
      <c r="ODS90" s="312"/>
      <c r="ODT90" s="312"/>
      <c r="ODU90" s="312"/>
      <c r="ODV90" s="312"/>
      <c r="ODW90" s="312"/>
      <c r="ODX90" s="312"/>
      <c r="ODY90" s="312"/>
      <c r="ODZ90" s="312"/>
      <c r="OEA90" s="312"/>
      <c r="OEB90" s="312"/>
      <c r="OEC90" s="312"/>
      <c r="OED90" s="312"/>
      <c r="OEE90" s="312"/>
      <c r="OEF90" s="312"/>
      <c r="OEG90" s="312"/>
      <c r="OEH90" s="312"/>
      <c r="OEI90" s="312"/>
      <c r="OEJ90" s="312"/>
      <c r="OEK90" s="312"/>
      <c r="OEL90" s="312"/>
      <c r="OEM90" s="312"/>
      <c r="OEN90" s="312"/>
      <c r="OEO90" s="312"/>
      <c r="OEP90" s="312"/>
      <c r="OEQ90" s="312"/>
      <c r="OER90" s="312"/>
      <c r="OES90" s="318"/>
      <c r="OET90" s="318"/>
      <c r="OEU90" s="318"/>
      <c r="OEV90" s="318"/>
      <c r="OEW90" s="318"/>
      <c r="OEX90" s="318"/>
      <c r="OEY90" s="318"/>
      <c r="OEZ90" s="318"/>
      <c r="OFA90" s="318"/>
      <c r="OFB90" s="318"/>
      <c r="OFC90" s="318"/>
      <c r="OFD90" s="318"/>
      <c r="OFE90" s="318"/>
      <c r="OFF90" s="318"/>
      <c r="OFG90" s="318"/>
      <c r="OFH90" s="318"/>
      <c r="OFI90" s="322"/>
      <c r="OFJ90" s="323"/>
      <c r="OFK90" s="323"/>
      <c r="OFL90" s="323"/>
      <c r="OFM90" s="323"/>
      <c r="OFN90" s="323"/>
      <c r="OFO90" s="323"/>
      <c r="OFP90" s="323"/>
      <c r="OFQ90" s="323"/>
      <c r="OFR90" s="323"/>
      <c r="OFS90" s="323"/>
      <c r="OFT90" s="323"/>
      <c r="OFU90" s="323"/>
      <c r="OFV90" s="323"/>
      <c r="OFW90" s="323"/>
      <c r="OFX90" s="350"/>
      <c r="OFY90" s="312"/>
      <c r="OFZ90" s="312"/>
      <c r="OGA90" s="312"/>
      <c r="OGB90" s="312"/>
      <c r="OGC90" s="312"/>
      <c r="OGD90" s="312"/>
      <c r="OGE90" s="312"/>
      <c r="OGF90" s="312"/>
      <c r="OGG90" s="312"/>
      <c r="OGH90" s="312"/>
      <c r="OGI90" s="312"/>
      <c r="OGJ90" s="312"/>
      <c r="OGK90" s="312"/>
      <c r="OGL90" s="312"/>
      <c r="OGM90" s="312"/>
      <c r="OGN90" s="312"/>
      <c r="OGO90" s="312"/>
      <c r="OGP90" s="312"/>
      <c r="OGQ90" s="312"/>
      <c r="OGR90" s="312"/>
      <c r="OGS90" s="312"/>
      <c r="OGT90" s="312"/>
      <c r="OGU90" s="312"/>
      <c r="OGV90" s="312"/>
      <c r="OGW90" s="312"/>
      <c r="OGX90" s="312"/>
      <c r="OGY90" s="312"/>
      <c r="OGZ90" s="312"/>
      <c r="OHA90" s="312"/>
      <c r="OHB90" s="312"/>
      <c r="OHC90" s="312"/>
      <c r="OHD90" s="312"/>
      <c r="OHE90" s="312"/>
      <c r="OHF90" s="312"/>
      <c r="OHG90" s="312"/>
      <c r="OHH90" s="312"/>
      <c r="OHI90" s="312"/>
      <c r="OHJ90" s="312"/>
      <c r="OHK90" s="312"/>
      <c r="OHL90" s="312"/>
      <c r="OHM90" s="312"/>
      <c r="OHN90" s="312"/>
      <c r="OHO90" s="312"/>
      <c r="OHP90" s="312"/>
      <c r="OHQ90" s="312"/>
      <c r="OHR90" s="312"/>
      <c r="OHS90" s="312"/>
      <c r="OHT90" s="312"/>
      <c r="OHU90" s="312"/>
      <c r="OHV90" s="312"/>
      <c r="OHW90" s="312"/>
      <c r="OHX90" s="312"/>
      <c r="OHY90" s="312"/>
      <c r="OHZ90" s="312"/>
      <c r="OIA90" s="312"/>
      <c r="OIB90" s="312"/>
      <c r="OIC90" s="312"/>
      <c r="OID90" s="312"/>
      <c r="OIE90" s="312"/>
      <c r="OIF90" s="312"/>
      <c r="OIG90" s="318"/>
      <c r="OIH90" s="318"/>
      <c r="OII90" s="318"/>
      <c r="OIJ90" s="318"/>
      <c r="OIK90" s="318"/>
      <c r="OIL90" s="318"/>
      <c r="OIM90" s="318"/>
      <c r="OIN90" s="318"/>
      <c r="OIO90" s="318"/>
      <c r="OIP90" s="318"/>
      <c r="OIQ90" s="318"/>
      <c r="OIR90" s="318"/>
      <c r="OIS90" s="318"/>
      <c r="OIT90" s="318"/>
      <c r="OIU90" s="318"/>
      <c r="OIV90" s="318"/>
      <c r="OIW90" s="322"/>
      <c r="OIX90" s="323"/>
      <c r="OIY90" s="323"/>
      <c r="OIZ90" s="323"/>
      <c r="OJA90" s="323"/>
      <c r="OJB90" s="323"/>
      <c r="OJC90" s="323"/>
      <c r="OJD90" s="323"/>
      <c r="OJE90" s="323"/>
      <c r="OJF90" s="323"/>
      <c r="OJG90" s="323"/>
      <c r="OJH90" s="323"/>
      <c r="OJI90" s="323"/>
      <c r="OJJ90" s="323"/>
      <c r="OJK90" s="323"/>
      <c r="OJL90" s="350"/>
      <c r="OJM90" s="312"/>
      <c r="OJN90" s="312"/>
      <c r="OJO90" s="312"/>
      <c r="OJP90" s="312"/>
      <c r="OJQ90" s="312"/>
      <c r="OJR90" s="312"/>
      <c r="OJS90" s="312"/>
      <c r="OJT90" s="312"/>
      <c r="OJU90" s="312"/>
      <c r="OJV90" s="312"/>
      <c r="OJW90" s="312"/>
      <c r="OJX90" s="312"/>
      <c r="OJY90" s="312"/>
      <c r="OJZ90" s="312"/>
      <c r="OKA90" s="312"/>
      <c r="OKB90" s="312"/>
      <c r="OKC90" s="312"/>
      <c r="OKD90" s="312"/>
      <c r="OKE90" s="312"/>
      <c r="OKF90" s="312"/>
      <c r="OKG90" s="312"/>
      <c r="OKH90" s="312"/>
      <c r="OKI90" s="312"/>
      <c r="OKJ90" s="312"/>
      <c r="OKK90" s="312"/>
      <c r="OKL90" s="312"/>
      <c r="OKM90" s="312"/>
      <c r="OKN90" s="312"/>
      <c r="OKO90" s="312"/>
      <c r="OKP90" s="312"/>
      <c r="OKQ90" s="312"/>
      <c r="OKR90" s="312"/>
      <c r="OKS90" s="312"/>
      <c r="OKT90" s="312"/>
      <c r="OKU90" s="312"/>
      <c r="OKV90" s="312"/>
      <c r="OKW90" s="312"/>
      <c r="OKX90" s="312"/>
      <c r="OKY90" s="312"/>
      <c r="OKZ90" s="312"/>
      <c r="OLA90" s="312"/>
      <c r="OLB90" s="312"/>
      <c r="OLC90" s="312"/>
      <c r="OLD90" s="312"/>
      <c r="OLE90" s="312"/>
      <c r="OLF90" s="312"/>
      <c r="OLG90" s="312"/>
      <c r="OLH90" s="312"/>
      <c r="OLI90" s="312"/>
      <c r="OLJ90" s="312"/>
      <c r="OLK90" s="312"/>
      <c r="OLL90" s="312"/>
      <c r="OLM90" s="312"/>
      <c r="OLN90" s="312"/>
      <c r="OLO90" s="312"/>
      <c r="OLP90" s="312"/>
      <c r="OLQ90" s="312"/>
      <c r="OLR90" s="312"/>
      <c r="OLS90" s="312"/>
      <c r="OLT90" s="312"/>
      <c r="OLU90" s="318"/>
      <c r="OLV90" s="318"/>
      <c r="OLW90" s="318"/>
      <c r="OLX90" s="318"/>
      <c r="OLY90" s="318"/>
      <c r="OLZ90" s="318"/>
      <c r="OMA90" s="318"/>
      <c r="OMB90" s="318"/>
      <c r="OMC90" s="318"/>
      <c r="OMD90" s="318"/>
      <c r="OME90" s="318"/>
      <c r="OMF90" s="318"/>
      <c r="OMG90" s="318"/>
      <c r="OMH90" s="318"/>
      <c r="OMI90" s="318"/>
      <c r="OMJ90" s="318"/>
      <c r="OMK90" s="322"/>
      <c r="OML90" s="323"/>
      <c r="OMM90" s="323"/>
      <c r="OMN90" s="323"/>
      <c r="OMO90" s="323"/>
      <c r="OMP90" s="323"/>
      <c r="OMQ90" s="323"/>
      <c r="OMR90" s="323"/>
      <c r="OMS90" s="323"/>
      <c r="OMT90" s="323"/>
      <c r="OMU90" s="323"/>
      <c r="OMV90" s="323"/>
      <c r="OMW90" s="323"/>
      <c r="OMX90" s="323"/>
      <c r="OMY90" s="323"/>
      <c r="OMZ90" s="350"/>
      <c r="ONA90" s="312"/>
      <c r="ONB90" s="312"/>
      <c r="ONC90" s="312"/>
      <c r="OND90" s="312"/>
      <c r="ONE90" s="312"/>
      <c r="ONF90" s="312"/>
      <c r="ONG90" s="312"/>
      <c r="ONH90" s="312"/>
      <c r="ONI90" s="312"/>
      <c r="ONJ90" s="312"/>
      <c r="ONK90" s="312"/>
      <c r="ONL90" s="312"/>
      <c r="ONM90" s="312"/>
      <c r="ONN90" s="312"/>
      <c r="ONO90" s="312"/>
      <c r="ONP90" s="312"/>
      <c r="ONQ90" s="312"/>
      <c r="ONR90" s="312"/>
      <c r="ONS90" s="312"/>
      <c r="ONT90" s="312"/>
      <c r="ONU90" s="312"/>
      <c r="ONV90" s="312"/>
      <c r="ONW90" s="312"/>
      <c r="ONX90" s="312"/>
      <c r="ONY90" s="312"/>
      <c r="ONZ90" s="312"/>
      <c r="OOA90" s="312"/>
      <c r="OOB90" s="312"/>
      <c r="OOC90" s="312"/>
      <c r="OOD90" s="312"/>
      <c r="OOE90" s="312"/>
      <c r="OOF90" s="312"/>
      <c r="OOG90" s="312"/>
      <c r="OOH90" s="312"/>
      <c r="OOI90" s="312"/>
      <c r="OOJ90" s="312"/>
      <c r="OOK90" s="312"/>
      <c r="OOL90" s="312"/>
      <c r="OOM90" s="312"/>
      <c r="OON90" s="312"/>
      <c r="OOO90" s="312"/>
      <c r="OOP90" s="312"/>
      <c r="OOQ90" s="312"/>
      <c r="OOR90" s="312"/>
      <c r="OOS90" s="312"/>
      <c r="OOT90" s="312"/>
      <c r="OOU90" s="312"/>
      <c r="OOV90" s="312"/>
      <c r="OOW90" s="312"/>
      <c r="OOX90" s="312"/>
      <c r="OOY90" s="312"/>
      <c r="OOZ90" s="312"/>
      <c r="OPA90" s="312"/>
      <c r="OPB90" s="312"/>
      <c r="OPC90" s="312"/>
      <c r="OPD90" s="312"/>
      <c r="OPE90" s="312"/>
      <c r="OPF90" s="312"/>
      <c r="OPG90" s="312"/>
      <c r="OPH90" s="312"/>
      <c r="OPI90" s="318"/>
      <c r="OPJ90" s="318"/>
      <c r="OPK90" s="318"/>
      <c r="OPL90" s="318"/>
      <c r="OPM90" s="318"/>
      <c r="OPN90" s="318"/>
      <c r="OPO90" s="318"/>
      <c r="OPP90" s="318"/>
      <c r="OPQ90" s="318"/>
      <c r="OPR90" s="318"/>
      <c r="OPS90" s="318"/>
      <c r="OPT90" s="318"/>
      <c r="OPU90" s="318"/>
      <c r="OPV90" s="318"/>
      <c r="OPW90" s="318"/>
      <c r="OPX90" s="318"/>
      <c r="OPY90" s="322"/>
      <c r="OPZ90" s="323"/>
      <c r="OQA90" s="323"/>
      <c r="OQB90" s="323"/>
      <c r="OQC90" s="323"/>
      <c r="OQD90" s="323"/>
      <c r="OQE90" s="323"/>
      <c r="OQF90" s="323"/>
      <c r="OQG90" s="323"/>
      <c r="OQH90" s="323"/>
      <c r="OQI90" s="323"/>
      <c r="OQJ90" s="323"/>
      <c r="OQK90" s="323"/>
      <c r="OQL90" s="323"/>
      <c r="OQM90" s="323"/>
      <c r="OQN90" s="350"/>
      <c r="OQO90" s="312"/>
      <c r="OQP90" s="312"/>
      <c r="OQQ90" s="312"/>
      <c r="OQR90" s="312"/>
      <c r="OQS90" s="312"/>
      <c r="OQT90" s="312"/>
      <c r="OQU90" s="312"/>
      <c r="OQV90" s="312"/>
      <c r="OQW90" s="312"/>
      <c r="OQX90" s="312"/>
      <c r="OQY90" s="312"/>
      <c r="OQZ90" s="312"/>
      <c r="ORA90" s="312"/>
      <c r="ORB90" s="312"/>
      <c r="ORC90" s="312"/>
      <c r="ORD90" s="312"/>
      <c r="ORE90" s="312"/>
      <c r="ORF90" s="312"/>
      <c r="ORG90" s="312"/>
      <c r="ORH90" s="312"/>
      <c r="ORI90" s="312"/>
      <c r="ORJ90" s="312"/>
      <c r="ORK90" s="312"/>
      <c r="ORL90" s="312"/>
      <c r="ORM90" s="312"/>
      <c r="ORN90" s="312"/>
      <c r="ORO90" s="312"/>
      <c r="ORP90" s="312"/>
      <c r="ORQ90" s="312"/>
      <c r="ORR90" s="312"/>
      <c r="ORS90" s="312"/>
      <c r="ORT90" s="312"/>
      <c r="ORU90" s="312"/>
      <c r="ORV90" s="312"/>
      <c r="ORW90" s="312"/>
      <c r="ORX90" s="312"/>
      <c r="ORY90" s="312"/>
      <c r="ORZ90" s="312"/>
      <c r="OSA90" s="312"/>
      <c r="OSB90" s="312"/>
      <c r="OSC90" s="312"/>
      <c r="OSD90" s="312"/>
      <c r="OSE90" s="312"/>
      <c r="OSF90" s="312"/>
      <c r="OSG90" s="312"/>
      <c r="OSH90" s="312"/>
      <c r="OSI90" s="312"/>
      <c r="OSJ90" s="312"/>
      <c r="OSK90" s="312"/>
      <c r="OSL90" s="312"/>
      <c r="OSM90" s="312"/>
      <c r="OSN90" s="312"/>
      <c r="OSO90" s="312"/>
      <c r="OSP90" s="312"/>
      <c r="OSQ90" s="312"/>
      <c r="OSR90" s="312"/>
      <c r="OSS90" s="312"/>
      <c r="OST90" s="312"/>
      <c r="OSU90" s="312"/>
      <c r="OSV90" s="312"/>
      <c r="OSW90" s="318"/>
      <c r="OSX90" s="318"/>
      <c r="OSY90" s="318"/>
      <c r="OSZ90" s="318"/>
      <c r="OTA90" s="318"/>
      <c r="OTB90" s="318"/>
      <c r="OTC90" s="318"/>
      <c r="OTD90" s="318"/>
      <c r="OTE90" s="318"/>
      <c r="OTF90" s="318"/>
      <c r="OTG90" s="318"/>
      <c r="OTH90" s="318"/>
      <c r="OTI90" s="318"/>
      <c r="OTJ90" s="318"/>
      <c r="OTK90" s="318"/>
      <c r="OTL90" s="318"/>
      <c r="OTM90" s="322"/>
      <c r="OTN90" s="323"/>
      <c r="OTO90" s="323"/>
      <c r="OTP90" s="323"/>
      <c r="OTQ90" s="323"/>
      <c r="OTR90" s="323"/>
      <c r="OTS90" s="323"/>
      <c r="OTT90" s="323"/>
      <c r="OTU90" s="323"/>
      <c r="OTV90" s="323"/>
      <c r="OTW90" s="323"/>
      <c r="OTX90" s="323"/>
      <c r="OTY90" s="323"/>
      <c r="OTZ90" s="323"/>
      <c r="OUA90" s="323"/>
      <c r="OUB90" s="350"/>
      <c r="OUC90" s="312"/>
      <c r="OUD90" s="312"/>
      <c r="OUE90" s="312"/>
      <c r="OUF90" s="312"/>
      <c r="OUG90" s="312"/>
      <c r="OUH90" s="312"/>
      <c r="OUI90" s="312"/>
      <c r="OUJ90" s="312"/>
      <c r="OUK90" s="312"/>
      <c r="OUL90" s="312"/>
      <c r="OUM90" s="312"/>
      <c r="OUN90" s="312"/>
      <c r="OUO90" s="312"/>
      <c r="OUP90" s="312"/>
      <c r="OUQ90" s="312"/>
      <c r="OUR90" s="312"/>
      <c r="OUS90" s="312"/>
      <c r="OUT90" s="312"/>
      <c r="OUU90" s="312"/>
      <c r="OUV90" s="312"/>
      <c r="OUW90" s="312"/>
      <c r="OUX90" s="312"/>
      <c r="OUY90" s="312"/>
      <c r="OUZ90" s="312"/>
      <c r="OVA90" s="312"/>
      <c r="OVB90" s="312"/>
      <c r="OVC90" s="312"/>
      <c r="OVD90" s="312"/>
      <c r="OVE90" s="312"/>
      <c r="OVF90" s="312"/>
      <c r="OVG90" s="312"/>
      <c r="OVH90" s="312"/>
      <c r="OVI90" s="312"/>
      <c r="OVJ90" s="312"/>
      <c r="OVK90" s="312"/>
      <c r="OVL90" s="312"/>
      <c r="OVM90" s="312"/>
      <c r="OVN90" s="312"/>
      <c r="OVO90" s="312"/>
      <c r="OVP90" s="312"/>
      <c r="OVQ90" s="312"/>
      <c r="OVR90" s="312"/>
      <c r="OVS90" s="312"/>
      <c r="OVT90" s="312"/>
      <c r="OVU90" s="312"/>
      <c r="OVV90" s="312"/>
      <c r="OVW90" s="312"/>
      <c r="OVX90" s="312"/>
      <c r="OVY90" s="312"/>
      <c r="OVZ90" s="312"/>
      <c r="OWA90" s="312"/>
      <c r="OWB90" s="312"/>
      <c r="OWC90" s="312"/>
      <c r="OWD90" s="312"/>
      <c r="OWE90" s="312"/>
      <c r="OWF90" s="312"/>
      <c r="OWG90" s="312"/>
      <c r="OWH90" s="312"/>
      <c r="OWI90" s="312"/>
      <c r="OWJ90" s="312"/>
      <c r="OWK90" s="318"/>
      <c r="OWL90" s="318"/>
      <c r="OWM90" s="318"/>
      <c r="OWN90" s="318"/>
      <c r="OWO90" s="318"/>
      <c r="OWP90" s="318"/>
      <c r="OWQ90" s="318"/>
      <c r="OWR90" s="318"/>
      <c r="OWS90" s="318"/>
      <c r="OWT90" s="318"/>
      <c r="OWU90" s="318"/>
      <c r="OWV90" s="318"/>
      <c r="OWW90" s="318"/>
      <c r="OWX90" s="318"/>
      <c r="OWY90" s="318"/>
      <c r="OWZ90" s="318"/>
      <c r="OXA90" s="322"/>
      <c r="OXB90" s="323"/>
      <c r="OXC90" s="323"/>
      <c r="OXD90" s="323"/>
      <c r="OXE90" s="323"/>
      <c r="OXF90" s="323"/>
      <c r="OXG90" s="323"/>
      <c r="OXH90" s="323"/>
      <c r="OXI90" s="323"/>
      <c r="OXJ90" s="323"/>
      <c r="OXK90" s="323"/>
      <c r="OXL90" s="323"/>
      <c r="OXM90" s="323"/>
      <c r="OXN90" s="323"/>
      <c r="OXO90" s="323"/>
      <c r="OXP90" s="350"/>
      <c r="OXQ90" s="312"/>
      <c r="OXR90" s="312"/>
      <c r="OXS90" s="312"/>
      <c r="OXT90" s="312"/>
      <c r="OXU90" s="312"/>
      <c r="OXV90" s="312"/>
      <c r="OXW90" s="312"/>
      <c r="OXX90" s="312"/>
      <c r="OXY90" s="312"/>
      <c r="OXZ90" s="312"/>
      <c r="OYA90" s="312"/>
      <c r="OYB90" s="312"/>
      <c r="OYC90" s="312"/>
      <c r="OYD90" s="312"/>
      <c r="OYE90" s="312"/>
      <c r="OYF90" s="312"/>
      <c r="OYG90" s="312"/>
      <c r="OYH90" s="312"/>
      <c r="OYI90" s="312"/>
      <c r="OYJ90" s="312"/>
      <c r="OYK90" s="312"/>
      <c r="OYL90" s="312"/>
      <c r="OYM90" s="312"/>
      <c r="OYN90" s="312"/>
      <c r="OYO90" s="312"/>
      <c r="OYP90" s="312"/>
      <c r="OYQ90" s="312"/>
      <c r="OYR90" s="312"/>
      <c r="OYS90" s="312"/>
      <c r="OYT90" s="312"/>
      <c r="OYU90" s="312"/>
      <c r="OYV90" s="312"/>
      <c r="OYW90" s="312"/>
      <c r="OYX90" s="312"/>
      <c r="OYY90" s="312"/>
      <c r="OYZ90" s="312"/>
      <c r="OZA90" s="312"/>
      <c r="OZB90" s="312"/>
      <c r="OZC90" s="312"/>
      <c r="OZD90" s="312"/>
      <c r="OZE90" s="312"/>
      <c r="OZF90" s="312"/>
      <c r="OZG90" s="312"/>
      <c r="OZH90" s="312"/>
      <c r="OZI90" s="312"/>
      <c r="OZJ90" s="312"/>
      <c r="OZK90" s="312"/>
      <c r="OZL90" s="312"/>
      <c r="OZM90" s="312"/>
      <c r="OZN90" s="312"/>
      <c r="OZO90" s="312"/>
      <c r="OZP90" s="312"/>
      <c r="OZQ90" s="312"/>
      <c r="OZR90" s="312"/>
      <c r="OZS90" s="312"/>
      <c r="OZT90" s="312"/>
      <c r="OZU90" s="312"/>
      <c r="OZV90" s="312"/>
      <c r="OZW90" s="312"/>
      <c r="OZX90" s="312"/>
      <c r="OZY90" s="318"/>
      <c r="OZZ90" s="318"/>
      <c r="PAA90" s="318"/>
      <c r="PAB90" s="318"/>
      <c r="PAC90" s="318"/>
      <c r="PAD90" s="318"/>
      <c r="PAE90" s="318"/>
      <c r="PAF90" s="318"/>
      <c r="PAG90" s="318"/>
      <c r="PAH90" s="318"/>
      <c r="PAI90" s="318"/>
      <c r="PAJ90" s="318"/>
      <c r="PAK90" s="318"/>
      <c r="PAL90" s="318"/>
      <c r="PAM90" s="318"/>
      <c r="PAN90" s="318"/>
      <c r="PAO90" s="322"/>
      <c r="PAP90" s="323"/>
      <c r="PAQ90" s="323"/>
      <c r="PAR90" s="323"/>
      <c r="PAS90" s="323"/>
      <c r="PAT90" s="323"/>
      <c r="PAU90" s="323"/>
      <c r="PAV90" s="323"/>
      <c r="PAW90" s="323"/>
      <c r="PAX90" s="323"/>
      <c r="PAY90" s="323"/>
      <c r="PAZ90" s="323"/>
      <c r="PBA90" s="323"/>
      <c r="PBB90" s="323"/>
      <c r="PBC90" s="323"/>
      <c r="PBD90" s="350"/>
      <c r="PBE90" s="312"/>
      <c r="PBF90" s="312"/>
      <c r="PBG90" s="312"/>
      <c r="PBH90" s="312"/>
      <c r="PBI90" s="312"/>
      <c r="PBJ90" s="312"/>
      <c r="PBK90" s="312"/>
      <c r="PBL90" s="312"/>
      <c r="PBM90" s="312"/>
      <c r="PBN90" s="312"/>
      <c r="PBO90" s="312"/>
      <c r="PBP90" s="312"/>
      <c r="PBQ90" s="312"/>
      <c r="PBR90" s="312"/>
      <c r="PBS90" s="312"/>
      <c r="PBT90" s="312"/>
      <c r="PBU90" s="312"/>
      <c r="PBV90" s="312"/>
      <c r="PBW90" s="312"/>
      <c r="PBX90" s="312"/>
      <c r="PBY90" s="312"/>
      <c r="PBZ90" s="312"/>
      <c r="PCA90" s="312"/>
      <c r="PCB90" s="312"/>
      <c r="PCC90" s="312"/>
      <c r="PCD90" s="312"/>
      <c r="PCE90" s="312"/>
      <c r="PCF90" s="312"/>
      <c r="PCG90" s="312"/>
      <c r="PCH90" s="312"/>
      <c r="PCI90" s="312"/>
      <c r="PCJ90" s="312"/>
      <c r="PCK90" s="312"/>
      <c r="PCL90" s="312"/>
      <c r="PCM90" s="312"/>
      <c r="PCN90" s="312"/>
      <c r="PCO90" s="312"/>
      <c r="PCP90" s="312"/>
      <c r="PCQ90" s="312"/>
      <c r="PCR90" s="312"/>
      <c r="PCS90" s="312"/>
      <c r="PCT90" s="312"/>
      <c r="PCU90" s="312"/>
      <c r="PCV90" s="312"/>
      <c r="PCW90" s="312"/>
      <c r="PCX90" s="312"/>
      <c r="PCY90" s="312"/>
      <c r="PCZ90" s="312"/>
      <c r="PDA90" s="312"/>
      <c r="PDB90" s="312"/>
      <c r="PDC90" s="312"/>
      <c r="PDD90" s="312"/>
      <c r="PDE90" s="312"/>
      <c r="PDF90" s="312"/>
      <c r="PDG90" s="312"/>
      <c r="PDH90" s="312"/>
      <c r="PDI90" s="312"/>
      <c r="PDJ90" s="312"/>
      <c r="PDK90" s="312"/>
      <c r="PDL90" s="312"/>
      <c r="PDM90" s="318"/>
      <c r="PDN90" s="318"/>
      <c r="PDO90" s="318"/>
      <c r="PDP90" s="318"/>
      <c r="PDQ90" s="318"/>
      <c r="PDR90" s="318"/>
      <c r="PDS90" s="318"/>
      <c r="PDT90" s="318"/>
      <c r="PDU90" s="318"/>
      <c r="PDV90" s="318"/>
      <c r="PDW90" s="318"/>
      <c r="PDX90" s="318"/>
      <c r="PDY90" s="318"/>
      <c r="PDZ90" s="318"/>
      <c r="PEA90" s="318"/>
      <c r="PEB90" s="318"/>
      <c r="PEC90" s="322"/>
      <c r="PED90" s="323"/>
      <c r="PEE90" s="323"/>
      <c r="PEF90" s="323"/>
      <c r="PEG90" s="323"/>
      <c r="PEH90" s="323"/>
      <c r="PEI90" s="323"/>
      <c r="PEJ90" s="323"/>
      <c r="PEK90" s="323"/>
      <c r="PEL90" s="323"/>
      <c r="PEM90" s="323"/>
      <c r="PEN90" s="323"/>
      <c r="PEO90" s="323"/>
      <c r="PEP90" s="323"/>
      <c r="PEQ90" s="323"/>
      <c r="PER90" s="350"/>
      <c r="PES90" s="312"/>
      <c r="PET90" s="312"/>
      <c r="PEU90" s="312"/>
      <c r="PEV90" s="312"/>
      <c r="PEW90" s="312"/>
      <c r="PEX90" s="312"/>
      <c r="PEY90" s="312"/>
      <c r="PEZ90" s="312"/>
      <c r="PFA90" s="312"/>
      <c r="PFB90" s="312"/>
      <c r="PFC90" s="312"/>
      <c r="PFD90" s="312"/>
      <c r="PFE90" s="312"/>
      <c r="PFF90" s="312"/>
      <c r="PFG90" s="312"/>
      <c r="PFH90" s="312"/>
      <c r="PFI90" s="312"/>
      <c r="PFJ90" s="312"/>
      <c r="PFK90" s="312"/>
      <c r="PFL90" s="312"/>
      <c r="PFM90" s="312"/>
      <c r="PFN90" s="312"/>
      <c r="PFO90" s="312"/>
      <c r="PFP90" s="312"/>
      <c r="PFQ90" s="312"/>
      <c r="PFR90" s="312"/>
      <c r="PFS90" s="312"/>
      <c r="PFT90" s="312"/>
      <c r="PFU90" s="312"/>
      <c r="PFV90" s="312"/>
      <c r="PFW90" s="312"/>
      <c r="PFX90" s="312"/>
      <c r="PFY90" s="312"/>
      <c r="PFZ90" s="312"/>
      <c r="PGA90" s="312"/>
      <c r="PGB90" s="312"/>
      <c r="PGC90" s="312"/>
      <c r="PGD90" s="312"/>
      <c r="PGE90" s="312"/>
      <c r="PGF90" s="312"/>
      <c r="PGG90" s="312"/>
      <c r="PGH90" s="312"/>
      <c r="PGI90" s="312"/>
      <c r="PGJ90" s="312"/>
      <c r="PGK90" s="312"/>
      <c r="PGL90" s="312"/>
      <c r="PGM90" s="312"/>
      <c r="PGN90" s="312"/>
      <c r="PGO90" s="312"/>
      <c r="PGP90" s="312"/>
      <c r="PGQ90" s="312"/>
      <c r="PGR90" s="312"/>
      <c r="PGS90" s="312"/>
      <c r="PGT90" s="312"/>
      <c r="PGU90" s="312"/>
      <c r="PGV90" s="312"/>
      <c r="PGW90" s="312"/>
      <c r="PGX90" s="312"/>
      <c r="PGY90" s="312"/>
      <c r="PGZ90" s="312"/>
      <c r="PHA90" s="318"/>
      <c r="PHB90" s="318"/>
      <c r="PHC90" s="318"/>
      <c r="PHD90" s="318"/>
      <c r="PHE90" s="318"/>
      <c r="PHF90" s="318"/>
      <c r="PHG90" s="318"/>
      <c r="PHH90" s="318"/>
      <c r="PHI90" s="318"/>
      <c r="PHJ90" s="318"/>
      <c r="PHK90" s="318"/>
      <c r="PHL90" s="318"/>
      <c r="PHM90" s="318"/>
      <c r="PHN90" s="318"/>
      <c r="PHO90" s="318"/>
      <c r="PHP90" s="318"/>
      <c r="PHQ90" s="322"/>
      <c r="PHR90" s="323"/>
      <c r="PHS90" s="323"/>
      <c r="PHT90" s="323"/>
      <c r="PHU90" s="323"/>
      <c r="PHV90" s="323"/>
      <c r="PHW90" s="323"/>
      <c r="PHX90" s="323"/>
      <c r="PHY90" s="323"/>
      <c r="PHZ90" s="323"/>
      <c r="PIA90" s="323"/>
      <c r="PIB90" s="323"/>
      <c r="PIC90" s="323"/>
      <c r="PID90" s="323"/>
      <c r="PIE90" s="323"/>
      <c r="PIF90" s="350"/>
      <c r="PIG90" s="312"/>
      <c r="PIH90" s="312"/>
      <c r="PII90" s="312"/>
      <c r="PIJ90" s="312"/>
      <c r="PIK90" s="312"/>
      <c r="PIL90" s="312"/>
      <c r="PIM90" s="312"/>
      <c r="PIN90" s="312"/>
      <c r="PIO90" s="312"/>
      <c r="PIP90" s="312"/>
      <c r="PIQ90" s="312"/>
      <c r="PIR90" s="312"/>
      <c r="PIS90" s="312"/>
      <c r="PIT90" s="312"/>
      <c r="PIU90" s="312"/>
      <c r="PIV90" s="312"/>
      <c r="PIW90" s="312"/>
      <c r="PIX90" s="312"/>
      <c r="PIY90" s="312"/>
      <c r="PIZ90" s="312"/>
      <c r="PJA90" s="312"/>
      <c r="PJB90" s="312"/>
      <c r="PJC90" s="312"/>
      <c r="PJD90" s="312"/>
      <c r="PJE90" s="312"/>
      <c r="PJF90" s="312"/>
      <c r="PJG90" s="312"/>
      <c r="PJH90" s="312"/>
      <c r="PJI90" s="312"/>
      <c r="PJJ90" s="312"/>
      <c r="PJK90" s="312"/>
      <c r="PJL90" s="312"/>
      <c r="PJM90" s="312"/>
      <c r="PJN90" s="312"/>
      <c r="PJO90" s="312"/>
      <c r="PJP90" s="312"/>
      <c r="PJQ90" s="312"/>
      <c r="PJR90" s="312"/>
      <c r="PJS90" s="312"/>
      <c r="PJT90" s="312"/>
      <c r="PJU90" s="312"/>
      <c r="PJV90" s="312"/>
      <c r="PJW90" s="312"/>
      <c r="PJX90" s="312"/>
      <c r="PJY90" s="312"/>
      <c r="PJZ90" s="312"/>
      <c r="PKA90" s="312"/>
      <c r="PKB90" s="312"/>
      <c r="PKC90" s="312"/>
      <c r="PKD90" s="312"/>
      <c r="PKE90" s="312"/>
      <c r="PKF90" s="312"/>
      <c r="PKG90" s="312"/>
      <c r="PKH90" s="312"/>
      <c r="PKI90" s="312"/>
      <c r="PKJ90" s="312"/>
      <c r="PKK90" s="312"/>
      <c r="PKL90" s="312"/>
      <c r="PKM90" s="312"/>
      <c r="PKN90" s="312"/>
      <c r="PKO90" s="318"/>
      <c r="PKP90" s="318"/>
      <c r="PKQ90" s="318"/>
      <c r="PKR90" s="318"/>
      <c r="PKS90" s="318"/>
      <c r="PKT90" s="318"/>
      <c r="PKU90" s="318"/>
      <c r="PKV90" s="318"/>
      <c r="PKW90" s="318"/>
      <c r="PKX90" s="318"/>
      <c r="PKY90" s="318"/>
      <c r="PKZ90" s="318"/>
      <c r="PLA90" s="318"/>
      <c r="PLB90" s="318"/>
      <c r="PLC90" s="318"/>
      <c r="PLD90" s="318"/>
      <c r="PLE90" s="322"/>
      <c r="PLF90" s="323"/>
      <c r="PLG90" s="323"/>
      <c r="PLH90" s="323"/>
      <c r="PLI90" s="323"/>
      <c r="PLJ90" s="323"/>
      <c r="PLK90" s="323"/>
      <c r="PLL90" s="323"/>
      <c r="PLM90" s="323"/>
      <c r="PLN90" s="323"/>
      <c r="PLO90" s="323"/>
      <c r="PLP90" s="323"/>
      <c r="PLQ90" s="323"/>
      <c r="PLR90" s="323"/>
      <c r="PLS90" s="323"/>
      <c r="PLT90" s="350"/>
      <c r="PLU90" s="312"/>
      <c r="PLV90" s="312"/>
      <c r="PLW90" s="312"/>
      <c r="PLX90" s="312"/>
      <c r="PLY90" s="312"/>
      <c r="PLZ90" s="312"/>
      <c r="PMA90" s="312"/>
      <c r="PMB90" s="312"/>
      <c r="PMC90" s="312"/>
      <c r="PMD90" s="312"/>
      <c r="PME90" s="312"/>
      <c r="PMF90" s="312"/>
      <c r="PMG90" s="312"/>
      <c r="PMH90" s="312"/>
      <c r="PMI90" s="312"/>
      <c r="PMJ90" s="312"/>
      <c r="PMK90" s="312"/>
      <c r="PML90" s="312"/>
      <c r="PMM90" s="312"/>
      <c r="PMN90" s="312"/>
      <c r="PMO90" s="312"/>
      <c r="PMP90" s="312"/>
      <c r="PMQ90" s="312"/>
      <c r="PMR90" s="312"/>
      <c r="PMS90" s="312"/>
      <c r="PMT90" s="312"/>
      <c r="PMU90" s="312"/>
      <c r="PMV90" s="312"/>
      <c r="PMW90" s="312"/>
      <c r="PMX90" s="312"/>
      <c r="PMY90" s="312"/>
      <c r="PMZ90" s="312"/>
      <c r="PNA90" s="312"/>
      <c r="PNB90" s="312"/>
      <c r="PNC90" s="312"/>
      <c r="PND90" s="312"/>
      <c r="PNE90" s="312"/>
      <c r="PNF90" s="312"/>
      <c r="PNG90" s="312"/>
      <c r="PNH90" s="312"/>
      <c r="PNI90" s="312"/>
      <c r="PNJ90" s="312"/>
      <c r="PNK90" s="312"/>
      <c r="PNL90" s="312"/>
      <c r="PNM90" s="312"/>
      <c r="PNN90" s="312"/>
      <c r="PNO90" s="312"/>
      <c r="PNP90" s="312"/>
      <c r="PNQ90" s="312"/>
      <c r="PNR90" s="312"/>
      <c r="PNS90" s="312"/>
      <c r="PNT90" s="312"/>
      <c r="PNU90" s="312"/>
      <c r="PNV90" s="312"/>
      <c r="PNW90" s="312"/>
      <c r="PNX90" s="312"/>
      <c r="PNY90" s="312"/>
      <c r="PNZ90" s="312"/>
      <c r="POA90" s="312"/>
      <c r="POB90" s="312"/>
      <c r="POC90" s="318"/>
      <c r="POD90" s="318"/>
      <c r="POE90" s="318"/>
      <c r="POF90" s="318"/>
      <c r="POG90" s="318"/>
      <c r="POH90" s="318"/>
      <c r="POI90" s="318"/>
      <c r="POJ90" s="318"/>
      <c r="POK90" s="318"/>
      <c r="POL90" s="318"/>
      <c r="POM90" s="318"/>
      <c r="PON90" s="318"/>
      <c r="POO90" s="318"/>
      <c r="POP90" s="318"/>
      <c r="POQ90" s="318"/>
      <c r="POR90" s="318"/>
      <c r="POS90" s="322"/>
      <c r="POT90" s="323"/>
      <c r="POU90" s="323"/>
      <c r="POV90" s="323"/>
      <c r="POW90" s="323"/>
      <c r="POX90" s="323"/>
      <c r="POY90" s="323"/>
      <c r="POZ90" s="323"/>
      <c r="PPA90" s="323"/>
      <c r="PPB90" s="323"/>
      <c r="PPC90" s="323"/>
      <c r="PPD90" s="323"/>
      <c r="PPE90" s="323"/>
      <c r="PPF90" s="323"/>
      <c r="PPG90" s="323"/>
      <c r="PPH90" s="350"/>
      <c r="PPI90" s="312"/>
      <c r="PPJ90" s="312"/>
      <c r="PPK90" s="312"/>
      <c r="PPL90" s="312"/>
      <c r="PPM90" s="312"/>
      <c r="PPN90" s="312"/>
      <c r="PPO90" s="312"/>
      <c r="PPP90" s="312"/>
      <c r="PPQ90" s="312"/>
      <c r="PPR90" s="312"/>
      <c r="PPS90" s="312"/>
      <c r="PPT90" s="312"/>
      <c r="PPU90" s="312"/>
      <c r="PPV90" s="312"/>
      <c r="PPW90" s="312"/>
      <c r="PPX90" s="312"/>
      <c r="PPY90" s="312"/>
      <c r="PPZ90" s="312"/>
      <c r="PQA90" s="312"/>
      <c r="PQB90" s="312"/>
      <c r="PQC90" s="312"/>
      <c r="PQD90" s="312"/>
      <c r="PQE90" s="312"/>
      <c r="PQF90" s="312"/>
      <c r="PQG90" s="312"/>
      <c r="PQH90" s="312"/>
      <c r="PQI90" s="312"/>
      <c r="PQJ90" s="312"/>
      <c r="PQK90" s="312"/>
      <c r="PQL90" s="312"/>
      <c r="PQM90" s="312"/>
      <c r="PQN90" s="312"/>
      <c r="PQO90" s="312"/>
      <c r="PQP90" s="312"/>
      <c r="PQQ90" s="312"/>
      <c r="PQR90" s="312"/>
      <c r="PQS90" s="312"/>
      <c r="PQT90" s="312"/>
      <c r="PQU90" s="312"/>
      <c r="PQV90" s="312"/>
      <c r="PQW90" s="312"/>
      <c r="PQX90" s="312"/>
      <c r="PQY90" s="312"/>
      <c r="PQZ90" s="312"/>
      <c r="PRA90" s="312"/>
      <c r="PRB90" s="312"/>
      <c r="PRC90" s="312"/>
      <c r="PRD90" s="312"/>
      <c r="PRE90" s="312"/>
      <c r="PRF90" s="312"/>
      <c r="PRG90" s="312"/>
      <c r="PRH90" s="312"/>
      <c r="PRI90" s="312"/>
      <c r="PRJ90" s="312"/>
      <c r="PRK90" s="312"/>
      <c r="PRL90" s="312"/>
      <c r="PRM90" s="312"/>
      <c r="PRN90" s="312"/>
      <c r="PRO90" s="312"/>
      <c r="PRP90" s="312"/>
      <c r="PRQ90" s="318"/>
      <c r="PRR90" s="318"/>
      <c r="PRS90" s="318"/>
      <c r="PRT90" s="318"/>
      <c r="PRU90" s="318"/>
      <c r="PRV90" s="318"/>
      <c r="PRW90" s="318"/>
      <c r="PRX90" s="318"/>
      <c r="PRY90" s="318"/>
      <c r="PRZ90" s="318"/>
      <c r="PSA90" s="318"/>
      <c r="PSB90" s="318"/>
      <c r="PSC90" s="318"/>
      <c r="PSD90" s="318"/>
      <c r="PSE90" s="318"/>
      <c r="PSF90" s="318"/>
      <c r="PSG90" s="322"/>
      <c r="PSH90" s="323"/>
      <c r="PSI90" s="323"/>
      <c r="PSJ90" s="323"/>
      <c r="PSK90" s="323"/>
      <c r="PSL90" s="323"/>
      <c r="PSM90" s="323"/>
      <c r="PSN90" s="323"/>
      <c r="PSO90" s="323"/>
      <c r="PSP90" s="323"/>
      <c r="PSQ90" s="323"/>
      <c r="PSR90" s="323"/>
      <c r="PSS90" s="323"/>
      <c r="PST90" s="323"/>
      <c r="PSU90" s="323"/>
      <c r="PSV90" s="350"/>
      <c r="PSW90" s="312"/>
      <c r="PSX90" s="312"/>
      <c r="PSY90" s="312"/>
      <c r="PSZ90" s="312"/>
      <c r="PTA90" s="312"/>
      <c r="PTB90" s="312"/>
      <c r="PTC90" s="312"/>
      <c r="PTD90" s="312"/>
      <c r="PTE90" s="312"/>
      <c r="PTF90" s="312"/>
      <c r="PTG90" s="312"/>
      <c r="PTH90" s="312"/>
      <c r="PTI90" s="312"/>
      <c r="PTJ90" s="312"/>
      <c r="PTK90" s="312"/>
      <c r="PTL90" s="312"/>
      <c r="PTM90" s="312"/>
      <c r="PTN90" s="312"/>
      <c r="PTO90" s="312"/>
      <c r="PTP90" s="312"/>
      <c r="PTQ90" s="312"/>
      <c r="PTR90" s="312"/>
      <c r="PTS90" s="312"/>
      <c r="PTT90" s="312"/>
      <c r="PTU90" s="312"/>
      <c r="PTV90" s="312"/>
      <c r="PTW90" s="312"/>
      <c r="PTX90" s="312"/>
      <c r="PTY90" s="312"/>
      <c r="PTZ90" s="312"/>
      <c r="PUA90" s="312"/>
      <c r="PUB90" s="312"/>
      <c r="PUC90" s="312"/>
      <c r="PUD90" s="312"/>
      <c r="PUE90" s="312"/>
      <c r="PUF90" s="312"/>
      <c r="PUG90" s="312"/>
      <c r="PUH90" s="312"/>
      <c r="PUI90" s="312"/>
      <c r="PUJ90" s="312"/>
      <c r="PUK90" s="312"/>
      <c r="PUL90" s="312"/>
      <c r="PUM90" s="312"/>
      <c r="PUN90" s="312"/>
      <c r="PUO90" s="312"/>
      <c r="PUP90" s="312"/>
      <c r="PUQ90" s="312"/>
      <c r="PUR90" s="312"/>
      <c r="PUS90" s="312"/>
      <c r="PUT90" s="312"/>
      <c r="PUU90" s="312"/>
      <c r="PUV90" s="312"/>
      <c r="PUW90" s="312"/>
      <c r="PUX90" s="312"/>
      <c r="PUY90" s="312"/>
      <c r="PUZ90" s="312"/>
      <c r="PVA90" s="312"/>
      <c r="PVB90" s="312"/>
      <c r="PVC90" s="312"/>
      <c r="PVD90" s="312"/>
      <c r="PVE90" s="318"/>
      <c r="PVF90" s="318"/>
      <c r="PVG90" s="318"/>
      <c r="PVH90" s="318"/>
      <c r="PVI90" s="318"/>
      <c r="PVJ90" s="318"/>
      <c r="PVK90" s="318"/>
      <c r="PVL90" s="318"/>
      <c r="PVM90" s="318"/>
      <c r="PVN90" s="318"/>
      <c r="PVO90" s="318"/>
      <c r="PVP90" s="318"/>
      <c r="PVQ90" s="318"/>
      <c r="PVR90" s="318"/>
      <c r="PVS90" s="318"/>
      <c r="PVT90" s="318"/>
      <c r="PVU90" s="322"/>
      <c r="PVV90" s="323"/>
      <c r="PVW90" s="323"/>
      <c r="PVX90" s="323"/>
      <c r="PVY90" s="323"/>
      <c r="PVZ90" s="323"/>
      <c r="PWA90" s="323"/>
      <c r="PWB90" s="323"/>
      <c r="PWC90" s="323"/>
      <c r="PWD90" s="323"/>
      <c r="PWE90" s="323"/>
      <c r="PWF90" s="323"/>
      <c r="PWG90" s="323"/>
      <c r="PWH90" s="323"/>
      <c r="PWI90" s="323"/>
      <c r="PWJ90" s="350"/>
      <c r="PWK90" s="312"/>
      <c r="PWL90" s="312"/>
      <c r="PWM90" s="312"/>
      <c r="PWN90" s="312"/>
      <c r="PWO90" s="312"/>
      <c r="PWP90" s="312"/>
      <c r="PWQ90" s="312"/>
      <c r="PWR90" s="312"/>
      <c r="PWS90" s="312"/>
      <c r="PWT90" s="312"/>
      <c r="PWU90" s="312"/>
      <c r="PWV90" s="312"/>
      <c r="PWW90" s="312"/>
      <c r="PWX90" s="312"/>
      <c r="PWY90" s="312"/>
      <c r="PWZ90" s="312"/>
      <c r="PXA90" s="312"/>
      <c r="PXB90" s="312"/>
      <c r="PXC90" s="312"/>
      <c r="PXD90" s="312"/>
      <c r="PXE90" s="312"/>
      <c r="PXF90" s="312"/>
      <c r="PXG90" s="312"/>
      <c r="PXH90" s="312"/>
      <c r="PXI90" s="312"/>
      <c r="PXJ90" s="312"/>
      <c r="PXK90" s="312"/>
      <c r="PXL90" s="312"/>
      <c r="PXM90" s="312"/>
      <c r="PXN90" s="312"/>
      <c r="PXO90" s="312"/>
      <c r="PXP90" s="312"/>
      <c r="PXQ90" s="312"/>
      <c r="PXR90" s="312"/>
      <c r="PXS90" s="312"/>
      <c r="PXT90" s="312"/>
      <c r="PXU90" s="312"/>
      <c r="PXV90" s="312"/>
      <c r="PXW90" s="312"/>
      <c r="PXX90" s="312"/>
      <c r="PXY90" s="312"/>
      <c r="PXZ90" s="312"/>
      <c r="PYA90" s="312"/>
      <c r="PYB90" s="312"/>
      <c r="PYC90" s="312"/>
      <c r="PYD90" s="312"/>
      <c r="PYE90" s="312"/>
      <c r="PYF90" s="312"/>
      <c r="PYG90" s="312"/>
      <c r="PYH90" s="312"/>
      <c r="PYI90" s="312"/>
      <c r="PYJ90" s="312"/>
      <c r="PYK90" s="312"/>
      <c r="PYL90" s="312"/>
      <c r="PYM90" s="312"/>
      <c r="PYN90" s="312"/>
      <c r="PYO90" s="312"/>
      <c r="PYP90" s="312"/>
      <c r="PYQ90" s="312"/>
      <c r="PYR90" s="312"/>
      <c r="PYS90" s="318"/>
      <c r="PYT90" s="318"/>
      <c r="PYU90" s="318"/>
      <c r="PYV90" s="318"/>
      <c r="PYW90" s="318"/>
      <c r="PYX90" s="318"/>
      <c r="PYY90" s="318"/>
      <c r="PYZ90" s="318"/>
      <c r="PZA90" s="318"/>
      <c r="PZB90" s="318"/>
      <c r="PZC90" s="318"/>
      <c r="PZD90" s="318"/>
      <c r="PZE90" s="318"/>
      <c r="PZF90" s="318"/>
      <c r="PZG90" s="318"/>
      <c r="PZH90" s="318"/>
      <c r="PZI90" s="322"/>
      <c r="PZJ90" s="323"/>
      <c r="PZK90" s="323"/>
      <c r="PZL90" s="323"/>
      <c r="PZM90" s="323"/>
      <c r="PZN90" s="323"/>
      <c r="PZO90" s="323"/>
      <c r="PZP90" s="323"/>
      <c r="PZQ90" s="323"/>
      <c r="PZR90" s="323"/>
      <c r="PZS90" s="323"/>
      <c r="PZT90" s="323"/>
      <c r="PZU90" s="323"/>
      <c r="PZV90" s="323"/>
      <c r="PZW90" s="323"/>
      <c r="PZX90" s="350"/>
      <c r="PZY90" s="312"/>
      <c r="PZZ90" s="312"/>
      <c r="QAA90" s="312"/>
      <c r="QAB90" s="312"/>
      <c r="QAC90" s="312"/>
      <c r="QAD90" s="312"/>
      <c r="QAE90" s="312"/>
      <c r="QAF90" s="312"/>
      <c r="QAG90" s="312"/>
      <c r="QAH90" s="312"/>
      <c r="QAI90" s="312"/>
      <c r="QAJ90" s="312"/>
      <c r="QAK90" s="312"/>
      <c r="QAL90" s="312"/>
      <c r="QAM90" s="312"/>
      <c r="QAN90" s="312"/>
      <c r="QAO90" s="312"/>
      <c r="QAP90" s="312"/>
      <c r="QAQ90" s="312"/>
      <c r="QAR90" s="312"/>
      <c r="QAS90" s="312"/>
      <c r="QAT90" s="312"/>
      <c r="QAU90" s="312"/>
      <c r="QAV90" s="312"/>
      <c r="QAW90" s="312"/>
      <c r="QAX90" s="312"/>
      <c r="QAY90" s="312"/>
      <c r="QAZ90" s="312"/>
      <c r="QBA90" s="312"/>
      <c r="QBB90" s="312"/>
      <c r="QBC90" s="312"/>
      <c r="QBD90" s="312"/>
      <c r="QBE90" s="312"/>
      <c r="QBF90" s="312"/>
      <c r="QBG90" s="312"/>
      <c r="QBH90" s="312"/>
      <c r="QBI90" s="312"/>
      <c r="QBJ90" s="312"/>
      <c r="QBK90" s="312"/>
      <c r="QBL90" s="312"/>
      <c r="QBM90" s="312"/>
      <c r="QBN90" s="312"/>
      <c r="QBO90" s="312"/>
      <c r="QBP90" s="312"/>
      <c r="QBQ90" s="312"/>
      <c r="QBR90" s="312"/>
      <c r="QBS90" s="312"/>
      <c r="QBT90" s="312"/>
      <c r="QBU90" s="312"/>
      <c r="QBV90" s="312"/>
      <c r="QBW90" s="312"/>
      <c r="QBX90" s="312"/>
      <c r="QBY90" s="312"/>
      <c r="QBZ90" s="312"/>
      <c r="QCA90" s="312"/>
      <c r="QCB90" s="312"/>
      <c r="QCC90" s="312"/>
      <c r="QCD90" s="312"/>
      <c r="QCE90" s="312"/>
      <c r="QCF90" s="312"/>
      <c r="QCG90" s="318"/>
      <c r="QCH90" s="318"/>
      <c r="QCI90" s="318"/>
      <c r="QCJ90" s="318"/>
      <c r="QCK90" s="318"/>
      <c r="QCL90" s="318"/>
      <c r="QCM90" s="318"/>
      <c r="QCN90" s="318"/>
      <c r="QCO90" s="318"/>
      <c r="QCP90" s="318"/>
      <c r="QCQ90" s="318"/>
      <c r="QCR90" s="318"/>
      <c r="QCS90" s="318"/>
      <c r="QCT90" s="318"/>
      <c r="QCU90" s="318"/>
      <c r="QCV90" s="318"/>
      <c r="QCW90" s="322"/>
      <c r="QCX90" s="323"/>
      <c r="QCY90" s="323"/>
      <c r="QCZ90" s="323"/>
      <c r="QDA90" s="323"/>
      <c r="QDB90" s="323"/>
      <c r="QDC90" s="323"/>
      <c r="QDD90" s="323"/>
      <c r="QDE90" s="323"/>
      <c r="QDF90" s="323"/>
      <c r="QDG90" s="323"/>
      <c r="QDH90" s="323"/>
      <c r="QDI90" s="323"/>
      <c r="QDJ90" s="323"/>
      <c r="QDK90" s="323"/>
      <c r="QDL90" s="350"/>
      <c r="QDM90" s="312"/>
      <c r="QDN90" s="312"/>
      <c r="QDO90" s="312"/>
      <c r="QDP90" s="312"/>
      <c r="QDQ90" s="312"/>
      <c r="QDR90" s="312"/>
      <c r="QDS90" s="312"/>
      <c r="QDT90" s="312"/>
      <c r="QDU90" s="312"/>
      <c r="QDV90" s="312"/>
      <c r="QDW90" s="312"/>
      <c r="QDX90" s="312"/>
      <c r="QDY90" s="312"/>
      <c r="QDZ90" s="312"/>
      <c r="QEA90" s="312"/>
      <c r="QEB90" s="312"/>
      <c r="QEC90" s="312"/>
      <c r="QED90" s="312"/>
      <c r="QEE90" s="312"/>
      <c r="QEF90" s="312"/>
      <c r="QEG90" s="312"/>
      <c r="QEH90" s="312"/>
      <c r="QEI90" s="312"/>
      <c r="QEJ90" s="312"/>
      <c r="QEK90" s="312"/>
      <c r="QEL90" s="312"/>
      <c r="QEM90" s="312"/>
      <c r="QEN90" s="312"/>
      <c r="QEO90" s="312"/>
      <c r="QEP90" s="312"/>
      <c r="QEQ90" s="312"/>
      <c r="QER90" s="312"/>
      <c r="QES90" s="312"/>
      <c r="QET90" s="312"/>
      <c r="QEU90" s="312"/>
      <c r="QEV90" s="312"/>
      <c r="QEW90" s="312"/>
      <c r="QEX90" s="312"/>
      <c r="QEY90" s="312"/>
      <c r="QEZ90" s="312"/>
      <c r="QFA90" s="312"/>
      <c r="QFB90" s="312"/>
      <c r="QFC90" s="312"/>
      <c r="QFD90" s="312"/>
      <c r="QFE90" s="312"/>
      <c r="QFF90" s="312"/>
      <c r="QFG90" s="312"/>
      <c r="QFH90" s="312"/>
      <c r="QFI90" s="312"/>
      <c r="QFJ90" s="312"/>
      <c r="QFK90" s="312"/>
      <c r="QFL90" s="312"/>
      <c r="QFM90" s="312"/>
      <c r="QFN90" s="312"/>
      <c r="QFO90" s="312"/>
      <c r="QFP90" s="312"/>
      <c r="QFQ90" s="312"/>
      <c r="QFR90" s="312"/>
      <c r="QFS90" s="312"/>
      <c r="QFT90" s="312"/>
      <c r="QFU90" s="318"/>
      <c r="QFV90" s="318"/>
      <c r="QFW90" s="318"/>
      <c r="QFX90" s="318"/>
      <c r="QFY90" s="318"/>
      <c r="QFZ90" s="318"/>
      <c r="QGA90" s="318"/>
      <c r="QGB90" s="318"/>
      <c r="QGC90" s="318"/>
      <c r="QGD90" s="318"/>
      <c r="QGE90" s="318"/>
      <c r="QGF90" s="318"/>
      <c r="QGG90" s="318"/>
      <c r="QGH90" s="318"/>
      <c r="QGI90" s="318"/>
      <c r="QGJ90" s="318"/>
      <c r="QGK90" s="322"/>
      <c r="QGL90" s="323"/>
      <c r="QGM90" s="323"/>
      <c r="QGN90" s="323"/>
      <c r="QGO90" s="323"/>
      <c r="QGP90" s="323"/>
      <c r="QGQ90" s="323"/>
      <c r="QGR90" s="323"/>
      <c r="QGS90" s="323"/>
      <c r="QGT90" s="323"/>
      <c r="QGU90" s="323"/>
      <c r="QGV90" s="323"/>
      <c r="QGW90" s="323"/>
      <c r="QGX90" s="323"/>
      <c r="QGY90" s="323"/>
      <c r="QGZ90" s="350"/>
      <c r="QHA90" s="312"/>
      <c r="QHB90" s="312"/>
      <c r="QHC90" s="312"/>
      <c r="QHD90" s="312"/>
      <c r="QHE90" s="312"/>
      <c r="QHF90" s="312"/>
      <c r="QHG90" s="312"/>
      <c r="QHH90" s="312"/>
      <c r="QHI90" s="312"/>
      <c r="QHJ90" s="312"/>
      <c r="QHK90" s="312"/>
      <c r="QHL90" s="312"/>
      <c r="QHM90" s="312"/>
      <c r="QHN90" s="312"/>
      <c r="QHO90" s="312"/>
      <c r="QHP90" s="312"/>
      <c r="QHQ90" s="312"/>
      <c r="QHR90" s="312"/>
      <c r="QHS90" s="312"/>
      <c r="QHT90" s="312"/>
      <c r="QHU90" s="312"/>
      <c r="QHV90" s="312"/>
      <c r="QHW90" s="312"/>
      <c r="QHX90" s="312"/>
      <c r="QHY90" s="312"/>
      <c r="QHZ90" s="312"/>
      <c r="QIA90" s="312"/>
      <c r="QIB90" s="312"/>
      <c r="QIC90" s="312"/>
      <c r="QID90" s="312"/>
      <c r="QIE90" s="312"/>
      <c r="QIF90" s="312"/>
      <c r="QIG90" s="312"/>
      <c r="QIH90" s="312"/>
      <c r="QII90" s="312"/>
      <c r="QIJ90" s="312"/>
      <c r="QIK90" s="312"/>
      <c r="QIL90" s="312"/>
      <c r="QIM90" s="312"/>
      <c r="QIN90" s="312"/>
      <c r="QIO90" s="312"/>
      <c r="QIP90" s="312"/>
      <c r="QIQ90" s="312"/>
      <c r="QIR90" s="312"/>
      <c r="QIS90" s="312"/>
      <c r="QIT90" s="312"/>
      <c r="QIU90" s="312"/>
      <c r="QIV90" s="312"/>
      <c r="QIW90" s="312"/>
      <c r="QIX90" s="312"/>
      <c r="QIY90" s="312"/>
      <c r="QIZ90" s="312"/>
      <c r="QJA90" s="312"/>
      <c r="QJB90" s="312"/>
      <c r="QJC90" s="312"/>
      <c r="QJD90" s="312"/>
      <c r="QJE90" s="312"/>
      <c r="QJF90" s="312"/>
      <c r="QJG90" s="312"/>
      <c r="QJH90" s="312"/>
      <c r="QJI90" s="318"/>
      <c r="QJJ90" s="318"/>
      <c r="QJK90" s="318"/>
      <c r="QJL90" s="318"/>
      <c r="QJM90" s="318"/>
      <c r="QJN90" s="318"/>
      <c r="QJO90" s="318"/>
      <c r="QJP90" s="318"/>
      <c r="QJQ90" s="318"/>
      <c r="QJR90" s="318"/>
      <c r="QJS90" s="318"/>
      <c r="QJT90" s="318"/>
      <c r="QJU90" s="318"/>
      <c r="QJV90" s="318"/>
      <c r="QJW90" s="318"/>
      <c r="QJX90" s="318"/>
      <c r="QJY90" s="322"/>
      <c r="QJZ90" s="323"/>
      <c r="QKA90" s="323"/>
      <c r="QKB90" s="323"/>
      <c r="QKC90" s="323"/>
      <c r="QKD90" s="323"/>
      <c r="QKE90" s="323"/>
      <c r="QKF90" s="323"/>
      <c r="QKG90" s="323"/>
      <c r="QKH90" s="323"/>
      <c r="QKI90" s="323"/>
      <c r="QKJ90" s="323"/>
      <c r="QKK90" s="323"/>
      <c r="QKL90" s="323"/>
      <c r="QKM90" s="323"/>
      <c r="QKN90" s="350"/>
      <c r="QKO90" s="312"/>
      <c r="QKP90" s="312"/>
      <c r="QKQ90" s="312"/>
      <c r="QKR90" s="312"/>
      <c r="QKS90" s="312"/>
      <c r="QKT90" s="312"/>
      <c r="QKU90" s="312"/>
      <c r="QKV90" s="312"/>
      <c r="QKW90" s="312"/>
      <c r="QKX90" s="312"/>
      <c r="QKY90" s="312"/>
      <c r="QKZ90" s="312"/>
      <c r="QLA90" s="312"/>
      <c r="QLB90" s="312"/>
      <c r="QLC90" s="312"/>
      <c r="QLD90" s="312"/>
      <c r="QLE90" s="312"/>
      <c r="QLF90" s="312"/>
      <c r="QLG90" s="312"/>
      <c r="QLH90" s="312"/>
      <c r="QLI90" s="312"/>
      <c r="QLJ90" s="312"/>
      <c r="QLK90" s="312"/>
      <c r="QLL90" s="312"/>
      <c r="QLM90" s="312"/>
      <c r="QLN90" s="312"/>
      <c r="QLO90" s="312"/>
      <c r="QLP90" s="312"/>
      <c r="QLQ90" s="312"/>
      <c r="QLR90" s="312"/>
      <c r="QLS90" s="312"/>
      <c r="QLT90" s="312"/>
      <c r="QLU90" s="312"/>
      <c r="QLV90" s="312"/>
      <c r="QLW90" s="312"/>
      <c r="QLX90" s="312"/>
      <c r="QLY90" s="312"/>
      <c r="QLZ90" s="312"/>
      <c r="QMA90" s="312"/>
      <c r="QMB90" s="312"/>
      <c r="QMC90" s="312"/>
      <c r="QMD90" s="312"/>
      <c r="QME90" s="312"/>
      <c r="QMF90" s="312"/>
      <c r="QMG90" s="312"/>
      <c r="QMH90" s="312"/>
      <c r="QMI90" s="312"/>
      <c r="QMJ90" s="312"/>
      <c r="QMK90" s="312"/>
      <c r="QML90" s="312"/>
      <c r="QMM90" s="312"/>
      <c r="QMN90" s="312"/>
      <c r="QMO90" s="312"/>
      <c r="QMP90" s="312"/>
      <c r="QMQ90" s="312"/>
      <c r="QMR90" s="312"/>
      <c r="QMS90" s="312"/>
      <c r="QMT90" s="312"/>
      <c r="QMU90" s="312"/>
      <c r="QMV90" s="312"/>
      <c r="QMW90" s="318"/>
      <c r="QMX90" s="318"/>
      <c r="QMY90" s="318"/>
      <c r="QMZ90" s="318"/>
      <c r="QNA90" s="318"/>
      <c r="QNB90" s="318"/>
      <c r="QNC90" s="318"/>
      <c r="QND90" s="318"/>
      <c r="QNE90" s="318"/>
      <c r="QNF90" s="318"/>
      <c r="QNG90" s="318"/>
      <c r="QNH90" s="318"/>
      <c r="QNI90" s="318"/>
      <c r="QNJ90" s="318"/>
      <c r="QNK90" s="318"/>
      <c r="QNL90" s="318"/>
      <c r="QNM90" s="322"/>
      <c r="QNN90" s="323"/>
      <c r="QNO90" s="323"/>
      <c r="QNP90" s="323"/>
      <c r="QNQ90" s="323"/>
      <c r="QNR90" s="323"/>
      <c r="QNS90" s="323"/>
      <c r="QNT90" s="323"/>
      <c r="QNU90" s="323"/>
      <c r="QNV90" s="323"/>
      <c r="QNW90" s="323"/>
      <c r="QNX90" s="323"/>
      <c r="QNY90" s="323"/>
      <c r="QNZ90" s="323"/>
      <c r="QOA90" s="323"/>
      <c r="QOB90" s="350"/>
      <c r="QOC90" s="312"/>
      <c r="QOD90" s="312"/>
      <c r="QOE90" s="312"/>
      <c r="QOF90" s="312"/>
      <c r="QOG90" s="312"/>
      <c r="QOH90" s="312"/>
      <c r="QOI90" s="312"/>
      <c r="QOJ90" s="312"/>
      <c r="QOK90" s="312"/>
      <c r="QOL90" s="312"/>
      <c r="QOM90" s="312"/>
      <c r="QON90" s="312"/>
      <c r="QOO90" s="312"/>
      <c r="QOP90" s="312"/>
      <c r="QOQ90" s="312"/>
      <c r="QOR90" s="312"/>
      <c r="QOS90" s="312"/>
      <c r="QOT90" s="312"/>
      <c r="QOU90" s="312"/>
      <c r="QOV90" s="312"/>
      <c r="QOW90" s="312"/>
      <c r="QOX90" s="312"/>
      <c r="QOY90" s="312"/>
      <c r="QOZ90" s="312"/>
      <c r="QPA90" s="312"/>
      <c r="QPB90" s="312"/>
      <c r="QPC90" s="312"/>
      <c r="QPD90" s="312"/>
      <c r="QPE90" s="312"/>
      <c r="QPF90" s="312"/>
      <c r="QPG90" s="312"/>
      <c r="QPH90" s="312"/>
      <c r="QPI90" s="312"/>
      <c r="QPJ90" s="312"/>
      <c r="QPK90" s="312"/>
      <c r="QPL90" s="312"/>
      <c r="QPM90" s="312"/>
      <c r="QPN90" s="312"/>
      <c r="QPO90" s="312"/>
      <c r="QPP90" s="312"/>
      <c r="QPQ90" s="312"/>
      <c r="QPR90" s="312"/>
      <c r="QPS90" s="312"/>
      <c r="QPT90" s="312"/>
      <c r="QPU90" s="312"/>
      <c r="QPV90" s="312"/>
      <c r="QPW90" s="312"/>
      <c r="QPX90" s="312"/>
      <c r="QPY90" s="312"/>
      <c r="QPZ90" s="312"/>
      <c r="QQA90" s="312"/>
      <c r="QQB90" s="312"/>
      <c r="QQC90" s="312"/>
      <c r="QQD90" s="312"/>
      <c r="QQE90" s="312"/>
      <c r="QQF90" s="312"/>
      <c r="QQG90" s="312"/>
      <c r="QQH90" s="312"/>
      <c r="QQI90" s="312"/>
      <c r="QQJ90" s="312"/>
      <c r="QQK90" s="318"/>
      <c r="QQL90" s="318"/>
      <c r="QQM90" s="318"/>
      <c r="QQN90" s="318"/>
      <c r="QQO90" s="318"/>
      <c r="QQP90" s="318"/>
      <c r="QQQ90" s="318"/>
      <c r="QQR90" s="318"/>
      <c r="QQS90" s="318"/>
      <c r="QQT90" s="318"/>
      <c r="QQU90" s="318"/>
      <c r="QQV90" s="318"/>
      <c r="QQW90" s="318"/>
      <c r="QQX90" s="318"/>
      <c r="QQY90" s="318"/>
      <c r="QQZ90" s="318"/>
      <c r="QRA90" s="322"/>
      <c r="QRB90" s="323"/>
      <c r="QRC90" s="323"/>
      <c r="QRD90" s="323"/>
      <c r="QRE90" s="323"/>
      <c r="QRF90" s="323"/>
      <c r="QRG90" s="323"/>
      <c r="QRH90" s="323"/>
      <c r="QRI90" s="323"/>
      <c r="QRJ90" s="323"/>
      <c r="QRK90" s="323"/>
      <c r="QRL90" s="323"/>
      <c r="QRM90" s="323"/>
      <c r="QRN90" s="323"/>
      <c r="QRO90" s="323"/>
      <c r="QRP90" s="350"/>
      <c r="QRQ90" s="312"/>
      <c r="QRR90" s="312"/>
      <c r="QRS90" s="312"/>
      <c r="QRT90" s="312"/>
      <c r="QRU90" s="312"/>
      <c r="QRV90" s="312"/>
      <c r="QRW90" s="312"/>
      <c r="QRX90" s="312"/>
      <c r="QRY90" s="312"/>
      <c r="QRZ90" s="312"/>
      <c r="QSA90" s="312"/>
      <c r="QSB90" s="312"/>
      <c r="QSC90" s="312"/>
      <c r="QSD90" s="312"/>
      <c r="QSE90" s="312"/>
      <c r="QSF90" s="312"/>
      <c r="QSG90" s="312"/>
      <c r="QSH90" s="312"/>
      <c r="QSI90" s="312"/>
      <c r="QSJ90" s="312"/>
      <c r="QSK90" s="312"/>
      <c r="QSL90" s="312"/>
      <c r="QSM90" s="312"/>
      <c r="QSN90" s="312"/>
      <c r="QSO90" s="312"/>
      <c r="QSP90" s="312"/>
      <c r="QSQ90" s="312"/>
      <c r="QSR90" s="312"/>
      <c r="QSS90" s="312"/>
      <c r="QST90" s="312"/>
      <c r="QSU90" s="312"/>
      <c r="QSV90" s="312"/>
      <c r="QSW90" s="312"/>
      <c r="QSX90" s="312"/>
      <c r="QSY90" s="312"/>
      <c r="QSZ90" s="312"/>
      <c r="QTA90" s="312"/>
      <c r="QTB90" s="312"/>
      <c r="QTC90" s="312"/>
      <c r="QTD90" s="312"/>
      <c r="QTE90" s="312"/>
      <c r="QTF90" s="312"/>
      <c r="QTG90" s="312"/>
      <c r="QTH90" s="312"/>
      <c r="QTI90" s="312"/>
      <c r="QTJ90" s="312"/>
      <c r="QTK90" s="312"/>
      <c r="QTL90" s="312"/>
      <c r="QTM90" s="312"/>
      <c r="QTN90" s="312"/>
      <c r="QTO90" s="312"/>
      <c r="QTP90" s="312"/>
      <c r="QTQ90" s="312"/>
      <c r="QTR90" s="312"/>
      <c r="QTS90" s="312"/>
      <c r="QTT90" s="312"/>
      <c r="QTU90" s="312"/>
      <c r="QTV90" s="312"/>
      <c r="QTW90" s="312"/>
      <c r="QTX90" s="312"/>
      <c r="QTY90" s="318"/>
      <c r="QTZ90" s="318"/>
      <c r="QUA90" s="318"/>
      <c r="QUB90" s="318"/>
      <c r="QUC90" s="318"/>
      <c r="QUD90" s="318"/>
      <c r="QUE90" s="318"/>
      <c r="QUF90" s="318"/>
      <c r="QUG90" s="318"/>
      <c r="QUH90" s="318"/>
      <c r="QUI90" s="318"/>
      <c r="QUJ90" s="318"/>
      <c r="QUK90" s="318"/>
      <c r="QUL90" s="318"/>
      <c r="QUM90" s="318"/>
      <c r="QUN90" s="318"/>
      <c r="QUO90" s="322"/>
      <c r="QUP90" s="323"/>
      <c r="QUQ90" s="323"/>
      <c r="QUR90" s="323"/>
      <c r="QUS90" s="323"/>
      <c r="QUT90" s="323"/>
      <c r="QUU90" s="323"/>
      <c r="QUV90" s="323"/>
      <c r="QUW90" s="323"/>
      <c r="QUX90" s="323"/>
      <c r="QUY90" s="323"/>
      <c r="QUZ90" s="323"/>
      <c r="QVA90" s="323"/>
      <c r="QVB90" s="323"/>
      <c r="QVC90" s="323"/>
      <c r="QVD90" s="350"/>
      <c r="QVE90" s="312"/>
      <c r="QVF90" s="312"/>
      <c r="QVG90" s="312"/>
      <c r="QVH90" s="312"/>
      <c r="QVI90" s="312"/>
      <c r="QVJ90" s="312"/>
      <c r="QVK90" s="312"/>
      <c r="QVL90" s="312"/>
      <c r="QVM90" s="312"/>
      <c r="QVN90" s="312"/>
      <c r="QVO90" s="312"/>
      <c r="QVP90" s="312"/>
      <c r="QVQ90" s="312"/>
      <c r="QVR90" s="312"/>
      <c r="QVS90" s="312"/>
      <c r="QVT90" s="312"/>
      <c r="QVU90" s="312"/>
      <c r="QVV90" s="312"/>
      <c r="QVW90" s="312"/>
      <c r="QVX90" s="312"/>
      <c r="QVY90" s="312"/>
      <c r="QVZ90" s="312"/>
      <c r="QWA90" s="312"/>
      <c r="QWB90" s="312"/>
      <c r="QWC90" s="312"/>
      <c r="QWD90" s="312"/>
      <c r="QWE90" s="312"/>
      <c r="QWF90" s="312"/>
      <c r="QWG90" s="312"/>
      <c r="QWH90" s="312"/>
      <c r="QWI90" s="312"/>
      <c r="QWJ90" s="312"/>
      <c r="QWK90" s="312"/>
      <c r="QWL90" s="312"/>
      <c r="QWM90" s="312"/>
      <c r="QWN90" s="312"/>
      <c r="QWO90" s="312"/>
      <c r="QWP90" s="312"/>
      <c r="QWQ90" s="312"/>
      <c r="QWR90" s="312"/>
      <c r="QWS90" s="312"/>
      <c r="QWT90" s="312"/>
      <c r="QWU90" s="312"/>
      <c r="QWV90" s="312"/>
      <c r="QWW90" s="312"/>
      <c r="QWX90" s="312"/>
      <c r="QWY90" s="312"/>
      <c r="QWZ90" s="312"/>
      <c r="QXA90" s="312"/>
      <c r="QXB90" s="312"/>
      <c r="QXC90" s="312"/>
      <c r="QXD90" s="312"/>
      <c r="QXE90" s="312"/>
      <c r="QXF90" s="312"/>
      <c r="QXG90" s="312"/>
      <c r="QXH90" s="312"/>
      <c r="QXI90" s="312"/>
      <c r="QXJ90" s="312"/>
      <c r="QXK90" s="312"/>
      <c r="QXL90" s="312"/>
      <c r="QXM90" s="318"/>
      <c r="QXN90" s="318"/>
      <c r="QXO90" s="318"/>
      <c r="QXP90" s="318"/>
      <c r="QXQ90" s="318"/>
      <c r="QXR90" s="318"/>
      <c r="QXS90" s="318"/>
      <c r="QXT90" s="318"/>
      <c r="QXU90" s="318"/>
      <c r="QXV90" s="318"/>
      <c r="QXW90" s="318"/>
      <c r="QXX90" s="318"/>
      <c r="QXY90" s="318"/>
      <c r="QXZ90" s="318"/>
      <c r="QYA90" s="318"/>
      <c r="QYB90" s="318"/>
      <c r="QYC90" s="322"/>
      <c r="QYD90" s="323"/>
      <c r="QYE90" s="323"/>
      <c r="QYF90" s="323"/>
      <c r="QYG90" s="323"/>
      <c r="QYH90" s="323"/>
      <c r="QYI90" s="323"/>
      <c r="QYJ90" s="323"/>
      <c r="QYK90" s="323"/>
      <c r="QYL90" s="323"/>
      <c r="QYM90" s="323"/>
      <c r="QYN90" s="323"/>
      <c r="QYO90" s="323"/>
      <c r="QYP90" s="323"/>
      <c r="QYQ90" s="323"/>
      <c r="QYR90" s="350"/>
      <c r="QYS90" s="312"/>
      <c r="QYT90" s="312"/>
      <c r="QYU90" s="312"/>
      <c r="QYV90" s="312"/>
      <c r="QYW90" s="312"/>
      <c r="QYX90" s="312"/>
      <c r="QYY90" s="312"/>
      <c r="QYZ90" s="312"/>
      <c r="QZA90" s="312"/>
      <c r="QZB90" s="312"/>
      <c r="QZC90" s="312"/>
      <c r="QZD90" s="312"/>
      <c r="QZE90" s="312"/>
      <c r="QZF90" s="312"/>
      <c r="QZG90" s="312"/>
      <c r="QZH90" s="312"/>
      <c r="QZI90" s="312"/>
      <c r="QZJ90" s="312"/>
      <c r="QZK90" s="312"/>
      <c r="QZL90" s="312"/>
      <c r="QZM90" s="312"/>
      <c r="QZN90" s="312"/>
      <c r="QZO90" s="312"/>
      <c r="QZP90" s="312"/>
      <c r="QZQ90" s="312"/>
      <c r="QZR90" s="312"/>
      <c r="QZS90" s="312"/>
      <c r="QZT90" s="312"/>
      <c r="QZU90" s="312"/>
      <c r="QZV90" s="312"/>
      <c r="QZW90" s="312"/>
      <c r="QZX90" s="312"/>
      <c r="QZY90" s="312"/>
      <c r="QZZ90" s="312"/>
      <c r="RAA90" s="312"/>
      <c r="RAB90" s="312"/>
      <c r="RAC90" s="312"/>
      <c r="RAD90" s="312"/>
      <c r="RAE90" s="312"/>
      <c r="RAF90" s="312"/>
      <c r="RAG90" s="312"/>
      <c r="RAH90" s="312"/>
      <c r="RAI90" s="312"/>
      <c r="RAJ90" s="312"/>
      <c r="RAK90" s="312"/>
      <c r="RAL90" s="312"/>
      <c r="RAM90" s="312"/>
      <c r="RAN90" s="312"/>
      <c r="RAO90" s="312"/>
      <c r="RAP90" s="312"/>
      <c r="RAQ90" s="312"/>
      <c r="RAR90" s="312"/>
      <c r="RAS90" s="312"/>
      <c r="RAT90" s="312"/>
      <c r="RAU90" s="312"/>
      <c r="RAV90" s="312"/>
      <c r="RAW90" s="312"/>
      <c r="RAX90" s="312"/>
      <c r="RAY90" s="312"/>
      <c r="RAZ90" s="312"/>
      <c r="RBA90" s="318"/>
      <c r="RBB90" s="318"/>
      <c r="RBC90" s="318"/>
      <c r="RBD90" s="318"/>
      <c r="RBE90" s="318"/>
      <c r="RBF90" s="318"/>
      <c r="RBG90" s="318"/>
      <c r="RBH90" s="318"/>
      <c r="RBI90" s="318"/>
      <c r="RBJ90" s="318"/>
      <c r="RBK90" s="318"/>
      <c r="RBL90" s="318"/>
      <c r="RBM90" s="318"/>
      <c r="RBN90" s="318"/>
      <c r="RBO90" s="318"/>
      <c r="RBP90" s="318"/>
      <c r="RBQ90" s="322"/>
      <c r="RBR90" s="323"/>
      <c r="RBS90" s="323"/>
      <c r="RBT90" s="323"/>
      <c r="RBU90" s="323"/>
      <c r="RBV90" s="323"/>
      <c r="RBW90" s="323"/>
      <c r="RBX90" s="323"/>
      <c r="RBY90" s="323"/>
      <c r="RBZ90" s="323"/>
      <c r="RCA90" s="323"/>
      <c r="RCB90" s="323"/>
      <c r="RCC90" s="323"/>
      <c r="RCD90" s="323"/>
      <c r="RCE90" s="323"/>
      <c r="RCF90" s="350"/>
      <c r="RCG90" s="312"/>
      <c r="RCH90" s="312"/>
      <c r="RCI90" s="312"/>
      <c r="RCJ90" s="312"/>
      <c r="RCK90" s="312"/>
      <c r="RCL90" s="312"/>
      <c r="RCM90" s="312"/>
      <c r="RCN90" s="312"/>
      <c r="RCO90" s="312"/>
      <c r="RCP90" s="312"/>
      <c r="RCQ90" s="312"/>
      <c r="RCR90" s="312"/>
      <c r="RCS90" s="312"/>
      <c r="RCT90" s="312"/>
      <c r="RCU90" s="312"/>
      <c r="RCV90" s="312"/>
      <c r="RCW90" s="312"/>
      <c r="RCX90" s="312"/>
      <c r="RCY90" s="312"/>
      <c r="RCZ90" s="312"/>
      <c r="RDA90" s="312"/>
      <c r="RDB90" s="312"/>
      <c r="RDC90" s="312"/>
      <c r="RDD90" s="312"/>
      <c r="RDE90" s="312"/>
      <c r="RDF90" s="312"/>
      <c r="RDG90" s="312"/>
      <c r="RDH90" s="312"/>
      <c r="RDI90" s="312"/>
      <c r="RDJ90" s="312"/>
      <c r="RDK90" s="312"/>
      <c r="RDL90" s="312"/>
      <c r="RDM90" s="312"/>
      <c r="RDN90" s="312"/>
      <c r="RDO90" s="312"/>
      <c r="RDP90" s="312"/>
      <c r="RDQ90" s="312"/>
      <c r="RDR90" s="312"/>
      <c r="RDS90" s="312"/>
      <c r="RDT90" s="312"/>
      <c r="RDU90" s="312"/>
      <c r="RDV90" s="312"/>
      <c r="RDW90" s="312"/>
      <c r="RDX90" s="312"/>
      <c r="RDY90" s="312"/>
      <c r="RDZ90" s="312"/>
      <c r="REA90" s="312"/>
      <c r="REB90" s="312"/>
      <c r="REC90" s="312"/>
      <c r="RED90" s="312"/>
      <c r="REE90" s="312"/>
      <c r="REF90" s="312"/>
      <c r="REG90" s="312"/>
      <c r="REH90" s="312"/>
      <c r="REI90" s="312"/>
      <c r="REJ90" s="312"/>
      <c r="REK90" s="312"/>
      <c r="REL90" s="312"/>
      <c r="REM90" s="312"/>
      <c r="REN90" s="312"/>
      <c r="REO90" s="318"/>
      <c r="REP90" s="318"/>
      <c r="REQ90" s="318"/>
      <c r="RER90" s="318"/>
      <c r="RES90" s="318"/>
      <c r="RET90" s="318"/>
      <c r="REU90" s="318"/>
      <c r="REV90" s="318"/>
      <c r="REW90" s="318"/>
      <c r="REX90" s="318"/>
      <c r="REY90" s="318"/>
      <c r="REZ90" s="318"/>
      <c r="RFA90" s="318"/>
      <c r="RFB90" s="318"/>
      <c r="RFC90" s="318"/>
      <c r="RFD90" s="318"/>
      <c r="RFE90" s="322"/>
      <c r="RFF90" s="323"/>
      <c r="RFG90" s="323"/>
      <c r="RFH90" s="323"/>
      <c r="RFI90" s="323"/>
      <c r="RFJ90" s="323"/>
      <c r="RFK90" s="323"/>
      <c r="RFL90" s="323"/>
      <c r="RFM90" s="323"/>
      <c r="RFN90" s="323"/>
      <c r="RFO90" s="323"/>
      <c r="RFP90" s="323"/>
      <c r="RFQ90" s="323"/>
      <c r="RFR90" s="323"/>
      <c r="RFS90" s="323"/>
      <c r="RFT90" s="350"/>
      <c r="RFU90" s="312"/>
      <c r="RFV90" s="312"/>
      <c r="RFW90" s="312"/>
      <c r="RFX90" s="312"/>
      <c r="RFY90" s="312"/>
      <c r="RFZ90" s="312"/>
      <c r="RGA90" s="312"/>
      <c r="RGB90" s="312"/>
      <c r="RGC90" s="312"/>
      <c r="RGD90" s="312"/>
      <c r="RGE90" s="312"/>
      <c r="RGF90" s="312"/>
      <c r="RGG90" s="312"/>
      <c r="RGH90" s="312"/>
      <c r="RGI90" s="312"/>
      <c r="RGJ90" s="312"/>
      <c r="RGK90" s="312"/>
      <c r="RGL90" s="312"/>
      <c r="RGM90" s="312"/>
      <c r="RGN90" s="312"/>
      <c r="RGO90" s="312"/>
      <c r="RGP90" s="312"/>
      <c r="RGQ90" s="312"/>
      <c r="RGR90" s="312"/>
      <c r="RGS90" s="312"/>
      <c r="RGT90" s="312"/>
      <c r="RGU90" s="312"/>
      <c r="RGV90" s="312"/>
      <c r="RGW90" s="312"/>
      <c r="RGX90" s="312"/>
      <c r="RGY90" s="312"/>
      <c r="RGZ90" s="312"/>
      <c r="RHA90" s="312"/>
      <c r="RHB90" s="312"/>
      <c r="RHC90" s="312"/>
      <c r="RHD90" s="312"/>
      <c r="RHE90" s="312"/>
      <c r="RHF90" s="312"/>
      <c r="RHG90" s="312"/>
      <c r="RHH90" s="312"/>
      <c r="RHI90" s="312"/>
      <c r="RHJ90" s="312"/>
      <c r="RHK90" s="312"/>
      <c r="RHL90" s="312"/>
      <c r="RHM90" s="312"/>
      <c r="RHN90" s="312"/>
      <c r="RHO90" s="312"/>
      <c r="RHP90" s="312"/>
      <c r="RHQ90" s="312"/>
      <c r="RHR90" s="312"/>
      <c r="RHS90" s="312"/>
      <c r="RHT90" s="312"/>
      <c r="RHU90" s="312"/>
      <c r="RHV90" s="312"/>
      <c r="RHW90" s="312"/>
      <c r="RHX90" s="312"/>
      <c r="RHY90" s="312"/>
      <c r="RHZ90" s="312"/>
      <c r="RIA90" s="312"/>
      <c r="RIB90" s="312"/>
      <c r="RIC90" s="318"/>
      <c r="RID90" s="318"/>
      <c r="RIE90" s="318"/>
      <c r="RIF90" s="318"/>
      <c r="RIG90" s="318"/>
      <c r="RIH90" s="318"/>
      <c r="RII90" s="318"/>
      <c r="RIJ90" s="318"/>
      <c r="RIK90" s="318"/>
      <c r="RIL90" s="318"/>
      <c r="RIM90" s="318"/>
      <c r="RIN90" s="318"/>
      <c r="RIO90" s="318"/>
      <c r="RIP90" s="318"/>
      <c r="RIQ90" s="318"/>
      <c r="RIR90" s="318"/>
      <c r="RIS90" s="322"/>
      <c r="RIT90" s="323"/>
      <c r="RIU90" s="323"/>
      <c r="RIV90" s="323"/>
      <c r="RIW90" s="323"/>
      <c r="RIX90" s="323"/>
      <c r="RIY90" s="323"/>
      <c r="RIZ90" s="323"/>
      <c r="RJA90" s="323"/>
      <c r="RJB90" s="323"/>
      <c r="RJC90" s="323"/>
      <c r="RJD90" s="323"/>
      <c r="RJE90" s="323"/>
      <c r="RJF90" s="323"/>
      <c r="RJG90" s="323"/>
      <c r="RJH90" s="350"/>
      <c r="RJI90" s="312"/>
      <c r="RJJ90" s="312"/>
      <c r="RJK90" s="312"/>
      <c r="RJL90" s="312"/>
      <c r="RJM90" s="312"/>
      <c r="RJN90" s="312"/>
      <c r="RJO90" s="312"/>
      <c r="RJP90" s="312"/>
      <c r="RJQ90" s="312"/>
      <c r="RJR90" s="312"/>
      <c r="RJS90" s="312"/>
      <c r="RJT90" s="312"/>
      <c r="RJU90" s="312"/>
      <c r="RJV90" s="312"/>
      <c r="RJW90" s="312"/>
      <c r="RJX90" s="312"/>
      <c r="RJY90" s="312"/>
      <c r="RJZ90" s="312"/>
      <c r="RKA90" s="312"/>
      <c r="RKB90" s="312"/>
      <c r="RKC90" s="312"/>
      <c r="RKD90" s="312"/>
      <c r="RKE90" s="312"/>
      <c r="RKF90" s="312"/>
      <c r="RKG90" s="312"/>
      <c r="RKH90" s="312"/>
      <c r="RKI90" s="312"/>
      <c r="RKJ90" s="312"/>
      <c r="RKK90" s="312"/>
      <c r="RKL90" s="312"/>
      <c r="RKM90" s="312"/>
      <c r="RKN90" s="312"/>
      <c r="RKO90" s="312"/>
      <c r="RKP90" s="312"/>
      <c r="RKQ90" s="312"/>
      <c r="RKR90" s="312"/>
      <c r="RKS90" s="312"/>
      <c r="RKT90" s="312"/>
      <c r="RKU90" s="312"/>
      <c r="RKV90" s="312"/>
      <c r="RKW90" s="312"/>
      <c r="RKX90" s="312"/>
      <c r="RKY90" s="312"/>
      <c r="RKZ90" s="312"/>
      <c r="RLA90" s="312"/>
      <c r="RLB90" s="312"/>
      <c r="RLC90" s="312"/>
      <c r="RLD90" s="312"/>
      <c r="RLE90" s="312"/>
      <c r="RLF90" s="312"/>
      <c r="RLG90" s="312"/>
      <c r="RLH90" s="312"/>
      <c r="RLI90" s="312"/>
      <c r="RLJ90" s="312"/>
      <c r="RLK90" s="312"/>
      <c r="RLL90" s="312"/>
      <c r="RLM90" s="312"/>
      <c r="RLN90" s="312"/>
      <c r="RLO90" s="312"/>
      <c r="RLP90" s="312"/>
      <c r="RLQ90" s="318"/>
      <c r="RLR90" s="318"/>
      <c r="RLS90" s="318"/>
      <c r="RLT90" s="318"/>
      <c r="RLU90" s="318"/>
      <c r="RLV90" s="318"/>
      <c r="RLW90" s="318"/>
      <c r="RLX90" s="318"/>
      <c r="RLY90" s="318"/>
      <c r="RLZ90" s="318"/>
      <c r="RMA90" s="318"/>
      <c r="RMB90" s="318"/>
      <c r="RMC90" s="318"/>
      <c r="RMD90" s="318"/>
      <c r="RME90" s="318"/>
      <c r="RMF90" s="318"/>
      <c r="RMG90" s="322"/>
      <c r="RMH90" s="323"/>
      <c r="RMI90" s="323"/>
      <c r="RMJ90" s="323"/>
      <c r="RMK90" s="323"/>
      <c r="RML90" s="323"/>
      <c r="RMM90" s="323"/>
      <c r="RMN90" s="323"/>
      <c r="RMO90" s="323"/>
      <c r="RMP90" s="323"/>
      <c r="RMQ90" s="323"/>
      <c r="RMR90" s="323"/>
      <c r="RMS90" s="323"/>
      <c r="RMT90" s="323"/>
      <c r="RMU90" s="323"/>
      <c r="RMV90" s="350"/>
      <c r="RMW90" s="312"/>
      <c r="RMX90" s="312"/>
      <c r="RMY90" s="312"/>
      <c r="RMZ90" s="312"/>
      <c r="RNA90" s="312"/>
      <c r="RNB90" s="312"/>
      <c r="RNC90" s="312"/>
      <c r="RND90" s="312"/>
      <c r="RNE90" s="312"/>
      <c r="RNF90" s="312"/>
      <c r="RNG90" s="312"/>
      <c r="RNH90" s="312"/>
      <c r="RNI90" s="312"/>
      <c r="RNJ90" s="312"/>
      <c r="RNK90" s="312"/>
      <c r="RNL90" s="312"/>
      <c r="RNM90" s="312"/>
      <c r="RNN90" s="312"/>
      <c r="RNO90" s="312"/>
      <c r="RNP90" s="312"/>
      <c r="RNQ90" s="312"/>
      <c r="RNR90" s="312"/>
      <c r="RNS90" s="312"/>
      <c r="RNT90" s="312"/>
      <c r="RNU90" s="312"/>
      <c r="RNV90" s="312"/>
      <c r="RNW90" s="312"/>
      <c r="RNX90" s="312"/>
      <c r="RNY90" s="312"/>
      <c r="RNZ90" s="312"/>
      <c r="ROA90" s="312"/>
      <c r="ROB90" s="312"/>
      <c r="ROC90" s="312"/>
      <c r="ROD90" s="312"/>
      <c r="ROE90" s="312"/>
      <c r="ROF90" s="312"/>
      <c r="ROG90" s="312"/>
      <c r="ROH90" s="312"/>
      <c r="ROI90" s="312"/>
      <c r="ROJ90" s="312"/>
      <c r="ROK90" s="312"/>
      <c r="ROL90" s="312"/>
      <c r="ROM90" s="312"/>
      <c r="RON90" s="312"/>
      <c r="ROO90" s="312"/>
      <c r="ROP90" s="312"/>
      <c r="ROQ90" s="312"/>
      <c r="ROR90" s="312"/>
      <c r="ROS90" s="312"/>
      <c r="ROT90" s="312"/>
      <c r="ROU90" s="312"/>
      <c r="ROV90" s="312"/>
      <c r="ROW90" s="312"/>
      <c r="ROX90" s="312"/>
      <c r="ROY90" s="312"/>
      <c r="ROZ90" s="312"/>
      <c r="RPA90" s="312"/>
      <c r="RPB90" s="312"/>
      <c r="RPC90" s="312"/>
      <c r="RPD90" s="312"/>
      <c r="RPE90" s="318"/>
      <c r="RPF90" s="318"/>
      <c r="RPG90" s="318"/>
      <c r="RPH90" s="318"/>
      <c r="RPI90" s="318"/>
      <c r="RPJ90" s="318"/>
      <c r="RPK90" s="318"/>
      <c r="RPL90" s="318"/>
      <c r="RPM90" s="318"/>
      <c r="RPN90" s="318"/>
      <c r="RPO90" s="318"/>
      <c r="RPP90" s="318"/>
      <c r="RPQ90" s="318"/>
      <c r="RPR90" s="318"/>
      <c r="RPS90" s="318"/>
      <c r="RPT90" s="318"/>
      <c r="RPU90" s="322"/>
      <c r="RPV90" s="323"/>
      <c r="RPW90" s="323"/>
      <c r="RPX90" s="323"/>
      <c r="RPY90" s="323"/>
      <c r="RPZ90" s="323"/>
      <c r="RQA90" s="323"/>
      <c r="RQB90" s="323"/>
      <c r="RQC90" s="323"/>
      <c r="RQD90" s="323"/>
      <c r="RQE90" s="323"/>
      <c r="RQF90" s="323"/>
      <c r="RQG90" s="323"/>
      <c r="RQH90" s="323"/>
      <c r="RQI90" s="323"/>
      <c r="RQJ90" s="350"/>
      <c r="RQK90" s="312"/>
      <c r="RQL90" s="312"/>
      <c r="RQM90" s="312"/>
      <c r="RQN90" s="312"/>
      <c r="RQO90" s="312"/>
      <c r="RQP90" s="312"/>
      <c r="RQQ90" s="312"/>
      <c r="RQR90" s="312"/>
      <c r="RQS90" s="312"/>
      <c r="RQT90" s="312"/>
      <c r="RQU90" s="312"/>
      <c r="RQV90" s="312"/>
      <c r="RQW90" s="312"/>
      <c r="RQX90" s="312"/>
      <c r="RQY90" s="312"/>
      <c r="RQZ90" s="312"/>
      <c r="RRA90" s="312"/>
      <c r="RRB90" s="312"/>
      <c r="RRC90" s="312"/>
      <c r="RRD90" s="312"/>
      <c r="RRE90" s="312"/>
      <c r="RRF90" s="312"/>
      <c r="RRG90" s="312"/>
      <c r="RRH90" s="312"/>
      <c r="RRI90" s="312"/>
      <c r="RRJ90" s="312"/>
      <c r="RRK90" s="312"/>
      <c r="RRL90" s="312"/>
      <c r="RRM90" s="312"/>
      <c r="RRN90" s="312"/>
      <c r="RRO90" s="312"/>
      <c r="RRP90" s="312"/>
      <c r="RRQ90" s="312"/>
      <c r="RRR90" s="312"/>
      <c r="RRS90" s="312"/>
      <c r="RRT90" s="312"/>
      <c r="RRU90" s="312"/>
      <c r="RRV90" s="312"/>
      <c r="RRW90" s="312"/>
      <c r="RRX90" s="312"/>
      <c r="RRY90" s="312"/>
      <c r="RRZ90" s="312"/>
      <c r="RSA90" s="312"/>
      <c r="RSB90" s="312"/>
      <c r="RSC90" s="312"/>
      <c r="RSD90" s="312"/>
      <c r="RSE90" s="312"/>
      <c r="RSF90" s="312"/>
      <c r="RSG90" s="312"/>
      <c r="RSH90" s="312"/>
      <c r="RSI90" s="312"/>
      <c r="RSJ90" s="312"/>
      <c r="RSK90" s="312"/>
      <c r="RSL90" s="312"/>
      <c r="RSM90" s="312"/>
      <c r="RSN90" s="312"/>
      <c r="RSO90" s="312"/>
      <c r="RSP90" s="312"/>
      <c r="RSQ90" s="312"/>
      <c r="RSR90" s="312"/>
      <c r="RSS90" s="318"/>
      <c r="RST90" s="318"/>
      <c r="RSU90" s="318"/>
      <c r="RSV90" s="318"/>
      <c r="RSW90" s="318"/>
      <c r="RSX90" s="318"/>
      <c r="RSY90" s="318"/>
      <c r="RSZ90" s="318"/>
      <c r="RTA90" s="318"/>
      <c r="RTB90" s="318"/>
      <c r="RTC90" s="318"/>
      <c r="RTD90" s="318"/>
      <c r="RTE90" s="318"/>
      <c r="RTF90" s="318"/>
      <c r="RTG90" s="318"/>
      <c r="RTH90" s="318"/>
      <c r="RTI90" s="322"/>
      <c r="RTJ90" s="323"/>
      <c r="RTK90" s="323"/>
      <c r="RTL90" s="323"/>
      <c r="RTM90" s="323"/>
      <c r="RTN90" s="323"/>
      <c r="RTO90" s="323"/>
      <c r="RTP90" s="323"/>
      <c r="RTQ90" s="323"/>
      <c r="RTR90" s="323"/>
      <c r="RTS90" s="323"/>
      <c r="RTT90" s="323"/>
      <c r="RTU90" s="323"/>
      <c r="RTV90" s="323"/>
      <c r="RTW90" s="323"/>
      <c r="RTX90" s="350"/>
      <c r="RTY90" s="312"/>
      <c r="RTZ90" s="312"/>
      <c r="RUA90" s="312"/>
      <c r="RUB90" s="312"/>
      <c r="RUC90" s="312"/>
      <c r="RUD90" s="312"/>
      <c r="RUE90" s="312"/>
      <c r="RUF90" s="312"/>
      <c r="RUG90" s="312"/>
      <c r="RUH90" s="312"/>
      <c r="RUI90" s="312"/>
      <c r="RUJ90" s="312"/>
      <c r="RUK90" s="312"/>
      <c r="RUL90" s="312"/>
      <c r="RUM90" s="312"/>
      <c r="RUN90" s="312"/>
      <c r="RUO90" s="312"/>
      <c r="RUP90" s="312"/>
      <c r="RUQ90" s="312"/>
      <c r="RUR90" s="312"/>
      <c r="RUS90" s="312"/>
      <c r="RUT90" s="312"/>
      <c r="RUU90" s="312"/>
      <c r="RUV90" s="312"/>
      <c r="RUW90" s="312"/>
      <c r="RUX90" s="312"/>
      <c r="RUY90" s="312"/>
      <c r="RUZ90" s="312"/>
      <c r="RVA90" s="312"/>
      <c r="RVB90" s="312"/>
      <c r="RVC90" s="312"/>
      <c r="RVD90" s="312"/>
      <c r="RVE90" s="312"/>
      <c r="RVF90" s="312"/>
      <c r="RVG90" s="312"/>
      <c r="RVH90" s="312"/>
      <c r="RVI90" s="312"/>
      <c r="RVJ90" s="312"/>
      <c r="RVK90" s="312"/>
      <c r="RVL90" s="312"/>
      <c r="RVM90" s="312"/>
      <c r="RVN90" s="312"/>
      <c r="RVO90" s="312"/>
      <c r="RVP90" s="312"/>
      <c r="RVQ90" s="312"/>
      <c r="RVR90" s="312"/>
      <c r="RVS90" s="312"/>
      <c r="RVT90" s="312"/>
      <c r="RVU90" s="312"/>
      <c r="RVV90" s="312"/>
      <c r="RVW90" s="312"/>
      <c r="RVX90" s="312"/>
      <c r="RVY90" s="312"/>
      <c r="RVZ90" s="312"/>
      <c r="RWA90" s="312"/>
      <c r="RWB90" s="312"/>
      <c r="RWC90" s="312"/>
      <c r="RWD90" s="312"/>
      <c r="RWE90" s="312"/>
      <c r="RWF90" s="312"/>
      <c r="RWG90" s="318"/>
      <c r="RWH90" s="318"/>
      <c r="RWI90" s="318"/>
      <c r="RWJ90" s="318"/>
      <c r="RWK90" s="318"/>
      <c r="RWL90" s="318"/>
      <c r="RWM90" s="318"/>
      <c r="RWN90" s="318"/>
      <c r="RWO90" s="318"/>
      <c r="RWP90" s="318"/>
      <c r="RWQ90" s="318"/>
      <c r="RWR90" s="318"/>
      <c r="RWS90" s="318"/>
      <c r="RWT90" s="318"/>
      <c r="RWU90" s="318"/>
      <c r="RWV90" s="318"/>
      <c r="RWW90" s="322"/>
      <c r="RWX90" s="323"/>
      <c r="RWY90" s="323"/>
      <c r="RWZ90" s="323"/>
      <c r="RXA90" s="323"/>
      <c r="RXB90" s="323"/>
      <c r="RXC90" s="323"/>
      <c r="RXD90" s="323"/>
      <c r="RXE90" s="323"/>
      <c r="RXF90" s="323"/>
      <c r="RXG90" s="323"/>
      <c r="RXH90" s="323"/>
      <c r="RXI90" s="323"/>
      <c r="RXJ90" s="323"/>
      <c r="RXK90" s="323"/>
      <c r="RXL90" s="350"/>
      <c r="RXM90" s="312"/>
      <c r="RXN90" s="312"/>
      <c r="RXO90" s="312"/>
      <c r="RXP90" s="312"/>
      <c r="RXQ90" s="312"/>
      <c r="RXR90" s="312"/>
      <c r="RXS90" s="312"/>
      <c r="RXT90" s="312"/>
      <c r="RXU90" s="312"/>
      <c r="RXV90" s="312"/>
      <c r="RXW90" s="312"/>
      <c r="RXX90" s="312"/>
      <c r="RXY90" s="312"/>
      <c r="RXZ90" s="312"/>
      <c r="RYA90" s="312"/>
      <c r="RYB90" s="312"/>
      <c r="RYC90" s="312"/>
      <c r="RYD90" s="312"/>
      <c r="RYE90" s="312"/>
      <c r="RYF90" s="312"/>
      <c r="RYG90" s="312"/>
      <c r="RYH90" s="312"/>
      <c r="RYI90" s="312"/>
      <c r="RYJ90" s="312"/>
      <c r="RYK90" s="312"/>
      <c r="RYL90" s="312"/>
      <c r="RYM90" s="312"/>
      <c r="RYN90" s="312"/>
      <c r="RYO90" s="312"/>
      <c r="RYP90" s="312"/>
      <c r="RYQ90" s="312"/>
      <c r="RYR90" s="312"/>
      <c r="RYS90" s="312"/>
      <c r="RYT90" s="312"/>
      <c r="RYU90" s="312"/>
      <c r="RYV90" s="312"/>
      <c r="RYW90" s="312"/>
      <c r="RYX90" s="312"/>
      <c r="RYY90" s="312"/>
      <c r="RYZ90" s="312"/>
      <c r="RZA90" s="312"/>
      <c r="RZB90" s="312"/>
      <c r="RZC90" s="312"/>
      <c r="RZD90" s="312"/>
      <c r="RZE90" s="312"/>
      <c r="RZF90" s="312"/>
      <c r="RZG90" s="312"/>
      <c r="RZH90" s="312"/>
      <c r="RZI90" s="312"/>
      <c r="RZJ90" s="312"/>
      <c r="RZK90" s="312"/>
      <c r="RZL90" s="312"/>
      <c r="RZM90" s="312"/>
      <c r="RZN90" s="312"/>
      <c r="RZO90" s="312"/>
      <c r="RZP90" s="312"/>
      <c r="RZQ90" s="312"/>
      <c r="RZR90" s="312"/>
      <c r="RZS90" s="312"/>
      <c r="RZT90" s="312"/>
      <c r="RZU90" s="318"/>
      <c r="RZV90" s="318"/>
      <c r="RZW90" s="318"/>
      <c r="RZX90" s="318"/>
      <c r="RZY90" s="318"/>
      <c r="RZZ90" s="318"/>
      <c r="SAA90" s="318"/>
      <c r="SAB90" s="318"/>
      <c r="SAC90" s="318"/>
      <c r="SAD90" s="318"/>
      <c r="SAE90" s="318"/>
      <c r="SAF90" s="318"/>
      <c r="SAG90" s="318"/>
      <c r="SAH90" s="318"/>
      <c r="SAI90" s="318"/>
      <c r="SAJ90" s="318"/>
      <c r="SAK90" s="322"/>
      <c r="SAL90" s="323"/>
      <c r="SAM90" s="323"/>
      <c r="SAN90" s="323"/>
      <c r="SAO90" s="323"/>
      <c r="SAP90" s="323"/>
      <c r="SAQ90" s="323"/>
      <c r="SAR90" s="323"/>
      <c r="SAS90" s="323"/>
      <c r="SAT90" s="323"/>
      <c r="SAU90" s="323"/>
      <c r="SAV90" s="323"/>
      <c r="SAW90" s="323"/>
      <c r="SAX90" s="323"/>
      <c r="SAY90" s="323"/>
      <c r="SAZ90" s="350"/>
      <c r="SBA90" s="312"/>
      <c r="SBB90" s="312"/>
      <c r="SBC90" s="312"/>
      <c r="SBD90" s="312"/>
      <c r="SBE90" s="312"/>
      <c r="SBF90" s="312"/>
      <c r="SBG90" s="312"/>
      <c r="SBH90" s="312"/>
      <c r="SBI90" s="312"/>
      <c r="SBJ90" s="312"/>
      <c r="SBK90" s="312"/>
      <c r="SBL90" s="312"/>
      <c r="SBM90" s="312"/>
      <c r="SBN90" s="312"/>
      <c r="SBO90" s="312"/>
      <c r="SBP90" s="312"/>
      <c r="SBQ90" s="312"/>
      <c r="SBR90" s="312"/>
      <c r="SBS90" s="312"/>
      <c r="SBT90" s="312"/>
      <c r="SBU90" s="312"/>
      <c r="SBV90" s="312"/>
      <c r="SBW90" s="312"/>
      <c r="SBX90" s="312"/>
      <c r="SBY90" s="312"/>
      <c r="SBZ90" s="312"/>
      <c r="SCA90" s="312"/>
      <c r="SCB90" s="312"/>
      <c r="SCC90" s="312"/>
      <c r="SCD90" s="312"/>
      <c r="SCE90" s="312"/>
      <c r="SCF90" s="312"/>
      <c r="SCG90" s="312"/>
      <c r="SCH90" s="312"/>
      <c r="SCI90" s="312"/>
      <c r="SCJ90" s="312"/>
      <c r="SCK90" s="312"/>
      <c r="SCL90" s="312"/>
      <c r="SCM90" s="312"/>
      <c r="SCN90" s="312"/>
      <c r="SCO90" s="312"/>
      <c r="SCP90" s="312"/>
      <c r="SCQ90" s="312"/>
      <c r="SCR90" s="312"/>
      <c r="SCS90" s="312"/>
      <c r="SCT90" s="312"/>
      <c r="SCU90" s="312"/>
      <c r="SCV90" s="312"/>
      <c r="SCW90" s="312"/>
      <c r="SCX90" s="312"/>
      <c r="SCY90" s="312"/>
      <c r="SCZ90" s="312"/>
      <c r="SDA90" s="312"/>
      <c r="SDB90" s="312"/>
      <c r="SDC90" s="312"/>
      <c r="SDD90" s="312"/>
      <c r="SDE90" s="312"/>
      <c r="SDF90" s="312"/>
      <c r="SDG90" s="312"/>
      <c r="SDH90" s="312"/>
      <c r="SDI90" s="318"/>
      <c r="SDJ90" s="318"/>
      <c r="SDK90" s="318"/>
      <c r="SDL90" s="318"/>
      <c r="SDM90" s="318"/>
      <c r="SDN90" s="318"/>
      <c r="SDO90" s="318"/>
      <c r="SDP90" s="318"/>
      <c r="SDQ90" s="318"/>
      <c r="SDR90" s="318"/>
      <c r="SDS90" s="318"/>
      <c r="SDT90" s="318"/>
      <c r="SDU90" s="318"/>
      <c r="SDV90" s="318"/>
      <c r="SDW90" s="318"/>
      <c r="SDX90" s="318"/>
      <c r="SDY90" s="322"/>
      <c r="SDZ90" s="323"/>
      <c r="SEA90" s="323"/>
      <c r="SEB90" s="323"/>
      <c r="SEC90" s="323"/>
      <c r="SED90" s="323"/>
      <c r="SEE90" s="323"/>
      <c r="SEF90" s="323"/>
      <c r="SEG90" s="323"/>
      <c r="SEH90" s="323"/>
      <c r="SEI90" s="323"/>
      <c r="SEJ90" s="323"/>
      <c r="SEK90" s="323"/>
      <c r="SEL90" s="323"/>
      <c r="SEM90" s="323"/>
      <c r="SEN90" s="350"/>
      <c r="SEO90" s="312"/>
      <c r="SEP90" s="312"/>
      <c r="SEQ90" s="312"/>
      <c r="SER90" s="312"/>
      <c r="SES90" s="312"/>
      <c r="SET90" s="312"/>
      <c r="SEU90" s="312"/>
      <c r="SEV90" s="312"/>
      <c r="SEW90" s="312"/>
      <c r="SEX90" s="312"/>
      <c r="SEY90" s="312"/>
      <c r="SEZ90" s="312"/>
      <c r="SFA90" s="312"/>
      <c r="SFB90" s="312"/>
      <c r="SFC90" s="312"/>
      <c r="SFD90" s="312"/>
      <c r="SFE90" s="312"/>
      <c r="SFF90" s="312"/>
      <c r="SFG90" s="312"/>
      <c r="SFH90" s="312"/>
      <c r="SFI90" s="312"/>
      <c r="SFJ90" s="312"/>
      <c r="SFK90" s="312"/>
      <c r="SFL90" s="312"/>
      <c r="SFM90" s="312"/>
      <c r="SFN90" s="312"/>
      <c r="SFO90" s="312"/>
      <c r="SFP90" s="312"/>
      <c r="SFQ90" s="312"/>
      <c r="SFR90" s="312"/>
      <c r="SFS90" s="312"/>
      <c r="SFT90" s="312"/>
      <c r="SFU90" s="312"/>
      <c r="SFV90" s="312"/>
      <c r="SFW90" s="312"/>
      <c r="SFX90" s="312"/>
      <c r="SFY90" s="312"/>
      <c r="SFZ90" s="312"/>
      <c r="SGA90" s="312"/>
      <c r="SGB90" s="312"/>
      <c r="SGC90" s="312"/>
      <c r="SGD90" s="312"/>
      <c r="SGE90" s="312"/>
      <c r="SGF90" s="312"/>
      <c r="SGG90" s="312"/>
      <c r="SGH90" s="312"/>
      <c r="SGI90" s="312"/>
      <c r="SGJ90" s="312"/>
      <c r="SGK90" s="312"/>
      <c r="SGL90" s="312"/>
      <c r="SGM90" s="312"/>
      <c r="SGN90" s="312"/>
      <c r="SGO90" s="312"/>
      <c r="SGP90" s="312"/>
      <c r="SGQ90" s="312"/>
      <c r="SGR90" s="312"/>
      <c r="SGS90" s="312"/>
      <c r="SGT90" s="312"/>
      <c r="SGU90" s="312"/>
      <c r="SGV90" s="312"/>
      <c r="SGW90" s="318"/>
      <c r="SGX90" s="318"/>
      <c r="SGY90" s="318"/>
      <c r="SGZ90" s="318"/>
      <c r="SHA90" s="318"/>
      <c r="SHB90" s="318"/>
      <c r="SHC90" s="318"/>
      <c r="SHD90" s="318"/>
      <c r="SHE90" s="318"/>
      <c r="SHF90" s="318"/>
      <c r="SHG90" s="318"/>
      <c r="SHH90" s="318"/>
      <c r="SHI90" s="318"/>
      <c r="SHJ90" s="318"/>
      <c r="SHK90" s="318"/>
      <c r="SHL90" s="318"/>
      <c r="SHM90" s="322"/>
      <c r="SHN90" s="323"/>
      <c r="SHO90" s="323"/>
      <c r="SHP90" s="323"/>
      <c r="SHQ90" s="323"/>
      <c r="SHR90" s="323"/>
      <c r="SHS90" s="323"/>
      <c r="SHT90" s="323"/>
      <c r="SHU90" s="323"/>
      <c r="SHV90" s="323"/>
      <c r="SHW90" s="323"/>
      <c r="SHX90" s="323"/>
      <c r="SHY90" s="323"/>
      <c r="SHZ90" s="323"/>
      <c r="SIA90" s="323"/>
      <c r="SIB90" s="350"/>
      <c r="SIC90" s="312"/>
      <c r="SID90" s="312"/>
      <c r="SIE90" s="312"/>
      <c r="SIF90" s="312"/>
      <c r="SIG90" s="312"/>
      <c r="SIH90" s="312"/>
      <c r="SII90" s="312"/>
      <c r="SIJ90" s="312"/>
      <c r="SIK90" s="312"/>
      <c r="SIL90" s="312"/>
      <c r="SIM90" s="312"/>
      <c r="SIN90" s="312"/>
      <c r="SIO90" s="312"/>
      <c r="SIP90" s="312"/>
      <c r="SIQ90" s="312"/>
      <c r="SIR90" s="312"/>
      <c r="SIS90" s="312"/>
      <c r="SIT90" s="312"/>
      <c r="SIU90" s="312"/>
      <c r="SIV90" s="312"/>
      <c r="SIW90" s="312"/>
      <c r="SIX90" s="312"/>
      <c r="SIY90" s="312"/>
      <c r="SIZ90" s="312"/>
      <c r="SJA90" s="312"/>
      <c r="SJB90" s="312"/>
      <c r="SJC90" s="312"/>
      <c r="SJD90" s="312"/>
      <c r="SJE90" s="312"/>
      <c r="SJF90" s="312"/>
      <c r="SJG90" s="312"/>
      <c r="SJH90" s="312"/>
      <c r="SJI90" s="312"/>
      <c r="SJJ90" s="312"/>
      <c r="SJK90" s="312"/>
      <c r="SJL90" s="312"/>
      <c r="SJM90" s="312"/>
      <c r="SJN90" s="312"/>
      <c r="SJO90" s="312"/>
      <c r="SJP90" s="312"/>
      <c r="SJQ90" s="312"/>
      <c r="SJR90" s="312"/>
      <c r="SJS90" s="312"/>
      <c r="SJT90" s="312"/>
      <c r="SJU90" s="312"/>
      <c r="SJV90" s="312"/>
      <c r="SJW90" s="312"/>
      <c r="SJX90" s="312"/>
      <c r="SJY90" s="312"/>
      <c r="SJZ90" s="312"/>
      <c r="SKA90" s="312"/>
      <c r="SKB90" s="312"/>
      <c r="SKC90" s="312"/>
      <c r="SKD90" s="312"/>
      <c r="SKE90" s="312"/>
      <c r="SKF90" s="312"/>
      <c r="SKG90" s="312"/>
      <c r="SKH90" s="312"/>
      <c r="SKI90" s="312"/>
      <c r="SKJ90" s="312"/>
      <c r="SKK90" s="318"/>
      <c r="SKL90" s="318"/>
      <c r="SKM90" s="318"/>
      <c r="SKN90" s="318"/>
      <c r="SKO90" s="318"/>
      <c r="SKP90" s="318"/>
      <c r="SKQ90" s="318"/>
      <c r="SKR90" s="318"/>
      <c r="SKS90" s="318"/>
      <c r="SKT90" s="318"/>
      <c r="SKU90" s="318"/>
      <c r="SKV90" s="318"/>
      <c r="SKW90" s="318"/>
      <c r="SKX90" s="318"/>
      <c r="SKY90" s="318"/>
      <c r="SKZ90" s="318"/>
      <c r="SLA90" s="322"/>
      <c r="SLB90" s="323"/>
      <c r="SLC90" s="323"/>
      <c r="SLD90" s="323"/>
      <c r="SLE90" s="323"/>
      <c r="SLF90" s="323"/>
      <c r="SLG90" s="323"/>
      <c r="SLH90" s="323"/>
      <c r="SLI90" s="323"/>
      <c r="SLJ90" s="323"/>
      <c r="SLK90" s="323"/>
      <c r="SLL90" s="323"/>
      <c r="SLM90" s="323"/>
      <c r="SLN90" s="323"/>
      <c r="SLO90" s="323"/>
      <c r="SLP90" s="350"/>
      <c r="SLQ90" s="312"/>
      <c r="SLR90" s="312"/>
      <c r="SLS90" s="312"/>
      <c r="SLT90" s="312"/>
      <c r="SLU90" s="312"/>
      <c r="SLV90" s="312"/>
      <c r="SLW90" s="312"/>
      <c r="SLX90" s="312"/>
      <c r="SLY90" s="312"/>
      <c r="SLZ90" s="312"/>
      <c r="SMA90" s="312"/>
      <c r="SMB90" s="312"/>
      <c r="SMC90" s="312"/>
      <c r="SMD90" s="312"/>
      <c r="SME90" s="312"/>
      <c r="SMF90" s="312"/>
      <c r="SMG90" s="312"/>
      <c r="SMH90" s="312"/>
      <c r="SMI90" s="312"/>
      <c r="SMJ90" s="312"/>
      <c r="SMK90" s="312"/>
      <c r="SML90" s="312"/>
      <c r="SMM90" s="312"/>
      <c r="SMN90" s="312"/>
      <c r="SMO90" s="312"/>
      <c r="SMP90" s="312"/>
      <c r="SMQ90" s="312"/>
      <c r="SMR90" s="312"/>
      <c r="SMS90" s="312"/>
      <c r="SMT90" s="312"/>
      <c r="SMU90" s="312"/>
      <c r="SMV90" s="312"/>
      <c r="SMW90" s="312"/>
      <c r="SMX90" s="312"/>
      <c r="SMY90" s="312"/>
      <c r="SMZ90" s="312"/>
      <c r="SNA90" s="312"/>
      <c r="SNB90" s="312"/>
      <c r="SNC90" s="312"/>
      <c r="SND90" s="312"/>
      <c r="SNE90" s="312"/>
      <c r="SNF90" s="312"/>
      <c r="SNG90" s="312"/>
      <c r="SNH90" s="312"/>
      <c r="SNI90" s="312"/>
      <c r="SNJ90" s="312"/>
      <c r="SNK90" s="312"/>
      <c r="SNL90" s="312"/>
      <c r="SNM90" s="312"/>
      <c r="SNN90" s="312"/>
      <c r="SNO90" s="312"/>
      <c r="SNP90" s="312"/>
      <c r="SNQ90" s="312"/>
      <c r="SNR90" s="312"/>
      <c r="SNS90" s="312"/>
      <c r="SNT90" s="312"/>
      <c r="SNU90" s="312"/>
      <c r="SNV90" s="312"/>
      <c r="SNW90" s="312"/>
      <c r="SNX90" s="312"/>
      <c r="SNY90" s="318"/>
      <c r="SNZ90" s="318"/>
      <c r="SOA90" s="318"/>
      <c r="SOB90" s="318"/>
      <c r="SOC90" s="318"/>
      <c r="SOD90" s="318"/>
      <c r="SOE90" s="318"/>
      <c r="SOF90" s="318"/>
      <c r="SOG90" s="318"/>
      <c r="SOH90" s="318"/>
      <c r="SOI90" s="318"/>
      <c r="SOJ90" s="318"/>
      <c r="SOK90" s="318"/>
      <c r="SOL90" s="318"/>
      <c r="SOM90" s="318"/>
      <c r="SON90" s="318"/>
      <c r="SOO90" s="322"/>
      <c r="SOP90" s="323"/>
      <c r="SOQ90" s="323"/>
      <c r="SOR90" s="323"/>
      <c r="SOS90" s="323"/>
      <c r="SOT90" s="323"/>
      <c r="SOU90" s="323"/>
      <c r="SOV90" s="323"/>
      <c r="SOW90" s="323"/>
      <c r="SOX90" s="323"/>
      <c r="SOY90" s="323"/>
      <c r="SOZ90" s="323"/>
      <c r="SPA90" s="323"/>
      <c r="SPB90" s="323"/>
      <c r="SPC90" s="323"/>
      <c r="SPD90" s="350"/>
      <c r="SPE90" s="312"/>
      <c r="SPF90" s="312"/>
      <c r="SPG90" s="312"/>
      <c r="SPH90" s="312"/>
      <c r="SPI90" s="312"/>
      <c r="SPJ90" s="312"/>
      <c r="SPK90" s="312"/>
      <c r="SPL90" s="312"/>
      <c r="SPM90" s="312"/>
      <c r="SPN90" s="312"/>
      <c r="SPO90" s="312"/>
      <c r="SPP90" s="312"/>
      <c r="SPQ90" s="312"/>
      <c r="SPR90" s="312"/>
      <c r="SPS90" s="312"/>
      <c r="SPT90" s="312"/>
      <c r="SPU90" s="312"/>
      <c r="SPV90" s="312"/>
      <c r="SPW90" s="312"/>
      <c r="SPX90" s="312"/>
      <c r="SPY90" s="312"/>
      <c r="SPZ90" s="312"/>
      <c r="SQA90" s="312"/>
      <c r="SQB90" s="312"/>
      <c r="SQC90" s="312"/>
      <c r="SQD90" s="312"/>
      <c r="SQE90" s="312"/>
      <c r="SQF90" s="312"/>
      <c r="SQG90" s="312"/>
      <c r="SQH90" s="312"/>
      <c r="SQI90" s="312"/>
      <c r="SQJ90" s="312"/>
      <c r="SQK90" s="312"/>
      <c r="SQL90" s="312"/>
      <c r="SQM90" s="312"/>
      <c r="SQN90" s="312"/>
      <c r="SQO90" s="312"/>
      <c r="SQP90" s="312"/>
      <c r="SQQ90" s="312"/>
      <c r="SQR90" s="312"/>
      <c r="SQS90" s="312"/>
      <c r="SQT90" s="312"/>
      <c r="SQU90" s="312"/>
      <c r="SQV90" s="312"/>
      <c r="SQW90" s="312"/>
      <c r="SQX90" s="312"/>
      <c r="SQY90" s="312"/>
      <c r="SQZ90" s="312"/>
      <c r="SRA90" s="312"/>
      <c r="SRB90" s="312"/>
      <c r="SRC90" s="312"/>
      <c r="SRD90" s="312"/>
      <c r="SRE90" s="312"/>
      <c r="SRF90" s="312"/>
      <c r="SRG90" s="312"/>
      <c r="SRH90" s="312"/>
      <c r="SRI90" s="312"/>
      <c r="SRJ90" s="312"/>
      <c r="SRK90" s="312"/>
      <c r="SRL90" s="312"/>
      <c r="SRM90" s="318"/>
      <c r="SRN90" s="318"/>
      <c r="SRO90" s="318"/>
      <c r="SRP90" s="318"/>
      <c r="SRQ90" s="318"/>
      <c r="SRR90" s="318"/>
      <c r="SRS90" s="318"/>
      <c r="SRT90" s="318"/>
      <c r="SRU90" s="318"/>
      <c r="SRV90" s="318"/>
      <c r="SRW90" s="318"/>
      <c r="SRX90" s="318"/>
      <c r="SRY90" s="318"/>
      <c r="SRZ90" s="318"/>
      <c r="SSA90" s="318"/>
      <c r="SSB90" s="318"/>
      <c r="SSC90" s="322"/>
      <c r="SSD90" s="323"/>
      <c r="SSE90" s="323"/>
      <c r="SSF90" s="323"/>
      <c r="SSG90" s="323"/>
      <c r="SSH90" s="323"/>
      <c r="SSI90" s="323"/>
      <c r="SSJ90" s="323"/>
      <c r="SSK90" s="323"/>
      <c r="SSL90" s="323"/>
      <c r="SSM90" s="323"/>
      <c r="SSN90" s="323"/>
      <c r="SSO90" s="323"/>
      <c r="SSP90" s="323"/>
      <c r="SSQ90" s="323"/>
      <c r="SSR90" s="350"/>
      <c r="SSS90" s="312"/>
      <c r="SST90" s="312"/>
      <c r="SSU90" s="312"/>
      <c r="SSV90" s="312"/>
      <c r="SSW90" s="312"/>
      <c r="SSX90" s="312"/>
      <c r="SSY90" s="312"/>
      <c r="SSZ90" s="312"/>
      <c r="STA90" s="312"/>
      <c r="STB90" s="312"/>
      <c r="STC90" s="312"/>
      <c r="STD90" s="312"/>
      <c r="STE90" s="312"/>
      <c r="STF90" s="312"/>
      <c r="STG90" s="312"/>
      <c r="STH90" s="312"/>
      <c r="STI90" s="312"/>
      <c r="STJ90" s="312"/>
      <c r="STK90" s="312"/>
      <c r="STL90" s="312"/>
      <c r="STM90" s="312"/>
      <c r="STN90" s="312"/>
      <c r="STO90" s="312"/>
      <c r="STP90" s="312"/>
      <c r="STQ90" s="312"/>
      <c r="STR90" s="312"/>
      <c r="STS90" s="312"/>
      <c r="STT90" s="312"/>
      <c r="STU90" s="312"/>
      <c r="STV90" s="312"/>
      <c r="STW90" s="312"/>
      <c r="STX90" s="312"/>
      <c r="STY90" s="312"/>
      <c r="STZ90" s="312"/>
      <c r="SUA90" s="312"/>
      <c r="SUB90" s="312"/>
      <c r="SUC90" s="312"/>
      <c r="SUD90" s="312"/>
      <c r="SUE90" s="312"/>
      <c r="SUF90" s="312"/>
      <c r="SUG90" s="312"/>
      <c r="SUH90" s="312"/>
      <c r="SUI90" s="312"/>
      <c r="SUJ90" s="312"/>
      <c r="SUK90" s="312"/>
      <c r="SUL90" s="312"/>
      <c r="SUM90" s="312"/>
      <c r="SUN90" s="312"/>
      <c r="SUO90" s="312"/>
      <c r="SUP90" s="312"/>
      <c r="SUQ90" s="312"/>
      <c r="SUR90" s="312"/>
      <c r="SUS90" s="312"/>
      <c r="SUT90" s="312"/>
      <c r="SUU90" s="312"/>
      <c r="SUV90" s="312"/>
      <c r="SUW90" s="312"/>
      <c r="SUX90" s="312"/>
      <c r="SUY90" s="312"/>
      <c r="SUZ90" s="312"/>
      <c r="SVA90" s="318"/>
      <c r="SVB90" s="318"/>
      <c r="SVC90" s="318"/>
      <c r="SVD90" s="318"/>
      <c r="SVE90" s="318"/>
      <c r="SVF90" s="318"/>
      <c r="SVG90" s="318"/>
      <c r="SVH90" s="318"/>
      <c r="SVI90" s="318"/>
      <c r="SVJ90" s="318"/>
      <c r="SVK90" s="318"/>
      <c r="SVL90" s="318"/>
      <c r="SVM90" s="318"/>
      <c r="SVN90" s="318"/>
      <c r="SVO90" s="318"/>
      <c r="SVP90" s="318"/>
      <c r="SVQ90" s="322"/>
      <c r="SVR90" s="323"/>
      <c r="SVS90" s="323"/>
      <c r="SVT90" s="323"/>
      <c r="SVU90" s="323"/>
      <c r="SVV90" s="323"/>
      <c r="SVW90" s="323"/>
      <c r="SVX90" s="323"/>
      <c r="SVY90" s="323"/>
      <c r="SVZ90" s="323"/>
      <c r="SWA90" s="323"/>
      <c r="SWB90" s="323"/>
      <c r="SWC90" s="323"/>
      <c r="SWD90" s="323"/>
      <c r="SWE90" s="323"/>
      <c r="SWF90" s="350"/>
      <c r="SWG90" s="312"/>
      <c r="SWH90" s="312"/>
      <c r="SWI90" s="312"/>
      <c r="SWJ90" s="312"/>
      <c r="SWK90" s="312"/>
      <c r="SWL90" s="312"/>
      <c r="SWM90" s="312"/>
      <c r="SWN90" s="312"/>
      <c r="SWO90" s="312"/>
      <c r="SWP90" s="312"/>
      <c r="SWQ90" s="312"/>
      <c r="SWR90" s="312"/>
      <c r="SWS90" s="312"/>
      <c r="SWT90" s="312"/>
      <c r="SWU90" s="312"/>
      <c r="SWV90" s="312"/>
      <c r="SWW90" s="312"/>
      <c r="SWX90" s="312"/>
      <c r="SWY90" s="312"/>
      <c r="SWZ90" s="312"/>
      <c r="SXA90" s="312"/>
      <c r="SXB90" s="312"/>
      <c r="SXC90" s="312"/>
      <c r="SXD90" s="312"/>
      <c r="SXE90" s="312"/>
      <c r="SXF90" s="312"/>
      <c r="SXG90" s="312"/>
      <c r="SXH90" s="312"/>
      <c r="SXI90" s="312"/>
      <c r="SXJ90" s="312"/>
      <c r="SXK90" s="312"/>
      <c r="SXL90" s="312"/>
      <c r="SXM90" s="312"/>
      <c r="SXN90" s="312"/>
      <c r="SXO90" s="312"/>
      <c r="SXP90" s="312"/>
      <c r="SXQ90" s="312"/>
      <c r="SXR90" s="312"/>
      <c r="SXS90" s="312"/>
      <c r="SXT90" s="312"/>
      <c r="SXU90" s="312"/>
      <c r="SXV90" s="312"/>
      <c r="SXW90" s="312"/>
      <c r="SXX90" s="312"/>
      <c r="SXY90" s="312"/>
      <c r="SXZ90" s="312"/>
      <c r="SYA90" s="312"/>
      <c r="SYB90" s="312"/>
      <c r="SYC90" s="312"/>
      <c r="SYD90" s="312"/>
      <c r="SYE90" s="312"/>
      <c r="SYF90" s="312"/>
      <c r="SYG90" s="312"/>
      <c r="SYH90" s="312"/>
      <c r="SYI90" s="312"/>
      <c r="SYJ90" s="312"/>
      <c r="SYK90" s="312"/>
      <c r="SYL90" s="312"/>
      <c r="SYM90" s="312"/>
      <c r="SYN90" s="312"/>
      <c r="SYO90" s="318"/>
      <c r="SYP90" s="318"/>
      <c r="SYQ90" s="318"/>
      <c r="SYR90" s="318"/>
      <c r="SYS90" s="318"/>
      <c r="SYT90" s="318"/>
      <c r="SYU90" s="318"/>
      <c r="SYV90" s="318"/>
      <c r="SYW90" s="318"/>
      <c r="SYX90" s="318"/>
      <c r="SYY90" s="318"/>
      <c r="SYZ90" s="318"/>
      <c r="SZA90" s="318"/>
      <c r="SZB90" s="318"/>
      <c r="SZC90" s="318"/>
      <c r="SZD90" s="318"/>
      <c r="SZE90" s="322"/>
      <c r="SZF90" s="323"/>
      <c r="SZG90" s="323"/>
      <c r="SZH90" s="323"/>
      <c r="SZI90" s="323"/>
      <c r="SZJ90" s="323"/>
      <c r="SZK90" s="323"/>
      <c r="SZL90" s="323"/>
      <c r="SZM90" s="323"/>
      <c r="SZN90" s="323"/>
      <c r="SZO90" s="323"/>
      <c r="SZP90" s="323"/>
      <c r="SZQ90" s="323"/>
      <c r="SZR90" s="323"/>
      <c r="SZS90" s="323"/>
      <c r="SZT90" s="350"/>
      <c r="SZU90" s="312"/>
      <c r="SZV90" s="312"/>
      <c r="SZW90" s="312"/>
      <c r="SZX90" s="312"/>
      <c r="SZY90" s="312"/>
      <c r="SZZ90" s="312"/>
      <c r="TAA90" s="312"/>
      <c r="TAB90" s="312"/>
      <c r="TAC90" s="312"/>
      <c r="TAD90" s="312"/>
      <c r="TAE90" s="312"/>
      <c r="TAF90" s="312"/>
      <c r="TAG90" s="312"/>
      <c r="TAH90" s="312"/>
      <c r="TAI90" s="312"/>
      <c r="TAJ90" s="312"/>
      <c r="TAK90" s="312"/>
      <c r="TAL90" s="312"/>
      <c r="TAM90" s="312"/>
      <c r="TAN90" s="312"/>
      <c r="TAO90" s="312"/>
      <c r="TAP90" s="312"/>
      <c r="TAQ90" s="312"/>
      <c r="TAR90" s="312"/>
      <c r="TAS90" s="312"/>
      <c r="TAT90" s="312"/>
      <c r="TAU90" s="312"/>
      <c r="TAV90" s="312"/>
      <c r="TAW90" s="312"/>
      <c r="TAX90" s="312"/>
      <c r="TAY90" s="312"/>
      <c r="TAZ90" s="312"/>
      <c r="TBA90" s="312"/>
      <c r="TBB90" s="312"/>
      <c r="TBC90" s="312"/>
      <c r="TBD90" s="312"/>
      <c r="TBE90" s="312"/>
      <c r="TBF90" s="312"/>
      <c r="TBG90" s="312"/>
      <c r="TBH90" s="312"/>
      <c r="TBI90" s="312"/>
      <c r="TBJ90" s="312"/>
      <c r="TBK90" s="312"/>
      <c r="TBL90" s="312"/>
      <c r="TBM90" s="312"/>
      <c r="TBN90" s="312"/>
      <c r="TBO90" s="312"/>
      <c r="TBP90" s="312"/>
      <c r="TBQ90" s="312"/>
      <c r="TBR90" s="312"/>
      <c r="TBS90" s="312"/>
      <c r="TBT90" s="312"/>
      <c r="TBU90" s="312"/>
      <c r="TBV90" s="312"/>
      <c r="TBW90" s="312"/>
      <c r="TBX90" s="312"/>
      <c r="TBY90" s="312"/>
      <c r="TBZ90" s="312"/>
      <c r="TCA90" s="312"/>
      <c r="TCB90" s="312"/>
      <c r="TCC90" s="318"/>
      <c r="TCD90" s="318"/>
      <c r="TCE90" s="318"/>
      <c r="TCF90" s="318"/>
      <c r="TCG90" s="318"/>
      <c r="TCH90" s="318"/>
      <c r="TCI90" s="318"/>
      <c r="TCJ90" s="318"/>
      <c r="TCK90" s="318"/>
      <c r="TCL90" s="318"/>
      <c r="TCM90" s="318"/>
      <c r="TCN90" s="318"/>
      <c r="TCO90" s="318"/>
      <c r="TCP90" s="318"/>
      <c r="TCQ90" s="318"/>
      <c r="TCR90" s="318"/>
      <c r="TCS90" s="322"/>
      <c r="TCT90" s="323"/>
      <c r="TCU90" s="323"/>
      <c r="TCV90" s="323"/>
      <c r="TCW90" s="323"/>
      <c r="TCX90" s="323"/>
      <c r="TCY90" s="323"/>
      <c r="TCZ90" s="323"/>
      <c r="TDA90" s="323"/>
      <c r="TDB90" s="323"/>
      <c r="TDC90" s="323"/>
      <c r="TDD90" s="323"/>
      <c r="TDE90" s="323"/>
      <c r="TDF90" s="323"/>
      <c r="TDG90" s="323"/>
      <c r="TDH90" s="350"/>
      <c r="TDI90" s="312"/>
      <c r="TDJ90" s="312"/>
      <c r="TDK90" s="312"/>
      <c r="TDL90" s="312"/>
      <c r="TDM90" s="312"/>
      <c r="TDN90" s="312"/>
      <c r="TDO90" s="312"/>
      <c r="TDP90" s="312"/>
      <c r="TDQ90" s="312"/>
      <c r="TDR90" s="312"/>
      <c r="TDS90" s="312"/>
      <c r="TDT90" s="312"/>
      <c r="TDU90" s="312"/>
      <c r="TDV90" s="312"/>
      <c r="TDW90" s="312"/>
      <c r="TDX90" s="312"/>
      <c r="TDY90" s="312"/>
      <c r="TDZ90" s="312"/>
      <c r="TEA90" s="312"/>
      <c r="TEB90" s="312"/>
      <c r="TEC90" s="312"/>
      <c r="TED90" s="312"/>
      <c r="TEE90" s="312"/>
      <c r="TEF90" s="312"/>
      <c r="TEG90" s="312"/>
      <c r="TEH90" s="312"/>
      <c r="TEI90" s="312"/>
      <c r="TEJ90" s="312"/>
      <c r="TEK90" s="312"/>
      <c r="TEL90" s="312"/>
      <c r="TEM90" s="312"/>
      <c r="TEN90" s="312"/>
      <c r="TEO90" s="312"/>
      <c r="TEP90" s="312"/>
      <c r="TEQ90" s="312"/>
      <c r="TER90" s="312"/>
      <c r="TES90" s="312"/>
      <c r="TET90" s="312"/>
      <c r="TEU90" s="312"/>
      <c r="TEV90" s="312"/>
      <c r="TEW90" s="312"/>
      <c r="TEX90" s="312"/>
      <c r="TEY90" s="312"/>
      <c r="TEZ90" s="312"/>
      <c r="TFA90" s="312"/>
      <c r="TFB90" s="312"/>
      <c r="TFC90" s="312"/>
      <c r="TFD90" s="312"/>
      <c r="TFE90" s="312"/>
      <c r="TFF90" s="312"/>
      <c r="TFG90" s="312"/>
      <c r="TFH90" s="312"/>
      <c r="TFI90" s="312"/>
      <c r="TFJ90" s="312"/>
      <c r="TFK90" s="312"/>
      <c r="TFL90" s="312"/>
      <c r="TFM90" s="312"/>
      <c r="TFN90" s="312"/>
      <c r="TFO90" s="312"/>
      <c r="TFP90" s="312"/>
      <c r="TFQ90" s="318"/>
      <c r="TFR90" s="318"/>
      <c r="TFS90" s="318"/>
      <c r="TFT90" s="318"/>
      <c r="TFU90" s="318"/>
      <c r="TFV90" s="318"/>
      <c r="TFW90" s="318"/>
      <c r="TFX90" s="318"/>
      <c r="TFY90" s="318"/>
      <c r="TFZ90" s="318"/>
      <c r="TGA90" s="318"/>
      <c r="TGB90" s="318"/>
      <c r="TGC90" s="318"/>
      <c r="TGD90" s="318"/>
      <c r="TGE90" s="318"/>
      <c r="TGF90" s="318"/>
      <c r="TGG90" s="322"/>
      <c r="TGH90" s="323"/>
      <c r="TGI90" s="323"/>
      <c r="TGJ90" s="323"/>
      <c r="TGK90" s="323"/>
      <c r="TGL90" s="323"/>
      <c r="TGM90" s="323"/>
      <c r="TGN90" s="323"/>
      <c r="TGO90" s="323"/>
      <c r="TGP90" s="323"/>
      <c r="TGQ90" s="323"/>
      <c r="TGR90" s="323"/>
      <c r="TGS90" s="323"/>
      <c r="TGT90" s="323"/>
      <c r="TGU90" s="323"/>
      <c r="TGV90" s="350"/>
      <c r="TGW90" s="312"/>
      <c r="TGX90" s="312"/>
      <c r="TGY90" s="312"/>
      <c r="TGZ90" s="312"/>
      <c r="THA90" s="312"/>
      <c r="THB90" s="312"/>
      <c r="THC90" s="312"/>
      <c r="THD90" s="312"/>
      <c r="THE90" s="312"/>
      <c r="THF90" s="312"/>
      <c r="THG90" s="312"/>
      <c r="THH90" s="312"/>
      <c r="THI90" s="312"/>
      <c r="THJ90" s="312"/>
      <c r="THK90" s="312"/>
      <c r="THL90" s="312"/>
      <c r="THM90" s="312"/>
      <c r="THN90" s="312"/>
      <c r="THO90" s="312"/>
      <c r="THP90" s="312"/>
      <c r="THQ90" s="312"/>
      <c r="THR90" s="312"/>
      <c r="THS90" s="312"/>
      <c r="THT90" s="312"/>
      <c r="THU90" s="312"/>
      <c r="THV90" s="312"/>
      <c r="THW90" s="312"/>
      <c r="THX90" s="312"/>
      <c r="THY90" s="312"/>
      <c r="THZ90" s="312"/>
      <c r="TIA90" s="312"/>
      <c r="TIB90" s="312"/>
      <c r="TIC90" s="312"/>
      <c r="TID90" s="312"/>
      <c r="TIE90" s="312"/>
      <c r="TIF90" s="312"/>
      <c r="TIG90" s="312"/>
      <c r="TIH90" s="312"/>
      <c r="TII90" s="312"/>
      <c r="TIJ90" s="312"/>
      <c r="TIK90" s="312"/>
      <c r="TIL90" s="312"/>
      <c r="TIM90" s="312"/>
      <c r="TIN90" s="312"/>
      <c r="TIO90" s="312"/>
      <c r="TIP90" s="312"/>
      <c r="TIQ90" s="312"/>
      <c r="TIR90" s="312"/>
      <c r="TIS90" s="312"/>
      <c r="TIT90" s="312"/>
      <c r="TIU90" s="312"/>
      <c r="TIV90" s="312"/>
      <c r="TIW90" s="312"/>
      <c r="TIX90" s="312"/>
      <c r="TIY90" s="312"/>
      <c r="TIZ90" s="312"/>
      <c r="TJA90" s="312"/>
      <c r="TJB90" s="312"/>
      <c r="TJC90" s="312"/>
      <c r="TJD90" s="312"/>
      <c r="TJE90" s="318"/>
      <c r="TJF90" s="318"/>
      <c r="TJG90" s="318"/>
      <c r="TJH90" s="318"/>
      <c r="TJI90" s="318"/>
      <c r="TJJ90" s="318"/>
      <c r="TJK90" s="318"/>
      <c r="TJL90" s="318"/>
      <c r="TJM90" s="318"/>
      <c r="TJN90" s="318"/>
      <c r="TJO90" s="318"/>
      <c r="TJP90" s="318"/>
      <c r="TJQ90" s="318"/>
      <c r="TJR90" s="318"/>
      <c r="TJS90" s="318"/>
      <c r="TJT90" s="318"/>
      <c r="TJU90" s="322"/>
      <c r="TJV90" s="323"/>
      <c r="TJW90" s="323"/>
      <c r="TJX90" s="323"/>
      <c r="TJY90" s="323"/>
      <c r="TJZ90" s="323"/>
      <c r="TKA90" s="323"/>
      <c r="TKB90" s="323"/>
      <c r="TKC90" s="323"/>
      <c r="TKD90" s="323"/>
      <c r="TKE90" s="323"/>
      <c r="TKF90" s="323"/>
      <c r="TKG90" s="323"/>
      <c r="TKH90" s="323"/>
      <c r="TKI90" s="323"/>
      <c r="TKJ90" s="350"/>
      <c r="TKK90" s="312"/>
      <c r="TKL90" s="312"/>
      <c r="TKM90" s="312"/>
      <c r="TKN90" s="312"/>
      <c r="TKO90" s="312"/>
      <c r="TKP90" s="312"/>
      <c r="TKQ90" s="312"/>
      <c r="TKR90" s="312"/>
      <c r="TKS90" s="312"/>
      <c r="TKT90" s="312"/>
      <c r="TKU90" s="312"/>
      <c r="TKV90" s="312"/>
      <c r="TKW90" s="312"/>
      <c r="TKX90" s="312"/>
      <c r="TKY90" s="312"/>
      <c r="TKZ90" s="312"/>
      <c r="TLA90" s="312"/>
      <c r="TLB90" s="312"/>
      <c r="TLC90" s="312"/>
      <c r="TLD90" s="312"/>
      <c r="TLE90" s="312"/>
      <c r="TLF90" s="312"/>
      <c r="TLG90" s="312"/>
      <c r="TLH90" s="312"/>
      <c r="TLI90" s="312"/>
      <c r="TLJ90" s="312"/>
      <c r="TLK90" s="312"/>
      <c r="TLL90" s="312"/>
      <c r="TLM90" s="312"/>
      <c r="TLN90" s="312"/>
      <c r="TLO90" s="312"/>
      <c r="TLP90" s="312"/>
      <c r="TLQ90" s="312"/>
      <c r="TLR90" s="312"/>
      <c r="TLS90" s="312"/>
      <c r="TLT90" s="312"/>
      <c r="TLU90" s="312"/>
      <c r="TLV90" s="312"/>
      <c r="TLW90" s="312"/>
      <c r="TLX90" s="312"/>
      <c r="TLY90" s="312"/>
      <c r="TLZ90" s="312"/>
      <c r="TMA90" s="312"/>
      <c r="TMB90" s="312"/>
      <c r="TMC90" s="312"/>
      <c r="TMD90" s="312"/>
      <c r="TME90" s="312"/>
      <c r="TMF90" s="312"/>
      <c r="TMG90" s="312"/>
      <c r="TMH90" s="312"/>
      <c r="TMI90" s="312"/>
      <c r="TMJ90" s="312"/>
      <c r="TMK90" s="312"/>
      <c r="TML90" s="312"/>
      <c r="TMM90" s="312"/>
      <c r="TMN90" s="312"/>
      <c r="TMO90" s="312"/>
      <c r="TMP90" s="312"/>
      <c r="TMQ90" s="312"/>
      <c r="TMR90" s="312"/>
      <c r="TMS90" s="318"/>
      <c r="TMT90" s="318"/>
      <c r="TMU90" s="318"/>
      <c r="TMV90" s="318"/>
      <c r="TMW90" s="318"/>
      <c r="TMX90" s="318"/>
      <c r="TMY90" s="318"/>
      <c r="TMZ90" s="318"/>
      <c r="TNA90" s="318"/>
      <c r="TNB90" s="318"/>
      <c r="TNC90" s="318"/>
      <c r="TND90" s="318"/>
      <c r="TNE90" s="318"/>
      <c r="TNF90" s="318"/>
      <c r="TNG90" s="318"/>
      <c r="TNH90" s="318"/>
      <c r="TNI90" s="322"/>
      <c r="TNJ90" s="323"/>
      <c r="TNK90" s="323"/>
      <c r="TNL90" s="323"/>
      <c r="TNM90" s="323"/>
      <c r="TNN90" s="323"/>
      <c r="TNO90" s="323"/>
      <c r="TNP90" s="323"/>
      <c r="TNQ90" s="323"/>
      <c r="TNR90" s="323"/>
      <c r="TNS90" s="323"/>
      <c r="TNT90" s="323"/>
      <c r="TNU90" s="323"/>
      <c r="TNV90" s="323"/>
      <c r="TNW90" s="323"/>
      <c r="TNX90" s="350"/>
      <c r="TNY90" s="312"/>
      <c r="TNZ90" s="312"/>
      <c r="TOA90" s="312"/>
      <c r="TOB90" s="312"/>
      <c r="TOC90" s="312"/>
      <c r="TOD90" s="312"/>
      <c r="TOE90" s="312"/>
      <c r="TOF90" s="312"/>
      <c r="TOG90" s="312"/>
      <c r="TOH90" s="312"/>
      <c r="TOI90" s="312"/>
      <c r="TOJ90" s="312"/>
      <c r="TOK90" s="312"/>
      <c r="TOL90" s="312"/>
      <c r="TOM90" s="312"/>
      <c r="TON90" s="312"/>
      <c r="TOO90" s="312"/>
      <c r="TOP90" s="312"/>
      <c r="TOQ90" s="312"/>
      <c r="TOR90" s="312"/>
      <c r="TOS90" s="312"/>
      <c r="TOT90" s="312"/>
      <c r="TOU90" s="312"/>
      <c r="TOV90" s="312"/>
      <c r="TOW90" s="312"/>
      <c r="TOX90" s="312"/>
      <c r="TOY90" s="312"/>
      <c r="TOZ90" s="312"/>
      <c r="TPA90" s="312"/>
      <c r="TPB90" s="312"/>
      <c r="TPC90" s="312"/>
      <c r="TPD90" s="312"/>
      <c r="TPE90" s="312"/>
      <c r="TPF90" s="312"/>
      <c r="TPG90" s="312"/>
      <c r="TPH90" s="312"/>
      <c r="TPI90" s="312"/>
      <c r="TPJ90" s="312"/>
      <c r="TPK90" s="312"/>
      <c r="TPL90" s="312"/>
      <c r="TPM90" s="312"/>
      <c r="TPN90" s="312"/>
      <c r="TPO90" s="312"/>
      <c r="TPP90" s="312"/>
      <c r="TPQ90" s="312"/>
      <c r="TPR90" s="312"/>
      <c r="TPS90" s="312"/>
      <c r="TPT90" s="312"/>
      <c r="TPU90" s="312"/>
      <c r="TPV90" s="312"/>
      <c r="TPW90" s="312"/>
      <c r="TPX90" s="312"/>
      <c r="TPY90" s="312"/>
      <c r="TPZ90" s="312"/>
      <c r="TQA90" s="312"/>
      <c r="TQB90" s="312"/>
      <c r="TQC90" s="312"/>
      <c r="TQD90" s="312"/>
      <c r="TQE90" s="312"/>
      <c r="TQF90" s="312"/>
      <c r="TQG90" s="318"/>
      <c r="TQH90" s="318"/>
      <c r="TQI90" s="318"/>
      <c r="TQJ90" s="318"/>
      <c r="TQK90" s="318"/>
      <c r="TQL90" s="318"/>
      <c r="TQM90" s="318"/>
      <c r="TQN90" s="318"/>
      <c r="TQO90" s="318"/>
      <c r="TQP90" s="318"/>
      <c r="TQQ90" s="318"/>
      <c r="TQR90" s="318"/>
      <c r="TQS90" s="318"/>
      <c r="TQT90" s="318"/>
      <c r="TQU90" s="318"/>
      <c r="TQV90" s="318"/>
      <c r="TQW90" s="322"/>
      <c r="TQX90" s="323"/>
      <c r="TQY90" s="323"/>
      <c r="TQZ90" s="323"/>
      <c r="TRA90" s="323"/>
      <c r="TRB90" s="323"/>
      <c r="TRC90" s="323"/>
      <c r="TRD90" s="323"/>
      <c r="TRE90" s="323"/>
      <c r="TRF90" s="323"/>
      <c r="TRG90" s="323"/>
      <c r="TRH90" s="323"/>
      <c r="TRI90" s="323"/>
      <c r="TRJ90" s="323"/>
      <c r="TRK90" s="323"/>
      <c r="TRL90" s="350"/>
      <c r="TRM90" s="312"/>
      <c r="TRN90" s="312"/>
      <c r="TRO90" s="312"/>
      <c r="TRP90" s="312"/>
      <c r="TRQ90" s="312"/>
      <c r="TRR90" s="312"/>
      <c r="TRS90" s="312"/>
      <c r="TRT90" s="312"/>
      <c r="TRU90" s="312"/>
      <c r="TRV90" s="312"/>
      <c r="TRW90" s="312"/>
      <c r="TRX90" s="312"/>
      <c r="TRY90" s="312"/>
      <c r="TRZ90" s="312"/>
      <c r="TSA90" s="312"/>
      <c r="TSB90" s="312"/>
      <c r="TSC90" s="312"/>
      <c r="TSD90" s="312"/>
      <c r="TSE90" s="312"/>
      <c r="TSF90" s="312"/>
      <c r="TSG90" s="312"/>
      <c r="TSH90" s="312"/>
      <c r="TSI90" s="312"/>
      <c r="TSJ90" s="312"/>
      <c r="TSK90" s="312"/>
      <c r="TSL90" s="312"/>
      <c r="TSM90" s="312"/>
      <c r="TSN90" s="312"/>
      <c r="TSO90" s="312"/>
      <c r="TSP90" s="312"/>
      <c r="TSQ90" s="312"/>
      <c r="TSR90" s="312"/>
      <c r="TSS90" s="312"/>
      <c r="TST90" s="312"/>
      <c r="TSU90" s="312"/>
      <c r="TSV90" s="312"/>
      <c r="TSW90" s="312"/>
      <c r="TSX90" s="312"/>
      <c r="TSY90" s="312"/>
      <c r="TSZ90" s="312"/>
      <c r="TTA90" s="312"/>
      <c r="TTB90" s="312"/>
      <c r="TTC90" s="312"/>
      <c r="TTD90" s="312"/>
      <c r="TTE90" s="312"/>
      <c r="TTF90" s="312"/>
      <c r="TTG90" s="312"/>
      <c r="TTH90" s="312"/>
      <c r="TTI90" s="312"/>
      <c r="TTJ90" s="312"/>
      <c r="TTK90" s="312"/>
      <c r="TTL90" s="312"/>
      <c r="TTM90" s="312"/>
      <c r="TTN90" s="312"/>
      <c r="TTO90" s="312"/>
      <c r="TTP90" s="312"/>
      <c r="TTQ90" s="312"/>
      <c r="TTR90" s="312"/>
      <c r="TTS90" s="312"/>
      <c r="TTT90" s="312"/>
      <c r="TTU90" s="318"/>
      <c r="TTV90" s="318"/>
      <c r="TTW90" s="318"/>
      <c r="TTX90" s="318"/>
      <c r="TTY90" s="318"/>
      <c r="TTZ90" s="318"/>
      <c r="TUA90" s="318"/>
      <c r="TUB90" s="318"/>
      <c r="TUC90" s="318"/>
      <c r="TUD90" s="318"/>
      <c r="TUE90" s="318"/>
      <c r="TUF90" s="318"/>
      <c r="TUG90" s="318"/>
      <c r="TUH90" s="318"/>
      <c r="TUI90" s="318"/>
      <c r="TUJ90" s="318"/>
      <c r="TUK90" s="322"/>
      <c r="TUL90" s="323"/>
      <c r="TUM90" s="323"/>
      <c r="TUN90" s="323"/>
      <c r="TUO90" s="323"/>
      <c r="TUP90" s="323"/>
      <c r="TUQ90" s="323"/>
      <c r="TUR90" s="323"/>
      <c r="TUS90" s="323"/>
      <c r="TUT90" s="323"/>
      <c r="TUU90" s="323"/>
      <c r="TUV90" s="323"/>
      <c r="TUW90" s="323"/>
      <c r="TUX90" s="323"/>
      <c r="TUY90" s="323"/>
      <c r="TUZ90" s="350"/>
      <c r="TVA90" s="312"/>
      <c r="TVB90" s="312"/>
      <c r="TVC90" s="312"/>
      <c r="TVD90" s="312"/>
      <c r="TVE90" s="312"/>
      <c r="TVF90" s="312"/>
      <c r="TVG90" s="312"/>
      <c r="TVH90" s="312"/>
      <c r="TVI90" s="312"/>
      <c r="TVJ90" s="312"/>
      <c r="TVK90" s="312"/>
      <c r="TVL90" s="312"/>
      <c r="TVM90" s="312"/>
      <c r="TVN90" s="312"/>
      <c r="TVO90" s="312"/>
      <c r="TVP90" s="312"/>
      <c r="TVQ90" s="312"/>
      <c r="TVR90" s="312"/>
      <c r="TVS90" s="312"/>
      <c r="TVT90" s="312"/>
      <c r="TVU90" s="312"/>
      <c r="TVV90" s="312"/>
      <c r="TVW90" s="312"/>
      <c r="TVX90" s="312"/>
      <c r="TVY90" s="312"/>
      <c r="TVZ90" s="312"/>
      <c r="TWA90" s="312"/>
      <c r="TWB90" s="312"/>
      <c r="TWC90" s="312"/>
      <c r="TWD90" s="312"/>
      <c r="TWE90" s="312"/>
      <c r="TWF90" s="312"/>
      <c r="TWG90" s="312"/>
      <c r="TWH90" s="312"/>
      <c r="TWI90" s="312"/>
      <c r="TWJ90" s="312"/>
      <c r="TWK90" s="312"/>
      <c r="TWL90" s="312"/>
      <c r="TWM90" s="312"/>
      <c r="TWN90" s="312"/>
      <c r="TWO90" s="312"/>
      <c r="TWP90" s="312"/>
      <c r="TWQ90" s="312"/>
      <c r="TWR90" s="312"/>
      <c r="TWS90" s="312"/>
      <c r="TWT90" s="312"/>
      <c r="TWU90" s="312"/>
      <c r="TWV90" s="312"/>
      <c r="TWW90" s="312"/>
      <c r="TWX90" s="312"/>
      <c r="TWY90" s="312"/>
      <c r="TWZ90" s="312"/>
      <c r="TXA90" s="312"/>
      <c r="TXB90" s="312"/>
      <c r="TXC90" s="312"/>
      <c r="TXD90" s="312"/>
      <c r="TXE90" s="312"/>
      <c r="TXF90" s="312"/>
      <c r="TXG90" s="312"/>
      <c r="TXH90" s="312"/>
      <c r="TXI90" s="318"/>
      <c r="TXJ90" s="318"/>
      <c r="TXK90" s="318"/>
      <c r="TXL90" s="318"/>
      <c r="TXM90" s="318"/>
      <c r="TXN90" s="318"/>
      <c r="TXO90" s="318"/>
      <c r="TXP90" s="318"/>
      <c r="TXQ90" s="318"/>
      <c r="TXR90" s="318"/>
      <c r="TXS90" s="318"/>
      <c r="TXT90" s="318"/>
      <c r="TXU90" s="318"/>
      <c r="TXV90" s="318"/>
      <c r="TXW90" s="318"/>
      <c r="TXX90" s="318"/>
      <c r="TXY90" s="322"/>
      <c r="TXZ90" s="323"/>
      <c r="TYA90" s="323"/>
      <c r="TYB90" s="323"/>
      <c r="TYC90" s="323"/>
      <c r="TYD90" s="323"/>
      <c r="TYE90" s="323"/>
      <c r="TYF90" s="323"/>
      <c r="TYG90" s="323"/>
      <c r="TYH90" s="323"/>
      <c r="TYI90" s="323"/>
      <c r="TYJ90" s="323"/>
      <c r="TYK90" s="323"/>
      <c r="TYL90" s="323"/>
      <c r="TYM90" s="323"/>
      <c r="TYN90" s="350"/>
      <c r="TYO90" s="312"/>
      <c r="TYP90" s="312"/>
      <c r="TYQ90" s="312"/>
      <c r="TYR90" s="312"/>
      <c r="TYS90" s="312"/>
      <c r="TYT90" s="312"/>
      <c r="TYU90" s="312"/>
      <c r="TYV90" s="312"/>
      <c r="TYW90" s="312"/>
      <c r="TYX90" s="312"/>
      <c r="TYY90" s="312"/>
      <c r="TYZ90" s="312"/>
      <c r="TZA90" s="312"/>
      <c r="TZB90" s="312"/>
      <c r="TZC90" s="312"/>
      <c r="TZD90" s="312"/>
      <c r="TZE90" s="312"/>
      <c r="TZF90" s="312"/>
      <c r="TZG90" s="312"/>
      <c r="TZH90" s="312"/>
      <c r="TZI90" s="312"/>
      <c r="TZJ90" s="312"/>
      <c r="TZK90" s="312"/>
      <c r="TZL90" s="312"/>
      <c r="TZM90" s="312"/>
      <c r="TZN90" s="312"/>
      <c r="TZO90" s="312"/>
      <c r="TZP90" s="312"/>
      <c r="TZQ90" s="312"/>
      <c r="TZR90" s="312"/>
      <c r="TZS90" s="312"/>
      <c r="TZT90" s="312"/>
      <c r="TZU90" s="312"/>
      <c r="TZV90" s="312"/>
      <c r="TZW90" s="312"/>
      <c r="TZX90" s="312"/>
      <c r="TZY90" s="312"/>
      <c r="TZZ90" s="312"/>
      <c r="UAA90" s="312"/>
      <c r="UAB90" s="312"/>
      <c r="UAC90" s="312"/>
      <c r="UAD90" s="312"/>
      <c r="UAE90" s="312"/>
      <c r="UAF90" s="312"/>
      <c r="UAG90" s="312"/>
      <c r="UAH90" s="312"/>
      <c r="UAI90" s="312"/>
      <c r="UAJ90" s="312"/>
      <c r="UAK90" s="312"/>
      <c r="UAL90" s="312"/>
      <c r="UAM90" s="312"/>
      <c r="UAN90" s="312"/>
      <c r="UAO90" s="312"/>
      <c r="UAP90" s="312"/>
      <c r="UAQ90" s="312"/>
      <c r="UAR90" s="312"/>
      <c r="UAS90" s="312"/>
      <c r="UAT90" s="312"/>
      <c r="UAU90" s="312"/>
      <c r="UAV90" s="312"/>
      <c r="UAW90" s="318"/>
      <c r="UAX90" s="318"/>
      <c r="UAY90" s="318"/>
      <c r="UAZ90" s="318"/>
      <c r="UBA90" s="318"/>
      <c r="UBB90" s="318"/>
      <c r="UBC90" s="318"/>
      <c r="UBD90" s="318"/>
      <c r="UBE90" s="318"/>
      <c r="UBF90" s="318"/>
      <c r="UBG90" s="318"/>
      <c r="UBH90" s="318"/>
      <c r="UBI90" s="318"/>
      <c r="UBJ90" s="318"/>
      <c r="UBK90" s="318"/>
      <c r="UBL90" s="318"/>
      <c r="UBM90" s="322"/>
      <c r="UBN90" s="323"/>
      <c r="UBO90" s="323"/>
      <c r="UBP90" s="323"/>
      <c r="UBQ90" s="323"/>
      <c r="UBR90" s="323"/>
      <c r="UBS90" s="323"/>
      <c r="UBT90" s="323"/>
      <c r="UBU90" s="323"/>
      <c r="UBV90" s="323"/>
      <c r="UBW90" s="323"/>
      <c r="UBX90" s="323"/>
      <c r="UBY90" s="323"/>
      <c r="UBZ90" s="323"/>
      <c r="UCA90" s="323"/>
      <c r="UCB90" s="350"/>
      <c r="UCC90" s="312"/>
      <c r="UCD90" s="312"/>
      <c r="UCE90" s="312"/>
      <c r="UCF90" s="312"/>
      <c r="UCG90" s="312"/>
      <c r="UCH90" s="312"/>
      <c r="UCI90" s="312"/>
      <c r="UCJ90" s="312"/>
      <c r="UCK90" s="312"/>
      <c r="UCL90" s="312"/>
      <c r="UCM90" s="312"/>
      <c r="UCN90" s="312"/>
      <c r="UCO90" s="312"/>
      <c r="UCP90" s="312"/>
      <c r="UCQ90" s="312"/>
      <c r="UCR90" s="312"/>
      <c r="UCS90" s="312"/>
      <c r="UCT90" s="312"/>
      <c r="UCU90" s="312"/>
      <c r="UCV90" s="312"/>
      <c r="UCW90" s="312"/>
      <c r="UCX90" s="312"/>
      <c r="UCY90" s="312"/>
      <c r="UCZ90" s="312"/>
      <c r="UDA90" s="312"/>
      <c r="UDB90" s="312"/>
      <c r="UDC90" s="312"/>
      <c r="UDD90" s="312"/>
      <c r="UDE90" s="312"/>
      <c r="UDF90" s="312"/>
      <c r="UDG90" s="312"/>
      <c r="UDH90" s="312"/>
      <c r="UDI90" s="312"/>
      <c r="UDJ90" s="312"/>
      <c r="UDK90" s="312"/>
      <c r="UDL90" s="312"/>
      <c r="UDM90" s="312"/>
      <c r="UDN90" s="312"/>
      <c r="UDO90" s="312"/>
      <c r="UDP90" s="312"/>
      <c r="UDQ90" s="312"/>
      <c r="UDR90" s="312"/>
      <c r="UDS90" s="312"/>
      <c r="UDT90" s="312"/>
      <c r="UDU90" s="312"/>
      <c r="UDV90" s="312"/>
      <c r="UDW90" s="312"/>
      <c r="UDX90" s="312"/>
      <c r="UDY90" s="312"/>
      <c r="UDZ90" s="312"/>
      <c r="UEA90" s="312"/>
      <c r="UEB90" s="312"/>
      <c r="UEC90" s="312"/>
      <c r="UED90" s="312"/>
      <c r="UEE90" s="312"/>
      <c r="UEF90" s="312"/>
      <c r="UEG90" s="312"/>
      <c r="UEH90" s="312"/>
      <c r="UEI90" s="312"/>
      <c r="UEJ90" s="312"/>
      <c r="UEK90" s="318"/>
      <c r="UEL90" s="318"/>
      <c r="UEM90" s="318"/>
      <c r="UEN90" s="318"/>
      <c r="UEO90" s="318"/>
      <c r="UEP90" s="318"/>
      <c r="UEQ90" s="318"/>
      <c r="UER90" s="318"/>
      <c r="UES90" s="318"/>
      <c r="UET90" s="318"/>
      <c r="UEU90" s="318"/>
      <c r="UEV90" s="318"/>
      <c r="UEW90" s="318"/>
      <c r="UEX90" s="318"/>
      <c r="UEY90" s="318"/>
      <c r="UEZ90" s="318"/>
      <c r="UFA90" s="322"/>
      <c r="UFB90" s="323"/>
      <c r="UFC90" s="323"/>
      <c r="UFD90" s="323"/>
      <c r="UFE90" s="323"/>
      <c r="UFF90" s="323"/>
      <c r="UFG90" s="323"/>
      <c r="UFH90" s="323"/>
      <c r="UFI90" s="323"/>
      <c r="UFJ90" s="323"/>
      <c r="UFK90" s="323"/>
      <c r="UFL90" s="323"/>
      <c r="UFM90" s="323"/>
      <c r="UFN90" s="323"/>
      <c r="UFO90" s="323"/>
      <c r="UFP90" s="350"/>
      <c r="UFQ90" s="312"/>
      <c r="UFR90" s="312"/>
      <c r="UFS90" s="312"/>
      <c r="UFT90" s="312"/>
      <c r="UFU90" s="312"/>
      <c r="UFV90" s="312"/>
      <c r="UFW90" s="312"/>
      <c r="UFX90" s="312"/>
      <c r="UFY90" s="312"/>
      <c r="UFZ90" s="312"/>
      <c r="UGA90" s="312"/>
      <c r="UGB90" s="312"/>
      <c r="UGC90" s="312"/>
      <c r="UGD90" s="312"/>
      <c r="UGE90" s="312"/>
      <c r="UGF90" s="312"/>
      <c r="UGG90" s="312"/>
      <c r="UGH90" s="312"/>
      <c r="UGI90" s="312"/>
      <c r="UGJ90" s="312"/>
      <c r="UGK90" s="312"/>
      <c r="UGL90" s="312"/>
      <c r="UGM90" s="312"/>
      <c r="UGN90" s="312"/>
      <c r="UGO90" s="312"/>
      <c r="UGP90" s="312"/>
      <c r="UGQ90" s="312"/>
      <c r="UGR90" s="312"/>
      <c r="UGS90" s="312"/>
      <c r="UGT90" s="312"/>
      <c r="UGU90" s="312"/>
      <c r="UGV90" s="312"/>
      <c r="UGW90" s="312"/>
      <c r="UGX90" s="312"/>
      <c r="UGY90" s="312"/>
      <c r="UGZ90" s="312"/>
      <c r="UHA90" s="312"/>
      <c r="UHB90" s="312"/>
      <c r="UHC90" s="312"/>
      <c r="UHD90" s="312"/>
      <c r="UHE90" s="312"/>
      <c r="UHF90" s="312"/>
      <c r="UHG90" s="312"/>
      <c r="UHH90" s="312"/>
      <c r="UHI90" s="312"/>
      <c r="UHJ90" s="312"/>
      <c r="UHK90" s="312"/>
      <c r="UHL90" s="312"/>
      <c r="UHM90" s="312"/>
      <c r="UHN90" s="312"/>
      <c r="UHO90" s="312"/>
      <c r="UHP90" s="312"/>
      <c r="UHQ90" s="312"/>
      <c r="UHR90" s="312"/>
      <c r="UHS90" s="312"/>
      <c r="UHT90" s="312"/>
      <c r="UHU90" s="312"/>
      <c r="UHV90" s="312"/>
      <c r="UHW90" s="312"/>
      <c r="UHX90" s="312"/>
      <c r="UHY90" s="318"/>
      <c r="UHZ90" s="318"/>
      <c r="UIA90" s="318"/>
      <c r="UIB90" s="318"/>
      <c r="UIC90" s="318"/>
      <c r="UID90" s="318"/>
      <c r="UIE90" s="318"/>
      <c r="UIF90" s="318"/>
      <c r="UIG90" s="318"/>
      <c r="UIH90" s="318"/>
      <c r="UII90" s="318"/>
      <c r="UIJ90" s="318"/>
      <c r="UIK90" s="318"/>
      <c r="UIL90" s="318"/>
      <c r="UIM90" s="318"/>
      <c r="UIN90" s="318"/>
      <c r="UIO90" s="322"/>
      <c r="UIP90" s="323"/>
      <c r="UIQ90" s="323"/>
      <c r="UIR90" s="323"/>
      <c r="UIS90" s="323"/>
      <c r="UIT90" s="323"/>
      <c r="UIU90" s="323"/>
      <c r="UIV90" s="323"/>
      <c r="UIW90" s="323"/>
      <c r="UIX90" s="323"/>
      <c r="UIY90" s="323"/>
      <c r="UIZ90" s="323"/>
      <c r="UJA90" s="323"/>
      <c r="UJB90" s="323"/>
      <c r="UJC90" s="323"/>
      <c r="UJD90" s="350"/>
      <c r="UJE90" s="312"/>
      <c r="UJF90" s="312"/>
      <c r="UJG90" s="312"/>
      <c r="UJH90" s="312"/>
      <c r="UJI90" s="312"/>
      <c r="UJJ90" s="312"/>
      <c r="UJK90" s="312"/>
      <c r="UJL90" s="312"/>
      <c r="UJM90" s="312"/>
      <c r="UJN90" s="312"/>
      <c r="UJO90" s="312"/>
      <c r="UJP90" s="312"/>
      <c r="UJQ90" s="312"/>
      <c r="UJR90" s="312"/>
      <c r="UJS90" s="312"/>
      <c r="UJT90" s="312"/>
      <c r="UJU90" s="312"/>
      <c r="UJV90" s="312"/>
      <c r="UJW90" s="312"/>
      <c r="UJX90" s="312"/>
      <c r="UJY90" s="312"/>
      <c r="UJZ90" s="312"/>
      <c r="UKA90" s="312"/>
      <c r="UKB90" s="312"/>
      <c r="UKC90" s="312"/>
      <c r="UKD90" s="312"/>
      <c r="UKE90" s="312"/>
      <c r="UKF90" s="312"/>
      <c r="UKG90" s="312"/>
      <c r="UKH90" s="312"/>
      <c r="UKI90" s="312"/>
      <c r="UKJ90" s="312"/>
      <c r="UKK90" s="312"/>
      <c r="UKL90" s="312"/>
      <c r="UKM90" s="312"/>
      <c r="UKN90" s="312"/>
      <c r="UKO90" s="312"/>
      <c r="UKP90" s="312"/>
      <c r="UKQ90" s="312"/>
      <c r="UKR90" s="312"/>
      <c r="UKS90" s="312"/>
      <c r="UKT90" s="312"/>
      <c r="UKU90" s="312"/>
      <c r="UKV90" s="312"/>
      <c r="UKW90" s="312"/>
      <c r="UKX90" s="312"/>
      <c r="UKY90" s="312"/>
      <c r="UKZ90" s="312"/>
      <c r="ULA90" s="312"/>
      <c r="ULB90" s="312"/>
      <c r="ULC90" s="312"/>
      <c r="ULD90" s="312"/>
      <c r="ULE90" s="312"/>
      <c r="ULF90" s="312"/>
      <c r="ULG90" s="312"/>
      <c r="ULH90" s="312"/>
      <c r="ULI90" s="312"/>
      <c r="ULJ90" s="312"/>
      <c r="ULK90" s="312"/>
      <c r="ULL90" s="312"/>
      <c r="ULM90" s="318"/>
      <c r="ULN90" s="318"/>
      <c r="ULO90" s="318"/>
      <c r="ULP90" s="318"/>
      <c r="ULQ90" s="318"/>
      <c r="ULR90" s="318"/>
      <c r="ULS90" s="318"/>
      <c r="ULT90" s="318"/>
      <c r="ULU90" s="318"/>
      <c r="ULV90" s="318"/>
      <c r="ULW90" s="318"/>
      <c r="ULX90" s="318"/>
      <c r="ULY90" s="318"/>
      <c r="ULZ90" s="318"/>
      <c r="UMA90" s="318"/>
      <c r="UMB90" s="318"/>
      <c r="UMC90" s="322"/>
      <c r="UMD90" s="323"/>
      <c r="UME90" s="323"/>
      <c r="UMF90" s="323"/>
      <c r="UMG90" s="323"/>
      <c r="UMH90" s="323"/>
      <c r="UMI90" s="323"/>
      <c r="UMJ90" s="323"/>
      <c r="UMK90" s="323"/>
      <c r="UML90" s="323"/>
      <c r="UMM90" s="323"/>
      <c r="UMN90" s="323"/>
      <c r="UMO90" s="323"/>
      <c r="UMP90" s="323"/>
      <c r="UMQ90" s="323"/>
      <c r="UMR90" s="350"/>
      <c r="UMS90" s="312"/>
      <c r="UMT90" s="312"/>
      <c r="UMU90" s="312"/>
      <c r="UMV90" s="312"/>
      <c r="UMW90" s="312"/>
      <c r="UMX90" s="312"/>
      <c r="UMY90" s="312"/>
      <c r="UMZ90" s="312"/>
      <c r="UNA90" s="312"/>
      <c r="UNB90" s="312"/>
      <c r="UNC90" s="312"/>
      <c r="UND90" s="312"/>
      <c r="UNE90" s="312"/>
      <c r="UNF90" s="312"/>
      <c r="UNG90" s="312"/>
      <c r="UNH90" s="312"/>
      <c r="UNI90" s="312"/>
      <c r="UNJ90" s="312"/>
      <c r="UNK90" s="312"/>
      <c r="UNL90" s="312"/>
      <c r="UNM90" s="312"/>
      <c r="UNN90" s="312"/>
      <c r="UNO90" s="312"/>
      <c r="UNP90" s="312"/>
      <c r="UNQ90" s="312"/>
      <c r="UNR90" s="312"/>
      <c r="UNS90" s="312"/>
      <c r="UNT90" s="312"/>
      <c r="UNU90" s="312"/>
      <c r="UNV90" s="312"/>
      <c r="UNW90" s="312"/>
      <c r="UNX90" s="312"/>
      <c r="UNY90" s="312"/>
      <c r="UNZ90" s="312"/>
      <c r="UOA90" s="312"/>
      <c r="UOB90" s="312"/>
      <c r="UOC90" s="312"/>
      <c r="UOD90" s="312"/>
      <c r="UOE90" s="312"/>
      <c r="UOF90" s="312"/>
      <c r="UOG90" s="312"/>
      <c r="UOH90" s="312"/>
      <c r="UOI90" s="312"/>
      <c r="UOJ90" s="312"/>
      <c r="UOK90" s="312"/>
      <c r="UOL90" s="312"/>
      <c r="UOM90" s="312"/>
      <c r="UON90" s="312"/>
      <c r="UOO90" s="312"/>
      <c r="UOP90" s="312"/>
      <c r="UOQ90" s="312"/>
      <c r="UOR90" s="312"/>
      <c r="UOS90" s="312"/>
      <c r="UOT90" s="312"/>
      <c r="UOU90" s="312"/>
      <c r="UOV90" s="312"/>
      <c r="UOW90" s="312"/>
      <c r="UOX90" s="312"/>
      <c r="UOY90" s="312"/>
      <c r="UOZ90" s="312"/>
      <c r="UPA90" s="318"/>
      <c r="UPB90" s="318"/>
      <c r="UPC90" s="318"/>
      <c r="UPD90" s="318"/>
      <c r="UPE90" s="318"/>
      <c r="UPF90" s="318"/>
      <c r="UPG90" s="318"/>
      <c r="UPH90" s="318"/>
      <c r="UPI90" s="318"/>
      <c r="UPJ90" s="318"/>
      <c r="UPK90" s="318"/>
      <c r="UPL90" s="318"/>
      <c r="UPM90" s="318"/>
      <c r="UPN90" s="318"/>
      <c r="UPO90" s="318"/>
      <c r="UPP90" s="318"/>
      <c r="UPQ90" s="322"/>
      <c r="UPR90" s="323"/>
      <c r="UPS90" s="323"/>
      <c r="UPT90" s="323"/>
      <c r="UPU90" s="323"/>
      <c r="UPV90" s="323"/>
      <c r="UPW90" s="323"/>
      <c r="UPX90" s="323"/>
      <c r="UPY90" s="323"/>
      <c r="UPZ90" s="323"/>
      <c r="UQA90" s="323"/>
      <c r="UQB90" s="323"/>
      <c r="UQC90" s="323"/>
      <c r="UQD90" s="323"/>
      <c r="UQE90" s="323"/>
      <c r="UQF90" s="350"/>
      <c r="UQG90" s="312"/>
      <c r="UQH90" s="312"/>
      <c r="UQI90" s="312"/>
      <c r="UQJ90" s="312"/>
      <c r="UQK90" s="312"/>
      <c r="UQL90" s="312"/>
      <c r="UQM90" s="312"/>
      <c r="UQN90" s="312"/>
      <c r="UQO90" s="312"/>
      <c r="UQP90" s="312"/>
      <c r="UQQ90" s="312"/>
      <c r="UQR90" s="312"/>
      <c r="UQS90" s="312"/>
      <c r="UQT90" s="312"/>
      <c r="UQU90" s="312"/>
      <c r="UQV90" s="312"/>
      <c r="UQW90" s="312"/>
      <c r="UQX90" s="312"/>
      <c r="UQY90" s="312"/>
      <c r="UQZ90" s="312"/>
      <c r="URA90" s="312"/>
      <c r="URB90" s="312"/>
      <c r="URC90" s="312"/>
      <c r="URD90" s="312"/>
      <c r="URE90" s="312"/>
      <c r="URF90" s="312"/>
      <c r="URG90" s="312"/>
      <c r="URH90" s="312"/>
      <c r="URI90" s="312"/>
      <c r="URJ90" s="312"/>
      <c r="URK90" s="312"/>
      <c r="URL90" s="312"/>
      <c r="URM90" s="312"/>
      <c r="URN90" s="312"/>
      <c r="URO90" s="312"/>
      <c r="URP90" s="312"/>
      <c r="URQ90" s="312"/>
      <c r="URR90" s="312"/>
      <c r="URS90" s="312"/>
      <c r="URT90" s="312"/>
      <c r="URU90" s="312"/>
      <c r="URV90" s="312"/>
      <c r="URW90" s="312"/>
      <c r="URX90" s="312"/>
      <c r="URY90" s="312"/>
      <c r="URZ90" s="312"/>
      <c r="USA90" s="312"/>
      <c r="USB90" s="312"/>
      <c r="USC90" s="312"/>
      <c r="USD90" s="312"/>
      <c r="USE90" s="312"/>
      <c r="USF90" s="312"/>
      <c r="USG90" s="312"/>
      <c r="USH90" s="312"/>
      <c r="USI90" s="312"/>
      <c r="USJ90" s="312"/>
      <c r="USK90" s="312"/>
      <c r="USL90" s="312"/>
      <c r="USM90" s="312"/>
      <c r="USN90" s="312"/>
      <c r="USO90" s="318"/>
      <c r="USP90" s="318"/>
      <c r="USQ90" s="318"/>
      <c r="USR90" s="318"/>
      <c r="USS90" s="318"/>
      <c r="UST90" s="318"/>
      <c r="USU90" s="318"/>
      <c r="USV90" s="318"/>
      <c r="USW90" s="318"/>
      <c r="USX90" s="318"/>
      <c r="USY90" s="318"/>
      <c r="USZ90" s="318"/>
      <c r="UTA90" s="318"/>
      <c r="UTB90" s="318"/>
      <c r="UTC90" s="318"/>
      <c r="UTD90" s="318"/>
      <c r="UTE90" s="322"/>
      <c r="UTF90" s="323"/>
      <c r="UTG90" s="323"/>
      <c r="UTH90" s="323"/>
      <c r="UTI90" s="323"/>
      <c r="UTJ90" s="323"/>
      <c r="UTK90" s="323"/>
      <c r="UTL90" s="323"/>
      <c r="UTM90" s="323"/>
      <c r="UTN90" s="323"/>
      <c r="UTO90" s="323"/>
      <c r="UTP90" s="323"/>
      <c r="UTQ90" s="323"/>
      <c r="UTR90" s="323"/>
      <c r="UTS90" s="323"/>
      <c r="UTT90" s="350"/>
      <c r="UTU90" s="312"/>
      <c r="UTV90" s="312"/>
      <c r="UTW90" s="312"/>
      <c r="UTX90" s="312"/>
      <c r="UTY90" s="312"/>
      <c r="UTZ90" s="312"/>
      <c r="UUA90" s="312"/>
      <c r="UUB90" s="312"/>
      <c r="UUC90" s="312"/>
      <c r="UUD90" s="312"/>
      <c r="UUE90" s="312"/>
      <c r="UUF90" s="312"/>
      <c r="UUG90" s="312"/>
      <c r="UUH90" s="312"/>
      <c r="UUI90" s="312"/>
      <c r="UUJ90" s="312"/>
      <c r="UUK90" s="312"/>
      <c r="UUL90" s="312"/>
      <c r="UUM90" s="312"/>
      <c r="UUN90" s="312"/>
      <c r="UUO90" s="312"/>
      <c r="UUP90" s="312"/>
      <c r="UUQ90" s="312"/>
      <c r="UUR90" s="312"/>
      <c r="UUS90" s="312"/>
      <c r="UUT90" s="312"/>
      <c r="UUU90" s="312"/>
      <c r="UUV90" s="312"/>
      <c r="UUW90" s="312"/>
      <c r="UUX90" s="312"/>
      <c r="UUY90" s="312"/>
      <c r="UUZ90" s="312"/>
      <c r="UVA90" s="312"/>
      <c r="UVB90" s="312"/>
      <c r="UVC90" s="312"/>
      <c r="UVD90" s="312"/>
      <c r="UVE90" s="312"/>
      <c r="UVF90" s="312"/>
      <c r="UVG90" s="312"/>
      <c r="UVH90" s="312"/>
      <c r="UVI90" s="312"/>
      <c r="UVJ90" s="312"/>
      <c r="UVK90" s="312"/>
      <c r="UVL90" s="312"/>
      <c r="UVM90" s="312"/>
      <c r="UVN90" s="312"/>
      <c r="UVO90" s="312"/>
      <c r="UVP90" s="312"/>
      <c r="UVQ90" s="312"/>
      <c r="UVR90" s="312"/>
      <c r="UVS90" s="312"/>
      <c r="UVT90" s="312"/>
      <c r="UVU90" s="312"/>
      <c r="UVV90" s="312"/>
      <c r="UVW90" s="312"/>
      <c r="UVX90" s="312"/>
      <c r="UVY90" s="312"/>
      <c r="UVZ90" s="312"/>
      <c r="UWA90" s="312"/>
      <c r="UWB90" s="312"/>
      <c r="UWC90" s="318"/>
      <c r="UWD90" s="318"/>
      <c r="UWE90" s="318"/>
      <c r="UWF90" s="318"/>
      <c r="UWG90" s="318"/>
      <c r="UWH90" s="318"/>
      <c r="UWI90" s="318"/>
      <c r="UWJ90" s="318"/>
      <c r="UWK90" s="318"/>
      <c r="UWL90" s="318"/>
      <c r="UWM90" s="318"/>
      <c r="UWN90" s="318"/>
      <c r="UWO90" s="318"/>
      <c r="UWP90" s="318"/>
      <c r="UWQ90" s="318"/>
      <c r="UWR90" s="318"/>
      <c r="UWS90" s="322"/>
      <c r="UWT90" s="323"/>
      <c r="UWU90" s="323"/>
      <c r="UWV90" s="323"/>
      <c r="UWW90" s="323"/>
      <c r="UWX90" s="323"/>
      <c r="UWY90" s="323"/>
      <c r="UWZ90" s="323"/>
      <c r="UXA90" s="323"/>
      <c r="UXB90" s="323"/>
      <c r="UXC90" s="323"/>
      <c r="UXD90" s="323"/>
      <c r="UXE90" s="323"/>
      <c r="UXF90" s="323"/>
      <c r="UXG90" s="323"/>
      <c r="UXH90" s="350"/>
      <c r="UXI90" s="312"/>
      <c r="UXJ90" s="312"/>
      <c r="UXK90" s="312"/>
      <c r="UXL90" s="312"/>
      <c r="UXM90" s="312"/>
      <c r="UXN90" s="312"/>
      <c r="UXO90" s="312"/>
      <c r="UXP90" s="312"/>
      <c r="UXQ90" s="312"/>
      <c r="UXR90" s="312"/>
      <c r="UXS90" s="312"/>
      <c r="UXT90" s="312"/>
      <c r="UXU90" s="312"/>
      <c r="UXV90" s="312"/>
      <c r="UXW90" s="312"/>
      <c r="UXX90" s="312"/>
      <c r="UXY90" s="312"/>
      <c r="UXZ90" s="312"/>
      <c r="UYA90" s="312"/>
      <c r="UYB90" s="312"/>
      <c r="UYC90" s="312"/>
      <c r="UYD90" s="312"/>
      <c r="UYE90" s="312"/>
      <c r="UYF90" s="312"/>
      <c r="UYG90" s="312"/>
      <c r="UYH90" s="312"/>
      <c r="UYI90" s="312"/>
      <c r="UYJ90" s="312"/>
      <c r="UYK90" s="312"/>
      <c r="UYL90" s="312"/>
      <c r="UYM90" s="312"/>
      <c r="UYN90" s="312"/>
      <c r="UYO90" s="312"/>
      <c r="UYP90" s="312"/>
      <c r="UYQ90" s="312"/>
      <c r="UYR90" s="312"/>
      <c r="UYS90" s="312"/>
      <c r="UYT90" s="312"/>
      <c r="UYU90" s="312"/>
      <c r="UYV90" s="312"/>
      <c r="UYW90" s="312"/>
      <c r="UYX90" s="312"/>
      <c r="UYY90" s="312"/>
      <c r="UYZ90" s="312"/>
      <c r="UZA90" s="312"/>
      <c r="UZB90" s="312"/>
      <c r="UZC90" s="312"/>
      <c r="UZD90" s="312"/>
      <c r="UZE90" s="312"/>
      <c r="UZF90" s="312"/>
      <c r="UZG90" s="312"/>
      <c r="UZH90" s="312"/>
      <c r="UZI90" s="312"/>
      <c r="UZJ90" s="312"/>
      <c r="UZK90" s="312"/>
      <c r="UZL90" s="312"/>
      <c r="UZM90" s="312"/>
      <c r="UZN90" s="312"/>
      <c r="UZO90" s="312"/>
      <c r="UZP90" s="312"/>
      <c r="UZQ90" s="318"/>
      <c r="UZR90" s="318"/>
      <c r="UZS90" s="318"/>
      <c r="UZT90" s="318"/>
      <c r="UZU90" s="318"/>
      <c r="UZV90" s="318"/>
      <c r="UZW90" s="318"/>
      <c r="UZX90" s="318"/>
      <c r="UZY90" s="318"/>
      <c r="UZZ90" s="318"/>
      <c r="VAA90" s="318"/>
      <c r="VAB90" s="318"/>
      <c r="VAC90" s="318"/>
      <c r="VAD90" s="318"/>
      <c r="VAE90" s="318"/>
      <c r="VAF90" s="318"/>
      <c r="VAG90" s="322"/>
      <c r="VAH90" s="323"/>
      <c r="VAI90" s="323"/>
      <c r="VAJ90" s="323"/>
      <c r="VAK90" s="323"/>
      <c r="VAL90" s="323"/>
      <c r="VAM90" s="323"/>
      <c r="VAN90" s="323"/>
      <c r="VAO90" s="323"/>
      <c r="VAP90" s="323"/>
      <c r="VAQ90" s="323"/>
      <c r="VAR90" s="323"/>
      <c r="VAS90" s="323"/>
      <c r="VAT90" s="323"/>
      <c r="VAU90" s="323"/>
      <c r="VAV90" s="350"/>
      <c r="VAW90" s="312"/>
      <c r="VAX90" s="312"/>
      <c r="VAY90" s="312"/>
      <c r="VAZ90" s="312"/>
      <c r="VBA90" s="312"/>
      <c r="VBB90" s="312"/>
      <c r="VBC90" s="312"/>
      <c r="VBD90" s="312"/>
      <c r="VBE90" s="312"/>
      <c r="VBF90" s="312"/>
      <c r="VBG90" s="312"/>
      <c r="VBH90" s="312"/>
      <c r="VBI90" s="312"/>
      <c r="VBJ90" s="312"/>
      <c r="VBK90" s="312"/>
      <c r="VBL90" s="312"/>
      <c r="VBM90" s="312"/>
      <c r="VBN90" s="312"/>
      <c r="VBO90" s="312"/>
      <c r="VBP90" s="312"/>
      <c r="VBQ90" s="312"/>
      <c r="VBR90" s="312"/>
      <c r="VBS90" s="312"/>
      <c r="VBT90" s="312"/>
      <c r="VBU90" s="312"/>
      <c r="VBV90" s="312"/>
      <c r="VBW90" s="312"/>
      <c r="VBX90" s="312"/>
      <c r="VBY90" s="312"/>
      <c r="VBZ90" s="312"/>
      <c r="VCA90" s="312"/>
      <c r="VCB90" s="312"/>
      <c r="VCC90" s="312"/>
      <c r="VCD90" s="312"/>
      <c r="VCE90" s="312"/>
      <c r="VCF90" s="312"/>
      <c r="VCG90" s="312"/>
      <c r="VCH90" s="312"/>
      <c r="VCI90" s="312"/>
      <c r="VCJ90" s="312"/>
      <c r="VCK90" s="312"/>
      <c r="VCL90" s="312"/>
      <c r="VCM90" s="312"/>
      <c r="VCN90" s="312"/>
      <c r="VCO90" s="312"/>
      <c r="VCP90" s="312"/>
      <c r="VCQ90" s="312"/>
      <c r="VCR90" s="312"/>
      <c r="VCS90" s="312"/>
      <c r="VCT90" s="312"/>
      <c r="VCU90" s="312"/>
      <c r="VCV90" s="312"/>
      <c r="VCW90" s="312"/>
      <c r="VCX90" s="312"/>
      <c r="VCY90" s="312"/>
      <c r="VCZ90" s="312"/>
      <c r="VDA90" s="312"/>
      <c r="VDB90" s="312"/>
      <c r="VDC90" s="312"/>
      <c r="VDD90" s="312"/>
      <c r="VDE90" s="318"/>
      <c r="VDF90" s="318"/>
      <c r="VDG90" s="318"/>
      <c r="VDH90" s="318"/>
      <c r="VDI90" s="318"/>
      <c r="VDJ90" s="318"/>
      <c r="VDK90" s="318"/>
      <c r="VDL90" s="318"/>
      <c r="VDM90" s="318"/>
      <c r="VDN90" s="318"/>
      <c r="VDO90" s="318"/>
      <c r="VDP90" s="318"/>
      <c r="VDQ90" s="318"/>
      <c r="VDR90" s="318"/>
      <c r="VDS90" s="318"/>
      <c r="VDT90" s="318"/>
      <c r="VDU90" s="322"/>
      <c r="VDV90" s="323"/>
      <c r="VDW90" s="323"/>
      <c r="VDX90" s="323"/>
      <c r="VDY90" s="323"/>
      <c r="VDZ90" s="323"/>
      <c r="VEA90" s="323"/>
      <c r="VEB90" s="323"/>
      <c r="VEC90" s="323"/>
      <c r="VED90" s="323"/>
      <c r="VEE90" s="323"/>
      <c r="VEF90" s="323"/>
      <c r="VEG90" s="323"/>
      <c r="VEH90" s="323"/>
      <c r="VEI90" s="323"/>
      <c r="VEJ90" s="350"/>
      <c r="VEK90" s="312"/>
      <c r="VEL90" s="312"/>
      <c r="VEM90" s="312"/>
      <c r="VEN90" s="312"/>
      <c r="VEO90" s="312"/>
      <c r="VEP90" s="312"/>
      <c r="VEQ90" s="312"/>
      <c r="VER90" s="312"/>
      <c r="VES90" s="312"/>
      <c r="VET90" s="312"/>
      <c r="VEU90" s="312"/>
      <c r="VEV90" s="312"/>
      <c r="VEW90" s="312"/>
      <c r="VEX90" s="312"/>
      <c r="VEY90" s="312"/>
      <c r="VEZ90" s="312"/>
      <c r="VFA90" s="312"/>
      <c r="VFB90" s="312"/>
      <c r="VFC90" s="312"/>
      <c r="VFD90" s="312"/>
      <c r="VFE90" s="312"/>
      <c r="VFF90" s="312"/>
      <c r="VFG90" s="312"/>
      <c r="VFH90" s="312"/>
      <c r="VFI90" s="312"/>
      <c r="VFJ90" s="312"/>
      <c r="VFK90" s="312"/>
      <c r="VFL90" s="312"/>
      <c r="VFM90" s="312"/>
      <c r="VFN90" s="312"/>
      <c r="VFO90" s="312"/>
      <c r="VFP90" s="312"/>
      <c r="VFQ90" s="312"/>
      <c r="VFR90" s="312"/>
      <c r="VFS90" s="312"/>
      <c r="VFT90" s="312"/>
      <c r="VFU90" s="312"/>
      <c r="VFV90" s="312"/>
      <c r="VFW90" s="312"/>
      <c r="VFX90" s="312"/>
      <c r="VFY90" s="312"/>
      <c r="VFZ90" s="312"/>
      <c r="VGA90" s="312"/>
      <c r="VGB90" s="312"/>
      <c r="VGC90" s="312"/>
      <c r="VGD90" s="312"/>
      <c r="VGE90" s="312"/>
      <c r="VGF90" s="312"/>
      <c r="VGG90" s="312"/>
      <c r="VGH90" s="312"/>
      <c r="VGI90" s="312"/>
      <c r="VGJ90" s="312"/>
      <c r="VGK90" s="312"/>
      <c r="VGL90" s="312"/>
      <c r="VGM90" s="312"/>
      <c r="VGN90" s="312"/>
      <c r="VGO90" s="312"/>
      <c r="VGP90" s="312"/>
      <c r="VGQ90" s="312"/>
      <c r="VGR90" s="312"/>
      <c r="VGS90" s="318"/>
      <c r="VGT90" s="318"/>
      <c r="VGU90" s="318"/>
      <c r="VGV90" s="318"/>
      <c r="VGW90" s="318"/>
      <c r="VGX90" s="318"/>
      <c r="VGY90" s="318"/>
      <c r="VGZ90" s="318"/>
      <c r="VHA90" s="318"/>
      <c r="VHB90" s="318"/>
      <c r="VHC90" s="318"/>
      <c r="VHD90" s="318"/>
      <c r="VHE90" s="318"/>
      <c r="VHF90" s="318"/>
      <c r="VHG90" s="318"/>
      <c r="VHH90" s="318"/>
      <c r="VHI90" s="322"/>
      <c r="VHJ90" s="323"/>
      <c r="VHK90" s="323"/>
      <c r="VHL90" s="323"/>
      <c r="VHM90" s="323"/>
      <c r="VHN90" s="323"/>
      <c r="VHO90" s="323"/>
      <c r="VHP90" s="323"/>
      <c r="VHQ90" s="323"/>
      <c r="VHR90" s="323"/>
      <c r="VHS90" s="323"/>
      <c r="VHT90" s="323"/>
      <c r="VHU90" s="323"/>
      <c r="VHV90" s="323"/>
      <c r="VHW90" s="323"/>
      <c r="VHX90" s="350"/>
      <c r="VHY90" s="312"/>
      <c r="VHZ90" s="312"/>
      <c r="VIA90" s="312"/>
      <c r="VIB90" s="312"/>
      <c r="VIC90" s="312"/>
      <c r="VID90" s="312"/>
      <c r="VIE90" s="312"/>
      <c r="VIF90" s="312"/>
      <c r="VIG90" s="312"/>
      <c r="VIH90" s="312"/>
      <c r="VII90" s="312"/>
      <c r="VIJ90" s="312"/>
      <c r="VIK90" s="312"/>
      <c r="VIL90" s="312"/>
      <c r="VIM90" s="312"/>
      <c r="VIN90" s="312"/>
      <c r="VIO90" s="312"/>
      <c r="VIP90" s="312"/>
      <c r="VIQ90" s="312"/>
      <c r="VIR90" s="312"/>
      <c r="VIS90" s="312"/>
      <c r="VIT90" s="312"/>
      <c r="VIU90" s="312"/>
      <c r="VIV90" s="312"/>
      <c r="VIW90" s="312"/>
      <c r="VIX90" s="312"/>
      <c r="VIY90" s="312"/>
      <c r="VIZ90" s="312"/>
      <c r="VJA90" s="312"/>
      <c r="VJB90" s="312"/>
      <c r="VJC90" s="312"/>
      <c r="VJD90" s="312"/>
      <c r="VJE90" s="312"/>
      <c r="VJF90" s="312"/>
      <c r="VJG90" s="312"/>
      <c r="VJH90" s="312"/>
      <c r="VJI90" s="312"/>
      <c r="VJJ90" s="312"/>
      <c r="VJK90" s="312"/>
      <c r="VJL90" s="312"/>
      <c r="VJM90" s="312"/>
      <c r="VJN90" s="312"/>
      <c r="VJO90" s="312"/>
      <c r="VJP90" s="312"/>
      <c r="VJQ90" s="312"/>
      <c r="VJR90" s="312"/>
      <c r="VJS90" s="312"/>
      <c r="VJT90" s="312"/>
      <c r="VJU90" s="312"/>
      <c r="VJV90" s="312"/>
      <c r="VJW90" s="312"/>
      <c r="VJX90" s="312"/>
      <c r="VJY90" s="312"/>
      <c r="VJZ90" s="312"/>
      <c r="VKA90" s="312"/>
      <c r="VKB90" s="312"/>
      <c r="VKC90" s="312"/>
      <c r="VKD90" s="312"/>
      <c r="VKE90" s="312"/>
      <c r="VKF90" s="312"/>
      <c r="VKG90" s="318"/>
      <c r="VKH90" s="318"/>
      <c r="VKI90" s="318"/>
      <c r="VKJ90" s="318"/>
      <c r="VKK90" s="318"/>
      <c r="VKL90" s="318"/>
      <c r="VKM90" s="318"/>
      <c r="VKN90" s="318"/>
      <c r="VKO90" s="318"/>
      <c r="VKP90" s="318"/>
      <c r="VKQ90" s="318"/>
      <c r="VKR90" s="318"/>
      <c r="VKS90" s="318"/>
      <c r="VKT90" s="318"/>
      <c r="VKU90" s="318"/>
      <c r="VKV90" s="318"/>
      <c r="VKW90" s="322"/>
      <c r="VKX90" s="323"/>
      <c r="VKY90" s="323"/>
      <c r="VKZ90" s="323"/>
      <c r="VLA90" s="323"/>
      <c r="VLB90" s="323"/>
      <c r="VLC90" s="323"/>
      <c r="VLD90" s="323"/>
      <c r="VLE90" s="323"/>
      <c r="VLF90" s="323"/>
      <c r="VLG90" s="323"/>
      <c r="VLH90" s="323"/>
      <c r="VLI90" s="323"/>
      <c r="VLJ90" s="323"/>
      <c r="VLK90" s="323"/>
      <c r="VLL90" s="350"/>
      <c r="VLM90" s="312"/>
      <c r="VLN90" s="312"/>
      <c r="VLO90" s="312"/>
      <c r="VLP90" s="312"/>
      <c r="VLQ90" s="312"/>
      <c r="VLR90" s="312"/>
      <c r="VLS90" s="312"/>
      <c r="VLT90" s="312"/>
      <c r="VLU90" s="312"/>
      <c r="VLV90" s="312"/>
      <c r="VLW90" s="312"/>
      <c r="VLX90" s="312"/>
      <c r="VLY90" s="312"/>
      <c r="VLZ90" s="312"/>
      <c r="VMA90" s="312"/>
      <c r="VMB90" s="312"/>
      <c r="VMC90" s="312"/>
      <c r="VMD90" s="312"/>
      <c r="VME90" s="312"/>
      <c r="VMF90" s="312"/>
      <c r="VMG90" s="312"/>
      <c r="VMH90" s="312"/>
      <c r="VMI90" s="312"/>
      <c r="VMJ90" s="312"/>
      <c r="VMK90" s="312"/>
      <c r="VML90" s="312"/>
      <c r="VMM90" s="312"/>
      <c r="VMN90" s="312"/>
      <c r="VMO90" s="312"/>
      <c r="VMP90" s="312"/>
      <c r="VMQ90" s="312"/>
      <c r="VMR90" s="312"/>
      <c r="VMS90" s="312"/>
      <c r="VMT90" s="312"/>
      <c r="VMU90" s="312"/>
      <c r="VMV90" s="312"/>
      <c r="VMW90" s="312"/>
      <c r="VMX90" s="312"/>
      <c r="VMY90" s="312"/>
      <c r="VMZ90" s="312"/>
      <c r="VNA90" s="312"/>
      <c r="VNB90" s="312"/>
      <c r="VNC90" s="312"/>
      <c r="VND90" s="312"/>
      <c r="VNE90" s="312"/>
      <c r="VNF90" s="312"/>
      <c r="VNG90" s="312"/>
      <c r="VNH90" s="312"/>
      <c r="VNI90" s="312"/>
      <c r="VNJ90" s="312"/>
      <c r="VNK90" s="312"/>
      <c r="VNL90" s="312"/>
      <c r="VNM90" s="312"/>
      <c r="VNN90" s="312"/>
      <c r="VNO90" s="312"/>
      <c r="VNP90" s="312"/>
      <c r="VNQ90" s="312"/>
      <c r="VNR90" s="312"/>
      <c r="VNS90" s="312"/>
      <c r="VNT90" s="312"/>
      <c r="VNU90" s="318"/>
      <c r="VNV90" s="318"/>
      <c r="VNW90" s="318"/>
      <c r="VNX90" s="318"/>
      <c r="VNY90" s="318"/>
      <c r="VNZ90" s="318"/>
      <c r="VOA90" s="318"/>
      <c r="VOB90" s="318"/>
      <c r="VOC90" s="318"/>
      <c r="VOD90" s="318"/>
      <c r="VOE90" s="318"/>
      <c r="VOF90" s="318"/>
      <c r="VOG90" s="318"/>
      <c r="VOH90" s="318"/>
      <c r="VOI90" s="318"/>
      <c r="VOJ90" s="318"/>
      <c r="VOK90" s="322"/>
      <c r="VOL90" s="323"/>
      <c r="VOM90" s="323"/>
      <c r="VON90" s="323"/>
      <c r="VOO90" s="323"/>
      <c r="VOP90" s="323"/>
      <c r="VOQ90" s="323"/>
      <c r="VOR90" s="323"/>
      <c r="VOS90" s="323"/>
      <c r="VOT90" s="323"/>
      <c r="VOU90" s="323"/>
      <c r="VOV90" s="323"/>
      <c r="VOW90" s="323"/>
      <c r="VOX90" s="323"/>
      <c r="VOY90" s="323"/>
      <c r="VOZ90" s="350"/>
      <c r="VPA90" s="312"/>
      <c r="VPB90" s="312"/>
      <c r="VPC90" s="312"/>
      <c r="VPD90" s="312"/>
      <c r="VPE90" s="312"/>
      <c r="VPF90" s="312"/>
      <c r="VPG90" s="312"/>
      <c r="VPH90" s="312"/>
      <c r="VPI90" s="312"/>
      <c r="VPJ90" s="312"/>
      <c r="VPK90" s="312"/>
      <c r="VPL90" s="312"/>
      <c r="VPM90" s="312"/>
      <c r="VPN90" s="312"/>
      <c r="VPO90" s="312"/>
      <c r="VPP90" s="312"/>
      <c r="VPQ90" s="312"/>
      <c r="VPR90" s="312"/>
      <c r="VPS90" s="312"/>
      <c r="VPT90" s="312"/>
      <c r="VPU90" s="312"/>
      <c r="VPV90" s="312"/>
      <c r="VPW90" s="312"/>
      <c r="VPX90" s="312"/>
      <c r="VPY90" s="312"/>
      <c r="VPZ90" s="312"/>
      <c r="VQA90" s="312"/>
      <c r="VQB90" s="312"/>
      <c r="VQC90" s="312"/>
      <c r="VQD90" s="312"/>
      <c r="VQE90" s="312"/>
      <c r="VQF90" s="312"/>
      <c r="VQG90" s="312"/>
      <c r="VQH90" s="312"/>
      <c r="VQI90" s="312"/>
      <c r="VQJ90" s="312"/>
      <c r="VQK90" s="312"/>
      <c r="VQL90" s="312"/>
      <c r="VQM90" s="312"/>
      <c r="VQN90" s="312"/>
      <c r="VQO90" s="312"/>
      <c r="VQP90" s="312"/>
      <c r="VQQ90" s="312"/>
      <c r="VQR90" s="312"/>
      <c r="VQS90" s="312"/>
      <c r="VQT90" s="312"/>
      <c r="VQU90" s="312"/>
      <c r="VQV90" s="312"/>
      <c r="VQW90" s="312"/>
      <c r="VQX90" s="312"/>
      <c r="VQY90" s="312"/>
      <c r="VQZ90" s="312"/>
      <c r="VRA90" s="312"/>
      <c r="VRB90" s="312"/>
      <c r="VRC90" s="312"/>
      <c r="VRD90" s="312"/>
      <c r="VRE90" s="312"/>
      <c r="VRF90" s="312"/>
      <c r="VRG90" s="312"/>
      <c r="VRH90" s="312"/>
      <c r="VRI90" s="318"/>
      <c r="VRJ90" s="318"/>
      <c r="VRK90" s="318"/>
      <c r="VRL90" s="318"/>
      <c r="VRM90" s="318"/>
      <c r="VRN90" s="318"/>
      <c r="VRO90" s="318"/>
      <c r="VRP90" s="318"/>
      <c r="VRQ90" s="318"/>
      <c r="VRR90" s="318"/>
      <c r="VRS90" s="318"/>
      <c r="VRT90" s="318"/>
      <c r="VRU90" s="318"/>
      <c r="VRV90" s="318"/>
      <c r="VRW90" s="318"/>
      <c r="VRX90" s="318"/>
      <c r="VRY90" s="322"/>
      <c r="VRZ90" s="323"/>
      <c r="VSA90" s="323"/>
      <c r="VSB90" s="323"/>
      <c r="VSC90" s="323"/>
      <c r="VSD90" s="323"/>
      <c r="VSE90" s="323"/>
      <c r="VSF90" s="323"/>
      <c r="VSG90" s="323"/>
      <c r="VSH90" s="323"/>
      <c r="VSI90" s="323"/>
      <c r="VSJ90" s="323"/>
      <c r="VSK90" s="323"/>
      <c r="VSL90" s="323"/>
      <c r="VSM90" s="323"/>
      <c r="VSN90" s="350"/>
      <c r="VSO90" s="312"/>
      <c r="VSP90" s="312"/>
      <c r="VSQ90" s="312"/>
      <c r="VSR90" s="312"/>
      <c r="VSS90" s="312"/>
      <c r="VST90" s="312"/>
      <c r="VSU90" s="312"/>
      <c r="VSV90" s="312"/>
      <c r="VSW90" s="312"/>
      <c r="VSX90" s="312"/>
      <c r="VSY90" s="312"/>
      <c r="VSZ90" s="312"/>
      <c r="VTA90" s="312"/>
      <c r="VTB90" s="312"/>
      <c r="VTC90" s="312"/>
      <c r="VTD90" s="312"/>
      <c r="VTE90" s="312"/>
      <c r="VTF90" s="312"/>
      <c r="VTG90" s="312"/>
      <c r="VTH90" s="312"/>
      <c r="VTI90" s="312"/>
      <c r="VTJ90" s="312"/>
      <c r="VTK90" s="312"/>
      <c r="VTL90" s="312"/>
      <c r="VTM90" s="312"/>
      <c r="VTN90" s="312"/>
      <c r="VTO90" s="312"/>
      <c r="VTP90" s="312"/>
      <c r="VTQ90" s="312"/>
      <c r="VTR90" s="312"/>
      <c r="VTS90" s="312"/>
      <c r="VTT90" s="312"/>
      <c r="VTU90" s="312"/>
      <c r="VTV90" s="312"/>
      <c r="VTW90" s="312"/>
      <c r="VTX90" s="312"/>
      <c r="VTY90" s="312"/>
      <c r="VTZ90" s="312"/>
      <c r="VUA90" s="312"/>
      <c r="VUB90" s="312"/>
      <c r="VUC90" s="312"/>
      <c r="VUD90" s="312"/>
      <c r="VUE90" s="312"/>
      <c r="VUF90" s="312"/>
      <c r="VUG90" s="312"/>
      <c r="VUH90" s="312"/>
      <c r="VUI90" s="312"/>
      <c r="VUJ90" s="312"/>
      <c r="VUK90" s="312"/>
      <c r="VUL90" s="312"/>
      <c r="VUM90" s="312"/>
      <c r="VUN90" s="312"/>
      <c r="VUO90" s="312"/>
      <c r="VUP90" s="312"/>
      <c r="VUQ90" s="312"/>
      <c r="VUR90" s="312"/>
      <c r="VUS90" s="312"/>
      <c r="VUT90" s="312"/>
      <c r="VUU90" s="312"/>
      <c r="VUV90" s="312"/>
      <c r="VUW90" s="318"/>
      <c r="VUX90" s="318"/>
      <c r="VUY90" s="318"/>
      <c r="VUZ90" s="318"/>
      <c r="VVA90" s="318"/>
      <c r="VVB90" s="318"/>
      <c r="VVC90" s="318"/>
      <c r="VVD90" s="318"/>
      <c r="VVE90" s="318"/>
      <c r="VVF90" s="318"/>
      <c r="VVG90" s="318"/>
      <c r="VVH90" s="318"/>
      <c r="VVI90" s="318"/>
      <c r="VVJ90" s="318"/>
      <c r="VVK90" s="318"/>
      <c r="VVL90" s="318"/>
      <c r="VVM90" s="322"/>
      <c r="VVN90" s="323"/>
      <c r="VVO90" s="323"/>
      <c r="VVP90" s="323"/>
      <c r="VVQ90" s="323"/>
      <c r="VVR90" s="323"/>
      <c r="VVS90" s="323"/>
      <c r="VVT90" s="323"/>
      <c r="VVU90" s="323"/>
      <c r="VVV90" s="323"/>
      <c r="VVW90" s="323"/>
      <c r="VVX90" s="323"/>
      <c r="VVY90" s="323"/>
      <c r="VVZ90" s="323"/>
      <c r="VWA90" s="323"/>
      <c r="VWB90" s="350"/>
      <c r="VWC90" s="312"/>
      <c r="VWD90" s="312"/>
      <c r="VWE90" s="312"/>
      <c r="VWF90" s="312"/>
      <c r="VWG90" s="312"/>
      <c r="VWH90" s="312"/>
      <c r="VWI90" s="312"/>
      <c r="VWJ90" s="312"/>
      <c r="VWK90" s="312"/>
      <c r="VWL90" s="312"/>
      <c r="VWM90" s="312"/>
      <c r="VWN90" s="312"/>
      <c r="VWO90" s="312"/>
      <c r="VWP90" s="312"/>
      <c r="VWQ90" s="312"/>
      <c r="VWR90" s="312"/>
      <c r="VWS90" s="312"/>
      <c r="VWT90" s="312"/>
      <c r="VWU90" s="312"/>
      <c r="VWV90" s="312"/>
      <c r="VWW90" s="312"/>
      <c r="VWX90" s="312"/>
      <c r="VWY90" s="312"/>
      <c r="VWZ90" s="312"/>
      <c r="VXA90" s="312"/>
      <c r="VXB90" s="312"/>
      <c r="VXC90" s="312"/>
      <c r="VXD90" s="312"/>
      <c r="VXE90" s="312"/>
      <c r="VXF90" s="312"/>
      <c r="VXG90" s="312"/>
      <c r="VXH90" s="312"/>
      <c r="VXI90" s="312"/>
      <c r="VXJ90" s="312"/>
      <c r="VXK90" s="312"/>
      <c r="VXL90" s="312"/>
      <c r="VXM90" s="312"/>
      <c r="VXN90" s="312"/>
      <c r="VXO90" s="312"/>
      <c r="VXP90" s="312"/>
      <c r="VXQ90" s="312"/>
      <c r="VXR90" s="312"/>
      <c r="VXS90" s="312"/>
      <c r="VXT90" s="312"/>
      <c r="VXU90" s="312"/>
      <c r="VXV90" s="312"/>
      <c r="VXW90" s="312"/>
      <c r="VXX90" s="312"/>
      <c r="VXY90" s="312"/>
      <c r="VXZ90" s="312"/>
      <c r="VYA90" s="312"/>
      <c r="VYB90" s="312"/>
      <c r="VYC90" s="312"/>
      <c r="VYD90" s="312"/>
      <c r="VYE90" s="312"/>
      <c r="VYF90" s="312"/>
      <c r="VYG90" s="312"/>
      <c r="VYH90" s="312"/>
      <c r="VYI90" s="312"/>
      <c r="VYJ90" s="312"/>
      <c r="VYK90" s="318"/>
      <c r="VYL90" s="318"/>
      <c r="VYM90" s="318"/>
      <c r="VYN90" s="318"/>
      <c r="VYO90" s="318"/>
      <c r="VYP90" s="318"/>
      <c r="VYQ90" s="318"/>
      <c r="VYR90" s="318"/>
      <c r="VYS90" s="318"/>
      <c r="VYT90" s="318"/>
      <c r="VYU90" s="318"/>
      <c r="VYV90" s="318"/>
      <c r="VYW90" s="318"/>
      <c r="VYX90" s="318"/>
      <c r="VYY90" s="318"/>
      <c r="VYZ90" s="318"/>
      <c r="VZA90" s="322"/>
      <c r="VZB90" s="323"/>
      <c r="VZC90" s="323"/>
      <c r="VZD90" s="323"/>
      <c r="VZE90" s="323"/>
      <c r="VZF90" s="323"/>
      <c r="VZG90" s="323"/>
      <c r="VZH90" s="323"/>
      <c r="VZI90" s="323"/>
      <c r="VZJ90" s="323"/>
      <c r="VZK90" s="323"/>
      <c r="VZL90" s="323"/>
      <c r="VZM90" s="323"/>
      <c r="VZN90" s="323"/>
      <c r="VZO90" s="323"/>
      <c r="VZP90" s="350"/>
      <c r="VZQ90" s="312"/>
      <c r="VZR90" s="312"/>
      <c r="VZS90" s="312"/>
      <c r="VZT90" s="312"/>
      <c r="VZU90" s="312"/>
      <c r="VZV90" s="312"/>
      <c r="VZW90" s="312"/>
      <c r="VZX90" s="312"/>
      <c r="VZY90" s="312"/>
      <c r="VZZ90" s="312"/>
      <c r="WAA90" s="312"/>
      <c r="WAB90" s="312"/>
      <c r="WAC90" s="312"/>
      <c r="WAD90" s="312"/>
      <c r="WAE90" s="312"/>
      <c r="WAF90" s="312"/>
      <c r="WAG90" s="312"/>
      <c r="WAH90" s="312"/>
      <c r="WAI90" s="312"/>
      <c r="WAJ90" s="312"/>
      <c r="WAK90" s="312"/>
      <c r="WAL90" s="312"/>
      <c r="WAM90" s="312"/>
      <c r="WAN90" s="312"/>
      <c r="WAO90" s="312"/>
      <c r="WAP90" s="312"/>
      <c r="WAQ90" s="312"/>
      <c r="WAR90" s="312"/>
      <c r="WAS90" s="312"/>
      <c r="WAT90" s="312"/>
      <c r="WAU90" s="312"/>
      <c r="WAV90" s="312"/>
      <c r="WAW90" s="312"/>
      <c r="WAX90" s="312"/>
      <c r="WAY90" s="312"/>
      <c r="WAZ90" s="312"/>
      <c r="WBA90" s="312"/>
      <c r="WBB90" s="312"/>
      <c r="WBC90" s="312"/>
      <c r="WBD90" s="312"/>
      <c r="WBE90" s="312"/>
      <c r="WBF90" s="312"/>
      <c r="WBG90" s="312"/>
      <c r="WBH90" s="312"/>
      <c r="WBI90" s="312"/>
      <c r="WBJ90" s="312"/>
      <c r="WBK90" s="312"/>
      <c r="WBL90" s="312"/>
      <c r="WBM90" s="312"/>
      <c r="WBN90" s="312"/>
      <c r="WBO90" s="312"/>
      <c r="WBP90" s="312"/>
      <c r="WBQ90" s="312"/>
      <c r="WBR90" s="312"/>
      <c r="WBS90" s="312"/>
      <c r="WBT90" s="312"/>
      <c r="WBU90" s="312"/>
      <c r="WBV90" s="312"/>
      <c r="WBW90" s="312"/>
      <c r="WBX90" s="312"/>
      <c r="WBY90" s="318"/>
      <c r="WBZ90" s="318"/>
      <c r="WCA90" s="318"/>
      <c r="WCB90" s="318"/>
      <c r="WCC90" s="318"/>
      <c r="WCD90" s="318"/>
      <c r="WCE90" s="318"/>
      <c r="WCF90" s="318"/>
      <c r="WCG90" s="318"/>
      <c r="WCH90" s="318"/>
      <c r="WCI90" s="318"/>
      <c r="WCJ90" s="318"/>
      <c r="WCK90" s="318"/>
      <c r="WCL90" s="318"/>
      <c r="WCM90" s="318"/>
      <c r="WCN90" s="318"/>
      <c r="WCO90" s="322"/>
      <c r="WCP90" s="323"/>
      <c r="WCQ90" s="323"/>
      <c r="WCR90" s="323"/>
      <c r="WCS90" s="323"/>
      <c r="WCT90" s="323"/>
      <c r="WCU90" s="323"/>
      <c r="WCV90" s="323"/>
      <c r="WCW90" s="323"/>
      <c r="WCX90" s="323"/>
      <c r="WCY90" s="323"/>
      <c r="WCZ90" s="323"/>
      <c r="WDA90" s="323"/>
      <c r="WDB90" s="323"/>
      <c r="WDC90" s="323"/>
      <c r="WDD90" s="350"/>
      <c r="WDE90" s="312"/>
      <c r="WDF90" s="312"/>
      <c r="WDG90" s="312"/>
      <c r="WDH90" s="312"/>
      <c r="WDI90" s="312"/>
      <c r="WDJ90" s="312"/>
      <c r="WDK90" s="312"/>
      <c r="WDL90" s="312"/>
      <c r="WDM90" s="312"/>
      <c r="WDN90" s="312"/>
      <c r="WDO90" s="312"/>
      <c r="WDP90" s="312"/>
      <c r="WDQ90" s="312"/>
      <c r="WDR90" s="312"/>
      <c r="WDS90" s="312"/>
      <c r="WDT90" s="312"/>
      <c r="WDU90" s="312"/>
      <c r="WDV90" s="312"/>
      <c r="WDW90" s="312"/>
      <c r="WDX90" s="312"/>
      <c r="WDY90" s="312"/>
      <c r="WDZ90" s="312"/>
      <c r="WEA90" s="312"/>
      <c r="WEB90" s="312"/>
      <c r="WEC90" s="312"/>
      <c r="WED90" s="312"/>
      <c r="WEE90" s="312"/>
      <c r="WEF90" s="312"/>
      <c r="WEG90" s="312"/>
      <c r="WEH90" s="312"/>
      <c r="WEI90" s="312"/>
      <c r="WEJ90" s="312"/>
      <c r="WEK90" s="312"/>
      <c r="WEL90" s="312"/>
      <c r="WEM90" s="312"/>
      <c r="WEN90" s="312"/>
      <c r="WEO90" s="312"/>
      <c r="WEP90" s="312"/>
      <c r="WEQ90" s="312"/>
      <c r="WER90" s="312"/>
      <c r="WES90" s="312"/>
      <c r="WET90" s="312"/>
      <c r="WEU90" s="312"/>
      <c r="WEV90" s="312"/>
      <c r="WEW90" s="312"/>
      <c r="WEX90" s="312"/>
      <c r="WEY90" s="312"/>
      <c r="WEZ90" s="312"/>
      <c r="WFA90" s="312"/>
      <c r="WFB90" s="312"/>
      <c r="WFC90" s="312"/>
      <c r="WFD90" s="312"/>
      <c r="WFE90" s="312"/>
      <c r="WFF90" s="312"/>
      <c r="WFG90" s="312"/>
      <c r="WFH90" s="312"/>
      <c r="WFI90" s="312"/>
      <c r="WFJ90" s="312"/>
      <c r="WFK90" s="312"/>
      <c r="WFL90" s="312"/>
      <c r="WFM90" s="318"/>
      <c r="WFN90" s="318"/>
      <c r="WFO90" s="318"/>
      <c r="WFP90" s="318"/>
      <c r="WFQ90" s="318"/>
      <c r="WFR90" s="318"/>
      <c r="WFS90" s="318"/>
      <c r="WFT90" s="318"/>
      <c r="WFU90" s="318"/>
      <c r="WFV90" s="318"/>
      <c r="WFW90" s="318"/>
      <c r="WFX90" s="318"/>
      <c r="WFY90" s="318"/>
      <c r="WFZ90" s="318"/>
      <c r="WGA90" s="318"/>
      <c r="WGB90" s="318"/>
      <c r="WGC90" s="322"/>
      <c r="WGD90" s="323"/>
      <c r="WGE90" s="323"/>
      <c r="WGF90" s="323"/>
      <c r="WGG90" s="323"/>
      <c r="WGH90" s="323"/>
      <c r="WGI90" s="323"/>
      <c r="WGJ90" s="323"/>
      <c r="WGK90" s="323"/>
      <c r="WGL90" s="323"/>
      <c r="WGM90" s="323"/>
      <c r="WGN90" s="323"/>
      <c r="WGO90" s="323"/>
      <c r="WGP90" s="323"/>
      <c r="WGQ90" s="323"/>
      <c r="WGR90" s="350"/>
      <c r="WGS90" s="312"/>
      <c r="WGT90" s="312"/>
      <c r="WGU90" s="312"/>
      <c r="WGV90" s="312"/>
      <c r="WGW90" s="312"/>
      <c r="WGX90" s="312"/>
      <c r="WGY90" s="312"/>
      <c r="WGZ90" s="312"/>
      <c r="WHA90" s="312"/>
      <c r="WHB90" s="312"/>
      <c r="WHC90" s="312"/>
      <c r="WHD90" s="312"/>
      <c r="WHE90" s="312"/>
      <c r="WHF90" s="312"/>
      <c r="WHG90" s="312"/>
      <c r="WHH90" s="312"/>
      <c r="WHI90" s="312"/>
      <c r="WHJ90" s="312"/>
      <c r="WHK90" s="312"/>
      <c r="WHL90" s="312"/>
      <c r="WHM90" s="312"/>
      <c r="WHN90" s="312"/>
      <c r="WHO90" s="312"/>
      <c r="WHP90" s="312"/>
      <c r="WHQ90" s="312"/>
      <c r="WHR90" s="312"/>
      <c r="WHS90" s="312"/>
      <c r="WHT90" s="312"/>
      <c r="WHU90" s="312"/>
      <c r="WHV90" s="312"/>
      <c r="WHW90" s="312"/>
      <c r="WHX90" s="312"/>
      <c r="WHY90" s="312"/>
      <c r="WHZ90" s="312"/>
      <c r="WIA90" s="312"/>
      <c r="WIB90" s="312"/>
      <c r="WIC90" s="312"/>
      <c r="WID90" s="312"/>
      <c r="WIE90" s="312"/>
      <c r="WIF90" s="312"/>
      <c r="WIG90" s="312"/>
      <c r="WIH90" s="312"/>
      <c r="WII90" s="312"/>
      <c r="WIJ90" s="312"/>
      <c r="WIK90" s="312"/>
      <c r="WIL90" s="312"/>
      <c r="WIM90" s="312"/>
      <c r="WIN90" s="312"/>
      <c r="WIO90" s="312"/>
      <c r="WIP90" s="312"/>
      <c r="WIQ90" s="312"/>
      <c r="WIR90" s="312"/>
      <c r="WIS90" s="312"/>
      <c r="WIT90" s="312"/>
      <c r="WIU90" s="312"/>
      <c r="WIV90" s="312"/>
      <c r="WIW90" s="312"/>
      <c r="WIX90" s="312"/>
      <c r="WIY90" s="312"/>
      <c r="WIZ90" s="312"/>
      <c r="WJA90" s="318"/>
      <c r="WJB90" s="318"/>
      <c r="WJC90" s="318"/>
      <c r="WJD90" s="318"/>
      <c r="WJE90" s="318"/>
      <c r="WJF90" s="318"/>
      <c r="WJG90" s="318"/>
      <c r="WJH90" s="318"/>
      <c r="WJI90" s="318"/>
      <c r="WJJ90" s="318"/>
      <c r="WJK90" s="318"/>
      <c r="WJL90" s="318"/>
      <c r="WJM90" s="318"/>
      <c r="WJN90" s="318"/>
      <c r="WJO90" s="318"/>
      <c r="WJP90" s="318"/>
      <c r="WJQ90" s="322"/>
      <c r="WJR90" s="323"/>
      <c r="WJS90" s="323"/>
      <c r="WJT90" s="323"/>
      <c r="WJU90" s="323"/>
      <c r="WJV90" s="323"/>
      <c r="WJW90" s="323"/>
      <c r="WJX90" s="323"/>
      <c r="WJY90" s="323"/>
      <c r="WJZ90" s="323"/>
      <c r="WKA90" s="323"/>
      <c r="WKB90" s="323"/>
      <c r="WKC90" s="323"/>
      <c r="WKD90" s="323"/>
      <c r="WKE90" s="323"/>
      <c r="WKF90" s="350"/>
      <c r="WKG90" s="312"/>
      <c r="WKH90" s="312"/>
      <c r="WKI90" s="312"/>
      <c r="WKJ90" s="312"/>
      <c r="WKK90" s="312"/>
      <c r="WKL90" s="312"/>
      <c r="WKM90" s="312"/>
      <c r="WKN90" s="312"/>
      <c r="WKO90" s="312"/>
      <c r="WKP90" s="312"/>
      <c r="WKQ90" s="312"/>
      <c r="WKR90" s="312"/>
      <c r="WKS90" s="312"/>
      <c r="WKT90" s="312"/>
      <c r="WKU90" s="312"/>
      <c r="WKV90" s="312"/>
      <c r="WKW90" s="312"/>
      <c r="WKX90" s="312"/>
      <c r="WKY90" s="312"/>
      <c r="WKZ90" s="312"/>
      <c r="WLA90" s="312"/>
      <c r="WLB90" s="312"/>
      <c r="WLC90" s="312"/>
      <c r="WLD90" s="312"/>
      <c r="WLE90" s="312"/>
      <c r="WLF90" s="312"/>
      <c r="WLG90" s="312"/>
      <c r="WLH90" s="312"/>
      <c r="WLI90" s="312"/>
      <c r="WLJ90" s="312"/>
      <c r="WLK90" s="312"/>
      <c r="WLL90" s="312"/>
      <c r="WLM90" s="312"/>
      <c r="WLN90" s="312"/>
      <c r="WLO90" s="312"/>
      <c r="WLP90" s="312"/>
      <c r="WLQ90" s="312"/>
      <c r="WLR90" s="312"/>
      <c r="WLS90" s="312"/>
      <c r="WLT90" s="312"/>
      <c r="WLU90" s="312"/>
      <c r="WLV90" s="312"/>
      <c r="WLW90" s="312"/>
      <c r="WLX90" s="312"/>
      <c r="WLY90" s="312"/>
      <c r="WLZ90" s="312"/>
      <c r="WMA90" s="312"/>
      <c r="WMB90" s="312"/>
      <c r="WMC90" s="312"/>
      <c r="WMD90" s="312"/>
      <c r="WME90" s="312"/>
      <c r="WMF90" s="312"/>
      <c r="WMG90" s="312"/>
      <c r="WMH90" s="312"/>
      <c r="WMI90" s="312"/>
      <c r="WMJ90" s="312"/>
      <c r="WMK90" s="312"/>
      <c r="WML90" s="312"/>
      <c r="WMM90" s="312"/>
      <c r="WMN90" s="312"/>
      <c r="WMO90" s="318"/>
      <c r="WMP90" s="318"/>
      <c r="WMQ90" s="318"/>
      <c r="WMR90" s="318"/>
      <c r="WMS90" s="318"/>
      <c r="WMT90" s="318"/>
      <c r="WMU90" s="318"/>
      <c r="WMV90" s="318"/>
      <c r="WMW90" s="318"/>
      <c r="WMX90" s="318"/>
      <c r="WMY90" s="318"/>
      <c r="WMZ90" s="318"/>
      <c r="WNA90" s="318"/>
      <c r="WNB90" s="318"/>
      <c r="WNC90" s="318"/>
      <c r="WND90" s="318"/>
      <c r="WNE90" s="322"/>
      <c r="WNF90" s="323"/>
      <c r="WNG90" s="323"/>
      <c r="WNH90" s="323"/>
      <c r="WNI90" s="323"/>
      <c r="WNJ90" s="323"/>
      <c r="WNK90" s="323"/>
      <c r="WNL90" s="323"/>
      <c r="WNM90" s="323"/>
      <c r="WNN90" s="323"/>
      <c r="WNO90" s="323"/>
      <c r="WNP90" s="323"/>
      <c r="WNQ90" s="323"/>
      <c r="WNR90" s="323"/>
      <c r="WNS90" s="323"/>
      <c r="WNT90" s="350"/>
      <c r="WNU90" s="312"/>
      <c r="WNV90" s="312"/>
      <c r="WNW90" s="312"/>
      <c r="WNX90" s="312"/>
      <c r="WNY90" s="312"/>
      <c r="WNZ90" s="312"/>
      <c r="WOA90" s="312"/>
      <c r="WOB90" s="312"/>
      <c r="WOC90" s="312"/>
      <c r="WOD90" s="312"/>
      <c r="WOE90" s="312"/>
      <c r="WOF90" s="312"/>
      <c r="WOG90" s="312"/>
      <c r="WOH90" s="312"/>
      <c r="WOI90" s="312"/>
      <c r="WOJ90" s="312"/>
      <c r="WOK90" s="312"/>
      <c r="WOL90" s="312"/>
      <c r="WOM90" s="312"/>
      <c r="WON90" s="312"/>
      <c r="WOO90" s="312"/>
      <c r="WOP90" s="312"/>
      <c r="WOQ90" s="312"/>
      <c r="WOR90" s="312"/>
      <c r="WOS90" s="312"/>
      <c r="WOT90" s="312"/>
      <c r="WOU90" s="312"/>
      <c r="WOV90" s="312"/>
      <c r="WOW90" s="312"/>
      <c r="WOX90" s="312"/>
      <c r="WOY90" s="312"/>
      <c r="WOZ90" s="312"/>
      <c r="WPA90" s="312"/>
      <c r="WPB90" s="312"/>
      <c r="WPC90" s="312"/>
      <c r="WPD90" s="312"/>
      <c r="WPE90" s="312"/>
      <c r="WPF90" s="312"/>
      <c r="WPG90" s="312"/>
      <c r="WPH90" s="312"/>
      <c r="WPI90" s="312"/>
      <c r="WPJ90" s="312"/>
      <c r="WPK90" s="312"/>
      <c r="WPL90" s="312"/>
      <c r="WPM90" s="312"/>
      <c r="WPN90" s="312"/>
      <c r="WPO90" s="312"/>
      <c r="WPP90" s="312"/>
      <c r="WPQ90" s="312"/>
      <c r="WPR90" s="312"/>
      <c r="WPS90" s="312"/>
      <c r="WPT90" s="312"/>
      <c r="WPU90" s="312"/>
      <c r="WPV90" s="312"/>
      <c r="WPW90" s="312"/>
      <c r="WPX90" s="312"/>
      <c r="WPY90" s="312"/>
      <c r="WPZ90" s="312"/>
      <c r="WQA90" s="312"/>
      <c r="WQB90" s="312"/>
      <c r="WQC90" s="318"/>
      <c r="WQD90" s="318"/>
      <c r="WQE90" s="318"/>
      <c r="WQF90" s="318"/>
      <c r="WQG90" s="318"/>
      <c r="WQH90" s="318"/>
      <c r="WQI90" s="318"/>
      <c r="WQJ90" s="318"/>
      <c r="WQK90" s="318"/>
      <c r="WQL90" s="318"/>
      <c r="WQM90" s="318"/>
      <c r="WQN90" s="318"/>
      <c r="WQO90" s="318"/>
      <c r="WQP90" s="318"/>
      <c r="WQQ90" s="318"/>
      <c r="WQR90" s="318"/>
      <c r="WQS90" s="322"/>
      <c r="WQT90" s="323"/>
      <c r="WQU90" s="323"/>
      <c r="WQV90" s="323"/>
      <c r="WQW90" s="323"/>
      <c r="WQX90" s="323"/>
      <c r="WQY90" s="323"/>
      <c r="WQZ90" s="323"/>
      <c r="WRA90" s="323"/>
      <c r="WRB90" s="323"/>
      <c r="WRC90" s="323"/>
      <c r="WRD90" s="323"/>
      <c r="WRE90" s="323"/>
      <c r="WRF90" s="323"/>
      <c r="WRG90" s="323"/>
      <c r="WRH90" s="350"/>
      <c r="WRI90" s="312"/>
      <c r="WRJ90" s="312"/>
      <c r="WRK90" s="312"/>
      <c r="WRL90" s="312"/>
      <c r="WRM90" s="312"/>
      <c r="WRN90" s="312"/>
      <c r="WRO90" s="312"/>
      <c r="WRP90" s="312"/>
      <c r="WRQ90" s="312"/>
      <c r="WRR90" s="312"/>
      <c r="WRS90" s="312"/>
      <c r="WRT90" s="312"/>
      <c r="WRU90" s="312"/>
      <c r="WRV90" s="312"/>
      <c r="WRW90" s="312"/>
      <c r="WRX90" s="312"/>
      <c r="WRY90" s="312"/>
      <c r="WRZ90" s="312"/>
      <c r="WSA90" s="312"/>
      <c r="WSB90" s="312"/>
      <c r="WSC90" s="312"/>
      <c r="WSD90" s="312"/>
      <c r="WSE90" s="312"/>
      <c r="WSF90" s="312"/>
      <c r="WSG90" s="312"/>
      <c r="WSH90" s="312"/>
      <c r="WSI90" s="312"/>
      <c r="WSJ90" s="312"/>
      <c r="WSK90" s="312"/>
      <c r="WSL90" s="312"/>
      <c r="WSM90" s="312"/>
      <c r="WSN90" s="312"/>
      <c r="WSO90" s="312"/>
      <c r="WSP90" s="312"/>
      <c r="WSQ90" s="312"/>
      <c r="WSR90" s="312"/>
      <c r="WSS90" s="312"/>
      <c r="WST90" s="312"/>
      <c r="WSU90" s="312"/>
      <c r="WSV90" s="312"/>
      <c r="WSW90" s="312"/>
      <c r="WSX90" s="312"/>
      <c r="WSY90" s="312"/>
      <c r="WSZ90" s="312"/>
      <c r="WTA90" s="312"/>
      <c r="WTB90" s="312"/>
      <c r="WTC90" s="312"/>
      <c r="WTD90" s="312"/>
      <c r="WTE90" s="312"/>
      <c r="WTF90" s="312"/>
      <c r="WTG90" s="312"/>
      <c r="WTH90" s="312"/>
      <c r="WTI90" s="312"/>
      <c r="WTJ90" s="312"/>
      <c r="WTK90" s="312"/>
      <c r="WTL90" s="312"/>
      <c r="WTM90" s="312"/>
      <c r="WTN90" s="312"/>
      <c r="WTO90" s="312"/>
      <c r="WTP90" s="312"/>
      <c r="WTQ90" s="318"/>
      <c r="WTR90" s="318"/>
      <c r="WTS90" s="318"/>
      <c r="WTT90" s="318"/>
      <c r="WTU90" s="318"/>
      <c r="WTV90" s="318"/>
      <c r="WTW90" s="318"/>
      <c r="WTX90" s="318"/>
      <c r="WTY90" s="318"/>
      <c r="WTZ90" s="318"/>
      <c r="WUA90" s="318"/>
      <c r="WUB90" s="318"/>
      <c r="WUC90" s="318"/>
      <c r="WUD90" s="318"/>
      <c r="WUE90" s="318"/>
      <c r="WUF90" s="318"/>
      <c r="WUG90" s="322"/>
      <c r="WUH90" s="323"/>
      <c r="WUI90" s="323"/>
      <c r="WUJ90" s="323"/>
      <c r="WUK90" s="323"/>
      <c r="WUL90" s="323"/>
      <c r="WUM90" s="323"/>
      <c r="WUN90" s="323"/>
      <c r="WUO90" s="323"/>
      <c r="WUP90" s="323"/>
      <c r="WUQ90" s="323"/>
      <c r="WUR90" s="323"/>
      <c r="WUS90" s="323"/>
      <c r="WUT90" s="323"/>
      <c r="WUU90" s="323"/>
      <c r="WUV90" s="350"/>
      <c r="WUW90" s="312"/>
      <c r="WUX90" s="312"/>
      <c r="WUY90" s="312"/>
      <c r="WUZ90" s="312"/>
      <c r="WVA90" s="312"/>
      <c r="WVB90" s="312"/>
      <c r="WVC90" s="312"/>
      <c r="WVD90" s="312"/>
      <c r="WVE90" s="312"/>
      <c r="WVF90" s="312"/>
      <c r="WVG90" s="312"/>
      <c r="WVH90" s="312"/>
      <c r="WVI90" s="312"/>
      <c r="WVJ90" s="312"/>
      <c r="WVK90" s="312"/>
      <c r="WVL90" s="312"/>
      <c r="WVM90" s="312"/>
      <c r="WVN90" s="312"/>
      <c r="WVO90" s="312"/>
      <c r="WVP90" s="312"/>
      <c r="WVQ90" s="312"/>
      <c r="WVR90" s="312"/>
      <c r="WVS90" s="312"/>
      <c r="WVT90" s="312"/>
      <c r="WVU90" s="312"/>
      <c r="WVV90" s="312"/>
      <c r="WVW90" s="312"/>
      <c r="WVX90" s="312"/>
      <c r="WVY90" s="312"/>
      <c r="WVZ90" s="312"/>
      <c r="WWA90" s="312"/>
      <c r="WWB90" s="312"/>
      <c r="WWC90" s="312"/>
      <c r="WWD90" s="312"/>
      <c r="WWE90" s="312"/>
      <c r="WWF90" s="312"/>
      <c r="WWG90" s="312"/>
      <c r="WWH90" s="312"/>
      <c r="WWI90" s="312"/>
      <c r="WWJ90" s="312"/>
      <c r="WWK90" s="312"/>
      <c r="WWL90" s="312"/>
      <c r="WWM90" s="312"/>
      <c r="WWN90" s="312"/>
      <c r="WWO90" s="312"/>
      <c r="WWP90" s="312"/>
      <c r="WWQ90" s="312"/>
      <c r="WWR90" s="312"/>
      <c r="WWS90" s="312"/>
      <c r="WWT90" s="312"/>
      <c r="WWU90" s="312"/>
      <c r="WWV90" s="312"/>
      <c r="WWW90" s="312"/>
      <c r="WWX90" s="312"/>
      <c r="WWY90" s="312"/>
      <c r="WWZ90" s="312"/>
      <c r="WXA90" s="312"/>
      <c r="WXB90" s="312"/>
      <c r="WXC90" s="312"/>
      <c r="WXD90" s="312"/>
      <c r="WXE90" s="318"/>
      <c r="WXF90" s="318"/>
      <c r="WXG90" s="318"/>
      <c r="WXH90" s="318"/>
      <c r="WXI90" s="318"/>
      <c r="WXJ90" s="318"/>
      <c r="WXK90" s="318"/>
      <c r="WXL90" s="318"/>
      <c r="WXM90" s="318"/>
      <c r="WXN90" s="318"/>
      <c r="WXO90" s="318"/>
      <c r="WXP90" s="318"/>
      <c r="WXQ90" s="318"/>
      <c r="WXR90" s="318"/>
      <c r="WXS90" s="318"/>
      <c r="WXT90" s="318"/>
      <c r="WXU90" s="322"/>
      <c r="WXV90" s="323"/>
      <c r="WXW90" s="323"/>
      <c r="WXX90" s="323"/>
      <c r="WXY90" s="323"/>
      <c r="WXZ90" s="323"/>
      <c r="WYA90" s="323"/>
      <c r="WYB90" s="323"/>
      <c r="WYC90" s="323"/>
      <c r="WYD90" s="323"/>
      <c r="WYE90" s="323"/>
      <c r="WYF90" s="323"/>
      <c r="WYG90" s="323"/>
      <c r="WYH90" s="323"/>
      <c r="WYI90" s="323"/>
      <c r="WYJ90" s="350"/>
      <c r="WYK90" s="312"/>
      <c r="WYL90" s="312"/>
      <c r="WYM90" s="312"/>
      <c r="WYN90" s="312"/>
      <c r="WYO90" s="312"/>
      <c r="WYP90" s="312"/>
      <c r="WYQ90" s="312"/>
      <c r="WYR90" s="312"/>
      <c r="WYS90" s="312"/>
      <c r="WYT90" s="312"/>
      <c r="WYU90" s="312"/>
      <c r="WYV90" s="312"/>
      <c r="WYW90" s="312"/>
      <c r="WYX90" s="312"/>
      <c r="WYY90" s="312"/>
      <c r="WYZ90" s="312"/>
      <c r="WZA90" s="312"/>
      <c r="WZB90" s="312"/>
      <c r="WZC90" s="312"/>
      <c r="WZD90" s="312"/>
      <c r="WZE90" s="312"/>
      <c r="WZF90" s="312"/>
      <c r="WZG90" s="312"/>
      <c r="WZH90" s="312"/>
      <c r="WZI90" s="312"/>
      <c r="WZJ90" s="312"/>
      <c r="WZK90" s="312"/>
      <c r="WZL90" s="312"/>
      <c r="WZM90" s="312"/>
      <c r="WZN90" s="312"/>
      <c r="WZO90" s="312"/>
      <c r="WZP90" s="312"/>
      <c r="WZQ90" s="312"/>
      <c r="WZR90" s="312"/>
      <c r="WZS90" s="312"/>
      <c r="WZT90" s="312"/>
      <c r="WZU90" s="312"/>
      <c r="WZV90" s="312"/>
      <c r="WZW90" s="312"/>
      <c r="WZX90" s="312"/>
      <c r="WZY90" s="312"/>
      <c r="WZZ90" s="312"/>
      <c r="XAA90" s="312"/>
      <c r="XAB90" s="312"/>
      <c r="XAC90" s="312"/>
      <c r="XAD90" s="312"/>
      <c r="XAE90" s="312"/>
      <c r="XAF90" s="312"/>
      <c r="XAG90" s="312"/>
      <c r="XAH90" s="312"/>
      <c r="XAI90" s="312"/>
      <c r="XAJ90" s="312"/>
      <c r="XAK90" s="312"/>
      <c r="XAL90" s="312"/>
      <c r="XAM90" s="312"/>
      <c r="XAN90" s="312"/>
      <c r="XAO90" s="312"/>
      <c r="XAP90" s="312"/>
      <c r="XAQ90" s="312"/>
      <c r="XAR90" s="312"/>
      <c r="XAS90" s="318"/>
      <c r="XAT90" s="318"/>
      <c r="XAU90" s="318"/>
      <c r="XAV90" s="318"/>
      <c r="XAW90" s="318"/>
      <c r="XAX90" s="318"/>
      <c r="XAY90" s="318"/>
      <c r="XAZ90" s="318"/>
      <c r="XBA90" s="318"/>
      <c r="XBB90" s="318"/>
      <c r="XBC90" s="318"/>
      <c r="XBD90" s="318"/>
      <c r="XBE90" s="318"/>
      <c r="XBF90" s="318"/>
      <c r="XBG90" s="318"/>
      <c r="XBH90" s="318"/>
      <c r="XBI90" s="322"/>
      <c r="XBJ90" s="323"/>
      <c r="XBK90" s="323"/>
      <c r="XBL90" s="323"/>
      <c r="XBM90" s="323"/>
      <c r="XBN90" s="323"/>
      <c r="XBO90" s="323"/>
      <c r="XBP90" s="323"/>
      <c r="XBQ90" s="323"/>
      <c r="XBR90" s="323"/>
      <c r="XBS90" s="323"/>
      <c r="XBT90" s="323"/>
      <c r="XBU90" s="323"/>
      <c r="XBV90" s="323"/>
      <c r="XBW90" s="323"/>
      <c r="XBX90" s="350"/>
      <c r="XBY90" s="312"/>
      <c r="XBZ90" s="312"/>
      <c r="XCA90" s="312"/>
      <c r="XCB90" s="312"/>
      <c r="XCC90" s="312"/>
      <c r="XCD90" s="312"/>
      <c r="XCE90" s="312"/>
      <c r="XCF90" s="312"/>
      <c r="XCG90" s="312"/>
      <c r="XCH90" s="312"/>
      <c r="XCI90" s="312"/>
      <c r="XCJ90" s="312"/>
      <c r="XCK90" s="312"/>
      <c r="XCL90" s="312"/>
      <c r="XCM90" s="312"/>
      <c r="XCN90" s="312"/>
      <c r="XCO90" s="312"/>
      <c r="XCP90" s="312"/>
      <c r="XCQ90" s="312"/>
      <c r="XCR90" s="312"/>
      <c r="XCS90" s="312"/>
      <c r="XCT90" s="312"/>
      <c r="XCU90" s="312"/>
      <c r="XCV90" s="312"/>
      <c r="XCW90" s="312"/>
      <c r="XCX90" s="312"/>
      <c r="XCY90" s="312"/>
      <c r="XCZ90" s="312"/>
      <c r="XDA90" s="312"/>
      <c r="XDB90" s="312"/>
      <c r="XDC90" s="312"/>
      <c r="XDD90" s="312"/>
      <c r="XDE90" s="312"/>
      <c r="XDF90" s="312"/>
      <c r="XDG90" s="312"/>
      <c r="XDH90" s="312"/>
      <c r="XDI90" s="312"/>
      <c r="XDJ90" s="312"/>
      <c r="XDK90" s="312"/>
      <c r="XDL90" s="312"/>
      <c r="XDM90" s="312"/>
      <c r="XDN90" s="312"/>
      <c r="XDO90" s="312"/>
      <c r="XDP90" s="312"/>
      <c r="XDQ90" s="312"/>
      <c r="XDR90" s="312"/>
      <c r="XDS90" s="312"/>
      <c r="XDT90" s="312"/>
      <c r="XDU90" s="312"/>
      <c r="XDV90" s="312"/>
      <c r="XDW90" s="312"/>
      <c r="XDX90" s="312"/>
      <c r="XDY90" s="312"/>
      <c r="XDZ90" s="312"/>
      <c r="XEA90" s="312"/>
      <c r="XEB90" s="312"/>
      <c r="XEC90" s="312"/>
      <c r="XED90" s="312"/>
      <c r="XEE90" s="312"/>
      <c r="XEF90" s="312"/>
      <c r="XEG90" s="318"/>
      <c r="XEH90" s="318"/>
      <c r="XEI90" s="318"/>
      <c r="XEJ90" s="318"/>
      <c r="XEK90" s="318"/>
      <c r="XEL90" s="318"/>
      <c r="XEM90" s="318"/>
      <c r="XEN90" s="318"/>
      <c r="XEO90" s="318"/>
      <c r="XEP90" s="318"/>
      <c r="XEQ90" s="318"/>
      <c r="XER90" s="318"/>
      <c r="XES90" s="318"/>
      <c r="XET90" s="318"/>
      <c r="XEU90" s="318"/>
      <c r="XEV90" s="318"/>
      <c r="XEW90" s="322"/>
      <c r="XEX90" s="323"/>
      <c r="XEY90" s="323"/>
      <c r="XEZ90" s="323"/>
      <c r="XFA90" s="323"/>
      <c r="XFB90" s="323"/>
      <c r="XFC90" s="323"/>
      <c r="XFD90" s="323"/>
    </row>
    <row r="91" spans="1:16384" ht="15.75" customHeight="1">
      <c r="A91" s="443" t="s">
        <v>1022</v>
      </c>
      <c r="B91" s="444"/>
      <c r="C91" s="444"/>
      <c r="D91" s="444"/>
      <c r="E91" s="444"/>
      <c r="F91" s="444"/>
      <c r="G91" s="444"/>
      <c r="H91" s="444"/>
      <c r="I91" s="444"/>
      <c r="J91" s="444"/>
      <c r="K91" s="444"/>
      <c r="L91" s="444"/>
      <c r="M91" s="444"/>
      <c r="N91" s="444"/>
      <c r="O91" s="444"/>
      <c r="P91" s="445"/>
      <c r="Q91" s="446">
        <v>459039</v>
      </c>
      <c r="R91" s="447"/>
      <c r="S91" s="447"/>
      <c r="T91" s="447"/>
      <c r="U91" s="447"/>
      <c r="V91" s="447"/>
      <c r="W91" s="447"/>
      <c r="X91" s="447"/>
      <c r="Y91" s="447"/>
      <c r="Z91" s="447"/>
      <c r="AA91" s="447"/>
      <c r="AB91" s="447"/>
      <c r="AC91" s="447"/>
      <c r="AD91" s="447"/>
      <c r="AE91" s="447"/>
      <c r="AF91" s="447"/>
      <c r="AG91" s="447"/>
      <c r="AH91" s="448"/>
      <c r="AI91" s="446">
        <f>Q91</f>
        <v>459039</v>
      </c>
      <c r="AJ91" s="447"/>
      <c r="AK91" s="447"/>
      <c r="AL91" s="447"/>
      <c r="AM91" s="447"/>
      <c r="AN91" s="447"/>
      <c r="AO91" s="447"/>
      <c r="AP91" s="447"/>
      <c r="AQ91" s="447"/>
      <c r="AR91" s="447"/>
      <c r="AS91" s="447"/>
      <c r="AT91" s="447"/>
      <c r="AU91" s="447"/>
      <c r="AV91" s="447"/>
      <c r="AW91" s="447"/>
      <c r="AX91" s="447"/>
      <c r="AY91" s="447"/>
      <c r="AZ91" s="447"/>
      <c r="BA91" s="447"/>
      <c r="BB91" s="447"/>
      <c r="BC91" s="448"/>
      <c r="BD91" s="446">
        <f>5187499</f>
        <v>5187499</v>
      </c>
      <c r="BE91" s="447"/>
      <c r="BF91" s="447"/>
      <c r="BG91" s="447"/>
      <c r="BH91" s="447"/>
      <c r="BI91" s="447"/>
      <c r="BJ91" s="447"/>
      <c r="BK91" s="447"/>
      <c r="BL91" s="447"/>
      <c r="BM91" s="447"/>
      <c r="BN91" s="447"/>
      <c r="BO91" s="447"/>
      <c r="BP91" s="447"/>
      <c r="BQ91" s="447"/>
      <c r="BR91" s="447"/>
      <c r="BS91" s="447"/>
      <c r="BT91" s="447"/>
      <c r="BU91" s="447"/>
      <c r="BV91" s="447"/>
      <c r="BW91" s="447"/>
      <c r="BX91" s="448"/>
      <c r="BY91" s="449">
        <f>BD91</f>
        <v>5187499</v>
      </c>
      <c r="BZ91" s="449"/>
      <c r="CA91" s="449"/>
      <c r="CB91" s="449"/>
      <c r="CC91" s="449"/>
      <c r="CD91" s="449"/>
      <c r="CE91" s="449"/>
      <c r="CF91" s="449"/>
      <c r="CG91" s="449"/>
      <c r="CH91" s="449"/>
      <c r="CI91" s="449"/>
      <c r="CJ91" s="449"/>
      <c r="CK91" s="449"/>
      <c r="CL91" s="449"/>
      <c r="CM91" s="449"/>
      <c r="CN91" s="449"/>
    </row>
    <row r="92" spans="1:16384" ht="15.75" customHeight="1">
      <c r="A92" s="90"/>
      <c r="B92" s="90"/>
    </row>
    <row r="93" spans="1:16384" ht="15.75" customHeight="1">
      <c r="A93" s="89"/>
    </row>
    <row r="94" spans="1:16384" ht="15.75" customHeight="1">
      <c r="A94" s="89"/>
    </row>
    <row r="95" spans="1:16384" ht="26.25" customHeight="1">
      <c r="A95" s="336" t="s">
        <v>57</v>
      </c>
      <c r="B95" s="337" t="s">
        <v>408</v>
      </c>
      <c r="C95" s="337"/>
      <c r="D95" s="337"/>
      <c r="E95" s="337"/>
      <c r="F95" s="337"/>
      <c r="G95" s="337"/>
      <c r="H95" s="337"/>
      <c r="I95" s="337"/>
      <c r="J95" s="337"/>
      <c r="K95" s="337"/>
      <c r="L95" s="337"/>
      <c r="M95" s="337" t="s">
        <v>409</v>
      </c>
      <c r="N95" s="337"/>
      <c r="O95" s="337"/>
      <c r="P95" s="337"/>
      <c r="Q95" s="337"/>
      <c r="R95" s="337"/>
      <c r="S95" s="337"/>
      <c r="T95" s="337"/>
      <c r="U95" s="337"/>
      <c r="V95" s="337"/>
      <c r="W95" s="337"/>
      <c r="X95" s="337"/>
      <c r="Y95" s="337"/>
      <c r="Z95" s="337"/>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c r="BC95" s="337"/>
      <c r="BD95" s="337"/>
      <c r="BE95" s="337"/>
      <c r="BF95" s="337"/>
      <c r="BG95" s="337"/>
      <c r="BH95" s="337"/>
      <c r="BI95" s="337"/>
      <c r="BJ95" s="337"/>
      <c r="BK95" s="337"/>
      <c r="BL95" s="337"/>
      <c r="BM95" s="337"/>
      <c r="BN95" s="337"/>
      <c r="BO95" s="337"/>
      <c r="BP95" s="337"/>
      <c r="BQ95" s="337"/>
      <c r="BR95" s="337"/>
      <c r="BS95" s="337"/>
      <c r="BT95" s="337"/>
      <c r="BU95" s="337"/>
      <c r="BV95" s="337"/>
      <c r="BW95" s="337"/>
      <c r="BX95" s="337"/>
      <c r="BY95" s="337"/>
      <c r="BZ95" s="337"/>
      <c r="CA95" s="337"/>
      <c r="CB95" s="337"/>
      <c r="CC95" s="337"/>
      <c r="CD95" s="337"/>
      <c r="CE95" s="337"/>
      <c r="CF95" s="337" t="s">
        <v>1036</v>
      </c>
      <c r="CG95" s="337"/>
      <c r="CH95" s="337"/>
      <c r="CI95" s="337"/>
      <c r="CJ95" s="337"/>
      <c r="CK95" s="337"/>
      <c r="CL95" s="337"/>
      <c r="CM95" s="337"/>
      <c r="CN95" s="337"/>
      <c r="CO95" s="337"/>
      <c r="CP95" s="337"/>
      <c r="CQ95" s="337"/>
      <c r="CR95" s="338" t="s">
        <v>410</v>
      </c>
      <c r="CS95" s="338"/>
      <c r="CT95" s="338"/>
      <c r="CU95" s="338"/>
      <c r="CV95" s="338"/>
      <c r="CW95" s="338"/>
    </row>
    <row r="96" spans="1:16384" ht="35.25" customHeight="1">
      <c r="A96" s="336"/>
      <c r="B96" s="337"/>
      <c r="C96" s="337"/>
      <c r="D96" s="337"/>
      <c r="E96" s="337"/>
      <c r="F96" s="337"/>
      <c r="G96" s="337"/>
      <c r="H96" s="337"/>
      <c r="I96" s="337"/>
      <c r="J96" s="337"/>
      <c r="K96" s="337"/>
      <c r="L96" s="337"/>
      <c r="M96" s="396" t="s">
        <v>411</v>
      </c>
      <c r="N96" s="396"/>
      <c r="O96" s="396"/>
      <c r="P96" s="396"/>
      <c r="Q96" s="396"/>
      <c r="R96" s="396"/>
      <c r="S96" s="396"/>
      <c r="T96" s="396"/>
      <c r="U96" s="396"/>
      <c r="V96" s="396"/>
      <c r="W96" s="396"/>
      <c r="X96" s="396"/>
      <c r="Y96" s="396"/>
      <c r="Z96" s="396"/>
      <c r="AA96" s="396" t="s">
        <v>412</v>
      </c>
      <c r="AB96" s="396"/>
      <c r="AC96" s="396"/>
      <c r="AD96" s="396"/>
      <c r="AE96" s="396"/>
      <c r="AF96" s="396"/>
      <c r="AG96" s="396"/>
      <c r="AH96" s="396"/>
      <c r="AI96" s="396"/>
      <c r="AJ96" s="396"/>
      <c r="AK96" s="396"/>
      <c r="AL96" s="396"/>
      <c r="AM96" s="396"/>
      <c r="AN96" s="396"/>
      <c r="AO96" s="396"/>
      <c r="AP96" s="396"/>
      <c r="AQ96" s="396" t="s">
        <v>413</v>
      </c>
      <c r="AR96" s="396"/>
      <c r="AS96" s="396"/>
      <c r="AT96" s="396"/>
      <c r="AU96" s="396"/>
      <c r="AV96" s="396"/>
      <c r="AW96" s="396"/>
      <c r="AX96" s="396"/>
      <c r="AY96" s="396"/>
      <c r="AZ96" s="396"/>
      <c r="BA96" s="396"/>
      <c r="BB96" s="396"/>
      <c r="BC96" s="396"/>
      <c r="BD96" s="396"/>
      <c r="BE96" s="396"/>
      <c r="BF96" s="396"/>
      <c r="BG96" s="396"/>
      <c r="BH96" s="396"/>
      <c r="BI96" s="396"/>
      <c r="BJ96" s="396"/>
      <c r="BK96" s="396"/>
      <c r="BL96" s="396"/>
      <c r="BM96" s="396"/>
      <c r="BN96" s="396"/>
      <c r="BO96" s="396" t="s">
        <v>414</v>
      </c>
      <c r="BP96" s="396"/>
      <c r="BQ96" s="396"/>
      <c r="BR96" s="396"/>
      <c r="BS96" s="396"/>
      <c r="BT96" s="396"/>
      <c r="BU96" s="396"/>
      <c r="BV96" s="396"/>
      <c r="BW96" s="396"/>
      <c r="BX96" s="396"/>
      <c r="BY96" s="396"/>
      <c r="BZ96" s="396"/>
      <c r="CA96" s="396"/>
      <c r="CB96" s="396"/>
      <c r="CC96" s="396"/>
      <c r="CD96" s="396"/>
      <c r="CE96" s="396"/>
      <c r="CF96" s="337"/>
      <c r="CG96" s="337"/>
      <c r="CH96" s="337"/>
      <c r="CI96" s="337"/>
      <c r="CJ96" s="337"/>
      <c r="CK96" s="337"/>
      <c r="CL96" s="337"/>
      <c r="CM96" s="337"/>
      <c r="CN96" s="337"/>
      <c r="CO96" s="337"/>
      <c r="CP96" s="337"/>
      <c r="CQ96" s="337"/>
      <c r="CR96" s="338"/>
      <c r="CS96" s="338"/>
      <c r="CT96" s="338"/>
      <c r="CU96" s="338"/>
      <c r="CV96" s="338"/>
      <c r="CW96" s="338"/>
    </row>
    <row r="97" spans="1:101" ht="26.25" customHeight="1">
      <c r="A97" s="92" t="s">
        <v>415</v>
      </c>
      <c r="B97" s="324" t="s">
        <v>873</v>
      </c>
      <c r="C97" s="324"/>
      <c r="D97" s="324"/>
      <c r="E97" s="324"/>
      <c r="F97" s="324"/>
      <c r="G97" s="324"/>
      <c r="H97" s="324"/>
      <c r="I97" s="324"/>
      <c r="J97" s="324"/>
      <c r="K97" s="324"/>
      <c r="L97" s="324"/>
      <c r="M97" s="364">
        <v>0</v>
      </c>
      <c r="N97" s="364"/>
      <c r="O97" s="364"/>
      <c r="P97" s="364"/>
      <c r="Q97" s="364"/>
      <c r="R97" s="364"/>
      <c r="S97" s="364"/>
      <c r="T97" s="364"/>
      <c r="U97" s="364"/>
      <c r="V97" s="364"/>
      <c r="W97" s="364"/>
      <c r="X97" s="364"/>
      <c r="Y97" s="364"/>
      <c r="Z97" s="364"/>
      <c r="AA97" s="325">
        <v>0</v>
      </c>
      <c r="AB97" s="325"/>
      <c r="AC97" s="325"/>
      <c r="AD97" s="325"/>
      <c r="AE97" s="325"/>
      <c r="AF97" s="325"/>
      <c r="AG97" s="325"/>
      <c r="AH97" s="325"/>
      <c r="AI97" s="325"/>
      <c r="AJ97" s="325"/>
      <c r="AK97" s="325"/>
      <c r="AL97" s="325"/>
      <c r="AM97" s="325"/>
      <c r="AN97" s="325"/>
      <c r="AO97" s="325"/>
      <c r="AP97" s="325"/>
      <c r="AQ97" s="325">
        <v>0</v>
      </c>
      <c r="AR97" s="325"/>
      <c r="AS97" s="325"/>
      <c r="AT97" s="325"/>
      <c r="AU97" s="325"/>
      <c r="AV97" s="325"/>
      <c r="AW97" s="325"/>
      <c r="AX97" s="325"/>
      <c r="AY97" s="325"/>
      <c r="AZ97" s="325"/>
      <c r="BA97" s="325"/>
      <c r="BB97" s="325"/>
      <c r="BC97" s="325"/>
      <c r="BD97" s="325"/>
      <c r="BE97" s="325"/>
      <c r="BF97" s="325"/>
      <c r="BG97" s="325"/>
      <c r="BH97" s="325"/>
      <c r="BI97" s="325"/>
      <c r="BJ97" s="325"/>
      <c r="BK97" s="325"/>
      <c r="BL97" s="325"/>
      <c r="BM97" s="325"/>
      <c r="BN97" s="325"/>
      <c r="BO97" s="325">
        <v>0</v>
      </c>
      <c r="BP97" s="325"/>
      <c r="BQ97" s="325"/>
      <c r="BR97" s="325"/>
      <c r="BS97" s="325"/>
      <c r="BT97" s="325"/>
      <c r="BU97" s="325"/>
      <c r="BV97" s="325"/>
      <c r="BW97" s="325"/>
      <c r="BX97" s="325"/>
      <c r="BY97" s="325"/>
      <c r="BZ97" s="325"/>
      <c r="CA97" s="325"/>
      <c r="CB97" s="325"/>
      <c r="CC97" s="325"/>
      <c r="CD97" s="325"/>
      <c r="CE97" s="325"/>
      <c r="CF97" s="325">
        <v>0</v>
      </c>
      <c r="CG97" s="325"/>
      <c r="CH97" s="325"/>
      <c r="CI97" s="325"/>
      <c r="CJ97" s="325"/>
      <c r="CK97" s="325"/>
      <c r="CL97" s="325"/>
      <c r="CM97" s="325"/>
      <c r="CN97" s="325"/>
      <c r="CO97" s="325"/>
      <c r="CP97" s="325"/>
      <c r="CQ97" s="325"/>
      <c r="CR97" s="326">
        <v>0</v>
      </c>
      <c r="CS97" s="326"/>
      <c r="CT97" s="326"/>
      <c r="CU97" s="326"/>
      <c r="CV97" s="326"/>
      <c r="CW97" s="326"/>
    </row>
    <row r="98" spans="1:101" s="217" customFormat="1" ht="14.25" customHeight="1">
      <c r="A98" s="216" t="s">
        <v>416</v>
      </c>
      <c r="B98" s="366" t="s">
        <v>406</v>
      </c>
      <c r="C98" s="366"/>
      <c r="D98" s="366"/>
      <c r="E98" s="366"/>
      <c r="F98" s="366"/>
      <c r="G98" s="366"/>
      <c r="H98" s="366"/>
      <c r="I98" s="366"/>
      <c r="J98" s="366"/>
      <c r="K98" s="366"/>
      <c r="L98" s="366"/>
      <c r="M98" s="367">
        <v>0</v>
      </c>
      <c r="N98" s="367"/>
      <c r="O98" s="367"/>
      <c r="P98" s="367"/>
      <c r="Q98" s="367"/>
      <c r="R98" s="367"/>
      <c r="S98" s="367"/>
      <c r="T98" s="367"/>
      <c r="U98" s="367"/>
      <c r="V98" s="367"/>
      <c r="W98" s="367"/>
      <c r="X98" s="367"/>
      <c r="Y98" s="367"/>
      <c r="Z98" s="367"/>
      <c r="AA98" s="368">
        <v>0</v>
      </c>
      <c r="AB98" s="368"/>
      <c r="AC98" s="368"/>
      <c r="AD98" s="368"/>
      <c r="AE98" s="368"/>
      <c r="AF98" s="368"/>
      <c r="AG98" s="368"/>
      <c r="AH98" s="368"/>
      <c r="AI98" s="368"/>
      <c r="AJ98" s="368"/>
      <c r="AK98" s="368"/>
      <c r="AL98" s="368"/>
      <c r="AM98" s="368"/>
      <c r="AN98" s="368"/>
      <c r="AO98" s="368"/>
      <c r="AP98" s="368"/>
      <c r="AQ98" s="368">
        <v>0</v>
      </c>
      <c r="AR98" s="368"/>
      <c r="AS98" s="368"/>
      <c r="AT98" s="368"/>
      <c r="AU98" s="368"/>
      <c r="AV98" s="368"/>
      <c r="AW98" s="368"/>
      <c r="AX98" s="368"/>
      <c r="AY98" s="368"/>
      <c r="AZ98" s="368"/>
      <c r="BA98" s="368"/>
      <c r="BB98" s="368"/>
      <c r="BC98" s="368"/>
      <c r="BD98" s="368"/>
      <c r="BE98" s="368"/>
      <c r="BF98" s="368"/>
      <c r="BG98" s="368"/>
      <c r="BH98" s="368"/>
      <c r="BI98" s="368"/>
      <c r="BJ98" s="368"/>
      <c r="BK98" s="368"/>
      <c r="BL98" s="368"/>
      <c r="BM98" s="368"/>
      <c r="BN98" s="368"/>
      <c r="BO98" s="368">
        <v>0</v>
      </c>
      <c r="BP98" s="368"/>
      <c r="BQ98" s="368"/>
      <c r="BR98" s="368"/>
      <c r="BS98" s="368"/>
      <c r="BT98" s="368"/>
      <c r="BU98" s="368"/>
      <c r="BV98" s="368"/>
      <c r="BW98" s="368"/>
      <c r="BX98" s="368"/>
      <c r="BY98" s="368"/>
      <c r="BZ98" s="368"/>
      <c r="CA98" s="368"/>
      <c r="CB98" s="368"/>
      <c r="CC98" s="368"/>
      <c r="CD98" s="368"/>
      <c r="CE98" s="368"/>
      <c r="CF98" s="368">
        <v>0</v>
      </c>
      <c r="CG98" s="368"/>
      <c r="CH98" s="368"/>
      <c r="CI98" s="368"/>
      <c r="CJ98" s="368"/>
      <c r="CK98" s="368"/>
      <c r="CL98" s="368"/>
      <c r="CM98" s="368"/>
      <c r="CN98" s="368"/>
      <c r="CO98" s="368"/>
      <c r="CP98" s="368"/>
      <c r="CQ98" s="368"/>
      <c r="CR98" s="365">
        <v>0</v>
      </c>
      <c r="CS98" s="365"/>
      <c r="CT98" s="365"/>
      <c r="CU98" s="365"/>
      <c r="CV98" s="365"/>
      <c r="CW98" s="365"/>
    </row>
    <row r="99" spans="1:101" s="99" customFormat="1" ht="14.25" customHeight="1">
      <c r="A99" s="92">
        <v>1.1000000000000001</v>
      </c>
      <c r="B99" s="324" t="s">
        <v>874</v>
      </c>
      <c r="C99" s="324"/>
      <c r="D99" s="324"/>
      <c r="E99" s="324"/>
      <c r="F99" s="324"/>
      <c r="G99" s="324"/>
      <c r="H99" s="324"/>
      <c r="I99" s="324"/>
      <c r="J99" s="324"/>
      <c r="K99" s="324"/>
      <c r="L99" s="324"/>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AL99" s="325"/>
      <c r="AM99" s="325"/>
      <c r="AN99" s="325"/>
      <c r="AO99" s="325"/>
      <c r="AP99" s="325"/>
      <c r="AQ99" s="325"/>
      <c r="AR99" s="325"/>
      <c r="AS99" s="325"/>
      <c r="AT99" s="325"/>
      <c r="AU99" s="325"/>
      <c r="AV99" s="325"/>
      <c r="AW99" s="325"/>
      <c r="AX99" s="325"/>
      <c r="AY99" s="325"/>
      <c r="AZ99" s="325"/>
      <c r="BA99" s="325"/>
      <c r="BB99" s="325"/>
      <c r="BC99" s="325"/>
      <c r="BD99" s="325"/>
      <c r="BE99" s="325"/>
      <c r="BF99" s="325"/>
      <c r="BG99" s="325"/>
      <c r="BH99" s="325"/>
      <c r="BI99" s="325"/>
      <c r="BJ99" s="325"/>
      <c r="BK99" s="325"/>
      <c r="BL99" s="325"/>
      <c r="BM99" s="325"/>
      <c r="BN99" s="325"/>
      <c r="BO99" s="325"/>
      <c r="BP99" s="325"/>
      <c r="BQ99" s="325"/>
      <c r="BR99" s="325"/>
      <c r="BS99" s="325"/>
      <c r="BT99" s="325"/>
      <c r="BU99" s="325"/>
      <c r="BV99" s="325"/>
      <c r="BW99" s="325"/>
      <c r="BX99" s="325"/>
      <c r="BY99" s="325"/>
      <c r="BZ99" s="325"/>
      <c r="CA99" s="325"/>
      <c r="CB99" s="325"/>
      <c r="CC99" s="325"/>
      <c r="CD99" s="325"/>
      <c r="CE99" s="325"/>
      <c r="CF99" s="325"/>
      <c r="CG99" s="325"/>
      <c r="CH99" s="325"/>
      <c r="CI99" s="325"/>
      <c r="CJ99" s="325"/>
      <c r="CK99" s="325"/>
      <c r="CL99" s="325"/>
      <c r="CM99" s="325"/>
      <c r="CN99" s="325"/>
      <c r="CO99" s="325"/>
      <c r="CP99" s="325"/>
      <c r="CQ99" s="325"/>
      <c r="CR99" s="326"/>
      <c r="CS99" s="326"/>
      <c r="CT99" s="326"/>
      <c r="CU99" s="326"/>
      <c r="CV99" s="326"/>
      <c r="CW99" s="326"/>
    </row>
    <row r="100" spans="1:101" ht="23.25" customHeight="1">
      <c r="A100" s="93"/>
      <c r="B100" s="317" t="s">
        <v>493</v>
      </c>
      <c r="C100" s="317"/>
      <c r="D100" s="317"/>
      <c r="E100" s="317"/>
      <c r="F100" s="317"/>
      <c r="G100" s="317"/>
      <c r="H100" s="317"/>
      <c r="I100" s="317"/>
      <c r="J100" s="317"/>
      <c r="K100" s="317"/>
      <c r="L100" s="317"/>
      <c r="M100" s="312">
        <v>5</v>
      </c>
      <c r="N100" s="312"/>
      <c r="O100" s="312"/>
      <c r="P100" s="312"/>
      <c r="Q100" s="312"/>
      <c r="R100" s="312"/>
      <c r="S100" s="312"/>
      <c r="T100" s="312"/>
      <c r="U100" s="312"/>
      <c r="V100" s="312"/>
      <c r="W100" s="312"/>
      <c r="X100" s="312"/>
      <c r="Y100" s="312"/>
      <c r="Z100" s="312"/>
      <c r="AA100" s="312">
        <v>81260</v>
      </c>
      <c r="AB100" s="312"/>
      <c r="AC100" s="312"/>
      <c r="AD100" s="312"/>
      <c r="AE100" s="312"/>
      <c r="AF100" s="312"/>
      <c r="AG100" s="312"/>
      <c r="AH100" s="312"/>
      <c r="AI100" s="312"/>
      <c r="AJ100" s="312"/>
      <c r="AK100" s="312"/>
      <c r="AL100" s="312"/>
      <c r="AM100" s="312"/>
      <c r="AN100" s="312"/>
      <c r="AO100" s="312"/>
      <c r="AP100" s="312"/>
      <c r="AQ100" s="312">
        <f>M100*2000</f>
        <v>10000</v>
      </c>
      <c r="AR100" s="312"/>
      <c r="AS100" s="312"/>
      <c r="AT100" s="312"/>
      <c r="AU100" s="312"/>
      <c r="AV100" s="312"/>
      <c r="AW100" s="312"/>
      <c r="AX100" s="312"/>
      <c r="AY100" s="312"/>
      <c r="AZ100" s="312"/>
      <c r="BA100" s="312"/>
      <c r="BB100" s="312"/>
      <c r="BC100" s="312"/>
      <c r="BD100" s="312"/>
      <c r="BE100" s="312"/>
      <c r="BF100" s="312"/>
      <c r="BG100" s="312"/>
      <c r="BH100" s="312"/>
      <c r="BI100" s="312"/>
      <c r="BJ100" s="312"/>
      <c r="BK100" s="312"/>
      <c r="BL100" s="312"/>
      <c r="BM100" s="312"/>
      <c r="BN100" s="312"/>
      <c r="BO100" s="312">
        <f>AA100-AQ100</f>
        <v>71260</v>
      </c>
      <c r="BP100" s="312"/>
      <c r="BQ100" s="312"/>
      <c r="BR100" s="312"/>
      <c r="BS100" s="312"/>
      <c r="BT100" s="312"/>
      <c r="BU100" s="312"/>
      <c r="BV100" s="312"/>
      <c r="BW100" s="312"/>
      <c r="BX100" s="312"/>
      <c r="BY100" s="312"/>
      <c r="BZ100" s="312"/>
      <c r="CA100" s="312"/>
      <c r="CB100" s="312"/>
      <c r="CC100" s="312"/>
      <c r="CD100" s="312"/>
      <c r="CE100" s="312"/>
      <c r="CF100" s="312">
        <v>72760</v>
      </c>
      <c r="CG100" s="312"/>
      <c r="CH100" s="312"/>
      <c r="CI100" s="312"/>
      <c r="CJ100" s="312"/>
      <c r="CK100" s="312"/>
      <c r="CL100" s="312"/>
      <c r="CM100" s="312"/>
      <c r="CN100" s="312"/>
      <c r="CO100" s="312"/>
      <c r="CP100" s="312"/>
      <c r="CQ100" s="312"/>
      <c r="CR100" s="318">
        <f>BO100-CF100</f>
        <v>-1500</v>
      </c>
      <c r="CS100" s="318"/>
      <c r="CT100" s="318"/>
      <c r="CU100" s="318"/>
      <c r="CV100" s="318"/>
      <c r="CW100" s="318"/>
    </row>
    <row r="101" spans="1:101" ht="23.25" customHeight="1">
      <c r="A101" s="93"/>
      <c r="B101" s="317" t="s">
        <v>494</v>
      </c>
      <c r="C101" s="317"/>
      <c r="D101" s="317"/>
      <c r="E101" s="317"/>
      <c r="F101" s="317"/>
      <c r="G101" s="317"/>
      <c r="H101" s="317"/>
      <c r="I101" s="317"/>
      <c r="J101" s="317"/>
      <c r="K101" s="317"/>
      <c r="L101" s="317"/>
      <c r="M101" s="312">
        <v>10880</v>
      </c>
      <c r="N101" s="312"/>
      <c r="O101" s="312"/>
      <c r="P101" s="312"/>
      <c r="Q101" s="312"/>
      <c r="R101" s="312"/>
      <c r="S101" s="312"/>
      <c r="T101" s="312"/>
      <c r="U101" s="312"/>
      <c r="V101" s="312"/>
      <c r="W101" s="312"/>
      <c r="X101" s="312"/>
      <c r="Y101" s="312"/>
      <c r="Z101" s="312"/>
      <c r="AA101" s="312">
        <v>228480000</v>
      </c>
      <c r="AB101" s="312"/>
      <c r="AC101" s="312"/>
      <c r="AD101" s="312"/>
      <c r="AE101" s="312"/>
      <c r="AF101" s="312"/>
      <c r="AG101" s="312"/>
      <c r="AH101" s="312"/>
      <c r="AI101" s="312"/>
      <c r="AJ101" s="312"/>
      <c r="AK101" s="312"/>
      <c r="AL101" s="312"/>
      <c r="AM101" s="312"/>
      <c r="AN101" s="312"/>
      <c r="AO101" s="312"/>
      <c r="AP101" s="312"/>
      <c r="AQ101" s="312">
        <f>M101*3200</f>
        <v>34816000</v>
      </c>
      <c r="AR101" s="312"/>
      <c r="AS101" s="312"/>
      <c r="AT101" s="312"/>
      <c r="AU101" s="312"/>
      <c r="AV101" s="312"/>
      <c r="AW101" s="312"/>
      <c r="AX101" s="312"/>
      <c r="AY101" s="312"/>
      <c r="AZ101" s="312"/>
      <c r="BA101" s="312"/>
      <c r="BB101" s="312"/>
      <c r="BC101" s="312"/>
      <c r="BD101" s="312"/>
      <c r="BE101" s="312"/>
      <c r="BF101" s="312"/>
      <c r="BG101" s="312"/>
      <c r="BH101" s="312"/>
      <c r="BI101" s="312"/>
      <c r="BJ101" s="312"/>
      <c r="BK101" s="312"/>
      <c r="BL101" s="312"/>
      <c r="BM101" s="312"/>
      <c r="BN101" s="312"/>
      <c r="BO101" s="312">
        <f>AA101-AQ101</f>
        <v>193664000</v>
      </c>
      <c r="BP101" s="312"/>
      <c r="BQ101" s="312"/>
      <c r="BR101" s="312"/>
      <c r="BS101" s="312"/>
      <c r="BT101" s="312"/>
      <c r="BU101" s="312"/>
      <c r="BV101" s="312"/>
      <c r="BW101" s="312"/>
      <c r="BX101" s="312"/>
      <c r="BY101" s="312"/>
      <c r="BZ101" s="312"/>
      <c r="CA101" s="312"/>
      <c r="CB101" s="312"/>
      <c r="CC101" s="312"/>
      <c r="CD101" s="312"/>
      <c r="CE101" s="312"/>
      <c r="CF101" s="312">
        <v>205632000</v>
      </c>
      <c r="CG101" s="312"/>
      <c r="CH101" s="312"/>
      <c r="CI101" s="312"/>
      <c r="CJ101" s="312"/>
      <c r="CK101" s="312"/>
      <c r="CL101" s="312"/>
      <c r="CM101" s="312"/>
      <c r="CN101" s="312"/>
      <c r="CO101" s="312"/>
      <c r="CP101" s="312"/>
      <c r="CQ101" s="312"/>
      <c r="CR101" s="318">
        <f>BO101-CF101</f>
        <v>-11968000</v>
      </c>
      <c r="CS101" s="318"/>
      <c r="CT101" s="318"/>
      <c r="CU101" s="318"/>
      <c r="CV101" s="318"/>
      <c r="CW101" s="318"/>
    </row>
    <row r="102" spans="1:101" ht="23.25" customHeight="1">
      <c r="A102" s="93"/>
      <c r="B102" s="317" t="s">
        <v>495</v>
      </c>
      <c r="C102" s="317"/>
      <c r="D102" s="317"/>
      <c r="E102" s="317"/>
      <c r="F102" s="317"/>
      <c r="G102" s="317"/>
      <c r="H102" s="317"/>
      <c r="I102" s="317"/>
      <c r="J102" s="317"/>
      <c r="K102" s="317"/>
      <c r="L102" s="317"/>
      <c r="M102" s="312">
        <v>35000</v>
      </c>
      <c r="N102" s="312"/>
      <c r="O102" s="312"/>
      <c r="P102" s="312"/>
      <c r="Q102" s="312"/>
      <c r="R102" s="312"/>
      <c r="S102" s="312"/>
      <c r="T102" s="312"/>
      <c r="U102" s="312"/>
      <c r="V102" s="312"/>
      <c r="W102" s="312"/>
      <c r="X102" s="312"/>
      <c r="Y102" s="312"/>
      <c r="Z102" s="312"/>
      <c r="AA102" s="312">
        <v>350000000</v>
      </c>
      <c r="AB102" s="312"/>
      <c r="AC102" s="312"/>
      <c r="AD102" s="312"/>
      <c r="AE102" s="312"/>
      <c r="AF102" s="312"/>
      <c r="AG102" s="312"/>
      <c r="AH102" s="312"/>
      <c r="AI102" s="312"/>
      <c r="AJ102" s="312"/>
      <c r="AK102" s="312"/>
      <c r="AL102" s="312"/>
      <c r="AM102" s="312"/>
      <c r="AN102" s="312"/>
      <c r="AO102" s="312"/>
      <c r="AP102" s="312"/>
      <c r="AQ102" s="312">
        <f>M102*6100</f>
        <v>213500000</v>
      </c>
      <c r="AR102" s="312"/>
      <c r="AS102" s="312"/>
      <c r="AT102" s="312"/>
      <c r="AU102" s="312"/>
      <c r="AV102" s="312"/>
      <c r="AW102" s="312"/>
      <c r="AX102" s="312"/>
      <c r="AY102" s="312"/>
      <c r="AZ102" s="312"/>
      <c r="BA102" s="312"/>
      <c r="BB102" s="312"/>
      <c r="BC102" s="312"/>
      <c r="BD102" s="312"/>
      <c r="BE102" s="312"/>
      <c r="BF102" s="312"/>
      <c r="BG102" s="312"/>
      <c r="BH102" s="312"/>
      <c r="BI102" s="312"/>
      <c r="BJ102" s="312"/>
      <c r="BK102" s="312"/>
      <c r="BL102" s="312"/>
      <c r="BM102" s="312"/>
      <c r="BN102" s="312"/>
      <c r="BO102" s="312">
        <f>AA102-AQ102</f>
        <v>136500000</v>
      </c>
      <c r="BP102" s="312"/>
      <c r="BQ102" s="312"/>
      <c r="BR102" s="312"/>
      <c r="BS102" s="312"/>
      <c r="BT102" s="312"/>
      <c r="BU102" s="312"/>
      <c r="BV102" s="312"/>
      <c r="BW102" s="312"/>
      <c r="BX102" s="312"/>
      <c r="BY102" s="312"/>
      <c r="BZ102" s="312"/>
      <c r="CA102" s="312"/>
      <c r="CB102" s="312"/>
      <c r="CC102" s="312"/>
      <c r="CD102" s="312"/>
      <c r="CE102" s="312"/>
      <c r="CF102" s="312">
        <v>101500000</v>
      </c>
      <c r="CG102" s="312"/>
      <c r="CH102" s="312"/>
      <c r="CI102" s="312"/>
      <c r="CJ102" s="312"/>
      <c r="CK102" s="312"/>
      <c r="CL102" s="312"/>
      <c r="CM102" s="312"/>
      <c r="CN102" s="312"/>
      <c r="CO102" s="312"/>
      <c r="CP102" s="312"/>
      <c r="CQ102" s="312"/>
      <c r="CR102" s="318">
        <f>BO102-CF102</f>
        <v>35000000</v>
      </c>
      <c r="CS102" s="318"/>
      <c r="CT102" s="318"/>
      <c r="CU102" s="318"/>
      <c r="CV102" s="318"/>
      <c r="CW102" s="318"/>
    </row>
    <row r="103" spans="1:101" ht="23.25" customHeight="1">
      <c r="A103" s="203"/>
      <c r="B103" s="317" t="s">
        <v>1023</v>
      </c>
      <c r="C103" s="317"/>
      <c r="D103" s="317"/>
      <c r="E103" s="317"/>
      <c r="F103" s="317"/>
      <c r="G103" s="317"/>
      <c r="H103" s="317"/>
      <c r="I103" s="317"/>
      <c r="J103" s="317"/>
      <c r="K103" s="317"/>
      <c r="L103" s="317"/>
      <c r="M103" s="312">
        <v>115000</v>
      </c>
      <c r="N103" s="312"/>
      <c r="O103" s="312"/>
      <c r="P103" s="312"/>
      <c r="Q103" s="312"/>
      <c r="R103" s="312"/>
      <c r="S103" s="312"/>
      <c r="T103" s="312"/>
      <c r="U103" s="312"/>
      <c r="V103" s="312"/>
      <c r="W103" s="312"/>
      <c r="X103" s="312"/>
      <c r="Y103" s="312"/>
      <c r="Z103" s="312"/>
      <c r="AA103" s="312">
        <v>8050000000</v>
      </c>
      <c r="AB103" s="312"/>
      <c r="AC103" s="312"/>
      <c r="AD103" s="312"/>
      <c r="AE103" s="312"/>
      <c r="AF103" s="312"/>
      <c r="AG103" s="312"/>
      <c r="AH103" s="312"/>
      <c r="AI103" s="312"/>
      <c r="AJ103" s="312"/>
      <c r="AK103" s="312"/>
      <c r="AL103" s="312"/>
      <c r="AM103" s="312"/>
      <c r="AN103" s="312"/>
      <c r="AO103" s="312"/>
      <c r="AP103" s="312"/>
      <c r="AQ103" s="312">
        <f>M103*8500</f>
        <v>977500000</v>
      </c>
      <c r="AR103" s="312"/>
      <c r="AS103" s="312"/>
      <c r="AT103" s="312"/>
      <c r="AU103" s="312"/>
      <c r="AV103" s="312"/>
      <c r="AW103" s="312"/>
      <c r="AX103" s="312"/>
      <c r="AY103" s="312"/>
      <c r="AZ103" s="312"/>
      <c r="BA103" s="312"/>
      <c r="BB103" s="312"/>
      <c r="BC103" s="312"/>
      <c r="BD103" s="312"/>
      <c r="BE103" s="312"/>
      <c r="BF103" s="312"/>
      <c r="BG103" s="312"/>
      <c r="BH103" s="312"/>
      <c r="BI103" s="312"/>
      <c r="BJ103" s="312"/>
      <c r="BK103" s="312"/>
      <c r="BL103" s="312"/>
      <c r="BM103" s="312"/>
      <c r="BN103" s="312"/>
      <c r="BO103" s="312">
        <f>AA103-AQ103</f>
        <v>7072500000</v>
      </c>
      <c r="BP103" s="312"/>
      <c r="BQ103" s="312"/>
      <c r="BR103" s="312"/>
      <c r="BS103" s="312"/>
      <c r="BT103" s="312"/>
      <c r="BU103" s="312"/>
      <c r="BV103" s="312"/>
      <c r="BW103" s="312"/>
      <c r="BX103" s="312"/>
      <c r="BY103" s="312"/>
      <c r="BZ103" s="312"/>
      <c r="CA103" s="312"/>
      <c r="CB103" s="312"/>
      <c r="CC103" s="312"/>
      <c r="CD103" s="312"/>
      <c r="CE103" s="312"/>
      <c r="CF103" s="312"/>
      <c r="CG103" s="312"/>
      <c r="CH103" s="312"/>
      <c r="CI103" s="312"/>
      <c r="CJ103" s="312"/>
      <c r="CK103" s="312"/>
      <c r="CL103" s="312"/>
      <c r="CM103" s="312"/>
      <c r="CN103" s="312"/>
      <c r="CO103" s="312"/>
      <c r="CP103" s="312"/>
      <c r="CQ103" s="312"/>
      <c r="CR103" s="318">
        <f>BO103-CF103</f>
        <v>7072500000</v>
      </c>
      <c r="CS103" s="318"/>
      <c r="CT103" s="318"/>
      <c r="CU103" s="318"/>
      <c r="CV103" s="318"/>
      <c r="CW103" s="318"/>
    </row>
    <row r="104" spans="1:101" s="99" customFormat="1" ht="23.25" customHeight="1">
      <c r="A104" s="92">
        <v>1.2</v>
      </c>
      <c r="B104" s="324" t="s">
        <v>875</v>
      </c>
      <c r="C104" s="324"/>
      <c r="D104" s="324"/>
      <c r="E104" s="324"/>
      <c r="F104" s="324"/>
      <c r="G104" s="324"/>
      <c r="H104" s="324"/>
      <c r="I104" s="324"/>
      <c r="J104" s="324"/>
      <c r="K104" s="324"/>
      <c r="L104" s="324"/>
      <c r="M104" s="364">
        <v>0</v>
      </c>
      <c r="N104" s="364"/>
      <c r="O104" s="364"/>
      <c r="P104" s="364"/>
      <c r="Q104" s="364"/>
      <c r="R104" s="364"/>
      <c r="S104" s="364"/>
      <c r="T104" s="364"/>
      <c r="U104" s="364"/>
      <c r="V104" s="364"/>
      <c r="W104" s="364"/>
      <c r="X104" s="364"/>
      <c r="Y104" s="364"/>
      <c r="Z104" s="364"/>
      <c r="AA104" s="325">
        <v>0</v>
      </c>
      <c r="AB104" s="325"/>
      <c r="AC104" s="325"/>
      <c r="AD104" s="325"/>
      <c r="AE104" s="325"/>
      <c r="AF104" s="325"/>
      <c r="AG104" s="325"/>
      <c r="AH104" s="325"/>
      <c r="AI104" s="325"/>
      <c r="AJ104" s="325"/>
      <c r="AK104" s="325"/>
      <c r="AL104" s="325"/>
      <c r="AM104" s="325"/>
      <c r="AN104" s="325"/>
      <c r="AO104" s="325"/>
      <c r="AP104" s="325"/>
      <c r="AQ104" s="325">
        <v>0</v>
      </c>
      <c r="AR104" s="325"/>
      <c r="AS104" s="325"/>
      <c r="AT104" s="325"/>
      <c r="AU104" s="325"/>
      <c r="AV104" s="325"/>
      <c r="AW104" s="325"/>
      <c r="AX104" s="325"/>
      <c r="AY104" s="325"/>
      <c r="AZ104" s="325"/>
      <c r="BA104" s="325"/>
      <c r="BB104" s="325"/>
      <c r="BC104" s="325"/>
      <c r="BD104" s="325"/>
      <c r="BE104" s="325"/>
      <c r="BF104" s="325"/>
      <c r="BG104" s="325"/>
      <c r="BH104" s="325"/>
      <c r="BI104" s="325"/>
      <c r="BJ104" s="325"/>
      <c r="BK104" s="325"/>
      <c r="BL104" s="325"/>
      <c r="BM104" s="325"/>
      <c r="BN104" s="325"/>
      <c r="BO104" s="325">
        <v>0</v>
      </c>
      <c r="BP104" s="325"/>
      <c r="BQ104" s="325"/>
      <c r="BR104" s="325"/>
      <c r="BS104" s="325"/>
      <c r="BT104" s="325"/>
      <c r="BU104" s="325"/>
      <c r="BV104" s="325"/>
      <c r="BW104" s="325"/>
      <c r="BX104" s="325"/>
      <c r="BY104" s="325"/>
      <c r="BZ104" s="325"/>
      <c r="CA104" s="325"/>
      <c r="CB104" s="325"/>
      <c r="CC104" s="325"/>
      <c r="CD104" s="325"/>
      <c r="CE104" s="325"/>
      <c r="CF104" s="325">
        <v>0</v>
      </c>
      <c r="CG104" s="325"/>
      <c r="CH104" s="325"/>
      <c r="CI104" s="325"/>
      <c r="CJ104" s="325"/>
      <c r="CK104" s="325"/>
      <c r="CL104" s="325"/>
      <c r="CM104" s="325"/>
      <c r="CN104" s="325"/>
      <c r="CO104" s="325"/>
      <c r="CP104" s="325"/>
      <c r="CQ104" s="325"/>
      <c r="CR104" s="326">
        <v>0</v>
      </c>
      <c r="CS104" s="326"/>
      <c r="CT104" s="326"/>
      <c r="CU104" s="326"/>
      <c r="CV104" s="326"/>
      <c r="CW104" s="326"/>
    </row>
    <row r="105" spans="1:101" ht="37.5" customHeight="1">
      <c r="A105" s="203"/>
      <c r="B105" s="317" t="s">
        <v>876</v>
      </c>
      <c r="C105" s="317"/>
      <c r="D105" s="317"/>
      <c r="E105" s="317"/>
      <c r="F105" s="317"/>
      <c r="G105" s="317"/>
      <c r="H105" s="317"/>
      <c r="I105" s="317"/>
      <c r="J105" s="317"/>
      <c r="K105" s="317"/>
      <c r="L105" s="317"/>
      <c r="M105" s="312">
        <v>1150000</v>
      </c>
      <c r="N105" s="312"/>
      <c r="O105" s="312"/>
      <c r="P105" s="312"/>
      <c r="Q105" s="312"/>
      <c r="R105" s="312"/>
      <c r="S105" s="312"/>
      <c r="T105" s="312"/>
      <c r="U105" s="312"/>
      <c r="V105" s="312"/>
      <c r="W105" s="312"/>
      <c r="X105" s="312"/>
      <c r="Y105" s="312"/>
      <c r="Z105" s="312"/>
      <c r="AA105" s="312">
        <v>11500000000</v>
      </c>
      <c r="AB105" s="312"/>
      <c r="AC105" s="312"/>
      <c r="AD105" s="312"/>
      <c r="AE105" s="312"/>
      <c r="AF105" s="312"/>
      <c r="AG105" s="312"/>
      <c r="AH105" s="312"/>
      <c r="AI105" s="312"/>
      <c r="AJ105" s="312"/>
      <c r="AK105" s="312"/>
      <c r="AL105" s="312"/>
      <c r="AM105" s="312"/>
      <c r="AN105" s="312"/>
      <c r="AO105" s="312"/>
      <c r="AP105" s="312"/>
      <c r="AQ105" s="312">
        <v>0</v>
      </c>
      <c r="AR105" s="312"/>
      <c r="AS105" s="312"/>
      <c r="AT105" s="312"/>
      <c r="AU105" s="312"/>
      <c r="AV105" s="312"/>
      <c r="AW105" s="312"/>
      <c r="AX105" s="312"/>
      <c r="AY105" s="312"/>
      <c r="AZ105" s="312"/>
      <c r="BA105" s="312"/>
      <c r="BB105" s="312"/>
      <c r="BC105" s="312"/>
      <c r="BD105" s="312"/>
      <c r="BE105" s="312"/>
      <c r="BF105" s="312"/>
      <c r="BG105" s="312"/>
      <c r="BH105" s="312"/>
      <c r="BI105" s="312"/>
      <c r="BJ105" s="312"/>
      <c r="BK105" s="312"/>
      <c r="BL105" s="312"/>
      <c r="BM105" s="312"/>
      <c r="BN105" s="312"/>
      <c r="BO105" s="312">
        <v>0</v>
      </c>
      <c r="BP105" s="312"/>
      <c r="BQ105" s="312"/>
      <c r="BR105" s="312"/>
      <c r="BS105" s="312"/>
      <c r="BT105" s="312"/>
      <c r="BU105" s="312"/>
      <c r="BV105" s="312"/>
      <c r="BW105" s="312"/>
      <c r="BX105" s="312"/>
      <c r="BY105" s="312"/>
      <c r="BZ105" s="312"/>
      <c r="CA105" s="312"/>
      <c r="CB105" s="312"/>
      <c r="CC105" s="312"/>
      <c r="CD105" s="312"/>
      <c r="CE105" s="312"/>
      <c r="CF105" s="312">
        <v>0</v>
      </c>
      <c r="CG105" s="312"/>
      <c r="CH105" s="312"/>
      <c r="CI105" s="312"/>
      <c r="CJ105" s="312"/>
      <c r="CK105" s="312"/>
      <c r="CL105" s="312"/>
      <c r="CM105" s="312"/>
      <c r="CN105" s="312"/>
      <c r="CO105" s="312"/>
      <c r="CP105" s="312"/>
      <c r="CQ105" s="312"/>
      <c r="CR105" s="318">
        <v>0</v>
      </c>
      <c r="CS105" s="318"/>
      <c r="CT105" s="318"/>
      <c r="CU105" s="318"/>
      <c r="CV105" s="318"/>
      <c r="CW105" s="318"/>
    </row>
    <row r="106" spans="1:101" ht="40.5" customHeight="1">
      <c r="A106" s="203"/>
      <c r="B106" s="317" t="s">
        <v>877</v>
      </c>
      <c r="C106" s="317"/>
      <c r="D106" s="317"/>
      <c r="E106" s="317"/>
      <c r="F106" s="317"/>
      <c r="G106" s="317"/>
      <c r="H106" s="317"/>
      <c r="I106" s="317"/>
      <c r="J106" s="317"/>
      <c r="K106" s="317"/>
      <c r="L106" s="317"/>
      <c r="M106" s="312">
        <v>750000</v>
      </c>
      <c r="N106" s="312"/>
      <c r="O106" s="312"/>
      <c r="P106" s="312"/>
      <c r="Q106" s="312"/>
      <c r="R106" s="312"/>
      <c r="S106" s="312"/>
      <c r="T106" s="312"/>
      <c r="U106" s="312"/>
      <c r="V106" s="312"/>
      <c r="W106" s="312"/>
      <c r="X106" s="312"/>
      <c r="Y106" s="312"/>
      <c r="Z106" s="312"/>
      <c r="AA106" s="312">
        <v>7500000000</v>
      </c>
      <c r="AB106" s="312"/>
      <c r="AC106" s="312"/>
      <c r="AD106" s="312"/>
      <c r="AE106" s="312"/>
      <c r="AF106" s="312"/>
      <c r="AG106" s="312"/>
      <c r="AH106" s="312"/>
      <c r="AI106" s="312"/>
      <c r="AJ106" s="312"/>
      <c r="AK106" s="312"/>
      <c r="AL106" s="312"/>
      <c r="AM106" s="312"/>
      <c r="AN106" s="312"/>
      <c r="AO106" s="312"/>
      <c r="AP106" s="312"/>
      <c r="AQ106" s="312">
        <v>0</v>
      </c>
      <c r="AR106" s="312"/>
      <c r="AS106" s="312"/>
      <c r="AT106" s="312"/>
      <c r="AU106" s="312"/>
      <c r="AV106" s="312"/>
      <c r="AW106" s="312"/>
      <c r="AX106" s="312"/>
      <c r="AY106" s="312"/>
      <c r="AZ106" s="312"/>
      <c r="BA106" s="312"/>
      <c r="BB106" s="312"/>
      <c r="BC106" s="312"/>
      <c r="BD106" s="312"/>
      <c r="BE106" s="312"/>
      <c r="BF106" s="312"/>
      <c r="BG106" s="312"/>
      <c r="BH106" s="312"/>
      <c r="BI106" s="312"/>
      <c r="BJ106" s="312"/>
      <c r="BK106" s="312"/>
      <c r="BL106" s="312"/>
      <c r="BM106" s="312"/>
      <c r="BN106" s="312"/>
      <c r="BO106" s="312">
        <v>0</v>
      </c>
      <c r="BP106" s="312"/>
      <c r="BQ106" s="312"/>
      <c r="BR106" s="312"/>
      <c r="BS106" s="312"/>
      <c r="BT106" s="312"/>
      <c r="BU106" s="312"/>
      <c r="BV106" s="312"/>
      <c r="BW106" s="312"/>
      <c r="BX106" s="312"/>
      <c r="BY106" s="312"/>
      <c r="BZ106" s="312"/>
      <c r="CA106" s="312"/>
      <c r="CB106" s="312"/>
      <c r="CC106" s="312"/>
      <c r="CD106" s="312"/>
      <c r="CE106" s="312"/>
      <c r="CF106" s="312">
        <v>0</v>
      </c>
      <c r="CG106" s="312"/>
      <c r="CH106" s="312"/>
      <c r="CI106" s="312"/>
      <c r="CJ106" s="312"/>
      <c r="CK106" s="312"/>
      <c r="CL106" s="312"/>
      <c r="CM106" s="312"/>
      <c r="CN106" s="312"/>
      <c r="CO106" s="312"/>
      <c r="CP106" s="312"/>
      <c r="CQ106" s="312"/>
      <c r="CR106" s="318">
        <v>0</v>
      </c>
      <c r="CS106" s="318"/>
      <c r="CT106" s="318"/>
      <c r="CU106" s="318"/>
      <c r="CV106" s="318"/>
      <c r="CW106" s="318"/>
    </row>
    <row r="107" spans="1:101" ht="31.5" customHeight="1">
      <c r="A107" s="203"/>
      <c r="B107" s="317" t="s">
        <v>878</v>
      </c>
      <c r="C107" s="317"/>
      <c r="D107" s="317"/>
      <c r="E107" s="317"/>
      <c r="F107" s="317"/>
      <c r="G107" s="317"/>
      <c r="H107" s="317"/>
      <c r="I107" s="317"/>
      <c r="J107" s="317"/>
      <c r="K107" s="317"/>
      <c r="L107" s="317"/>
      <c r="M107" s="312">
        <v>54000</v>
      </c>
      <c r="N107" s="312"/>
      <c r="O107" s="312"/>
      <c r="P107" s="312"/>
      <c r="Q107" s="312"/>
      <c r="R107" s="312"/>
      <c r="S107" s="312"/>
      <c r="T107" s="312"/>
      <c r="U107" s="312"/>
      <c r="V107" s="312"/>
      <c r="W107" s="312"/>
      <c r="X107" s="312"/>
      <c r="Y107" s="312"/>
      <c r="Z107" s="312"/>
      <c r="AA107" s="312">
        <v>432000000</v>
      </c>
      <c r="AB107" s="312"/>
      <c r="AC107" s="312"/>
      <c r="AD107" s="312"/>
      <c r="AE107" s="312"/>
      <c r="AF107" s="312"/>
      <c r="AG107" s="312"/>
      <c r="AH107" s="312"/>
      <c r="AI107" s="312"/>
      <c r="AJ107" s="312"/>
      <c r="AK107" s="312"/>
      <c r="AL107" s="312"/>
      <c r="AM107" s="312"/>
      <c r="AN107" s="312"/>
      <c r="AO107" s="312"/>
      <c r="AP107" s="312"/>
      <c r="AQ107" s="312"/>
      <c r="AR107" s="312"/>
      <c r="AS107" s="312"/>
      <c r="AT107" s="312"/>
      <c r="AU107" s="312"/>
      <c r="AV107" s="312"/>
      <c r="AW107" s="312"/>
      <c r="AX107" s="312"/>
      <c r="AY107" s="312"/>
      <c r="AZ107" s="312"/>
      <c r="BA107" s="312"/>
      <c r="BB107" s="312"/>
      <c r="BC107" s="312"/>
      <c r="BD107" s="312"/>
      <c r="BE107" s="312"/>
      <c r="BF107" s="312"/>
      <c r="BG107" s="312"/>
      <c r="BH107" s="312"/>
      <c r="BI107" s="312"/>
      <c r="BJ107" s="312"/>
      <c r="BK107" s="312"/>
      <c r="BL107" s="312"/>
      <c r="BM107" s="312"/>
      <c r="BN107" s="312"/>
      <c r="BO107" s="312"/>
      <c r="BP107" s="312"/>
      <c r="BQ107" s="312"/>
      <c r="BR107" s="312"/>
      <c r="BS107" s="312"/>
      <c r="BT107" s="312"/>
      <c r="BU107" s="312"/>
      <c r="BV107" s="312"/>
      <c r="BW107" s="312"/>
      <c r="BX107" s="312"/>
      <c r="BY107" s="312"/>
      <c r="BZ107" s="312"/>
      <c r="CA107" s="312"/>
      <c r="CB107" s="312"/>
      <c r="CC107" s="312"/>
      <c r="CD107" s="312"/>
      <c r="CE107" s="312"/>
      <c r="CF107" s="312"/>
      <c r="CG107" s="312"/>
      <c r="CH107" s="312"/>
      <c r="CI107" s="312"/>
      <c r="CJ107" s="312"/>
      <c r="CK107" s="312"/>
      <c r="CL107" s="312"/>
      <c r="CM107" s="312"/>
      <c r="CN107" s="312"/>
      <c r="CO107" s="312"/>
      <c r="CP107" s="312"/>
      <c r="CQ107" s="312"/>
      <c r="CR107" s="318"/>
      <c r="CS107" s="318"/>
      <c r="CT107" s="318"/>
      <c r="CU107" s="318"/>
      <c r="CV107" s="318"/>
      <c r="CW107" s="318"/>
    </row>
    <row r="108" spans="1:101" ht="26.25" customHeight="1">
      <c r="A108" s="94" t="s">
        <v>417</v>
      </c>
      <c r="B108" s="329" t="s">
        <v>206</v>
      </c>
      <c r="C108" s="329"/>
      <c r="D108" s="329"/>
      <c r="E108" s="329"/>
      <c r="F108" s="329"/>
      <c r="G108" s="329"/>
      <c r="H108" s="329"/>
      <c r="I108" s="329"/>
      <c r="J108" s="329"/>
      <c r="K108" s="329"/>
      <c r="L108" s="329"/>
      <c r="M108" s="330">
        <f>SUM(M100:P107)</f>
        <v>2114885</v>
      </c>
      <c r="N108" s="330"/>
      <c r="O108" s="330"/>
      <c r="P108" s="330"/>
      <c r="Q108" s="330"/>
      <c r="R108" s="330"/>
      <c r="S108" s="330"/>
      <c r="T108" s="330"/>
      <c r="U108" s="330"/>
      <c r="V108" s="330"/>
      <c r="W108" s="330"/>
      <c r="X108" s="330"/>
      <c r="Y108" s="330"/>
      <c r="Z108" s="330"/>
      <c r="AA108" s="330">
        <f>SUM(AA100:AN107)</f>
        <v>28060561260</v>
      </c>
      <c r="AB108" s="330"/>
      <c r="AC108" s="330"/>
      <c r="AD108" s="330"/>
      <c r="AE108" s="330"/>
      <c r="AF108" s="330"/>
      <c r="AG108" s="330"/>
      <c r="AH108" s="330"/>
      <c r="AI108" s="330"/>
      <c r="AJ108" s="330"/>
      <c r="AK108" s="330"/>
      <c r="AL108" s="330"/>
      <c r="AM108" s="330"/>
      <c r="AN108" s="330"/>
      <c r="AO108" s="330"/>
      <c r="AP108" s="330"/>
      <c r="AQ108" s="330">
        <f>SUM(AQ100:BN107)</f>
        <v>1225826000</v>
      </c>
      <c r="AR108" s="330"/>
      <c r="AS108" s="330"/>
      <c r="AT108" s="330"/>
      <c r="AU108" s="330"/>
      <c r="AV108" s="330"/>
      <c r="AW108" s="330"/>
      <c r="AX108" s="330"/>
      <c r="AY108" s="330"/>
      <c r="AZ108" s="330"/>
      <c r="BA108" s="330"/>
      <c r="BB108" s="330"/>
      <c r="BC108" s="330"/>
      <c r="BD108" s="330"/>
      <c r="BE108" s="330"/>
      <c r="BF108" s="330"/>
      <c r="BG108" s="330"/>
      <c r="BH108" s="330"/>
      <c r="BI108" s="330"/>
      <c r="BJ108" s="330"/>
      <c r="BK108" s="330"/>
      <c r="BL108" s="330"/>
      <c r="BM108" s="330"/>
      <c r="BN108" s="330"/>
      <c r="BO108" s="330">
        <f>SUM(BO100:CE107)</f>
        <v>7402735260</v>
      </c>
      <c r="BP108" s="330"/>
      <c r="BQ108" s="330"/>
      <c r="BR108" s="330"/>
      <c r="BS108" s="330"/>
      <c r="BT108" s="330"/>
      <c r="BU108" s="330"/>
      <c r="BV108" s="330"/>
      <c r="BW108" s="330"/>
      <c r="BX108" s="330"/>
      <c r="BY108" s="330"/>
      <c r="BZ108" s="330"/>
      <c r="CA108" s="330"/>
      <c r="CB108" s="330"/>
      <c r="CC108" s="330"/>
      <c r="CD108" s="330"/>
      <c r="CE108" s="330"/>
      <c r="CF108" s="330">
        <f>SUM(CF100:CQ107)</f>
        <v>307204760</v>
      </c>
      <c r="CG108" s="330"/>
      <c r="CH108" s="330"/>
      <c r="CI108" s="330"/>
      <c r="CJ108" s="330"/>
      <c r="CK108" s="330"/>
      <c r="CL108" s="330"/>
      <c r="CM108" s="330"/>
      <c r="CN108" s="330"/>
      <c r="CO108" s="330"/>
      <c r="CP108" s="330"/>
      <c r="CQ108" s="330"/>
      <c r="CR108" s="331">
        <f>SUM(CR100:CW107)</f>
        <v>7095530500</v>
      </c>
      <c r="CS108" s="331"/>
      <c r="CT108" s="331"/>
      <c r="CU108" s="331"/>
      <c r="CV108" s="331"/>
      <c r="CW108" s="331"/>
    </row>
    <row r="109" spans="1:101" ht="17.25" customHeight="1">
      <c r="A109" s="89"/>
    </row>
    <row r="110" spans="1:101" ht="12.75" customHeight="1">
      <c r="A110" s="319" t="s">
        <v>985</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c r="AH110" s="319"/>
      <c r="AI110" s="319"/>
      <c r="AJ110" s="319"/>
      <c r="AK110" s="319"/>
      <c r="AL110" s="319"/>
      <c r="AM110" s="319"/>
      <c r="AN110" s="319"/>
      <c r="AO110" s="319"/>
      <c r="AP110" s="319"/>
      <c r="AQ110" s="319"/>
      <c r="AR110" s="319"/>
      <c r="AS110" s="319"/>
      <c r="AT110" s="369">
        <v>42735</v>
      </c>
      <c r="AU110" s="345"/>
      <c r="AV110" s="345"/>
      <c r="AW110" s="345"/>
      <c r="AX110" s="345"/>
      <c r="AY110" s="345"/>
      <c r="AZ110" s="345"/>
      <c r="BA110" s="345"/>
      <c r="BB110" s="345"/>
      <c r="BC110" s="345"/>
      <c r="BD110" s="345"/>
      <c r="BE110" s="345"/>
      <c r="BF110" s="345"/>
      <c r="BG110" s="345"/>
      <c r="BH110" s="345"/>
      <c r="BI110" s="345"/>
      <c r="BJ110" s="345"/>
      <c r="BK110" s="345"/>
      <c r="BL110" s="345"/>
      <c r="BM110" s="345"/>
      <c r="BN110" s="345"/>
      <c r="BO110" s="345"/>
      <c r="BP110" s="345"/>
      <c r="BQ110" s="345"/>
      <c r="BR110" s="345"/>
      <c r="BS110" s="345"/>
      <c r="BT110" s="345"/>
      <c r="BU110" s="369">
        <v>42370</v>
      </c>
      <c r="BV110" s="345"/>
      <c r="BW110" s="345"/>
      <c r="BX110" s="345"/>
      <c r="BY110" s="345"/>
      <c r="BZ110" s="345"/>
      <c r="CA110" s="345"/>
      <c r="CB110" s="345"/>
      <c r="CC110" s="345"/>
      <c r="CD110" s="345"/>
      <c r="CE110" s="345"/>
      <c r="CF110" s="345"/>
      <c r="CG110" s="345"/>
      <c r="CH110" s="345"/>
      <c r="CI110" s="345"/>
      <c r="CJ110" s="345"/>
      <c r="CK110" s="345"/>
      <c r="CL110" s="345"/>
      <c r="CM110" s="345"/>
      <c r="CN110" s="345"/>
    </row>
    <row r="111" spans="1:101" s="99" customFormat="1">
      <c r="A111" s="335" t="s">
        <v>879</v>
      </c>
      <c r="B111" s="335"/>
      <c r="C111" s="335"/>
      <c r="D111" s="335"/>
      <c r="E111" s="335"/>
      <c r="F111" s="335"/>
      <c r="G111" s="335"/>
      <c r="H111" s="335"/>
      <c r="I111" s="335"/>
      <c r="J111" s="335"/>
      <c r="K111" s="335"/>
      <c r="L111" s="335"/>
      <c r="M111" s="335"/>
      <c r="N111" s="335"/>
      <c r="O111" s="335"/>
      <c r="P111" s="335"/>
      <c r="Q111" s="335"/>
      <c r="R111" s="335"/>
      <c r="S111" s="335"/>
      <c r="T111" s="335"/>
      <c r="U111" s="335"/>
      <c r="V111" s="335"/>
      <c r="W111" s="335"/>
      <c r="X111" s="335"/>
      <c r="Y111" s="335"/>
      <c r="Z111" s="335"/>
      <c r="AA111" s="335"/>
      <c r="AB111" s="335"/>
      <c r="AC111" s="335"/>
      <c r="AD111" s="335"/>
      <c r="AE111" s="335"/>
      <c r="AF111" s="335"/>
      <c r="AG111" s="335"/>
      <c r="AH111" s="335"/>
      <c r="AI111" s="335"/>
      <c r="AJ111" s="335"/>
      <c r="AK111" s="335"/>
      <c r="AL111" s="335"/>
      <c r="AM111" s="335"/>
      <c r="AN111" s="335"/>
      <c r="AO111" s="335"/>
      <c r="AP111" s="335"/>
      <c r="AQ111" s="335"/>
      <c r="AR111" s="335"/>
      <c r="AS111" s="335"/>
      <c r="AT111" s="218">
        <v>0</v>
      </c>
      <c r="AU111" s="218"/>
      <c r="AV111" s="218"/>
      <c r="AW111" s="218"/>
      <c r="AX111" s="218"/>
      <c r="AY111" s="218"/>
      <c r="AZ111" s="218"/>
      <c r="BA111" s="218"/>
      <c r="BB111" s="321">
        <v>173616661</v>
      </c>
      <c r="BC111" s="321"/>
      <c r="BD111" s="321"/>
      <c r="BE111" s="321"/>
      <c r="BF111" s="321"/>
      <c r="BG111" s="321"/>
      <c r="BH111" s="321"/>
      <c r="BI111" s="321"/>
      <c r="BJ111" s="321"/>
      <c r="BK111" s="321"/>
      <c r="BL111" s="321"/>
      <c r="BM111" s="321"/>
      <c r="BN111" s="321"/>
      <c r="BO111" s="321"/>
      <c r="BP111" s="321"/>
      <c r="BQ111" s="321"/>
      <c r="BR111" s="218"/>
      <c r="BS111" s="218"/>
      <c r="BT111" s="218"/>
      <c r="BU111" s="340">
        <f>SUM(BT112:CN114)</f>
        <v>77443405</v>
      </c>
      <c r="BV111" s="340"/>
      <c r="BW111" s="340"/>
      <c r="BX111" s="340"/>
      <c r="BY111" s="340"/>
      <c r="BZ111" s="340"/>
      <c r="CA111" s="340"/>
      <c r="CB111" s="340"/>
      <c r="CC111" s="340"/>
      <c r="CD111" s="340"/>
      <c r="CE111" s="340"/>
      <c r="CF111" s="340"/>
      <c r="CG111" s="340"/>
      <c r="CH111" s="340"/>
      <c r="CI111" s="340"/>
      <c r="CJ111" s="340"/>
      <c r="CK111" s="340"/>
      <c r="CL111" s="340"/>
      <c r="CM111" s="340"/>
      <c r="CN111" s="340"/>
    </row>
    <row r="112" spans="1:101" ht="15" customHeight="1">
      <c r="A112" s="332" t="s">
        <v>880</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332"/>
      <c r="AF112" s="332"/>
      <c r="AG112" s="332"/>
      <c r="AH112" s="332"/>
      <c r="AI112" s="332"/>
      <c r="AJ112" s="332"/>
      <c r="AK112" s="332"/>
      <c r="AL112" s="332"/>
      <c r="AM112" s="332"/>
      <c r="AN112" s="332"/>
      <c r="AO112" s="332"/>
      <c r="AP112" s="332"/>
      <c r="AQ112" s="332"/>
      <c r="AR112" s="332"/>
      <c r="AS112" s="332"/>
      <c r="AT112" s="200"/>
      <c r="AU112" s="200"/>
      <c r="AV112" s="200"/>
      <c r="AW112" s="200"/>
      <c r="AX112" s="200"/>
      <c r="AY112" s="200"/>
      <c r="AZ112" s="200"/>
      <c r="BA112" s="200"/>
      <c r="BB112" s="200"/>
      <c r="BC112" s="200"/>
      <c r="BD112" s="200"/>
      <c r="BE112" s="200"/>
      <c r="BF112" s="200"/>
      <c r="BG112" s="200"/>
      <c r="BH112" s="200"/>
      <c r="BI112" s="200"/>
      <c r="BJ112" s="200"/>
      <c r="BK112" s="200"/>
      <c r="BL112" s="200"/>
      <c r="BM112" s="200"/>
      <c r="BN112" s="200"/>
      <c r="BO112" s="200"/>
      <c r="BP112" s="200"/>
      <c r="BQ112" s="200"/>
      <c r="BR112" s="200"/>
      <c r="BS112" s="200"/>
      <c r="BT112" s="200"/>
      <c r="BU112" s="340"/>
      <c r="BV112" s="340"/>
      <c r="BW112" s="340"/>
      <c r="BX112" s="340"/>
      <c r="BY112" s="340"/>
      <c r="BZ112" s="340"/>
      <c r="CA112" s="340"/>
      <c r="CB112" s="340"/>
      <c r="CC112" s="340"/>
      <c r="CD112" s="340"/>
      <c r="CE112" s="340"/>
      <c r="CF112" s="340"/>
      <c r="CG112" s="340"/>
      <c r="CH112" s="340"/>
      <c r="CI112" s="340"/>
      <c r="CJ112" s="340"/>
      <c r="CK112" s="340"/>
      <c r="CL112" s="340"/>
      <c r="CM112" s="340"/>
      <c r="CN112" s="340"/>
    </row>
    <row r="113" spans="1:95" ht="15" customHeight="1">
      <c r="A113" s="332" t="s">
        <v>881</v>
      </c>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2"/>
      <c r="AD113" s="332"/>
      <c r="AE113" s="332"/>
      <c r="AF113" s="332"/>
      <c r="AG113" s="332"/>
      <c r="AH113" s="332"/>
      <c r="AI113" s="332"/>
      <c r="AJ113" s="332"/>
      <c r="AK113" s="332"/>
      <c r="AL113" s="332"/>
      <c r="AM113" s="332"/>
      <c r="AN113" s="332"/>
      <c r="AO113" s="332"/>
      <c r="AP113" s="332"/>
      <c r="AQ113" s="332"/>
      <c r="AR113" s="197"/>
      <c r="AS113" s="197"/>
      <c r="AT113" s="200"/>
      <c r="AU113" s="200"/>
      <c r="AV113" s="200"/>
      <c r="AW113" s="200"/>
      <c r="AX113" s="200"/>
      <c r="AY113" s="200"/>
      <c r="AZ113" s="200"/>
      <c r="BA113" s="200"/>
      <c r="BB113" s="200"/>
      <c r="BC113" s="200"/>
      <c r="BD113" s="200"/>
      <c r="BE113" s="200"/>
      <c r="BF113" s="200"/>
      <c r="BG113" s="200"/>
      <c r="BH113" s="200"/>
      <c r="BI113" s="200"/>
      <c r="BJ113" s="200"/>
      <c r="BK113" s="200"/>
      <c r="BL113" s="200"/>
      <c r="BM113" s="200"/>
      <c r="BN113" s="200"/>
      <c r="BO113" s="200"/>
      <c r="BP113" s="200"/>
      <c r="BQ113" s="200"/>
      <c r="BR113" s="200"/>
      <c r="BS113" s="200"/>
      <c r="BT113" s="200"/>
      <c r="BU113" s="340"/>
      <c r="BV113" s="340"/>
      <c r="BW113" s="340"/>
      <c r="BX113" s="340"/>
      <c r="BY113" s="340"/>
      <c r="BZ113" s="340"/>
      <c r="CA113" s="340"/>
      <c r="CB113" s="340"/>
      <c r="CC113" s="340"/>
      <c r="CD113" s="340"/>
      <c r="CE113" s="340"/>
      <c r="CF113" s="340"/>
      <c r="CG113" s="340"/>
      <c r="CH113" s="340"/>
      <c r="CI113" s="340"/>
      <c r="CJ113" s="340"/>
      <c r="CK113" s="340"/>
      <c r="CL113" s="340"/>
      <c r="CM113" s="340"/>
      <c r="CN113" s="200"/>
    </row>
    <row r="114" spans="1:95" ht="15" customHeight="1">
      <c r="A114" s="332" t="s">
        <v>453</v>
      </c>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332"/>
      <c r="AB114" s="332"/>
      <c r="AC114" s="332"/>
      <c r="AD114" s="332"/>
      <c r="AE114" s="332"/>
      <c r="AF114" s="332"/>
      <c r="AG114" s="332"/>
      <c r="AH114" s="332"/>
      <c r="AI114" s="332"/>
      <c r="AJ114" s="332"/>
      <c r="AK114" s="332"/>
      <c r="AL114" s="332"/>
      <c r="AM114" s="332"/>
      <c r="AN114" s="332"/>
      <c r="AO114" s="332"/>
      <c r="AP114" s="332"/>
      <c r="AQ114" s="332"/>
      <c r="AR114" s="332"/>
      <c r="AS114" s="332"/>
      <c r="AT114" s="200"/>
      <c r="AU114" s="200"/>
      <c r="AV114" s="200"/>
      <c r="AW114" s="200"/>
      <c r="AX114" s="200"/>
      <c r="AY114" s="339">
        <v>256526109</v>
      </c>
      <c r="AZ114" s="339"/>
      <c r="BA114" s="339"/>
      <c r="BB114" s="339"/>
      <c r="BC114" s="339"/>
      <c r="BD114" s="339"/>
      <c r="BE114" s="339"/>
      <c r="BF114" s="339"/>
      <c r="BG114" s="339"/>
      <c r="BH114" s="339"/>
      <c r="BI114" s="339"/>
      <c r="BJ114" s="339"/>
      <c r="BK114" s="339"/>
      <c r="BL114" s="339"/>
      <c r="BM114" s="339"/>
      <c r="BN114" s="339"/>
      <c r="BO114" s="339"/>
      <c r="BP114" s="339"/>
      <c r="BQ114" s="200"/>
      <c r="BR114" s="200"/>
      <c r="BS114" s="200"/>
      <c r="BT114" s="339">
        <v>77443405</v>
      </c>
      <c r="BU114" s="339"/>
      <c r="BV114" s="339"/>
      <c r="BW114" s="339"/>
      <c r="BX114" s="339"/>
      <c r="BY114" s="339"/>
      <c r="BZ114" s="339"/>
      <c r="CA114" s="339"/>
      <c r="CB114" s="339"/>
      <c r="CC114" s="339"/>
      <c r="CD114" s="339"/>
      <c r="CE114" s="339"/>
      <c r="CF114" s="339"/>
      <c r="CG114" s="339"/>
      <c r="CH114" s="339"/>
      <c r="CI114" s="339"/>
      <c r="CJ114" s="339"/>
      <c r="CK114" s="339"/>
      <c r="CL114" s="200"/>
      <c r="CM114" s="200"/>
      <c r="CN114" s="200"/>
    </row>
    <row r="115" spans="1:95" s="99" customFormat="1" ht="15" customHeight="1">
      <c r="A115" s="335" t="s">
        <v>882</v>
      </c>
      <c r="B115" s="335"/>
      <c r="C115" s="335"/>
      <c r="D115" s="335"/>
      <c r="E115" s="335"/>
      <c r="F115" s="335"/>
      <c r="G115" s="335"/>
      <c r="H115" s="335"/>
      <c r="I115" s="335"/>
      <c r="J115" s="335"/>
      <c r="K115" s="335"/>
      <c r="L115" s="335"/>
      <c r="M115" s="335"/>
      <c r="N115" s="335"/>
      <c r="O115" s="335"/>
      <c r="P115" s="335"/>
      <c r="Q115" s="335"/>
      <c r="R115" s="335"/>
      <c r="S115" s="335"/>
      <c r="T115" s="335"/>
      <c r="U115" s="335"/>
      <c r="V115" s="335"/>
      <c r="W115" s="335"/>
      <c r="X115" s="335"/>
      <c r="Y115" s="335"/>
      <c r="Z115" s="335"/>
      <c r="AA115" s="335"/>
      <c r="AB115" s="335"/>
      <c r="AC115" s="335"/>
      <c r="AD115" s="335"/>
      <c r="AE115" s="335"/>
      <c r="AF115" s="335"/>
      <c r="AG115" s="335"/>
      <c r="AH115" s="335"/>
      <c r="AI115" s="335"/>
      <c r="AJ115" s="335"/>
      <c r="AK115" s="335"/>
      <c r="AL115" s="335"/>
      <c r="AM115" s="335"/>
      <c r="AN115" s="335"/>
      <c r="AO115" s="335"/>
      <c r="AP115" s="335"/>
      <c r="AQ115" s="335"/>
      <c r="AR115" s="335"/>
      <c r="AS115" s="335"/>
      <c r="AT115" s="202"/>
      <c r="AU115" s="202"/>
      <c r="AV115" s="202"/>
      <c r="AW115" s="202"/>
      <c r="AX115" s="202"/>
      <c r="AY115" s="202"/>
      <c r="AZ115" s="202"/>
      <c r="BA115" s="202"/>
      <c r="BB115" s="202"/>
      <c r="BC115" s="202"/>
      <c r="BD115" s="202"/>
      <c r="BE115" s="321">
        <f>BC116+AT118</f>
        <v>549301469</v>
      </c>
      <c r="BF115" s="321"/>
      <c r="BG115" s="321"/>
      <c r="BH115" s="321"/>
      <c r="BI115" s="321"/>
      <c r="BJ115" s="321"/>
      <c r="BK115" s="321"/>
      <c r="BL115" s="321"/>
      <c r="BM115" s="321"/>
      <c r="BN115" s="321"/>
      <c r="BO115" s="321"/>
      <c r="BP115" s="321"/>
      <c r="BQ115" s="321"/>
      <c r="BR115" s="321"/>
      <c r="BS115" s="218"/>
      <c r="BT115" s="218"/>
      <c r="BU115" s="218"/>
      <c r="BV115" s="218"/>
      <c r="BW115" s="218"/>
      <c r="BX115" s="218"/>
      <c r="BY115" s="218"/>
      <c r="BZ115" s="218"/>
      <c r="CA115" s="218"/>
      <c r="CB115" s="218"/>
      <c r="CC115" s="218"/>
      <c r="CD115" s="218"/>
      <c r="CE115" s="321">
        <f>BT116+BT117+BU118</f>
        <v>891570190</v>
      </c>
      <c r="CF115" s="321"/>
      <c r="CG115" s="321"/>
      <c r="CH115" s="321"/>
      <c r="CI115" s="321"/>
      <c r="CJ115" s="321"/>
      <c r="CK115" s="321"/>
      <c r="CL115" s="321"/>
      <c r="CM115" s="321"/>
      <c r="CN115" s="321"/>
      <c r="CO115" s="321"/>
      <c r="CP115" s="321"/>
      <c r="CQ115" s="321"/>
    </row>
    <row r="116" spans="1:95" ht="15" customHeight="1">
      <c r="A116" s="332" t="s">
        <v>883</v>
      </c>
      <c r="B116" s="332"/>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c r="AR116" s="332"/>
      <c r="AS116" s="332"/>
      <c r="AT116" s="200"/>
      <c r="AU116" s="200"/>
      <c r="AV116" s="200"/>
      <c r="AW116" s="200"/>
      <c r="AX116" s="200"/>
      <c r="AY116" s="200"/>
      <c r="AZ116" s="200"/>
      <c r="BA116" s="200"/>
      <c r="BB116" s="200"/>
      <c r="BC116" s="339">
        <f>431694970</f>
        <v>431694970</v>
      </c>
      <c r="BD116" s="339"/>
      <c r="BE116" s="339"/>
      <c r="BF116" s="339"/>
      <c r="BG116" s="339"/>
      <c r="BH116" s="339"/>
      <c r="BI116" s="339"/>
      <c r="BJ116" s="339"/>
      <c r="BK116" s="339"/>
      <c r="BL116" s="339"/>
      <c r="BM116" s="339"/>
      <c r="BN116" s="339"/>
      <c r="BO116" s="339"/>
      <c r="BP116" s="339"/>
      <c r="BQ116" s="339"/>
      <c r="BR116" s="339"/>
      <c r="BS116" s="200"/>
      <c r="BT116" s="339">
        <v>698170732</v>
      </c>
      <c r="BU116" s="339"/>
      <c r="BV116" s="339"/>
      <c r="BW116" s="339"/>
      <c r="BX116" s="339"/>
      <c r="BY116" s="339"/>
      <c r="BZ116" s="339"/>
      <c r="CA116" s="339"/>
      <c r="CB116" s="339"/>
      <c r="CC116" s="339"/>
      <c r="CD116" s="339"/>
      <c r="CE116" s="339"/>
      <c r="CF116" s="339"/>
      <c r="CG116" s="339"/>
      <c r="CH116" s="339"/>
      <c r="CI116" s="339"/>
      <c r="CJ116" s="339"/>
      <c r="CK116" s="339"/>
      <c r="CL116" s="200"/>
      <c r="CM116" s="200"/>
      <c r="CN116" s="200"/>
    </row>
    <row r="117" spans="1:95" ht="15" customHeight="1">
      <c r="A117" s="332" t="s">
        <v>884</v>
      </c>
      <c r="B117" s="332"/>
      <c r="C117" s="332"/>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c r="Z117" s="332"/>
      <c r="AA117" s="332"/>
      <c r="AB117" s="332"/>
      <c r="AC117" s="332"/>
      <c r="AD117" s="332"/>
      <c r="AE117" s="332"/>
      <c r="AF117" s="332"/>
      <c r="AG117" s="332"/>
      <c r="AH117" s="332"/>
      <c r="AI117" s="332"/>
      <c r="AJ117" s="332"/>
      <c r="AK117" s="332"/>
      <c r="AL117" s="332"/>
      <c r="AM117" s="332"/>
      <c r="AN117" s="332"/>
      <c r="AO117" s="332"/>
      <c r="AP117" s="332"/>
      <c r="AQ117" s="332"/>
      <c r="AR117" s="197"/>
      <c r="AS117" s="197"/>
      <c r="AT117" s="200"/>
      <c r="AU117" s="200"/>
      <c r="AV117" s="200"/>
      <c r="AW117" s="200"/>
      <c r="AX117" s="200"/>
      <c r="AY117" s="200"/>
      <c r="AZ117" s="200"/>
      <c r="BA117" s="200"/>
      <c r="BB117" s="200"/>
      <c r="BC117" s="320"/>
      <c r="BD117" s="320"/>
      <c r="BE117" s="320"/>
      <c r="BF117" s="320"/>
      <c r="BG117" s="320"/>
      <c r="BH117" s="320"/>
      <c r="BI117" s="320"/>
      <c r="BJ117" s="320"/>
      <c r="BK117" s="320"/>
      <c r="BL117" s="320"/>
      <c r="BM117" s="320"/>
      <c r="BN117" s="320"/>
      <c r="BO117" s="320"/>
      <c r="BP117" s="320"/>
      <c r="BQ117" s="320"/>
      <c r="BR117" s="320"/>
      <c r="BS117" s="200"/>
      <c r="BT117" s="339">
        <v>130322579</v>
      </c>
      <c r="BU117" s="339"/>
      <c r="BV117" s="339"/>
      <c r="BW117" s="339"/>
      <c r="BX117" s="339"/>
      <c r="BY117" s="339"/>
      <c r="BZ117" s="339"/>
      <c r="CA117" s="339"/>
      <c r="CB117" s="339"/>
      <c r="CC117" s="339"/>
      <c r="CD117" s="339"/>
      <c r="CE117" s="339"/>
      <c r="CF117" s="339"/>
      <c r="CG117" s="339"/>
      <c r="CH117" s="339"/>
      <c r="CI117" s="339"/>
      <c r="CJ117" s="339"/>
      <c r="CK117" s="339"/>
      <c r="CL117" s="200"/>
      <c r="CM117" s="200"/>
      <c r="CN117" s="200"/>
    </row>
    <row r="118" spans="1:95" ht="15" customHeight="1">
      <c r="A118" s="332" t="s">
        <v>453</v>
      </c>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c r="AR118" s="332"/>
      <c r="AS118" s="332"/>
      <c r="AT118" s="339">
        <v>117606499</v>
      </c>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218">
        <v>63076879</v>
      </c>
      <c r="BV118" s="218"/>
      <c r="BW118" s="218"/>
      <c r="BX118" s="218"/>
      <c r="BY118" s="218"/>
      <c r="BZ118" s="218"/>
      <c r="CA118" s="218"/>
      <c r="CB118" s="218"/>
      <c r="CC118" s="339">
        <v>63076879</v>
      </c>
      <c r="CD118" s="339"/>
      <c r="CE118" s="339"/>
      <c r="CF118" s="339"/>
      <c r="CG118" s="339"/>
      <c r="CH118" s="339"/>
      <c r="CI118" s="339"/>
      <c r="CJ118" s="339"/>
      <c r="CK118" s="339"/>
      <c r="CL118" s="218"/>
      <c r="CM118" s="218"/>
      <c r="CN118" s="218"/>
    </row>
    <row r="119" spans="1:95">
      <c r="A119" s="335"/>
      <c r="B119" s="335"/>
      <c r="C119" s="335"/>
      <c r="D119" s="335"/>
      <c r="E119" s="335"/>
      <c r="F119" s="335"/>
      <c r="G119" s="335"/>
      <c r="H119" s="335"/>
      <c r="I119" s="335"/>
      <c r="J119" s="335"/>
      <c r="K119" s="335"/>
      <c r="L119" s="335"/>
      <c r="M119" s="335"/>
      <c r="N119" s="335"/>
      <c r="O119" s="335"/>
      <c r="P119" s="335"/>
      <c r="Q119" s="335"/>
      <c r="R119" s="335"/>
      <c r="S119" s="335"/>
      <c r="T119" s="335"/>
      <c r="U119" s="335"/>
      <c r="V119" s="335"/>
      <c r="W119" s="335"/>
      <c r="X119" s="335"/>
      <c r="Y119" s="335"/>
      <c r="Z119" s="335"/>
      <c r="AA119" s="335"/>
      <c r="AB119" s="335"/>
      <c r="AC119" s="335"/>
      <c r="AD119" s="335"/>
      <c r="AE119" s="335"/>
      <c r="AF119" s="335"/>
      <c r="AG119" s="335"/>
      <c r="AH119" s="335"/>
      <c r="AI119" s="335"/>
      <c r="AJ119" s="335"/>
      <c r="AK119" s="335"/>
      <c r="AL119" s="335"/>
      <c r="AM119" s="335"/>
      <c r="AN119" s="335"/>
      <c r="AO119" s="335"/>
      <c r="AP119" s="335"/>
      <c r="AQ119" s="335"/>
      <c r="AR119" s="335"/>
      <c r="AS119" s="335"/>
      <c r="AT119" s="340">
        <v>0</v>
      </c>
      <c r="AU119" s="340"/>
      <c r="AV119" s="340"/>
      <c r="AW119" s="340"/>
      <c r="AX119" s="340"/>
      <c r="AY119" s="340"/>
      <c r="AZ119" s="340"/>
      <c r="BA119" s="340"/>
      <c r="BB119" s="340"/>
      <c r="BC119" s="340"/>
      <c r="BD119" s="340"/>
      <c r="BE119" s="340"/>
      <c r="BF119" s="340"/>
      <c r="BG119" s="340"/>
      <c r="BH119" s="340"/>
      <c r="BI119" s="340"/>
      <c r="BJ119" s="340"/>
      <c r="BK119" s="340"/>
      <c r="BL119" s="340"/>
      <c r="BM119" s="340"/>
      <c r="BN119" s="340"/>
      <c r="BO119" s="340"/>
      <c r="BP119" s="340"/>
      <c r="BQ119" s="340"/>
      <c r="BR119" s="340"/>
      <c r="BS119" s="340"/>
      <c r="BT119" s="340"/>
      <c r="BU119" s="340">
        <v>0</v>
      </c>
      <c r="BV119" s="340"/>
      <c r="BW119" s="340"/>
      <c r="BX119" s="340"/>
      <c r="BY119" s="340"/>
      <c r="BZ119" s="340"/>
      <c r="CA119" s="340"/>
      <c r="CB119" s="340"/>
      <c r="CC119" s="340"/>
      <c r="CD119" s="340"/>
      <c r="CE119" s="340"/>
      <c r="CF119" s="340"/>
      <c r="CG119" s="340"/>
      <c r="CH119" s="340"/>
      <c r="CI119" s="340"/>
      <c r="CJ119" s="340"/>
      <c r="CK119" s="340"/>
      <c r="CL119" s="340"/>
      <c r="CM119" s="340"/>
      <c r="CN119" s="340"/>
    </row>
    <row r="120" spans="1:95" ht="12.75" customHeight="1">
      <c r="A120" s="319" t="s">
        <v>986</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N120" s="319"/>
      <c r="AO120" s="319"/>
      <c r="AP120" s="319"/>
      <c r="AQ120" s="319"/>
      <c r="AR120" s="319"/>
      <c r="AS120" s="319"/>
      <c r="AT120" s="341">
        <f>AT110</f>
        <v>42735</v>
      </c>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1">
        <v>42370</v>
      </c>
      <c r="BV120" s="344"/>
      <c r="BW120" s="344"/>
      <c r="BX120" s="344"/>
      <c r="BY120" s="344"/>
      <c r="BZ120" s="344"/>
      <c r="CA120" s="344"/>
      <c r="CB120" s="344"/>
      <c r="CC120" s="344"/>
      <c r="CD120" s="344"/>
      <c r="CE120" s="344"/>
      <c r="CF120" s="344"/>
      <c r="CG120" s="344"/>
      <c r="CH120" s="344"/>
      <c r="CI120" s="344"/>
      <c r="CJ120" s="344"/>
      <c r="CK120" s="344"/>
      <c r="CL120" s="344"/>
      <c r="CM120" s="344"/>
      <c r="CN120" s="344"/>
    </row>
    <row r="121" spans="1:95" ht="15.75" customHeight="1">
      <c r="A121" s="332" t="s">
        <v>885</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332"/>
      <c r="AF121" s="332"/>
      <c r="AG121" s="332"/>
      <c r="AH121" s="332"/>
      <c r="AI121" s="332"/>
      <c r="AJ121" s="332"/>
      <c r="AK121" s="332"/>
      <c r="AL121" s="332"/>
      <c r="AM121" s="332"/>
      <c r="AN121" s="332"/>
      <c r="AO121" s="332"/>
      <c r="AP121" s="332"/>
      <c r="AQ121" s="332"/>
      <c r="AR121" s="332"/>
      <c r="AS121" s="332"/>
      <c r="AT121" s="339">
        <v>0</v>
      </c>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v>92564106</v>
      </c>
      <c r="BV121" s="339"/>
      <c r="BW121" s="339"/>
      <c r="BX121" s="339"/>
      <c r="BY121" s="339"/>
      <c r="BZ121" s="339"/>
      <c r="CA121" s="339"/>
      <c r="CB121" s="339"/>
      <c r="CC121" s="339"/>
      <c r="CD121" s="339"/>
      <c r="CE121" s="339"/>
      <c r="CF121" s="339"/>
      <c r="CG121" s="339"/>
      <c r="CH121" s="339"/>
      <c r="CI121" s="339"/>
      <c r="CJ121" s="339"/>
      <c r="CK121" s="339"/>
      <c r="CL121" s="339"/>
      <c r="CM121" s="339"/>
      <c r="CN121" s="339"/>
    </row>
    <row r="122" spans="1:95" ht="16.5" customHeight="1">
      <c r="A122" s="332" t="s">
        <v>886</v>
      </c>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332"/>
      <c r="AF122" s="332"/>
      <c r="AG122" s="332"/>
      <c r="AH122" s="332"/>
      <c r="AI122" s="332"/>
      <c r="AJ122" s="332"/>
      <c r="AK122" s="332"/>
      <c r="AL122" s="332"/>
      <c r="AM122" s="332"/>
      <c r="AN122" s="332"/>
      <c r="AO122" s="332"/>
      <c r="AP122" s="332"/>
      <c r="AQ122" s="332"/>
      <c r="AR122" s="332"/>
      <c r="AS122" s="332"/>
      <c r="AT122" s="339">
        <v>1612321236</v>
      </c>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v>1612321236</v>
      </c>
      <c r="BV122" s="339"/>
      <c r="BW122" s="339"/>
      <c r="BX122" s="339"/>
      <c r="BY122" s="339"/>
      <c r="BZ122" s="339"/>
      <c r="CA122" s="339"/>
      <c r="CB122" s="339"/>
      <c r="CC122" s="339"/>
      <c r="CD122" s="339"/>
      <c r="CE122" s="339"/>
      <c r="CF122" s="339"/>
      <c r="CG122" s="339"/>
      <c r="CH122" s="339"/>
      <c r="CI122" s="339"/>
      <c r="CJ122" s="339"/>
      <c r="CK122" s="339"/>
      <c r="CL122" s="339"/>
      <c r="CM122" s="339"/>
      <c r="CN122" s="339"/>
    </row>
    <row r="123" spans="1:95" s="99" customFormat="1" ht="19.5" customHeight="1">
      <c r="A123" s="335" t="s">
        <v>206</v>
      </c>
      <c r="B123" s="335"/>
      <c r="C123" s="335"/>
      <c r="D123" s="335"/>
      <c r="E123" s="335"/>
      <c r="F123" s="335"/>
      <c r="G123" s="335"/>
      <c r="H123" s="335"/>
      <c r="I123" s="335"/>
      <c r="J123" s="335"/>
      <c r="K123" s="335"/>
      <c r="L123" s="335"/>
      <c r="M123" s="335"/>
      <c r="N123" s="335"/>
      <c r="O123" s="335"/>
      <c r="P123" s="335"/>
      <c r="Q123" s="335"/>
      <c r="R123" s="335"/>
      <c r="S123" s="335"/>
      <c r="T123" s="335"/>
      <c r="U123" s="335"/>
      <c r="V123" s="335"/>
      <c r="W123" s="335"/>
      <c r="X123" s="335"/>
      <c r="Y123" s="335"/>
      <c r="Z123" s="335"/>
      <c r="AA123" s="335"/>
      <c r="AB123" s="335"/>
      <c r="AC123" s="335"/>
      <c r="AD123" s="335"/>
      <c r="AE123" s="335"/>
      <c r="AF123" s="335"/>
      <c r="AG123" s="335"/>
      <c r="AH123" s="335"/>
      <c r="AI123" s="335"/>
      <c r="AJ123" s="335"/>
      <c r="AK123" s="335"/>
      <c r="AL123" s="335"/>
      <c r="AM123" s="335"/>
      <c r="AN123" s="335"/>
      <c r="AO123" s="335"/>
      <c r="AP123" s="335"/>
      <c r="AQ123" s="335"/>
      <c r="AR123" s="335"/>
      <c r="AS123" s="335"/>
      <c r="AT123" s="340">
        <f>AT122+AT121</f>
        <v>1612321236</v>
      </c>
      <c r="AU123" s="340"/>
      <c r="AV123" s="340"/>
      <c r="AW123" s="340"/>
      <c r="AX123" s="340"/>
      <c r="AY123" s="340"/>
      <c r="AZ123" s="340"/>
      <c r="BA123" s="340"/>
      <c r="BB123" s="340"/>
      <c r="BC123" s="340"/>
      <c r="BD123" s="340"/>
      <c r="BE123" s="340"/>
      <c r="BF123" s="340"/>
      <c r="BG123" s="340"/>
      <c r="BH123" s="340"/>
      <c r="BI123" s="340"/>
      <c r="BJ123" s="340"/>
      <c r="BK123" s="340"/>
      <c r="BL123" s="340"/>
      <c r="BM123" s="340"/>
      <c r="BN123" s="340"/>
      <c r="BO123" s="340"/>
      <c r="BP123" s="340"/>
      <c r="BQ123" s="340"/>
      <c r="BR123" s="340"/>
      <c r="BS123" s="340"/>
      <c r="BT123" s="340"/>
      <c r="BU123" s="340">
        <f>BU121+BU122</f>
        <v>1704885342</v>
      </c>
      <c r="BV123" s="340"/>
      <c r="BW123" s="340"/>
      <c r="BX123" s="340"/>
      <c r="BY123" s="340"/>
      <c r="BZ123" s="340"/>
      <c r="CA123" s="340"/>
      <c r="CB123" s="340"/>
      <c r="CC123" s="340"/>
      <c r="CD123" s="340"/>
      <c r="CE123" s="340"/>
      <c r="CF123" s="340"/>
      <c r="CG123" s="340"/>
      <c r="CH123" s="340"/>
      <c r="CI123" s="340"/>
      <c r="CJ123" s="340"/>
      <c r="CK123" s="340"/>
      <c r="CL123" s="340"/>
      <c r="CM123" s="340"/>
      <c r="CN123" s="340"/>
    </row>
    <row r="124" spans="1:95" s="99" customFormat="1" ht="19.5" customHeight="1">
      <c r="A124" s="319" t="s">
        <v>987</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N124" s="319"/>
      <c r="AO124" s="319"/>
      <c r="AP124" s="319"/>
      <c r="AQ124" s="319"/>
      <c r="AR124" s="319"/>
      <c r="AS124" s="319"/>
      <c r="AT124" s="202"/>
      <c r="AU124" s="202"/>
      <c r="AV124" s="202"/>
      <c r="AW124" s="202"/>
      <c r="AX124" s="202"/>
      <c r="AY124" s="202"/>
      <c r="AZ124" s="202"/>
      <c r="BA124" s="202"/>
      <c r="BB124" s="202"/>
      <c r="BC124" s="202"/>
      <c r="BD124" s="202"/>
      <c r="BE124" s="202"/>
      <c r="BF124" s="202"/>
      <c r="BG124" s="202"/>
      <c r="BH124" s="202"/>
      <c r="BI124" s="202"/>
      <c r="BJ124" s="202"/>
      <c r="BK124" s="202"/>
      <c r="BL124" s="202"/>
      <c r="BM124" s="202"/>
      <c r="BN124" s="202"/>
      <c r="BO124" s="202"/>
      <c r="BP124" s="202"/>
      <c r="BQ124" s="202"/>
      <c r="BR124" s="202"/>
      <c r="BS124" s="202"/>
      <c r="BT124" s="202"/>
      <c r="BU124" s="202"/>
      <c r="BV124" s="202"/>
      <c r="BW124" s="202"/>
      <c r="BX124" s="202"/>
      <c r="BY124" s="202"/>
      <c r="BZ124" s="202"/>
      <c r="CA124" s="202"/>
      <c r="CB124" s="202"/>
      <c r="CC124" s="202"/>
      <c r="CD124" s="202"/>
      <c r="CE124" s="202"/>
      <c r="CF124" s="202"/>
      <c r="CG124" s="202"/>
      <c r="CH124" s="202"/>
      <c r="CI124" s="202"/>
      <c r="CJ124" s="202"/>
      <c r="CK124" s="202"/>
      <c r="CL124" s="202"/>
      <c r="CM124" s="202"/>
      <c r="CN124" s="202"/>
    </row>
    <row r="125" spans="1:95" s="99" customFormat="1" ht="19.5" customHeight="1">
      <c r="A125" s="201"/>
      <c r="B125" s="201"/>
      <c r="C125" s="201"/>
      <c r="D125" s="201"/>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2"/>
      <c r="AU125" s="369" t="s">
        <v>419</v>
      </c>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202"/>
      <c r="BW125" s="369" t="s">
        <v>420</v>
      </c>
      <c r="BX125" s="345"/>
      <c r="BY125" s="345"/>
      <c r="BZ125" s="345"/>
      <c r="CA125" s="345"/>
      <c r="CB125" s="345"/>
      <c r="CC125" s="345"/>
      <c r="CD125" s="345"/>
      <c r="CE125" s="345"/>
      <c r="CF125" s="345"/>
      <c r="CG125" s="345"/>
      <c r="CH125" s="345"/>
      <c r="CI125" s="345"/>
      <c r="CJ125" s="345"/>
      <c r="CK125" s="345"/>
      <c r="CL125" s="345"/>
      <c r="CM125" s="345"/>
      <c r="CN125" s="345"/>
      <c r="CO125" s="345"/>
      <c r="CP125" s="345"/>
    </row>
    <row r="126" spans="1:95" s="99" customFormat="1" ht="19.5" customHeight="1">
      <c r="A126" s="335" t="s">
        <v>887</v>
      </c>
      <c r="B126" s="335"/>
      <c r="C126" s="335"/>
      <c r="D126" s="335"/>
      <c r="E126" s="335"/>
      <c r="F126" s="335"/>
      <c r="G126" s="335"/>
      <c r="H126" s="335"/>
      <c r="I126" s="335"/>
      <c r="J126" s="335"/>
      <c r="K126" s="335"/>
      <c r="L126" s="335"/>
      <c r="M126" s="335"/>
      <c r="N126" s="335"/>
      <c r="O126" s="335"/>
      <c r="P126" s="335"/>
      <c r="Q126" s="335"/>
      <c r="R126" s="335"/>
      <c r="S126" s="335"/>
      <c r="T126" s="335"/>
      <c r="U126" s="335"/>
      <c r="V126" s="335"/>
      <c r="W126" s="335"/>
      <c r="X126" s="335"/>
      <c r="Y126" s="335"/>
      <c r="Z126" s="335"/>
      <c r="AA126" s="335"/>
      <c r="AB126" s="335"/>
      <c r="AC126" s="335"/>
      <c r="AD126" s="335"/>
      <c r="AE126" s="335"/>
      <c r="AF126" s="335"/>
      <c r="AG126" s="335"/>
      <c r="AH126" s="335"/>
      <c r="AI126" s="335"/>
      <c r="AJ126" s="335"/>
      <c r="AK126" s="335"/>
      <c r="AL126" s="335"/>
      <c r="AM126" s="335"/>
      <c r="AN126" s="335"/>
      <c r="AO126" s="335"/>
      <c r="AP126" s="335"/>
      <c r="AQ126" s="335"/>
      <c r="AR126" s="335"/>
      <c r="AS126" s="335"/>
      <c r="AT126" s="202"/>
      <c r="AU126" s="340"/>
      <c r="AV126" s="340"/>
      <c r="AW126" s="340"/>
      <c r="AX126" s="340"/>
      <c r="AY126" s="340"/>
      <c r="AZ126" s="340"/>
      <c r="BA126" s="340"/>
      <c r="BB126" s="340"/>
      <c r="BC126" s="340"/>
      <c r="BD126" s="340"/>
      <c r="BE126" s="340"/>
      <c r="BF126" s="340"/>
      <c r="BG126" s="340"/>
      <c r="BH126" s="340"/>
      <c r="BI126" s="340"/>
      <c r="BJ126" s="340"/>
      <c r="BK126" s="340"/>
      <c r="BL126" s="340"/>
      <c r="BM126" s="340"/>
      <c r="BN126" s="340"/>
      <c r="BO126" s="340"/>
      <c r="BP126" s="340"/>
      <c r="BQ126" s="340"/>
      <c r="BR126" s="340"/>
      <c r="BS126" s="340"/>
      <c r="BT126" s="202"/>
      <c r="BU126" s="340"/>
      <c r="BV126" s="340"/>
      <c r="BW126" s="340"/>
      <c r="BX126" s="340"/>
      <c r="BY126" s="340"/>
      <c r="BZ126" s="340"/>
      <c r="CA126" s="340"/>
      <c r="CB126" s="340"/>
      <c r="CC126" s="340"/>
      <c r="CD126" s="340"/>
      <c r="CE126" s="340"/>
      <c r="CF126" s="340"/>
      <c r="CG126" s="340"/>
      <c r="CH126" s="340"/>
      <c r="CI126" s="340"/>
      <c r="CJ126" s="340"/>
      <c r="CK126" s="340"/>
      <c r="CL126" s="202"/>
      <c r="CM126" s="202"/>
      <c r="CN126" s="202"/>
    </row>
    <row r="127" spans="1:95" s="99" customFormat="1" ht="19.5" customHeight="1">
      <c r="A127" s="335" t="s">
        <v>888</v>
      </c>
      <c r="B127" s="335"/>
      <c r="C127" s="335"/>
      <c r="D127" s="335"/>
      <c r="E127" s="335"/>
      <c r="F127" s="335"/>
      <c r="G127" s="335"/>
      <c r="H127" s="335"/>
      <c r="I127" s="335"/>
      <c r="J127" s="335"/>
      <c r="K127" s="335"/>
      <c r="L127" s="335"/>
      <c r="M127" s="335"/>
      <c r="N127" s="335"/>
      <c r="O127" s="335"/>
      <c r="P127" s="335"/>
      <c r="Q127" s="335"/>
      <c r="R127" s="335"/>
      <c r="S127" s="335"/>
      <c r="T127" s="335"/>
      <c r="U127" s="335"/>
      <c r="V127" s="335"/>
      <c r="W127" s="335"/>
      <c r="X127" s="335"/>
      <c r="Y127" s="335"/>
      <c r="Z127" s="335"/>
      <c r="AA127" s="335"/>
      <c r="AB127" s="335"/>
      <c r="AC127" s="335"/>
      <c r="AD127" s="335"/>
      <c r="AE127" s="335"/>
      <c r="AF127" s="335"/>
      <c r="AG127" s="335"/>
      <c r="AH127" s="335"/>
      <c r="AI127" s="335"/>
      <c r="AJ127" s="335"/>
      <c r="AK127" s="335"/>
      <c r="AL127" s="335"/>
      <c r="AM127" s="335"/>
      <c r="AN127" s="335"/>
      <c r="AO127" s="335"/>
      <c r="AP127" s="335"/>
      <c r="AQ127" s="335"/>
      <c r="AR127" s="201"/>
      <c r="AS127" s="201"/>
      <c r="AT127" s="202"/>
      <c r="AU127" s="340">
        <v>4244419133</v>
      </c>
      <c r="AV127" s="340"/>
      <c r="AW127" s="340"/>
      <c r="AX127" s="340"/>
      <c r="AY127" s="340"/>
      <c r="AZ127" s="340"/>
      <c r="BA127" s="340"/>
      <c r="BB127" s="340"/>
      <c r="BC127" s="340"/>
      <c r="BD127" s="340"/>
      <c r="BE127" s="340"/>
      <c r="BF127" s="340"/>
      <c r="BG127" s="340"/>
      <c r="BH127" s="340"/>
      <c r="BI127" s="340"/>
      <c r="BJ127" s="340"/>
      <c r="BK127" s="340"/>
      <c r="BL127" s="340"/>
      <c r="BM127" s="340"/>
      <c r="BN127" s="340"/>
      <c r="BO127" s="340"/>
      <c r="BP127" s="340"/>
      <c r="BQ127" s="340"/>
      <c r="BR127" s="340"/>
      <c r="BS127" s="340"/>
      <c r="BT127" s="202"/>
      <c r="BU127" s="340">
        <f>AU127</f>
        <v>4244419133</v>
      </c>
      <c r="BV127" s="340"/>
      <c r="BW127" s="340"/>
      <c r="BX127" s="340"/>
      <c r="BY127" s="340"/>
      <c r="BZ127" s="340"/>
      <c r="CA127" s="340"/>
      <c r="CB127" s="340"/>
      <c r="CC127" s="340"/>
      <c r="CD127" s="340"/>
      <c r="CE127" s="340"/>
      <c r="CF127" s="340"/>
      <c r="CG127" s="340"/>
      <c r="CH127" s="340"/>
      <c r="CI127" s="340"/>
      <c r="CJ127" s="340"/>
      <c r="CK127" s="340"/>
      <c r="CL127" s="202"/>
      <c r="CM127" s="202"/>
      <c r="CN127" s="202"/>
    </row>
    <row r="128" spans="1:95" s="99" customFormat="1" ht="19.5" customHeight="1">
      <c r="A128" s="332" t="s">
        <v>889</v>
      </c>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2"/>
      <c r="AD128" s="332"/>
      <c r="AE128" s="332"/>
      <c r="AF128" s="332"/>
      <c r="AG128" s="332"/>
      <c r="AH128" s="332"/>
      <c r="AI128" s="332"/>
      <c r="AJ128" s="332"/>
      <c r="AK128" s="332"/>
      <c r="AL128" s="332"/>
      <c r="AM128" s="332"/>
      <c r="AN128" s="332"/>
      <c r="AO128" s="332"/>
      <c r="AP128" s="332"/>
      <c r="AQ128" s="332"/>
      <c r="AR128" s="201"/>
      <c r="AS128" s="201"/>
      <c r="AT128" s="202"/>
      <c r="AU128" s="339">
        <v>900413019</v>
      </c>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c r="BQ128" s="339"/>
      <c r="BR128" s="339"/>
      <c r="BS128" s="339"/>
      <c r="BT128" s="200"/>
      <c r="BU128" s="339">
        <f t="shared" ref="BU128" si="0">AU128</f>
        <v>900413019</v>
      </c>
      <c r="BV128" s="339"/>
      <c r="BW128" s="339"/>
      <c r="BX128" s="339"/>
      <c r="BY128" s="339"/>
      <c r="BZ128" s="339"/>
      <c r="CA128" s="339"/>
      <c r="CB128" s="339"/>
      <c r="CC128" s="339"/>
      <c r="CD128" s="339"/>
      <c r="CE128" s="339"/>
      <c r="CF128" s="339"/>
      <c r="CG128" s="339"/>
      <c r="CH128" s="339"/>
      <c r="CI128" s="339"/>
      <c r="CJ128" s="339"/>
      <c r="CK128" s="339"/>
      <c r="CL128" s="202"/>
      <c r="CM128" s="202"/>
      <c r="CN128" s="202"/>
    </row>
    <row r="129" spans="1:94" s="99" customFormat="1" ht="19.5" customHeight="1">
      <c r="A129" s="332" t="s">
        <v>890</v>
      </c>
      <c r="B129" s="332"/>
      <c r="C129" s="332"/>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c r="Z129" s="332"/>
      <c r="AA129" s="332"/>
      <c r="AB129" s="332"/>
      <c r="AC129" s="332"/>
      <c r="AD129" s="332"/>
      <c r="AE129" s="332"/>
      <c r="AF129" s="332"/>
      <c r="AG129" s="332"/>
      <c r="AH129" s="332"/>
      <c r="AI129" s="332"/>
      <c r="AJ129" s="332"/>
      <c r="AK129" s="332"/>
      <c r="AL129" s="332"/>
      <c r="AM129" s="332"/>
      <c r="AN129" s="332"/>
      <c r="AO129" s="332"/>
      <c r="AP129" s="332"/>
      <c r="AQ129" s="332"/>
      <c r="AR129" s="201"/>
      <c r="AS129" s="201"/>
      <c r="AT129" s="202"/>
      <c r="AU129" s="339">
        <v>-396832650</v>
      </c>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c r="BS129" s="339"/>
      <c r="BT129" s="200"/>
      <c r="BU129" s="339">
        <f>AU129</f>
        <v>-396832650</v>
      </c>
      <c r="BV129" s="339"/>
      <c r="BW129" s="339"/>
      <c r="BX129" s="339"/>
      <c r="BY129" s="339"/>
      <c r="BZ129" s="339"/>
      <c r="CA129" s="339"/>
      <c r="CB129" s="339"/>
      <c r="CC129" s="339"/>
      <c r="CD129" s="339"/>
      <c r="CE129" s="339"/>
      <c r="CF129" s="339"/>
      <c r="CG129" s="339"/>
      <c r="CH129" s="339"/>
      <c r="CI129" s="339"/>
      <c r="CJ129" s="339"/>
      <c r="CK129" s="339"/>
      <c r="CL129" s="202"/>
      <c r="CM129" s="202"/>
      <c r="CN129" s="202"/>
    </row>
    <row r="130" spans="1:94" s="99" customFormat="1" ht="19.5" customHeight="1">
      <c r="A130" s="335" t="s">
        <v>1024</v>
      </c>
      <c r="B130" s="335"/>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5"/>
      <c r="AB130" s="335"/>
      <c r="AC130" s="335"/>
      <c r="AD130" s="335"/>
      <c r="AE130" s="335"/>
      <c r="AF130" s="335"/>
      <c r="AG130" s="335"/>
      <c r="AH130" s="335"/>
      <c r="AI130" s="335"/>
      <c r="AJ130" s="335"/>
      <c r="AK130" s="335"/>
      <c r="AL130" s="335"/>
      <c r="AM130" s="335"/>
      <c r="AN130" s="335"/>
      <c r="AO130" s="335"/>
      <c r="AP130" s="335"/>
      <c r="AQ130" s="335"/>
      <c r="AR130" s="201"/>
      <c r="AS130" s="201"/>
      <c r="AT130" s="202"/>
      <c r="AU130" s="340">
        <f>AU127+AU128+AU129</f>
        <v>4747999502</v>
      </c>
      <c r="AV130" s="340"/>
      <c r="AW130" s="340"/>
      <c r="AX130" s="340"/>
      <c r="AY130" s="340"/>
      <c r="AZ130" s="340"/>
      <c r="BA130" s="340"/>
      <c r="BB130" s="340"/>
      <c r="BC130" s="340"/>
      <c r="BD130" s="340"/>
      <c r="BE130" s="340"/>
      <c r="BF130" s="340"/>
      <c r="BG130" s="340"/>
      <c r="BH130" s="340"/>
      <c r="BI130" s="340"/>
      <c r="BJ130" s="340"/>
      <c r="BK130" s="340"/>
      <c r="BL130" s="340"/>
      <c r="BM130" s="340"/>
      <c r="BN130" s="340"/>
      <c r="BO130" s="340"/>
      <c r="BP130" s="340"/>
      <c r="BQ130" s="340"/>
      <c r="BR130" s="340"/>
      <c r="BS130" s="340"/>
      <c r="BT130" s="202"/>
      <c r="BU130" s="340">
        <f>AU130</f>
        <v>4747999502</v>
      </c>
      <c r="BV130" s="340"/>
      <c r="BW130" s="340"/>
      <c r="BX130" s="340"/>
      <c r="BY130" s="340"/>
      <c r="BZ130" s="340"/>
      <c r="CA130" s="340"/>
      <c r="CB130" s="340"/>
      <c r="CC130" s="340"/>
      <c r="CD130" s="340"/>
      <c r="CE130" s="340"/>
      <c r="CF130" s="340"/>
      <c r="CG130" s="340"/>
      <c r="CH130" s="340"/>
      <c r="CI130" s="340"/>
      <c r="CJ130" s="340"/>
      <c r="CK130" s="340"/>
      <c r="CL130" s="202"/>
      <c r="CM130" s="202"/>
      <c r="CN130" s="202"/>
    </row>
    <row r="131" spans="1:94" s="99" customFormat="1" ht="19.5" customHeight="1">
      <c r="A131" s="335" t="s">
        <v>891</v>
      </c>
      <c r="B131" s="335"/>
      <c r="C131" s="335"/>
      <c r="D131" s="335"/>
      <c r="E131" s="335"/>
      <c r="F131" s="335"/>
      <c r="G131" s="335"/>
      <c r="H131" s="335"/>
      <c r="I131" s="335"/>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201"/>
      <c r="AS131" s="201"/>
      <c r="AT131" s="202"/>
      <c r="AU131" s="340"/>
      <c r="AV131" s="340"/>
      <c r="AW131" s="340"/>
      <c r="AX131" s="340"/>
      <c r="AY131" s="340"/>
      <c r="AZ131" s="340"/>
      <c r="BA131" s="340"/>
      <c r="BB131" s="340"/>
      <c r="BC131" s="340"/>
      <c r="BD131" s="340"/>
      <c r="BE131" s="340"/>
      <c r="BF131" s="340"/>
      <c r="BG131" s="340"/>
      <c r="BH131" s="340"/>
      <c r="BI131" s="340"/>
      <c r="BJ131" s="340"/>
      <c r="BK131" s="340"/>
      <c r="BL131" s="340"/>
      <c r="BM131" s="340"/>
      <c r="BN131" s="340"/>
      <c r="BO131" s="340"/>
      <c r="BP131" s="340"/>
      <c r="BQ131" s="340"/>
      <c r="BR131" s="340"/>
      <c r="BS131" s="340"/>
      <c r="BT131" s="202"/>
      <c r="BU131" s="340"/>
      <c r="BV131" s="340"/>
      <c r="BW131" s="340"/>
      <c r="BX131" s="340"/>
      <c r="BY131" s="340"/>
      <c r="BZ131" s="340"/>
      <c r="CA131" s="340"/>
      <c r="CB131" s="340"/>
      <c r="CC131" s="340"/>
      <c r="CD131" s="340"/>
      <c r="CE131" s="340"/>
      <c r="CF131" s="340"/>
      <c r="CG131" s="340"/>
      <c r="CH131" s="340"/>
      <c r="CI131" s="340"/>
      <c r="CJ131" s="340"/>
      <c r="CK131" s="340"/>
      <c r="CL131" s="202"/>
      <c r="CM131" s="202"/>
      <c r="CN131" s="202"/>
    </row>
    <row r="132" spans="1:94" s="99" customFormat="1" ht="19.5" customHeight="1">
      <c r="A132" s="335" t="s">
        <v>888</v>
      </c>
      <c r="B132" s="335"/>
      <c r="C132" s="335"/>
      <c r="D132" s="335"/>
      <c r="E132" s="335"/>
      <c r="F132" s="335"/>
      <c r="G132" s="335"/>
      <c r="H132" s="335"/>
      <c r="I132" s="335"/>
      <c r="J132" s="335"/>
      <c r="K132" s="335"/>
      <c r="L132" s="335"/>
      <c r="M132" s="335"/>
      <c r="N132" s="335"/>
      <c r="O132" s="335"/>
      <c r="P132" s="335"/>
      <c r="Q132" s="335"/>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201"/>
      <c r="AS132" s="201"/>
      <c r="AT132" s="202"/>
      <c r="AU132" s="340">
        <v>2772977277</v>
      </c>
      <c r="AV132" s="340"/>
      <c r="AW132" s="340"/>
      <c r="AX132" s="340"/>
      <c r="AY132" s="340"/>
      <c r="AZ132" s="340"/>
      <c r="BA132" s="340"/>
      <c r="BB132" s="340"/>
      <c r="BC132" s="340"/>
      <c r="BD132" s="340"/>
      <c r="BE132" s="340"/>
      <c r="BF132" s="340"/>
      <c r="BG132" s="340"/>
      <c r="BH132" s="340"/>
      <c r="BI132" s="340"/>
      <c r="BJ132" s="340"/>
      <c r="BK132" s="340"/>
      <c r="BL132" s="340"/>
      <c r="BM132" s="340"/>
      <c r="BN132" s="340"/>
      <c r="BO132" s="340"/>
      <c r="BP132" s="340"/>
      <c r="BQ132" s="340"/>
      <c r="BR132" s="340"/>
      <c r="BS132" s="340"/>
      <c r="BT132" s="202"/>
      <c r="BU132" s="340">
        <f>AU132</f>
        <v>2772977277</v>
      </c>
      <c r="BV132" s="340"/>
      <c r="BW132" s="340"/>
      <c r="BX132" s="340"/>
      <c r="BY132" s="340"/>
      <c r="BZ132" s="340"/>
      <c r="CA132" s="340"/>
      <c r="CB132" s="340"/>
      <c r="CC132" s="340"/>
      <c r="CD132" s="340"/>
      <c r="CE132" s="340"/>
      <c r="CF132" s="340"/>
      <c r="CG132" s="340"/>
      <c r="CH132" s="340"/>
      <c r="CI132" s="340"/>
      <c r="CJ132" s="340"/>
      <c r="CK132" s="340"/>
      <c r="CL132" s="202"/>
      <c r="CM132" s="202"/>
      <c r="CN132" s="202"/>
    </row>
    <row r="133" spans="1:94" s="99" customFormat="1" ht="19.5" customHeight="1">
      <c r="A133" s="332" t="s">
        <v>894</v>
      </c>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c r="Z133" s="332"/>
      <c r="AA133" s="332"/>
      <c r="AB133" s="332"/>
      <c r="AC133" s="332"/>
      <c r="AD133" s="332"/>
      <c r="AE133" s="332"/>
      <c r="AF133" s="332"/>
      <c r="AG133" s="332"/>
      <c r="AH133" s="332"/>
      <c r="AI133" s="332"/>
      <c r="AJ133" s="332"/>
      <c r="AK133" s="332"/>
      <c r="AL133" s="332"/>
      <c r="AM133" s="332"/>
      <c r="AN133" s="332"/>
      <c r="AO133" s="332"/>
      <c r="AP133" s="332"/>
      <c r="AQ133" s="332"/>
      <c r="AR133" s="201"/>
      <c r="AS133" s="201"/>
      <c r="AT133" s="202"/>
      <c r="AU133" s="339">
        <v>491965299</v>
      </c>
      <c r="AV133" s="339"/>
      <c r="AW133" s="339"/>
      <c r="AX133" s="339"/>
      <c r="AY133" s="339"/>
      <c r="AZ133" s="339"/>
      <c r="BA133" s="339"/>
      <c r="BB133" s="339"/>
      <c r="BC133" s="339"/>
      <c r="BD133" s="339"/>
      <c r="BE133" s="339"/>
      <c r="BF133" s="339"/>
      <c r="BG133" s="339"/>
      <c r="BH133" s="339"/>
      <c r="BI133" s="339"/>
      <c r="BJ133" s="339"/>
      <c r="BK133" s="339"/>
      <c r="BL133" s="339"/>
      <c r="BM133" s="339"/>
      <c r="BN133" s="339"/>
      <c r="BO133" s="339"/>
      <c r="BP133" s="339"/>
      <c r="BQ133" s="339"/>
      <c r="BR133" s="339"/>
      <c r="BS133" s="339"/>
      <c r="BT133" s="200"/>
      <c r="BU133" s="339">
        <f t="shared" ref="BU133:BU135" si="1">AU133</f>
        <v>491965299</v>
      </c>
      <c r="BV133" s="339"/>
      <c r="BW133" s="339"/>
      <c r="BX133" s="339"/>
      <c r="BY133" s="339"/>
      <c r="BZ133" s="339"/>
      <c r="CA133" s="339"/>
      <c r="CB133" s="339"/>
      <c r="CC133" s="339"/>
      <c r="CD133" s="339"/>
      <c r="CE133" s="339"/>
      <c r="CF133" s="339"/>
      <c r="CG133" s="339"/>
      <c r="CH133" s="339"/>
      <c r="CI133" s="339"/>
      <c r="CJ133" s="339"/>
      <c r="CK133" s="339"/>
      <c r="CL133" s="202"/>
      <c r="CM133" s="202"/>
      <c r="CN133" s="202"/>
    </row>
    <row r="134" spans="1:94" s="99" customFormat="1" ht="19.5" customHeight="1">
      <c r="A134" s="332" t="s">
        <v>895</v>
      </c>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2"/>
      <c r="AL134" s="332"/>
      <c r="AM134" s="332"/>
      <c r="AN134" s="332"/>
      <c r="AO134" s="332"/>
      <c r="AP134" s="332"/>
      <c r="AQ134" s="332"/>
      <c r="AR134" s="201"/>
      <c r="AS134" s="201"/>
      <c r="AT134" s="202"/>
      <c r="AU134" s="339">
        <f>AU129</f>
        <v>-396832650</v>
      </c>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c r="BQ134" s="339"/>
      <c r="BR134" s="339"/>
      <c r="BS134" s="339"/>
      <c r="BT134" s="200"/>
      <c r="BU134" s="339">
        <f t="shared" si="1"/>
        <v>-396832650</v>
      </c>
      <c r="BV134" s="339"/>
      <c r="BW134" s="339"/>
      <c r="BX134" s="339"/>
      <c r="BY134" s="339"/>
      <c r="BZ134" s="339"/>
      <c r="CA134" s="339"/>
      <c r="CB134" s="339"/>
      <c r="CC134" s="339"/>
      <c r="CD134" s="339"/>
      <c r="CE134" s="339"/>
      <c r="CF134" s="339"/>
      <c r="CG134" s="339"/>
      <c r="CH134" s="339"/>
      <c r="CI134" s="339"/>
      <c r="CJ134" s="339"/>
      <c r="CK134" s="339"/>
      <c r="CL134" s="202"/>
      <c r="CM134" s="202"/>
      <c r="CN134" s="202"/>
    </row>
    <row r="135" spans="1:94" s="99" customFormat="1" ht="19.5" customHeight="1">
      <c r="A135" s="335" t="str">
        <f>A130</f>
        <v>Tại ngày 31/12/2016</v>
      </c>
      <c r="B135" s="335"/>
      <c r="C135" s="335"/>
      <c r="D135" s="335"/>
      <c r="E135" s="335"/>
      <c r="F135" s="335"/>
      <c r="G135" s="335"/>
      <c r="H135" s="335"/>
      <c r="I135" s="335"/>
      <c r="J135" s="335"/>
      <c r="K135" s="335"/>
      <c r="L135" s="335"/>
      <c r="M135" s="335"/>
      <c r="N135" s="335"/>
      <c r="O135" s="335"/>
      <c r="P135" s="335"/>
      <c r="Q135" s="335"/>
      <c r="R135" s="335"/>
      <c r="S135" s="335"/>
      <c r="T135" s="335"/>
      <c r="U135" s="335"/>
      <c r="V135" s="335"/>
      <c r="W135" s="335"/>
      <c r="X135" s="335"/>
      <c r="Y135" s="335"/>
      <c r="Z135" s="335"/>
      <c r="AA135" s="335"/>
      <c r="AB135" s="335"/>
      <c r="AC135" s="335"/>
      <c r="AD135" s="335"/>
      <c r="AE135" s="335"/>
      <c r="AF135" s="335"/>
      <c r="AG135" s="335"/>
      <c r="AH135" s="335"/>
      <c r="AI135" s="335"/>
      <c r="AJ135" s="335"/>
      <c r="AK135" s="335"/>
      <c r="AL135" s="335"/>
      <c r="AM135" s="335"/>
      <c r="AN135" s="335"/>
      <c r="AO135" s="335"/>
      <c r="AP135" s="335"/>
      <c r="AQ135" s="335"/>
      <c r="AR135" s="201"/>
      <c r="AS135" s="201"/>
      <c r="AT135" s="202"/>
      <c r="AU135" s="340">
        <f>AU132+AU133+AU134</f>
        <v>2868109926</v>
      </c>
      <c r="AV135" s="340"/>
      <c r="AW135" s="340"/>
      <c r="AX135" s="340"/>
      <c r="AY135" s="340"/>
      <c r="AZ135" s="340"/>
      <c r="BA135" s="340"/>
      <c r="BB135" s="340"/>
      <c r="BC135" s="340"/>
      <c r="BD135" s="340"/>
      <c r="BE135" s="340"/>
      <c r="BF135" s="340"/>
      <c r="BG135" s="340"/>
      <c r="BH135" s="340"/>
      <c r="BI135" s="340"/>
      <c r="BJ135" s="340"/>
      <c r="BK135" s="340"/>
      <c r="BL135" s="340"/>
      <c r="BM135" s="340"/>
      <c r="BN135" s="340"/>
      <c r="BO135" s="340"/>
      <c r="BP135" s="340"/>
      <c r="BQ135" s="340"/>
      <c r="BR135" s="340"/>
      <c r="BS135" s="340"/>
      <c r="BT135" s="202"/>
      <c r="BU135" s="340">
        <f t="shared" si="1"/>
        <v>2868109926</v>
      </c>
      <c r="BV135" s="340"/>
      <c r="BW135" s="340"/>
      <c r="BX135" s="340"/>
      <c r="BY135" s="340"/>
      <c r="BZ135" s="340"/>
      <c r="CA135" s="340"/>
      <c r="CB135" s="340"/>
      <c r="CC135" s="340"/>
      <c r="CD135" s="340"/>
      <c r="CE135" s="340"/>
      <c r="CF135" s="340"/>
      <c r="CG135" s="340"/>
      <c r="CH135" s="340"/>
      <c r="CI135" s="340"/>
      <c r="CJ135" s="340"/>
      <c r="CK135" s="340"/>
      <c r="CL135" s="202"/>
      <c r="CM135" s="202"/>
      <c r="CN135" s="202"/>
    </row>
    <row r="136" spans="1:94" s="99" customFormat="1" ht="19.5" customHeight="1">
      <c r="A136" s="335" t="s">
        <v>892</v>
      </c>
      <c r="B136" s="335"/>
      <c r="C136" s="335"/>
      <c r="D136" s="335"/>
      <c r="E136" s="335"/>
      <c r="F136" s="335"/>
      <c r="G136" s="335"/>
      <c r="H136" s="335"/>
      <c r="I136" s="335"/>
      <c r="J136" s="335"/>
      <c r="K136" s="335"/>
      <c r="L136" s="335"/>
      <c r="M136" s="335"/>
      <c r="N136" s="335"/>
      <c r="O136" s="335"/>
      <c r="P136" s="335"/>
      <c r="Q136" s="335"/>
      <c r="R136" s="335"/>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201"/>
      <c r="AS136" s="201"/>
      <c r="AT136" s="202"/>
      <c r="AU136" s="340"/>
      <c r="AV136" s="340"/>
      <c r="AW136" s="340"/>
      <c r="AX136" s="340"/>
      <c r="AY136" s="340"/>
      <c r="AZ136" s="340"/>
      <c r="BA136" s="340"/>
      <c r="BB136" s="340"/>
      <c r="BC136" s="340"/>
      <c r="BD136" s="340"/>
      <c r="BE136" s="340"/>
      <c r="BF136" s="340"/>
      <c r="BG136" s="340"/>
      <c r="BH136" s="340"/>
      <c r="BI136" s="340"/>
      <c r="BJ136" s="340"/>
      <c r="BK136" s="340"/>
      <c r="BL136" s="340"/>
      <c r="BM136" s="340"/>
      <c r="BN136" s="340"/>
      <c r="BO136" s="340"/>
      <c r="BP136" s="340"/>
      <c r="BQ136" s="340"/>
      <c r="BR136" s="340"/>
      <c r="BS136" s="340"/>
      <c r="BT136" s="202"/>
      <c r="BU136" s="340"/>
      <c r="BV136" s="340"/>
      <c r="BW136" s="340"/>
      <c r="BX136" s="340"/>
      <c r="BY136" s="340"/>
      <c r="BZ136" s="340"/>
      <c r="CA136" s="340"/>
      <c r="CB136" s="340"/>
      <c r="CC136" s="340"/>
      <c r="CD136" s="340"/>
      <c r="CE136" s="340"/>
      <c r="CF136" s="340"/>
      <c r="CG136" s="340"/>
      <c r="CH136" s="340"/>
      <c r="CI136" s="340"/>
      <c r="CJ136" s="340"/>
      <c r="CK136" s="340"/>
      <c r="CL136" s="202"/>
      <c r="CM136" s="202"/>
      <c r="CN136" s="202"/>
    </row>
    <row r="137" spans="1:94" s="99" customFormat="1" ht="19.5" customHeight="1">
      <c r="A137" s="335" t="s">
        <v>888</v>
      </c>
      <c r="B137" s="335"/>
      <c r="C137" s="335"/>
      <c r="D137" s="335"/>
      <c r="E137" s="335"/>
      <c r="F137" s="335"/>
      <c r="G137" s="335"/>
      <c r="H137" s="335"/>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201"/>
      <c r="AS137" s="201"/>
      <c r="AT137" s="202"/>
      <c r="AU137" s="340">
        <f>AU127-AU132</f>
        <v>1471441856</v>
      </c>
      <c r="AV137" s="340"/>
      <c r="AW137" s="340"/>
      <c r="AX137" s="340"/>
      <c r="AY137" s="340"/>
      <c r="AZ137" s="340"/>
      <c r="BA137" s="340"/>
      <c r="BB137" s="340"/>
      <c r="BC137" s="340"/>
      <c r="BD137" s="340"/>
      <c r="BE137" s="340"/>
      <c r="BF137" s="340"/>
      <c r="BG137" s="340"/>
      <c r="BH137" s="340"/>
      <c r="BI137" s="340"/>
      <c r="BJ137" s="340"/>
      <c r="BK137" s="340"/>
      <c r="BL137" s="340"/>
      <c r="BM137" s="340"/>
      <c r="BN137" s="340"/>
      <c r="BO137" s="340"/>
      <c r="BP137" s="340"/>
      <c r="BQ137" s="340"/>
      <c r="BR137" s="340"/>
      <c r="BS137" s="340"/>
      <c r="BT137" s="202"/>
      <c r="BU137" s="340">
        <f>AU137</f>
        <v>1471441856</v>
      </c>
      <c r="BV137" s="340"/>
      <c r="BW137" s="340"/>
      <c r="BX137" s="340"/>
      <c r="BY137" s="340"/>
      <c r="BZ137" s="340"/>
      <c r="CA137" s="340"/>
      <c r="CB137" s="340"/>
      <c r="CC137" s="340"/>
      <c r="CD137" s="340"/>
      <c r="CE137" s="340"/>
      <c r="CF137" s="340"/>
      <c r="CG137" s="340"/>
      <c r="CH137" s="340"/>
      <c r="CI137" s="340"/>
      <c r="CJ137" s="340"/>
      <c r="CK137" s="340"/>
      <c r="CL137" s="202"/>
      <c r="CM137" s="202"/>
      <c r="CN137" s="202"/>
    </row>
    <row r="138" spans="1:94" s="99" customFormat="1" ht="19.5" customHeight="1">
      <c r="A138" s="335" t="str">
        <f>A130</f>
        <v>Tại ngày 31/12/2016</v>
      </c>
      <c r="B138" s="335"/>
      <c r="C138" s="335"/>
      <c r="D138" s="335"/>
      <c r="E138" s="335"/>
      <c r="F138" s="335"/>
      <c r="G138" s="335"/>
      <c r="H138" s="335"/>
      <c r="I138" s="335"/>
      <c r="J138" s="335"/>
      <c r="K138" s="335"/>
      <c r="L138" s="335"/>
      <c r="M138" s="335"/>
      <c r="N138" s="335"/>
      <c r="O138" s="335"/>
      <c r="P138" s="335"/>
      <c r="Q138" s="335"/>
      <c r="R138" s="335"/>
      <c r="S138" s="335"/>
      <c r="T138" s="335"/>
      <c r="U138" s="335"/>
      <c r="V138" s="335"/>
      <c r="W138" s="335"/>
      <c r="X138" s="335"/>
      <c r="Y138" s="335"/>
      <c r="Z138" s="335"/>
      <c r="AA138" s="335"/>
      <c r="AB138" s="335"/>
      <c r="AC138" s="335"/>
      <c r="AD138" s="335"/>
      <c r="AE138" s="335"/>
      <c r="AF138" s="335"/>
      <c r="AG138" s="335"/>
      <c r="AH138" s="335"/>
      <c r="AI138" s="335"/>
      <c r="AJ138" s="335"/>
      <c r="AK138" s="335"/>
      <c r="AL138" s="335"/>
      <c r="AM138" s="335"/>
      <c r="AN138" s="335"/>
      <c r="AO138" s="335"/>
      <c r="AP138" s="335"/>
      <c r="AQ138" s="335"/>
      <c r="AR138" s="201"/>
      <c r="AS138" s="201"/>
      <c r="AT138" s="202"/>
      <c r="AU138" s="340">
        <f>AU130-AU135</f>
        <v>1879889576</v>
      </c>
      <c r="AV138" s="340"/>
      <c r="AW138" s="340"/>
      <c r="AX138" s="340"/>
      <c r="AY138" s="340"/>
      <c r="AZ138" s="340"/>
      <c r="BA138" s="340"/>
      <c r="BB138" s="340"/>
      <c r="BC138" s="340"/>
      <c r="BD138" s="340"/>
      <c r="BE138" s="340"/>
      <c r="BF138" s="340"/>
      <c r="BG138" s="340"/>
      <c r="BH138" s="340"/>
      <c r="BI138" s="340"/>
      <c r="BJ138" s="340"/>
      <c r="BK138" s="340"/>
      <c r="BL138" s="340"/>
      <c r="BM138" s="340"/>
      <c r="BN138" s="340"/>
      <c r="BO138" s="340"/>
      <c r="BP138" s="340"/>
      <c r="BQ138" s="340"/>
      <c r="BR138" s="340"/>
      <c r="BS138" s="340"/>
      <c r="BT138" s="202"/>
      <c r="BU138" s="340">
        <f>AU138</f>
        <v>1879889576</v>
      </c>
      <c r="BV138" s="340"/>
      <c r="BW138" s="340"/>
      <c r="BX138" s="340"/>
      <c r="BY138" s="340"/>
      <c r="BZ138" s="340"/>
      <c r="CA138" s="340"/>
      <c r="CB138" s="340"/>
      <c r="CC138" s="340"/>
      <c r="CD138" s="340"/>
      <c r="CE138" s="340"/>
      <c r="CF138" s="340"/>
      <c r="CG138" s="340"/>
      <c r="CH138" s="340"/>
      <c r="CI138" s="340"/>
      <c r="CJ138" s="340"/>
      <c r="CK138" s="340"/>
      <c r="CL138" s="202"/>
      <c r="CM138" s="202"/>
      <c r="CN138" s="202"/>
    </row>
    <row r="139" spans="1:94" s="99" customFormat="1" ht="29.25" customHeight="1">
      <c r="A139" s="332" t="s">
        <v>1037</v>
      </c>
      <c r="B139" s="332"/>
      <c r="C139" s="332"/>
      <c r="D139" s="332"/>
      <c r="E139" s="332"/>
      <c r="F139" s="332"/>
      <c r="G139" s="332"/>
      <c r="H139" s="332"/>
      <c r="I139" s="332"/>
      <c r="J139" s="332"/>
      <c r="K139" s="332"/>
      <c r="L139" s="332"/>
      <c r="M139" s="332"/>
      <c r="N139" s="332"/>
      <c r="O139" s="332"/>
      <c r="P139" s="332"/>
      <c r="Q139" s="332"/>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2"/>
      <c r="AN139" s="332"/>
      <c r="AO139" s="332"/>
      <c r="AP139" s="332"/>
      <c r="AQ139" s="332"/>
      <c r="AR139" s="332"/>
      <c r="AS139" s="332"/>
      <c r="AT139" s="332"/>
      <c r="AU139" s="332"/>
      <c r="AV139" s="332"/>
      <c r="AW139" s="332"/>
      <c r="AX139" s="332"/>
      <c r="AY139" s="332"/>
      <c r="AZ139" s="332"/>
      <c r="BA139" s="332"/>
      <c r="BB139" s="332"/>
      <c r="BC139" s="332"/>
      <c r="BD139" s="332"/>
      <c r="BE139" s="332"/>
      <c r="BF139" s="332"/>
      <c r="BG139" s="332"/>
      <c r="BH139" s="332"/>
      <c r="BI139" s="332"/>
      <c r="BJ139" s="332"/>
      <c r="BK139" s="332"/>
      <c r="BL139" s="332"/>
      <c r="BM139" s="332"/>
      <c r="BN139" s="332"/>
      <c r="BO139" s="332"/>
      <c r="BP139" s="332"/>
      <c r="BQ139" s="332"/>
      <c r="BR139" s="332"/>
      <c r="BS139" s="332"/>
      <c r="BT139" s="332"/>
      <c r="BU139" s="332"/>
      <c r="BV139" s="332"/>
      <c r="BW139" s="332"/>
      <c r="BX139" s="332"/>
      <c r="BY139" s="332"/>
      <c r="BZ139" s="332"/>
      <c r="CA139" s="332"/>
      <c r="CB139" s="332"/>
      <c r="CC139" s="332"/>
      <c r="CD139" s="332"/>
      <c r="CE139" s="332"/>
      <c r="CF139" s="332"/>
      <c r="CG139" s="332"/>
      <c r="CH139" s="332"/>
      <c r="CI139" s="332"/>
      <c r="CJ139" s="332"/>
      <c r="CK139" s="332"/>
      <c r="CL139" s="332"/>
      <c r="CM139" s="332"/>
      <c r="CN139" s="332"/>
      <c r="CO139" s="332"/>
      <c r="CP139" s="332"/>
    </row>
    <row r="140" spans="1:94" s="99" customFormat="1" ht="19.5" customHeight="1">
      <c r="A140" s="319" t="s">
        <v>988</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319"/>
      <c r="AF140" s="319"/>
      <c r="AG140" s="319"/>
      <c r="AH140" s="319"/>
      <c r="AI140" s="319"/>
      <c r="AJ140" s="319"/>
      <c r="AK140" s="319"/>
      <c r="AL140" s="319"/>
      <c r="AM140" s="319"/>
      <c r="AN140" s="319"/>
      <c r="AO140" s="319"/>
      <c r="AP140" s="319"/>
      <c r="AQ140" s="319"/>
      <c r="AR140" s="319"/>
      <c r="AS140" s="319"/>
      <c r="AT140" s="202"/>
      <c r="AU140" s="202"/>
      <c r="AV140" s="202"/>
      <c r="AW140" s="202"/>
      <c r="AX140" s="202"/>
      <c r="AY140" s="202"/>
      <c r="AZ140" s="202"/>
      <c r="BA140" s="202"/>
      <c r="BB140" s="202"/>
      <c r="BC140" s="202"/>
      <c r="BD140" s="202"/>
      <c r="BE140" s="202"/>
      <c r="BF140" s="202"/>
      <c r="BG140" s="202"/>
      <c r="BH140" s="202"/>
      <c r="BI140" s="202"/>
      <c r="BJ140" s="202"/>
      <c r="BK140" s="202"/>
      <c r="BL140" s="202"/>
      <c r="BM140" s="202"/>
      <c r="BN140" s="202"/>
      <c r="BO140" s="202"/>
      <c r="BP140" s="202"/>
      <c r="BQ140" s="202"/>
      <c r="BR140" s="202"/>
      <c r="BS140" s="202"/>
      <c r="BT140" s="202"/>
      <c r="BU140" s="202"/>
      <c r="BV140" s="202"/>
      <c r="BW140" s="202"/>
      <c r="BX140" s="202"/>
      <c r="BY140" s="202"/>
      <c r="BZ140" s="202"/>
      <c r="CA140" s="202"/>
      <c r="CB140" s="202"/>
      <c r="CC140" s="202"/>
      <c r="CD140" s="202"/>
      <c r="CE140" s="202"/>
      <c r="CF140" s="202"/>
      <c r="CG140" s="202"/>
      <c r="CH140" s="202"/>
      <c r="CI140" s="202"/>
      <c r="CJ140" s="202"/>
      <c r="CK140" s="202"/>
      <c r="CL140" s="202"/>
      <c r="CM140" s="202"/>
      <c r="CN140" s="202"/>
    </row>
    <row r="141" spans="1:94" s="99" customFormat="1" ht="13.5" customHeight="1">
      <c r="A141" s="201"/>
      <c r="B141" s="201"/>
      <c r="C141" s="201"/>
      <c r="D141" s="201"/>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c r="AA141" s="201"/>
      <c r="AB141" s="201"/>
      <c r="AC141" s="201"/>
      <c r="AD141" s="201"/>
      <c r="AE141" s="201"/>
      <c r="AF141" s="201"/>
      <c r="AG141" s="201"/>
      <c r="AH141" s="201"/>
      <c r="AI141" s="201"/>
      <c r="AJ141" s="201"/>
      <c r="AK141" s="201"/>
      <c r="AL141" s="201"/>
      <c r="AM141" s="201"/>
      <c r="AN141" s="201"/>
      <c r="AO141" s="201"/>
      <c r="AP141" s="201"/>
      <c r="AQ141" s="201"/>
      <c r="AR141" s="201"/>
      <c r="AS141" s="201"/>
      <c r="AT141" s="202"/>
      <c r="AU141" s="369" t="s">
        <v>893</v>
      </c>
      <c r="AV141" s="345"/>
      <c r="AW141" s="345"/>
      <c r="AX141" s="345"/>
      <c r="AY141" s="345"/>
      <c r="AZ141" s="345"/>
      <c r="BA141" s="345"/>
      <c r="BB141" s="345"/>
      <c r="BC141" s="345"/>
      <c r="BD141" s="345"/>
      <c r="BE141" s="345"/>
      <c r="BF141" s="345"/>
      <c r="BG141" s="345"/>
      <c r="BH141" s="345"/>
      <c r="BI141" s="345"/>
      <c r="BJ141" s="345"/>
      <c r="BK141" s="345"/>
      <c r="BL141" s="345"/>
      <c r="BM141" s="345"/>
      <c r="BN141" s="345"/>
      <c r="BO141" s="345"/>
      <c r="BP141" s="345"/>
      <c r="BQ141" s="345"/>
      <c r="BR141" s="345"/>
      <c r="BS141" s="345"/>
      <c r="BT141" s="345"/>
      <c r="BU141" s="345"/>
      <c r="BV141" s="202"/>
      <c r="BW141" s="369" t="s">
        <v>420</v>
      </c>
      <c r="BX141" s="345"/>
      <c r="BY141" s="345"/>
      <c r="BZ141" s="345"/>
      <c r="CA141" s="345"/>
      <c r="CB141" s="345"/>
      <c r="CC141" s="345"/>
      <c r="CD141" s="345"/>
      <c r="CE141" s="345"/>
      <c r="CF141" s="345"/>
      <c r="CG141" s="345"/>
      <c r="CH141" s="345"/>
      <c r="CI141" s="345"/>
      <c r="CJ141" s="345"/>
      <c r="CK141" s="345"/>
      <c r="CL141" s="345"/>
      <c r="CM141" s="345"/>
      <c r="CN141" s="345"/>
      <c r="CO141" s="345"/>
      <c r="CP141" s="345"/>
    </row>
    <row r="142" spans="1:94" s="99" customFormat="1" ht="19.5" customHeight="1">
      <c r="A142" s="335" t="s">
        <v>887</v>
      </c>
      <c r="B142" s="335"/>
      <c r="C142" s="335"/>
      <c r="D142" s="335"/>
      <c r="E142" s="335"/>
      <c r="F142" s="335"/>
      <c r="G142" s="335"/>
      <c r="H142" s="335"/>
      <c r="I142" s="335"/>
      <c r="J142" s="335"/>
      <c r="K142" s="335"/>
      <c r="L142" s="335"/>
      <c r="M142" s="335"/>
      <c r="N142" s="335"/>
      <c r="O142" s="335"/>
      <c r="P142" s="335"/>
      <c r="Q142" s="335"/>
      <c r="R142" s="335"/>
      <c r="S142" s="335"/>
      <c r="T142" s="335"/>
      <c r="U142" s="335"/>
      <c r="V142" s="335"/>
      <c r="W142" s="335"/>
      <c r="X142" s="335"/>
      <c r="Y142" s="335"/>
      <c r="Z142" s="335"/>
      <c r="AA142" s="335"/>
      <c r="AB142" s="335"/>
      <c r="AC142" s="335"/>
      <c r="AD142" s="335"/>
      <c r="AE142" s="335"/>
      <c r="AF142" s="335"/>
      <c r="AG142" s="335"/>
      <c r="AH142" s="335"/>
      <c r="AI142" s="335"/>
      <c r="AJ142" s="335"/>
      <c r="AK142" s="335"/>
      <c r="AL142" s="335"/>
      <c r="AM142" s="335"/>
      <c r="AN142" s="335"/>
      <c r="AO142" s="335"/>
      <c r="AP142" s="335"/>
      <c r="AQ142" s="335"/>
      <c r="AR142" s="335"/>
      <c r="AS142" s="335"/>
      <c r="AT142" s="202"/>
      <c r="AU142" s="340"/>
      <c r="AV142" s="340"/>
      <c r="AW142" s="340"/>
      <c r="AX142" s="340"/>
      <c r="AY142" s="340"/>
      <c r="AZ142" s="340"/>
      <c r="BA142" s="340"/>
      <c r="BB142" s="340"/>
      <c r="BC142" s="340"/>
      <c r="BD142" s="340"/>
      <c r="BE142" s="340"/>
      <c r="BF142" s="340"/>
      <c r="BG142" s="340"/>
      <c r="BH142" s="340"/>
      <c r="BI142" s="340"/>
      <c r="BJ142" s="340"/>
      <c r="BK142" s="340"/>
      <c r="BL142" s="340"/>
      <c r="BM142" s="340"/>
      <c r="BN142" s="340"/>
      <c r="BO142" s="340"/>
      <c r="BP142" s="340"/>
      <c r="BQ142" s="340"/>
      <c r="BR142" s="340"/>
      <c r="BS142" s="340"/>
      <c r="BT142" s="202"/>
      <c r="BU142" s="340"/>
      <c r="BV142" s="340"/>
      <c r="BW142" s="340"/>
      <c r="BX142" s="340"/>
      <c r="BY142" s="340"/>
      <c r="BZ142" s="340"/>
      <c r="CA142" s="340"/>
      <c r="CB142" s="340"/>
      <c r="CC142" s="340"/>
      <c r="CD142" s="340"/>
      <c r="CE142" s="340"/>
      <c r="CF142" s="340"/>
      <c r="CG142" s="340"/>
      <c r="CH142" s="340"/>
      <c r="CI142" s="340"/>
      <c r="CJ142" s="340"/>
      <c r="CK142" s="340"/>
      <c r="CL142" s="202"/>
      <c r="CM142" s="202"/>
      <c r="CN142" s="202"/>
    </row>
    <row r="143" spans="1:94" s="99" customFormat="1" ht="14.25" customHeight="1">
      <c r="A143" s="335" t="s">
        <v>888</v>
      </c>
      <c r="B143" s="335"/>
      <c r="C143" s="335"/>
      <c r="D143" s="335"/>
      <c r="E143" s="335"/>
      <c r="F143" s="335"/>
      <c r="G143" s="335"/>
      <c r="H143" s="335"/>
      <c r="I143" s="335"/>
      <c r="J143" s="335"/>
      <c r="K143" s="335"/>
      <c r="L143" s="335"/>
      <c r="M143" s="335"/>
      <c r="N143" s="335"/>
      <c r="O143" s="335"/>
      <c r="P143" s="335"/>
      <c r="Q143" s="335"/>
      <c r="R143" s="335"/>
      <c r="S143" s="335"/>
      <c r="T143" s="335"/>
      <c r="U143" s="335"/>
      <c r="V143" s="335"/>
      <c r="W143" s="335"/>
      <c r="X143" s="335"/>
      <c r="Y143" s="335"/>
      <c r="Z143" s="335"/>
      <c r="AA143" s="335"/>
      <c r="AB143" s="335"/>
      <c r="AC143" s="335"/>
      <c r="AD143" s="335"/>
      <c r="AE143" s="335"/>
      <c r="AF143" s="335"/>
      <c r="AG143" s="335"/>
      <c r="AH143" s="335"/>
      <c r="AI143" s="335"/>
      <c r="AJ143" s="335"/>
      <c r="AK143" s="335"/>
      <c r="AL143" s="335"/>
      <c r="AM143" s="335"/>
      <c r="AN143" s="335"/>
      <c r="AO143" s="335"/>
      <c r="AP143" s="335"/>
      <c r="AQ143" s="335"/>
      <c r="AR143" s="201"/>
      <c r="AS143" s="201"/>
      <c r="AT143" s="202"/>
      <c r="AU143" s="340">
        <v>4950000000</v>
      </c>
      <c r="AV143" s="340"/>
      <c r="AW143" s="340"/>
      <c r="AX143" s="340"/>
      <c r="AY143" s="340"/>
      <c r="AZ143" s="340"/>
      <c r="BA143" s="340"/>
      <c r="BB143" s="340"/>
      <c r="BC143" s="340"/>
      <c r="BD143" s="340"/>
      <c r="BE143" s="340"/>
      <c r="BF143" s="340"/>
      <c r="BG143" s="340"/>
      <c r="BH143" s="340"/>
      <c r="BI143" s="340"/>
      <c r="BJ143" s="340"/>
      <c r="BK143" s="340"/>
      <c r="BL143" s="340"/>
      <c r="BM143" s="340"/>
      <c r="BN143" s="340"/>
      <c r="BO143" s="340"/>
      <c r="BP143" s="340"/>
      <c r="BQ143" s="340"/>
      <c r="BR143" s="340"/>
      <c r="BS143" s="340"/>
      <c r="BT143" s="202"/>
      <c r="BU143" s="340">
        <f>AU143</f>
        <v>4950000000</v>
      </c>
      <c r="BV143" s="340"/>
      <c r="BW143" s="340"/>
      <c r="BX143" s="340"/>
      <c r="BY143" s="340"/>
      <c r="BZ143" s="340"/>
      <c r="CA143" s="340"/>
      <c r="CB143" s="340"/>
      <c r="CC143" s="340"/>
      <c r="CD143" s="340"/>
      <c r="CE143" s="340"/>
      <c r="CF143" s="340"/>
      <c r="CG143" s="340"/>
      <c r="CH143" s="340"/>
      <c r="CI143" s="340"/>
      <c r="CJ143" s="340"/>
      <c r="CK143" s="340"/>
      <c r="CL143" s="202"/>
      <c r="CM143" s="202"/>
      <c r="CN143" s="202"/>
    </row>
    <row r="144" spans="1:94" s="99" customFormat="1" ht="16.5" customHeight="1">
      <c r="A144" s="332" t="s">
        <v>889</v>
      </c>
      <c r="B144" s="332"/>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c r="Z144" s="332"/>
      <c r="AA144" s="332"/>
      <c r="AB144" s="332"/>
      <c r="AC144" s="332"/>
      <c r="AD144" s="332"/>
      <c r="AE144" s="332"/>
      <c r="AF144" s="332"/>
      <c r="AG144" s="332"/>
      <c r="AH144" s="332"/>
      <c r="AI144" s="332"/>
      <c r="AJ144" s="332"/>
      <c r="AK144" s="332"/>
      <c r="AL144" s="332"/>
      <c r="AM144" s="332"/>
      <c r="AN144" s="332"/>
      <c r="AO144" s="332"/>
      <c r="AP144" s="332"/>
      <c r="AQ144" s="332"/>
      <c r="AR144" s="201"/>
      <c r="AS144" s="201"/>
      <c r="AT144" s="202"/>
      <c r="AU144" s="339">
        <v>0</v>
      </c>
      <c r="AV144" s="339"/>
      <c r="AW144" s="339"/>
      <c r="AX144" s="339"/>
      <c r="AY144" s="339"/>
      <c r="AZ144" s="339"/>
      <c r="BA144" s="339"/>
      <c r="BB144" s="339"/>
      <c r="BC144" s="339"/>
      <c r="BD144" s="339"/>
      <c r="BE144" s="339"/>
      <c r="BF144" s="339"/>
      <c r="BG144" s="339"/>
      <c r="BH144" s="339"/>
      <c r="BI144" s="339"/>
      <c r="BJ144" s="339"/>
      <c r="BK144" s="339"/>
      <c r="BL144" s="339"/>
      <c r="BM144" s="339"/>
      <c r="BN144" s="339"/>
      <c r="BO144" s="339"/>
      <c r="BP144" s="339"/>
      <c r="BQ144" s="339"/>
      <c r="BR144" s="339"/>
      <c r="BS144" s="339"/>
      <c r="BT144" s="200"/>
      <c r="BU144" s="339">
        <f t="shared" ref="BU144:BU145" si="2">AU144</f>
        <v>0</v>
      </c>
      <c r="BV144" s="339"/>
      <c r="BW144" s="339"/>
      <c r="BX144" s="339"/>
      <c r="BY144" s="339"/>
      <c r="BZ144" s="339"/>
      <c r="CA144" s="339"/>
      <c r="CB144" s="339"/>
      <c r="CC144" s="339"/>
      <c r="CD144" s="339"/>
      <c r="CE144" s="339"/>
      <c r="CF144" s="339"/>
      <c r="CG144" s="339"/>
      <c r="CH144" s="339"/>
      <c r="CI144" s="339"/>
      <c r="CJ144" s="339"/>
      <c r="CK144" s="339"/>
      <c r="CL144" s="202"/>
      <c r="CM144" s="202"/>
      <c r="CN144" s="202"/>
    </row>
    <row r="145" spans="1:94" s="99" customFormat="1" ht="19.5" customHeight="1">
      <c r="A145" s="332" t="s">
        <v>890</v>
      </c>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c r="AA145" s="332"/>
      <c r="AB145" s="332"/>
      <c r="AC145" s="332"/>
      <c r="AD145" s="332"/>
      <c r="AE145" s="332"/>
      <c r="AF145" s="332"/>
      <c r="AG145" s="332"/>
      <c r="AH145" s="332"/>
      <c r="AI145" s="332"/>
      <c r="AJ145" s="332"/>
      <c r="AK145" s="332"/>
      <c r="AL145" s="332"/>
      <c r="AM145" s="332"/>
      <c r="AN145" s="332"/>
      <c r="AO145" s="332"/>
      <c r="AP145" s="332"/>
      <c r="AQ145" s="332"/>
      <c r="AR145" s="201"/>
      <c r="AS145" s="201"/>
      <c r="AT145" s="202"/>
      <c r="AU145" s="339">
        <v>0</v>
      </c>
      <c r="AV145" s="339"/>
      <c r="AW145" s="339"/>
      <c r="AX145" s="339"/>
      <c r="AY145" s="339"/>
      <c r="AZ145" s="339"/>
      <c r="BA145" s="339"/>
      <c r="BB145" s="339"/>
      <c r="BC145" s="339"/>
      <c r="BD145" s="339"/>
      <c r="BE145" s="339"/>
      <c r="BF145" s="339"/>
      <c r="BG145" s="339"/>
      <c r="BH145" s="339"/>
      <c r="BI145" s="339"/>
      <c r="BJ145" s="339"/>
      <c r="BK145" s="339"/>
      <c r="BL145" s="339"/>
      <c r="BM145" s="339"/>
      <c r="BN145" s="339"/>
      <c r="BO145" s="339"/>
      <c r="BP145" s="339"/>
      <c r="BQ145" s="339"/>
      <c r="BR145" s="339"/>
      <c r="BS145" s="339"/>
      <c r="BT145" s="200"/>
      <c r="BU145" s="339">
        <f t="shared" si="2"/>
        <v>0</v>
      </c>
      <c r="BV145" s="339"/>
      <c r="BW145" s="339"/>
      <c r="BX145" s="339"/>
      <c r="BY145" s="339"/>
      <c r="BZ145" s="339"/>
      <c r="CA145" s="339"/>
      <c r="CB145" s="339"/>
      <c r="CC145" s="339"/>
      <c r="CD145" s="339"/>
      <c r="CE145" s="339"/>
      <c r="CF145" s="339"/>
      <c r="CG145" s="339"/>
      <c r="CH145" s="339"/>
      <c r="CI145" s="339"/>
      <c r="CJ145" s="339"/>
      <c r="CK145" s="339"/>
      <c r="CL145" s="202"/>
      <c r="CM145" s="202"/>
      <c r="CN145" s="202"/>
    </row>
    <row r="146" spans="1:94" s="99" customFormat="1" ht="19.5" customHeight="1">
      <c r="A146" s="335" t="str">
        <f>A138</f>
        <v>Tại ngày 31/12/2016</v>
      </c>
      <c r="B146" s="335"/>
      <c r="C146" s="335"/>
      <c r="D146" s="335"/>
      <c r="E146" s="335"/>
      <c r="F146" s="335"/>
      <c r="G146" s="335"/>
      <c r="H146" s="335"/>
      <c r="I146" s="335"/>
      <c r="J146" s="335"/>
      <c r="K146" s="335"/>
      <c r="L146" s="335"/>
      <c r="M146" s="335"/>
      <c r="N146" s="335"/>
      <c r="O146" s="335"/>
      <c r="P146" s="335"/>
      <c r="Q146" s="335"/>
      <c r="R146" s="335"/>
      <c r="S146" s="335"/>
      <c r="T146" s="335"/>
      <c r="U146" s="335"/>
      <c r="V146" s="335"/>
      <c r="W146" s="335"/>
      <c r="X146" s="335"/>
      <c r="Y146" s="335"/>
      <c r="Z146" s="335"/>
      <c r="AA146" s="335"/>
      <c r="AB146" s="335"/>
      <c r="AC146" s="335"/>
      <c r="AD146" s="335"/>
      <c r="AE146" s="335"/>
      <c r="AF146" s="335"/>
      <c r="AG146" s="335"/>
      <c r="AH146" s="335"/>
      <c r="AI146" s="335"/>
      <c r="AJ146" s="335"/>
      <c r="AK146" s="335"/>
      <c r="AL146" s="335"/>
      <c r="AM146" s="335"/>
      <c r="AN146" s="335"/>
      <c r="AO146" s="335"/>
      <c r="AP146" s="335"/>
      <c r="AQ146" s="335"/>
      <c r="AR146" s="201"/>
      <c r="AS146" s="201"/>
      <c r="AT146" s="202"/>
      <c r="AU146" s="340">
        <f>AU143+AU144+AU145</f>
        <v>4950000000</v>
      </c>
      <c r="AV146" s="340"/>
      <c r="AW146" s="340"/>
      <c r="AX146" s="340"/>
      <c r="AY146" s="340"/>
      <c r="AZ146" s="340"/>
      <c r="BA146" s="340"/>
      <c r="BB146" s="340"/>
      <c r="BC146" s="340"/>
      <c r="BD146" s="340"/>
      <c r="BE146" s="340"/>
      <c r="BF146" s="340"/>
      <c r="BG146" s="340"/>
      <c r="BH146" s="340"/>
      <c r="BI146" s="340"/>
      <c r="BJ146" s="340"/>
      <c r="BK146" s="340"/>
      <c r="BL146" s="340"/>
      <c r="BM146" s="340"/>
      <c r="BN146" s="340"/>
      <c r="BO146" s="340"/>
      <c r="BP146" s="340"/>
      <c r="BQ146" s="340"/>
      <c r="BR146" s="340"/>
      <c r="BS146" s="340"/>
      <c r="BT146" s="202"/>
      <c r="BU146" s="340">
        <f>AU146</f>
        <v>4950000000</v>
      </c>
      <c r="BV146" s="340"/>
      <c r="BW146" s="340"/>
      <c r="BX146" s="340"/>
      <c r="BY146" s="340"/>
      <c r="BZ146" s="340"/>
      <c r="CA146" s="340"/>
      <c r="CB146" s="340"/>
      <c r="CC146" s="340"/>
      <c r="CD146" s="340"/>
      <c r="CE146" s="340"/>
      <c r="CF146" s="340"/>
      <c r="CG146" s="340"/>
      <c r="CH146" s="340"/>
      <c r="CI146" s="340"/>
      <c r="CJ146" s="340"/>
      <c r="CK146" s="340"/>
      <c r="CL146" s="202"/>
      <c r="CM146" s="202"/>
      <c r="CN146" s="202"/>
    </row>
    <row r="147" spans="1:94" s="99" customFormat="1" ht="19.5" customHeight="1">
      <c r="A147" s="335" t="s">
        <v>891</v>
      </c>
      <c r="B147" s="335"/>
      <c r="C147" s="335"/>
      <c r="D147" s="335"/>
      <c r="E147" s="335"/>
      <c r="F147" s="335"/>
      <c r="G147" s="335"/>
      <c r="H147" s="335"/>
      <c r="I147" s="335"/>
      <c r="J147" s="335"/>
      <c r="K147" s="335"/>
      <c r="L147" s="335"/>
      <c r="M147" s="335"/>
      <c r="N147" s="335"/>
      <c r="O147" s="335"/>
      <c r="P147" s="335"/>
      <c r="Q147" s="335"/>
      <c r="R147" s="335"/>
      <c r="S147" s="335"/>
      <c r="T147" s="335"/>
      <c r="U147" s="335"/>
      <c r="V147" s="335"/>
      <c r="W147" s="335"/>
      <c r="X147" s="335"/>
      <c r="Y147" s="335"/>
      <c r="Z147" s="335"/>
      <c r="AA147" s="335"/>
      <c r="AB147" s="335"/>
      <c r="AC147" s="335"/>
      <c r="AD147" s="335"/>
      <c r="AE147" s="335"/>
      <c r="AF147" s="335"/>
      <c r="AG147" s="335"/>
      <c r="AH147" s="335"/>
      <c r="AI147" s="335"/>
      <c r="AJ147" s="335"/>
      <c r="AK147" s="335"/>
      <c r="AL147" s="335"/>
      <c r="AM147" s="335"/>
      <c r="AN147" s="335"/>
      <c r="AO147" s="335"/>
      <c r="AP147" s="335"/>
      <c r="AQ147" s="335"/>
      <c r="AR147" s="201"/>
      <c r="AS147" s="201"/>
      <c r="AT147" s="202"/>
      <c r="AU147" s="340"/>
      <c r="AV147" s="340"/>
      <c r="AW147" s="340"/>
      <c r="AX147" s="340"/>
      <c r="AY147" s="340"/>
      <c r="AZ147" s="340"/>
      <c r="BA147" s="340"/>
      <c r="BB147" s="340"/>
      <c r="BC147" s="340"/>
      <c r="BD147" s="340"/>
      <c r="BE147" s="340"/>
      <c r="BF147" s="340"/>
      <c r="BG147" s="340"/>
      <c r="BH147" s="340"/>
      <c r="BI147" s="340"/>
      <c r="BJ147" s="340"/>
      <c r="BK147" s="340"/>
      <c r="BL147" s="340"/>
      <c r="BM147" s="340"/>
      <c r="BN147" s="340"/>
      <c r="BO147" s="340"/>
      <c r="BP147" s="340"/>
      <c r="BQ147" s="340"/>
      <c r="BR147" s="340"/>
      <c r="BS147" s="340"/>
      <c r="BT147" s="202"/>
      <c r="BU147" s="340"/>
      <c r="BV147" s="340"/>
      <c r="BW147" s="340"/>
      <c r="BX147" s="340"/>
      <c r="BY147" s="340"/>
      <c r="BZ147" s="340"/>
      <c r="CA147" s="340"/>
      <c r="CB147" s="340"/>
      <c r="CC147" s="340"/>
      <c r="CD147" s="340"/>
      <c r="CE147" s="340"/>
      <c r="CF147" s="340"/>
      <c r="CG147" s="340"/>
      <c r="CH147" s="340"/>
      <c r="CI147" s="340"/>
      <c r="CJ147" s="340"/>
      <c r="CK147" s="340"/>
      <c r="CL147" s="202"/>
      <c r="CM147" s="202"/>
      <c r="CN147" s="202"/>
    </row>
    <row r="148" spans="1:94" s="99" customFormat="1" ht="19.5" customHeight="1">
      <c r="A148" s="335" t="s">
        <v>888</v>
      </c>
      <c r="B148" s="335"/>
      <c r="C148" s="335"/>
      <c r="D148" s="335"/>
      <c r="E148" s="335"/>
      <c r="F148" s="335"/>
      <c r="G148" s="335"/>
      <c r="H148" s="335"/>
      <c r="I148" s="335"/>
      <c r="J148" s="335"/>
      <c r="K148" s="335"/>
      <c r="L148" s="335"/>
      <c r="M148" s="335"/>
      <c r="N148" s="335"/>
      <c r="O148" s="335"/>
      <c r="P148" s="335"/>
      <c r="Q148" s="335"/>
      <c r="R148" s="335"/>
      <c r="S148" s="335"/>
      <c r="T148" s="335"/>
      <c r="U148" s="335"/>
      <c r="V148" s="335"/>
      <c r="W148" s="335"/>
      <c r="X148" s="335"/>
      <c r="Y148" s="335"/>
      <c r="Z148" s="335"/>
      <c r="AA148" s="335"/>
      <c r="AB148" s="335"/>
      <c r="AC148" s="335"/>
      <c r="AD148" s="335"/>
      <c r="AE148" s="335"/>
      <c r="AF148" s="335"/>
      <c r="AG148" s="335"/>
      <c r="AH148" s="335"/>
      <c r="AI148" s="335"/>
      <c r="AJ148" s="335"/>
      <c r="AK148" s="335"/>
      <c r="AL148" s="335"/>
      <c r="AM148" s="335"/>
      <c r="AN148" s="335"/>
      <c r="AO148" s="335"/>
      <c r="AP148" s="335"/>
      <c r="AQ148" s="335"/>
      <c r="AR148" s="201"/>
      <c r="AS148" s="201"/>
      <c r="AT148" s="202"/>
      <c r="AU148" s="340">
        <v>933548387</v>
      </c>
      <c r="AV148" s="340"/>
      <c r="AW148" s="340"/>
      <c r="AX148" s="340"/>
      <c r="AY148" s="340"/>
      <c r="AZ148" s="340"/>
      <c r="BA148" s="340"/>
      <c r="BB148" s="340"/>
      <c r="BC148" s="340"/>
      <c r="BD148" s="340"/>
      <c r="BE148" s="340"/>
      <c r="BF148" s="340"/>
      <c r="BG148" s="340"/>
      <c r="BH148" s="340"/>
      <c r="BI148" s="340"/>
      <c r="BJ148" s="340"/>
      <c r="BK148" s="340"/>
      <c r="BL148" s="340"/>
      <c r="BM148" s="340"/>
      <c r="BN148" s="340"/>
      <c r="BO148" s="340"/>
      <c r="BP148" s="340"/>
      <c r="BQ148" s="340"/>
      <c r="BR148" s="340"/>
      <c r="BS148" s="340"/>
      <c r="BT148" s="202"/>
      <c r="BU148" s="340">
        <f>AU148</f>
        <v>933548387</v>
      </c>
      <c r="BV148" s="340"/>
      <c r="BW148" s="340"/>
      <c r="BX148" s="340"/>
      <c r="BY148" s="340"/>
      <c r="BZ148" s="340"/>
      <c r="CA148" s="340"/>
      <c r="CB148" s="340"/>
      <c r="CC148" s="340"/>
      <c r="CD148" s="340"/>
      <c r="CE148" s="340"/>
      <c r="CF148" s="340"/>
      <c r="CG148" s="340"/>
      <c r="CH148" s="340"/>
      <c r="CI148" s="340"/>
      <c r="CJ148" s="340"/>
      <c r="CK148" s="340"/>
      <c r="CL148" s="202"/>
      <c r="CM148" s="202"/>
      <c r="CN148" s="202"/>
    </row>
    <row r="149" spans="1:94" s="99" customFormat="1" ht="19.5" customHeight="1">
      <c r="A149" s="332" t="s">
        <v>894</v>
      </c>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332"/>
      <c r="AE149" s="332"/>
      <c r="AF149" s="332"/>
      <c r="AG149" s="332"/>
      <c r="AH149" s="332"/>
      <c r="AI149" s="332"/>
      <c r="AJ149" s="332"/>
      <c r="AK149" s="332"/>
      <c r="AL149" s="332"/>
      <c r="AM149" s="332"/>
      <c r="AN149" s="332"/>
      <c r="AO149" s="332"/>
      <c r="AP149" s="332"/>
      <c r="AQ149" s="332"/>
      <c r="AR149" s="201"/>
      <c r="AS149" s="201"/>
      <c r="AT149" s="202"/>
      <c r="AU149" s="339">
        <v>990000000</v>
      </c>
      <c r="AV149" s="339"/>
      <c r="AW149" s="339"/>
      <c r="AX149" s="339"/>
      <c r="AY149" s="339"/>
      <c r="AZ149" s="339"/>
      <c r="BA149" s="339"/>
      <c r="BB149" s="339"/>
      <c r="BC149" s="339"/>
      <c r="BD149" s="339"/>
      <c r="BE149" s="339"/>
      <c r="BF149" s="339"/>
      <c r="BG149" s="339"/>
      <c r="BH149" s="339"/>
      <c r="BI149" s="339"/>
      <c r="BJ149" s="339"/>
      <c r="BK149" s="339"/>
      <c r="BL149" s="339"/>
      <c r="BM149" s="339"/>
      <c r="BN149" s="339"/>
      <c r="BO149" s="339"/>
      <c r="BP149" s="339"/>
      <c r="BQ149" s="339"/>
      <c r="BR149" s="339"/>
      <c r="BS149" s="339"/>
      <c r="BT149" s="200"/>
      <c r="BU149" s="339">
        <f t="shared" ref="BU149:BU151" si="3">AU149</f>
        <v>990000000</v>
      </c>
      <c r="BV149" s="339"/>
      <c r="BW149" s="339"/>
      <c r="BX149" s="339"/>
      <c r="BY149" s="339"/>
      <c r="BZ149" s="339"/>
      <c r="CA149" s="339"/>
      <c r="CB149" s="339"/>
      <c r="CC149" s="339"/>
      <c r="CD149" s="339"/>
      <c r="CE149" s="339"/>
      <c r="CF149" s="339"/>
      <c r="CG149" s="339"/>
      <c r="CH149" s="339"/>
      <c r="CI149" s="339"/>
      <c r="CJ149" s="339"/>
      <c r="CK149" s="339"/>
      <c r="CL149" s="202"/>
      <c r="CM149" s="202"/>
      <c r="CN149" s="202"/>
    </row>
    <row r="150" spans="1:94" s="99" customFormat="1" ht="19.5" customHeight="1">
      <c r="A150" s="332" t="s">
        <v>890</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2"/>
      <c r="AL150" s="332"/>
      <c r="AM150" s="332"/>
      <c r="AN150" s="332"/>
      <c r="AO150" s="332"/>
      <c r="AP150" s="332"/>
      <c r="AQ150" s="332"/>
      <c r="AR150" s="201"/>
      <c r="AS150" s="201"/>
      <c r="AT150" s="202"/>
      <c r="AU150" s="339">
        <v>0</v>
      </c>
      <c r="AV150" s="339"/>
      <c r="AW150" s="339"/>
      <c r="AX150" s="339"/>
      <c r="AY150" s="339"/>
      <c r="AZ150" s="339"/>
      <c r="BA150" s="339"/>
      <c r="BB150" s="339"/>
      <c r="BC150" s="339"/>
      <c r="BD150" s="339"/>
      <c r="BE150" s="339"/>
      <c r="BF150" s="339"/>
      <c r="BG150" s="339"/>
      <c r="BH150" s="339"/>
      <c r="BI150" s="339"/>
      <c r="BJ150" s="339"/>
      <c r="BK150" s="339"/>
      <c r="BL150" s="339"/>
      <c r="BM150" s="339"/>
      <c r="BN150" s="339"/>
      <c r="BO150" s="339"/>
      <c r="BP150" s="339"/>
      <c r="BQ150" s="339"/>
      <c r="BR150" s="339"/>
      <c r="BS150" s="339"/>
      <c r="BT150" s="200"/>
      <c r="BU150" s="339">
        <f t="shared" si="3"/>
        <v>0</v>
      </c>
      <c r="BV150" s="339"/>
      <c r="BW150" s="339"/>
      <c r="BX150" s="339"/>
      <c r="BY150" s="339"/>
      <c r="BZ150" s="339"/>
      <c r="CA150" s="339"/>
      <c r="CB150" s="339"/>
      <c r="CC150" s="339"/>
      <c r="CD150" s="339"/>
      <c r="CE150" s="339"/>
      <c r="CF150" s="339"/>
      <c r="CG150" s="339"/>
      <c r="CH150" s="339"/>
      <c r="CI150" s="339"/>
      <c r="CJ150" s="339"/>
      <c r="CK150" s="339"/>
      <c r="CL150" s="202"/>
      <c r="CM150" s="202"/>
      <c r="CN150" s="202"/>
    </row>
    <row r="151" spans="1:94" s="99" customFormat="1" ht="19.5" customHeight="1">
      <c r="A151" s="335" t="str">
        <f>A138</f>
        <v>Tại ngày 31/12/2016</v>
      </c>
      <c r="B151" s="335"/>
      <c r="C151" s="335"/>
      <c r="D151" s="335"/>
      <c r="E151" s="335"/>
      <c r="F151" s="335"/>
      <c r="G151" s="335"/>
      <c r="H151" s="335"/>
      <c r="I151" s="335"/>
      <c r="J151" s="335"/>
      <c r="K151" s="335"/>
      <c r="L151" s="335"/>
      <c r="M151" s="335"/>
      <c r="N151" s="335"/>
      <c r="O151" s="335"/>
      <c r="P151" s="335"/>
      <c r="Q151" s="335"/>
      <c r="R151" s="335"/>
      <c r="S151" s="335"/>
      <c r="T151" s="335"/>
      <c r="U151" s="335"/>
      <c r="V151" s="335"/>
      <c r="W151" s="335"/>
      <c r="X151" s="335"/>
      <c r="Y151" s="335"/>
      <c r="Z151" s="335"/>
      <c r="AA151" s="335"/>
      <c r="AB151" s="335"/>
      <c r="AC151" s="335"/>
      <c r="AD151" s="335"/>
      <c r="AE151" s="335"/>
      <c r="AF151" s="335"/>
      <c r="AG151" s="335"/>
      <c r="AH151" s="335"/>
      <c r="AI151" s="335"/>
      <c r="AJ151" s="335"/>
      <c r="AK151" s="335"/>
      <c r="AL151" s="335"/>
      <c r="AM151" s="335"/>
      <c r="AN151" s="335"/>
      <c r="AO151" s="335"/>
      <c r="AP151" s="335"/>
      <c r="AQ151" s="335"/>
      <c r="AR151" s="201"/>
      <c r="AS151" s="201"/>
      <c r="AT151" s="202"/>
      <c r="AU151" s="340">
        <f>AU148+AU149+AU150</f>
        <v>1923548387</v>
      </c>
      <c r="AV151" s="340"/>
      <c r="AW151" s="340"/>
      <c r="AX151" s="340"/>
      <c r="AY151" s="340"/>
      <c r="AZ151" s="340"/>
      <c r="BA151" s="340"/>
      <c r="BB151" s="340"/>
      <c r="BC151" s="340"/>
      <c r="BD151" s="340"/>
      <c r="BE151" s="340"/>
      <c r="BF151" s="340"/>
      <c r="BG151" s="340"/>
      <c r="BH151" s="340"/>
      <c r="BI151" s="340"/>
      <c r="BJ151" s="340"/>
      <c r="BK151" s="340"/>
      <c r="BL151" s="340"/>
      <c r="BM151" s="340"/>
      <c r="BN151" s="340"/>
      <c r="BO151" s="340"/>
      <c r="BP151" s="340"/>
      <c r="BQ151" s="340"/>
      <c r="BR151" s="340"/>
      <c r="BS151" s="340"/>
      <c r="BT151" s="202"/>
      <c r="BU151" s="340">
        <f t="shared" si="3"/>
        <v>1923548387</v>
      </c>
      <c r="BV151" s="340"/>
      <c r="BW151" s="340"/>
      <c r="BX151" s="340"/>
      <c r="BY151" s="340"/>
      <c r="BZ151" s="340"/>
      <c r="CA151" s="340"/>
      <c r="CB151" s="340"/>
      <c r="CC151" s="340"/>
      <c r="CD151" s="340"/>
      <c r="CE151" s="340"/>
      <c r="CF151" s="340"/>
      <c r="CG151" s="340"/>
      <c r="CH151" s="340"/>
      <c r="CI151" s="340"/>
      <c r="CJ151" s="340"/>
      <c r="CK151" s="340"/>
      <c r="CL151" s="202"/>
      <c r="CM151" s="202"/>
      <c r="CN151" s="202"/>
    </row>
    <row r="152" spans="1:94" s="99" customFormat="1" ht="19.5" customHeight="1">
      <c r="A152" s="335" t="s">
        <v>892</v>
      </c>
      <c r="B152" s="335"/>
      <c r="C152" s="335"/>
      <c r="D152" s="335"/>
      <c r="E152" s="335"/>
      <c r="F152" s="335"/>
      <c r="G152" s="335"/>
      <c r="H152" s="335"/>
      <c r="I152" s="335"/>
      <c r="J152" s="335"/>
      <c r="K152" s="335"/>
      <c r="L152" s="335"/>
      <c r="M152" s="335"/>
      <c r="N152" s="335"/>
      <c r="O152" s="335"/>
      <c r="P152" s="335"/>
      <c r="Q152" s="335"/>
      <c r="R152" s="335"/>
      <c r="S152" s="335"/>
      <c r="T152" s="335"/>
      <c r="U152" s="335"/>
      <c r="V152" s="335"/>
      <c r="W152" s="335"/>
      <c r="X152" s="335"/>
      <c r="Y152" s="335"/>
      <c r="Z152" s="335"/>
      <c r="AA152" s="335"/>
      <c r="AB152" s="335"/>
      <c r="AC152" s="335"/>
      <c r="AD152" s="335"/>
      <c r="AE152" s="335"/>
      <c r="AF152" s="335"/>
      <c r="AG152" s="335"/>
      <c r="AH152" s="335"/>
      <c r="AI152" s="335"/>
      <c r="AJ152" s="335"/>
      <c r="AK152" s="335"/>
      <c r="AL152" s="335"/>
      <c r="AM152" s="335"/>
      <c r="AN152" s="335"/>
      <c r="AO152" s="335"/>
      <c r="AP152" s="335"/>
      <c r="AQ152" s="335"/>
      <c r="AR152" s="201"/>
      <c r="AS152" s="201"/>
      <c r="AT152" s="202"/>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202"/>
      <c r="BU152" s="340"/>
      <c r="BV152" s="340"/>
      <c r="BW152" s="340"/>
      <c r="BX152" s="340"/>
      <c r="BY152" s="340"/>
      <c r="BZ152" s="340"/>
      <c r="CA152" s="340"/>
      <c r="CB152" s="340"/>
      <c r="CC152" s="340"/>
      <c r="CD152" s="340"/>
      <c r="CE152" s="340"/>
      <c r="CF152" s="340"/>
      <c r="CG152" s="340"/>
      <c r="CH152" s="340"/>
      <c r="CI152" s="340"/>
      <c r="CJ152" s="340"/>
      <c r="CK152" s="340"/>
      <c r="CL152" s="202"/>
      <c r="CM152" s="202"/>
      <c r="CN152" s="202"/>
    </row>
    <row r="153" spans="1:94" s="99" customFormat="1" ht="19.5" customHeight="1">
      <c r="A153" s="335" t="s">
        <v>888</v>
      </c>
      <c r="B153" s="335"/>
      <c r="C153" s="335"/>
      <c r="D153" s="335"/>
      <c r="E153" s="335"/>
      <c r="F153" s="335"/>
      <c r="G153" s="335"/>
      <c r="H153" s="335"/>
      <c r="I153" s="335"/>
      <c r="J153" s="335"/>
      <c r="K153" s="335"/>
      <c r="L153" s="335"/>
      <c r="M153" s="335"/>
      <c r="N153" s="335"/>
      <c r="O153" s="335"/>
      <c r="P153" s="335"/>
      <c r="Q153" s="335"/>
      <c r="R153" s="335"/>
      <c r="S153" s="335"/>
      <c r="T153" s="335"/>
      <c r="U153" s="335"/>
      <c r="V153" s="335"/>
      <c r="W153" s="335"/>
      <c r="X153" s="335"/>
      <c r="Y153" s="335"/>
      <c r="Z153" s="335"/>
      <c r="AA153" s="335"/>
      <c r="AB153" s="335"/>
      <c r="AC153" s="335"/>
      <c r="AD153" s="335"/>
      <c r="AE153" s="335"/>
      <c r="AF153" s="335"/>
      <c r="AG153" s="335"/>
      <c r="AH153" s="335"/>
      <c r="AI153" s="335"/>
      <c r="AJ153" s="335"/>
      <c r="AK153" s="335"/>
      <c r="AL153" s="335"/>
      <c r="AM153" s="335"/>
      <c r="AN153" s="335"/>
      <c r="AO153" s="335"/>
      <c r="AP153" s="335"/>
      <c r="AQ153" s="335"/>
      <c r="AR153" s="201"/>
      <c r="AS153" s="201"/>
      <c r="AT153" s="202"/>
      <c r="AU153" s="340">
        <f>AU143-AU148</f>
        <v>4016451613</v>
      </c>
      <c r="AV153" s="340"/>
      <c r="AW153" s="340"/>
      <c r="AX153" s="340"/>
      <c r="AY153" s="340"/>
      <c r="AZ153" s="340"/>
      <c r="BA153" s="340"/>
      <c r="BB153" s="340"/>
      <c r="BC153" s="340"/>
      <c r="BD153" s="340"/>
      <c r="BE153" s="340"/>
      <c r="BF153" s="340"/>
      <c r="BG153" s="340"/>
      <c r="BH153" s="340"/>
      <c r="BI153" s="340"/>
      <c r="BJ153" s="340"/>
      <c r="BK153" s="340"/>
      <c r="BL153" s="340"/>
      <c r="BM153" s="340"/>
      <c r="BN153" s="340"/>
      <c r="BO153" s="340"/>
      <c r="BP153" s="340"/>
      <c r="BQ153" s="340"/>
      <c r="BR153" s="340"/>
      <c r="BS153" s="340"/>
      <c r="BT153" s="202"/>
      <c r="BU153" s="340">
        <f>AU153</f>
        <v>4016451613</v>
      </c>
      <c r="BV153" s="340"/>
      <c r="BW153" s="340"/>
      <c r="BX153" s="340"/>
      <c r="BY153" s="340"/>
      <c r="BZ153" s="340"/>
      <c r="CA153" s="340"/>
      <c r="CB153" s="340"/>
      <c r="CC153" s="340"/>
      <c r="CD153" s="340"/>
      <c r="CE153" s="340"/>
      <c r="CF153" s="340"/>
      <c r="CG153" s="340"/>
      <c r="CH153" s="340"/>
      <c r="CI153" s="340"/>
      <c r="CJ153" s="340"/>
      <c r="CK153" s="340"/>
      <c r="CL153" s="202"/>
      <c r="CM153" s="202"/>
      <c r="CN153" s="202"/>
    </row>
    <row r="154" spans="1:94" s="99" customFormat="1" ht="19.5" customHeight="1">
      <c r="A154" s="335" t="str">
        <f>A130</f>
        <v>Tại ngày 31/12/2016</v>
      </c>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c r="AF154" s="335"/>
      <c r="AG154" s="335"/>
      <c r="AH154" s="335"/>
      <c r="AI154" s="335"/>
      <c r="AJ154" s="335"/>
      <c r="AK154" s="335"/>
      <c r="AL154" s="335"/>
      <c r="AM154" s="335"/>
      <c r="AN154" s="335"/>
      <c r="AO154" s="335"/>
      <c r="AP154" s="335"/>
      <c r="AQ154" s="335"/>
      <c r="AR154" s="201"/>
      <c r="AS154" s="201"/>
      <c r="AT154" s="202"/>
      <c r="AU154" s="340">
        <f>AU146-AU151</f>
        <v>3026451613</v>
      </c>
      <c r="AV154" s="340"/>
      <c r="AW154" s="340"/>
      <c r="AX154" s="340"/>
      <c r="AY154" s="340"/>
      <c r="AZ154" s="340"/>
      <c r="BA154" s="340"/>
      <c r="BB154" s="340"/>
      <c r="BC154" s="340"/>
      <c r="BD154" s="340"/>
      <c r="BE154" s="340"/>
      <c r="BF154" s="340"/>
      <c r="BG154" s="340"/>
      <c r="BH154" s="340"/>
      <c r="BI154" s="340"/>
      <c r="BJ154" s="340"/>
      <c r="BK154" s="340"/>
      <c r="BL154" s="340"/>
      <c r="BM154" s="340"/>
      <c r="BN154" s="340"/>
      <c r="BO154" s="340"/>
      <c r="BP154" s="340"/>
      <c r="BQ154" s="340"/>
      <c r="BR154" s="340"/>
      <c r="BS154" s="340"/>
      <c r="BT154" s="202"/>
      <c r="BU154" s="340">
        <f>AU154</f>
        <v>3026451613</v>
      </c>
      <c r="BV154" s="340"/>
      <c r="BW154" s="340"/>
      <c r="BX154" s="340"/>
      <c r="BY154" s="340"/>
      <c r="BZ154" s="340"/>
      <c r="CA154" s="340"/>
      <c r="CB154" s="340"/>
      <c r="CC154" s="340"/>
      <c r="CD154" s="340"/>
      <c r="CE154" s="340"/>
      <c r="CF154" s="340"/>
      <c r="CG154" s="340"/>
      <c r="CH154" s="340"/>
      <c r="CI154" s="340"/>
      <c r="CJ154" s="340"/>
      <c r="CK154" s="340"/>
      <c r="CL154" s="202"/>
      <c r="CM154" s="202"/>
      <c r="CN154" s="202"/>
    </row>
    <row r="155" spans="1:94" s="99" customFormat="1" ht="6.75" customHeight="1">
      <c r="A155" s="332"/>
      <c r="B155" s="332"/>
      <c r="C155" s="332"/>
      <c r="D155" s="332"/>
      <c r="E155" s="332"/>
      <c r="F155" s="332"/>
      <c r="G155" s="332"/>
      <c r="H155" s="332"/>
      <c r="I155" s="332"/>
      <c r="J155" s="332"/>
      <c r="K155" s="332"/>
      <c r="L155" s="332"/>
      <c r="M155" s="332"/>
      <c r="N155" s="332"/>
      <c r="O155" s="332"/>
      <c r="P155" s="332"/>
      <c r="Q155" s="332"/>
      <c r="R155" s="332"/>
      <c r="S155" s="332"/>
      <c r="T155" s="332"/>
      <c r="U155" s="332"/>
      <c r="V155" s="332"/>
      <c r="W155" s="332"/>
      <c r="X155" s="332"/>
      <c r="Y155" s="332"/>
      <c r="Z155" s="332"/>
      <c r="AA155" s="332"/>
      <c r="AB155" s="332"/>
      <c r="AC155" s="332"/>
      <c r="AD155" s="332"/>
      <c r="AE155" s="332"/>
      <c r="AF155" s="332"/>
      <c r="AG155" s="332"/>
      <c r="AH155" s="332"/>
      <c r="AI155" s="332"/>
      <c r="AJ155" s="332"/>
      <c r="AK155" s="332"/>
      <c r="AL155" s="332"/>
      <c r="AM155" s="332"/>
      <c r="AN155" s="332"/>
      <c r="AO155" s="332"/>
      <c r="AP155" s="332"/>
      <c r="AQ155" s="332"/>
      <c r="AR155" s="332"/>
      <c r="AS155" s="332"/>
      <c r="AT155" s="332"/>
      <c r="AU155" s="332"/>
      <c r="AV155" s="332"/>
      <c r="AW155" s="332"/>
      <c r="AX155" s="332"/>
      <c r="AY155" s="332"/>
      <c r="AZ155" s="332"/>
      <c r="BA155" s="332"/>
      <c r="BB155" s="332"/>
      <c r="BC155" s="332"/>
      <c r="BD155" s="332"/>
      <c r="BE155" s="332"/>
      <c r="BF155" s="332"/>
      <c r="BG155" s="332"/>
      <c r="BH155" s="332"/>
      <c r="BI155" s="332"/>
      <c r="BJ155" s="332"/>
      <c r="BK155" s="332"/>
      <c r="BL155" s="332"/>
      <c r="BM155" s="332"/>
      <c r="BN155" s="332"/>
      <c r="BO155" s="332"/>
      <c r="BP155" s="332"/>
      <c r="BQ155" s="332"/>
      <c r="BR155" s="332"/>
      <c r="BS155" s="332"/>
      <c r="BT155" s="332"/>
      <c r="BU155" s="332"/>
      <c r="BV155" s="332"/>
      <c r="BW155" s="332"/>
      <c r="BX155" s="332"/>
      <c r="BY155" s="332"/>
      <c r="BZ155" s="332"/>
      <c r="CA155" s="332"/>
      <c r="CB155" s="332"/>
      <c r="CC155" s="332"/>
      <c r="CD155" s="332"/>
      <c r="CE155" s="332"/>
      <c r="CF155" s="332"/>
      <c r="CG155" s="332"/>
      <c r="CH155" s="332"/>
      <c r="CI155" s="332"/>
      <c r="CJ155" s="332"/>
      <c r="CK155" s="332"/>
      <c r="CL155" s="332"/>
      <c r="CM155" s="332"/>
      <c r="CN155" s="332"/>
      <c r="CO155" s="332"/>
      <c r="CP155" s="332"/>
    </row>
    <row r="156" spans="1:94" ht="19.5" customHeight="1">
      <c r="A156" s="319" t="s">
        <v>989</v>
      </c>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N156" s="319"/>
      <c r="AO156" s="319"/>
      <c r="AP156" s="319"/>
      <c r="AQ156" s="319"/>
      <c r="AR156" s="319"/>
      <c r="AS156" s="319"/>
      <c r="AT156" s="341">
        <v>42643</v>
      </c>
      <c r="AU156" s="344"/>
      <c r="AV156" s="344"/>
      <c r="AW156" s="344"/>
      <c r="AX156" s="344"/>
      <c r="AY156" s="344"/>
      <c r="AZ156" s="344"/>
      <c r="BA156" s="344"/>
      <c r="BB156" s="344"/>
      <c r="BC156" s="344"/>
      <c r="BD156" s="344"/>
      <c r="BE156" s="344"/>
      <c r="BF156" s="344"/>
      <c r="BG156" s="344"/>
      <c r="BH156" s="344"/>
      <c r="BI156" s="344"/>
      <c r="BJ156" s="344"/>
      <c r="BK156" s="344"/>
      <c r="BL156" s="344"/>
      <c r="BM156" s="344"/>
      <c r="BN156" s="344"/>
      <c r="BO156" s="344"/>
      <c r="BP156" s="344"/>
      <c r="BQ156" s="344"/>
      <c r="BR156" s="344"/>
      <c r="BS156" s="344"/>
      <c r="BT156" s="344"/>
      <c r="BU156" s="341">
        <v>42370</v>
      </c>
      <c r="BV156" s="344"/>
      <c r="BW156" s="344"/>
      <c r="BX156" s="344"/>
      <c r="BY156" s="344"/>
      <c r="BZ156" s="344"/>
      <c r="CA156" s="344"/>
      <c r="CB156" s="344"/>
      <c r="CC156" s="344"/>
      <c r="CD156" s="344"/>
      <c r="CE156" s="344"/>
      <c r="CF156" s="344"/>
      <c r="CG156" s="344"/>
      <c r="CH156" s="344"/>
      <c r="CI156" s="344"/>
      <c r="CJ156" s="344"/>
      <c r="CK156" s="344"/>
      <c r="CL156" s="344"/>
      <c r="CM156" s="344"/>
      <c r="CN156" s="344"/>
    </row>
    <row r="157" spans="1:94" ht="24" customHeight="1">
      <c r="A157" s="332" t="s">
        <v>428</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c r="AF157" s="332"/>
      <c r="AG157" s="332"/>
      <c r="AH157" s="332"/>
      <c r="AI157" s="332"/>
      <c r="AJ157" s="332"/>
      <c r="AK157" s="332"/>
      <c r="AL157" s="332"/>
      <c r="AM157" s="332"/>
      <c r="AN157" s="332"/>
      <c r="AO157" s="332"/>
      <c r="AP157" s="332"/>
      <c r="AQ157" s="332"/>
      <c r="AR157" s="332"/>
      <c r="AS157" s="332"/>
      <c r="AT157" s="339">
        <v>120000000</v>
      </c>
      <c r="AU157" s="339"/>
      <c r="AV157" s="339"/>
      <c r="AW157" s="339"/>
      <c r="AX157" s="339"/>
      <c r="AY157" s="339"/>
      <c r="AZ157" s="339"/>
      <c r="BA157" s="339"/>
      <c r="BB157" s="339"/>
      <c r="BC157" s="339"/>
      <c r="BD157" s="339"/>
      <c r="BE157" s="339"/>
      <c r="BF157" s="339"/>
      <c r="BG157" s="339"/>
      <c r="BH157" s="339"/>
      <c r="BI157" s="339"/>
      <c r="BJ157" s="339"/>
      <c r="BK157" s="339"/>
      <c r="BL157" s="339"/>
      <c r="BM157" s="339"/>
      <c r="BN157" s="339"/>
      <c r="BO157" s="339"/>
      <c r="BP157" s="339"/>
      <c r="BQ157" s="339"/>
      <c r="BR157" s="339"/>
      <c r="BS157" s="339"/>
      <c r="BT157" s="339"/>
      <c r="BU157" s="339">
        <v>120000000</v>
      </c>
      <c r="BV157" s="339"/>
      <c r="BW157" s="339"/>
      <c r="BX157" s="339"/>
      <c r="BY157" s="339"/>
      <c r="BZ157" s="339"/>
      <c r="CA157" s="339"/>
      <c r="CB157" s="339"/>
      <c r="CC157" s="339"/>
      <c r="CD157" s="339"/>
      <c r="CE157" s="339"/>
      <c r="CF157" s="339"/>
      <c r="CG157" s="339"/>
      <c r="CH157" s="339"/>
      <c r="CI157" s="339"/>
      <c r="CJ157" s="339"/>
      <c r="CK157" s="339"/>
      <c r="CL157" s="339"/>
      <c r="CM157" s="339"/>
      <c r="CN157" s="339"/>
    </row>
    <row r="158" spans="1:94" ht="24" customHeight="1">
      <c r="A158" s="332" t="s">
        <v>429</v>
      </c>
      <c r="B158" s="332"/>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c r="AR158" s="332"/>
      <c r="AS158" s="332"/>
      <c r="AT158" s="339">
        <v>3434831973</v>
      </c>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c r="BQ158" s="339"/>
      <c r="BR158" s="339"/>
      <c r="BS158" s="339"/>
      <c r="BT158" s="339"/>
      <c r="BU158" s="339">
        <v>2808222413</v>
      </c>
      <c r="BV158" s="339"/>
      <c r="BW158" s="339"/>
      <c r="BX158" s="339"/>
      <c r="BY158" s="339"/>
      <c r="BZ158" s="339"/>
      <c r="CA158" s="339"/>
      <c r="CB158" s="339"/>
      <c r="CC158" s="339"/>
      <c r="CD158" s="339"/>
      <c r="CE158" s="339"/>
      <c r="CF158" s="339"/>
      <c r="CG158" s="339"/>
      <c r="CH158" s="339"/>
      <c r="CI158" s="339"/>
      <c r="CJ158" s="339"/>
      <c r="CK158" s="339"/>
      <c r="CL158" s="339"/>
      <c r="CM158" s="339"/>
      <c r="CN158" s="339"/>
    </row>
    <row r="159" spans="1:94" ht="19.5" customHeight="1">
      <c r="A159" s="332" t="s">
        <v>430</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332"/>
      <c r="AF159" s="332"/>
      <c r="AG159" s="332"/>
      <c r="AH159" s="332"/>
      <c r="AI159" s="332"/>
      <c r="AJ159" s="332"/>
      <c r="AK159" s="332"/>
      <c r="AL159" s="332"/>
      <c r="AM159" s="332"/>
      <c r="AN159" s="332"/>
      <c r="AO159" s="332"/>
      <c r="AP159" s="332"/>
      <c r="AQ159" s="332"/>
      <c r="AR159" s="332"/>
      <c r="AS159" s="332"/>
      <c r="AT159" s="339">
        <v>1368450891</v>
      </c>
      <c r="AU159" s="339"/>
      <c r="AV159" s="339"/>
      <c r="AW159" s="339"/>
      <c r="AX159" s="339"/>
      <c r="AY159" s="339"/>
      <c r="AZ159" s="339"/>
      <c r="BA159" s="339"/>
      <c r="BB159" s="339"/>
      <c r="BC159" s="339"/>
      <c r="BD159" s="339"/>
      <c r="BE159" s="339"/>
      <c r="BF159" s="339"/>
      <c r="BG159" s="339"/>
      <c r="BH159" s="339"/>
      <c r="BI159" s="339"/>
      <c r="BJ159" s="339"/>
      <c r="BK159" s="339"/>
      <c r="BL159" s="339"/>
      <c r="BM159" s="339"/>
      <c r="BN159" s="339"/>
      <c r="BO159" s="339"/>
      <c r="BP159" s="339"/>
      <c r="BQ159" s="339"/>
      <c r="BR159" s="339"/>
      <c r="BS159" s="339"/>
      <c r="BT159" s="339"/>
      <c r="BU159" s="339">
        <v>1105161267</v>
      </c>
      <c r="BV159" s="339"/>
      <c r="BW159" s="339"/>
      <c r="BX159" s="339"/>
      <c r="BY159" s="339"/>
      <c r="BZ159" s="339"/>
      <c r="CA159" s="339"/>
      <c r="CB159" s="339"/>
      <c r="CC159" s="339"/>
      <c r="CD159" s="339"/>
      <c r="CE159" s="339"/>
      <c r="CF159" s="339"/>
      <c r="CG159" s="339"/>
      <c r="CH159" s="339"/>
      <c r="CI159" s="339"/>
      <c r="CJ159" s="339"/>
      <c r="CK159" s="339"/>
      <c r="CL159" s="339"/>
      <c r="CM159" s="339"/>
      <c r="CN159" s="339"/>
    </row>
    <row r="160" spans="1:94" ht="19.5" customHeight="1">
      <c r="A160" s="335" t="s">
        <v>206</v>
      </c>
      <c r="B160" s="335"/>
      <c r="C160" s="335"/>
      <c r="D160" s="335"/>
      <c r="E160" s="335"/>
      <c r="F160" s="335"/>
      <c r="G160" s="335"/>
      <c r="H160" s="335"/>
      <c r="I160" s="335"/>
      <c r="J160" s="335"/>
      <c r="K160" s="335"/>
      <c r="L160" s="335"/>
      <c r="M160" s="335"/>
      <c r="N160" s="335"/>
      <c r="O160" s="335"/>
      <c r="P160" s="335"/>
      <c r="Q160" s="335"/>
      <c r="R160" s="335"/>
      <c r="S160" s="335"/>
      <c r="T160" s="335"/>
      <c r="U160" s="335"/>
      <c r="V160" s="335"/>
      <c r="W160" s="335"/>
      <c r="X160" s="335"/>
      <c r="Y160" s="335"/>
      <c r="Z160" s="335"/>
      <c r="AA160" s="335"/>
      <c r="AB160" s="335"/>
      <c r="AC160" s="335"/>
      <c r="AD160" s="335"/>
      <c r="AE160" s="335"/>
      <c r="AF160" s="335"/>
      <c r="AG160" s="335"/>
      <c r="AH160" s="335"/>
      <c r="AI160" s="335"/>
      <c r="AJ160" s="335"/>
      <c r="AK160" s="335"/>
      <c r="AL160" s="335"/>
      <c r="AM160" s="335"/>
      <c r="AN160" s="335"/>
      <c r="AO160" s="335"/>
      <c r="AP160" s="335"/>
      <c r="AQ160" s="335"/>
      <c r="AR160" s="335"/>
      <c r="AS160" s="335"/>
      <c r="AT160" s="340">
        <f>AT157+AT158+AT159</f>
        <v>4923282864</v>
      </c>
      <c r="AU160" s="340"/>
      <c r="AV160" s="340"/>
      <c r="AW160" s="340"/>
      <c r="AX160" s="340"/>
      <c r="AY160" s="340"/>
      <c r="AZ160" s="340"/>
      <c r="BA160" s="340"/>
      <c r="BB160" s="340"/>
      <c r="BC160" s="340"/>
      <c r="BD160" s="340"/>
      <c r="BE160" s="340"/>
      <c r="BF160" s="340"/>
      <c r="BG160" s="340"/>
      <c r="BH160" s="340"/>
      <c r="BI160" s="340"/>
      <c r="BJ160" s="340"/>
      <c r="BK160" s="340"/>
      <c r="BL160" s="340"/>
      <c r="BM160" s="340"/>
      <c r="BN160" s="340"/>
      <c r="BO160" s="340"/>
      <c r="BP160" s="340"/>
      <c r="BQ160" s="340"/>
      <c r="BR160" s="340"/>
      <c r="BS160" s="340"/>
      <c r="BT160" s="340"/>
      <c r="BU160" s="340">
        <v>4033383680</v>
      </c>
      <c r="BV160" s="340"/>
      <c r="BW160" s="340"/>
      <c r="BX160" s="340"/>
      <c r="BY160" s="340"/>
      <c r="BZ160" s="340"/>
      <c r="CA160" s="340"/>
      <c r="CB160" s="340"/>
      <c r="CC160" s="340"/>
      <c r="CD160" s="340"/>
      <c r="CE160" s="340"/>
      <c r="CF160" s="340"/>
      <c r="CG160" s="340"/>
      <c r="CH160" s="340"/>
      <c r="CI160" s="340"/>
      <c r="CJ160" s="340"/>
      <c r="CK160" s="340"/>
      <c r="CL160" s="340"/>
      <c r="CM160" s="340"/>
      <c r="CN160" s="340"/>
    </row>
    <row r="161" spans="1:99" ht="19.5" customHeight="1">
      <c r="A161" s="319" t="s">
        <v>990</v>
      </c>
      <c r="B161" s="319"/>
      <c r="C161" s="319"/>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c r="AA161" s="319"/>
      <c r="AB161" s="319"/>
      <c r="AC161" s="319"/>
      <c r="AD161" s="319"/>
      <c r="AE161" s="319"/>
      <c r="AF161" s="319"/>
      <c r="AG161" s="319"/>
      <c r="AH161" s="319"/>
      <c r="AI161" s="319"/>
      <c r="AJ161" s="319"/>
      <c r="AK161" s="319"/>
      <c r="AL161" s="319"/>
      <c r="AM161" s="319"/>
      <c r="AN161" s="319"/>
      <c r="AO161" s="319"/>
      <c r="AP161" s="319"/>
      <c r="AQ161" s="319"/>
      <c r="AR161" s="319"/>
      <c r="AS161" s="319"/>
      <c r="AT161" s="202"/>
      <c r="AU161" s="202"/>
      <c r="AV161" s="202"/>
      <c r="AW161" s="202"/>
      <c r="AX161" s="202"/>
      <c r="AY161" s="202"/>
      <c r="AZ161" s="202"/>
      <c r="BA161" s="202"/>
      <c r="BB161" s="202"/>
      <c r="BC161" s="202"/>
      <c r="BD161" s="202"/>
      <c r="BE161" s="202"/>
      <c r="BF161" s="202"/>
      <c r="BG161" s="202"/>
      <c r="BH161" s="202"/>
      <c r="BI161" s="202"/>
      <c r="BJ161" s="202"/>
      <c r="BK161" s="202"/>
      <c r="BL161" s="202"/>
      <c r="BM161" s="202"/>
      <c r="BN161" s="202"/>
      <c r="BO161" s="202"/>
      <c r="BP161" s="202"/>
      <c r="BQ161" s="202"/>
      <c r="BR161" s="202"/>
      <c r="BS161" s="202"/>
      <c r="BT161" s="202"/>
      <c r="BU161" s="202"/>
      <c r="BV161" s="202"/>
      <c r="BW161" s="202"/>
      <c r="BX161" s="202"/>
      <c r="BY161" s="202"/>
      <c r="BZ161" s="202"/>
      <c r="CA161" s="202"/>
      <c r="CB161" s="202"/>
      <c r="CC161" s="202"/>
      <c r="CD161" s="202"/>
      <c r="CE161" s="202"/>
      <c r="CF161" s="202"/>
      <c r="CG161" s="202"/>
      <c r="CH161" s="202"/>
      <c r="CI161" s="202"/>
      <c r="CJ161" s="202"/>
      <c r="CK161" s="202"/>
      <c r="CL161" s="202"/>
      <c r="CM161" s="202"/>
      <c r="CN161" s="202"/>
    </row>
    <row r="162" spans="1:99" ht="11.25" customHeight="1">
      <c r="A162" s="201"/>
      <c r="B162" s="201"/>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c r="AA162" s="201"/>
      <c r="AB162" s="201"/>
      <c r="AC162" s="201"/>
      <c r="AD162" s="201"/>
      <c r="AE162" s="201"/>
      <c r="AF162" s="201"/>
      <c r="AG162" s="201"/>
      <c r="AH162" s="201"/>
      <c r="AI162" s="201"/>
      <c r="AJ162" s="201"/>
      <c r="AK162" s="201"/>
      <c r="AL162" s="201"/>
      <c r="AM162" s="201"/>
      <c r="AN162" s="201"/>
      <c r="AO162" s="201"/>
      <c r="AP162" s="201"/>
      <c r="AQ162" s="201"/>
      <c r="AR162" s="201"/>
      <c r="AS162" s="201"/>
      <c r="AT162" s="202"/>
      <c r="AU162" s="202"/>
      <c r="AV162" s="202"/>
      <c r="AW162" s="202"/>
      <c r="AX162" s="202"/>
      <c r="AY162" s="202"/>
      <c r="AZ162" s="202"/>
      <c r="BA162" s="202"/>
      <c r="BB162" s="202"/>
      <c r="BC162" s="202"/>
      <c r="BD162" s="202"/>
      <c r="BE162" s="202"/>
      <c r="BF162" s="202"/>
      <c r="BG162" s="202"/>
      <c r="BH162" s="202"/>
      <c r="BI162" s="202"/>
      <c r="BJ162" s="202"/>
      <c r="BK162" s="202"/>
      <c r="BL162" s="202"/>
      <c r="BM162" s="202"/>
      <c r="BN162" s="202"/>
      <c r="BO162" s="202"/>
      <c r="BP162" s="202"/>
      <c r="BQ162" s="202"/>
      <c r="BR162" s="202"/>
      <c r="BS162" s="202"/>
      <c r="BT162" s="202"/>
      <c r="BU162" s="202"/>
      <c r="BV162" s="202"/>
      <c r="BW162" s="202"/>
      <c r="BX162" s="202"/>
      <c r="BY162" s="202"/>
      <c r="BZ162" s="202"/>
      <c r="CA162" s="202"/>
      <c r="CB162" s="202"/>
      <c r="CC162" s="202"/>
      <c r="CD162" s="202"/>
      <c r="CE162" s="202"/>
      <c r="CF162" s="202"/>
      <c r="CG162" s="202"/>
      <c r="CH162" s="202"/>
      <c r="CI162" s="202"/>
      <c r="CJ162" s="202"/>
      <c r="CK162" s="202"/>
      <c r="CL162" s="202"/>
      <c r="CM162" s="202"/>
      <c r="CN162" s="202"/>
    </row>
    <row r="163" spans="1:99" ht="38.25" customHeight="1">
      <c r="A163" s="336" t="s">
        <v>422</v>
      </c>
      <c r="B163" s="336"/>
      <c r="C163" s="336"/>
      <c r="D163" s="336"/>
      <c r="E163" s="336"/>
      <c r="F163" s="336"/>
      <c r="G163" s="336"/>
      <c r="H163" s="336"/>
      <c r="I163" s="336"/>
      <c r="J163" s="336"/>
      <c r="K163" s="336"/>
      <c r="L163" s="336"/>
      <c r="M163" s="336"/>
      <c r="N163" s="336"/>
      <c r="O163" s="336"/>
      <c r="P163" s="336"/>
      <c r="Q163" s="336"/>
      <c r="R163" s="336"/>
      <c r="S163" s="336"/>
      <c r="T163" s="336"/>
      <c r="U163" s="336"/>
      <c r="V163" s="336"/>
      <c r="W163" s="337" t="s">
        <v>423</v>
      </c>
      <c r="X163" s="337"/>
      <c r="Y163" s="337"/>
      <c r="Z163" s="337"/>
      <c r="AA163" s="337"/>
      <c r="AB163" s="337"/>
      <c r="AC163" s="337"/>
      <c r="AD163" s="337"/>
      <c r="AE163" s="337"/>
      <c r="AF163" s="337" t="s">
        <v>896</v>
      </c>
      <c r="AG163" s="337"/>
      <c r="AH163" s="337"/>
      <c r="AI163" s="337"/>
      <c r="AJ163" s="337"/>
      <c r="AK163" s="337"/>
      <c r="AL163" s="337"/>
      <c r="AM163" s="337"/>
      <c r="AN163" s="337"/>
      <c r="AO163" s="337"/>
      <c r="AP163" s="337"/>
      <c r="AQ163" s="337"/>
      <c r="AR163" s="337"/>
      <c r="AS163" s="337"/>
      <c r="AT163" s="337"/>
      <c r="AU163" s="337"/>
      <c r="AV163" s="337"/>
      <c r="AW163" s="337"/>
      <c r="AX163" s="337" t="s">
        <v>424</v>
      </c>
      <c r="AY163" s="337"/>
      <c r="AZ163" s="337"/>
      <c r="BA163" s="337"/>
      <c r="BB163" s="337"/>
      <c r="BC163" s="337"/>
      <c r="BD163" s="337"/>
      <c r="BE163" s="337"/>
      <c r="BF163" s="337"/>
      <c r="BG163" s="337"/>
      <c r="BH163" s="337"/>
      <c r="BI163" s="337"/>
      <c r="BJ163" s="337"/>
      <c r="BK163" s="337"/>
      <c r="BL163" s="337"/>
      <c r="BM163" s="337"/>
      <c r="BN163" s="337"/>
      <c r="BO163" s="337"/>
      <c r="BP163" s="337"/>
      <c r="BQ163" s="337"/>
      <c r="BR163" s="337" t="s">
        <v>425</v>
      </c>
      <c r="BS163" s="337"/>
      <c r="BT163" s="337"/>
      <c r="BU163" s="337"/>
      <c r="BV163" s="337"/>
      <c r="BW163" s="337"/>
      <c r="BX163" s="337"/>
      <c r="BY163" s="337"/>
      <c r="BZ163" s="337"/>
      <c r="CA163" s="337"/>
      <c r="CB163" s="337"/>
      <c r="CC163" s="337"/>
      <c r="CD163" s="337"/>
      <c r="CE163" s="337"/>
      <c r="CF163" s="337"/>
      <c r="CG163" s="337"/>
      <c r="CH163" s="337"/>
      <c r="CI163" s="338" t="s">
        <v>426</v>
      </c>
      <c r="CJ163" s="338"/>
      <c r="CK163" s="338"/>
      <c r="CL163" s="338"/>
      <c r="CM163" s="338"/>
      <c r="CN163" s="338"/>
      <c r="CO163" s="338"/>
      <c r="CP163" s="338"/>
      <c r="CQ163" s="338"/>
      <c r="CR163" s="338"/>
      <c r="CS163" s="338"/>
      <c r="CT163" s="338"/>
      <c r="CU163" s="411"/>
    </row>
    <row r="164" spans="1:99" ht="41.25" customHeight="1">
      <c r="A164" s="322" t="s">
        <v>897</v>
      </c>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11">
        <v>6.6900000000000001E-2</v>
      </c>
      <c r="X164" s="311"/>
      <c r="Y164" s="311"/>
      <c r="Z164" s="311"/>
      <c r="AA164" s="311"/>
      <c r="AB164" s="311"/>
      <c r="AC164" s="311"/>
      <c r="AD164" s="311"/>
      <c r="AE164" s="311"/>
      <c r="AF164" s="312">
        <v>0</v>
      </c>
      <c r="AG164" s="312"/>
      <c r="AH164" s="312"/>
      <c r="AI164" s="312"/>
      <c r="AJ164" s="312"/>
      <c r="AK164" s="312"/>
      <c r="AL164" s="312"/>
      <c r="AM164" s="312"/>
      <c r="AN164" s="312"/>
      <c r="AO164" s="312"/>
      <c r="AP164" s="312"/>
      <c r="AQ164" s="312"/>
      <c r="AR164" s="312"/>
      <c r="AS164" s="312"/>
      <c r="AT164" s="312"/>
      <c r="AU164" s="312"/>
      <c r="AV164" s="312"/>
      <c r="AW164" s="312"/>
      <c r="AX164" s="313">
        <v>101798939030</v>
      </c>
      <c r="AY164" s="313"/>
      <c r="AZ164" s="313"/>
      <c r="BA164" s="313"/>
      <c r="BB164" s="313"/>
      <c r="BC164" s="313"/>
      <c r="BD164" s="313"/>
      <c r="BE164" s="313"/>
      <c r="BF164" s="313"/>
      <c r="BG164" s="313"/>
      <c r="BH164" s="313"/>
      <c r="BI164" s="313"/>
      <c r="BJ164" s="313"/>
      <c r="BK164" s="313"/>
      <c r="BL164" s="313"/>
      <c r="BM164" s="313"/>
      <c r="BN164" s="313"/>
      <c r="BO164" s="313"/>
      <c r="BP164" s="313"/>
      <c r="BQ164" s="313"/>
      <c r="BR164" s="313">
        <v>71801437676</v>
      </c>
      <c r="BS164" s="313"/>
      <c r="BT164" s="313"/>
      <c r="BU164" s="313"/>
      <c r="BV164" s="313"/>
      <c r="BW164" s="313"/>
      <c r="BX164" s="313"/>
      <c r="BY164" s="313"/>
      <c r="BZ164" s="313"/>
      <c r="CA164" s="313"/>
      <c r="CB164" s="313"/>
      <c r="CC164" s="313"/>
      <c r="CD164" s="313"/>
      <c r="CE164" s="313"/>
      <c r="CF164" s="313"/>
      <c r="CG164" s="313"/>
      <c r="CH164" s="313"/>
      <c r="CI164" s="314">
        <f>AX164-BR164</f>
        <v>29997501354</v>
      </c>
      <c r="CJ164" s="314"/>
      <c r="CK164" s="314"/>
      <c r="CL164" s="314"/>
      <c r="CM164" s="314"/>
      <c r="CN164" s="314"/>
      <c r="CO164" s="314"/>
      <c r="CP164" s="314"/>
      <c r="CQ164" s="314"/>
      <c r="CR164" s="314"/>
      <c r="CS164" s="314"/>
      <c r="CT164" s="314"/>
      <c r="CU164" s="315"/>
    </row>
    <row r="165" spans="1:99" ht="35.25" customHeight="1">
      <c r="A165" s="322" t="s">
        <v>898</v>
      </c>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11">
        <v>6.3299999999999995E-2</v>
      </c>
      <c r="X165" s="311"/>
      <c r="Y165" s="311"/>
      <c r="Z165" s="311"/>
      <c r="AA165" s="311"/>
      <c r="AB165" s="311"/>
      <c r="AC165" s="311"/>
      <c r="AD165" s="311"/>
      <c r="AE165" s="311"/>
      <c r="AF165" s="312">
        <v>0</v>
      </c>
      <c r="AG165" s="312"/>
      <c r="AH165" s="312"/>
      <c r="AI165" s="312"/>
      <c r="AJ165" s="312"/>
      <c r="AK165" s="312"/>
      <c r="AL165" s="312"/>
      <c r="AM165" s="312"/>
      <c r="AN165" s="312"/>
      <c r="AO165" s="312"/>
      <c r="AP165" s="312"/>
      <c r="AQ165" s="312"/>
      <c r="AR165" s="312"/>
      <c r="AS165" s="312"/>
      <c r="AT165" s="312"/>
      <c r="AU165" s="312"/>
      <c r="AV165" s="312"/>
      <c r="AW165" s="312"/>
      <c r="AX165" s="313">
        <v>31440000000</v>
      </c>
      <c r="AY165" s="313"/>
      <c r="AZ165" s="313"/>
      <c r="BA165" s="313"/>
      <c r="BB165" s="313"/>
      <c r="BC165" s="313"/>
      <c r="BD165" s="313"/>
      <c r="BE165" s="313"/>
      <c r="BF165" s="313"/>
      <c r="BG165" s="313"/>
      <c r="BH165" s="313"/>
      <c r="BI165" s="313"/>
      <c r="BJ165" s="313"/>
      <c r="BK165" s="313"/>
      <c r="BL165" s="313"/>
      <c r="BM165" s="313"/>
      <c r="BN165" s="313"/>
      <c r="BO165" s="313"/>
      <c r="BP165" s="313"/>
      <c r="BQ165" s="313"/>
      <c r="BR165" s="313">
        <v>31440000000</v>
      </c>
      <c r="BS165" s="313"/>
      <c r="BT165" s="313"/>
      <c r="BU165" s="313"/>
      <c r="BV165" s="313"/>
      <c r="BW165" s="313"/>
      <c r="BX165" s="313"/>
      <c r="BY165" s="313"/>
      <c r="BZ165" s="313"/>
      <c r="CA165" s="313"/>
      <c r="CB165" s="313"/>
      <c r="CC165" s="313"/>
      <c r="CD165" s="313"/>
      <c r="CE165" s="313"/>
      <c r="CF165" s="313"/>
      <c r="CG165" s="313"/>
      <c r="CH165" s="313"/>
      <c r="CI165" s="314">
        <f t="shared" ref="CI165:CI166" si="4">AX165-BR165</f>
        <v>0</v>
      </c>
      <c r="CJ165" s="314"/>
      <c r="CK165" s="314"/>
      <c r="CL165" s="314"/>
      <c r="CM165" s="314"/>
      <c r="CN165" s="314"/>
      <c r="CO165" s="314"/>
      <c r="CP165" s="314"/>
      <c r="CQ165" s="314"/>
      <c r="CR165" s="314"/>
      <c r="CS165" s="314"/>
      <c r="CT165" s="314"/>
      <c r="CU165" s="315"/>
    </row>
    <row r="166" spans="1:99" ht="39.75" customHeight="1">
      <c r="A166" s="322" t="s">
        <v>899</v>
      </c>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11">
        <v>7.2999999999999995E-2</v>
      </c>
      <c r="X166" s="311"/>
      <c r="Y166" s="311"/>
      <c r="Z166" s="311"/>
      <c r="AA166" s="311"/>
      <c r="AB166" s="311"/>
      <c r="AC166" s="311"/>
      <c r="AD166" s="311"/>
      <c r="AE166" s="311"/>
      <c r="AF166" s="312">
        <v>0</v>
      </c>
      <c r="AG166" s="312"/>
      <c r="AH166" s="312"/>
      <c r="AI166" s="312"/>
      <c r="AJ166" s="312"/>
      <c r="AK166" s="312"/>
      <c r="AL166" s="312"/>
      <c r="AM166" s="312"/>
      <c r="AN166" s="312"/>
      <c r="AO166" s="312"/>
      <c r="AP166" s="312"/>
      <c r="AQ166" s="312"/>
      <c r="AR166" s="312"/>
      <c r="AS166" s="312"/>
      <c r="AT166" s="312"/>
      <c r="AU166" s="312"/>
      <c r="AV166" s="312"/>
      <c r="AW166" s="312"/>
      <c r="AX166" s="313">
        <v>308895082263</v>
      </c>
      <c r="AY166" s="313"/>
      <c r="AZ166" s="313"/>
      <c r="BA166" s="313"/>
      <c r="BB166" s="313"/>
      <c r="BC166" s="313"/>
      <c r="BD166" s="313"/>
      <c r="BE166" s="313"/>
      <c r="BF166" s="313"/>
      <c r="BG166" s="313"/>
      <c r="BH166" s="313"/>
      <c r="BI166" s="313"/>
      <c r="BJ166" s="313"/>
      <c r="BK166" s="313"/>
      <c r="BL166" s="313"/>
      <c r="BM166" s="313"/>
      <c r="BN166" s="313"/>
      <c r="BO166" s="313"/>
      <c r="BP166" s="313"/>
      <c r="BQ166" s="313"/>
      <c r="BR166" s="313">
        <v>308895082263</v>
      </c>
      <c r="BS166" s="313"/>
      <c r="BT166" s="313"/>
      <c r="BU166" s="313"/>
      <c r="BV166" s="313"/>
      <c r="BW166" s="313"/>
      <c r="BX166" s="313"/>
      <c r="BY166" s="313"/>
      <c r="BZ166" s="313"/>
      <c r="CA166" s="313"/>
      <c r="CB166" s="313"/>
      <c r="CC166" s="313"/>
      <c r="CD166" s="313"/>
      <c r="CE166" s="313"/>
      <c r="CF166" s="313"/>
      <c r="CG166" s="313"/>
      <c r="CH166" s="313"/>
      <c r="CI166" s="314">
        <f t="shared" si="4"/>
        <v>0</v>
      </c>
      <c r="CJ166" s="314"/>
      <c r="CK166" s="314"/>
      <c r="CL166" s="314"/>
      <c r="CM166" s="314"/>
      <c r="CN166" s="314"/>
      <c r="CO166" s="314"/>
      <c r="CP166" s="314"/>
      <c r="CQ166" s="314"/>
      <c r="CR166" s="314"/>
      <c r="CS166" s="314"/>
      <c r="CT166" s="314"/>
      <c r="CU166" s="315"/>
    </row>
    <row r="167" spans="1:99" ht="39.75" customHeight="1">
      <c r="A167" s="322" t="s">
        <v>1038</v>
      </c>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11">
        <v>6.7000000000000004E-2</v>
      </c>
      <c r="X167" s="311"/>
      <c r="Y167" s="311"/>
      <c r="Z167" s="311"/>
      <c r="AA167" s="311"/>
      <c r="AB167" s="311"/>
      <c r="AC167" s="311"/>
      <c r="AD167" s="311"/>
      <c r="AE167" s="311"/>
      <c r="AF167" s="312">
        <v>0</v>
      </c>
      <c r="AG167" s="312"/>
      <c r="AH167" s="312"/>
      <c r="AI167" s="312"/>
      <c r="AJ167" s="312"/>
      <c r="AK167" s="312"/>
      <c r="AL167" s="312"/>
      <c r="AM167" s="312"/>
      <c r="AN167" s="312"/>
      <c r="AO167" s="312"/>
      <c r="AP167" s="312"/>
      <c r="AQ167" s="312"/>
      <c r="AR167" s="312"/>
      <c r="AS167" s="312"/>
      <c r="AT167" s="312"/>
      <c r="AU167" s="312"/>
      <c r="AV167" s="312"/>
      <c r="AW167" s="312"/>
      <c r="AX167" s="313">
        <f>63110943257</f>
        <v>63110943257</v>
      </c>
      <c r="AY167" s="313"/>
      <c r="AZ167" s="313"/>
      <c r="BA167" s="313"/>
      <c r="BB167" s="313"/>
      <c r="BC167" s="313"/>
      <c r="BD167" s="313"/>
      <c r="BE167" s="313"/>
      <c r="BF167" s="313"/>
      <c r="BG167" s="313"/>
      <c r="BH167" s="313"/>
      <c r="BI167" s="313"/>
      <c r="BJ167" s="313"/>
      <c r="BK167" s="313"/>
      <c r="BL167" s="313"/>
      <c r="BM167" s="313"/>
      <c r="BN167" s="313"/>
      <c r="BO167" s="313"/>
      <c r="BP167" s="313"/>
      <c r="BQ167" s="313"/>
      <c r="BR167" s="313">
        <v>60161675925</v>
      </c>
      <c r="BS167" s="313"/>
      <c r="BT167" s="313"/>
      <c r="BU167" s="313"/>
      <c r="BV167" s="313"/>
      <c r="BW167" s="313"/>
      <c r="BX167" s="313"/>
      <c r="BY167" s="313"/>
      <c r="BZ167" s="313"/>
      <c r="CA167" s="313"/>
      <c r="CB167" s="313"/>
      <c r="CC167" s="313"/>
      <c r="CD167" s="313"/>
      <c r="CE167" s="313"/>
      <c r="CF167" s="313"/>
      <c r="CG167" s="313"/>
      <c r="CH167" s="313"/>
      <c r="CI167" s="314">
        <f t="shared" ref="CI167" si="5">AX167-BR167</f>
        <v>2949267332</v>
      </c>
      <c r="CJ167" s="314"/>
      <c r="CK167" s="314"/>
      <c r="CL167" s="314"/>
      <c r="CM167" s="314"/>
      <c r="CN167" s="314"/>
      <c r="CO167" s="314"/>
      <c r="CP167" s="314"/>
      <c r="CQ167" s="314"/>
      <c r="CR167" s="314"/>
      <c r="CS167" s="314"/>
      <c r="CT167" s="314"/>
      <c r="CU167" s="315"/>
    </row>
    <row r="168" spans="1:99" ht="24" customHeight="1">
      <c r="A168" s="383" t="s">
        <v>900</v>
      </c>
      <c r="B168" s="384"/>
      <c r="C168" s="384"/>
      <c r="D168" s="384"/>
      <c r="E168" s="384"/>
      <c r="F168" s="384"/>
      <c r="G168" s="384"/>
      <c r="H168" s="384"/>
      <c r="I168" s="384"/>
      <c r="J168" s="384"/>
      <c r="K168" s="384"/>
      <c r="L168" s="384"/>
      <c r="M168" s="384"/>
      <c r="N168" s="384"/>
      <c r="O168" s="384"/>
      <c r="P168" s="384"/>
      <c r="Q168" s="384"/>
      <c r="R168" s="384"/>
      <c r="S168" s="384"/>
      <c r="T168" s="384"/>
      <c r="U168" s="384"/>
      <c r="V168" s="385"/>
      <c r="W168" s="386">
        <v>8.5000000000000006E-2</v>
      </c>
      <c r="X168" s="387"/>
      <c r="Y168" s="387"/>
      <c r="Z168" s="387"/>
      <c r="AA168" s="387"/>
      <c r="AB168" s="387"/>
      <c r="AC168" s="387"/>
      <c r="AD168" s="387"/>
      <c r="AE168" s="388"/>
      <c r="AF168" s="389">
        <v>75000000</v>
      </c>
      <c r="AG168" s="390"/>
      <c r="AH168" s="390"/>
      <c r="AI168" s="390"/>
      <c r="AJ168" s="390"/>
      <c r="AK168" s="390"/>
      <c r="AL168" s="390"/>
      <c r="AM168" s="390"/>
      <c r="AN168" s="390"/>
      <c r="AO168" s="390"/>
      <c r="AP168" s="390"/>
      <c r="AQ168" s="390"/>
      <c r="AR168" s="390"/>
      <c r="AS168" s="390"/>
      <c r="AT168" s="390"/>
      <c r="AU168" s="390"/>
      <c r="AV168" s="390"/>
      <c r="AW168" s="391"/>
      <c r="AX168" s="412">
        <f>137616000000</f>
        <v>137616000000</v>
      </c>
      <c r="AY168" s="413"/>
      <c r="AZ168" s="413"/>
      <c r="BA168" s="413"/>
      <c r="BB168" s="413"/>
      <c r="BC168" s="413"/>
      <c r="BD168" s="413"/>
      <c r="BE168" s="413"/>
      <c r="BF168" s="413"/>
      <c r="BG168" s="413"/>
      <c r="BH168" s="413"/>
      <c r="BI168" s="413"/>
      <c r="BJ168" s="413"/>
      <c r="BK168" s="413"/>
      <c r="BL168" s="413"/>
      <c r="BM168" s="413"/>
      <c r="BN168" s="413"/>
      <c r="BO168" s="413"/>
      <c r="BP168" s="413"/>
      <c r="BQ168" s="414"/>
      <c r="BR168" s="412">
        <f>136711000000</f>
        <v>136711000000</v>
      </c>
      <c r="BS168" s="413"/>
      <c r="BT168" s="413"/>
      <c r="BU168" s="413"/>
      <c r="BV168" s="413"/>
      <c r="BW168" s="413"/>
      <c r="BX168" s="413"/>
      <c r="BY168" s="413"/>
      <c r="BZ168" s="413"/>
      <c r="CA168" s="413"/>
      <c r="CB168" s="413"/>
      <c r="CC168" s="413"/>
      <c r="CD168" s="413"/>
      <c r="CE168" s="413"/>
      <c r="CF168" s="413"/>
      <c r="CG168" s="413"/>
      <c r="CH168" s="414"/>
      <c r="CI168" s="412">
        <f>AX168-BR168+AF168</f>
        <v>980000000</v>
      </c>
      <c r="CJ168" s="413"/>
      <c r="CK168" s="413"/>
      <c r="CL168" s="413"/>
      <c r="CM168" s="413"/>
      <c r="CN168" s="413"/>
      <c r="CO168" s="413"/>
      <c r="CP168" s="413"/>
      <c r="CQ168" s="413"/>
      <c r="CR168" s="413"/>
      <c r="CS168" s="413"/>
      <c r="CT168" s="413"/>
      <c r="CU168" s="415"/>
    </row>
    <row r="169" spans="1:99" ht="15.75" customHeight="1">
      <c r="A169" s="397" t="s">
        <v>206</v>
      </c>
      <c r="B169" s="398"/>
      <c r="C169" s="398"/>
      <c r="D169" s="398"/>
      <c r="E169" s="398"/>
      <c r="F169" s="398"/>
      <c r="G169" s="398"/>
      <c r="H169" s="398"/>
      <c r="I169" s="398"/>
      <c r="J169" s="398"/>
      <c r="K169" s="398"/>
      <c r="L169" s="398"/>
      <c r="M169" s="398"/>
      <c r="N169" s="398"/>
      <c r="O169" s="398"/>
      <c r="P169" s="398"/>
      <c r="Q169" s="398"/>
      <c r="R169" s="398"/>
      <c r="S169" s="398"/>
      <c r="T169" s="398"/>
      <c r="U169" s="398"/>
      <c r="V169" s="399"/>
      <c r="W169" s="407">
        <v>0</v>
      </c>
      <c r="X169" s="408"/>
      <c r="Y169" s="408"/>
      <c r="Z169" s="408"/>
      <c r="AA169" s="408"/>
      <c r="AB169" s="408"/>
      <c r="AC169" s="408"/>
      <c r="AD169" s="408"/>
      <c r="AE169" s="409"/>
      <c r="AF169" s="376">
        <f>AF168+AF166+AF165+AF164</f>
        <v>75000000</v>
      </c>
      <c r="AG169" s="377"/>
      <c r="AH169" s="377"/>
      <c r="AI169" s="377"/>
      <c r="AJ169" s="377"/>
      <c r="AK169" s="377"/>
      <c r="AL169" s="377"/>
      <c r="AM169" s="377"/>
      <c r="AN169" s="377"/>
      <c r="AO169" s="377"/>
      <c r="AP169" s="377"/>
      <c r="AQ169" s="377"/>
      <c r="AR169" s="377"/>
      <c r="AS169" s="377"/>
      <c r="AT169" s="377"/>
      <c r="AU169" s="377"/>
      <c r="AV169" s="377"/>
      <c r="AW169" s="378"/>
      <c r="AX169" s="376">
        <f>AX166+AX165+AX164+AX168+AX167</f>
        <v>642860964550</v>
      </c>
      <c r="AY169" s="377"/>
      <c r="AZ169" s="377"/>
      <c r="BA169" s="377"/>
      <c r="BB169" s="377"/>
      <c r="BC169" s="377"/>
      <c r="BD169" s="377"/>
      <c r="BE169" s="377"/>
      <c r="BF169" s="377"/>
      <c r="BG169" s="377"/>
      <c r="BH169" s="377"/>
      <c r="BI169" s="377"/>
      <c r="BJ169" s="377"/>
      <c r="BK169" s="377"/>
      <c r="BL169" s="377"/>
      <c r="BM169" s="377"/>
      <c r="BN169" s="377"/>
      <c r="BO169" s="377"/>
      <c r="BP169" s="377"/>
      <c r="BQ169" s="378"/>
      <c r="BR169" s="376">
        <f>BR166+BR165+BR164+BR168+BR167</f>
        <v>609009195864</v>
      </c>
      <c r="BS169" s="377"/>
      <c r="BT169" s="377"/>
      <c r="BU169" s="377"/>
      <c r="BV169" s="377"/>
      <c r="BW169" s="377"/>
      <c r="BX169" s="377"/>
      <c r="BY169" s="377"/>
      <c r="BZ169" s="377"/>
      <c r="CA169" s="377"/>
      <c r="CB169" s="377"/>
      <c r="CC169" s="377"/>
      <c r="CD169" s="377"/>
      <c r="CE169" s="377"/>
      <c r="CF169" s="377"/>
      <c r="CG169" s="377"/>
      <c r="CH169" s="378"/>
      <c r="CI169" s="376">
        <f>CI166+CI165+CI164+CI167+CI168</f>
        <v>33926768686</v>
      </c>
      <c r="CJ169" s="377"/>
      <c r="CK169" s="377"/>
      <c r="CL169" s="377"/>
      <c r="CM169" s="377"/>
      <c r="CN169" s="377"/>
      <c r="CO169" s="377"/>
      <c r="CP169" s="377"/>
      <c r="CQ169" s="377"/>
      <c r="CR169" s="377"/>
      <c r="CS169" s="377"/>
      <c r="CT169" s="377"/>
      <c r="CU169" s="410"/>
    </row>
    <row r="170" spans="1:99" s="99" customFormat="1" ht="12.75" customHeight="1">
      <c r="A170" s="201"/>
      <c r="B170" s="201"/>
      <c r="C170" s="201"/>
      <c r="D170" s="201"/>
      <c r="E170" s="201"/>
      <c r="F170" s="201"/>
      <c r="G170" s="201"/>
      <c r="H170" s="201"/>
      <c r="I170" s="201"/>
      <c r="J170" s="201"/>
      <c r="K170" s="201"/>
      <c r="L170" s="201"/>
      <c r="M170" s="201"/>
      <c r="N170" s="201"/>
      <c r="O170" s="201"/>
      <c r="P170" s="201"/>
      <c r="Q170" s="201"/>
      <c r="R170" s="201"/>
      <c r="S170" s="201"/>
      <c r="T170" s="201"/>
      <c r="U170" s="201"/>
      <c r="V170" s="201"/>
      <c r="W170" s="201"/>
      <c r="X170" s="201"/>
      <c r="Y170" s="201"/>
      <c r="Z170" s="201"/>
      <c r="AA170" s="201"/>
      <c r="AB170" s="201"/>
      <c r="AC170" s="201"/>
      <c r="AD170" s="201"/>
      <c r="AE170" s="201"/>
      <c r="AF170" s="201"/>
      <c r="AG170" s="201"/>
      <c r="AH170" s="201"/>
      <c r="AI170" s="201"/>
      <c r="AJ170" s="201"/>
      <c r="AK170" s="201"/>
      <c r="AL170" s="201"/>
      <c r="AM170" s="201"/>
      <c r="AN170" s="201"/>
      <c r="AO170" s="201"/>
      <c r="AP170" s="201"/>
      <c r="AQ170" s="201"/>
      <c r="AR170" s="201"/>
      <c r="AS170" s="201"/>
      <c r="AT170" s="202"/>
      <c r="AU170" s="202"/>
      <c r="AV170" s="202"/>
      <c r="AW170" s="202"/>
      <c r="AX170" s="202"/>
      <c r="AY170" s="202"/>
      <c r="AZ170" s="202"/>
      <c r="BA170" s="202"/>
      <c r="BB170" s="202"/>
      <c r="BC170" s="202"/>
      <c r="BD170" s="202"/>
      <c r="BE170" s="202"/>
      <c r="BF170" s="202"/>
      <c r="BG170" s="202"/>
      <c r="BH170" s="202"/>
      <c r="BI170" s="202"/>
      <c r="BJ170" s="202"/>
      <c r="BK170" s="202"/>
      <c r="BL170" s="202"/>
      <c r="BM170" s="202"/>
      <c r="BN170" s="202"/>
      <c r="BO170" s="202"/>
      <c r="BP170" s="202"/>
      <c r="BQ170" s="202"/>
      <c r="BR170" s="202"/>
      <c r="BS170" s="202"/>
      <c r="BT170" s="202"/>
      <c r="BU170" s="202"/>
      <c r="BV170" s="202"/>
      <c r="BW170" s="202"/>
      <c r="BX170" s="202"/>
      <c r="BY170" s="202"/>
      <c r="BZ170" s="202"/>
      <c r="CA170" s="202"/>
      <c r="CB170" s="202"/>
      <c r="CC170" s="202"/>
      <c r="CD170" s="202"/>
      <c r="CE170" s="202"/>
      <c r="CF170" s="202"/>
      <c r="CG170" s="202"/>
      <c r="CH170" s="202"/>
      <c r="CI170" s="202"/>
      <c r="CJ170" s="202"/>
      <c r="CK170" s="202"/>
      <c r="CL170" s="202"/>
      <c r="CM170" s="202"/>
      <c r="CN170" s="202"/>
    </row>
    <row r="171" spans="1:99" ht="12.75" customHeight="1">
      <c r="A171" s="319" t="s">
        <v>991</v>
      </c>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c r="AA171" s="319"/>
      <c r="AB171" s="319"/>
      <c r="AC171" s="319"/>
      <c r="AD171" s="319"/>
      <c r="AE171" s="319"/>
      <c r="AF171" s="319"/>
      <c r="AG171" s="319"/>
      <c r="AH171" s="319"/>
      <c r="AI171" s="319"/>
      <c r="AJ171" s="319"/>
      <c r="AK171" s="319"/>
      <c r="AL171" s="319"/>
      <c r="AM171" s="319"/>
      <c r="AN171" s="319"/>
      <c r="AO171" s="319"/>
      <c r="AP171" s="319"/>
      <c r="AQ171" s="319"/>
      <c r="AR171" s="319"/>
      <c r="AS171" s="319"/>
      <c r="AT171" s="341">
        <v>42735</v>
      </c>
      <c r="AU171" s="344"/>
      <c r="AV171" s="344"/>
      <c r="AW171" s="344"/>
      <c r="AX171" s="344"/>
      <c r="AY171" s="344"/>
      <c r="AZ171" s="344"/>
      <c r="BA171" s="344"/>
      <c r="BB171" s="344"/>
      <c r="BC171" s="344"/>
      <c r="BD171" s="344"/>
      <c r="BE171" s="344"/>
      <c r="BF171" s="344"/>
      <c r="BG171" s="344"/>
      <c r="BH171" s="344"/>
      <c r="BI171" s="344"/>
      <c r="BJ171" s="344"/>
      <c r="BK171" s="344"/>
      <c r="BL171" s="344"/>
      <c r="BM171" s="344"/>
      <c r="BN171" s="344"/>
      <c r="BO171" s="344"/>
      <c r="BP171" s="344"/>
      <c r="BQ171" s="344"/>
      <c r="BR171" s="344"/>
      <c r="BS171" s="344"/>
      <c r="BT171" s="344"/>
      <c r="BU171" s="341">
        <v>42370</v>
      </c>
      <c r="BV171" s="344"/>
      <c r="BW171" s="344"/>
      <c r="BX171" s="344"/>
      <c r="BY171" s="344"/>
      <c r="BZ171" s="344"/>
      <c r="CA171" s="344"/>
      <c r="CB171" s="344"/>
      <c r="CC171" s="344"/>
      <c r="CD171" s="344"/>
      <c r="CE171" s="344"/>
      <c r="CF171" s="344"/>
      <c r="CG171" s="344"/>
      <c r="CH171" s="344"/>
      <c r="CI171" s="344"/>
      <c r="CJ171" s="344"/>
      <c r="CK171" s="344"/>
      <c r="CL171" s="344"/>
      <c r="CM171" s="344"/>
      <c r="CN171" s="344"/>
    </row>
    <row r="172" spans="1:99" ht="19.5" customHeight="1">
      <c r="A172" s="349" t="s">
        <v>901</v>
      </c>
      <c r="B172" s="332"/>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c r="Z172" s="332"/>
      <c r="AA172" s="332"/>
      <c r="AB172" s="332"/>
      <c r="AC172" s="332"/>
      <c r="AD172" s="332"/>
      <c r="AE172" s="332"/>
      <c r="AF172" s="332"/>
      <c r="AG172" s="332"/>
      <c r="AH172" s="332"/>
      <c r="AI172" s="332"/>
      <c r="AJ172" s="332"/>
      <c r="AK172" s="332"/>
      <c r="AL172" s="332"/>
      <c r="AM172" s="332"/>
      <c r="AN172" s="332"/>
      <c r="AO172" s="332"/>
      <c r="AP172" s="332"/>
      <c r="AQ172" s="332"/>
      <c r="AR172" s="332"/>
      <c r="AS172" s="332"/>
      <c r="AT172" s="339">
        <v>182878335</v>
      </c>
      <c r="AU172" s="339"/>
      <c r="AV172" s="339"/>
      <c r="AW172" s="339"/>
      <c r="AX172" s="339"/>
      <c r="AY172" s="339"/>
      <c r="AZ172" s="339"/>
      <c r="BA172" s="339"/>
      <c r="BB172" s="339"/>
      <c r="BC172" s="339"/>
      <c r="BD172" s="339"/>
      <c r="BE172" s="339"/>
      <c r="BF172" s="339"/>
      <c r="BG172" s="339"/>
      <c r="BH172" s="339"/>
      <c r="BI172" s="339"/>
      <c r="BJ172" s="339"/>
      <c r="BK172" s="339"/>
      <c r="BL172" s="339"/>
      <c r="BM172" s="339"/>
      <c r="BN172" s="339"/>
      <c r="BO172" s="339"/>
      <c r="BP172" s="339"/>
      <c r="BQ172" s="339"/>
      <c r="BR172" s="339"/>
      <c r="BS172" s="339"/>
      <c r="BT172" s="339"/>
      <c r="BU172" s="339">
        <v>123168407</v>
      </c>
      <c r="BV172" s="339"/>
      <c r="BW172" s="339"/>
      <c r="BX172" s="339"/>
      <c r="BY172" s="339"/>
      <c r="BZ172" s="339"/>
      <c r="CA172" s="339"/>
      <c r="CB172" s="339"/>
      <c r="CC172" s="339"/>
      <c r="CD172" s="339"/>
      <c r="CE172" s="339"/>
      <c r="CF172" s="339"/>
      <c r="CG172" s="339"/>
      <c r="CH172" s="339"/>
      <c r="CI172" s="339"/>
      <c r="CJ172" s="339"/>
      <c r="CK172" s="339"/>
      <c r="CL172" s="339"/>
      <c r="CM172" s="339"/>
      <c r="CN172" s="339"/>
    </row>
    <row r="173" spans="1:99" ht="19.5" customHeight="1">
      <c r="A173" s="349" t="s">
        <v>902</v>
      </c>
      <c r="B173" s="332"/>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c r="AA173" s="332"/>
      <c r="AB173" s="332"/>
      <c r="AC173" s="332"/>
      <c r="AD173" s="332"/>
      <c r="AE173" s="332"/>
      <c r="AF173" s="332"/>
      <c r="AG173" s="332"/>
      <c r="AH173" s="332"/>
      <c r="AI173" s="332"/>
      <c r="AJ173" s="332"/>
      <c r="AK173" s="332"/>
      <c r="AL173" s="332"/>
      <c r="AM173" s="332"/>
      <c r="AN173" s="332"/>
      <c r="AO173" s="332"/>
      <c r="AP173" s="332"/>
      <c r="AQ173" s="332"/>
      <c r="AR173" s="332"/>
      <c r="AS173" s="332"/>
      <c r="AT173" s="339">
        <v>109772025</v>
      </c>
      <c r="AU173" s="339"/>
      <c r="AV173" s="339"/>
      <c r="AW173" s="339"/>
      <c r="AX173" s="339"/>
      <c r="AY173" s="339"/>
      <c r="AZ173" s="339"/>
      <c r="BA173" s="339"/>
      <c r="BB173" s="339"/>
      <c r="BC173" s="339"/>
      <c r="BD173" s="339"/>
      <c r="BE173" s="339"/>
      <c r="BF173" s="339"/>
      <c r="BG173" s="339"/>
      <c r="BH173" s="339"/>
      <c r="BI173" s="339"/>
      <c r="BJ173" s="339"/>
      <c r="BK173" s="339"/>
      <c r="BL173" s="339"/>
      <c r="BM173" s="339"/>
      <c r="BN173" s="339"/>
      <c r="BO173" s="339"/>
      <c r="BP173" s="339"/>
      <c r="BQ173" s="339"/>
      <c r="BR173" s="339"/>
      <c r="BS173" s="339"/>
      <c r="BT173" s="339"/>
      <c r="BU173" s="339">
        <v>64787400</v>
      </c>
      <c r="BV173" s="339"/>
      <c r="BW173" s="339"/>
      <c r="BX173" s="339"/>
      <c r="BY173" s="339"/>
      <c r="BZ173" s="339"/>
      <c r="CA173" s="339"/>
      <c r="CB173" s="339"/>
      <c r="CC173" s="339"/>
      <c r="CD173" s="339"/>
      <c r="CE173" s="339"/>
      <c r="CF173" s="339"/>
      <c r="CG173" s="339"/>
      <c r="CH173" s="339"/>
      <c r="CI173" s="339"/>
      <c r="CJ173" s="339"/>
      <c r="CK173" s="339"/>
      <c r="CL173" s="339"/>
      <c r="CM173" s="339"/>
      <c r="CN173" s="339"/>
    </row>
    <row r="174" spans="1:99" ht="19.5" customHeight="1">
      <c r="A174" s="335" t="s">
        <v>206</v>
      </c>
      <c r="B174" s="335"/>
      <c r="C174" s="335"/>
      <c r="D174" s="335"/>
      <c r="E174" s="335"/>
      <c r="F174" s="335"/>
      <c r="G174" s="335"/>
      <c r="H174" s="335"/>
      <c r="I174" s="335"/>
      <c r="J174" s="335"/>
      <c r="K174" s="335"/>
      <c r="L174" s="335"/>
      <c r="M174" s="335"/>
      <c r="N174" s="335"/>
      <c r="O174" s="335"/>
      <c r="P174" s="335"/>
      <c r="Q174" s="335"/>
      <c r="R174" s="335"/>
      <c r="S174" s="335"/>
      <c r="T174" s="335"/>
      <c r="U174" s="335"/>
      <c r="V174" s="335"/>
      <c r="W174" s="335"/>
      <c r="X174" s="335"/>
      <c r="Y174" s="335"/>
      <c r="Z174" s="335"/>
      <c r="AA174" s="335"/>
      <c r="AB174" s="335"/>
      <c r="AC174" s="335"/>
      <c r="AD174" s="335"/>
      <c r="AE174" s="335"/>
      <c r="AF174" s="335"/>
      <c r="AG174" s="335"/>
      <c r="AH174" s="335"/>
      <c r="AI174" s="335"/>
      <c r="AJ174" s="335"/>
      <c r="AK174" s="335"/>
      <c r="AL174" s="335"/>
      <c r="AM174" s="335"/>
      <c r="AN174" s="335"/>
      <c r="AO174" s="335"/>
      <c r="AP174" s="335"/>
      <c r="AQ174" s="335"/>
      <c r="AR174" s="335"/>
      <c r="AS174" s="335"/>
      <c r="AT174" s="340">
        <f>AT172+AT173</f>
        <v>292650360</v>
      </c>
      <c r="AU174" s="340"/>
      <c r="AV174" s="340"/>
      <c r="AW174" s="340"/>
      <c r="AX174" s="340"/>
      <c r="AY174" s="340"/>
      <c r="AZ174" s="340"/>
      <c r="BA174" s="340"/>
      <c r="BB174" s="340"/>
      <c r="BC174" s="340"/>
      <c r="BD174" s="340"/>
      <c r="BE174" s="340"/>
      <c r="BF174" s="340"/>
      <c r="BG174" s="340"/>
      <c r="BH174" s="340"/>
      <c r="BI174" s="340"/>
      <c r="BJ174" s="340"/>
      <c r="BK174" s="340"/>
      <c r="BL174" s="340"/>
      <c r="BM174" s="340"/>
      <c r="BN174" s="340"/>
      <c r="BO174" s="340"/>
      <c r="BP174" s="340"/>
      <c r="BQ174" s="340"/>
      <c r="BR174" s="340"/>
      <c r="BS174" s="340"/>
      <c r="BT174" s="340"/>
      <c r="BU174" s="340">
        <f>BU172+BU173</f>
        <v>187955807</v>
      </c>
      <c r="BV174" s="340"/>
      <c r="BW174" s="340"/>
      <c r="BX174" s="340"/>
      <c r="BY174" s="340"/>
      <c r="BZ174" s="340"/>
      <c r="CA174" s="340"/>
      <c r="CB174" s="340"/>
      <c r="CC174" s="340"/>
      <c r="CD174" s="340"/>
      <c r="CE174" s="340"/>
      <c r="CF174" s="340"/>
      <c r="CG174" s="340"/>
      <c r="CH174" s="340"/>
      <c r="CI174" s="340"/>
      <c r="CJ174" s="340"/>
      <c r="CK174" s="340"/>
      <c r="CL174" s="340"/>
      <c r="CM174" s="340"/>
      <c r="CN174" s="340"/>
    </row>
    <row r="175" spans="1:99" ht="19.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246"/>
      <c r="AU175" s="246"/>
      <c r="AV175" s="246"/>
      <c r="AW175" s="246"/>
      <c r="AX175" s="246"/>
      <c r="AY175" s="246"/>
      <c r="AZ175" s="246"/>
      <c r="BA175" s="246"/>
      <c r="BB175" s="246"/>
      <c r="BC175" s="246"/>
      <c r="BD175" s="246"/>
      <c r="BE175" s="246"/>
      <c r="BF175" s="246"/>
      <c r="BG175" s="246"/>
      <c r="BH175" s="246"/>
      <c r="BI175" s="246"/>
      <c r="BJ175" s="246"/>
      <c r="BK175" s="246"/>
      <c r="BL175" s="246"/>
      <c r="BM175" s="246"/>
      <c r="BN175" s="246"/>
      <c r="BO175" s="246"/>
      <c r="BP175" s="246"/>
      <c r="BQ175" s="246"/>
      <c r="BR175" s="246"/>
      <c r="BS175" s="246"/>
      <c r="BT175" s="246"/>
      <c r="BU175" s="202"/>
      <c r="BV175" s="202"/>
      <c r="BW175" s="202"/>
      <c r="BX175" s="202"/>
      <c r="BY175" s="202"/>
      <c r="BZ175" s="202"/>
      <c r="CA175" s="202"/>
      <c r="CB175" s="202"/>
      <c r="CC175" s="202"/>
      <c r="CD175" s="202"/>
      <c r="CE175" s="202"/>
      <c r="CF175" s="202"/>
      <c r="CG175" s="202"/>
      <c r="CH175" s="202"/>
      <c r="CI175" s="202"/>
      <c r="CJ175" s="202"/>
      <c r="CK175" s="202"/>
      <c r="CL175" s="202"/>
      <c r="CM175" s="202"/>
      <c r="CN175" s="202"/>
    </row>
    <row r="176" spans="1:99" ht="12.75" customHeight="1">
      <c r="A176" s="319" t="s">
        <v>992</v>
      </c>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c r="AA176" s="319"/>
      <c r="AB176" s="319"/>
      <c r="AC176" s="319"/>
      <c r="AD176" s="319"/>
      <c r="AE176" s="319"/>
      <c r="AF176" s="319"/>
      <c r="AG176" s="319"/>
      <c r="AH176" s="319"/>
      <c r="AI176" s="319"/>
      <c r="AJ176" s="319"/>
      <c r="AK176" s="319"/>
      <c r="AL176" s="319"/>
      <c r="AM176" s="319"/>
      <c r="AN176" s="319"/>
      <c r="AO176" s="319"/>
      <c r="AP176" s="319"/>
      <c r="AQ176" s="319"/>
      <c r="AR176" s="319"/>
      <c r="AS176" s="319"/>
      <c r="AT176" s="341">
        <f>AT171</f>
        <v>42735</v>
      </c>
      <c r="AU176" s="344"/>
      <c r="AV176" s="344"/>
      <c r="AW176" s="344"/>
      <c r="AX176" s="344"/>
      <c r="AY176" s="344"/>
      <c r="AZ176" s="344"/>
      <c r="BA176" s="344"/>
      <c r="BB176" s="344"/>
      <c r="BC176" s="344"/>
      <c r="BD176" s="344"/>
      <c r="BE176" s="344"/>
      <c r="BF176" s="344"/>
      <c r="BG176" s="344"/>
      <c r="BH176" s="344"/>
      <c r="BI176" s="344"/>
      <c r="BJ176" s="344"/>
      <c r="BK176" s="344"/>
      <c r="BL176" s="344"/>
      <c r="BM176" s="344"/>
      <c r="BN176" s="344"/>
      <c r="BO176" s="344"/>
      <c r="BP176" s="344"/>
      <c r="BQ176" s="344"/>
      <c r="BR176" s="344"/>
      <c r="BS176" s="344"/>
      <c r="BT176" s="344"/>
      <c r="BU176" s="341">
        <v>42370</v>
      </c>
      <c r="BV176" s="344"/>
      <c r="BW176" s="344"/>
      <c r="BX176" s="344"/>
      <c r="BY176" s="344"/>
      <c r="BZ176" s="344"/>
      <c r="CA176" s="344"/>
      <c r="CB176" s="344"/>
      <c r="CC176" s="344"/>
      <c r="CD176" s="344"/>
      <c r="CE176" s="344"/>
      <c r="CF176" s="344"/>
      <c r="CG176" s="344"/>
      <c r="CH176" s="344"/>
      <c r="CI176" s="344"/>
      <c r="CJ176" s="344"/>
      <c r="CK176" s="344"/>
      <c r="CL176" s="344"/>
      <c r="CM176" s="344"/>
      <c r="CN176" s="344"/>
    </row>
    <row r="177" spans="1:101">
      <c r="A177" s="332" t="s">
        <v>1018</v>
      </c>
      <c r="B177" s="332"/>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c r="Z177" s="332"/>
      <c r="AA177" s="332"/>
      <c r="AB177" s="332"/>
      <c r="AC177" s="332"/>
      <c r="AD177" s="332"/>
      <c r="AE177" s="332"/>
      <c r="AF177" s="332"/>
      <c r="AG177" s="332"/>
      <c r="AH177" s="332"/>
      <c r="AI177" s="332"/>
      <c r="AJ177" s="332"/>
      <c r="AK177" s="332"/>
      <c r="AL177" s="332"/>
      <c r="AM177" s="332"/>
      <c r="AN177" s="332"/>
      <c r="AO177" s="332"/>
      <c r="AP177" s="332"/>
      <c r="AQ177" s="332"/>
      <c r="AR177" s="332"/>
      <c r="AS177" s="332"/>
      <c r="AT177" s="339">
        <v>27611745</v>
      </c>
      <c r="AU177" s="339"/>
      <c r="AV177" s="339"/>
      <c r="AW177" s="339"/>
      <c r="AX177" s="339"/>
      <c r="AY177" s="339"/>
      <c r="AZ177" s="339"/>
      <c r="BA177" s="339"/>
      <c r="BB177" s="339"/>
      <c r="BC177" s="339"/>
      <c r="BD177" s="339"/>
      <c r="BE177" s="339"/>
      <c r="BF177" s="339"/>
      <c r="BG177" s="339"/>
      <c r="BH177" s="339"/>
      <c r="BI177" s="339"/>
      <c r="BJ177" s="339"/>
      <c r="BK177" s="339"/>
      <c r="BL177" s="339"/>
      <c r="BM177" s="339"/>
      <c r="BN177" s="339"/>
      <c r="BO177" s="339"/>
      <c r="BP177" s="339"/>
      <c r="BQ177" s="339"/>
      <c r="BR177" s="339"/>
      <c r="BS177" s="339"/>
      <c r="BT177" s="339"/>
      <c r="BU177" s="339">
        <v>0</v>
      </c>
      <c r="BV177" s="339"/>
      <c r="BW177" s="339"/>
      <c r="BX177" s="339"/>
      <c r="BY177" s="339"/>
      <c r="BZ177" s="339"/>
      <c r="CA177" s="339"/>
      <c r="CB177" s="339"/>
      <c r="CC177" s="339"/>
      <c r="CD177" s="339"/>
      <c r="CE177" s="339"/>
      <c r="CF177" s="339"/>
      <c r="CG177" s="339"/>
      <c r="CH177" s="339"/>
      <c r="CI177" s="339"/>
      <c r="CJ177" s="339"/>
      <c r="CK177" s="339"/>
      <c r="CL177" s="339"/>
      <c r="CM177" s="339"/>
      <c r="CN177" s="339"/>
    </row>
    <row r="178" spans="1:101">
      <c r="A178" s="332" t="s">
        <v>903</v>
      </c>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2"/>
      <c r="AD178" s="332"/>
      <c r="AE178" s="332"/>
      <c r="AF178" s="332"/>
      <c r="AG178" s="332"/>
      <c r="AH178" s="332"/>
      <c r="AI178" s="332"/>
      <c r="AJ178" s="332"/>
      <c r="AK178" s="332"/>
      <c r="AL178" s="332"/>
      <c r="AM178" s="332"/>
      <c r="AN178" s="332"/>
      <c r="AO178" s="332"/>
      <c r="AP178" s="332"/>
      <c r="AQ178" s="332"/>
      <c r="AR178" s="332"/>
      <c r="AS178" s="332"/>
      <c r="AT178" s="339">
        <v>24357122</v>
      </c>
      <c r="AU178" s="339"/>
      <c r="AV178" s="339"/>
      <c r="AW178" s="339"/>
      <c r="AX178" s="339"/>
      <c r="AY178" s="339"/>
      <c r="AZ178" s="339"/>
      <c r="BA178" s="339"/>
      <c r="BB178" s="339"/>
      <c r="BC178" s="339"/>
      <c r="BD178" s="339"/>
      <c r="BE178" s="339"/>
      <c r="BF178" s="339"/>
      <c r="BG178" s="339"/>
      <c r="BH178" s="339"/>
      <c r="BI178" s="339"/>
      <c r="BJ178" s="339"/>
      <c r="BK178" s="339"/>
      <c r="BL178" s="339"/>
      <c r="BM178" s="339"/>
      <c r="BN178" s="339"/>
      <c r="BO178" s="339"/>
      <c r="BP178" s="339"/>
      <c r="BQ178" s="339"/>
      <c r="BR178" s="339"/>
      <c r="BS178" s="339"/>
      <c r="BT178" s="339"/>
      <c r="BU178" s="339">
        <v>547587626</v>
      </c>
      <c r="BV178" s="339"/>
      <c r="BW178" s="339"/>
      <c r="BX178" s="339"/>
      <c r="BY178" s="339"/>
      <c r="BZ178" s="339"/>
      <c r="CA178" s="339"/>
      <c r="CB178" s="339"/>
      <c r="CC178" s="339"/>
      <c r="CD178" s="339"/>
      <c r="CE178" s="339"/>
      <c r="CF178" s="339"/>
      <c r="CG178" s="339"/>
      <c r="CH178" s="339"/>
      <c r="CI178" s="339"/>
      <c r="CJ178" s="339"/>
      <c r="CK178" s="339"/>
      <c r="CL178" s="339"/>
      <c r="CM178" s="339"/>
      <c r="CN178" s="339"/>
    </row>
    <row r="179" spans="1:101">
      <c r="A179" s="335" t="s">
        <v>206</v>
      </c>
      <c r="B179" s="335"/>
      <c r="C179" s="335"/>
      <c r="D179" s="335"/>
      <c r="E179" s="335"/>
      <c r="F179" s="335"/>
      <c r="G179" s="335"/>
      <c r="H179" s="335"/>
      <c r="I179" s="335"/>
      <c r="J179" s="335"/>
      <c r="K179" s="335"/>
      <c r="L179" s="335"/>
      <c r="M179" s="335"/>
      <c r="N179" s="335"/>
      <c r="O179" s="335"/>
      <c r="P179" s="335"/>
      <c r="Q179" s="335"/>
      <c r="R179" s="335"/>
      <c r="S179" s="335"/>
      <c r="T179" s="335"/>
      <c r="U179" s="335"/>
      <c r="V179" s="335"/>
      <c r="W179" s="335"/>
      <c r="X179" s="335"/>
      <c r="Y179" s="335"/>
      <c r="Z179" s="335"/>
      <c r="AA179" s="335"/>
      <c r="AB179" s="335"/>
      <c r="AC179" s="335"/>
      <c r="AD179" s="335"/>
      <c r="AE179" s="335"/>
      <c r="AF179" s="335"/>
      <c r="AG179" s="335"/>
      <c r="AH179" s="335"/>
      <c r="AI179" s="335"/>
      <c r="AJ179" s="335"/>
      <c r="AK179" s="335"/>
      <c r="AL179" s="335"/>
      <c r="AM179" s="335"/>
      <c r="AN179" s="335"/>
      <c r="AO179" s="335"/>
      <c r="AP179" s="335"/>
      <c r="AQ179" s="335"/>
      <c r="AR179" s="335"/>
      <c r="AS179" s="335"/>
      <c r="AT179" s="340">
        <f>AT177+AT178</f>
        <v>51968867</v>
      </c>
      <c r="AU179" s="340"/>
      <c r="AV179" s="340"/>
      <c r="AW179" s="340"/>
      <c r="AX179" s="340"/>
      <c r="AY179" s="340"/>
      <c r="AZ179" s="340"/>
      <c r="BA179" s="340"/>
      <c r="BB179" s="340"/>
      <c r="BC179" s="340"/>
      <c r="BD179" s="340"/>
      <c r="BE179" s="340"/>
      <c r="BF179" s="340"/>
      <c r="BG179" s="340"/>
      <c r="BH179" s="340"/>
      <c r="BI179" s="340"/>
      <c r="BJ179" s="340"/>
      <c r="BK179" s="340"/>
      <c r="BL179" s="340"/>
      <c r="BM179" s="340"/>
      <c r="BN179" s="340"/>
      <c r="BO179" s="340"/>
      <c r="BP179" s="340"/>
      <c r="BQ179" s="340"/>
      <c r="BR179" s="340"/>
      <c r="BS179" s="340"/>
      <c r="BT179" s="340"/>
      <c r="BU179" s="340">
        <v>547587626</v>
      </c>
      <c r="BV179" s="340"/>
      <c r="BW179" s="340"/>
      <c r="BX179" s="340"/>
      <c r="BY179" s="340"/>
      <c r="BZ179" s="340"/>
      <c r="CA179" s="340"/>
      <c r="CB179" s="340"/>
      <c r="CC179" s="340"/>
      <c r="CD179" s="340"/>
      <c r="CE179" s="340"/>
      <c r="CF179" s="340"/>
      <c r="CG179" s="340"/>
      <c r="CH179" s="340"/>
      <c r="CI179" s="340"/>
      <c r="CJ179" s="340"/>
      <c r="CK179" s="340"/>
      <c r="CL179" s="340"/>
      <c r="CM179" s="340"/>
      <c r="CN179" s="340"/>
    </row>
    <row r="180" spans="1:101">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201"/>
      <c r="W180" s="201"/>
      <c r="X180" s="201"/>
      <c r="Y180" s="201"/>
      <c r="Z180" s="201"/>
      <c r="AA180" s="201"/>
      <c r="AB180" s="201"/>
      <c r="AC180" s="201"/>
      <c r="AD180" s="201"/>
      <c r="AE180" s="201"/>
      <c r="AF180" s="201"/>
      <c r="AG180" s="201"/>
      <c r="AH180" s="201"/>
      <c r="AI180" s="201"/>
      <c r="AJ180" s="201"/>
      <c r="AK180" s="201"/>
      <c r="AL180" s="201"/>
      <c r="AM180" s="201"/>
      <c r="AN180" s="201"/>
      <c r="AO180" s="201"/>
      <c r="AP180" s="201"/>
      <c r="AQ180" s="201"/>
      <c r="AR180" s="201"/>
      <c r="AS180" s="201"/>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c r="BQ180" s="246"/>
      <c r="BR180" s="246"/>
      <c r="BS180" s="246"/>
      <c r="BT180" s="246"/>
      <c r="BU180" s="202"/>
      <c r="BV180" s="202"/>
      <c r="BW180" s="202"/>
      <c r="BX180" s="202"/>
      <c r="BY180" s="202"/>
      <c r="BZ180" s="202"/>
      <c r="CA180" s="202"/>
      <c r="CB180" s="202"/>
      <c r="CC180" s="202"/>
      <c r="CD180" s="202"/>
      <c r="CE180" s="202"/>
      <c r="CF180" s="202"/>
      <c r="CG180" s="202"/>
      <c r="CH180" s="202"/>
      <c r="CI180" s="202"/>
      <c r="CJ180" s="202"/>
      <c r="CK180" s="202"/>
      <c r="CL180" s="202"/>
      <c r="CM180" s="202"/>
      <c r="CN180" s="202"/>
    </row>
    <row r="181" spans="1:101" ht="27" customHeight="1">
      <c r="A181" s="319" t="s">
        <v>993</v>
      </c>
      <c r="B181" s="319"/>
      <c r="C181" s="319"/>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c r="AA181" s="319"/>
      <c r="AB181" s="319"/>
      <c r="AC181" s="319"/>
      <c r="AD181" s="319"/>
      <c r="AE181" s="319"/>
      <c r="AF181" s="319"/>
      <c r="AG181" s="319"/>
      <c r="AH181" s="319"/>
      <c r="AI181" s="319"/>
      <c r="AJ181" s="319"/>
      <c r="AK181" s="319"/>
      <c r="AL181" s="319"/>
      <c r="AM181" s="319"/>
      <c r="AN181" s="319"/>
      <c r="AO181" s="319"/>
      <c r="AP181" s="319"/>
      <c r="AQ181" s="319"/>
      <c r="AR181" s="319"/>
      <c r="AS181" s="319"/>
      <c r="AT181" s="341">
        <f>AT176</f>
        <v>42735</v>
      </c>
      <c r="AU181" s="344"/>
      <c r="AV181" s="344"/>
      <c r="AW181" s="344"/>
      <c r="AX181" s="344"/>
      <c r="AY181" s="344"/>
      <c r="AZ181" s="344"/>
      <c r="BA181" s="344"/>
      <c r="BB181" s="344"/>
      <c r="BC181" s="344"/>
      <c r="BD181" s="344"/>
      <c r="BE181" s="344"/>
      <c r="BF181" s="344"/>
      <c r="BG181" s="344"/>
      <c r="BH181" s="344"/>
      <c r="BI181" s="344"/>
      <c r="BJ181" s="344"/>
      <c r="BK181" s="344"/>
      <c r="BL181" s="344"/>
      <c r="BM181" s="344"/>
      <c r="BN181" s="344"/>
      <c r="BO181" s="344"/>
      <c r="BP181" s="344"/>
      <c r="BQ181" s="344"/>
      <c r="BR181" s="344"/>
      <c r="BS181" s="344"/>
      <c r="BT181" s="344"/>
      <c r="BU181" s="341">
        <v>42370</v>
      </c>
      <c r="BV181" s="344"/>
      <c r="BW181" s="344"/>
      <c r="BX181" s="344"/>
      <c r="BY181" s="344"/>
      <c r="BZ181" s="344"/>
      <c r="CA181" s="344"/>
      <c r="CB181" s="344"/>
      <c r="CC181" s="344"/>
      <c r="CD181" s="344"/>
      <c r="CE181" s="344"/>
      <c r="CF181" s="344"/>
      <c r="CG181" s="344"/>
      <c r="CH181" s="344"/>
      <c r="CI181" s="344"/>
      <c r="CJ181" s="344"/>
      <c r="CK181" s="344"/>
      <c r="CL181" s="344"/>
      <c r="CM181" s="344"/>
      <c r="CN181" s="344"/>
    </row>
    <row r="182" spans="1:101" ht="27" customHeight="1">
      <c r="A182" s="349" t="s">
        <v>905</v>
      </c>
      <c r="B182" s="332"/>
      <c r="C182" s="332"/>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c r="Z182" s="332"/>
      <c r="AA182" s="332"/>
      <c r="AB182" s="332"/>
      <c r="AC182" s="332"/>
      <c r="AD182" s="332"/>
      <c r="AE182" s="332"/>
      <c r="AF182" s="332"/>
      <c r="AG182" s="332"/>
      <c r="AH182" s="332"/>
      <c r="AI182" s="332"/>
      <c r="AJ182" s="332"/>
      <c r="AK182" s="332"/>
      <c r="AL182" s="332"/>
      <c r="AM182" s="332"/>
      <c r="AN182" s="332"/>
      <c r="AO182" s="332"/>
      <c r="AP182" s="332"/>
      <c r="AQ182" s="332"/>
      <c r="AR182" s="332"/>
      <c r="AS182" s="332"/>
      <c r="AT182" s="339">
        <v>177729222</v>
      </c>
      <c r="AU182" s="339"/>
      <c r="AV182" s="339"/>
      <c r="AW182" s="339"/>
      <c r="AX182" s="339"/>
      <c r="AY182" s="339"/>
      <c r="AZ182" s="339"/>
      <c r="BA182" s="339"/>
      <c r="BB182" s="339"/>
      <c r="BC182" s="339"/>
      <c r="BD182" s="339"/>
      <c r="BE182" s="339"/>
      <c r="BF182" s="339"/>
      <c r="BG182" s="339"/>
      <c r="BH182" s="339"/>
      <c r="BI182" s="339"/>
      <c r="BJ182" s="339"/>
      <c r="BK182" s="339"/>
      <c r="BL182" s="339"/>
      <c r="BM182" s="339"/>
      <c r="BN182" s="339"/>
      <c r="BO182" s="339"/>
      <c r="BP182" s="339"/>
      <c r="BQ182" s="339"/>
      <c r="BR182" s="339"/>
      <c r="BS182" s="339"/>
      <c r="BT182" s="339"/>
      <c r="BU182" s="339">
        <v>110116173</v>
      </c>
      <c r="BV182" s="339"/>
      <c r="BW182" s="339"/>
      <c r="BX182" s="339"/>
      <c r="BY182" s="339"/>
      <c r="BZ182" s="339"/>
      <c r="CA182" s="339"/>
      <c r="CB182" s="339"/>
      <c r="CC182" s="339"/>
      <c r="CD182" s="339"/>
      <c r="CE182" s="339"/>
      <c r="CF182" s="339"/>
      <c r="CG182" s="339"/>
      <c r="CH182" s="339"/>
      <c r="CI182" s="339"/>
      <c r="CJ182" s="339"/>
      <c r="CK182" s="339"/>
      <c r="CL182" s="339"/>
      <c r="CM182" s="339"/>
      <c r="CN182" s="339"/>
    </row>
    <row r="183" spans="1:101" ht="27" customHeight="1">
      <c r="A183" s="332" t="s">
        <v>418</v>
      </c>
      <c r="B183" s="332"/>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c r="Z183" s="332"/>
      <c r="AA183" s="332"/>
      <c r="AB183" s="332"/>
      <c r="AC183" s="332"/>
      <c r="AD183" s="332"/>
      <c r="AE183" s="332"/>
      <c r="AF183" s="332"/>
      <c r="AG183" s="332"/>
      <c r="AH183" s="332"/>
      <c r="AI183" s="332"/>
      <c r="AJ183" s="332"/>
      <c r="AK183" s="332"/>
      <c r="AL183" s="332"/>
      <c r="AM183" s="332"/>
      <c r="AN183" s="332"/>
      <c r="AO183" s="332"/>
      <c r="AP183" s="332"/>
      <c r="AQ183" s="332"/>
      <c r="AR183" s="332"/>
      <c r="AS183" s="332"/>
      <c r="AT183" s="339">
        <v>607931625</v>
      </c>
      <c r="AU183" s="339"/>
      <c r="AV183" s="339"/>
      <c r="AW183" s="339"/>
      <c r="AX183" s="339"/>
      <c r="AY183" s="339"/>
      <c r="AZ183" s="339"/>
      <c r="BA183" s="339"/>
      <c r="BB183" s="339"/>
      <c r="BC183" s="339"/>
      <c r="BD183" s="339"/>
      <c r="BE183" s="339"/>
      <c r="BF183" s="339"/>
      <c r="BG183" s="339"/>
      <c r="BH183" s="339"/>
      <c r="BI183" s="339"/>
      <c r="BJ183" s="339"/>
      <c r="BK183" s="339"/>
      <c r="BL183" s="339"/>
      <c r="BM183" s="339"/>
      <c r="BN183" s="339"/>
      <c r="BO183" s="339"/>
      <c r="BP183" s="339"/>
      <c r="BQ183" s="339"/>
      <c r="BR183" s="339"/>
      <c r="BS183" s="339"/>
      <c r="BT183" s="339"/>
      <c r="BU183" s="339">
        <v>589911171</v>
      </c>
      <c r="BV183" s="339"/>
      <c r="BW183" s="339"/>
      <c r="BX183" s="339"/>
      <c r="BY183" s="339"/>
      <c r="BZ183" s="339"/>
      <c r="CA183" s="339"/>
      <c r="CB183" s="339"/>
      <c r="CC183" s="339"/>
      <c r="CD183" s="339"/>
      <c r="CE183" s="339"/>
      <c r="CF183" s="339"/>
      <c r="CG183" s="339"/>
      <c r="CH183" s="339"/>
      <c r="CI183" s="339"/>
      <c r="CJ183" s="339"/>
      <c r="CK183" s="339"/>
      <c r="CL183" s="339"/>
      <c r="CM183" s="339"/>
      <c r="CN183" s="339"/>
    </row>
    <row r="184" spans="1:101" ht="27" customHeight="1">
      <c r="A184" s="335" t="s">
        <v>206</v>
      </c>
      <c r="B184" s="335"/>
      <c r="C184" s="335"/>
      <c r="D184" s="335"/>
      <c r="E184" s="335"/>
      <c r="F184" s="335"/>
      <c r="G184" s="335"/>
      <c r="H184" s="335"/>
      <c r="I184" s="335"/>
      <c r="J184" s="335"/>
      <c r="K184" s="335"/>
      <c r="L184" s="335"/>
      <c r="M184" s="335"/>
      <c r="N184" s="335"/>
      <c r="O184" s="335"/>
      <c r="P184" s="335"/>
      <c r="Q184" s="335"/>
      <c r="R184" s="335"/>
      <c r="S184" s="335"/>
      <c r="T184" s="335"/>
      <c r="U184" s="335"/>
      <c r="V184" s="335"/>
      <c r="W184" s="335"/>
      <c r="X184" s="335"/>
      <c r="Y184" s="335"/>
      <c r="Z184" s="335"/>
      <c r="AA184" s="335"/>
      <c r="AB184" s="335"/>
      <c r="AC184" s="335"/>
      <c r="AD184" s="335"/>
      <c r="AE184" s="335"/>
      <c r="AF184" s="335"/>
      <c r="AG184" s="335"/>
      <c r="AH184" s="335"/>
      <c r="AI184" s="335"/>
      <c r="AJ184" s="335"/>
      <c r="AK184" s="335"/>
      <c r="AL184" s="335"/>
      <c r="AM184" s="335"/>
      <c r="AN184" s="335"/>
      <c r="AO184" s="335"/>
      <c r="AP184" s="335"/>
      <c r="AQ184" s="335"/>
      <c r="AR184" s="335"/>
      <c r="AS184" s="335"/>
      <c r="AT184" s="340">
        <f>AT182+AT183</f>
        <v>785660847</v>
      </c>
      <c r="AU184" s="340"/>
      <c r="AV184" s="340"/>
      <c r="AW184" s="340"/>
      <c r="AX184" s="340"/>
      <c r="AY184" s="340"/>
      <c r="AZ184" s="340"/>
      <c r="BA184" s="340"/>
      <c r="BB184" s="340"/>
      <c r="BC184" s="340"/>
      <c r="BD184" s="340"/>
      <c r="BE184" s="340"/>
      <c r="BF184" s="340"/>
      <c r="BG184" s="340"/>
      <c r="BH184" s="340"/>
      <c r="BI184" s="340"/>
      <c r="BJ184" s="340"/>
      <c r="BK184" s="340"/>
      <c r="BL184" s="340"/>
      <c r="BM184" s="340"/>
      <c r="BN184" s="340"/>
      <c r="BO184" s="340"/>
      <c r="BP184" s="340"/>
      <c r="BQ184" s="340"/>
      <c r="BR184" s="340"/>
      <c r="BS184" s="340"/>
      <c r="BT184" s="340"/>
      <c r="BU184" s="340">
        <f>BU182+BU183</f>
        <v>700027344</v>
      </c>
      <c r="BV184" s="340"/>
      <c r="BW184" s="340"/>
      <c r="BX184" s="340"/>
      <c r="BY184" s="340"/>
      <c r="BZ184" s="340"/>
      <c r="CA184" s="340"/>
      <c r="CB184" s="340"/>
      <c r="CC184" s="340"/>
      <c r="CD184" s="340"/>
      <c r="CE184" s="340"/>
      <c r="CF184" s="340"/>
      <c r="CG184" s="340"/>
      <c r="CH184" s="340"/>
      <c r="CI184" s="340"/>
      <c r="CJ184" s="340"/>
      <c r="CK184" s="340"/>
      <c r="CL184" s="340"/>
      <c r="CM184" s="340"/>
      <c r="CN184" s="340"/>
    </row>
    <row r="185" spans="1:101" ht="21.75" customHeight="1">
      <c r="A185" s="319" t="s">
        <v>994</v>
      </c>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19"/>
      <c r="AD185" s="319"/>
      <c r="AE185" s="319"/>
      <c r="AF185" s="319"/>
      <c r="AG185" s="319"/>
      <c r="AH185" s="319"/>
      <c r="AI185" s="319"/>
      <c r="AJ185" s="319"/>
      <c r="AK185" s="319"/>
      <c r="AL185" s="319"/>
      <c r="AM185" s="319"/>
      <c r="AN185" s="319"/>
      <c r="AO185" s="319"/>
      <c r="AP185" s="319"/>
      <c r="AQ185" s="319"/>
      <c r="AR185" s="319"/>
      <c r="AS185" s="319"/>
      <c r="AT185" s="341">
        <f>AT181</f>
        <v>42735</v>
      </c>
      <c r="AU185" s="344"/>
      <c r="AV185" s="344"/>
      <c r="AW185" s="344"/>
      <c r="AX185" s="344"/>
      <c r="AY185" s="344"/>
      <c r="AZ185" s="344"/>
      <c r="BA185" s="344"/>
      <c r="BB185" s="344"/>
      <c r="BC185" s="344"/>
      <c r="BD185" s="344"/>
      <c r="BE185" s="344"/>
      <c r="BF185" s="344"/>
      <c r="BG185" s="344"/>
      <c r="BH185" s="344"/>
      <c r="BI185" s="344"/>
      <c r="BJ185" s="344"/>
      <c r="BK185" s="344"/>
      <c r="BL185" s="344"/>
      <c r="BM185" s="344"/>
      <c r="BN185" s="344"/>
      <c r="BO185" s="344"/>
      <c r="BP185" s="344"/>
      <c r="BQ185" s="344"/>
      <c r="BR185" s="344"/>
      <c r="BS185" s="344"/>
      <c r="BT185" s="344"/>
      <c r="BU185" s="341">
        <v>42370</v>
      </c>
      <c r="BV185" s="344"/>
      <c r="BW185" s="344"/>
      <c r="BX185" s="344"/>
      <c r="BY185" s="344"/>
      <c r="BZ185" s="344"/>
      <c r="CA185" s="344"/>
      <c r="CB185" s="344"/>
      <c r="CC185" s="344"/>
      <c r="CD185" s="344"/>
      <c r="CE185" s="344"/>
      <c r="CF185" s="344"/>
      <c r="CG185" s="344"/>
      <c r="CH185" s="344"/>
      <c r="CI185" s="344"/>
      <c r="CJ185" s="344"/>
      <c r="CK185" s="344"/>
      <c r="CL185" s="344"/>
      <c r="CM185" s="344"/>
      <c r="CN185" s="344"/>
    </row>
    <row r="186" spans="1:101" ht="21.75" customHeight="1">
      <c r="A186" s="349" t="s">
        <v>904</v>
      </c>
      <c r="B186" s="332"/>
      <c r="C186" s="332"/>
      <c r="D186" s="332"/>
      <c r="E186" s="332"/>
      <c r="F186" s="332"/>
      <c r="G186" s="332"/>
      <c r="H186" s="332"/>
      <c r="I186" s="332"/>
      <c r="J186" s="332"/>
      <c r="K186" s="332"/>
      <c r="L186" s="332"/>
      <c r="M186" s="332"/>
      <c r="N186" s="332"/>
      <c r="O186" s="332"/>
      <c r="P186" s="332"/>
      <c r="Q186" s="332"/>
      <c r="R186" s="332"/>
      <c r="S186" s="332"/>
      <c r="T186" s="332"/>
      <c r="U186" s="332"/>
      <c r="V186" s="332"/>
      <c r="W186" s="332"/>
      <c r="X186" s="332"/>
      <c r="Y186" s="332"/>
      <c r="Z186" s="332"/>
      <c r="AA186" s="332"/>
      <c r="AB186" s="332"/>
      <c r="AC186" s="332"/>
      <c r="AD186" s="332"/>
      <c r="AE186" s="332"/>
      <c r="AF186" s="332"/>
      <c r="AG186" s="332"/>
      <c r="AH186" s="332"/>
      <c r="AI186" s="332"/>
      <c r="AJ186" s="332"/>
      <c r="AK186" s="332"/>
      <c r="AL186" s="332"/>
      <c r="AM186" s="332"/>
      <c r="AN186" s="332"/>
      <c r="AO186" s="332"/>
      <c r="AP186" s="332"/>
      <c r="AQ186" s="332"/>
      <c r="AR186" s="332"/>
      <c r="AS186" s="332"/>
      <c r="AT186" s="339">
        <v>203623024</v>
      </c>
      <c r="AU186" s="339"/>
      <c r="AV186" s="339"/>
      <c r="AW186" s="339"/>
      <c r="AX186" s="339"/>
      <c r="AY186" s="339"/>
      <c r="AZ186" s="339"/>
      <c r="BA186" s="339"/>
      <c r="BB186" s="339"/>
      <c r="BC186" s="339"/>
      <c r="BD186" s="339"/>
      <c r="BE186" s="339"/>
      <c r="BF186" s="339"/>
      <c r="BG186" s="339"/>
      <c r="BH186" s="339"/>
      <c r="BI186" s="339"/>
      <c r="BJ186" s="339"/>
      <c r="BK186" s="339"/>
      <c r="BL186" s="339"/>
      <c r="BM186" s="339"/>
      <c r="BN186" s="339"/>
      <c r="BO186" s="339"/>
      <c r="BP186" s="339"/>
      <c r="BQ186" s="339"/>
      <c r="BR186" s="339"/>
      <c r="BS186" s="339"/>
      <c r="BT186" s="339"/>
      <c r="BU186" s="339">
        <v>0</v>
      </c>
      <c r="BV186" s="339"/>
      <c r="BW186" s="339"/>
      <c r="BX186" s="339"/>
      <c r="BY186" s="339"/>
      <c r="BZ186" s="339"/>
      <c r="CA186" s="339"/>
      <c r="CB186" s="339"/>
      <c r="CC186" s="339"/>
      <c r="CD186" s="339"/>
      <c r="CE186" s="339"/>
      <c r="CF186" s="339"/>
      <c r="CG186" s="339"/>
      <c r="CH186" s="339"/>
      <c r="CI186" s="339"/>
      <c r="CJ186" s="339"/>
      <c r="CK186" s="339"/>
      <c r="CL186" s="339"/>
      <c r="CM186" s="339"/>
      <c r="CN186" s="339"/>
    </row>
    <row r="187" spans="1:101" ht="21.75" customHeight="1">
      <c r="A187" s="349" t="s">
        <v>1041</v>
      </c>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2"/>
      <c r="AN187" s="332"/>
      <c r="AO187" s="332"/>
      <c r="AP187" s="332"/>
      <c r="AQ187" s="332"/>
      <c r="AR187" s="332"/>
      <c r="AS187" s="332"/>
      <c r="AT187" s="245"/>
      <c r="AU187" s="339">
        <v>110474599</v>
      </c>
      <c r="AV187" s="339"/>
      <c r="AW187" s="339"/>
      <c r="AX187" s="339"/>
      <c r="AY187" s="339"/>
      <c r="AZ187" s="339"/>
      <c r="BA187" s="339"/>
      <c r="BB187" s="339"/>
      <c r="BC187" s="339"/>
      <c r="BD187" s="339"/>
      <c r="BE187" s="339"/>
      <c r="BF187" s="339"/>
      <c r="BG187" s="339"/>
      <c r="BH187" s="339"/>
      <c r="BI187" s="339"/>
      <c r="BJ187" s="339"/>
      <c r="BK187" s="339"/>
      <c r="BL187" s="339"/>
      <c r="BM187" s="339"/>
      <c r="BN187" s="339"/>
      <c r="BO187" s="339"/>
      <c r="BP187" s="339"/>
      <c r="BQ187" s="339"/>
      <c r="BR187" s="339"/>
      <c r="BS187" s="339"/>
      <c r="BT187" s="339"/>
      <c r="BU187" s="200"/>
      <c r="BV187" s="200"/>
      <c r="BW187" s="339">
        <v>70585027</v>
      </c>
      <c r="BX187" s="339"/>
      <c r="BY187" s="339"/>
      <c r="BZ187" s="339"/>
      <c r="CA187" s="339"/>
      <c r="CB187" s="339"/>
      <c r="CC187" s="339"/>
      <c r="CD187" s="339"/>
      <c r="CE187" s="339"/>
      <c r="CF187" s="339"/>
      <c r="CG187" s="339"/>
      <c r="CH187" s="339"/>
      <c r="CI187" s="339"/>
      <c r="CJ187" s="339"/>
      <c r="CK187" s="339"/>
      <c r="CL187" s="339"/>
      <c r="CM187" s="339"/>
      <c r="CN187" s="339"/>
      <c r="CO187" s="339"/>
      <c r="CP187" s="339"/>
    </row>
    <row r="188" spans="1:101" ht="28.5" customHeight="1">
      <c r="A188" s="332" t="s">
        <v>490</v>
      </c>
      <c r="B188" s="332"/>
      <c r="C188" s="332"/>
      <c r="D188" s="332"/>
      <c r="E188" s="332"/>
      <c r="F188" s="332"/>
      <c r="G188" s="332"/>
      <c r="H188" s="332"/>
      <c r="I188" s="332"/>
      <c r="J188" s="332"/>
      <c r="K188" s="332"/>
      <c r="L188" s="332"/>
      <c r="M188" s="332"/>
      <c r="N188" s="332"/>
      <c r="O188" s="332"/>
      <c r="P188" s="332"/>
      <c r="Q188" s="332"/>
      <c r="R188" s="332"/>
      <c r="S188" s="332"/>
      <c r="T188" s="332"/>
      <c r="U188" s="332"/>
      <c r="V188" s="332"/>
      <c r="W188" s="332"/>
      <c r="X188" s="332"/>
      <c r="Y188" s="332"/>
      <c r="Z188" s="332"/>
      <c r="AA188" s="332"/>
      <c r="AB188" s="332"/>
      <c r="AC188" s="332"/>
      <c r="AD188" s="332"/>
      <c r="AE188" s="332"/>
      <c r="AF188" s="332"/>
      <c r="AG188" s="332"/>
      <c r="AH188" s="332"/>
      <c r="AI188" s="332"/>
      <c r="AJ188" s="332"/>
      <c r="AK188" s="332"/>
      <c r="AL188" s="332"/>
      <c r="AM188" s="332"/>
      <c r="AN188" s="332"/>
      <c r="AO188" s="332"/>
      <c r="AP188" s="332"/>
      <c r="AQ188" s="332"/>
      <c r="AR188" s="332"/>
      <c r="AS188" s="332"/>
      <c r="AT188" s="339">
        <f>1138321633+422554798</f>
        <v>1560876431</v>
      </c>
      <c r="AU188" s="339"/>
      <c r="AV188" s="339"/>
      <c r="AW188" s="339"/>
      <c r="AX188" s="339"/>
      <c r="AY188" s="339"/>
      <c r="AZ188" s="339"/>
      <c r="BA188" s="339"/>
      <c r="BB188" s="339"/>
      <c r="BC188" s="339"/>
      <c r="BD188" s="339"/>
      <c r="BE188" s="339"/>
      <c r="BF188" s="339"/>
      <c r="BG188" s="339"/>
      <c r="BH188" s="339"/>
      <c r="BI188" s="339"/>
      <c r="BJ188" s="339"/>
      <c r="BK188" s="339"/>
      <c r="BL188" s="339"/>
      <c r="BM188" s="339"/>
      <c r="BN188" s="339"/>
      <c r="BO188" s="339"/>
      <c r="BP188" s="339"/>
      <c r="BQ188" s="339"/>
      <c r="BR188" s="339"/>
      <c r="BS188" s="339"/>
      <c r="BT188" s="339"/>
      <c r="BU188" s="339">
        <v>391568715</v>
      </c>
      <c r="BV188" s="339"/>
      <c r="BW188" s="339"/>
      <c r="BX188" s="339"/>
      <c r="BY188" s="339"/>
      <c r="BZ188" s="339"/>
      <c r="CA188" s="339"/>
      <c r="CB188" s="339"/>
      <c r="CC188" s="339"/>
      <c r="CD188" s="339"/>
      <c r="CE188" s="339"/>
      <c r="CF188" s="339"/>
      <c r="CG188" s="339"/>
      <c r="CH188" s="339"/>
      <c r="CI188" s="339"/>
      <c r="CJ188" s="339"/>
      <c r="CK188" s="339"/>
      <c r="CL188" s="339"/>
      <c r="CM188" s="339"/>
      <c r="CN188" s="339"/>
    </row>
    <row r="189" spans="1:101" ht="21.75" customHeight="1">
      <c r="A189" s="335" t="s">
        <v>206</v>
      </c>
      <c r="B189" s="335"/>
      <c r="C189" s="335"/>
      <c r="D189" s="335"/>
      <c r="E189" s="335"/>
      <c r="F189" s="335"/>
      <c r="G189" s="335"/>
      <c r="H189" s="335"/>
      <c r="I189" s="335"/>
      <c r="J189" s="335"/>
      <c r="K189" s="335"/>
      <c r="L189" s="335"/>
      <c r="M189" s="335"/>
      <c r="N189" s="335"/>
      <c r="O189" s="335"/>
      <c r="P189" s="335"/>
      <c r="Q189" s="335"/>
      <c r="R189" s="335"/>
      <c r="S189" s="335"/>
      <c r="T189" s="335"/>
      <c r="U189" s="335"/>
      <c r="V189" s="335"/>
      <c r="W189" s="335"/>
      <c r="X189" s="335"/>
      <c r="Y189" s="335"/>
      <c r="Z189" s="335"/>
      <c r="AA189" s="335"/>
      <c r="AB189" s="335"/>
      <c r="AC189" s="335"/>
      <c r="AD189" s="335"/>
      <c r="AE189" s="335"/>
      <c r="AF189" s="335"/>
      <c r="AG189" s="335"/>
      <c r="AH189" s="335"/>
      <c r="AI189" s="335"/>
      <c r="AJ189" s="335"/>
      <c r="AK189" s="335"/>
      <c r="AL189" s="335"/>
      <c r="AM189" s="335"/>
      <c r="AN189" s="335"/>
      <c r="AO189" s="335"/>
      <c r="AP189" s="335"/>
      <c r="AQ189" s="335"/>
      <c r="AR189" s="335"/>
      <c r="AS189" s="335"/>
      <c r="AT189" s="340">
        <f>AT186+AU187+AT188</f>
        <v>1874974054</v>
      </c>
      <c r="AU189" s="340"/>
      <c r="AV189" s="340"/>
      <c r="AW189" s="340"/>
      <c r="AX189" s="340"/>
      <c r="AY189" s="340"/>
      <c r="AZ189" s="340"/>
      <c r="BA189" s="340"/>
      <c r="BB189" s="340"/>
      <c r="BC189" s="340"/>
      <c r="BD189" s="340"/>
      <c r="BE189" s="340"/>
      <c r="BF189" s="340"/>
      <c r="BG189" s="340"/>
      <c r="BH189" s="340"/>
      <c r="BI189" s="340"/>
      <c r="BJ189" s="340"/>
      <c r="BK189" s="340"/>
      <c r="BL189" s="340"/>
      <c r="BM189" s="340"/>
      <c r="BN189" s="340"/>
      <c r="BO189" s="340"/>
      <c r="BP189" s="340"/>
      <c r="BQ189" s="340"/>
      <c r="BR189" s="340"/>
      <c r="BS189" s="340"/>
      <c r="BT189" s="340"/>
      <c r="BU189" s="340">
        <v>462153742</v>
      </c>
      <c r="BV189" s="340"/>
      <c r="BW189" s="340"/>
      <c r="BX189" s="340"/>
      <c r="BY189" s="340"/>
      <c r="BZ189" s="340"/>
      <c r="CA189" s="340"/>
      <c r="CB189" s="340"/>
      <c r="CC189" s="340"/>
      <c r="CD189" s="340"/>
      <c r="CE189" s="340"/>
      <c r="CF189" s="340"/>
      <c r="CG189" s="340"/>
      <c r="CH189" s="340"/>
      <c r="CI189" s="340"/>
      <c r="CJ189" s="340"/>
      <c r="CK189" s="340"/>
      <c r="CL189" s="340"/>
      <c r="CM189" s="340"/>
      <c r="CN189" s="340"/>
    </row>
    <row r="190" spans="1:101">
      <c r="A190" s="201"/>
      <c r="B190" s="201"/>
      <c r="C190" s="201"/>
      <c r="D190" s="201"/>
      <c r="E190" s="201"/>
      <c r="F190" s="201"/>
      <c r="G190" s="201"/>
      <c r="H190" s="201"/>
      <c r="I190" s="201"/>
      <c r="J190" s="201"/>
      <c r="K190" s="201"/>
      <c r="L190" s="201"/>
      <c r="M190" s="201"/>
      <c r="N190" s="201"/>
      <c r="O190" s="201"/>
      <c r="P190" s="201"/>
      <c r="Q190" s="201"/>
      <c r="R190" s="201"/>
      <c r="S190" s="201"/>
      <c r="T190" s="201"/>
      <c r="U190" s="201"/>
      <c r="V190" s="201"/>
      <c r="W190" s="201"/>
      <c r="X190" s="201"/>
      <c r="Y190" s="201"/>
      <c r="Z190" s="201"/>
      <c r="AA190" s="201"/>
      <c r="AB190" s="201"/>
      <c r="AC190" s="201"/>
      <c r="AD190" s="201"/>
      <c r="AE190" s="201"/>
      <c r="AF190" s="201"/>
      <c r="AG190" s="201"/>
      <c r="AH190" s="201"/>
      <c r="AI190" s="201"/>
      <c r="AJ190" s="201"/>
      <c r="AK190" s="201"/>
      <c r="AL190" s="201"/>
      <c r="AM190" s="201"/>
      <c r="AN190" s="201"/>
      <c r="AO190" s="201"/>
      <c r="AP190" s="201"/>
      <c r="AQ190" s="201"/>
      <c r="AR190" s="201"/>
      <c r="AS190" s="201"/>
      <c r="AT190" s="202"/>
      <c r="AU190" s="202"/>
      <c r="AV190" s="202"/>
      <c r="AW190" s="202"/>
      <c r="AX190" s="202"/>
      <c r="AY190" s="202"/>
      <c r="AZ190" s="202"/>
      <c r="BA190" s="202"/>
      <c r="BB190" s="202"/>
      <c r="BC190" s="202"/>
      <c r="BD190" s="202"/>
      <c r="BE190" s="202"/>
      <c r="BF190" s="202"/>
      <c r="BG190" s="202"/>
      <c r="BH190" s="202"/>
      <c r="BI190" s="202"/>
      <c r="BJ190" s="202"/>
      <c r="BK190" s="202"/>
      <c r="BL190" s="202"/>
      <c r="BM190" s="202"/>
      <c r="BN190" s="202"/>
      <c r="BO190" s="202"/>
      <c r="BP190" s="202"/>
      <c r="BQ190" s="202"/>
      <c r="BR190" s="202"/>
      <c r="BS190" s="202"/>
      <c r="BT190" s="202"/>
      <c r="BU190" s="202"/>
      <c r="BV190" s="202"/>
      <c r="BW190" s="202"/>
      <c r="BX190" s="202"/>
      <c r="BY190" s="202"/>
      <c r="BZ190" s="202"/>
      <c r="CA190" s="202"/>
      <c r="CB190" s="202"/>
      <c r="CC190" s="202"/>
      <c r="CD190" s="202"/>
      <c r="CE190" s="202"/>
      <c r="CF190" s="202"/>
      <c r="CG190" s="202"/>
      <c r="CH190" s="202"/>
      <c r="CI190" s="202"/>
      <c r="CJ190" s="202"/>
      <c r="CK190" s="202"/>
      <c r="CL190" s="202"/>
      <c r="CM190" s="202"/>
      <c r="CN190" s="202"/>
      <c r="CW190" s="247"/>
    </row>
    <row r="191" spans="1:101" ht="12.75" customHeight="1">
      <c r="A191" s="319" t="s">
        <v>995</v>
      </c>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319"/>
      <c r="AF191" s="319"/>
      <c r="AG191" s="319"/>
      <c r="AH191" s="319"/>
      <c r="AI191" s="319"/>
      <c r="AJ191" s="319"/>
      <c r="AK191" s="319"/>
      <c r="AL191" s="319"/>
      <c r="AM191" s="319"/>
      <c r="AN191" s="319"/>
      <c r="AO191" s="319"/>
      <c r="AP191" s="319"/>
      <c r="AQ191" s="319"/>
      <c r="AR191" s="319"/>
      <c r="AS191" s="319"/>
      <c r="AT191" s="202"/>
      <c r="AU191" s="202"/>
      <c r="AV191" s="202"/>
      <c r="AW191" s="202"/>
      <c r="AX191" s="202"/>
      <c r="AY191" s="202"/>
      <c r="AZ191" s="202"/>
      <c r="BA191" s="202"/>
      <c r="BB191" s="202"/>
      <c r="BC191" s="202"/>
      <c r="BD191" s="202"/>
      <c r="BE191" s="202"/>
      <c r="BF191" s="202"/>
      <c r="BG191" s="202"/>
      <c r="BH191" s="202"/>
      <c r="BI191" s="202"/>
      <c r="BJ191" s="202"/>
      <c r="BK191" s="202"/>
      <c r="BL191" s="202"/>
      <c r="BM191" s="202"/>
      <c r="BN191" s="202"/>
      <c r="BO191" s="202"/>
      <c r="BP191" s="202"/>
      <c r="BQ191" s="202"/>
      <c r="BR191" s="202"/>
      <c r="BS191" s="202"/>
      <c r="BT191" s="202"/>
      <c r="BU191" s="202"/>
      <c r="BV191" s="202"/>
      <c r="BW191" s="202"/>
      <c r="BX191" s="202"/>
      <c r="BY191" s="202"/>
      <c r="BZ191" s="202"/>
      <c r="CA191" s="202"/>
      <c r="CB191" s="202"/>
      <c r="CC191" s="202"/>
      <c r="CD191" s="202"/>
      <c r="CE191" s="202"/>
      <c r="CF191" s="202"/>
      <c r="CG191" s="202"/>
      <c r="CH191" s="202"/>
      <c r="CI191" s="202"/>
      <c r="CJ191" s="202"/>
      <c r="CK191" s="202"/>
      <c r="CL191" s="202"/>
      <c r="CM191" s="202"/>
      <c r="CN191" s="202"/>
      <c r="CW191" s="247"/>
    </row>
    <row r="192" spans="1:101" ht="24" customHeight="1">
      <c r="A192" s="347" t="s">
        <v>914</v>
      </c>
      <c r="B192" s="347"/>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c r="AA192" s="347"/>
      <c r="AB192" s="347"/>
      <c r="AC192" s="347"/>
      <c r="AD192" s="347"/>
      <c r="AE192" s="347"/>
      <c r="AF192" s="347"/>
      <c r="AG192" s="347"/>
      <c r="AH192" s="347"/>
      <c r="AI192" s="347"/>
      <c r="AJ192" s="347"/>
      <c r="AK192" s="347"/>
      <c r="AL192" s="347"/>
      <c r="AM192" s="347"/>
      <c r="AN192" s="347"/>
      <c r="AO192" s="347"/>
      <c r="AP192" s="347"/>
      <c r="AQ192" s="347"/>
      <c r="AR192" s="347"/>
      <c r="AS192" s="347"/>
      <c r="AT192" s="202"/>
      <c r="AU192" s="202"/>
      <c r="AV192" s="202"/>
      <c r="AW192" s="202"/>
      <c r="AX192" s="202"/>
      <c r="AY192" s="202"/>
      <c r="AZ192" s="202"/>
      <c r="BA192" s="202"/>
      <c r="BB192" s="202"/>
      <c r="BC192" s="202"/>
      <c r="BD192" s="202"/>
      <c r="BE192" s="202"/>
      <c r="BF192" s="202"/>
      <c r="BG192" s="202"/>
      <c r="BH192" s="202"/>
      <c r="BI192" s="202"/>
      <c r="BJ192" s="202"/>
      <c r="BK192" s="202"/>
      <c r="BL192" s="202"/>
      <c r="BM192" s="202"/>
      <c r="BN192" s="202"/>
      <c r="BO192" s="202"/>
      <c r="BP192" s="202"/>
      <c r="BQ192" s="202"/>
      <c r="BR192" s="202"/>
      <c r="BS192" s="202"/>
      <c r="BT192" s="202"/>
      <c r="BU192" s="202"/>
      <c r="BV192" s="202"/>
      <c r="BW192" s="202"/>
      <c r="BX192" s="202"/>
      <c r="BY192" s="202"/>
      <c r="BZ192" s="202"/>
      <c r="CA192" s="202"/>
      <c r="CB192" s="202"/>
      <c r="CC192" s="202"/>
      <c r="CD192" s="202"/>
      <c r="CE192" s="202"/>
      <c r="CF192" s="202"/>
      <c r="CG192" s="202"/>
      <c r="CH192" s="202"/>
      <c r="CI192" s="202"/>
      <c r="CJ192" s="202"/>
      <c r="CK192" s="202"/>
      <c r="CL192" s="202"/>
      <c r="CM192" s="202"/>
      <c r="CN192" s="202"/>
    </row>
    <row r="193" spans="1:16384" ht="21.75" customHeight="1">
      <c r="A193" s="201"/>
      <c r="B193" s="201"/>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c r="AJ193" s="201"/>
      <c r="AK193" s="201"/>
      <c r="AL193" s="201"/>
      <c r="AM193" s="201"/>
      <c r="AN193" s="201"/>
      <c r="AO193" s="201"/>
      <c r="AP193" s="201"/>
      <c r="AQ193" s="201"/>
      <c r="AR193" s="201"/>
      <c r="AS193" s="201"/>
      <c r="AT193" s="202"/>
      <c r="AU193" s="202"/>
      <c r="AV193" s="202"/>
      <c r="AW193" s="202"/>
      <c r="AX193" s="202"/>
      <c r="AY193" s="202"/>
      <c r="AZ193" s="202"/>
      <c r="BA193" s="202"/>
      <c r="BB193" s="202"/>
      <c r="BC193" s="202"/>
      <c r="BD193" s="202"/>
      <c r="BE193" s="202"/>
      <c r="BF193" s="202"/>
      <c r="BG193" s="202"/>
      <c r="BH193" s="202"/>
      <c r="BI193" s="202"/>
      <c r="BJ193" s="202"/>
      <c r="BK193" s="202"/>
      <c r="BL193" s="202"/>
      <c r="BM193" s="202"/>
      <c r="BN193" s="202"/>
      <c r="BO193" s="202"/>
      <c r="BP193" s="202"/>
      <c r="BQ193" s="202"/>
      <c r="BR193" s="202"/>
      <c r="BS193" s="202"/>
      <c r="BT193" s="202"/>
      <c r="BU193" s="202"/>
      <c r="BV193" s="202"/>
      <c r="BW193" s="202"/>
      <c r="BX193" s="202"/>
      <c r="BY193" s="202"/>
      <c r="BZ193" s="202"/>
      <c r="CA193" s="202"/>
      <c r="CB193" s="202"/>
      <c r="CC193" s="202"/>
      <c r="CD193" s="202"/>
      <c r="CE193" s="202"/>
      <c r="CF193" s="202"/>
      <c r="CG193" s="202"/>
      <c r="CH193" s="202"/>
      <c r="CI193" s="223"/>
      <c r="CJ193" s="223"/>
      <c r="CK193" s="223"/>
      <c r="CL193" s="223"/>
      <c r="CM193" s="223"/>
      <c r="CN193" s="223"/>
      <c r="CO193" s="236"/>
      <c r="CP193" s="236"/>
      <c r="CQ193" s="236"/>
      <c r="CR193" s="236"/>
      <c r="CS193" s="236"/>
      <c r="CT193" s="236"/>
      <c r="CU193" s="236"/>
    </row>
    <row r="194" spans="1:16384" ht="41.25" customHeight="1">
      <c r="A194" s="336"/>
      <c r="B194" s="336"/>
      <c r="C194" s="336"/>
      <c r="D194" s="336"/>
      <c r="E194" s="336"/>
      <c r="F194" s="336"/>
      <c r="G194" s="336"/>
      <c r="H194" s="336"/>
      <c r="I194" s="336"/>
      <c r="J194" s="336"/>
      <c r="K194" s="336"/>
      <c r="L194" s="336"/>
      <c r="M194" s="336"/>
      <c r="N194" s="336"/>
      <c r="O194" s="336"/>
      <c r="P194" s="336"/>
      <c r="Q194" s="336"/>
      <c r="R194" s="336"/>
      <c r="S194" s="336"/>
      <c r="T194" s="336"/>
      <c r="U194" s="336"/>
      <c r="V194" s="336"/>
      <c r="W194" s="337" t="s">
        <v>906</v>
      </c>
      <c r="X194" s="337"/>
      <c r="Y194" s="337"/>
      <c r="Z194" s="337"/>
      <c r="AA194" s="337"/>
      <c r="AB194" s="337"/>
      <c r="AC194" s="337"/>
      <c r="AD194" s="337"/>
      <c r="AE194" s="337"/>
      <c r="AF194" s="337" t="s">
        <v>913</v>
      </c>
      <c r="AG194" s="337"/>
      <c r="AH194" s="337"/>
      <c r="AI194" s="337"/>
      <c r="AJ194" s="337"/>
      <c r="AK194" s="337"/>
      <c r="AL194" s="337"/>
      <c r="AM194" s="337"/>
      <c r="AN194" s="337"/>
      <c r="AO194" s="337"/>
      <c r="AP194" s="337"/>
      <c r="AQ194" s="337"/>
      <c r="AR194" s="337"/>
      <c r="AS194" s="337"/>
      <c r="AT194" s="337"/>
      <c r="AU194" s="337"/>
      <c r="AV194" s="337"/>
      <c r="AW194" s="337"/>
      <c r="AX194" s="337" t="s">
        <v>907</v>
      </c>
      <c r="AY194" s="337"/>
      <c r="AZ194" s="337"/>
      <c r="BA194" s="337"/>
      <c r="BB194" s="337"/>
      <c r="BC194" s="337"/>
      <c r="BD194" s="337"/>
      <c r="BE194" s="337"/>
      <c r="BF194" s="337"/>
      <c r="BG194" s="337"/>
      <c r="BH194" s="337"/>
      <c r="BI194" s="337"/>
      <c r="BJ194" s="337"/>
      <c r="BK194" s="337"/>
      <c r="BL194" s="337"/>
      <c r="BM194" s="337"/>
      <c r="BN194" s="337"/>
      <c r="BO194" s="337"/>
      <c r="BP194" s="337"/>
      <c r="BQ194" s="337"/>
      <c r="BR194" s="337" t="s">
        <v>420</v>
      </c>
      <c r="BS194" s="337"/>
      <c r="BT194" s="337"/>
      <c r="BU194" s="337"/>
      <c r="BV194" s="337"/>
      <c r="BW194" s="337"/>
      <c r="BX194" s="337"/>
      <c r="BY194" s="337"/>
      <c r="BZ194" s="337"/>
      <c r="CA194" s="337"/>
      <c r="CB194" s="337"/>
      <c r="CC194" s="337"/>
      <c r="CD194" s="337"/>
      <c r="CE194" s="337"/>
      <c r="CF194" s="337"/>
      <c r="CG194" s="337"/>
      <c r="CH194" s="411"/>
      <c r="CI194" s="345"/>
      <c r="CJ194" s="345"/>
      <c r="CK194" s="345"/>
      <c r="CL194" s="345"/>
      <c r="CM194" s="345"/>
      <c r="CN194" s="345"/>
      <c r="CO194" s="345"/>
      <c r="CP194" s="345"/>
      <c r="CQ194" s="345"/>
      <c r="CR194" s="345"/>
      <c r="CS194" s="345"/>
      <c r="CT194" s="345"/>
      <c r="CU194" s="345"/>
    </row>
    <row r="195" spans="1:16384" s="99" customFormat="1" ht="24.75" customHeight="1">
      <c r="A195" s="357" t="s">
        <v>908</v>
      </c>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400">
        <v>75000000000</v>
      </c>
      <c r="X195" s="400"/>
      <c r="Y195" s="400"/>
      <c r="Z195" s="400"/>
      <c r="AA195" s="400"/>
      <c r="AB195" s="400"/>
      <c r="AC195" s="400"/>
      <c r="AD195" s="400"/>
      <c r="AE195" s="400"/>
      <c r="AF195" s="325">
        <v>636000000</v>
      </c>
      <c r="AG195" s="325"/>
      <c r="AH195" s="325"/>
      <c r="AI195" s="325"/>
      <c r="AJ195" s="325"/>
      <c r="AK195" s="325"/>
      <c r="AL195" s="325"/>
      <c r="AM195" s="325"/>
      <c r="AN195" s="325"/>
      <c r="AO195" s="325"/>
      <c r="AP195" s="325"/>
      <c r="AQ195" s="325"/>
      <c r="AR195" s="325"/>
      <c r="AS195" s="325"/>
      <c r="AT195" s="325"/>
      <c r="AU195" s="325"/>
      <c r="AV195" s="325"/>
      <c r="AW195" s="325"/>
      <c r="AX195" s="325">
        <v>-25127130376</v>
      </c>
      <c r="AY195" s="325"/>
      <c r="AZ195" s="325"/>
      <c r="BA195" s="325"/>
      <c r="BB195" s="325"/>
      <c r="BC195" s="325"/>
      <c r="BD195" s="325"/>
      <c r="BE195" s="325"/>
      <c r="BF195" s="325"/>
      <c r="BG195" s="325"/>
      <c r="BH195" s="325"/>
      <c r="BI195" s="325"/>
      <c r="BJ195" s="325"/>
      <c r="BK195" s="325"/>
      <c r="BL195" s="325"/>
      <c r="BM195" s="325"/>
      <c r="BN195" s="325"/>
      <c r="BO195" s="325"/>
      <c r="BP195" s="325"/>
      <c r="BQ195" s="325"/>
      <c r="BR195" s="325">
        <f t="shared" ref="BR195:BR200" si="6">SUM(W195:BQ195)</f>
        <v>50508869624</v>
      </c>
      <c r="BS195" s="325"/>
      <c r="BT195" s="325"/>
      <c r="BU195" s="325"/>
      <c r="BV195" s="325"/>
      <c r="BW195" s="325"/>
      <c r="BX195" s="325"/>
      <c r="BY195" s="325"/>
      <c r="BZ195" s="325"/>
      <c r="CA195" s="325"/>
      <c r="CB195" s="325"/>
      <c r="CC195" s="325"/>
      <c r="CD195" s="325"/>
      <c r="CE195" s="325"/>
      <c r="CF195" s="325"/>
      <c r="CG195" s="325"/>
      <c r="CH195" s="358"/>
      <c r="CI195" s="340"/>
      <c r="CJ195" s="340"/>
      <c r="CK195" s="340"/>
      <c r="CL195" s="340"/>
      <c r="CM195" s="340"/>
      <c r="CN195" s="340"/>
      <c r="CO195" s="340"/>
      <c r="CP195" s="340"/>
      <c r="CQ195" s="340"/>
      <c r="CR195" s="340"/>
      <c r="CS195" s="340"/>
      <c r="CT195" s="340"/>
      <c r="CU195" s="340"/>
    </row>
    <row r="196" spans="1:16384" ht="24.75" customHeight="1">
      <c r="A196" s="322" t="s">
        <v>909</v>
      </c>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406">
        <v>85000000000</v>
      </c>
      <c r="X196" s="406"/>
      <c r="Y196" s="406"/>
      <c r="Z196" s="406"/>
      <c r="AA196" s="406"/>
      <c r="AB196" s="406"/>
      <c r="AC196" s="406"/>
      <c r="AD196" s="406"/>
      <c r="AE196" s="406"/>
      <c r="AF196" s="312"/>
      <c r="AG196" s="312"/>
      <c r="AH196" s="312"/>
      <c r="AI196" s="312"/>
      <c r="AJ196" s="312"/>
      <c r="AK196" s="312"/>
      <c r="AL196" s="312"/>
      <c r="AM196" s="312"/>
      <c r="AN196" s="312"/>
      <c r="AO196" s="312"/>
      <c r="AP196" s="312"/>
      <c r="AQ196" s="312"/>
      <c r="AR196" s="312"/>
      <c r="AS196" s="312"/>
      <c r="AT196" s="312"/>
      <c r="AU196" s="312"/>
      <c r="AV196" s="312"/>
      <c r="AW196" s="312"/>
      <c r="AX196" s="312">
        <v>0</v>
      </c>
      <c r="AY196" s="312"/>
      <c r="AZ196" s="312"/>
      <c r="BA196" s="312"/>
      <c r="BB196" s="312"/>
      <c r="BC196" s="312"/>
      <c r="BD196" s="312"/>
      <c r="BE196" s="312"/>
      <c r="BF196" s="312"/>
      <c r="BG196" s="312"/>
      <c r="BH196" s="312"/>
      <c r="BI196" s="312"/>
      <c r="BJ196" s="312"/>
      <c r="BK196" s="312"/>
      <c r="BL196" s="312"/>
      <c r="BM196" s="312"/>
      <c r="BN196" s="312"/>
      <c r="BO196" s="312"/>
      <c r="BP196" s="312"/>
      <c r="BQ196" s="312"/>
      <c r="BR196" s="312">
        <f t="shared" si="6"/>
        <v>85000000000</v>
      </c>
      <c r="BS196" s="312"/>
      <c r="BT196" s="312"/>
      <c r="BU196" s="312"/>
      <c r="BV196" s="312"/>
      <c r="BW196" s="312"/>
      <c r="BX196" s="312"/>
      <c r="BY196" s="312"/>
      <c r="BZ196" s="312"/>
      <c r="CA196" s="312"/>
      <c r="CB196" s="312"/>
      <c r="CC196" s="312"/>
      <c r="CD196" s="312"/>
      <c r="CE196" s="312"/>
      <c r="CF196" s="312"/>
      <c r="CG196" s="312"/>
      <c r="CH196" s="394"/>
      <c r="CI196" s="340"/>
      <c r="CJ196" s="340"/>
      <c r="CK196" s="340"/>
      <c r="CL196" s="340"/>
      <c r="CM196" s="340"/>
      <c r="CN196" s="340"/>
      <c r="CO196" s="340"/>
      <c r="CP196" s="340"/>
      <c r="CQ196" s="340"/>
      <c r="CR196" s="340"/>
      <c r="CS196" s="340"/>
      <c r="CT196" s="340"/>
      <c r="CU196" s="340"/>
    </row>
    <row r="197" spans="1:16384" ht="24.75" customHeight="1">
      <c r="A197" s="383" t="s">
        <v>910</v>
      </c>
      <c r="B197" s="392"/>
      <c r="C197" s="392"/>
      <c r="D197" s="392"/>
      <c r="E197" s="392"/>
      <c r="F197" s="392"/>
      <c r="G197" s="392"/>
      <c r="H197" s="392"/>
      <c r="I197" s="392"/>
      <c r="J197" s="392"/>
      <c r="K197" s="392"/>
      <c r="L197" s="392"/>
      <c r="M197" s="392"/>
      <c r="N197" s="392"/>
      <c r="O197" s="392"/>
      <c r="P197" s="392"/>
      <c r="Q197" s="392"/>
      <c r="R197" s="392"/>
      <c r="S197" s="392"/>
      <c r="T197" s="392"/>
      <c r="U197" s="392"/>
      <c r="V197" s="393"/>
      <c r="W197" s="311"/>
      <c r="X197" s="311"/>
      <c r="Y197" s="311"/>
      <c r="Z197" s="311"/>
      <c r="AA197" s="311"/>
      <c r="AB197" s="311"/>
      <c r="AC197" s="311"/>
      <c r="AD197" s="311"/>
      <c r="AE197" s="311"/>
      <c r="AF197" s="312">
        <v>0</v>
      </c>
      <c r="AG197" s="312"/>
      <c r="AH197" s="312"/>
      <c r="AI197" s="312"/>
      <c r="AJ197" s="312"/>
      <c r="AK197" s="312"/>
      <c r="AL197" s="312"/>
      <c r="AM197" s="312"/>
      <c r="AN197" s="312"/>
      <c r="AO197" s="312"/>
      <c r="AP197" s="312"/>
      <c r="AQ197" s="312"/>
      <c r="AR197" s="312"/>
      <c r="AS197" s="312"/>
      <c r="AT197" s="312"/>
      <c r="AU197" s="312"/>
      <c r="AV197" s="312"/>
      <c r="AW197" s="312"/>
      <c r="AX197" s="312">
        <v>7841140566</v>
      </c>
      <c r="AY197" s="312"/>
      <c r="AZ197" s="312"/>
      <c r="BA197" s="312"/>
      <c r="BB197" s="312"/>
      <c r="BC197" s="312"/>
      <c r="BD197" s="312"/>
      <c r="BE197" s="312"/>
      <c r="BF197" s="312"/>
      <c r="BG197" s="312"/>
      <c r="BH197" s="312"/>
      <c r="BI197" s="312"/>
      <c r="BJ197" s="312"/>
      <c r="BK197" s="312"/>
      <c r="BL197" s="312"/>
      <c r="BM197" s="312"/>
      <c r="BN197" s="312"/>
      <c r="BO197" s="312"/>
      <c r="BP197" s="312"/>
      <c r="BQ197" s="312"/>
      <c r="BR197" s="312">
        <f>SUM(W197:BQ197)</f>
        <v>7841140566</v>
      </c>
      <c r="BS197" s="312"/>
      <c r="BT197" s="312"/>
      <c r="BU197" s="312"/>
      <c r="BV197" s="312"/>
      <c r="BW197" s="312"/>
      <c r="BX197" s="312"/>
      <c r="BY197" s="312"/>
      <c r="BZ197" s="312"/>
      <c r="CA197" s="312"/>
      <c r="CB197" s="312"/>
      <c r="CC197" s="312"/>
      <c r="CD197" s="312"/>
      <c r="CE197" s="312"/>
      <c r="CF197" s="312"/>
      <c r="CG197" s="312"/>
      <c r="CH197" s="394"/>
      <c r="CI197" s="340"/>
      <c r="CJ197" s="340"/>
      <c r="CK197" s="340"/>
      <c r="CL197" s="340"/>
      <c r="CM197" s="340"/>
      <c r="CN197" s="340"/>
      <c r="CO197" s="340"/>
      <c r="CP197" s="340"/>
      <c r="CQ197" s="340"/>
      <c r="CR197" s="340"/>
      <c r="CS197" s="340"/>
      <c r="CT197" s="340"/>
      <c r="CU197" s="340"/>
      <c r="CY197" s="222"/>
      <c r="CZ197" s="222"/>
      <c r="DA197" s="222"/>
      <c r="DB197" s="222"/>
      <c r="DC197" s="199"/>
      <c r="DD197" s="222"/>
      <c r="DE197" s="222"/>
      <c r="DF197" s="222"/>
      <c r="DG197" s="222"/>
      <c r="DH197" s="222"/>
      <c r="DI197" s="222"/>
      <c r="DJ197" s="222"/>
      <c r="DK197" s="222"/>
      <c r="DL197" s="222"/>
      <c r="DM197" s="222"/>
      <c r="DN197" s="222"/>
      <c r="DO197" s="222"/>
      <c r="DP197" s="222"/>
    </row>
    <row r="198" spans="1:16384" s="99" customFormat="1" ht="24.75" customHeight="1">
      <c r="A198" s="401" t="s">
        <v>911</v>
      </c>
      <c r="B198" s="402"/>
      <c r="C198" s="402"/>
      <c r="D198" s="402"/>
      <c r="E198" s="402"/>
      <c r="F198" s="402"/>
      <c r="G198" s="402"/>
      <c r="H198" s="402"/>
      <c r="I198" s="402"/>
      <c r="J198" s="402"/>
      <c r="K198" s="402"/>
      <c r="L198" s="402"/>
      <c r="M198" s="402"/>
      <c r="N198" s="402"/>
      <c r="O198" s="402"/>
      <c r="P198" s="402"/>
      <c r="Q198" s="220"/>
      <c r="R198" s="220"/>
      <c r="S198" s="220"/>
      <c r="T198" s="220"/>
      <c r="U198" s="220"/>
      <c r="V198" s="198"/>
      <c r="W198" s="221"/>
      <c r="X198" s="221"/>
      <c r="Y198" s="221"/>
      <c r="Z198" s="400">
        <v>160000000000</v>
      </c>
      <c r="AA198" s="400"/>
      <c r="AB198" s="400"/>
      <c r="AC198" s="400"/>
      <c r="AD198" s="400"/>
      <c r="AE198" s="400"/>
      <c r="AF198" s="325">
        <f>AF195+AF196</f>
        <v>636000000</v>
      </c>
      <c r="AG198" s="325"/>
      <c r="AH198" s="325"/>
      <c r="AI198" s="325"/>
      <c r="AJ198" s="325"/>
      <c r="AK198" s="325"/>
      <c r="AL198" s="325"/>
      <c r="AM198" s="325"/>
      <c r="AN198" s="325"/>
      <c r="AO198" s="325"/>
      <c r="AP198" s="325"/>
      <c r="AQ198" s="325"/>
      <c r="AR198" s="325"/>
      <c r="AS198" s="325"/>
      <c r="AT198" s="325"/>
      <c r="AU198" s="325"/>
      <c r="AV198" s="325"/>
      <c r="AW198" s="325"/>
      <c r="AX198" s="403">
        <v>-17285989810</v>
      </c>
      <c r="AY198" s="404"/>
      <c r="AZ198" s="404"/>
      <c r="BA198" s="404"/>
      <c r="BB198" s="404"/>
      <c r="BC198" s="404"/>
      <c r="BD198" s="404"/>
      <c r="BE198" s="404"/>
      <c r="BF198" s="404"/>
      <c r="BG198" s="404"/>
      <c r="BH198" s="404"/>
      <c r="BI198" s="404"/>
      <c r="BJ198" s="404"/>
      <c r="BK198" s="404"/>
      <c r="BL198" s="404"/>
      <c r="BM198" s="404"/>
      <c r="BN198" s="404"/>
      <c r="BO198" s="404"/>
      <c r="BP198" s="404"/>
      <c r="BQ198" s="405"/>
      <c r="BR198" s="325">
        <f t="shared" si="6"/>
        <v>143350010190</v>
      </c>
      <c r="BS198" s="325"/>
      <c r="BT198" s="325"/>
      <c r="BU198" s="325"/>
      <c r="BV198" s="325"/>
      <c r="BW198" s="325"/>
      <c r="BX198" s="325"/>
      <c r="BY198" s="325"/>
      <c r="BZ198" s="325"/>
      <c r="CA198" s="325"/>
      <c r="CB198" s="325"/>
      <c r="CC198" s="325"/>
      <c r="CD198" s="325"/>
      <c r="CE198" s="325"/>
      <c r="CF198" s="325"/>
      <c r="CG198" s="325"/>
      <c r="CH198" s="358"/>
      <c r="CI198" s="223"/>
      <c r="CJ198" s="340"/>
      <c r="CK198" s="340"/>
      <c r="CL198" s="340"/>
      <c r="CM198" s="340"/>
      <c r="CN198" s="340"/>
      <c r="CO198" s="340"/>
      <c r="CP198" s="340"/>
      <c r="CQ198" s="340"/>
      <c r="CR198" s="340"/>
      <c r="CS198" s="340"/>
      <c r="CT198" s="340"/>
      <c r="CU198" s="340"/>
    </row>
    <row r="199" spans="1:16384" ht="24.75" customHeight="1">
      <c r="A199" s="383" t="s">
        <v>912</v>
      </c>
      <c r="B199" s="384"/>
      <c r="C199" s="384"/>
      <c r="D199" s="384"/>
      <c r="E199" s="384"/>
      <c r="F199" s="384"/>
      <c r="G199" s="384"/>
      <c r="H199" s="384"/>
      <c r="I199" s="384"/>
      <c r="J199" s="384"/>
      <c r="K199" s="384"/>
      <c r="L199" s="384"/>
      <c r="M199" s="384"/>
      <c r="N199" s="384"/>
      <c r="O199" s="384"/>
      <c r="P199" s="384"/>
      <c r="Q199" s="384"/>
      <c r="R199" s="384"/>
      <c r="S199" s="384"/>
      <c r="T199" s="384"/>
      <c r="U199" s="384"/>
      <c r="V199" s="385"/>
      <c r="W199" s="386"/>
      <c r="X199" s="387"/>
      <c r="Y199" s="387"/>
      <c r="Z199" s="387"/>
      <c r="AA199" s="387"/>
      <c r="AB199" s="387"/>
      <c r="AC199" s="387"/>
      <c r="AD199" s="387"/>
      <c r="AE199" s="388"/>
      <c r="AF199" s="389">
        <v>0</v>
      </c>
      <c r="AG199" s="390"/>
      <c r="AH199" s="390"/>
      <c r="AI199" s="390"/>
      <c r="AJ199" s="390"/>
      <c r="AK199" s="390"/>
      <c r="AL199" s="390"/>
      <c r="AM199" s="390"/>
      <c r="AN199" s="390"/>
      <c r="AO199" s="390"/>
      <c r="AP199" s="390"/>
      <c r="AQ199" s="390"/>
      <c r="AR199" s="390"/>
      <c r="AS199" s="390"/>
      <c r="AT199" s="390"/>
      <c r="AU199" s="390"/>
      <c r="AV199" s="390"/>
      <c r="AW199" s="391"/>
      <c r="AX199" s="389">
        <f>BCTNTDR!G72</f>
        <v>2629789047</v>
      </c>
      <c r="AY199" s="390"/>
      <c r="AZ199" s="390"/>
      <c r="BA199" s="390"/>
      <c r="BB199" s="390"/>
      <c r="BC199" s="390"/>
      <c r="BD199" s="390"/>
      <c r="BE199" s="390"/>
      <c r="BF199" s="390"/>
      <c r="BG199" s="390"/>
      <c r="BH199" s="390"/>
      <c r="BI199" s="390"/>
      <c r="BJ199" s="390"/>
      <c r="BK199" s="390"/>
      <c r="BL199" s="390"/>
      <c r="BM199" s="390"/>
      <c r="BN199" s="390"/>
      <c r="BO199" s="390"/>
      <c r="BP199" s="390"/>
      <c r="BQ199" s="391"/>
      <c r="BR199" s="325">
        <f t="shared" si="6"/>
        <v>2629789047</v>
      </c>
      <c r="BS199" s="325"/>
      <c r="BT199" s="325"/>
      <c r="BU199" s="325"/>
      <c r="BV199" s="325"/>
      <c r="BW199" s="325"/>
      <c r="BX199" s="325"/>
      <c r="BY199" s="325"/>
      <c r="BZ199" s="325"/>
      <c r="CA199" s="325"/>
      <c r="CB199" s="325"/>
      <c r="CC199" s="325"/>
      <c r="CD199" s="325"/>
      <c r="CE199" s="325"/>
      <c r="CF199" s="325"/>
      <c r="CG199" s="325"/>
      <c r="CH199" s="358"/>
      <c r="CI199" s="339"/>
      <c r="CJ199" s="339"/>
      <c r="CK199" s="339"/>
      <c r="CL199" s="339"/>
      <c r="CM199" s="339"/>
      <c r="CN199" s="339"/>
      <c r="CO199" s="339"/>
      <c r="CP199" s="339"/>
      <c r="CQ199" s="339"/>
      <c r="CR199" s="339"/>
      <c r="CS199" s="339"/>
      <c r="CT199" s="339"/>
      <c r="CU199" s="339"/>
    </row>
    <row r="200" spans="1:16384" ht="24.75" customHeight="1">
      <c r="A200" s="397" t="s">
        <v>1039</v>
      </c>
      <c r="B200" s="398"/>
      <c r="C200" s="398"/>
      <c r="D200" s="398"/>
      <c r="E200" s="398"/>
      <c r="F200" s="398"/>
      <c r="G200" s="398"/>
      <c r="H200" s="398"/>
      <c r="I200" s="398"/>
      <c r="J200" s="398"/>
      <c r="K200" s="398"/>
      <c r="L200" s="398"/>
      <c r="M200" s="398"/>
      <c r="N200" s="398"/>
      <c r="O200" s="398"/>
      <c r="P200" s="398"/>
      <c r="Q200" s="398"/>
      <c r="R200" s="398"/>
      <c r="S200" s="398"/>
      <c r="T200" s="398"/>
      <c r="U200" s="398"/>
      <c r="V200" s="399"/>
      <c r="W200" s="370">
        <v>160000000000</v>
      </c>
      <c r="X200" s="371"/>
      <c r="Y200" s="371"/>
      <c r="Z200" s="371"/>
      <c r="AA200" s="371"/>
      <c r="AB200" s="371"/>
      <c r="AC200" s="371"/>
      <c r="AD200" s="371"/>
      <c r="AE200" s="372"/>
      <c r="AF200" s="373">
        <f>AF199+AF197+AF196+AF195</f>
        <v>636000000</v>
      </c>
      <c r="AG200" s="374"/>
      <c r="AH200" s="374"/>
      <c r="AI200" s="374"/>
      <c r="AJ200" s="374"/>
      <c r="AK200" s="374"/>
      <c r="AL200" s="374"/>
      <c r="AM200" s="374"/>
      <c r="AN200" s="374"/>
      <c r="AO200" s="374"/>
      <c r="AP200" s="374"/>
      <c r="AQ200" s="374"/>
      <c r="AR200" s="374"/>
      <c r="AS200" s="374"/>
      <c r="AT200" s="374"/>
      <c r="AU200" s="374"/>
      <c r="AV200" s="374"/>
      <c r="AW200" s="375"/>
      <c r="AX200" s="376">
        <f>AX197+AX196+AX195+AX199</f>
        <v>-14656200763</v>
      </c>
      <c r="AY200" s="377"/>
      <c r="AZ200" s="377"/>
      <c r="BA200" s="377"/>
      <c r="BB200" s="377"/>
      <c r="BC200" s="377"/>
      <c r="BD200" s="377"/>
      <c r="BE200" s="377"/>
      <c r="BF200" s="377"/>
      <c r="BG200" s="377"/>
      <c r="BH200" s="377"/>
      <c r="BI200" s="377"/>
      <c r="BJ200" s="377"/>
      <c r="BK200" s="377"/>
      <c r="BL200" s="377"/>
      <c r="BM200" s="377"/>
      <c r="BN200" s="377"/>
      <c r="BO200" s="377"/>
      <c r="BP200" s="377"/>
      <c r="BQ200" s="378"/>
      <c r="BR200" s="379">
        <f t="shared" si="6"/>
        <v>145979799237</v>
      </c>
      <c r="BS200" s="380"/>
      <c r="BT200" s="380"/>
      <c r="BU200" s="380"/>
      <c r="BV200" s="380"/>
      <c r="BW200" s="380"/>
      <c r="BX200" s="380"/>
      <c r="BY200" s="380"/>
      <c r="BZ200" s="380"/>
      <c r="CA200" s="380"/>
      <c r="CB200" s="380"/>
      <c r="CC200" s="380"/>
      <c r="CD200" s="380"/>
      <c r="CE200" s="380"/>
      <c r="CF200" s="380"/>
      <c r="CG200" s="380"/>
      <c r="CH200" s="381"/>
      <c r="CI200" s="382"/>
      <c r="CJ200" s="382"/>
      <c r="CK200" s="382"/>
      <c r="CL200" s="382"/>
      <c r="CM200" s="382"/>
      <c r="CN200" s="382"/>
      <c r="CO200" s="382"/>
      <c r="CP200" s="382"/>
      <c r="CQ200" s="382"/>
      <c r="CR200" s="382"/>
      <c r="CS200" s="382"/>
      <c r="CT200" s="382"/>
      <c r="CU200" s="382"/>
    </row>
    <row r="201" spans="1:16384">
      <c r="A201" s="201"/>
      <c r="B201" s="201"/>
      <c r="C201" s="201"/>
      <c r="D201" s="201"/>
      <c r="E201" s="201"/>
      <c r="F201" s="201"/>
      <c r="G201" s="201"/>
      <c r="H201" s="201"/>
      <c r="I201" s="201"/>
      <c r="J201" s="201"/>
      <c r="K201" s="201"/>
      <c r="L201" s="201"/>
      <c r="M201" s="201"/>
      <c r="N201" s="201"/>
      <c r="O201" s="201"/>
      <c r="P201" s="201"/>
      <c r="Q201" s="201"/>
      <c r="R201" s="201"/>
      <c r="S201" s="201"/>
      <c r="T201" s="201"/>
      <c r="U201" s="201"/>
      <c r="V201" s="201"/>
      <c r="W201" s="201"/>
      <c r="X201" s="201"/>
      <c r="Y201" s="201"/>
      <c r="Z201" s="201"/>
      <c r="AA201" s="201"/>
      <c r="AB201" s="201"/>
      <c r="AC201" s="201"/>
      <c r="AD201" s="201"/>
      <c r="AE201" s="201"/>
      <c r="AF201" s="201"/>
      <c r="AG201" s="201"/>
      <c r="AH201" s="201"/>
      <c r="AI201" s="201"/>
      <c r="AJ201" s="201"/>
      <c r="AK201" s="201"/>
      <c r="AL201" s="201"/>
      <c r="AM201" s="201"/>
      <c r="AN201" s="201"/>
      <c r="AO201" s="201"/>
      <c r="AP201" s="201"/>
      <c r="AQ201" s="201"/>
      <c r="AR201" s="201"/>
      <c r="AS201" s="201"/>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2"/>
      <c r="BR201" s="202"/>
      <c r="BS201" s="202"/>
      <c r="BT201" s="202"/>
      <c r="BU201" s="202"/>
      <c r="BV201" s="202"/>
      <c r="BW201" s="202"/>
      <c r="BX201" s="202"/>
      <c r="BY201" s="202"/>
      <c r="BZ201" s="202"/>
      <c r="CA201" s="202"/>
      <c r="CB201" s="202"/>
      <c r="CC201" s="202"/>
      <c r="CD201" s="202"/>
      <c r="CE201" s="202"/>
      <c r="CF201" s="202"/>
      <c r="CG201" s="202"/>
      <c r="CH201" s="202"/>
      <c r="CI201" s="202"/>
      <c r="CJ201" s="202"/>
      <c r="CK201" s="202"/>
      <c r="CL201" s="202"/>
      <c r="CM201" s="202"/>
      <c r="CN201" s="202"/>
    </row>
    <row r="202" spans="1:16384" ht="15.75" customHeight="1">
      <c r="A202" s="319" t="s">
        <v>996</v>
      </c>
      <c r="B202" s="319"/>
      <c r="C202" s="319"/>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N202" s="319"/>
      <c r="AO202" s="319"/>
      <c r="AP202" s="319"/>
      <c r="AQ202" s="319"/>
      <c r="AR202" s="319"/>
      <c r="AS202" s="319"/>
      <c r="AT202" s="319"/>
      <c r="AU202" s="319"/>
      <c r="AV202" s="319"/>
      <c r="AW202" s="319"/>
      <c r="AX202" s="319"/>
      <c r="AY202" s="319"/>
      <c r="AZ202" s="319"/>
      <c r="BA202" s="319"/>
      <c r="BB202" s="319"/>
      <c r="BC202" s="319"/>
      <c r="BD202" s="319"/>
      <c r="BE202" s="319"/>
      <c r="BF202" s="319"/>
      <c r="BG202" s="319"/>
      <c r="BH202" s="319"/>
      <c r="BI202" s="319"/>
      <c r="BJ202" s="319"/>
      <c r="BK202" s="319"/>
      <c r="BL202" s="319"/>
      <c r="BM202" s="319"/>
      <c r="BN202" s="319"/>
      <c r="BO202" s="319"/>
      <c r="BP202" s="319"/>
      <c r="BQ202" s="319"/>
      <c r="BR202" s="319"/>
      <c r="BS202" s="319"/>
      <c r="BT202" s="319"/>
      <c r="BU202" s="319"/>
      <c r="BV202" s="319"/>
      <c r="BW202" s="319"/>
      <c r="BX202" s="319"/>
      <c r="BY202" s="319"/>
      <c r="BZ202" s="319"/>
      <c r="CA202" s="319"/>
      <c r="CB202" s="319"/>
      <c r="CC202" s="319"/>
      <c r="CD202" s="319"/>
      <c r="CE202" s="319"/>
      <c r="CF202" s="319"/>
      <c r="CG202" s="319"/>
      <c r="CH202" s="319"/>
      <c r="CI202" s="319"/>
      <c r="CJ202" s="319"/>
      <c r="CK202" s="319"/>
      <c r="CL202" s="319"/>
      <c r="CM202" s="319"/>
      <c r="CN202" s="319"/>
      <c r="CO202" s="319"/>
      <c r="CP202" s="319"/>
      <c r="CQ202" s="319"/>
      <c r="CR202" s="319"/>
      <c r="CS202" s="319"/>
      <c r="CT202" s="319"/>
      <c r="CU202" s="319"/>
      <c r="CV202" s="319"/>
      <c r="CW202" s="319"/>
      <c r="CX202" s="319"/>
      <c r="CY202" s="319"/>
      <c r="CZ202" s="319"/>
      <c r="DA202" s="319"/>
      <c r="DB202" s="319"/>
      <c r="DC202" s="319"/>
      <c r="DD202" s="319"/>
      <c r="DE202" s="319"/>
      <c r="DF202" s="319"/>
      <c r="DG202" s="319"/>
      <c r="DH202" s="319"/>
      <c r="DI202" s="319"/>
      <c r="DJ202" s="319"/>
      <c r="DK202" s="319"/>
      <c r="DL202" s="319"/>
      <c r="DM202" s="319"/>
      <c r="DN202" s="319"/>
      <c r="DO202" s="319"/>
      <c r="DP202" s="319"/>
      <c r="DQ202" s="319"/>
      <c r="DR202" s="319"/>
      <c r="DS202" s="319"/>
      <c r="DT202" s="319"/>
      <c r="DU202" s="319"/>
      <c r="DV202" s="319"/>
      <c r="DW202" s="319"/>
      <c r="DX202" s="319"/>
      <c r="DY202" s="319"/>
      <c r="DZ202" s="319"/>
      <c r="EA202" s="319"/>
      <c r="EB202" s="319"/>
      <c r="EC202" s="319"/>
      <c r="ED202" s="319"/>
      <c r="EE202" s="319"/>
      <c r="EF202" s="319"/>
      <c r="EG202" s="319"/>
      <c r="EH202" s="319"/>
      <c r="EI202" s="319"/>
      <c r="EJ202" s="319"/>
      <c r="EK202" s="319"/>
      <c r="EL202" s="319"/>
      <c r="EM202" s="319"/>
      <c r="EN202" s="319"/>
      <c r="EO202" s="319"/>
      <c r="EP202" s="319"/>
      <c r="EQ202" s="319"/>
      <c r="ER202" s="319"/>
      <c r="ES202" s="319"/>
      <c r="ET202" s="319"/>
      <c r="EU202" s="319"/>
      <c r="EV202" s="319"/>
      <c r="EW202" s="319"/>
      <c r="EX202" s="319"/>
      <c r="EY202" s="319"/>
      <c r="EZ202" s="319"/>
      <c r="FA202" s="319"/>
      <c r="FB202" s="319"/>
      <c r="FC202" s="319"/>
      <c r="FD202" s="319"/>
      <c r="FE202" s="319"/>
      <c r="FF202" s="319"/>
      <c r="FG202" s="319"/>
      <c r="FH202" s="319"/>
      <c r="FI202" s="319"/>
      <c r="FJ202" s="319"/>
      <c r="FK202" s="319"/>
      <c r="FL202" s="319"/>
      <c r="FM202" s="319"/>
      <c r="FN202" s="319"/>
      <c r="FO202" s="319"/>
      <c r="FP202" s="319"/>
      <c r="FQ202" s="319"/>
      <c r="FR202" s="319"/>
      <c r="FS202" s="319"/>
      <c r="FT202" s="319"/>
      <c r="FU202" s="319"/>
      <c r="FV202" s="319"/>
      <c r="FW202" s="319"/>
      <c r="FX202" s="319"/>
      <c r="FY202" s="319"/>
      <c r="FZ202" s="319"/>
      <c r="GA202" s="319"/>
      <c r="GB202" s="319"/>
      <c r="GC202" s="319"/>
      <c r="GD202" s="319"/>
      <c r="GE202" s="319"/>
      <c r="GF202" s="319"/>
      <c r="GG202" s="319"/>
      <c r="GH202" s="319"/>
      <c r="GI202" s="319"/>
      <c r="GJ202" s="319"/>
      <c r="GK202" s="319"/>
      <c r="GL202" s="319"/>
      <c r="GM202" s="319"/>
      <c r="GN202" s="319"/>
      <c r="GO202" s="319"/>
      <c r="GP202" s="319"/>
      <c r="GQ202" s="319"/>
      <c r="GR202" s="319"/>
      <c r="GS202" s="319"/>
      <c r="GT202" s="319"/>
      <c r="GU202" s="319"/>
      <c r="GV202" s="319"/>
      <c r="GW202" s="319"/>
      <c r="GX202" s="319"/>
      <c r="GY202" s="319"/>
      <c r="GZ202" s="319"/>
      <c r="HA202" s="319"/>
      <c r="HB202" s="319"/>
      <c r="HC202" s="319"/>
      <c r="HD202" s="319"/>
      <c r="HE202" s="319"/>
      <c r="HF202" s="319"/>
      <c r="HG202" s="319"/>
      <c r="HH202" s="319"/>
      <c r="HI202" s="319"/>
      <c r="HJ202" s="319"/>
      <c r="HK202" s="319"/>
      <c r="HL202" s="319"/>
      <c r="HM202" s="319"/>
      <c r="HN202" s="319"/>
      <c r="HO202" s="319"/>
      <c r="HP202" s="319"/>
      <c r="HQ202" s="319"/>
      <c r="HR202" s="319"/>
      <c r="HS202" s="319"/>
      <c r="HT202" s="319"/>
      <c r="HU202" s="319"/>
      <c r="HV202" s="319"/>
      <c r="HW202" s="319"/>
      <c r="HX202" s="319"/>
      <c r="HY202" s="319"/>
      <c r="HZ202" s="319"/>
      <c r="IA202" s="319"/>
      <c r="IB202" s="319"/>
      <c r="IC202" s="319"/>
      <c r="ID202" s="319"/>
      <c r="IE202" s="319"/>
      <c r="IF202" s="319"/>
      <c r="IG202" s="319"/>
      <c r="IH202" s="319"/>
      <c r="II202" s="319"/>
      <c r="IJ202" s="319"/>
      <c r="IK202" s="319"/>
      <c r="IL202" s="319"/>
      <c r="IM202" s="319"/>
      <c r="IN202" s="319"/>
      <c r="IO202" s="319"/>
      <c r="IP202" s="319"/>
      <c r="IQ202" s="319"/>
      <c r="IR202" s="319"/>
      <c r="IS202" s="319"/>
      <c r="IT202" s="319"/>
      <c r="IU202" s="319"/>
      <c r="IV202" s="319"/>
      <c r="IW202" s="319"/>
      <c r="IX202" s="319"/>
      <c r="IY202" s="319"/>
      <c r="IZ202" s="319"/>
      <c r="JA202" s="319"/>
      <c r="JB202" s="319"/>
      <c r="JC202" s="319"/>
      <c r="JD202" s="319"/>
      <c r="JE202" s="319"/>
      <c r="JF202" s="319"/>
      <c r="JG202" s="319"/>
      <c r="JH202" s="319"/>
      <c r="JI202" s="319"/>
      <c r="JJ202" s="319"/>
      <c r="JK202" s="319"/>
      <c r="JL202" s="319"/>
      <c r="JM202" s="319"/>
      <c r="JN202" s="319"/>
      <c r="JO202" s="319"/>
      <c r="JP202" s="319"/>
      <c r="JQ202" s="319"/>
      <c r="JR202" s="319"/>
      <c r="JS202" s="319"/>
      <c r="JT202" s="319"/>
      <c r="JU202" s="319"/>
      <c r="JV202" s="319"/>
      <c r="JW202" s="319"/>
      <c r="JX202" s="319"/>
      <c r="JY202" s="319"/>
      <c r="JZ202" s="319"/>
      <c r="KA202" s="319"/>
      <c r="KB202" s="319"/>
      <c r="KC202" s="319"/>
      <c r="KD202" s="319"/>
      <c r="KE202" s="319"/>
      <c r="KF202" s="319"/>
      <c r="KG202" s="319"/>
      <c r="KH202" s="319"/>
      <c r="KI202" s="319"/>
      <c r="KJ202" s="319"/>
      <c r="KK202" s="319"/>
      <c r="KL202" s="319"/>
      <c r="KM202" s="319"/>
      <c r="KN202" s="319"/>
      <c r="KO202" s="319"/>
      <c r="KP202" s="319"/>
      <c r="KQ202" s="319"/>
      <c r="KR202" s="319"/>
      <c r="KS202" s="319"/>
      <c r="KT202" s="319"/>
      <c r="KU202" s="319"/>
      <c r="KV202" s="319"/>
      <c r="KW202" s="319"/>
      <c r="KX202" s="319"/>
      <c r="KY202" s="319"/>
      <c r="KZ202" s="319"/>
      <c r="LA202" s="319"/>
      <c r="LB202" s="319"/>
      <c r="LC202" s="319"/>
      <c r="LD202" s="319"/>
      <c r="LE202" s="319"/>
      <c r="LF202" s="319"/>
      <c r="LG202" s="319"/>
      <c r="LH202" s="319"/>
      <c r="LI202" s="319"/>
      <c r="LJ202" s="319"/>
      <c r="LK202" s="319"/>
      <c r="LL202" s="319"/>
      <c r="LM202" s="319"/>
      <c r="LN202" s="319"/>
      <c r="LO202" s="319"/>
      <c r="LP202" s="319"/>
      <c r="LQ202" s="319"/>
      <c r="LR202" s="319"/>
      <c r="LS202" s="319"/>
      <c r="LT202" s="319"/>
      <c r="LU202" s="319"/>
      <c r="LV202" s="319"/>
      <c r="LW202" s="319"/>
      <c r="LX202" s="319"/>
      <c r="LY202" s="319"/>
      <c r="LZ202" s="319"/>
      <c r="MA202" s="319"/>
      <c r="MB202" s="319"/>
      <c r="MC202" s="319"/>
      <c r="MD202" s="319"/>
      <c r="ME202" s="319"/>
      <c r="MF202" s="319"/>
      <c r="MG202" s="319"/>
      <c r="MH202" s="319"/>
      <c r="MI202" s="319"/>
      <c r="MJ202" s="319"/>
      <c r="MK202" s="319"/>
      <c r="ML202" s="319"/>
      <c r="MM202" s="319"/>
      <c r="MN202" s="319"/>
      <c r="MO202" s="319"/>
      <c r="MP202" s="319"/>
      <c r="MQ202" s="319"/>
      <c r="MR202" s="319"/>
      <c r="MS202" s="319"/>
      <c r="MT202" s="319"/>
      <c r="MU202" s="319"/>
      <c r="MV202" s="319"/>
      <c r="MW202" s="319"/>
      <c r="MX202" s="319"/>
      <c r="MY202" s="319"/>
      <c r="MZ202" s="319"/>
      <c r="NA202" s="319"/>
      <c r="NB202" s="319"/>
      <c r="NC202" s="319"/>
      <c r="ND202" s="319"/>
      <c r="NE202" s="319"/>
      <c r="NF202" s="319"/>
      <c r="NG202" s="319"/>
      <c r="NH202" s="319"/>
      <c r="NI202" s="319"/>
      <c r="NJ202" s="319"/>
      <c r="NK202" s="319"/>
      <c r="NL202" s="319"/>
      <c r="NM202" s="319"/>
      <c r="NN202" s="319"/>
      <c r="NO202" s="319"/>
      <c r="NP202" s="319"/>
      <c r="NQ202" s="319"/>
      <c r="NR202" s="319"/>
      <c r="NS202" s="319"/>
      <c r="NT202" s="319"/>
      <c r="NU202" s="319"/>
      <c r="NV202" s="319"/>
      <c r="NW202" s="319"/>
      <c r="NX202" s="319"/>
      <c r="NY202" s="319"/>
      <c r="NZ202" s="319"/>
      <c r="OA202" s="319"/>
      <c r="OB202" s="319"/>
      <c r="OC202" s="319"/>
      <c r="OD202" s="319"/>
      <c r="OE202" s="319"/>
      <c r="OF202" s="319"/>
      <c r="OG202" s="319"/>
      <c r="OH202" s="319"/>
      <c r="OI202" s="319"/>
      <c r="OJ202" s="319"/>
      <c r="OK202" s="319"/>
      <c r="OL202" s="319"/>
      <c r="OM202" s="319"/>
      <c r="ON202" s="319"/>
      <c r="OO202" s="319"/>
      <c r="OP202" s="319"/>
      <c r="OQ202" s="319"/>
      <c r="OR202" s="319"/>
      <c r="OS202" s="319"/>
      <c r="OT202" s="319"/>
      <c r="OU202" s="319"/>
      <c r="OV202" s="319"/>
      <c r="OW202" s="319"/>
      <c r="OX202" s="319"/>
      <c r="OY202" s="319"/>
      <c r="OZ202" s="319"/>
      <c r="PA202" s="319"/>
      <c r="PB202" s="319"/>
      <c r="PC202" s="319"/>
      <c r="PD202" s="319"/>
      <c r="PE202" s="319"/>
      <c r="PF202" s="319"/>
      <c r="PG202" s="319"/>
      <c r="PH202" s="319"/>
      <c r="PI202" s="319"/>
      <c r="PJ202" s="319"/>
      <c r="PK202" s="319"/>
      <c r="PL202" s="319"/>
      <c r="PM202" s="319"/>
      <c r="PN202" s="319"/>
      <c r="PO202" s="319"/>
      <c r="PP202" s="319"/>
      <c r="PQ202" s="319"/>
      <c r="PR202" s="319"/>
      <c r="PS202" s="319"/>
      <c r="PT202" s="319"/>
      <c r="PU202" s="319"/>
      <c r="PV202" s="319"/>
      <c r="PW202" s="319"/>
      <c r="PX202" s="319"/>
      <c r="PY202" s="319"/>
      <c r="PZ202" s="319"/>
      <c r="QA202" s="319"/>
      <c r="QB202" s="319"/>
      <c r="QC202" s="319"/>
      <c r="QD202" s="319"/>
      <c r="QE202" s="319"/>
      <c r="QF202" s="319"/>
      <c r="QG202" s="319"/>
      <c r="QH202" s="319"/>
      <c r="QI202" s="319"/>
      <c r="QJ202" s="319"/>
      <c r="QK202" s="319"/>
      <c r="QL202" s="319"/>
      <c r="QM202" s="319"/>
      <c r="QN202" s="319"/>
      <c r="QO202" s="319"/>
      <c r="QP202" s="319"/>
      <c r="QQ202" s="319"/>
      <c r="QR202" s="319"/>
      <c r="QS202" s="319"/>
      <c r="QT202" s="319"/>
      <c r="QU202" s="319"/>
      <c r="QV202" s="319"/>
      <c r="QW202" s="319"/>
      <c r="QX202" s="319"/>
      <c r="QY202" s="319"/>
      <c r="QZ202" s="319"/>
      <c r="RA202" s="319"/>
      <c r="RB202" s="319"/>
      <c r="RC202" s="319"/>
      <c r="RD202" s="319"/>
      <c r="RE202" s="319"/>
      <c r="RF202" s="319"/>
      <c r="RG202" s="319"/>
      <c r="RH202" s="319"/>
      <c r="RI202" s="319"/>
      <c r="RJ202" s="319"/>
      <c r="RK202" s="319"/>
      <c r="RL202" s="319"/>
      <c r="RM202" s="319"/>
      <c r="RN202" s="319"/>
      <c r="RO202" s="319"/>
      <c r="RP202" s="319"/>
      <c r="RQ202" s="319"/>
      <c r="RR202" s="319"/>
      <c r="RS202" s="319"/>
      <c r="RT202" s="319"/>
      <c r="RU202" s="319"/>
      <c r="RV202" s="319"/>
      <c r="RW202" s="319"/>
      <c r="RX202" s="319"/>
      <c r="RY202" s="319"/>
      <c r="RZ202" s="319"/>
      <c r="SA202" s="319"/>
      <c r="SB202" s="319"/>
      <c r="SC202" s="319"/>
      <c r="SD202" s="319"/>
      <c r="SE202" s="319"/>
      <c r="SF202" s="319"/>
      <c r="SG202" s="319"/>
      <c r="SH202" s="319"/>
      <c r="SI202" s="319"/>
      <c r="SJ202" s="319"/>
      <c r="SK202" s="319"/>
      <c r="SL202" s="319"/>
      <c r="SM202" s="319"/>
      <c r="SN202" s="319"/>
      <c r="SO202" s="319"/>
      <c r="SP202" s="319"/>
      <c r="SQ202" s="319"/>
      <c r="SR202" s="319"/>
      <c r="SS202" s="319"/>
      <c r="ST202" s="319"/>
      <c r="SU202" s="319"/>
      <c r="SV202" s="319"/>
      <c r="SW202" s="319"/>
      <c r="SX202" s="319"/>
      <c r="SY202" s="319"/>
      <c r="SZ202" s="319"/>
      <c r="TA202" s="319"/>
      <c r="TB202" s="319"/>
      <c r="TC202" s="319"/>
      <c r="TD202" s="319"/>
      <c r="TE202" s="319"/>
      <c r="TF202" s="319"/>
      <c r="TG202" s="319"/>
      <c r="TH202" s="319"/>
      <c r="TI202" s="319"/>
      <c r="TJ202" s="319"/>
      <c r="TK202" s="319"/>
      <c r="TL202" s="319"/>
      <c r="TM202" s="319"/>
      <c r="TN202" s="319"/>
      <c r="TO202" s="319"/>
      <c r="TP202" s="319"/>
      <c r="TQ202" s="319"/>
      <c r="TR202" s="319"/>
      <c r="TS202" s="319"/>
      <c r="TT202" s="319"/>
      <c r="TU202" s="319"/>
      <c r="TV202" s="319"/>
      <c r="TW202" s="319"/>
      <c r="TX202" s="319"/>
      <c r="TY202" s="319"/>
      <c r="TZ202" s="319"/>
      <c r="UA202" s="319"/>
      <c r="UB202" s="319"/>
      <c r="UC202" s="319"/>
      <c r="UD202" s="319"/>
      <c r="UE202" s="319"/>
      <c r="UF202" s="319"/>
      <c r="UG202" s="319"/>
      <c r="UH202" s="319"/>
      <c r="UI202" s="319"/>
      <c r="UJ202" s="319"/>
      <c r="UK202" s="319"/>
      <c r="UL202" s="319"/>
      <c r="UM202" s="319"/>
      <c r="UN202" s="319"/>
      <c r="UO202" s="319"/>
      <c r="UP202" s="319"/>
      <c r="UQ202" s="319"/>
      <c r="UR202" s="319"/>
      <c r="US202" s="319"/>
      <c r="UT202" s="319"/>
      <c r="UU202" s="319"/>
      <c r="UV202" s="319"/>
      <c r="UW202" s="319"/>
      <c r="UX202" s="319"/>
      <c r="UY202" s="319"/>
      <c r="UZ202" s="319"/>
      <c r="VA202" s="319"/>
      <c r="VB202" s="319"/>
      <c r="VC202" s="319"/>
      <c r="VD202" s="319"/>
      <c r="VE202" s="319"/>
      <c r="VF202" s="319"/>
      <c r="VG202" s="319"/>
      <c r="VH202" s="319"/>
      <c r="VI202" s="319"/>
      <c r="VJ202" s="319"/>
      <c r="VK202" s="319"/>
      <c r="VL202" s="319"/>
      <c r="VM202" s="319"/>
      <c r="VN202" s="319"/>
      <c r="VO202" s="319"/>
      <c r="VP202" s="319"/>
      <c r="VQ202" s="319"/>
      <c r="VR202" s="319"/>
      <c r="VS202" s="319"/>
      <c r="VT202" s="319"/>
      <c r="VU202" s="319"/>
      <c r="VV202" s="319"/>
      <c r="VW202" s="319"/>
      <c r="VX202" s="319"/>
      <c r="VY202" s="319"/>
      <c r="VZ202" s="319"/>
      <c r="WA202" s="319"/>
      <c r="WB202" s="319"/>
      <c r="WC202" s="319"/>
      <c r="WD202" s="319"/>
      <c r="WE202" s="319"/>
      <c r="WF202" s="319"/>
      <c r="WG202" s="319"/>
      <c r="WH202" s="319"/>
      <c r="WI202" s="319"/>
      <c r="WJ202" s="319"/>
      <c r="WK202" s="319"/>
      <c r="WL202" s="319"/>
      <c r="WM202" s="319"/>
      <c r="WN202" s="319"/>
      <c r="WO202" s="319"/>
      <c r="WP202" s="319"/>
      <c r="WQ202" s="319"/>
      <c r="WR202" s="319"/>
      <c r="WS202" s="319"/>
      <c r="WT202" s="319"/>
      <c r="WU202" s="319"/>
      <c r="WV202" s="319"/>
      <c r="WW202" s="319"/>
      <c r="WX202" s="319"/>
      <c r="WY202" s="319"/>
      <c r="WZ202" s="319"/>
      <c r="XA202" s="319"/>
      <c r="XB202" s="319"/>
      <c r="XC202" s="319"/>
      <c r="XD202" s="319"/>
      <c r="XE202" s="319"/>
      <c r="XF202" s="319"/>
      <c r="XG202" s="319"/>
      <c r="XH202" s="319"/>
      <c r="XI202" s="319"/>
      <c r="XJ202" s="319"/>
      <c r="XK202" s="319"/>
      <c r="XL202" s="319"/>
      <c r="XM202" s="319"/>
      <c r="XN202" s="319"/>
      <c r="XO202" s="319"/>
      <c r="XP202" s="319"/>
      <c r="XQ202" s="319"/>
      <c r="XR202" s="319"/>
      <c r="XS202" s="319"/>
      <c r="XT202" s="319"/>
      <c r="XU202" s="319"/>
      <c r="XV202" s="319"/>
      <c r="XW202" s="319"/>
      <c r="XX202" s="319"/>
      <c r="XY202" s="319"/>
      <c r="XZ202" s="319"/>
      <c r="YA202" s="319"/>
      <c r="YB202" s="319"/>
      <c r="YC202" s="319"/>
      <c r="YD202" s="319"/>
      <c r="YE202" s="319"/>
      <c r="YF202" s="319"/>
      <c r="YG202" s="319"/>
      <c r="YH202" s="319"/>
      <c r="YI202" s="319"/>
      <c r="YJ202" s="319"/>
      <c r="YK202" s="319"/>
      <c r="YL202" s="319"/>
      <c r="YM202" s="319"/>
      <c r="YN202" s="319"/>
      <c r="YO202" s="319"/>
      <c r="YP202" s="319"/>
      <c r="YQ202" s="319"/>
      <c r="YR202" s="319"/>
      <c r="YS202" s="319"/>
      <c r="YT202" s="319"/>
      <c r="YU202" s="319"/>
      <c r="YV202" s="319"/>
      <c r="YW202" s="319"/>
      <c r="YX202" s="319"/>
      <c r="YY202" s="319"/>
      <c r="YZ202" s="319"/>
      <c r="ZA202" s="319"/>
      <c r="ZB202" s="319"/>
      <c r="ZC202" s="319"/>
      <c r="ZD202" s="319"/>
      <c r="ZE202" s="319"/>
      <c r="ZF202" s="319"/>
      <c r="ZG202" s="319"/>
      <c r="ZH202" s="319"/>
      <c r="ZI202" s="319"/>
      <c r="ZJ202" s="319"/>
      <c r="ZK202" s="319"/>
      <c r="ZL202" s="319"/>
      <c r="ZM202" s="319"/>
      <c r="ZN202" s="319"/>
      <c r="ZO202" s="319"/>
      <c r="ZP202" s="319"/>
      <c r="ZQ202" s="319"/>
      <c r="ZR202" s="319"/>
      <c r="ZS202" s="319"/>
      <c r="ZT202" s="319"/>
      <c r="ZU202" s="319"/>
      <c r="ZV202" s="319"/>
      <c r="ZW202" s="319"/>
      <c r="ZX202" s="319"/>
      <c r="ZY202" s="319"/>
      <c r="ZZ202" s="319"/>
      <c r="AAA202" s="319"/>
      <c r="AAB202" s="319"/>
      <c r="AAC202" s="319"/>
      <c r="AAD202" s="319"/>
      <c r="AAE202" s="319"/>
      <c r="AAF202" s="319"/>
      <c r="AAG202" s="319"/>
      <c r="AAH202" s="319"/>
      <c r="AAI202" s="319"/>
      <c r="AAJ202" s="319"/>
      <c r="AAK202" s="319"/>
      <c r="AAL202" s="319"/>
      <c r="AAM202" s="319"/>
      <c r="AAN202" s="319"/>
      <c r="AAO202" s="319"/>
      <c r="AAP202" s="319"/>
      <c r="AAQ202" s="319"/>
      <c r="AAR202" s="319"/>
      <c r="AAS202" s="319"/>
      <c r="AAT202" s="319"/>
      <c r="AAU202" s="319"/>
      <c r="AAV202" s="319"/>
      <c r="AAW202" s="319"/>
      <c r="AAX202" s="319"/>
      <c r="AAY202" s="319"/>
      <c r="AAZ202" s="319"/>
      <c r="ABA202" s="319"/>
      <c r="ABB202" s="319"/>
      <c r="ABC202" s="319"/>
      <c r="ABD202" s="319"/>
      <c r="ABE202" s="319"/>
      <c r="ABF202" s="319"/>
      <c r="ABG202" s="319"/>
      <c r="ABH202" s="319"/>
      <c r="ABI202" s="319"/>
      <c r="ABJ202" s="319"/>
      <c r="ABK202" s="319"/>
      <c r="ABL202" s="319"/>
      <c r="ABM202" s="319"/>
      <c r="ABN202" s="319"/>
      <c r="ABO202" s="319"/>
      <c r="ABP202" s="319"/>
      <c r="ABQ202" s="319"/>
      <c r="ABR202" s="319"/>
      <c r="ABS202" s="319"/>
      <c r="ABT202" s="319"/>
      <c r="ABU202" s="319"/>
      <c r="ABV202" s="319"/>
      <c r="ABW202" s="319"/>
      <c r="ABX202" s="319"/>
      <c r="ABY202" s="319"/>
      <c r="ABZ202" s="319"/>
      <c r="ACA202" s="319"/>
      <c r="ACB202" s="319"/>
      <c r="ACC202" s="319"/>
      <c r="ACD202" s="319"/>
      <c r="ACE202" s="319"/>
      <c r="ACF202" s="319"/>
      <c r="ACG202" s="319"/>
      <c r="ACH202" s="319"/>
      <c r="ACI202" s="319"/>
      <c r="ACJ202" s="319"/>
      <c r="ACK202" s="319"/>
      <c r="ACL202" s="319"/>
      <c r="ACM202" s="319"/>
      <c r="ACN202" s="319"/>
      <c r="ACO202" s="319"/>
      <c r="ACP202" s="319"/>
      <c r="ACQ202" s="319"/>
      <c r="ACR202" s="319"/>
      <c r="ACS202" s="319"/>
      <c r="ACT202" s="319"/>
      <c r="ACU202" s="319"/>
      <c r="ACV202" s="319"/>
      <c r="ACW202" s="319"/>
      <c r="ACX202" s="319"/>
      <c r="ACY202" s="319"/>
      <c r="ACZ202" s="319"/>
      <c r="ADA202" s="319"/>
      <c r="ADB202" s="319"/>
      <c r="ADC202" s="319"/>
      <c r="ADD202" s="319"/>
      <c r="ADE202" s="319"/>
      <c r="ADF202" s="319"/>
      <c r="ADG202" s="319"/>
      <c r="ADH202" s="319"/>
      <c r="ADI202" s="319"/>
      <c r="ADJ202" s="319"/>
      <c r="ADK202" s="319"/>
      <c r="ADL202" s="319"/>
      <c r="ADM202" s="319"/>
      <c r="ADN202" s="319"/>
      <c r="ADO202" s="319"/>
      <c r="ADP202" s="319"/>
      <c r="ADQ202" s="319"/>
      <c r="ADR202" s="319"/>
      <c r="ADS202" s="319"/>
      <c r="ADT202" s="319"/>
      <c r="ADU202" s="319"/>
      <c r="ADV202" s="319"/>
      <c r="ADW202" s="319"/>
      <c r="ADX202" s="319"/>
      <c r="ADY202" s="319"/>
      <c r="ADZ202" s="319"/>
      <c r="AEA202" s="319"/>
      <c r="AEB202" s="319"/>
      <c r="AEC202" s="319"/>
      <c r="AED202" s="319"/>
      <c r="AEE202" s="319"/>
      <c r="AEF202" s="319"/>
      <c r="AEG202" s="319"/>
      <c r="AEH202" s="319"/>
      <c r="AEI202" s="319"/>
      <c r="AEJ202" s="319"/>
      <c r="AEK202" s="319"/>
      <c r="AEL202" s="319"/>
      <c r="AEM202" s="319"/>
      <c r="AEN202" s="319"/>
      <c r="AEO202" s="319"/>
      <c r="AEP202" s="319"/>
      <c r="AEQ202" s="319"/>
      <c r="AER202" s="319"/>
      <c r="AES202" s="319"/>
      <c r="AET202" s="319"/>
      <c r="AEU202" s="319"/>
      <c r="AEV202" s="319"/>
      <c r="AEW202" s="319"/>
      <c r="AEX202" s="319"/>
      <c r="AEY202" s="319"/>
      <c r="AEZ202" s="319"/>
      <c r="AFA202" s="319"/>
      <c r="AFB202" s="319"/>
      <c r="AFC202" s="319"/>
      <c r="AFD202" s="319"/>
      <c r="AFE202" s="319"/>
      <c r="AFF202" s="319"/>
      <c r="AFG202" s="319"/>
      <c r="AFH202" s="319"/>
      <c r="AFI202" s="319"/>
      <c r="AFJ202" s="319"/>
      <c r="AFK202" s="319"/>
      <c r="AFL202" s="319"/>
      <c r="AFM202" s="319"/>
      <c r="AFN202" s="319"/>
      <c r="AFO202" s="319"/>
      <c r="AFP202" s="319"/>
      <c r="AFQ202" s="319"/>
      <c r="AFR202" s="319"/>
      <c r="AFS202" s="319"/>
      <c r="AFT202" s="319"/>
      <c r="AFU202" s="319"/>
      <c r="AFV202" s="319"/>
      <c r="AFW202" s="319"/>
      <c r="AFX202" s="319"/>
      <c r="AFY202" s="319"/>
      <c r="AFZ202" s="319"/>
      <c r="AGA202" s="319"/>
      <c r="AGB202" s="319"/>
      <c r="AGC202" s="319"/>
      <c r="AGD202" s="319"/>
      <c r="AGE202" s="319"/>
      <c r="AGF202" s="319"/>
      <c r="AGG202" s="319"/>
      <c r="AGH202" s="319"/>
      <c r="AGI202" s="319"/>
      <c r="AGJ202" s="319"/>
      <c r="AGK202" s="319"/>
      <c r="AGL202" s="319"/>
      <c r="AGM202" s="319"/>
      <c r="AGN202" s="319"/>
      <c r="AGO202" s="319"/>
      <c r="AGP202" s="319"/>
      <c r="AGQ202" s="319"/>
      <c r="AGR202" s="319"/>
      <c r="AGS202" s="319"/>
      <c r="AGT202" s="319"/>
      <c r="AGU202" s="319"/>
      <c r="AGV202" s="319"/>
      <c r="AGW202" s="319"/>
      <c r="AGX202" s="319"/>
      <c r="AGY202" s="319"/>
      <c r="AGZ202" s="319"/>
      <c r="AHA202" s="319"/>
      <c r="AHB202" s="319"/>
      <c r="AHC202" s="319"/>
      <c r="AHD202" s="319"/>
      <c r="AHE202" s="319"/>
      <c r="AHF202" s="319"/>
      <c r="AHG202" s="319"/>
      <c r="AHH202" s="319"/>
      <c r="AHI202" s="319"/>
      <c r="AHJ202" s="319"/>
      <c r="AHK202" s="319"/>
      <c r="AHL202" s="319"/>
      <c r="AHM202" s="319"/>
      <c r="AHN202" s="319"/>
      <c r="AHO202" s="319"/>
      <c r="AHP202" s="319"/>
      <c r="AHQ202" s="319"/>
      <c r="AHR202" s="319"/>
      <c r="AHS202" s="319"/>
      <c r="AHT202" s="319"/>
      <c r="AHU202" s="319"/>
      <c r="AHV202" s="319"/>
      <c r="AHW202" s="319"/>
      <c r="AHX202" s="319"/>
      <c r="AHY202" s="319"/>
      <c r="AHZ202" s="319"/>
      <c r="AIA202" s="319"/>
      <c r="AIB202" s="319"/>
      <c r="AIC202" s="319"/>
      <c r="AID202" s="319"/>
      <c r="AIE202" s="319"/>
      <c r="AIF202" s="319"/>
      <c r="AIG202" s="319"/>
      <c r="AIH202" s="319"/>
      <c r="AII202" s="319"/>
      <c r="AIJ202" s="319"/>
      <c r="AIK202" s="319"/>
      <c r="AIL202" s="319"/>
      <c r="AIM202" s="319"/>
      <c r="AIN202" s="319"/>
      <c r="AIO202" s="319"/>
      <c r="AIP202" s="319"/>
      <c r="AIQ202" s="319"/>
      <c r="AIR202" s="319"/>
      <c r="AIS202" s="319"/>
      <c r="AIT202" s="319"/>
      <c r="AIU202" s="319"/>
      <c r="AIV202" s="319"/>
      <c r="AIW202" s="319"/>
      <c r="AIX202" s="319"/>
      <c r="AIY202" s="319"/>
      <c r="AIZ202" s="319"/>
      <c r="AJA202" s="319"/>
      <c r="AJB202" s="319"/>
      <c r="AJC202" s="319"/>
      <c r="AJD202" s="319"/>
      <c r="AJE202" s="319"/>
      <c r="AJF202" s="319"/>
      <c r="AJG202" s="319"/>
      <c r="AJH202" s="319"/>
      <c r="AJI202" s="319"/>
      <c r="AJJ202" s="319"/>
      <c r="AJK202" s="319"/>
      <c r="AJL202" s="319"/>
      <c r="AJM202" s="319"/>
      <c r="AJN202" s="319"/>
      <c r="AJO202" s="319"/>
      <c r="AJP202" s="319"/>
      <c r="AJQ202" s="319"/>
      <c r="AJR202" s="319"/>
      <c r="AJS202" s="319"/>
      <c r="AJT202" s="319"/>
      <c r="AJU202" s="319"/>
      <c r="AJV202" s="319"/>
      <c r="AJW202" s="319"/>
      <c r="AJX202" s="319"/>
      <c r="AJY202" s="319"/>
      <c r="AJZ202" s="319"/>
      <c r="AKA202" s="319"/>
      <c r="AKB202" s="319"/>
      <c r="AKC202" s="319"/>
      <c r="AKD202" s="319"/>
      <c r="AKE202" s="319"/>
      <c r="AKF202" s="319"/>
      <c r="AKG202" s="319"/>
      <c r="AKH202" s="319"/>
      <c r="AKI202" s="319"/>
      <c r="AKJ202" s="319"/>
      <c r="AKK202" s="319"/>
      <c r="AKL202" s="319"/>
      <c r="AKM202" s="319"/>
      <c r="AKN202" s="319"/>
      <c r="AKO202" s="319"/>
      <c r="AKP202" s="319"/>
      <c r="AKQ202" s="319"/>
      <c r="AKR202" s="319"/>
      <c r="AKS202" s="319"/>
      <c r="AKT202" s="319"/>
      <c r="AKU202" s="319"/>
      <c r="AKV202" s="319"/>
      <c r="AKW202" s="319"/>
      <c r="AKX202" s="319"/>
      <c r="AKY202" s="319"/>
      <c r="AKZ202" s="319"/>
      <c r="ALA202" s="319"/>
      <c r="ALB202" s="319"/>
      <c r="ALC202" s="319"/>
      <c r="ALD202" s="319"/>
      <c r="ALE202" s="319"/>
      <c r="ALF202" s="319"/>
      <c r="ALG202" s="319"/>
      <c r="ALH202" s="319"/>
      <c r="ALI202" s="319"/>
      <c r="ALJ202" s="319"/>
      <c r="ALK202" s="319"/>
      <c r="ALL202" s="319"/>
      <c r="ALM202" s="319"/>
      <c r="ALN202" s="319"/>
      <c r="ALO202" s="319"/>
      <c r="ALP202" s="319"/>
      <c r="ALQ202" s="319"/>
      <c r="ALR202" s="319"/>
      <c r="ALS202" s="319"/>
      <c r="ALT202" s="319"/>
      <c r="ALU202" s="319"/>
      <c r="ALV202" s="319"/>
      <c r="ALW202" s="319"/>
      <c r="ALX202" s="319"/>
      <c r="ALY202" s="319"/>
      <c r="ALZ202" s="319"/>
      <c r="AMA202" s="319"/>
      <c r="AMB202" s="319"/>
      <c r="AMC202" s="319"/>
      <c r="AMD202" s="319"/>
      <c r="AME202" s="319"/>
      <c r="AMF202" s="319"/>
      <c r="AMG202" s="319"/>
      <c r="AMH202" s="319"/>
      <c r="AMI202" s="319"/>
      <c r="AMJ202" s="319"/>
      <c r="AMK202" s="319"/>
      <c r="AML202" s="319"/>
      <c r="AMM202" s="319"/>
      <c r="AMN202" s="319"/>
      <c r="AMO202" s="319"/>
      <c r="AMP202" s="319"/>
      <c r="AMQ202" s="319"/>
      <c r="AMR202" s="319"/>
      <c r="AMS202" s="319"/>
      <c r="AMT202" s="319"/>
      <c r="AMU202" s="319"/>
      <c r="AMV202" s="319"/>
      <c r="AMW202" s="319"/>
      <c r="AMX202" s="319"/>
      <c r="AMY202" s="319"/>
      <c r="AMZ202" s="319"/>
      <c r="ANA202" s="319"/>
      <c r="ANB202" s="319"/>
      <c r="ANC202" s="319"/>
      <c r="AND202" s="319"/>
      <c r="ANE202" s="319"/>
      <c r="ANF202" s="319"/>
      <c r="ANG202" s="319"/>
      <c r="ANH202" s="319"/>
      <c r="ANI202" s="319"/>
      <c r="ANJ202" s="319"/>
      <c r="ANK202" s="319"/>
      <c r="ANL202" s="319"/>
      <c r="ANM202" s="319"/>
      <c r="ANN202" s="319"/>
      <c r="ANO202" s="319"/>
      <c r="ANP202" s="319"/>
      <c r="ANQ202" s="319"/>
      <c r="ANR202" s="319"/>
      <c r="ANS202" s="319"/>
      <c r="ANT202" s="319"/>
      <c r="ANU202" s="319"/>
      <c r="ANV202" s="319"/>
      <c r="ANW202" s="319"/>
      <c r="ANX202" s="319"/>
      <c r="ANY202" s="319"/>
      <c r="ANZ202" s="319"/>
      <c r="AOA202" s="319"/>
      <c r="AOB202" s="319"/>
      <c r="AOC202" s="319"/>
      <c r="AOD202" s="319"/>
      <c r="AOE202" s="319"/>
      <c r="AOF202" s="319"/>
      <c r="AOG202" s="319"/>
      <c r="AOH202" s="319"/>
      <c r="AOI202" s="319"/>
      <c r="AOJ202" s="319"/>
      <c r="AOK202" s="319"/>
      <c r="AOL202" s="319"/>
      <c r="AOM202" s="319"/>
      <c r="AON202" s="319"/>
      <c r="AOO202" s="319"/>
      <c r="AOP202" s="319"/>
      <c r="AOQ202" s="319"/>
      <c r="AOR202" s="319"/>
      <c r="AOS202" s="319"/>
      <c r="AOT202" s="319"/>
      <c r="AOU202" s="319"/>
      <c r="AOV202" s="319"/>
      <c r="AOW202" s="319"/>
      <c r="AOX202" s="319"/>
      <c r="AOY202" s="319"/>
      <c r="AOZ202" s="319"/>
      <c r="APA202" s="319"/>
      <c r="APB202" s="319"/>
      <c r="APC202" s="319"/>
      <c r="APD202" s="319"/>
      <c r="APE202" s="319"/>
      <c r="APF202" s="319"/>
      <c r="APG202" s="319"/>
      <c r="APH202" s="319"/>
      <c r="API202" s="319"/>
      <c r="APJ202" s="319"/>
      <c r="APK202" s="319"/>
      <c r="APL202" s="319"/>
      <c r="APM202" s="319"/>
      <c r="APN202" s="319"/>
      <c r="APO202" s="319"/>
      <c r="APP202" s="319"/>
      <c r="APQ202" s="319"/>
      <c r="APR202" s="319"/>
      <c r="APS202" s="319"/>
      <c r="APT202" s="319"/>
      <c r="APU202" s="319"/>
      <c r="APV202" s="319"/>
      <c r="APW202" s="319"/>
      <c r="APX202" s="319"/>
      <c r="APY202" s="319"/>
      <c r="APZ202" s="319"/>
      <c r="AQA202" s="319"/>
      <c r="AQB202" s="319"/>
      <c r="AQC202" s="319"/>
      <c r="AQD202" s="319"/>
      <c r="AQE202" s="319"/>
      <c r="AQF202" s="319"/>
      <c r="AQG202" s="319"/>
      <c r="AQH202" s="319"/>
      <c r="AQI202" s="319"/>
      <c r="AQJ202" s="319"/>
      <c r="AQK202" s="319"/>
      <c r="AQL202" s="319"/>
      <c r="AQM202" s="319"/>
      <c r="AQN202" s="319"/>
      <c r="AQO202" s="319"/>
      <c r="AQP202" s="319"/>
      <c r="AQQ202" s="319"/>
      <c r="AQR202" s="319"/>
      <c r="AQS202" s="319"/>
      <c r="AQT202" s="319"/>
      <c r="AQU202" s="319"/>
      <c r="AQV202" s="319"/>
      <c r="AQW202" s="319"/>
      <c r="AQX202" s="319"/>
      <c r="AQY202" s="319"/>
      <c r="AQZ202" s="319"/>
      <c r="ARA202" s="319"/>
      <c r="ARB202" s="319"/>
      <c r="ARC202" s="319"/>
      <c r="ARD202" s="319"/>
      <c r="ARE202" s="319"/>
      <c r="ARF202" s="319"/>
      <c r="ARG202" s="319"/>
      <c r="ARH202" s="319"/>
      <c r="ARI202" s="319"/>
      <c r="ARJ202" s="319"/>
      <c r="ARK202" s="319"/>
      <c r="ARL202" s="319"/>
      <c r="ARM202" s="319"/>
      <c r="ARN202" s="319"/>
      <c r="ARO202" s="319"/>
      <c r="ARP202" s="319"/>
      <c r="ARQ202" s="319"/>
      <c r="ARR202" s="319"/>
      <c r="ARS202" s="319"/>
      <c r="ART202" s="319"/>
      <c r="ARU202" s="319"/>
      <c r="ARV202" s="319"/>
      <c r="ARW202" s="319"/>
      <c r="ARX202" s="319"/>
      <c r="ARY202" s="319"/>
      <c r="ARZ202" s="319"/>
      <c r="ASA202" s="319"/>
      <c r="ASB202" s="319"/>
      <c r="ASC202" s="319"/>
      <c r="ASD202" s="319"/>
      <c r="ASE202" s="319"/>
      <c r="ASF202" s="319"/>
      <c r="ASG202" s="319"/>
      <c r="ASH202" s="319"/>
      <c r="ASI202" s="319"/>
      <c r="ASJ202" s="319"/>
      <c r="ASK202" s="319"/>
      <c r="ASL202" s="319"/>
      <c r="ASM202" s="319"/>
      <c r="ASN202" s="319"/>
      <c r="ASO202" s="319"/>
      <c r="ASP202" s="319"/>
      <c r="ASQ202" s="319"/>
      <c r="ASR202" s="319"/>
      <c r="ASS202" s="319"/>
      <c r="AST202" s="319"/>
      <c r="ASU202" s="319"/>
      <c r="ASV202" s="319"/>
      <c r="ASW202" s="319"/>
      <c r="ASX202" s="319"/>
      <c r="ASY202" s="319"/>
      <c r="ASZ202" s="319"/>
      <c r="ATA202" s="319"/>
      <c r="ATB202" s="319"/>
      <c r="ATC202" s="319"/>
      <c r="ATD202" s="319"/>
      <c r="ATE202" s="319"/>
      <c r="ATF202" s="319"/>
      <c r="ATG202" s="319"/>
      <c r="ATH202" s="319"/>
      <c r="ATI202" s="319"/>
      <c r="ATJ202" s="319"/>
      <c r="ATK202" s="319"/>
      <c r="ATL202" s="319"/>
      <c r="ATM202" s="319"/>
      <c r="ATN202" s="319"/>
      <c r="ATO202" s="319"/>
      <c r="ATP202" s="319"/>
      <c r="ATQ202" s="319"/>
      <c r="ATR202" s="319"/>
      <c r="ATS202" s="319"/>
      <c r="ATT202" s="319"/>
      <c r="ATU202" s="319"/>
      <c r="ATV202" s="319"/>
      <c r="ATW202" s="319"/>
      <c r="ATX202" s="319"/>
      <c r="ATY202" s="319"/>
      <c r="ATZ202" s="319"/>
      <c r="AUA202" s="319"/>
      <c r="AUB202" s="319"/>
      <c r="AUC202" s="319"/>
      <c r="AUD202" s="319"/>
      <c r="AUE202" s="319"/>
      <c r="AUF202" s="319"/>
      <c r="AUG202" s="319"/>
      <c r="AUH202" s="319"/>
      <c r="AUI202" s="319"/>
      <c r="AUJ202" s="319"/>
      <c r="AUK202" s="319"/>
      <c r="AUL202" s="319"/>
      <c r="AUM202" s="319"/>
      <c r="AUN202" s="319"/>
      <c r="AUO202" s="319"/>
      <c r="AUP202" s="319"/>
      <c r="AUQ202" s="319"/>
      <c r="AUR202" s="319"/>
      <c r="AUS202" s="319"/>
      <c r="AUT202" s="319"/>
      <c r="AUU202" s="319"/>
      <c r="AUV202" s="319"/>
      <c r="AUW202" s="319"/>
      <c r="AUX202" s="319"/>
      <c r="AUY202" s="319"/>
      <c r="AUZ202" s="319"/>
      <c r="AVA202" s="319"/>
      <c r="AVB202" s="319"/>
      <c r="AVC202" s="319"/>
      <c r="AVD202" s="319"/>
      <c r="AVE202" s="319"/>
      <c r="AVF202" s="319"/>
      <c r="AVG202" s="319"/>
      <c r="AVH202" s="319"/>
      <c r="AVI202" s="319"/>
      <c r="AVJ202" s="319"/>
      <c r="AVK202" s="319"/>
      <c r="AVL202" s="319"/>
      <c r="AVM202" s="319"/>
      <c r="AVN202" s="319"/>
      <c r="AVO202" s="319"/>
      <c r="AVP202" s="319"/>
      <c r="AVQ202" s="319"/>
      <c r="AVR202" s="319"/>
      <c r="AVS202" s="319"/>
      <c r="AVT202" s="319"/>
      <c r="AVU202" s="319"/>
      <c r="AVV202" s="319"/>
      <c r="AVW202" s="319"/>
      <c r="AVX202" s="319"/>
      <c r="AVY202" s="319"/>
      <c r="AVZ202" s="319"/>
      <c r="AWA202" s="319"/>
      <c r="AWB202" s="319"/>
      <c r="AWC202" s="319"/>
      <c r="AWD202" s="319"/>
      <c r="AWE202" s="319"/>
      <c r="AWF202" s="319"/>
      <c r="AWG202" s="319"/>
      <c r="AWH202" s="319"/>
      <c r="AWI202" s="319"/>
      <c r="AWJ202" s="319"/>
      <c r="AWK202" s="319"/>
      <c r="AWL202" s="319"/>
      <c r="AWM202" s="319"/>
      <c r="AWN202" s="319"/>
      <c r="AWO202" s="319"/>
      <c r="AWP202" s="319"/>
      <c r="AWQ202" s="319"/>
      <c r="AWR202" s="319"/>
      <c r="AWS202" s="319"/>
      <c r="AWT202" s="319"/>
      <c r="AWU202" s="319"/>
      <c r="AWV202" s="319"/>
      <c r="AWW202" s="319"/>
      <c r="AWX202" s="319"/>
      <c r="AWY202" s="319"/>
      <c r="AWZ202" s="319"/>
      <c r="AXA202" s="319"/>
      <c r="AXB202" s="319"/>
      <c r="AXC202" s="319"/>
      <c r="AXD202" s="319"/>
      <c r="AXE202" s="319"/>
      <c r="AXF202" s="319"/>
      <c r="AXG202" s="319"/>
      <c r="AXH202" s="319"/>
      <c r="AXI202" s="319"/>
      <c r="AXJ202" s="319"/>
      <c r="AXK202" s="319"/>
      <c r="AXL202" s="319"/>
      <c r="AXM202" s="319"/>
      <c r="AXN202" s="319"/>
      <c r="AXO202" s="319"/>
      <c r="AXP202" s="319"/>
      <c r="AXQ202" s="319"/>
      <c r="AXR202" s="319"/>
      <c r="AXS202" s="319"/>
      <c r="AXT202" s="319"/>
      <c r="AXU202" s="319"/>
      <c r="AXV202" s="319"/>
      <c r="AXW202" s="319"/>
      <c r="AXX202" s="319"/>
      <c r="AXY202" s="319"/>
      <c r="AXZ202" s="319"/>
      <c r="AYA202" s="319"/>
      <c r="AYB202" s="319"/>
      <c r="AYC202" s="319"/>
      <c r="AYD202" s="319"/>
      <c r="AYE202" s="319"/>
      <c r="AYF202" s="319"/>
      <c r="AYG202" s="319"/>
      <c r="AYH202" s="319"/>
      <c r="AYI202" s="319"/>
      <c r="AYJ202" s="319"/>
      <c r="AYK202" s="319"/>
      <c r="AYL202" s="319"/>
      <c r="AYM202" s="319"/>
      <c r="AYN202" s="319"/>
      <c r="AYO202" s="319"/>
      <c r="AYP202" s="319"/>
      <c r="AYQ202" s="319"/>
      <c r="AYR202" s="319"/>
      <c r="AYS202" s="319"/>
      <c r="AYT202" s="319"/>
      <c r="AYU202" s="319"/>
      <c r="AYV202" s="319"/>
      <c r="AYW202" s="319"/>
      <c r="AYX202" s="319"/>
      <c r="AYY202" s="319"/>
      <c r="AYZ202" s="319"/>
      <c r="AZA202" s="319"/>
      <c r="AZB202" s="319"/>
      <c r="AZC202" s="319"/>
      <c r="AZD202" s="319"/>
      <c r="AZE202" s="319"/>
      <c r="AZF202" s="319"/>
      <c r="AZG202" s="319"/>
      <c r="AZH202" s="319"/>
      <c r="AZI202" s="319"/>
      <c r="AZJ202" s="319"/>
      <c r="AZK202" s="319"/>
      <c r="AZL202" s="319"/>
      <c r="AZM202" s="319"/>
      <c r="AZN202" s="319"/>
      <c r="AZO202" s="319"/>
      <c r="AZP202" s="319"/>
      <c r="AZQ202" s="319"/>
      <c r="AZR202" s="319"/>
      <c r="AZS202" s="319"/>
      <c r="AZT202" s="319"/>
      <c r="AZU202" s="319"/>
      <c r="AZV202" s="319"/>
      <c r="AZW202" s="319"/>
      <c r="AZX202" s="319"/>
      <c r="AZY202" s="319"/>
      <c r="AZZ202" s="319"/>
      <c r="BAA202" s="319"/>
      <c r="BAB202" s="319"/>
      <c r="BAC202" s="319"/>
      <c r="BAD202" s="319"/>
      <c r="BAE202" s="319"/>
      <c r="BAF202" s="319"/>
      <c r="BAG202" s="319"/>
      <c r="BAH202" s="319"/>
      <c r="BAI202" s="319"/>
      <c r="BAJ202" s="319"/>
      <c r="BAK202" s="319"/>
      <c r="BAL202" s="319"/>
      <c r="BAM202" s="319"/>
      <c r="BAN202" s="319"/>
      <c r="BAO202" s="319"/>
      <c r="BAP202" s="319"/>
      <c r="BAQ202" s="319"/>
      <c r="BAR202" s="319"/>
      <c r="BAS202" s="319"/>
      <c r="BAT202" s="319"/>
      <c r="BAU202" s="319"/>
      <c r="BAV202" s="319"/>
      <c r="BAW202" s="319"/>
      <c r="BAX202" s="319"/>
      <c r="BAY202" s="319"/>
      <c r="BAZ202" s="319"/>
      <c r="BBA202" s="319"/>
      <c r="BBB202" s="319"/>
      <c r="BBC202" s="319"/>
      <c r="BBD202" s="319"/>
      <c r="BBE202" s="319"/>
      <c r="BBF202" s="319"/>
      <c r="BBG202" s="319"/>
      <c r="BBH202" s="319"/>
      <c r="BBI202" s="319"/>
      <c r="BBJ202" s="319"/>
      <c r="BBK202" s="319"/>
      <c r="BBL202" s="319"/>
      <c r="BBM202" s="319"/>
      <c r="BBN202" s="319"/>
      <c r="BBO202" s="319"/>
      <c r="BBP202" s="319"/>
      <c r="BBQ202" s="319"/>
      <c r="BBR202" s="319"/>
      <c r="BBS202" s="319"/>
      <c r="BBT202" s="319"/>
      <c r="BBU202" s="319"/>
      <c r="BBV202" s="319"/>
      <c r="BBW202" s="319"/>
      <c r="BBX202" s="319"/>
      <c r="BBY202" s="319"/>
      <c r="BBZ202" s="319"/>
      <c r="BCA202" s="319"/>
      <c r="BCB202" s="319"/>
      <c r="BCC202" s="319"/>
      <c r="BCD202" s="319"/>
      <c r="BCE202" s="319"/>
      <c r="BCF202" s="319"/>
      <c r="BCG202" s="319"/>
      <c r="BCH202" s="319"/>
      <c r="BCI202" s="319"/>
      <c r="BCJ202" s="319"/>
      <c r="BCK202" s="319"/>
      <c r="BCL202" s="319"/>
      <c r="BCM202" s="319"/>
      <c r="BCN202" s="319"/>
      <c r="BCO202" s="319"/>
      <c r="BCP202" s="319"/>
      <c r="BCQ202" s="319"/>
      <c r="BCR202" s="319"/>
      <c r="BCS202" s="319"/>
      <c r="BCT202" s="319"/>
      <c r="BCU202" s="319"/>
      <c r="BCV202" s="319"/>
      <c r="BCW202" s="319"/>
      <c r="BCX202" s="319"/>
      <c r="BCY202" s="319"/>
      <c r="BCZ202" s="319"/>
      <c r="BDA202" s="319"/>
      <c r="BDB202" s="319"/>
      <c r="BDC202" s="319"/>
      <c r="BDD202" s="319"/>
      <c r="BDE202" s="319"/>
      <c r="BDF202" s="319"/>
      <c r="BDG202" s="319"/>
      <c r="BDH202" s="319"/>
      <c r="BDI202" s="319"/>
      <c r="BDJ202" s="319"/>
      <c r="BDK202" s="319"/>
      <c r="BDL202" s="319"/>
      <c r="BDM202" s="319"/>
      <c r="BDN202" s="319"/>
      <c r="BDO202" s="319"/>
      <c r="BDP202" s="319"/>
      <c r="BDQ202" s="319"/>
      <c r="BDR202" s="319"/>
      <c r="BDS202" s="319"/>
      <c r="BDT202" s="319"/>
      <c r="BDU202" s="319"/>
      <c r="BDV202" s="319"/>
      <c r="BDW202" s="319"/>
      <c r="BDX202" s="319"/>
      <c r="BDY202" s="319"/>
      <c r="BDZ202" s="319"/>
      <c r="BEA202" s="319"/>
      <c r="BEB202" s="319"/>
      <c r="BEC202" s="319"/>
      <c r="BED202" s="319"/>
      <c r="BEE202" s="319"/>
      <c r="BEF202" s="319"/>
      <c r="BEG202" s="319"/>
      <c r="BEH202" s="319"/>
      <c r="BEI202" s="319"/>
      <c r="BEJ202" s="319"/>
      <c r="BEK202" s="319"/>
      <c r="BEL202" s="319"/>
      <c r="BEM202" s="319"/>
      <c r="BEN202" s="319"/>
      <c r="BEO202" s="319"/>
      <c r="BEP202" s="319"/>
      <c r="BEQ202" s="319"/>
      <c r="BER202" s="319"/>
      <c r="BES202" s="319"/>
      <c r="BET202" s="319"/>
      <c r="BEU202" s="319"/>
      <c r="BEV202" s="319"/>
      <c r="BEW202" s="319"/>
      <c r="BEX202" s="319"/>
      <c r="BEY202" s="319"/>
      <c r="BEZ202" s="319"/>
      <c r="BFA202" s="319"/>
      <c r="BFB202" s="319"/>
      <c r="BFC202" s="319"/>
      <c r="BFD202" s="319"/>
      <c r="BFE202" s="319"/>
      <c r="BFF202" s="319"/>
      <c r="BFG202" s="319"/>
      <c r="BFH202" s="319"/>
      <c r="BFI202" s="319"/>
      <c r="BFJ202" s="319"/>
      <c r="BFK202" s="319"/>
      <c r="BFL202" s="319"/>
      <c r="BFM202" s="319"/>
      <c r="BFN202" s="319"/>
      <c r="BFO202" s="319"/>
      <c r="BFP202" s="319"/>
      <c r="BFQ202" s="319"/>
      <c r="BFR202" s="319"/>
      <c r="BFS202" s="319"/>
      <c r="BFT202" s="319"/>
      <c r="BFU202" s="319"/>
      <c r="BFV202" s="319"/>
      <c r="BFW202" s="319"/>
      <c r="BFX202" s="319"/>
      <c r="BFY202" s="319"/>
      <c r="BFZ202" s="319"/>
      <c r="BGA202" s="319"/>
      <c r="BGB202" s="319"/>
      <c r="BGC202" s="319"/>
      <c r="BGD202" s="319"/>
      <c r="BGE202" s="319"/>
      <c r="BGF202" s="319"/>
      <c r="BGG202" s="319"/>
      <c r="BGH202" s="319"/>
      <c r="BGI202" s="319"/>
      <c r="BGJ202" s="319"/>
      <c r="BGK202" s="319"/>
      <c r="BGL202" s="319"/>
      <c r="BGM202" s="319"/>
      <c r="BGN202" s="319"/>
      <c r="BGO202" s="319"/>
      <c r="BGP202" s="319"/>
      <c r="BGQ202" s="319"/>
      <c r="BGR202" s="319"/>
      <c r="BGS202" s="319"/>
      <c r="BGT202" s="319"/>
      <c r="BGU202" s="319"/>
      <c r="BGV202" s="319"/>
      <c r="BGW202" s="319"/>
      <c r="BGX202" s="319"/>
      <c r="BGY202" s="319"/>
      <c r="BGZ202" s="319"/>
      <c r="BHA202" s="319"/>
      <c r="BHB202" s="319"/>
      <c r="BHC202" s="319"/>
      <c r="BHD202" s="319"/>
      <c r="BHE202" s="319"/>
      <c r="BHF202" s="319"/>
      <c r="BHG202" s="319"/>
      <c r="BHH202" s="319"/>
      <c r="BHI202" s="319"/>
      <c r="BHJ202" s="319"/>
      <c r="BHK202" s="319"/>
      <c r="BHL202" s="319"/>
      <c r="BHM202" s="319"/>
      <c r="BHN202" s="319"/>
      <c r="BHO202" s="319"/>
      <c r="BHP202" s="319"/>
      <c r="BHQ202" s="319"/>
      <c r="BHR202" s="319"/>
      <c r="BHS202" s="319"/>
      <c r="BHT202" s="319"/>
      <c r="BHU202" s="319"/>
      <c r="BHV202" s="319"/>
      <c r="BHW202" s="319"/>
      <c r="BHX202" s="319"/>
      <c r="BHY202" s="319"/>
      <c r="BHZ202" s="319"/>
      <c r="BIA202" s="319"/>
      <c r="BIB202" s="319"/>
      <c r="BIC202" s="319"/>
      <c r="BID202" s="319"/>
      <c r="BIE202" s="319"/>
      <c r="BIF202" s="319"/>
      <c r="BIG202" s="319"/>
      <c r="BIH202" s="319"/>
      <c r="BII202" s="319"/>
      <c r="BIJ202" s="319"/>
      <c r="BIK202" s="319"/>
      <c r="BIL202" s="319"/>
      <c r="BIM202" s="319"/>
      <c r="BIN202" s="319"/>
      <c r="BIO202" s="319"/>
      <c r="BIP202" s="319"/>
      <c r="BIQ202" s="319"/>
      <c r="BIR202" s="319"/>
      <c r="BIS202" s="319"/>
      <c r="BIT202" s="319"/>
      <c r="BIU202" s="319"/>
      <c r="BIV202" s="319"/>
      <c r="BIW202" s="319"/>
      <c r="BIX202" s="319"/>
      <c r="BIY202" s="319"/>
      <c r="BIZ202" s="319"/>
      <c r="BJA202" s="319"/>
      <c r="BJB202" s="319"/>
      <c r="BJC202" s="319"/>
      <c r="BJD202" s="319"/>
      <c r="BJE202" s="319"/>
      <c r="BJF202" s="319"/>
      <c r="BJG202" s="319"/>
      <c r="BJH202" s="319"/>
      <c r="BJI202" s="319"/>
      <c r="BJJ202" s="319"/>
      <c r="BJK202" s="319"/>
      <c r="BJL202" s="319"/>
      <c r="BJM202" s="319"/>
      <c r="BJN202" s="319"/>
      <c r="BJO202" s="319"/>
      <c r="BJP202" s="319"/>
      <c r="BJQ202" s="319"/>
      <c r="BJR202" s="319"/>
      <c r="BJS202" s="319"/>
      <c r="BJT202" s="319"/>
      <c r="BJU202" s="319"/>
      <c r="BJV202" s="319"/>
      <c r="BJW202" s="319"/>
      <c r="BJX202" s="319"/>
      <c r="BJY202" s="319"/>
      <c r="BJZ202" s="319"/>
      <c r="BKA202" s="319"/>
      <c r="BKB202" s="319"/>
      <c r="BKC202" s="319"/>
      <c r="BKD202" s="319"/>
      <c r="BKE202" s="319"/>
      <c r="BKF202" s="319"/>
      <c r="BKG202" s="319"/>
      <c r="BKH202" s="319"/>
      <c r="BKI202" s="319"/>
      <c r="BKJ202" s="319"/>
      <c r="BKK202" s="319"/>
      <c r="BKL202" s="319"/>
      <c r="BKM202" s="319"/>
      <c r="BKN202" s="319"/>
      <c r="BKO202" s="319"/>
      <c r="BKP202" s="319"/>
      <c r="BKQ202" s="319"/>
      <c r="BKR202" s="319"/>
      <c r="BKS202" s="319"/>
      <c r="BKT202" s="319"/>
      <c r="BKU202" s="319"/>
      <c r="BKV202" s="319"/>
      <c r="BKW202" s="319"/>
      <c r="BKX202" s="319"/>
      <c r="BKY202" s="319"/>
      <c r="BKZ202" s="319"/>
      <c r="BLA202" s="319"/>
      <c r="BLB202" s="319"/>
      <c r="BLC202" s="319"/>
      <c r="BLD202" s="319"/>
      <c r="BLE202" s="319"/>
      <c r="BLF202" s="319"/>
      <c r="BLG202" s="319"/>
      <c r="BLH202" s="319"/>
      <c r="BLI202" s="319"/>
      <c r="BLJ202" s="319"/>
      <c r="BLK202" s="319"/>
      <c r="BLL202" s="319"/>
      <c r="BLM202" s="319"/>
      <c r="BLN202" s="319"/>
      <c r="BLO202" s="319"/>
      <c r="BLP202" s="319"/>
      <c r="BLQ202" s="319"/>
      <c r="BLR202" s="319"/>
      <c r="BLS202" s="319"/>
      <c r="BLT202" s="319"/>
      <c r="BLU202" s="319"/>
      <c r="BLV202" s="319"/>
      <c r="BLW202" s="319"/>
      <c r="BLX202" s="319"/>
      <c r="BLY202" s="319"/>
      <c r="BLZ202" s="319"/>
      <c r="BMA202" s="319"/>
      <c r="BMB202" s="319"/>
      <c r="BMC202" s="319"/>
      <c r="BMD202" s="319"/>
      <c r="BME202" s="319"/>
      <c r="BMF202" s="319"/>
      <c r="BMG202" s="319"/>
      <c r="BMH202" s="319"/>
      <c r="BMI202" s="319"/>
      <c r="BMJ202" s="319"/>
      <c r="BMK202" s="319"/>
      <c r="BML202" s="319"/>
      <c r="BMM202" s="319"/>
      <c r="BMN202" s="319"/>
      <c r="BMO202" s="319"/>
      <c r="BMP202" s="319"/>
      <c r="BMQ202" s="319"/>
      <c r="BMR202" s="319"/>
      <c r="BMS202" s="319"/>
      <c r="BMT202" s="319"/>
      <c r="BMU202" s="319"/>
      <c r="BMV202" s="319"/>
      <c r="BMW202" s="319"/>
      <c r="BMX202" s="319"/>
      <c r="BMY202" s="319"/>
      <c r="BMZ202" s="319"/>
      <c r="BNA202" s="319"/>
      <c r="BNB202" s="319"/>
      <c r="BNC202" s="319"/>
      <c r="BND202" s="319"/>
      <c r="BNE202" s="319"/>
      <c r="BNF202" s="319"/>
      <c r="BNG202" s="319"/>
      <c r="BNH202" s="319"/>
      <c r="BNI202" s="319"/>
      <c r="BNJ202" s="319"/>
      <c r="BNK202" s="319"/>
      <c r="BNL202" s="319"/>
      <c r="BNM202" s="319"/>
      <c r="BNN202" s="319"/>
      <c r="BNO202" s="319"/>
      <c r="BNP202" s="319"/>
      <c r="BNQ202" s="319"/>
      <c r="BNR202" s="319"/>
      <c r="BNS202" s="319"/>
      <c r="BNT202" s="319"/>
      <c r="BNU202" s="319"/>
      <c r="BNV202" s="319"/>
      <c r="BNW202" s="319"/>
      <c r="BNX202" s="319"/>
      <c r="BNY202" s="319"/>
      <c r="BNZ202" s="319"/>
      <c r="BOA202" s="319"/>
      <c r="BOB202" s="319"/>
      <c r="BOC202" s="319"/>
      <c r="BOD202" s="319"/>
      <c r="BOE202" s="319"/>
      <c r="BOF202" s="319"/>
      <c r="BOG202" s="319"/>
      <c r="BOH202" s="319"/>
      <c r="BOI202" s="319"/>
      <c r="BOJ202" s="319"/>
      <c r="BOK202" s="319"/>
      <c r="BOL202" s="319"/>
      <c r="BOM202" s="319"/>
      <c r="BON202" s="319"/>
      <c r="BOO202" s="319"/>
      <c r="BOP202" s="319"/>
      <c r="BOQ202" s="319"/>
      <c r="BOR202" s="319"/>
      <c r="BOS202" s="319"/>
      <c r="BOT202" s="319"/>
      <c r="BOU202" s="319"/>
      <c r="BOV202" s="319"/>
      <c r="BOW202" s="319"/>
      <c r="BOX202" s="319"/>
      <c r="BOY202" s="319"/>
      <c r="BOZ202" s="319"/>
      <c r="BPA202" s="319"/>
      <c r="BPB202" s="319"/>
      <c r="BPC202" s="319"/>
      <c r="BPD202" s="319"/>
      <c r="BPE202" s="319"/>
      <c r="BPF202" s="319"/>
      <c r="BPG202" s="319"/>
      <c r="BPH202" s="319"/>
      <c r="BPI202" s="319"/>
      <c r="BPJ202" s="319"/>
      <c r="BPK202" s="319"/>
      <c r="BPL202" s="319"/>
      <c r="BPM202" s="319"/>
      <c r="BPN202" s="319"/>
      <c r="BPO202" s="319"/>
      <c r="BPP202" s="319"/>
      <c r="BPQ202" s="319"/>
      <c r="BPR202" s="319"/>
      <c r="BPS202" s="319"/>
      <c r="BPT202" s="319"/>
      <c r="BPU202" s="319"/>
      <c r="BPV202" s="319"/>
      <c r="BPW202" s="319"/>
      <c r="BPX202" s="319"/>
      <c r="BPY202" s="319"/>
      <c r="BPZ202" s="319"/>
      <c r="BQA202" s="319"/>
      <c r="BQB202" s="319"/>
      <c r="BQC202" s="319"/>
      <c r="BQD202" s="319"/>
      <c r="BQE202" s="319"/>
      <c r="BQF202" s="319"/>
      <c r="BQG202" s="319"/>
      <c r="BQH202" s="319"/>
      <c r="BQI202" s="319"/>
      <c r="BQJ202" s="319"/>
      <c r="BQK202" s="319"/>
      <c r="BQL202" s="319"/>
      <c r="BQM202" s="319"/>
      <c r="BQN202" s="319"/>
      <c r="BQO202" s="319"/>
      <c r="BQP202" s="319"/>
      <c r="BQQ202" s="319"/>
      <c r="BQR202" s="319"/>
      <c r="BQS202" s="319"/>
      <c r="BQT202" s="319"/>
      <c r="BQU202" s="319"/>
      <c r="BQV202" s="319"/>
      <c r="BQW202" s="319"/>
      <c r="BQX202" s="319"/>
      <c r="BQY202" s="319"/>
      <c r="BQZ202" s="319"/>
      <c r="BRA202" s="319"/>
      <c r="BRB202" s="319"/>
      <c r="BRC202" s="319"/>
      <c r="BRD202" s="319"/>
      <c r="BRE202" s="319"/>
      <c r="BRF202" s="319"/>
      <c r="BRG202" s="319"/>
      <c r="BRH202" s="319"/>
      <c r="BRI202" s="319"/>
      <c r="BRJ202" s="319"/>
      <c r="BRK202" s="319"/>
      <c r="BRL202" s="319"/>
      <c r="BRM202" s="319"/>
      <c r="BRN202" s="319"/>
      <c r="BRO202" s="319"/>
      <c r="BRP202" s="319"/>
      <c r="BRQ202" s="319"/>
      <c r="BRR202" s="319"/>
      <c r="BRS202" s="319"/>
      <c r="BRT202" s="319"/>
      <c r="BRU202" s="319"/>
      <c r="BRV202" s="319"/>
      <c r="BRW202" s="319"/>
      <c r="BRX202" s="319"/>
      <c r="BRY202" s="319"/>
      <c r="BRZ202" s="319"/>
      <c r="BSA202" s="319"/>
      <c r="BSB202" s="319"/>
      <c r="BSC202" s="319"/>
      <c r="BSD202" s="319"/>
      <c r="BSE202" s="319"/>
      <c r="BSF202" s="319"/>
      <c r="BSG202" s="319"/>
      <c r="BSH202" s="319"/>
      <c r="BSI202" s="319"/>
      <c r="BSJ202" s="319"/>
      <c r="BSK202" s="319"/>
      <c r="BSL202" s="319"/>
      <c r="BSM202" s="319"/>
      <c r="BSN202" s="319"/>
      <c r="BSO202" s="319"/>
      <c r="BSP202" s="319"/>
      <c r="BSQ202" s="319"/>
      <c r="BSR202" s="319"/>
      <c r="BSS202" s="319"/>
      <c r="BST202" s="319"/>
      <c r="BSU202" s="319"/>
      <c r="BSV202" s="319"/>
      <c r="BSW202" s="319"/>
      <c r="BSX202" s="319"/>
      <c r="BSY202" s="319"/>
      <c r="BSZ202" s="319"/>
      <c r="BTA202" s="319"/>
      <c r="BTB202" s="319"/>
      <c r="BTC202" s="319"/>
      <c r="BTD202" s="319"/>
      <c r="BTE202" s="319"/>
      <c r="BTF202" s="319"/>
      <c r="BTG202" s="319"/>
      <c r="BTH202" s="319"/>
      <c r="BTI202" s="319"/>
      <c r="BTJ202" s="319"/>
      <c r="BTK202" s="319"/>
      <c r="BTL202" s="319"/>
      <c r="BTM202" s="319"/>
      <c r="BTN202" s="319"/>
      <c r="BTO202" s="319"/>
      <c r="BTP202" s="319"/>
      <c r="BTQ202" s="319"/>
      <c r="BTR202" s="319"/>
      <c r="BTS202" s="319"/>
      <c r="BTT202" s="319"/>
      <c r="BTU202" s="319"/>
      <c r="BTV202" s="319"/>
      <c r="BTW202" s="319"/>
      <c r="BTX202" s="319"/>
      <c r="BTY202" s="319"/>
      <c r="BTZ202" s="319"/>
      <c r="BUA202" s="319"/>
      <c r="BUB202" s="319"/>
      <c r="BUC202" s="319"/>
      <c r="BUD202" s="319"/>
      <c r="BUE202" s="319"/>
      <c r="BUF202" s="319"/>
      <c r="BUG202" s="319"/>
      <c r="BUH202" s="319"/>
      <c r="BUI202" s="319"/>
      <c r="BUJ202" s="319"/>
      <c r="BUK202" s="319"/>
      <c r="BUL202" s="319"/>
      <c r="BUM202" s="319"/>
      <c r="BUN202" s="319"/>
      <c r="BUO202" s="319"/>
      <c r="BUP202" s="319"/>
      <c r="BUQ202" s="319"/>
      <c r="BUR202" s="319"/>
      <c r="BUS202" s="319"/>
      <c r="BUT202" s="319"/>
      <c r="BUU202" s="319"/>
      <c r="BUV202" s="319"/>
      <c r="BUW202" s="319"/>
      <c r="BUX202" s="319"/>
      <c r="BUY202" s="319"/>
      <c r="BUZ202" s="319"/>
      <c r="BVA202" s="319"/>
      <c r="BVB202" s="319"/>
      <c r="BVC202" s="319"/>
      <c r="BVD202" s="319"/>
      <c r="BVE202" s="319"/>
      <c r="BVF202" s="319"/>
      <c r="BVG202" s="319"/>
      <c r="BVH202" s="319"/>
      <c r="BVI202" s="319"/>
      <c r="BVJ202" s="319"/>
      <c r="BVK202" s="319"/>
      <c r="BVL202" s="319"/>
      <c r="BVM202" s="319"/>
      <c r="BVN202" s="319"/>
      <c r="BVO202" s="319"/>
      <c r="BVP202" s="319"/>
      <c r="BVQ202" s="319"/>
      <c r="BVR202" s="319"/>
      <c r="BVS202" s="319"/>
      <c r="BVT202" s="319"/>
      <c r="BVU202" s="319"/>
      <c r="BVV202" s="319"/>
      <c r="BVW202" s="319"/>
      <c r="BVX202" s="319"/>
      <c r="BVY202" s="319"/>
      <c r="BVZ202" s="319"/>
      <c r="BWA202" s="319"/>
      <c r="BWB202" s="319"/>
      <c r="BWC202" s="319"/>
      <c r="BWD202" s="319"/>
      <c r="BWE202" s="319"/>
      <c r="BWF202" s="319"/>
      <c r="BWG202" s="319"/>
      <c r="BWH202" s="319"/>
      <c r="BWI202" s="319"/>
      <c r="BWJ202" s="319"/>
      <c r="BWK202" s="319"/>
      <c r="BWL202" s="319"/>
      <c r="BWM202" s="319"/>
      <c r="BWN202" s="319"/>
      <c r="BWO202" s="319"/>
      <c r="BWP202" s="319"/>
      <c r="BWQ202" s="319"/>
      <c r="BWR202" s="319"/>
      <c r="BWS202" s="319"/>
      <c r="BWT202" s="319"/>
      <c r="BWU202" s="319"/>
      <c r="BWV202" s="319"/>
      <c r="BWW202" s="319"/>
      <c r="BWX202" s="319"/>
      <c r="BWY202" s="319"/>
      <c r="BWZ202" s="319"/>
      <c r="BXA202" s="319"/>
      <c r="BXB202" s="319"/>
      <c r="BXC202" s="319"/>
      <c r="BXD202" s="319"/>
      <c r="BXE202" s="319"/>
      <c r="BXF202" s="319"/>
      <c r="BXG202" s="319"/>
      <c r="BXH202" s="319"/>
      <c r="BXI202" s="319"/>
      <c r="BXJ202" s="319"/>
      <c r="BXK202" s="319"/>
      <c r="BXL202" s="319"/>
      <c r="BXM202" s="319"/>
      <c r="BXN202" s="319"/>
      <c r="BXO202" s="319"/>
      <c r="BXP202" s="319"/>
      <c r="BXQ202" s="319"/>
      <c r="BXR202" s="319"/>
      <c r="BXS202" s="319"/>
      <c r="BXT202" s="319"/>
      <c r="BXU202" s="319"/>
      <c r="BXV202" s="319"/>
      <c r="BXW202" s="319"/>
      <c r="BXX202" s="319"/>
      <c r="BXY202" s="319"/>
      <c r="BXZ202" s="319"/>
      <c r="BYA202" s="319"/>
      <c r="BYB202" s="319"/>
      <c r="BYC202" s="319"/>
      <c r="BYD202" s="319"/>
      <c r="BYE202" s="319"/>
      <c r="BYF202" s="319"/>
      <c r="BYG202" s="319"/>
      <c r="BYH202" s="319"/>
      <c r="BYI202" s="319"/>
      <c r="BYJ202" s="319"/>
      <c r="BYK202" s="319"/>
      <c r="BYL202" s="319"/>
      <c r="BYM202" s="319"/>
      <c r="BYN202" s="319"/>
      <c r="BYO202" s="319"/>
      <c r="BYP202" s="319"/>
      <c r="BYQ202" s="319"/>
      <c r="BYR202" s="319"/>
      <c r="BYS202" s="319"/>
      <c r="BYT202" s="319"/>
      <c r="BYU202" s="319"/>
      <c r="BYV202" s="319"/>
      <c r="BYW202" s="319"/>
      <c r="BYX202" s="319"/>
      <c r="BYY202" s="319"/>
      <c r="BYZ202" s="319"/>
      <c r="BZA202" s="319"/>
      <c r="BZB202" s="319"/>
      <c r="BZC202" s="319"/>
      <c r="BZD202" s="319"/>
      <c r="BZE202" s="319"/>
      <c r="BZF202" s="319"/>
      <c r="BZG202" s="319"/>
      <c r="BZH202" s="319"/>
      <c r="BZI202" s="319"/>
      <c r="BZJ202" s="319"/>
      <c r="BZK202" s="319"/>
      <c r="BZL202" s="319"/>
      <c r="BZM202" s="319"/>
      <c r="BZN202" s="319"/>
      <c r="BZO202" s="319"/>
      <c r="BZP202" s="319"/>
      <c r="BZQ202" s="319"/>
      <c r="BZR202" s="319"/>
      <c r="BZS202" s="319"/>
      <c r="BZT202" s="319"/>
      <c r="BZU202" s="319"/>
      <c r="BZV202" s="319"/>
      <c r="BZW202" s="319"/>
      <c r="BZX202" s="319"/>
      <c r="BZY202" s="319"/>
      <c r="BZZ202" s="319"/>
      <c r="CAA202" s="319"/>
      <c r="CAB202" s="319"/>
      <c r="CAC202" s="319"/>
      <c r="CAD202" s="319"/>
      <c r="CAE202" s="319"/>
      <c r="CAF202" s="319"/>
      <c r="CAG202" s="319"/>
      <c r="CAH202" s="319"/>
      <c r="CAI202" s="319"/>
      <c r="CAJ202" s="319"/>
      <c r="CAK202" s="319"/>
      <c r="CAL202" s="319"/>
      <c r="CAM202" s="319"/>
      <c r="CAN202" s="319"/>
      <c r="CAO202" s="319"/>
      <c r="CAP202" s="319"/>
      <c r="CAQ202" s="319"/>
      <c r="CAR202" s="319"/>
      <c r="CAS202" s="319"/>
      <c r="CAT202" s="319"/>
      <c r="CAU202" s="319"/>
      <c r="CAV202" s="319"/>
      <c r="CAW202" s="319"/>
      <c r="CAX202" s="319"/>
      <c r="CAY202" s="319"/>
      <c r="CAZ202" s="319"/>
      <c r="CBA202" s="319"/>
      <c r="CBB202" s="319"/>
      <c r="CBC202" s="319"/>
      <c r="CBD202" s="319"/>
      <c r="CBE202" s="319"/>
      <c r="CBF202" s="319"/>
      <c r="CBG202" s="319"/>
      <c r="CBH202" s="319"/>
      <c r="CBI202" s="319"/>
      <c r="CBJ202" s="319"/>
      <c r="CBK202" s="319"/>
      <c r="CBL202" s="319"/>
      <c r="CBM202" s="319"/>
      <c r="CBN202" s="319"/>
      <c r="CBO202" s="319"/>
      <c r="CBP202" s="319"/>
      <c r="CBQ202" s="319"/>
      <c r="CBR202" s="319"/>
      <c r="CBS202" s="319"/>
      <c r="CBT202" s="319"/>
      <c r="CBU202" s="319"/>
      <c r="CBV202" s="319"/>
      <c r="CBW202" s="319"/>
      <c r="CBX202" s="319"/>
      <c r="CBY202" s="319"/>
      <c r="CBZ202" s="319"/>
      <c r="CCA202" s="319"/>
      <c r="CCB202" s="319"/>
      <c r="CCC202" s="319"/>
      <c r="CCD202" s="319"/>
      <c r="CCE202" s="319"/>
      <c r="CCF202" s="319"/>
      <c r="CCG202" s="319"/>
      <c r="CCH202" s="319"/>
      <c r="CCI202" s="319"/>
      <c r="CCJ202" s="319"/>
      <c r="CCK202" s="319"/>
      <c r="CCL202" s="319"/>
      <c r="CCM202" s="319"/>
      <c r="CCN202" s="319"/>
      <c r="CCO202" s="319"/>
      <c r="CCP202" s="319"/>
      <c r="CCQ202" s="319"/>
      <c r="CCR202" s="319"/>
      <c r="CCS202" s="319"/>
      <c r="CCT202" s="319"/>
      <c r="CCU202" s="319"/>
      <c r="CCV202" s="319"/>
      <c r="CCW202" s="319"/>
      <c r="CCX202" s="319"/>
      <c r="CCY202" s="319"/>
      <c r="CCZ202" s="319"/>
      <c r="CDA202" s="319"/>
      <c r="CDB202" s="319"/>
      <c r="CDC202" s="319"/>
      <c r="CDD202" s="319"/>
      <c r="CDE202" s="319"/>
      <c r="CDF202" s="319"/>
      <c r="CDG202" s="319"/>
      <c r="CDH202" s="319"/>
      <c r="CDI202" s="319"/>
      <c r="CDJ202" s="319"/>
      <c r="CDK202" s="319"/>
      <c r="CDL202" s="319"/>
      <c r="CDM202" s="319"/>
      <c r="CDN202" s="319"/>
      <c r="CDO202" s="319"/>
      <c r="CDP202" s="319"/>
      <c r="CDQ202" s="319"/>
      <c r="CDR202" s="319"/>
      <c r="CDS202" s="319"/>
      <c r="CDT202" s="319"/>
      <c r="CDU202" s="319"/>
      <c r="CDV202" s="319"/>
      <c r="CDW202" s="319"/>
      <c r="CDX202" s="319"/>
      <c r="CDY202" s="319"/>
      <c r="CDZ202" s="319"/>
      <c r="CEA202" s="319"/>
      <c r="CEB202" s="319"/>
      <c r="CEC202" s="319"/>
      <c r="CED202" s="319"/>
      <c r="CEE202" s="319"/>
      <c r="CEF202" s="319"/>
      <c r="CEG202" s="319"/>
      <c r="CEH202" s="319"/>
      <c r="CEI202" s="319"/>
      <c r="CEJ202" s="319"/>
      <c r="CEK202" s="319"/>
      <c r="CEL202" s="319"/>
      <c r="CEM202" s="319"/>
      <c r="CEN202" s="319"/>
      <c r="CEO202" s="319"/>
      <c r="CEP202" s="319"/>
      <c r="CEQ202" s="319"/>
      <c r="CER202" s="319"/>
      <c r="CES202" s="319"/>
      <c r="CET202" s="319"/>
      <c r="CEU202" s="319"/>
      <c r="CEV202" s="319"/>
      <c r="CEW202" s="319"/>
      <c r="CEX202" s="319"/>
      <c r="CEY202" s="319"/>
      <c r="CEZ202" s="319"/>
      <c r="CFA202" s="319"/>
      <c r="CFB202" s="319"/>
      <c r="CFC202" s="319"/>
      <c r="CFD202" s="319"/>
      <c r="CFE202" s="319"/>
      <c r="CFF202" s="319"/>
      <c r="CFG202" s="319"/>
      <c r="CFH202" s="319"/>
      <c r="CFI202" s="319"/>
      <c r="CFJ202" s="319"/>
      <c r="CFK202" s="319"/>
      <c r="CFL202" s="319"/>
      <c r="CFM202" s="319"/>
      <c r="CFN202" s="319"/>
      <c r="CFO202" s="319"/>
      <c r="CFP202" s="319"/>
      <c r="CFQ202" s="319"/>
      <c r="CFR202" s="319"/>
      <c r="CFS202" s="319"/>
      <c r="CFT202" s="319"/>
      <c r="CFU202" s="319"/>
      <c r="CFV202" s="319"/>
      <c r="CFW202" s="319"/>
      <c r="CFX202" s="319"/>
      <c r="CFY202" s="319"/>
      <c r="CFZ202" s="319"/>
      <c r="CGA202" s="319"/>
      <c r="CGB202" s="319"/>
      <c r="CGC202" s="319"/>
      <c r="CGD202" s="319"/>
      <c r="CGE202" s="319"/>
      <c r="CGF202" s="319"/>
      <c r="CGG202" s="319"/>
      <c r="CGH202" s="319"/>
      <c r="CGI202" s="319"/>
      <c r="CGJ202" s="319"/>
      <c r="CGK202" s="319"/>
      <c r="CGL202" s="319"/>
      <c r="CGM202" s="319"/>
      <c r="CGN202" s="319"/>
      <c r="CGO202" s="319"/>
      <c r="CGP202" s="319"/>
      <c r="CGQ202" s="319"/>
      <c r="CGR202" s="319"/>
      <c r="CGS202" s="319"/>
      <c r="CGT202" s="319"/>
      <c r="CGU202" s="319"/>
      <c r="CGV202" s="319"/>
      <c r="CGW202" s="319"/>
      <c r="CGX202" s="319"/>
      <c r="CGY202" s="319"/>
      <c r="CGZ202" s="319"/>
      <c r="CHA202" s="319"/>
      <c r="CHB202" s="319"/>
      <c r="CHC202" s="319"/>
      <c r="CHD202" s="319"/>
      <c r="CHE202" s="319"/>
      <c r="CHF202" s="319"/>
      <c r="CHG202" s="319"/>
      <c r="CHH202" s="319"/>
      <c r="CHI202" s="319"/>
      <c r="CHJ202" s="319"/>
      <c r="CHK202" s="319"/>
      <c r="CHL202" s="319"/>
      <c r="CHM202" s="319"/>
      <c r="CHN202" s="319"/>
      <c r="CHO202" s="319"/>
      <c r="CHP202" s="319"/>
      <c r="CHQ202" s="319"/>
      <c r="CHR202" s="319"/>
      <c r="CHS202" s="319"/>
      <c r="CHT202" s="319"/>
      <c r="CHU202" s="319"/>
      <c r="CHV202" s="319"/>
      <c r="CHW202" s="319"/>
      <c r="CHX202" s="319"/>
      <c r="CHY202" s="319"/>
      <c r="CHZ202" s="319"/>
      <c r="CIA202" s="319"/>
      <c r="CIB202" s="319"/>
      <c r="CIC202" s="319"/>
      <c r="CID202" s="319"/>
      <c r="CIE202" s="319"/>
      <c r="CIF202" s="319"/>
      <c r="CIG202" s="319"/>
      <c r="CIH202" s="319"/>
      <c r="CII202" s="319"/>
      <c r="CIJ202" s="319"/>
      <c r="CIK202" s="319"/>
      <c r="CIL202" s="319"/>
      <c r="CIM202" s="319"/>
      <c r="CIN202" s="319"/>
      <c r="CIO202" s="319"/>
      <c r="CIP202" s="319"/>
      <c r="CIQ202" s="319"/>
      <c r="CIR202" s="319"/>
      <c r="CIS202" s="319"/>
      <c r="CIT202" s="319"/>
      <c r="CIU202" s="319"/>
      <c r="CIV202" s="319"/>
      <c r="CIW202" s="319"/>
      <c r="CIX202" s="319"/>
      <c r="CIY202" s="319"/>
      <c r="CIZ202" s="319"/>
      <c r="CJA202" s="319"/>
      <c r="CJB202" s="319"/>
      <c r="CJC202" s="319"/>
      <c r="CJD202" s="319"/>
      <c r="CJE202" s="319"/>
      <c r="CJF202" s="319"/>
      <c r="CJG202" s="319"/>
      <c r="CJH202" s="319"/>
      <c r="CJI202" s="319"/>
      <c r="CJJ202" s="319"/>
      <c r="CJK202" s="319"/>
      <c r="CJL202" s="319"/>
      <c r="CJM202" s="319"/>
      <c r="CJN202" s="319"/>
      <c r="CJO202" s="319"/>
      <c r="CJP202" s="319"/>
      <c r="CJQ202" s="319"/>
      <c r="CJR202" s="319"/>
      <c r="CJS202" s="319"/>
      <c r="CJT202" s="319"/>
      <c r="CJU202" s="319"/>
      <c r="CJV202" s="319"/>
      <c r="CJW202" s="319"/>
      <c r="CJX202" s="319"/>
      <c r="CJY202" s="319"/>
      <c r="CJZ202" s="319"/>
      <c r="CKA202" s="319"/>
      <c r="CKB202" s="319"/>
      <c r="CKC202" s="319"/>
      <c r="CKD202" s="319"/>
      <c r="CKE202" s="319"/>
      <c r="CKF202" s="319"/>
      <c r="CKG202" s="319"/>
      <c r="CKH202" s="319"/>
      <c r="CKI202" s="319"/>
      <c r="CKJ202" s="319"/>
      <c r="CKK202" s="319"/>
      <c r="CKL202" s="319"/>
      <c r="CKM202" s="319"/>
      <c r="CKN202" s="319"/>
      <c r="CKO202" s="319"/>
      <c r="CKP202" s="319"/>
      <c r="CKQ202" s="319"/>
      <c r="CKR202" s="319"/>
      <c r="CKS202" s="319"/>
      <c r="CKT202" s="319"/>
      <c r="CKU202" s="319"/>
      <c r="CKV202" s="319"/>
      <c r="CKW202" s="319"/>
      <c r="CKX202" s="319"/>
      <c r="CKY202" s="319"/>
      <c r="CKZ202" s="319"/>
      <c r="CLA202" s="319"/>
      <c r="CLB202" s="319"/>
      <c r="CLC202" s="319"/>
      <c r="CLD202" s="319"/>
      <c r="CLE202" s="319"/>
      <c r="CLF202" s="319"/>
      <c r="CLG202" s="319"/>
      <c r="CLH202" s="319"/>
      <c r="CLI202" s="319"/>
      <c r="CLJ202" s="319"/>
      <c r="CLK202" s="319"/>
      <c r="CLL202" s="319"/>
      <c r="CLM202" s="319"/>
      <c r="CLN202" s="319"/>
      <c r="CLO202" s="319"/>
      <c r="CLP202" s="319"/>
      <c r="CLQ202" s="319"/>
      <c r="CLR202" s="319"/>
      <c r="CLS202" s="319"/>
      <c r="CLT202" s="319"/>
      <c r="CLU202" s="319"/>
      <c r="CLV202" s="319"/>
      <c r="CLW202" s="319"/>
      <c r="CLX202" s="319"/>
      <c r="CLY202" s="319"/>
      <c r="CLZ202" s="319"/>
      <c r="CMA202" s="319"/>
      <c r="CMB202" s="319"/>
      <c r="CMC202" s="319"/>
      <c r="CMD202" s="319"/>
      <c r="CME202" s="319"/>
      <c r="CMF202" s="319"/>
      <c r="CMG202" s="319"/>
      <c r="CMH202" s="319"/>
      <c r="CMI202" s="319"/>
      <c r="CMJ202" s="319"/>
      <c r="CMK202" s="319"/>
      <c r="CML202" s="319"/>
      <c r="CMM202" s="319"/>
      <c r="CMN202" s="319"/>
      <c r="CMO202" s="319"/>
      <c r="CMP202" s="319"/>
      <c r="CMQ202" s="319"/>
      <c r="CMR202" s="319"/>
      <c r="CMS202" s="319"/>
      <c r="CMT202" s="319"/>
      <c r="CMU202" s="319"/>
      <c r="CMV202" s="319"/>
      <c r="CMW202" s="319"/>
      <c r="CMX202" s="319"/>
      <c r="CMY202" s="319"/>
      <c r="CMZ202" s="319"/>
      <c r="CNA202" s="319"/>
      <c r="CNB202" s="319"/>
      <c r="CNC202" s="319"/>
      <c r="CND202" s="319"/>
      <c r="CNE202" s="319"/>
      <c r="CNF202" s="319"/>
      <c r="CNG202" s="319"/>
      <c r="CNH202" s="319"/>
      <c r="CNI202" s="319"/>
      <c r="CNJ202" s="319"/>
      <c r="CNK202" s="319"/>
      <c r="CNL202" s="319"/>
      <c r="CNM202" s="319"/>
      <c r="CNN202" s="319"/>
      <c r="CNO202" s="319"/>
      <c r="CNP202" s="319"/>
      <c r="CNQ202" s="319"/>
      <c r="CNR202" s="319"/>
      <c r="CNS202" s="319"/>
      <c r="CNT202" s="319"/>
      <c r="CNU202" s="319"/>
      <c r="CNV202" s="319"/>
      <c r="CNW202" s="319"/>
      <c r="CNX202" s="319"/>
      <c r="CNY202" s="319"/>
      <c r="CNZ202" s="319"/>
      <c r="COA202" s="319"/>
      <c r="COB202" s="319"/>
      <c r="COC202" s="319"/>
      <c r="COD202" s="319"/>
      <c r="COE202" s="319"/>
      <c r="COF202" s="319"/>
      <c r="COG202" s="319"/>
      <c r="COH202" s="319"/>
      <c r="COI202" s="319"/>
      <c r="COJ202" s="319"/>
      <c r="COK202" s="319"/>
      <c r="COL202" s="319"/>
      <c r="COM202" s="319"/>
      <c r="CON202" s="319"/>
      <c r="COO202" s="319"/>
      <c r="COP202" s="319"/>
      <c r="COQ202" s="319"/>
      <c r="COR202" s="319"/>
      <c r="COS202" s="319"/>
      <c r="COT202" s="319"/>
      <c r="COU202" s="319"/>
      <c r="COV202" s="319"/>
      <c r="COW202" s="319"/>
      <c r="COX202" s="319"/>
      <c r="COY202" s="319"/>
      <c r="COZ202" s="319"/>
      <c r="CPA202" s="319"/>
      <c r="CPB202" s="319"/>
      <c r="CPC202" s="319"/>
      <c r="CPD202" s="319"/>
      <c r="CPE202" s="319"/>
      <c r="CPF202" s="319"/>
      <c r="CPG202" s="319"/>
      <c r="CPH202" s="319"/>
      <c r="CPI202" s="319"/>
      <c r="CPJ202" s="319"/>
      <c r="CPK202" s="319"/>
      <c r="CPL202" s="319"/>
      <c r="CPM202" s="319"/>
      <c r="CPN202" s="319"/>
      <c r="CPO202" s="319"/>
      <c r="CPP202" s="319"/>
      <c r="CPQ202" s="319"/>
      <c r="CPR202" s="319"/>
      <c r="CPS202" s="319"/>
      <c r="CPT202" s="319"/>
      <c r="CPU202" s="319"/>
      <c r="CPV202" s="319"/>
      <c r="CPW202" s="319"/>
      <c r="CPX202" s="319"/>
      <c r="CPY202" s="319"/>
      <c r="CPZ202" s="319"/>
      <c r="CQA202" s="319"/>
      <c r="CQB202" s="319"/>
      <c r="CQC202" s="319"/>
      <c r="CQD202" s="319"/>
      <c r="CQE202" s="319"/>
      <c r="CQF202" s="319"/>
      <c r="CQG202" s="319"/>
      <c r="CQH202" s="319"/>
      <c r="CQI202" s="319"/>
      <c r="CQJ202" s="319"/>
      <c r="CQK202" s="319"/>
      <c r="CQL202" s="319"/>
      <c r="CQM202" s="319"/>
      <c r="CQN202" s="319"/>
      <c r="CQO202" s="319"/>
      <c r="CQP202" s="319"/>
      <c r="CQQ202" s="319"/>
      <c r="CQR202" s="319"/>
      <c r="CQS202" s="319"/>
      <c r="CQT202" s="319"/>
      <c r="CQU202" s="319"/>
      <c r="CQV202" s="319"/>
      <c r="CQW202" s="319"/>
      <c r="CQX202" s="319"/>
      <c r="CQY202" s="319"/>
      <c r="CQZ202" s="319"/>
      <c r="CRA202" s="319"/>
      <c r="CRB202" s="319"/>
      <c r="CRC202" s="319"/>
      <c r="CRD202" s="319"/>
      <c r="CRE202" s="319"/>
      <c r="CRF202" s="319"/>
      <c r="CRG202" s="319"/>
      <c r="CRH202" s="319"/>
      <c r="CRI202" s="319"/>
      <c r="CRJ202" s="319"/>
      <c r="CRK202" s="319"/>
      <c r="CRL202" s="319"/>
      <c r="CRM202" s="319"/>
      <c r="CRN202" s="319"/>
      <c r="CRO202" s="319"/>
      <c r="CRP202" s="319"/>
      <c r="CRQ202" s="319"/>
      <c r="CRR202" s="319"/>
      <c r="CRS202" s="319"/>
      <c r="CRT202" s="319"/>
      <c r="CRU202" s="319"/>
      <c r="CRV202" s="319"/>
      <c r="CRW202" s="319"/>
      <c r="CRX202" s="319"/>
      <c r="CRY202" s="319"/>
      <c r="CRZ202" s="319"/>
      <c r="CSA202" s="319"/>
      <c r="CSB202" s="319"/>
      <c r="CSC202" s="319"/>
      <c r="CSD202" s="319"/>
      <c r="CSE202" s="319"/>
      <c r="CSF202" s="319"/>
      <c r="CSG202" s="319"/>
      <c r="CSH202" s="319"/>
      <c r="CSI202" s="319"/>
      <c r="CSJ202" s="319"/>
      <c r="CSK202" s="319"/>
      <c r="CSL202" s="319"/>
      <c r="CSM202" s="319"/>
      <c r="CSN202" s="319"/>
      <c r="CSO202" s="319"/>
      <c r="CSP202" s="319"/>
      <c r="CSQ202" s="319"/>
      <c r="CSR202" s="319"/>
      <c r="CSS202" s="319"/>
      <c r="CST202" s="319"/>
      <c r="CSU202" s="319"/>
      <c r="CSV202" s="319"/>
      <c r="CSW202" s="319"/>
      <c r="CSX202" s="319"/>
      <c r="CSY202" s="319"/>
      <c r="CSZ202" s="319"/>
      <c r="CTA202" s="319"/>
      <c r="CTB202" s="319"/>
      <c r="CTC202" s="319"/>
      <c r="CTD202" s="319"/>
      <c r="CTE202" s="319"/>
      <c r="CTF202" s="319"/>
      <c r="CTG202" s="319"/>
      <c r="CTH202" s="319"/>
      <c r="CTI202" s="319"/>
      <c r="CTJ202" s="319"/>
      <c r="CTK202" s="319"/>
      <c r="CTL202" s="319"/>
      <c r="CTM202" s="319"/>
      <c r="CTN202" s="319"/>
      <c r="CTO202" s="319"/>
      <c r="CTP202" s="319"/>
      <c r="CTQ202" s="319"/>
      <c r="CTR202" s="319"/>
      <c r="CTS202" s="319"/>
      <c r="CTT202" s="319"/>
      <c r="CTU202" s="319"/>
      <c r="CTV202" s="319"/>
      <c r="CTW202" s="319"/>
      <c r="CTX202" s="319"/>
      <c r="CTY202" s="319"/>
      <c r="CTZ202" s="319"/>
      <c r="CUA202" s="319"/>
      <c r="CUB202" s="319"/>
      <c r="CUC202" s="319"/>
      <c r="CUD202" s="319"/>
      <c r="CUE202" s="319"/>
      <c r="CUF202" s="319"/>
      <c r="CUG202" s="319"/>
      <c r="CUH202" s="319"/>
      <c r="CUI202" s="319"/>
      <c r="CUJ202" s="319"/>
      <c r="CUK202" s="319"/>
      <c r="CUL202" s="319"/>
      <c r="CUM202" s="319"/>
      <c r="CUN202" s="319"/>
      <c r="CUO202" s="319"/>
      <c r="CUP202" s="319"/>
      <c r="CUQ202" s="319"/>
      <c r="CUR202" s="319"/>
      <c r="CUS202" s="319"/>
      <c r="CUT202" s="319"/>
      <c r="CUU202" s="319"/>
      <c r="CUV202" s="319"/>
      <c r="CUW202" s="319"/>
      <c r="CUX202" s="319"/>
      <c r="CUY202" s="319"/>
      <c r="CUZ202" s="319"/>
      <c r="CVA202" s="319"/>
      <c r="CVB202" s="319"/>
      <c r="CVC202" s="319"/>
      <c r="CVD202" s="319"/>
      <c r="CVE202" s="319"/>
      <c r="CVF202" s="319"/>
      <c r="CVG202" s="319"/>
      <c r="CVH202" s="319"/>
      <c r="CVI202" s="319"/>
      <c r="CVJ202" s="319"/>
      <c r="CVK202" s="319"/>
      <c r="CVL202" s="319"/>
      <c r="CVM202" s="319"/>
      <c r="CVN202" s="319"/>
      <c r="CVO202" s="319"/>
      <c r="CVP202" s="319"/>
      <c r="CVQ202" s="319"/>
      <c r="CVR202" s="319"/>
      <c r="CVS202" s="319"/>
      <c r="CVT202" s="319"/>
      <c r="CVU202" s="319"/>
      <c r="CVV202" s="319"/>
      <c r="CVW202" s="319"/>
      <c r="CVX202" s="319"/>
      <c r="CVY202" s="319"/>
      <c r="CVZ202" s="319"/>
      <c r="CWA202" s="319"/>
      <c r="CWB202" s="319"/>
      <c r="CWC202" s="319"/>
      <c r="CWD202" s="319"/>
      <c r="CWE202" s="319"/>
      <c r="CWF202" s="319"/>
      <c r="CWG202" s="319"/>
      <c r="CWH202" s="319"/>
      <c r="CWI202" s="319"/>
      <c r="CWJ202" s="319"/>
      <c r="CWK202" s="319"/>
      <c r="CWL202" s="319"/>
      <c r="CWM202" s="319"/>
      <c r="CWN202" s="319"/>
      <c r="CWO202" s="319"/>
      <c r="CWP202" s="319"/>
      <c r="CWQ202" s="319"/>
      <c r="CWR202" s="319"/>
      <c r="CWS202" s="319"/>
      <c r="CWT202" s="319"/>
      <c r="CWU202" s="319"/>
      <c r="CWV202" s="319"/>
      <c r="CWW202" s="319"/>
      <c r="CWX202" s="319"/>
      <c r="CWY202" s="319"/>
      <c r="CWZ202" s="319"/>
      <c r="CXA202" s="319"/>
      <c r="CXB202" s="319"/>
      <c r="CXC202" s="319"/>
      <c r="CXD202" s="319"/>
      <c r="CXE202" s="319"/>
      <c r="CXF202" s="319"/>
      <c r="CXG202" s="319"/>
      <c r="CXH202" s="319"/>
      <c r="CXI202" s="319"/>
      <c r="CXJ202" s="319"/>
      <c r="CXK202" s="319"/>
      <c r="CXL202" s="319"/>
      <c r="CXM202" s="319"/>
      <c r="CXN202" s="319"/>
      <c r="CXO202" s="319"/>
      <c r="CXP202" s="319"/>
      <c r="CXQ202" s="319"/>
      <c r="CXR202" s="319"/>
      <c r="CXS202" s="319"/>
      <c r="CXT202" s="319"/>
      <c r="CXU202" s="319"/>
      <c r="CXV202" s="319"/>
      <c r="CXW202" s="319"/>
      <c r="CXX202" s="319"/>
      <c r="CXY202" s="319"/>
      <c r="CXZ202" s="319"/>
      <c r="CYA202" s="319"/>
      <c r="CYB202" s="319"/>
      <c r="CYC202" s="319"/>
      <c r="CYD202" s="319"/>
      <c r="CYE202" s="319"/>
      <c r="CYF202" s="319"/>
      <c r="CYG202" s="319"/>
      <c r="CYH202" s="319"/>
      <c r="CYI202" s="319"/>
      <c r="CYJ202" s="319"/>
      <c r="CYK202" s="319"/>
      <c r="CYL202" s="319"/>
      <c r="CYM202" s="319"/>
      <c r="CYN202" s="319"/>
      <c r="CYO202" s="319"/>
      <c r="CYP202" s="319"/>
      <c r="CYQ202" s="319"/>
      <c r="CYR202" s="319"/>
      <c r="CYS202" s="319"/>
      <c r="CYT202" s="319"/>
      <c r="CYU202" s="319"/>
      <c r="CYV202" s="319"/>
      <c r="CYW202" s="319"/>
      <c r="CYX202" s="319"/>
      <c r="CYY202" s="319"/>
      <c r="CYZ202" s="319"/>
      <c r="CZA202" s="319"/>
      <c r="CZB202" s="319"/>
      <c r="CZC202" s="319"/>
      <c r="CZD202" s="319"/>
      <c r="CZE202" s="319"/>
      <c r="CZF202" s="319"/>
      <c r="CZG202" s="319"/>
      <c r="CZH202" s="319"/>
      <c r="CZI202" s="319"/>
      <c r="CZJ202" s="319"/>
      <c r="CZK202" s="319"/>
      <c r="CZL202" s="319"/>
      <c r="CZM202" s="319"/>
      <c r="CZN202" s="319"/>
      <c r="CZO202" s="319"/>
      <c r="CZP202" s="319"/>
      <c r="CZQ202" s="319"/>
      <c r="CZR202" s="319"/>
      <c r="CZS202" s="319"/>
      <c r="CZT202" s="319"/>
      <c r="CZU202" s="319"/>
      <c r="CZV202" s="319"/>
      <c r="CZW202" s="319"/>
      <c r="CZX202" s="319"/>
      <c r="CZY202" s="319"/>
      <c r="CZZ202" s="319"/>
      <c r="DAA202" s="319"/>
      <c r="DAB202" s="319"/>
      <c r="DAC202" s="319"/>
      <c r="DAD202" s="319"/>
      <c r="DAE202" s="319"/>
      <c r="DAF202" s="319"/>
      <c r="DAG202" s="319"/>
      <c r="DAH202" s="319"/>
      <c r="DAI202" s="319"/>
      <c r="DAJ202" s="319"/>
      <c r="DAK202" s="319"/>
      <c r="DAL202" s="319"/>
      <c r="DAM202" s="319"/>
      <c r="DAN202" s="319"/>
      <c r="DAO202" s="319"/>
      <c r="DAP202" s="319"/>
      <c r="DAQ202" s="319"/>
      <c r="DAR202" s="319"/>
      <c r="DAS202" s="319"/>
      <c r="DAT202" s="319"/>
      <c r="DAU202" s="319"/>
      <c r="DAV202" s="319"/>
      <c r="DAW202" s="319"/>
      <c r="DAX202" s="319"/>
      <c r="DAY202" s="319"/>
      <c r="DAZ202" s="319"/>
      <c r="DBA202" s="319"/>
      <c r="DBB202" s="319"/>
      <c r="DBC202" s="319"/>
      <c r="DBD202" s="319"/>
      <c r="DBE202" s="319"/>
      <c r="DBF202" s="319"/>
      <c r="DBG202" s="319"/>
      <c r="DBH202" s="319"/>
      <c r="DBI202" s="319"/>
      <c r="DBJ202" s="319"/>
      <c r="DBK202" s="319"/>
      <c r="DBL202" s="319"/>
      <c r="DBM202" s="319"/>
      <c r="DBN202" s="319"/>
      <c r="DBO202" s="319"/>
      <c r="DBP202" s="319"/>
      <c r="DBQ202" s="319"/>
      <c r="DBR202" s="319"/>
      <c r="DBS202" s="319"/>
      <c r="DBT202" s="319"/>
      <c r="DBU202" s="319"/>
      <c r="DBV202" s="319"/>
      <c r="DBW202" s="319"/>
      <c r="DBX202" s="319"/>
      <c r="DBY202" s="319"/>
      <c r="DBZ202" s="319"/>
      <c r="DCA202" s="319"/>
      <c r="DCB202" s="319"/>
      <c r="DCC202" s="319"/>
      <c r="DCD202" s="319"/>
      <c r="DCE202" s="319"/>
      <c r="DCF202" s="319"/>
      <c r="DCG202" s="319"/>
      <c r="DCH202" s="319"/>
      <c r="DCI202" s="319"/>
      <c r="DCJ202" s="319"/>
      <c r="DCK202" s="319"/>
      <c r="DCL202" s="319"/>
      <c r="DCM202" s="319"/>
      <c r="DCN202" s="319"/>
      <c r="DCO202" s="319"/>
      <c r="DCP202" s="319"/>
      <c r="DCQ202" s="319"/>
      <c r="DCR202" s="319"/>
      <c r="DCS202" s="319"/>
      <c r="DCT202" s="319"/>
      <c r="DCU202" s="319"/>
      <c r="DCV202" s="319"/>
      <c r="DCW202" s="319"/>
      <c r="DCX202" s="319"/>
      <c r="DCY202" s="319"/>
      <c r="DCZ202" s="319"/>
      <c r="DDA202" s="319"/>
      <c r="DDB202" s="319"/>
      <c r="DDC202" s="319"/>
      <c r="DDD202" s="319"/>
      <c r="DDE202" s="319"/>
      <c r="DDF202" s="319"/>
      <c r="DDG202" s="319"/>
      <c r="DDH202" s="319"/>
      <c r="DDI202" s="319"/>
      <c r="DDJ202" s="319"/>
      <c r="DDK202" s="319"/>
      <c r="DDL202" s="319"/>
      <c r="DDM202" s="319"/>
      <c r="DDN202" s="319"/>
      <c r="DDO202" s="319"/>
      <c r="DDP202" s="319"/>
      <c r="DDQ202" s="319"/>
      <c r="DDR202" s="319"/>
      <c r="DDS202" s="319"/>
      <c r="DDT202" s="319"/>
      <c r="DDU202" s="319"/>
      <c r="DDV202" s="319"/>
      <c r="DDW202" s="319"/>
      <c r="DDX202" s="319"/>
      <c r="DDY202" s="319"/>
      <c r="DDZ202" s="319"/>
      <c r="DEA202" s="319"/>
      <c r="DEB202" s="319"/>
      <c r="DEC202" s="319"/>
      <c r="DED202" s="319"/>
      <c r="DEE202" s="319"/>
      <c r="DEF202" s="319"/>
      <c r="DEG202" s="319"/>
      <c r="DEH202" s="319"/>
      <c r="DEI202" s="319"/>
      <c r="DEJ202" s="319"/>
      <c r="DEK202" s="319"/>
      <c r="DEL202" s="319"/>
      <c r="DEM202" s="319"/>
      <c r="DEN202" s="319"/>
      <c r="DEO202" s="319"/>
      <c r="DEP202" s="319"/>
      <c r="DEQ202" s="319"/>
      <c r="DER202" s="319"/>
      <c r="DES202" s="319"/>
      <c r="DET202" s="319"/>
      <c r="DEU202" s="319"/>
      <c r="DEV202" s="319"/>
      <c r="DEW202" s="319"/>
      <c r="DEX202" s="319"/>
      <c r="DEY202" s="319"/>
      <c r="DEZ202" s="319"/>
      <c r="DFA202" s="319"/>
      <c r="DFB202" s="319"/>
      <c r="DFC202" s="319"/>
      <c r="DFD202" s="319"/>
      <c r="DFE202" s="319"/>
      <c r="DFF202" s="319"/>
      <c r="DFG202" s="319"/>
      <c r="DFH202" s="319"/>
      <c r="DFI202" s="319"/>
      <c r="DFJ202" s="319"/>
      <c r="DFK202" s="319"/>
      <c r="DFL202" s="319"/>
      <c r="DFM202" s="319"/>
      <c r="DFN202" s="319"/>
      <c r="DFO202" s="319"/>
      <c r="DFP202" s="319"/>
      <c r="DFQ202" s="319"/>
      <c r="DFR202" s="319"/>
      <c r="DFS202" s="319"/>
      <c r="DFT202" s="319"/>
      <c r="DFU202" s="319"/>
      <c r="DFV202" s="319"/>
      <c r="DFW202" s="319"/>
      <c r="DFX202" s="319"/>
      <c r="DFY202" s="319"/>
      <c r="DFZ202" s="319"/>
      <c r="DGA202" s="319"/>
      <c r="DGB202" s="319"/>
      <c r="DGC202" s="319"/>
      <c r="DGD202" s="319"/>
      <c r="DGE202" s="319"/>
      <c r="DGF202" s="319"/>
      <c r="DGG202" s="319"/>
      <c r="DGH202" s="319"/>
      <c r="DGI202" s="319"/>
      <c r="DGJ202" s="319"/>
      <c r="DGK202" s="319"/>
      <c r="DGL202" s="319"/>
      <c r="DGM202" s="319"/>
      <c r="DGN202" s="319"/>
      <c r="DGO202" s="319"/>
      <c r="DGP202" s="319"/>
      <c r="DGQ202" s="319"/>
      <c r="DGR202" s="319"/>
      <c r="DGS202" s="319"/>
      <c r="DGT202" s="319"/>
      <c r="DGU202" s="319"/>
      <c r="DGV202" s="319"/>
      <c r="DGW202" s="319"/>
      <c r="DGX202" s="319"/>
      <c r="DGY202" s="319"/>
      <c r="DGZ202" s="319"/>
      <c r="DHA202" s="319"/>
      <c r="DHB202" s="319"/>
      <c r="DHC202" s="319"/>
      <c r="DHD202" s="319"/>
      <c r="DHE202" s="319"/>
      <c r="DHF202" s="319"/>
      <c r="DHG202" s="319"/>
      <c r="DHH202" s="319"/>
      <c r="DHI202" s="319"/>
      <c r="DHJ202" s="319"/>
      <c r="DHK202" s="319"/>
      <c r="DHL202" s="319"/>
      <c r="DHM202" s="319"/>
      <c r="DHN202" s="319"/>
      <c r="DHO202" s="319"/>
      <c r="DHP202" s="319"/>
      <c r="DHQ202" s="319"/>
      <c r="DHR202" s="319"/>
      <c r="DHS202" s="319"/>
      <c r="DHT202" s="319"/>
      <c r="DHU202" s="319"/>
      <c r="DHV202" s="319"/>
      <c r="DHW202" s="319"/>
      <c r="DHX202" s="319"/>
      <c r="DHY202" s="319"/>
      <c r="DHZ202" s="319"/>
      <c r="DIA202" s="319"/>
      <c r="DIB202" s="319"/>
      <c r="DIC202" s="319"/>
      <c r="DID202" s="319"/>
      <c r="DIE202" s="319"/>
      <c r="DIF202" s="319"/>
      <c r="DIG202" s="319"/>
      <c r="DIH202" s="319"/>
      <c r="DII202" s="319"/>
      <c r="DIJ202" s="319"/>
      <c r="DIK202" s="319"/>
      <c r="DIL202" s="319"/>
      <c r="DIM202" s="319"/>
      <c r="DIN202" s="319"/>
      <c r="DIO202" s="319"/>
      <c r="DIP202" s="319"/>
      <c r="DIQ202" s="319"/>
      <c r="DIR202" s="319"/>
      <c r="DIS202" s="319"/>
      <c r="DIT202" s="319"/>
      <c r="DIU202" s="319"/>
      <c r="DIV202" s="319"/>
      <c r="DIW202" s="319"/>
      <c r="DIX202" s="319"/>
      <c r="DIY202" s="319"/>
      <c r="DIZ202" s="319"/>
      <c r="DJA202" s="319"/>
      <c r="DJB202" s="319"/>
      <c r="DJC202" s="319"/>
      <c r="DJD202" s="319"/>
      <c r="DJE202" s="319"/>
      <c r="DJF202" s="319"/>
      <c r="DJG202" s="319"/>
      <c r="DJH202" s="319"/>
      <c r="DJI202" s="319"/>
      <c r="DJJ202" s="319"/>
      <c r="DJK202" s="319"/>
      <c r="DJL202" s="319"/>
      <c r="DJM202" s="319"/>
      <c r="DJN202" s="319"/>
      <c r="DJO202" s="319"/>
      <c r="DJP202" s="319"/>
      <c r="DJQ202" s="319"/>
      <c r="DJR202" s="319"/>
      <c r="DJS202" s="319"/>
      <c r="DJT202" s="319"/>
      <c r="DJU202" s="319"/>
      <c r="DJV202" s="319"/>
      <c r="DJW202" s="319"/>
      <c r="DJX202" s="319"/>
      <c r="DJY202" s="319"/>
      <c r="DJZ202" s="319"/>
      <c r="DKA202" s="319"/>
      <c r="DKB202" s="319"/>
      <c r="DKC202" s="319"/>
      <c r="DKD202" s="319"/>
      <c r="DKE202" s="319"/>
      <c r="DKF202" s="319"/>
      <c r="DKG202" s="319"/>
      <c r="DKH202" s="319"/>
      <c r="DKI202" s="319"/>
      <c r="DKJ202" s="319"/>
      <c r="DKK202" s="319"/>
      <c r="DKL202" s="319"/>
      <c r="DKM202" s="319"/>
      <c r="DKN202" s="319"/>
      <c r="DKO202" s="319"/>
      <c r="DKP202" s="319"/>
      <c r="DKQ202" s="319"/>
      <c r="DKR202" s="319"/>
      <c r="DKS202" s="319"/>
      <c r="DKT202" s="319"/>
      <c r="DKU202" s="319"/>
      <c r="DKV202" s="319"/>
      <c r="DKW202" s="319"/>
      <c r="DKX202" s="319"/>
      <c r="DKY202" s="319"/>
      <c r="DKZ202" s="319"/>
      <c r="DLA202" s="319"/>
      <c r="DLB202" s="319"/>
      <c r="DLC202" s="319"/>
      <c r="DLD202" s="319"/>
      <c r="DLE202" s="319"/>
      <c r="DLF202" s="319"/>
      <c r="DLG202" s="319"/>
      <c r="DLH202" s="319"/>
      <c r="DLI202" s="319"/>
      <c r="DLJ202" s="319"/>
      <c r="DLK202" s="319"/>
      <c r="DLL202" s="319"/>
      <c r="DLM202" s="319"/>
      <c r="DLN202" s="319"/>
      <c r="DLO202" s="319"/>
      <c r="DLP202" s="319"/>
      <c r="DLQ202" s="319"/>
      <c r="DLR202" s="319"/>
      <c r="DLS202" s="319"/>
      <c r="DLT202" s="319"/>
      <c r="DLU202" s="319"/>
      <c r="DLV202" s="319"/>
      <c r="DLW202" s="319"/>
      <c r="DLX202" s="319"/>
      <c r="DLY202" s="319"/>
      <c r="DLZ202" s="319"/>
      <c r="DMA202" s="319"/>
      <c r="DMB202" s="319"/>
      <c r="DMC202" s="319"/>
      <c r="DMD202" s="319"/>
      <c r="DME202" s="319"/>
      <c r="DMF202" s="319"/>
      <c r="DMG202" s="319"/>
      <c r="DMH202" s="319"/>
      <c r="DMI202" s="319"/>
      <c r="DMJ202" s="319"/>
      <c r="DMK202" s="319"/>
      <c r="DML202" s="319"/>
      <c r="DMM202" s="319"/>
      <c r="DMN202" s="319"/>
      <c r="DMO202" s="319"/>
      <c r="DMP202" s="319"/>
      <c r="DMQ202" s="319"/>
      <c r="DMR202" s="319"/>
      <c r="DMS202" s="319"/>
      <c r="DMT202" s="319"/>
      <c r="DMU202" s="319"/>
      <c r="DMV202" s="319"/>
      <c r="DMW202" s="319"/>
      <c r="DMX202" s="319"/>
      <c r="DMY202" s="319"/>
      <c r="DMZ202" s="319"/>
      <c r="DNA202" s="319"/>
      <c r="DNB202" s="319"/>
      <c r="DNC202" s="319"/>
      <c r="DND202" s="319"/>
      <c r="DNE202" s="319"/>
      <c r="DNF202" s="319"/>
      <c r="DNG202" s="319"/>
      <c r="DNH202" s="319"/>
      <c r="DNI202" s="319"/>
      <c r="DNJ202" s="319"/>
      <c r="DNK202" s="319"/>
      <c r="DNL202" s="319"/>
      <c r="DNM202" s="319"/>
      <c r="DNN202" s="319"/>
      <c r="DNO202" s="319"/>
      <c r="DNP202" s="319"/>
      <c r="DNQ202" s="319"/>
      <c r="DNR202" s="319"/>
      <c r="DNS202" s="319"/>
      <c r="DNT202" s="319"/>
      <c r="DNU202" s="319"/>
      <c r="DNV202" s="319"/>
      <c r="DNW202" s="319"/>
      <c r="DNX202" s="319"/>
      <c r="DNY202" s="319"/>
      <c r="DNZ202" s="319"/>
      <c r="DOA202" s="319"/>
      <c r="DOB202" s="319"/>
      <c r="DOC202" s="319"/>
      <c r="DOD202" s="319"/>
      <c r="DOE202" s="319"/>
      <c r="DOF202" s="319"/>
      <c r="DOG202" s="319"/>
      <c r="DOH202" s="319"/>
      <c r="DOI202" s="319"/>
      <c r="DOJ202" s="319"/>
      <c r="DOK202" s="319"/>
      <c r="DOL202" s="319"/>
      <c r="DOM202" s="319"/>
      <c r="DON202" s="319"/>
      <c r="DOO202" s="319"/>
      <c r="DOP202" s="319"/>
      <c r="DOQ202" s="319"/>
      <c r="DOR202" s="319"/>
      <c r="DOS202" s="319"/>
      <c r="DOT202" s="319"/>
      <c r="DOU202" s="319"/>
      <c r="DOV202" s="319"/>
      <c r="DOW202" s="319"/>
      <c r="DOX202" s="319"/>
      <c r="DOY202" s="319"/>
      <c r="DOZ202" s="319"/>
      <c r="DPA202" s="319"/>
      <c r="DPB202" s="319"/>
      <c r="DPC202" s="319"/>
      <c r="DPD202" s="319"/>
      <c r="DPE202" s="319"/>
      <c r="DPF202" s="319"/>
      <c r="DPG202" s="319"/>
      <c r="DPH202" s="319"/>
      <c r="DPI202" s="319"/>
      <c r="DPJ202" s="319"/>
      <c r="DPK202" s="319"/>
      <c r="DPL202" s="319"/>
      <c r="DPM202" s="319"/>
      <c r="DPN202" s="319"/>
      <c r="DPO202" s="319"/>
      <c r="DPP202" s="319"/>
      <c r="DPQ202" s="319"/>
      <c r="DPR202" s="319"/>
      <c r="DPS202" s="319"/>
      <c r="DPT202" s="319"/>
      <c r="DPU202" s="319"/>
      <c r="DPV202" s="319"/>
      <c r="DPW202" s="319"/>
      <c r="DPX202" s="319"/>
      <c r="DPY202" s="319"/>
      <c r="DPZ202" s="319"/>
      <c r="DQA202" s="319"/>
      <c r="DQB202" s="319"/>
      <c r="DQC202" s="319"/>
      <c r="DQD202" s="319"/>
      <c r="DQE202" s="319"/>
      <c r="DQF202" s="319"/>
      <c r="DQG202" s="319"/>
      <c r="DQH202" s="319"/>
      <c r="DQI202" s="319"/>
      <c r="DQJ202" s="319"/>
      <c r="DQK202" s="319"/>
      <c r="DQL202" s="319"/>
      <c r="DQM202" s="319"/>
      <c r="DQN202" s="319"/>
      <c r="DQO202" s="319"/>
      <c r="DQP202" s="319"/>
      <c r="DQQ202" s="319"/>
      <c r="DQR202" s="319"/>
      <c r="DQS202" s="319"/>
      <c r="DQT202" s="319"/>
      <c r="DQU202" s="319"/>
      <c r="DQV202" s="319"/>
      <c r="DQW202" s="319"/>
      <c r="DQX202" s="319"/>
      <c r="DQY202" s="319"/>
      <c r="DQZ202" s="319"/>
      <c r="DRA202" s="319"/>
      <c r="DRB202" s="319"/>
      <c r="DRC202" s="319"/>
      <c r="DRD202" s="319"/>
      <c r="DRE202" s="319"/>
      <c r="DRF202" s="319"/>
      <c r="DRG202" s="319"/>
      <c r="DRH202" s="319"/>
      <c r="DRI202" s="319"/>
      <c r="DRJ202" s="319"/>
      <c r="DRK202" s="319"/>
      <c r="DRL202" s="319"/>
      <c r="DRM202" s="319"/>
      <c r="DRN202" s="319"/>
      <c r="DRO202" s="319"/>
      <c r="DRP202" s="319"/>
      <c r="DRQ202" s="319"/>
      <c r="DRR202" s="319"/>
      <c r="DRS202" s="319"/>
      <c r="DRT202" s="319"/>
      <c r="DRU202" s="319"/>
      <c r="DRV202" s="319"/>
      <c r="DRW202" s="319"/>
      <c r="DRX202" s="319"/>
      <c r="DRY202" s="319"/>
      <c r="DRZ202" s="319"/>
      <c r="DSA202" s="319"/>
      <c r="DSB202" s="319"/>
      <c r="DSC202" s="319"/>
      <c r="DSD202" s="319"/>
      <c r="DSE202" s="319"/>
      <c r="DSF202" s="319"/>
      <c r="DSG202" s="319"/>
      <c r="DSH202" s="319"/>
      <c r="DSI202" s="319"/>
      <c r="DSJ202" s="319"/>
      <c r="DSK202" s="319"/>
      <c r="DSL202" s="319"/>
      <c r="DSM202" s="319"/>
      <c r="DSN202" s="319"/>
      <c r="DSO202" s="319"/>
      <c r="DSP202" s="319"/>
      <c r="DSQ202" s="319"/>
      <c r="DSR202" s="319"/>
      <c r="DSS202" s="319"/>
      <c r="DST202" s="319"/>
      <c r="DSU202" s="319"/>
      <c r="DSV202" s="319"/>
      <c r="DSW202" s="319"/>
      <c r="DSX202" s="319"/>
      <c r="DSY202" s="319"/>
      <c r="DSZ202" s="319"/>
      <c r="DTA202" s="319"/>
      <c r="DTB202" s="319"/>
      <c r="DTC202" s="319"/>
      <c r="DTD202" s="319"/>
      <c r="DTE202" s="319"/>
      <c r="DTF202" s="319"/>
      <c r="DTG202" s="319"/>
      <c r="DTH202" s="319"/>
      <c r="DTI202" s="319"/>
      <c r="DTJ202" s="319"/>
      <c r="DTK202" s="319"/>
      <c r="DTL202" s="319"/>
      <c r="DTM202" s="319"/>
      <c r="DTN202" s="319"/>
      <c r="DTO202" s="319"/>
      <c r="DTP202" s="319"/>
      <c r="DTQ202" s="319"/>
      <c r="DTR202" s="319"/>
      <c r="DTS202" s="319"/>
      <c r="DTT202" s="319"/>
      <c r="DTU202" s="319"/>
      <c r="DTV202" s="319"/>
      <c r="DTW202" s="319"/>
      <c r="DTX202" s="319"/>
      <c r="DTY202" s="319"/>
      <c r="DTZ202" s="319"/>
      <c r="DUA202" s="319"/>
      <c r="DUB202" s="319"/>
      <c r="DUC202" s="319"/>
      <c r="DUD202" s="319"/>
      <c r="DUE202" s="319"/>
      <c r="DUF202" s="319"/>
      <c r="DUG202" s="319"/>
      <c r="DUH202" s="319"/>
      <c r="DUI202" s="319"/>
      <c r="DUJ202" s="319"/>
      <c r="DUK202" s="319"/>
      <c r="DUL202" s="319"/>
      <c r="DUM202" s="319"/>
      <c r="DUN202" s="319"/>
      <c r="DUO202" s="319"/>
      <c r="DUP202" s="319"/>
      <c r="DUQ202" s="319"/>
      <c r="DUR202" s="319"/>
      <c r="DUS202" s="319"/>
      <c r="DUT202" s="319"/>
      <c r="DUU202" s="319"/>
      <c r="DUV202" s="319"/>
      <c r="DUW202" s="319"/>
      <c r="DUX202" s="319"/>
      <c r="DUY202" s="319"/>
      <c r="DUZ202" s="319"/>
      <c r="DVA202" s="319"/>
      <c r="DVB202" s="319"/>
      <c r="DVC202" s="319"/>
      <c r="DVD202" s="319"/>
      <c r="DVE202" s="319"/>
      <c r="DVF202" s="319"/>
      <c r="DVG202" s="319"/>
      <c r="DVH202" s="319"/>
      <c r="DVI202" s="319"/>
      <c r="DVJ202" s="319"/>
      <c r="DVK202" s="319"/>
      <c r="DVL202" s="319"/>
      <c r="DVM202" s="319"/>
      <c r="DVN202" s="319"/>
      <c r="DVO202" s="319"/>
      <c r="DVP202" s="319"/>
      <c r="DVQ202" s="319"/>
      <c r="DVR202" s="319"/>
      <c r="DVS202" s="319"/>
      <c r="DVT202" s="319"/>
      <c r="DVU202" s="319"/>
      <c r="DVV202" s="319"/>
      <c r="DVW202" s="319"/>
      <c r="DVX202" s="319"/>
      <c r="DVY202" s="319"/>
      <c r="DVZ202" s="319"/>
      <c r="DWA202" s="319"/>
      <c r="DWB202" s="319"/>
      <c r="DWC202" s="319"/>
      <c r="DWD202" s="319"/>
      <c r="DWE202" s="319"/>
      <c r="DWF202" s="319"/>
      <c r="DWG202" s="319"/>
      <c r="DWH202" s="319"/>
      <c r="DWI202" s="319"/>
      <c r="DWJ202" s="319"/>
      <c r="DWK202" s="319"/>
      <c r="DWL202" s="319"/>
      <c r="DWM202" s="319"/>
      <c r="DWN202" s="319"/>
      <c r="DWO202" s="319"/>
      <c r="DWP202" s="319"/>
      <c r="DWQ202" s="319"/>
      <c r="DWR202" s="319"/>
      <c r="DWS202" s="319"/>
      <c r="DWT202" s="319"/>
      <c r="DWU202" s="319"/>
      <c r="DWV202" s="319"/>
      <c r="DWW202" s="319"/>
      <c r="DWX202" s="319"/>
      <c r="DWY202" s="319"/>
      <c r="DWZ202" s="319"/>
      <c r="DXA202" s="319"/>
      <c r="DXB202" s="319"/>
      <c r="DXC202" s="319"/>
      <c r="DXD202" s="319"/>
      <c r="DXE202" s="319"/>
      <c r="DXF202" s="319"/>
      <c r="DXG202" s="319"/>
      <c r="DXH202" s="319"/>
      <c r="DXI202" s="319"/>
      <c r="DXJ202" s="319"/>
      <c r="DXK202" s="319"/>
      <c r="DXL202" s="319"/>
      <c r="DXM202" s="319"/>
      <c r="DXN202" s="319"/>
      <c r="DXO202" s="319"/>
      <c r="DXP202" s="319"/>
      <c r="DXQ202" s="319"/>
      <c r="DXR202" s="319"/>
      <c r="DXS202" s="319"/>
      <c r="DXT202" s="319"/>
      <c r="DXU202" s="319"/>
      <c r="DXV202" s="319"/>
      <c r="DXW202" s="319"/>
      <c r="DXX202" s="319"/>
      <c r="DXY202" s="319"/>
      <c r="DXZ202" s="319"/>
      <c r="DYA202" s="319"/>
      <c r="DYB202" s="319"/>
      <c r="DYC202" s="319"/>
      <c r="DYD202" s="319"/>
      <c r="DYE202" s="319"/>
      <c r="DYF202" s="319"/>
      <c r="DYG202" s="319"/>
      <c r="DYH202" s="319"/>
      <c r="DYI202" s="319"/>
      <c r="DYJ202" s="319"/>
      <c r="DYK202" s="319"/>
      <c r="DYL202" s="319"/>
      <c r="DYM202" s="319"/>
      <c r="DYN202" s="319"/>
      <c r="DYO202" s="319"/>
      <c r="DYP202" s="319"/>
      <c r="DYQ202" s="319"/>
      <c r="DYR202" s="319"/>
      <c r="DYS202" s="319"/>
      <c r="DYT202" s="319"/>
      <c r="DYU202" s="319"/>
      <c r="DYV202" s="319"/>
      <c r="DYW202" s="319"/>
      <c r="DYX202" s="319"/>
      <c r="DYY202" s="319"/>
      <c r="DYZ202" s="319"/>
      <c r="DZA202" s="319"/>
      <c r="DZB202" s="319"/>
      <c r="DZC202" s="319"/>
      <c r="DZD202" s="319"/>
      <c r="DZE202" s="319"/>
      <c r="DZF202" s="319"/>
      <c r="DZG202" s="319"/>
      <c r="DZH202" s="319"/>
      <c r="DZI202" s="319"/>
      <c r="DZJ202" s="319"/>
      <c r="DZK202" s="319"/>
      <c r="DZL202" s="319"/>
      <c r="DZM202" s="319"/>
      <c r="DZN202" s="319"/>
      <c r="DZO202" s="319"/>
      <c r="DZP202" s="319"/>
      <c r="DZQ202" s="319"/>
      <c r="DZR202" s="319"/>
      <c r="DZS202" s="319"/>
      <c r="DZT202" s="319"/>
      <c r="DZU202" s="319"/>
      <c r="DZV202" s="319"/>
      <c r="DZW202" s="319"/>
      <c r="DZX202" s="319"/>
      <c r="DZY202" s="319"/>
      <c r="DZZ202" s="319"/>
      <c r="EAA202" s="319"/>
      <c r="EAB202" s="319"/>
      <c r="EAC202" s="319"/>
      <c r="EAD202" s="319"/>
      <c r="EAE202" s="319"/>
      <c r="EAF202" s="319"/>
      <c r="EAG202" s="319"/>
      <c r="EAH202" s="319"/>
      <c r="EAI202" s="319"/>
      <c r="EAJ202" s="319"/>
      <c r="EAK202" s="319"/>
      <c r="EAL202" s="319"/>
      <c r="EAM202" s="319"/>
      <c r="EAN202" s="319"/>
      <c r="EAO202" s="319"/>
      <c r="EAP202" s="319"/>
      <c r="EAQ202" s="319"/>
      <c r="EAR202" s="319"/>
      <c r="EAS202" s="319"/>
      <c r="EAT202" s="319"/>
      <c r="EAU202" s="319"/>
      <c r="EAV202" s="319"/>
      <c r="EAW202" s="319"/>
      <c r="EAX202" s="319"/>
      <c r="EAY202" s="319"/>
      <c r="EAZ202" s="319"/>
      <c r="EBA202" s="319"/>
      <c r="EBB202" s="319"/>
      <c r="EBC202" s="319"/>
      <c r="EBD202" s="319"/>
      <c r="EBE202" s="319"/>
      <c r="EBF202" s="319"/>
      <c r="EBG202" s="319"/>
      <c r="EBH202" s="319"/>
      <c r="EBI202" s="319"/>
      <c r="EBJ202" s="319"/>
      <c r="EBK202" s="319"/>
      <c r="EBL202" s="319"/>
      <c r="EBM202" s="319"/>
      <c r="EBN202" s="319"/>
      <c r="EBO202" s="319"/>
      <c r="EBP202" s="319"/>
      <c r="EBQ202" s="319"/>
      <c r="EBR202" s="319"/>
      <c r="EBS202" s="319"/>
      <c r="EBT202" s="319"/>
      <c r="EBU202" s="319"/>
      <c r="EBV202" s="319"/>
      <c r="EBW202" s="319"/>
      <c r="EBX202" s="319"/>
      <c r="EBY202" s="319"/>
      <c r="EBZ202" s="319"/>
      <c r="ECA202" s="319"/>
      <c r="ECB202" s="319"/>
      <c r="ECC202" s="319"/>
      <c r="ECD202" s="319"/>
      <c r="ECE202" s="319"/>
      <c r="ECF202" s="319"/>
      <c r="ECG202" s="319"/>
      <c r="ECH202" s="319"/>
      <c r="ECI202" s="319"/>
      <c r="ECJ202" s="319"/>
      <c r="ECK202" s="319"/>
      <c r="ECL202" s="319"/>
      <c r="ECM202" s="319"/>
      <c r="ECN202" s="319"/>
      <c r="ECO202" s="319"/>
      <c r="ECP202" s="319"/>
      <c r="ECQ202" s="319"/>
      <c r="ECR202" s="319"/>
      <c r="ECS202" s="319"/>
      <c r="ECT202" s="319"/>
      <c r="ECU202" s="319"/>
      <c r="ECV202" s="319"/>
      <c r="ECW202" s="319"/>
      <c r="ECX202" s="319"/>
      <c r="ECY202" s="319"/>
      <c r="ECZ202" s="319"/>
      <c r="EDA202" s="319"/>
      <c r="EDB202" s="319"/>
      <c r="EDC202" s="319"/>
      <c r="EDD202" s="319"/>
      <c r="EDE202" s="319"/>
      <c r="EDF202" s="319"/>
      <c r="EDG202" s="319"/>
      <c r="EDH202" s="319"/>
      <c r="EDI202" s="319"/>
      <c r="EDJ202" s="319"/>
      <c r="EDK202" s="319"/>
      <c r="EDL202" s="319"/>
      <c r="EDM202" s="319"/>
      <c r="EDN202" s="319"/>
      <c r="EDO202" s="319"/>
      <c r="EDP202" s="319"/>
      <c r="EDQ202" s="319"/>
      <c r="EDR202" s="319"/>
      <c r="EDS202" s="319"/>
      <c r="EDT202" s="319"/>
      <c r="EDU202" s="319"/>
      <c r="EDV202" s="319"/>
      <c r="EDW202" s="319"/>
      <c r="EDX202" s="319"/>
      <c r="EDY202" s="319"/>
      <c r="EDZ202" s="319"/>
      <c r="EEA202" s="319"/>
      <c r="EEB202" s="319"/>
      <c r="EEC202" s="319"/>
      <c r="EED202" s="319"/>
      <c r="EEE202" s="319"/>
      <c r="EEF202" s="319"/>
      <c r="EEG202" s="319"/>
      <c r="EEH202" s="319"/>
      <c r="EEI202" s="319"/>
      <c r="EEJ202" s="319"/>
      <c r="EEK202" s="319"/>
      <c r="EEL202" s="319"/>
      <c r="EEM202" s="319"/>
      <c r="EEN202" s="319"/>
      <c r="EEO202" s="319"/>
      <c r="EEP202" s="319"/>
      <c r="EEQ202" s="319"/>
      <c r="EER202" s="319"/>
      <c r="EES202" s="319"/>
      <c r="EET202" s="319"/>
      <c r="EEU202" s="319"/>
      <c r="EEV202" s="319"/>
      <c r="EEW202" s="319"/>
      <c r="EEX202" s="319"/>
      <c r="EEY202" s="319"/>
      <c r="EEZ202" s="319"/>
      <c r="EFA202" s="319"/>
      <c r="EFB202" s="319"/>
      <c r="EFC202" s="319"/>
      <c r="EFD202" s="319"/>
      <c r="EFE202" s="319"/>
      <c r="EFF202" s="319"/>
      <c r="EFG202" s="319"/>
      <c r="EFH202" s="319"/>
      <c r="EFI202" s="319"/>
      <c r="EFJ202" s="319"/>
      <c r="EFK202" s="319"/>
      <c r="EFL202" s="319"/>
      <c r="EFM202" s="319"/>
      <c r="EFN202" s="319"/>
      <c r="EFO202" s="319"/>
      <c r="EFP202" s="319"/>
      <c r="EFQ202" s="319"/>
      <c r="EFR202" s="319"/>
      <c r="EFS202" s="319"/>
      <c r="EFT202" s="319"/>
      <c r="EFU202" s="319"/>
      <c r="EFV202" s="319"/>
      <c r="EFW202" s="319"/>
      <c r="EFX202" s="319"/>
      <c r="EFY202" s="319"/>
      <c r="EFZ202" s="319"/>
      <c r="EGA202" s="319"/>
      <c r="EGB202" s="319"/>
      <c r="EGC202" s="319"/>
      <c r="EGD202" s="319"/>
      <c r="EGE202" s="319"/>
      <c r="EGF202" s="319"/>
      <c r="EGG202" s="319"/>
      <c r="EGH202" s="319"/>
      <c r="EGI202" s="319"/>
      <c r="EGJ202" s="319"/>
      <c r="EGK202" s="319"/>
      <c r="EGL202" s="319"/>
      <c r="EGM202" s="319"/>
      <c r="EGN202" s="319"/>
      <c r="EGO202" s="319"/>
      <c r="EGP202" s="319"/>
      <c r="EGQ202" s="319"/>
      <c r="EGR202" s="319"/>
      <c r="EGS202" s="319"/>
      <c r="EGT202" s="319"/>
      <c r="EGU202" s="319"/>
      <c r="EGV202" s="319"/>
      <c r="EGW202" s="319"/>
      <c r="EGX202" s="319"/>
      <c r="EGY202" s="319"/>
      <c r="EGZ202" s="319"/>
      <c r="EHA202" s="319"/>
      <c r="EHB202" s="319"/>
      <c r="EHC202" s="319"/>
      <c r="EHD202" s="319"/>
      <c r="EHE202" s="319"/>
      <c r="EHF202" s="319"/>
      <c r="EHG202" s="319"/>
      <c r="EHH202" s="319"/>
      <c r="EHI202" s="319"/>
      <c r="EHJ202" s="319"/>
      <c r="EHK202" s="319"/>
      <c r="EHL202" s="319"/>
      <c r="EHM202" s="319"/>
      <c r="EHN202" s="319"/>
      <c r="EHO202" s="319"/>
      <c r="EHP202" s="319"/>
      <c r="EHQ202" s="319"/>
      <c r="EHR202" s="319"/>
      <c r="EHS202" s="319"/>
      <c r="EHT202" s="319"/>
      <c r="EHU202" s="319"/>
      <c r="EHV202" s="319"/>
      <c r="EHW202" s="319"/>
      <c r="EHX202" s="319"/>
      <c r="EHY202" s="319"/>
      <c r="EHZ202" s="319"/>
      <c r="EIA202" s="319"/>
      <c r="EIB202" s="319"/>
      <c r="EIC202" s="319"/>
      <c r="EID202" s="319"/>
      <c r="EIE202" s="319"/>
      <c r="EIF202" s="319"/>
      <c r="EIG202" s="319"/>
      <c r="EIH202" s="319"/>
      <c r="EII202" s="319"/>
      <c r="EIJ202" s="319"/>
      <c r="EIK202" s="319"/>
      <c r="EIL202" s="319"/>
      <c r="EIM202" s="319"/>
      <c r="EIN202" s="319"/>
      <c r="EIO202" s="319"/>
      <c r="EIP202" s="319"/>
      <c r="EIQ202" s="319"/>
      <c r="EIR202" s="319"/>
      <c r="EIS202" s="319"/>
      <c r="EIT202" s="319"/>
      <c r="EIU202" s="319"/>
      <c r="EIV202" s="319"/>
      <c r="EIW202" s="319"/>
      <c r="EIX202" s="319"/>
      <c r="EIY202" s="319"/>
      <c r="EIZ202" s="319"/>
      <c r="EJA202" s="319"/>
      <c r="EJB202" s="319"/>
      <c r="EJC202" s="319"/>
      <c r="EJD202" s="319"/>
      <c r="EJE202" s="319"/>
      <c r="EJF202" s="319"/>
      <c r="EJG202" s="319"/>
      <c r="EJH202" s="319"/>
      <c r="EJI202" s="319"/>
      <c r="EJJ202" s="319"/>
      <c r="EJK202" s="319"/>
      <c r="EJL202" s="319"/>
      <c r="EJM202" s="319"/>
      <c r="EJN202" s="319"/>
      <c r="EJO202" s="319"/>
      <c r="EJP202" s="319"/>
      <c r="EJQ202" s="319"/>
      <c r="EJR202" s="319"/>
      <c r="EJS202" s="319"/>
      <c r="EJT202" s="319"/>
      <c r="EJU202" s="319"/>
      <c r="EJV202" s="319"/>
      <c r="EJW202" s="319"/>
      <c r="EJX202" s="319"/>
      <c r="EJY202" s="319"/>
      <c r="EJZ202" s="319"/>
      <c r="EKA202" s="319"/>
      <c r="EKB202" s="319"/>
      <c r="EKC202" s="319"/>
      <c r="EKD202" s="319"/>
      <c r="EKE202" s="319"/>
      <c r="EKF202" s="319"/>
      <c r="EKG202" s="319"/>
      <c r="EKH202" s="319"/>
      <c r="EKI202" s="319"/>
      <c r="EKJ202" s="319"/>
      <c r="EKK202" s="319"/>
      <c r="EKL202" s="319"/>
      <c r="EKM202" s="319"/>
      <c r="EKN202" s="319"/>
      <c r="EKO202" s="319"/>
      <c r="EKP202" s="319"/>
      <c r="EKQ202" s="319"/>
      <c r="EKR202" s="319"/>
      <c r="EKS202" s="319"/>
      <c r="EKT202" s="319"/>
      <c r="EKU202" s="319"/>
      <c r="EKV202" s="319"/>
      <c r="EKW202" s="319"/>
      <c r="EKX202" s="319"/>
      <c r="EKY202" s="319"/>
      <c r="EKZ202" s="319"/>
      <c r="ELA202" s="319"/>
      <c r="ELB202" s="319"/>
      <c r="ELC202" s="319"/>
      <c r="ELD202" s="319"/>
      <c r="ELE202" s="319"/>
      <c r="ELF202" s="319"/>
      <c r="ELG202" s="319"/>
      <c r="ELH202" s="319"/>
      <c r="ELI202" s="319"/>
      <c r="ELJ202" s="319"/>
      <c r="ELK202" s="319"/>
      <c r="ELL202" s="319"/>
      <c r="ELM202" s="319"/>
      <c r="ELN202" s="319"/>
      <c r="ELO202" s="319"/>
      <c r="ELP202" s="319"/>
      <c r="ELQ202" s="319"/>
      <c r="ELR202" s="319"/>
      <c r="ELS202" s="319"/>
      <c r="ELT202" s="319"/>
      <c r="ELU202" s="319"/>
      <c r="ELV202" s="319"/>
      <c r="ELW202" s="319"/>
      <c r="ELX202" s="319"/>
      <c r="ELY202" s="319"/>
      <c r="ELZ202" s="319"/>
      <c r="EMA202" s="319"/>
      <c r="EMB202" s="319"/>
      <c r="EMC202" s="319"/>
      <c r="EMD202" s="319"/>
      <c r="EME202" s="319"/>
      <c r="EMF202" s="319"/>
      <c r="EMG202" s="319"/>
      <c r="EMH202" s="319"/>
      <c r="EMI202" s="319"/>
      <c r="EMJ202" s="319"/>
      <c r="EMK202" s="319"/>
      <c r="EML202" s="319"/>
      <c r="EMM202" s="319"/>
      <c r="EMN202" s="319"/>
      <c r="EMO202" s="319"/>
      <c r="EMP202" s="319"/>
      <c r="EMQ202" s="319"/>
      <c r="EMR202" s="319"/>
      <c r="EMS202" s="319"/>
      <c r="EMT202" s="319"/>
      <c r="EMU202" s="319"/>
      <c r="EMV202" s="319"/>
      <c r="EMW202" s="319"/>
      <c r="EMX202" s="319"/>
      <c r="EMY202" s="319"/>
      <c r="EMZ202" s="319"/>
      <c r="ENA202" s="319"/>
      <c r="ENB202" s="319"/>
      <c r="ENC202" s="319"/>
      <c r="END202" s="319"/>
      <c r="ENE202" s="319"/>
      <c r="ENF202" s="319"/>
      <c r="ENG202" s="319"/>
      <c r="ENH202" s="319"/>
      <c r="ENI202" s="319"/>
      <c r="ENJ202" s="319"/>
      <c r="ENK202" s="319"/>
      <c r="ENL202" s="319"/>
      <c r="ENM202" s="319"/>
      <c r="ENN202" s="319"/>
      <c r="ENO202" s="319"/>
      <c r="ENP202" s="319"/>
      <c r="ENQ202" s="319"/>
      <c r="ENR202" s="319"/>
      <c r="ENS202" s="319"/>
      <c r="ENT202" s="319"/>
      <c r="ENU202" s="319"/>
      <c r="ENV202" s="319"/>
      <c r="ENW202" s="319"/>
      <c r="ENX202" s="319"/>
      <c r="ENY202" s="319"/>
      <c r="ENZ202" s="319"/>
      <c r="EOA202" s="319"/>
      <c r="EOB202" s="319"/>
      <c r="EOC202" s="319"/>
      <c r="EOD202" s="319"/>
      <c r="EOE202" s="319"/>
      <c r="EOF202" s="319"/>
      <c r="EOG202" s="319"/>
      <c r="EOH202" s="319"/>
      <c r="EOI202" s="319"/>
      <c r="EOJ202" s="319"/>
      <c r="EOK202" s="319"/>
      <c r="EOL202" s="319"/>
      <c r="EOM202" s="319"/>
      <c r="EON202" s="319"/>
      <c r="EOO202" s="319"/>
      <c r="EOP202" s="319"/>
      <c r="EOQ202" s="319"/>
      <c r="EOR202" s="319"/>
      <c r="EOS202" s="319"/>
      <c r="EOT202" s="319"/>
      <c r="EOU202" s="319"/>
      <c r="EOV202" s="319"/>
      <c r="EOW202" s="319"/>
      <c r="EOX202" s="319"/>
      <c r="EOY202" s="319"/>
      <c r="EOZ202" s="319"/>
      <c r="EPA202" s="319"/>
      <c r="EPB202" s="319"/>
      <c r="EPC202" s="319"/>
      <c r="EPD202" s="319"/>
      <c r="EPE202" s="319"/>
      <c r="EPF202" s="319"/>
      <c r="EPG202" s="319"/>
      <c r="EPH202" s="319"/>
      <c r="EPI202" s="319"/>
      <c r="EPJ202" s="319"/>
      <c r="EPK202" s="319"/>
      <c r="EPL202" s="319"/>
      <c r="EPM202" s="319"/>
      <c r="EPN202" s="319"/>
      <c r="EPO202" s="319"/>
      <c r="EPP202" s="319"/>
      <c r="EPQ202" s="319"/>
      <c r="EPR202" s="319"/>
      <c r="EPS202" s="319"/>
      <c r="EPT202" s="319"/>
      <c r="EPU202" s="319"/>
      <c r="EPV202" s="319"/>
      <c r="EPW202" s="319"/>
      <c r="EPX202" s="319"/>
      <c r="EPY202" s="319"/>
      <c r="EPZ202" s="319"/>
      <c r="EQA202" s="319"/>
      <c r="EQB202" s="319"/>
      <c r="EQC202" s="319"/>
      <c r="EQD202" s="319"/>
      <c r="EQE202" s="319"/>
      <c r="EQF202" s="319"/>
      <c r="EQG202" s="319"/>
      <c r="EQH202" s="319"/>
      <c r="EQI202" s="319"/>
      <c r="EQJ202" s="319"/>
      <c r="EQK202" s="319"/>
      <c r="EQL202" s="319"/>
      <c r="EQM202" s="319"/>
      <c r="EQN202" s="319"/>
      <c r="EQO202" s="319"/>
      <c r="EQP202" s="319"/>
      <c r="EQQ202" s="319"/>
      <c r="EQR202" s="319"/>
      <c r="EQS202" s="319"/>
      <c r="EQT202" s="319"/>
      <c r="EQU202" s="319"/>
      <c r="EQV202" s="319"/>
      <c r="EQW202" s="319"/>
      <c r="EQX202" s="319"/>
      <c r="EQY202" s="319"/>
      <c r="EQZ202" s="319"/>
      <c r="ERA202" s="319"/>
      <c r="ERB202" s="319"/>
      <c r="ERC202" s="319"/>
      <c r="ERD202" s="319"/>
      <c r="ERE202" s="319"/>
      <c r="ERF202" s="319"/>
      <c r="ERG202" s="319"/>
      <c r="ERH202" s="319"/>
      <c r="ERI202" s="319"/>
      <c r="ERJ202" s="319"/>
      <c r="ERK202" s="319"/>
      <c r="ERL202" s="319"/>
      <c r="ERM202" s="319"/>
      <c r="ERN202" s="319"/>
      <c r="ERO202" s="319"/>
      <c r="ERP202" s="319"/>
      <c r="ERQ202" s="319"/>
      <c r="ERR202" s="319"/>
      <c r="ERS202" s="319"/>
      <c r="ERT202" s="319"/>
      <c r="ERU202" s="319"/>
      <c r="ERV202" s="319"/>
      <c r="ERW202" s="319"/>
      <c r="ERX202" s="319"/>
      <c r="ERY202" s="319"/>
      <c r="ERZ202" s="319"/>
      <c r="ESA202" s="319"/>
      <c r="ESB202" s="319"/>
      <c r="ESC202" s="319"/>
      <c r="ESD202" s="319"/>
      <c r="ESE202" s="319"/>
      <c r="ESF202" s="319"/>
      <c r="ESG202" s="319"/>
      <c r="ESH202" s="319"/>
      <c r="ESI202" s="319"/>
      <c r="ESJ202" s="319"/>
      <c r="ESK202" s="319"/>
      <c r="ESL202" s="319"/>
      <c r="ESM202" s="319"/>
      <c r="ESN202" s="319"/>
      <c r="ESO202" s="319"/>
      <c r="ESP202" s="319"/>
      <c r="ESQ202" s="319"/>
      <c r="ESR202" s="319"/>
      <c r="ESS202" s="319"/>
      <c r="EST202" s="319"/>
      <c r="ESU202" s="319"/>
      <c r="ESV202" s="319"/>
      <c r="ESW202" s="319"/>
      <c r="ESX202" s="319"/>
      <c r="ESY202" s="319"/>
      <c r="ESZ202" s="319"/>
      <c r="ETA202" s="319"/>
      <c r="ETB202" s="319"/>
      <c r="ETC202" s="319"/>
      <c r="ETD202" s="319"/>
      <c r="ETE202" s="319"/>
      <c r="ETF202" s="319"/>
      <c r="ETG202" s="319"/>
      <c r="ETH202" s="319"/>
      <c r="ETI202" s="319"/>
      <c r="ETJ202" s="319"/>
      <c r="ETK202" s="319"/>
      <c r="ETL202" s="319"/>
      <c r="ETM202" s="319"/>
      <c r="ETN202" s="319"/>
      <c r="ETO202" s="319"/>
      <c r="ETP202" s="319"/>
      <c r="ETQ202" s="319"/>
      <c r="ETR202" s="319"/>
      <c r="ETS202" s="319"/>
      <c r="ETT202" s="319"/>
      <c r="ETU202" s="319"/>
      <c r="ETV202" s="319"/>
      <c r="ETW202" s="319"/>
      <c r="ETX202" s="319"/>
      <c r="ETY202" s="319"/>
      <c r="ETZ202" s="319"/>
      <c r="EUA202" s="319"/>
      <c r="EUB202" s="319"/>
      <c r="EUC202" s="319"/>
      <c r="EUD202" s="319"/>
      <c r="EUE202" s="319"/>
      <c r="EUF202" s="319"/>
      <c r="EUG202" s="319"/>
      <c r="EUH202" s="319"/>
      <c r="EUI202" s="319"/>
      <c r="EUJ202" s="319"/>
      <c r="EUK202" s="319"/>
      <c r="EUL202" s="319"/>
      <c r="EUM202" s="319"/>
      <c r="EUN202" s="319"/>
      <c r="EUO202" s="319"/>
      <c r="EUP202" s="319"/>
      <c r="EUQ202" s="319"/>
      <c r="EUR202" s="319"/>
      <c r="EUS202" s="319"/>
      <c r="EUT202" s="319"/>
      <c r="EUU202" s="319"/>
      <c r="EUV202" s="319"/>
      <c r="EUW202" s="319"/>
      <c r="EUX202" s="319"/>
      <c r="EUY202" s="319"/>
      <c r="EUZ202" s="319"/>
      <c r="EVA202" s="319"/>
      <c r="EVB202" s="319"/>
      <c r="EVC202" s="319"/>
      <c r="EVD202" s="319"/>
      <c r="EVE202" s="319"/>
      <c r="EVF202" s="319"/>
      <c r="EVG202" s="319"/>
      <c r="EVH202" s="319"/>
      <c r="EVI202" s="319"/>
      <c r="EVJ202" s="319"/>
      <c r="EVK202" s="319"/>
      <c r="EVL202" s="319"/>
      <c r="EVM202" s="319"/>
      <c r="EVN202" s="319"/>
      <c r="EVO202" s="319"/>
      <c r="EVP202" s="319"/>
      <c r="EVQ202" s="319"/>
      <c r="EVR202" s="319"/>
      <c r="EVS202" s="319"/>
      <c r="EVT202" s="319"/>
      <c r="EVU202" s="319"/>
      <c r="EVV202" s="319"/>
      <c r="EVW202" s="319"/>
      <c r="EVX202" s="319"/>
      <c r="EVY202" s="319"/>
      <c r="EVZ202" s="319"/>
      <c r="EWA202" s="319"/>
      <c r="EWB202" s="319"/>
      <c r="EWC202" s="319"/>
      <c r="EWD202" s="319"/>
      <c r="EWE202" s="319"/>
      <c r="EWF202" s="319"/>
      <c r="EWG202" s="319"/>
      <c r="EWH202" s="319"/>
      <c r="EWI202" s="319"/>
      <c r="EWJ202" s="319"/>
      <c r="EWK202" s="319"/>
      <c r="EWL202" s="319"/>
      <c r="EWM202" s="319"/>
      <c r="EWN202" s="319"/>
      <c r="EWO202" s="319"/>
      <c r="EWP202" s="319"/>
      <c r="EWQ202" s="319"/>
      <c r="EWR202" s="319"/>
      <c r="EWS202" s="319"/>
      <c r="EWT202" s="319"/>
      <c r="EWU202" s="319"/>
      <c r="EWV202" s="319"/>
      <c r="EWW202" s="319"/>
      <c r="EWX202" s="319"/>
      <c r="EWY202" s="319"/>
      <c r="EWZ202" s="319"/>
      <c r="EXA202" s="319"/>
      <c r="EXB202" s="319"/>
      <c r="EXC202" s="319"/>
      <c r="EXD202" s="319"/>
      <c r="EXE202" s="319"/>
      <c r="EXF202" s="319"/>
      <c r="EXG202" s="319"/>
      <c r="EXH202" s="319"/>
      <c r="EXI202" s="319"/>
      <c r="EXJ202" s="319"/>
      <c r="EXK202" s="319"/>
      <c r="EXL202" s="319"/>
      <c r="EXM202" s="319"/>
      <c r="EXN202" s="319"/>
      <c r="EXO202" s="319"/>
      <c r="EXP202" s="319"/>
      <c r="EXQ202" s="319"/>
      <c r="EXR202" s="319"/>
      <c r="EXS202" s="319"/>
      <c r="EXT202" s="319"/>
      <c r="EXU202" s="319"/>
      <c r="EXV202" s="319"/>
      <c r="EXW202" s="319"/>
      <c r="EXX202" s="319"/>
      <c r="EXY202" s="319"/>
      <c r="EXZ202" s="319"/>
      <c r="EYA202" s="319"/>
      <c r="EYB202" s="319"/>
      <c r="EYC202" s="319"/>
      <c r="EYD202" s="319"/>
      <c r="EYE202" s="319"/>
      <c r="EYF202" s="319"/>
      <c r="EYG202" s="319"/>
      <c r="EYH202" s="319"/>
      <c r="EYI202" s="319"/>
      <c r="EYJ202" s="319"/>
      <c r="EYK202" s="319"/>
      <c r="EYL202" s="319"/>
      <c r="EYM202" s="319"/>
      <c r="EYN202" s="319"/>
      <c r="EYO202" s="319"/>
      <c r="EYP202" s="319"/>
      <c r="EYQ202" s="319"/>
      <c r="EYR202" s="319"/>
      <c r="EYS202" s="319"/>
      <c r="EYT202" s="319"/>
      <c r="EYU202" s="319"/>
      <c r="EYV202" s="319"/>
      <c r="EYW202" s="319"/>
      <c r="EYX202" s="319"/>
      <c r="EYY202" s="319"/>
      <c r="EYZ202" s="319"/>
      <c r="EZA202" s="319"/>
      <c r="EZB202" s="319"/>
      <c r="EZC202" s="319"/>
      <c r="EZD202" s="319"/>
      <c r="EZE202" s="319"/>
      <c r="EZF202" s="319"/>
      <c r="EZG202" s="319"/>
      <c r="EZH202" s="319"/>
      <c r="EZI202" s="319"/>
      <c r="EZJ202" s="319"/>
      <c r="EZK202" s="319"/>
      <c r="EZL202" s="319"/>
      <c r="EZM202" s="319"/>
      <c r="EZN202" s="319"/>
      <c r="EZO202" s="319"/>
      <c r="EZP202" s="319"/>
      <c r="EZQ202" s="319"/>
      <c r="EZR202" s="319"/>
      <c r="EZS202" s="319"/>
      <c r="EZT202" s="319"/>
      <c r="EZU202" s="319"/>
      <c r="EZV202" s="319"/>
      <c r="EZW202" s="319"/>
      <c r="EZX202" s="319"/>
      <c r="EZY202" s="319"/>
      <c r="EZZ202" s="319"/>
      <c r="FAA202" s="319"/>
      <c r="FAB202" s="319"/>
      <c r="FAC202" s="319"/>
      <c r="FAD202" s="319"/>
      <c r="FAE202" s="319"/>
      <c r="FAF202" s="319"/>
      <c r="FAG202" s="319"/>
      <c r="FAH202" s="319"/>
      <c r="FAI202" s="319"/>
      <c r="FAJ202" s="319"/>
      <c r="FAK202" s="319"/>
      <c r="FAL202" s="319"/>
      <c r="FAM202" s="319"/>
      <c r="FAN202" s="319"/>
      <c r="FAO202" s="319"/>
      <c r="FAP202" s="319"/>
      <c r="FAQ202" s="319"/>
      <c r="FAR202" s="319"/>
      <c r="FAS202" s="319"/>
      <c r="FAT202" s="319"/>
      <c r="FAU202" s="319"/>
      <c r="FAV202" s="319"/>
      <c r="FAW202" s="319"/>
      <c r="FAX202" s="319"/>
      <c r="FAY202" s="319"/>
      <c r="FAZ202" s="319"/>
      <c r="FBA202" s="319"/>
      <c r="FBB202" s="319"/>
      <c r="FBC202" s="319"/>
      <c r="FBD202" s="319"/>
      <c r="FBE202" s="319"/>
      <c r="FBF202" s="319"/>
      <c r="FBG202" s="319"/>
      <c r="FBH202" s="319"/>
      <c r="FBI202" s="319"/>
      <c r="FBJ202" s="319"/>
      <c r="FBK202" s="319"/>
      <c r="FBL202" s="319"/>
      <c r="FBM202" s="319"/>
      <c r="FBN202" s="319"/>
      <c r="FBO202" s="319"/>
      <c r="FBP202" s="319"/>
      <c r="FBQ202" s="319"/>
      <c r="FBR202" s="319"/>
      <c r="FBS202" s="319"/>
      <c r="FBT202" s="319"/>
      <c r="FBU202" s="319"/>
      <c r="FBV202" s="319"/>
      <c r="FBW202" s="319"/>
      <c r="FBX202" s="319"/>
      <c r="FBY202" s="319"/>
      <c r="FBZ202" s="319"/>
      <c r="FCA202" s="319"/>
      <c r="FCB202" s="319"/>
      <c r="FCC202" s="319"/>
      <c r="FCD202" s="319"/>
      <c r="FCE202" s="319"/>
      <c r="FCF202" s="319"/>
      <c r="FCG202" s="319"/>
      <c r="FCH202" s="319"/>
      <c r="FCI202" s="319"/>
      <c r="FCJ202" s="319"/>
      <c r="FCK202" s="319"/>
      <c r="FCL202" s="319"/>
      <c r="FCM202" s="319"/>
      <c r="FCN202" s="319"/>
      <c r="FCO202" s="319"/>
      <c r="FCP202" s="319"/>
      <c r="FCQ202" s="319"/>
      <c r="FCR202" s="319"/>
      <c r="FCS202" s="319"/>
      <c r="FCT202" s="319"/>
      <c r="FCU202" s="319"/>
      <c r="FCV202" s="319"/>
      <c r="FCW202" s="319"/>
      <c r="FCX202" s="319"/>
      <c r="FCY202" s="319"/>
      <c r="FCZ202" s="319"/>
      <c r="FDA202" s="319"/>
      <c r="FDB202" s="319"/>
      <c r="FDC202" s="319"/>
      <c r="FDD202" s="319"/>
      <c r="FDE202" s="319"/>
      <c r="FDF202" s="319"/>
      <c r="FDG202" s="319"/>
      <c r="FDH202" s="319"/>
      <c r="FDI202" s="319"/>
      <c r="FDJ202" s="319"/>
      <c r="FDK202" s="319"/>
      <c r="FDL202" s="319"/>
      <c r="FDM202" s="319"/>
      <c r="FDN202" s="319"/>
      <c r="FDO202" s="319"/>
      <c r="FDP202" s="319"/>
      <c r="FDQ202" s="319"/>
      <c r="FDR202" s="319"/>
      <c r="FDS202" s="319"/>
      <c r="FDT202" s="319"/>
      <c r="FDU202" s="319"/>
      <c r="FDV202" s="319"/>
      <c r="FDW202" s="319"/>
      <c r="FDX202" s="319"/>
      <c r="FDY202" s="319"/>
      <c r="FDZ202" s="319"/>
      <c r="FEA202" s="319"/>
      <c r="FEB202" s="319"/>
      <c r="FEC202" s="319"/>
      <c r="FED202" s="319"/>
      <c r="FEE202" s="319"/>
      <c r="FEF202" s="319"/>
      <c r="FEG202" s="319"/>
      <c r="FEH202" s="319"/>
      <c r="FEI202" s="319"/>
      <c r="FEJ202" s="319"/>
      <c r="FEK202" s="319"/>
      <c r="FEL202" s="319"/>
      <c r="FEM202" s="319"/>
      <c r="FEN202" s="319"/>
      <c r="FEO202" s="319"/>
      <c r="FEP202" s="319"/>
      <c r="FEQ202" s="319"/>
      <c r="FER202" s="319"/>
      <c r="FES202" s="319"/>
      <c r="FET202" s="319"/>
      <c r="FEU202" s="319"/>
      <c r="FEV202" s="319"/>
      <c r="FEW202" s="319"/>
      <c r="FEX202" s="319"/>
      <c r="FEY202" s="319"/>
      <c r="FEZ202" s="319"/>
      <c r="FFA202" s="319"/>
      <c r="FFB202" s="319"/>
      <c r="FFC202" s="319"/>
      <c r="FFD202" s="319"/>
      <c r="FFE202" s="319"/>
      <c r="FFF202" s="319"/>
      <c r="FFG202" s="319"/>
      <c r="FFH202" s="319"/>
      <c r="FFI202" s="319"/>
      <c r="FFJ202" s="319"/>
      <c r="FFK202" s="319"/>
      <c r="FFL202" s="319"/>
      <c r="FFM202" s="319"/>
      <c r="FFN202" s="319"/>
      <c r="FFO202" s="319"/>
      <c r="FFP202" s="319"/>
      <c r="FFQ202" s="319"/>
      <c r="FFR202" s="319"/>
      <c r="FFS202" s="319"/>
      <c r="FFT202" s="319"/>
      <c r="FFU202" s="319"/>
      <c r="FFV202" s="319"/>
      <c r="FFW202" s="319"/>
      <c r="FFX202" s="319"/>
      <c r="FFY202" s="319"/>
      <c r="FFZ202" s="319"/>
      <c r="FGA202" s="319"/>
      <c r="FGB202" s="319"/>
      <c r="FGC202" s="319"/>
      <c r="FGD202" s="319"/>
      <c r="FGE202" s="319"/>
      <c r="FGF202" s="319"/>
      <c r="FGG202" s="319"/>
      <c r="FGH202" s="319"/>
      <c r="FGI202" s="319"/>
      <c r="FGJ202" s="319"/>
      <c r="FGK202" s="319"/>
      <c r="FGL202" s="319"/>
      <c r="FGM202" s="319"/>
      <c r="FGN202" s="319"/>
      <c r="FGO202" s="319"/>
      <c r="FGP202" s="319"/>
      <c r="FGQ202" s="319"/>
      <c r="FGR202" s="319"/>
      <c r="FGS202" s="319"/>
      <c r="FGT202" s="319"/>
      <c r="FGU202" s="319"/>
      <c r="FGV202" s="319"/>
      <c r="FGW202" s="319"/>
      <c r="FGX202" s="319"/>
      <c r="FGY202" s="319"/>
      <c r="FGZ202" s="319"/>
      <c r="FHA202" s="319"/>
      <c r="FHB202" s="319"/>
      <c r="FHC202" s="319"/>
      <c r="FHD202" s="319"/>
      <c r="FHE202" s="319"/>
      <c r="FHF202" s="319"/>
      <c r="FHG202" s="319"/>
      <c r="FHH202" s="319"/>
      <c r="FHI202" s="319"/>
      <c r="FHJ202" s="319"/>
      <c r="FHK202" s="319"/>
      <c r="FHL202" s="319"/>
      <c r="FHM202" s="319"/>
      <c r="FHN202" s="319"/>
      <c r="FHO202" s="319"/>
      <c r="FHP202" s="319"/>
      <c r="FHQ202" s="319"/>
      <c r="FHR202" s="319"/>
      <c r="FHS202" s="319"/>
      <c r="FHT202" s="319"/>
      <c r="FHU202" s="319"/>
      <c r="FHV202" s="319"/>
      <c r="FHW202" s="319"/>
      <c r="FHX202" s="319"/>
      <c r="FHY202" s="319"/>
      <c r="FHZ202" s="319"/>
      <c r="FIA202" s="319"/>
      <c r="FIB202" s="319"/>
      <c r="FIC202" s="319"/>
      <c r="FID202" s="319"/>
      <c r="FIE202" s="319"/>
      <c r="FIF202" s="319"/>
      <c r="FIG202" s="319"/>
      <c r="FIH202" s="319"/>
      <c r="FII202" s="319"/>
      <c r="FIJ202" s="319"/>
      <c r="FIK202" s="319"/>
      <c r="FIL202" s="319"/>
      <c r="FIM202" s="319"/>
      <c r="FIN202" s="319"/>
      <c r="FIO202" s="319"/>
      <c r="FIP202" s="319"/>
      <c r="FIQ202" s="319"/>
      <c r="FIR202" s="319"/>
      <c r="FIS202" s="319"/>
      <c r="FIT202" s="319"/>
      <c r="FIU202" s="319"/>
      <c r="FIV202" s="319"/>
      <c r="FIW202" s="319"/>
      <c r="FIX202" s="319"/>
      <c r="FIY202" s="319"/>
      <c r="FIZ202" s="319"/>
      <c r="FJA202" s="319"/>
      <c r="FJB202" s="319"/>
      <c r="FJC202" s="319"/>
      <c r="FJD202" s="319"/>
      <c r="FJE202" s="319"/>
      <c r="FJF202" s="319"/>
      <c r="FJG202" s="319"/>
      <c r="FJH202" s="319"/>
      <c r="FJI202" s="319"/>
      <c r="FJJ202" s="319"/>
      <c r="FJK202" s="319"/>
      <c r="FJL202" s="319"/>
      <c r="FJM202" s="319"/>
      <c r="FJN202" s="319"/>
      <c r="FJO202" s="319"/>
      <c r="FJP202" s="319"/>
      <c r="FJQ202" s="319"/>
      <c r="FJR202" s="319"/>
      <c r="FJS202" s="319"/>
      <c r="FJT202" s="319"/>
      <c r="FJU202" s="319"/>
      <c r="FJV202" s="319"/>
      <c r="FJW202" s="319"/>
      <c r="FJX202" s="319"/>
      <c r="FJY202" s="319"/>
      <c r="FJZ202" s="319"/>
      <c r="FKA202" s="319"/>
      <c r="FKB202" s="319"/>
      <c r="FKC202" s="319"/>
      <c r="FKD202" s="319"/>
      <c r="FKE202" s="319"/>
      <c r="FKF202" s="319"/>
      <c r="FKG202" s="319"/>
      <c r="FKH202" s="319"/>
      <c r="FKI202" s="319"/>
      <c r="FKJ202" s="319"/>
      <c r="FKK202" s="319"/>
      <c r="FKL202" s="319"/>
      <c r="FKM202" s="319"/>
      <c r="FKN202" s="319"/>
      <c r="FKO202" s="319"/>
      <c r="FKP202" s="319"/>
      <c r="FKQ202" s="319"/>
      <c r="FKR202" s="319"/>
      <c r="FKS202" s="319"/>
      <c r="FKT202" s="319"/>
      <c r="FKU202" s="319"/>
      <c r="FKV202" s="319"/>
      <c r="FKW202" s="319"/>
      <c r="FKX202" s="319"/>
      <c r="FKY202" s="319"/>
      <c r="FKZ202" s="319"/>
      <c r="FLA202" s="319"/>
      <c r="FLB202" s="319"/>
      <c r="FLC202" s="319"/>
      <c r="FLD202" s="319"/>
      <c r="FLE202" s="319"/>
      <c r="FLF202" s="319"/>
      <c r="FLG202" s="319"/>
      <c r="FLH202" s="319"/>
      <c r="FLI202" s="319"/>
      <c r="FLJ202" s="319"/>
      <c r="FLK202" s="319"/>
      <c r="FLL202" s="319"/>
      <c r="FLM202" s="319"/>
      <c r="FLN202" s="319"/>
      <c r="FLO202" s="319"/>
      <c r="FLP202" s="319"/>
      <c r="FLQ202" s="319"/>
      <c r="FLR202" s="319"/>
      <c r="FLS202" s="319"/>
      <c r="FLT202" s="319"/>
      <c r="FLU202" s="319"/>
      <c r="FLV202" s="319"/>
      <c r="FLW202" s="319"/>
      <c r="FLX202" s="319"/>
      <c r="FLY202" s="319"/>
      <c r="FLZ202" s="319"/>
      <c r="FMA202" s="319"/>
      <c r="FMB202" s="319"/>
      <c r="FMC202" s="319"/>
      <c r="FMD202" s="319"/>
      <c r="FME202" s="319"/>
      <c r="FMF202" s="319"/>
      <c r="FMG202" s="319"/>
      <c r="FMH202" s="319"/>
      <c r="FMI202" s="319"/>
      <c r="FMJ202" s="319"/>
      <c r="FMK202" s="319"/>
      <c r="FML202" s="319"/>
      <c r="FMM202" s="319"/>
      <c r="FMN202" s="319"/>
      <c r="FMO202" s="319"/>
      <c r="FMP202" s="319"/>
      <c r="FMQ202" s="319"/>
      <c r="FMR202" s="319"/>
      <c r="FMS202" s="319"/>
      <c r="FMT202" s="319"/>
      <c r="FMU202" s="319"/>
      <c r="FMV202" s="319"/>
      <c r="FMW202" s="319"/>
      <c r="FMX202" s="319"/>
      <c r="FMY202" s="319"/>
      <c r="FMZ202" s="319"/>
      <c r="FNA202" s="319"/>
      <c r="FNB202" s="319"/>
      <c r="FNC202" s="319"/>
      <c r="FND202" s="319"/>
      <c r="FNE202" s="319"/>
      <c r="FNF202" s="319"/>
      <c r="FNG202" s="319"/>
      <c r="FNH202" s="319"/>
      <c r="FNI202" s="319"/>
      <c r="FNJ202" s="319"/>
      <c r="FNK202" s="319"/>
      <c r="FNL202" s="319"/>
      <c r="FNM202" s="319"/>
      <c r="FNN202" s="319"/>
      <c r="FNO202" s="319"/>
      <c r="FNP202" s="319"/>
      <c r="FNQ202" s="319"/>
      <c r="FNR202" s="319"/>
      <c r="FNS202" s="319"/>
      <c r="FNT202" s="319"/>
      <c r="FNU202" s="319"/>
      <c r="FNV202" s="319"/>
      <c r="FNW202" s="319"/>
      <c r="FNX202" s="319"/>
      <c r="FNY202" s="319"/>
      <c r="FNZ202" s="319"/>
      <c r="FOA202" s="319"/>
      <c r="FOB202" s="319"/>
      <c r="FOC202" s="319"/>
      <c r="FOD202" s="319"/>
      <c r="FOE202" s="319"/>
      <c r="FOF202" s="319"/>
      <c r="FOG202" s="319"/>
      <c r="FOH202" s="319"/>
      <c r="FOI202" s="319"/>
      <c r="FOJ202" s="319"/>
      <c r="FOK202" s="319"/>
      <c r="FOL202" s="319"/>
      <c r="FOM202" s="319"/>
      <c r="FON202" s="319"/>
      <c r="FOO202" s="319"/>
      <c r="FOP202" s="319"/>
      <c r="FOQ202" s="319"/>
      <c r="FOR202" s="319"/>
      <c r="FOS202" s="319"/>
      <c r="FOT202" s="319"/>
      <c r="FOU202" s="319"/>
      <c r="FOV202" s="319"/>
      <c r="FOW202" s="319"/>
      <c r="FOX202" s="319"/>
      <c r="FOY202" s="319"/>
      <c r="FOZ202" s="319"/>
      <c r="FPA202" s="319"/>
      <c r="FPB202" s="319"/>
      <c r="FPC202" s="319"/>
      <c r="FPD202" s="319"/>
      <c r="FPE202" s="319"/>
      <c r="FPF202" s="319"/>
      <c r="FPG202" s="319"/>
      <c r="FPH202" s="319"/>
      <c r="FPI202" s="319"/>
      <c r="FPJ202" s="319"/>
      <c r="FPK202" s="319"/>
      <c r="FPL202" s="319"/>
      <c r="FPM202" s="319"/>
      <c r="FPN202" s="319"/>
      <c r="FPO202" s="319"/>
      <c r="FPP202" s="319"/>
      <c r="FPQ202" s="319"/>
      <c r="FPR202" s="319"/>
      <c r="FPS202" s="319"/>
      <c r="FPT202" s="319"/>
      <c r="FPU202" s="319"/>
      <c r="FPV202" s="319"/>
      <c r="FPW202" s="319"/>
      <c r="FPX202" s="319"/>
      <c r="FPY202" s="319"/>
      <c r="FPZ202" s="319"/>
      <c r="FQA202" s="319"/>
      <c r="FQB202" s="319"/>
      <c r="FQC202" s="319"/>
      <c r="FQD202" s="319"/>
      <c r="FQE202" s="319"/>
      <c r="FQF202" s="319"/>
      <c r="FQG202" s="319"/>
      <c r="FQH202" s="319"/>
      <c r="FQI202" s="319"/>
      <c r="FQJ202" s="319"/>
      <c r="FQK202" s="319"/>
      <c r="FQL202" s="319"/>
      <c r="FQM202" s="319"/>
      <c r="FQN202" s="319"/>
      <c r="FQO202" s="319"/>
      <c r="FQP202" s="319"/>
      <c r="FQQ202" s="319"/>
      <c r="FQR202" s="319"/>
      <c r="FQS202" s="319"/>
      <c r="FQT202" s="319"/>
      <c r="FQU202" s="319"/>
      <c r="FQV202" s="319"/>
      <c r="FQW202" s="319"/>
      <c r="FQX202" s="319"/>
      <c r="FQY202" s="319"/>
      <c r="FQZ202" s="319"/>
      <c r="FRA202" s="319"/>
      <c r="FRB202" s="319"/>
      <c r="FRC202" s="319"/>
      <c r="FRD202" s="319"/>
      <c r="FRE202" s="319"/>
      <c r="FRF202" s="319"/>
      <c r="FRG202" s="319"/>
      <c r="FRH202" s="319"/>
      <c r="FRI202" s="319"/>
      <c r="FRJ202" s="319"/>
      <c r="FRK202" s="319"/>
      <c r="FRL202" s="319"/>
      <c r="FRM202" s="319"/>
      <c r="FRN202" s="319"/>
      <c r="FRO202" s="319"/>
      <c r="FRP202" s="319"/>
      <c r="FRQ202" s="319"/>
      <c r="FRR202" s="319"/>
      <c r="FRS202" s="319"/>
      <c r="FRT202" s="319"/>
      <c r="FRU202" s="319"/>
      <c r="FRV202" s="319"/>
      <c r="FRW202" s="319"/>
      <c r="FRX202" s="319"/>
      <c r="FRY202" s="319"/>
      <c r="FRZ202" s="319"/>
      <c r="FSA202" s="319"/>
      <c r="FSB202" s="319"/>
      <c r="FSC202" s="319"/>
      <c r="FSD202" s="319"/>
      <c r="FSE202" s="319"/>
      <c r="FSF202" s="319"/>
      <c r="FSG202" s="319"/>
      <c r="FSH202" s="319"/>
      <c r="FSI202" s="319"/>
      <c r="FSJ202" s="319"/>
      <c r="FSK202" s="319"/>
      <c r="FSL202" s="319"/>
      <c r="FSM202" s="319"/>
      <c r="FSN202" s="319"/>
      <c r="FSO202" s="319"/>
      <c r="FSP202" s="319"/>
      <c r="FSQ202" s="319"/>
      <c r="FSR202" s="319"/>
      <c r="FSS202" s="319"/>
      <c r="FST202" s="319"/>
      <c r="FSU202" s="319"/>
      <c r="FSV202" s="319"/>
      <c r="FSW202" s="319"/>
      <c r="FSX202" s="319"/>
      <c r="FSY202" s="319"/>
      <c r="FSZ202" s="319"/>
      <c r="FTA202" s="319"/>
      <c r="FTB202" s="319"/>
      <c r="FTC202" s="319"/>
      <c r="FTD202" s="319"/>
      <c r="FTE202" s="319"/>
      <c r="FTF202" s="319"/>
      <c r="FTG202" s="319"/>
      <c r="FTH202" s="319"/>
      <c r="FTI202" s="319"/>
      <c r="FTJ202" s="319"/>
      <c r="FTK202" s="319"/>
      <c r="FTL202" s="319"/>
      <c r="FTM202" s="319"/>
      <c r="FTN202" s="319"/>
      <c r="FTO202" s="319"/>
      <c r="FTP202" s="319"/>
      <c r="FTQ202" s="319"/>
      <c r="FTR202" s="319"/>
      <c r="FTS202" s="319"/>
      <c r="FTT202" s="319"/>
      <c r="FTU202" s="319"/>
      <c r="FTV202" s="319"/>
      <c r="FTW202" s="319"/>
      <c r="FTX202" s="319"/>
      <c r="FTY202" s="319"/>
      <c r="FTZ202" s="319"/>
      <c r="FUA202" s="319"/>
      <c r="FUB202" s="319"/>
      <c r="FUC202" s="319"/>
      <c r="FUD202" s="319"/>
      <c r="FUE202" s="319"/>
      <c r="FUF202" s="319"/>
      <c r="FUG202" s="319"/>
      <c r="FUH202" s="319"/>
      <c r="FUI202" s="319"/>
      <c r="FUJ202" s="319"/>
      <c r="FUK202" s="319"/>
      <c r="FUL202" s="319"/>
      <c r="FUM202" s="319"/>
      <c r="FUN202" s="319"/>
      <c r="FUO202" s="319"/>
      <c r="FUP202" s="319"/>
      <c r="FUQ202" s="319"/>
      <c r="FUR202" s="319"/>
      <c r="FUS202" s="319"/>
      <c r="FUT202" s="319"/>
      <c r="FUU202" s="319"/>
      <c r="FUV202" s="319"/>
      <c r="FUW202" s="319"/>
      <c r="FUX202" s="319"/>
      <c r="FUY202" s="319"/>
      <c r="FUZ202" s="319"/>
      <c r="FVA202" s="319"/>
      <c r="FVB202" s="319"/>
      <c r="FVC202" s="319"/>
      <c r="FVD202" s="319"/>
      <c r="FVE202" s="319"/>
      <c r="FVF202" s="319"/>
      <c r="FVG202" s="319"/>
      <c r="FVH202" s="319"/>
      <c r="FVI202" s="319"/>
      <c r="FVJ202" s="319"/>
      <c r="FVK202" s="319"/>
      <c r="FVL202" s="319"/>
      <c r="FVM202" s="319"/>
      <c r="FVN202" s="319"/>
      <c r="FVO202" s="319"/>
      <c r="FVP202" s="319"/>
      <c r="FVQ202" s="319"/>
      <c r="FVR202" s="319"/>
      <c r="FVS202" s="319"/>
      <c r="FVT202" s="319"/>
      <c r="FVU202" s="319"/>
      <c r="FVV202" s="319"/>
      <c r="FVW202" s="319"/>
      <c r="FVX202" s="319"/>
      <c r="FVY202" s="319"/>
      <c r="FVZ202" s="319"/>
      <c r="FWA202" s="319"/>
      <c r="FWB202" s="319"/>
      <c r="FWC202" s="319"/>
      <c r="FWD202" s="319"/>
      <c r="FWE202" s="319"/>
      <c r="FWF202" s="319"/>
      <c r="FWG202" s="319"/>
      <c r="FWH202" s="319"/>
      <c r="FWI202" s="319"/>
      <c r="FWJ202" s="319"/>
      <c r="FWK202" s="319"/>
      <c r="FWL202" s="319"/>
      <c r="FWM202" s="319"/>
      <c r="FWN202" s="319"/>
      <c r="FWO202" s="319"/>
      <c r="FWP202" s="319"/>
      <c r="FWQ202" s="319"/>
      <c r="FWR202" s="319"/>
      <c r="FWS202" s="319"/>
      <c r="FWT202" s="319"/>
      <c r="FWU202" s="319"/>
      <c r="FWV202" s="319"/>
      <c r="FWW202" s="319"/>
      <c r="FWX202" s="319"/>
      <c r="FWY202" s="319"/>
      <c r="FWZ202" s="319"/>
      <c r="FXA202" s="319"/>
      <c r="FXB202" s="319"/>
      <c r="FXC202" s="319"/>
      <c r="FXD202" s="319"/>
      <c r="FXE202" s="319"/>
      <c r="FXF202" s="319"/>
      <c r="FXG202" s="319"/>
      <c r="FXH202" s="319"/>
      <c r="FXI202" s="319"/>
      <c r="FXJ202" s="319"/>
      <c r="FXK202" s="319"/>
      <c r="FXL202" s="319"/>
      <c r="FXM202" s="319"/>
      <c r="FXN202" s="319"/>
      <c r="FXO202" s="319"/>
      <c r="FXP202" s="319"/>
      <c r="FXQ202" s="319"/>
      <c r="FXR202" s="319"/>
      <c r="FXS202" s="319"/>
      <c r="FXT202" s="319"/>
      <c r="FXU202" s="319"/>
      <c r="FXV202" s="319"/>
      <c r="FXW202" s="319"/>
      <c r="FXX202" s="319"/>
      <c r="FXY202" s="319"/>
      <c r="FXZ202" s="319"/>
      <c r="FYA202" s="319"/>
      <c r="FYB202" s="319"/>
      <c r="FYC202" s="319"/>
      <c r="FYD202" s="319"/>
      <c r="FYE202" s="319"/>
      <c r="FYF202" s="319"/>
      <c r="FYG202" s="319"/>
      <c r="FYH202" s="319"/>
      <c r="FYI202" s="319"/>
      <c r="FYJ202" s="319"/>
      <c r="FYK202" s="319"/>
      <c r="FYL202" s="319"/>
      <c r="FYM202" s="319"/>
      <c r="FYN202" s="319"/>
      <c r="FYO202" s="319"/>
      <c r="FYP202" s="319"/>
      <c r="FYQ202" s="319"/>
      <c r="FYR202" s="319"/>
      <c r="FYS202" s="319"/>
      <c r="FYT202" s="319"/>
      <c r="FYU202" s="319"/>
      <c r="FYV202" s="319"/>
      <c r="FYW202" s="319"/>
      <c r="FYX202" s="319"/>
      <c r="FYY202" s="319"/>
      <c r="FYZ202" s="319"/>
      <c r="FZA202" s="319"/>
      <c r="FZB202" s="319"/>
      <c r="FZC202" s="319"/>
      <c r="FZD202" s="319"/>
      <c r="FZE202" s="319"/>
      <c r="FZF202" s="319"/>
      <c r="FZG202" s="319"/>
      <c r="FZH202" s="319"/>
      <c r="FZI202" s="319"/>
      <c r="FZJ202" s="319"/>
      <c r="FZK202" s="319"/>
      <c r="FZL202" s="319"/>
      <c r="FZM202" s="319"/>
      <c r="FZN202" s="319"/>
      <c r="FZO202" s="319"/>
      <c r="FZP202" s="319"/>
      <c r="FZQ202" s="319"/>
      <c r="FZR202" s="319"/>
      <c r="FZS202" s="319"/>
      <c r="FZT202" s="319"/>
      <c r="FZU202" s="319"/>
      <c r="FZV202" s="319"/>
      <c r="FZW202" s="319"/>
      <c r="FZX202" s="319"/>
      <c r="FZY202" s="319"/>
      <c r="FZZ202" s="319"/>
      <c r="GAA202" s="319"/>
      <c r="GAB202" s="319"/>
      <c r="GAC202" s="319"/>
      <c r="GAD202" s="319"/>
      <c r="GAE202" s="319"/>
      <c r="GAF202" s="319"/>
      <c r="GAG202" s="319"/>
      <c r="GAH202" s="319"/>
      <c r="GAI202" s="319"/>
      <c r="GAJ202" s="319"/>
      <c r="GAK202" s="319"/>
      <c r="GAL202" s="319"/>
      <c r="GAM202" s="319"/>
      <c r="GAN202" s="319"/>
      <c r="GAO202" s="319"/>
      <c r="GAP202" s="319"/>
      <c r="GAQ202" s="319"/>
      <c r="GAR202" s="319"/>
      <c r="GAS202" s="319"/>
      <c r="GAT202" s="319"/>
      <c r="GAU202" s="319"/>
      <c r="GAV202" s="319"/>
      <c r="GAW202" s="319"/>
      <c r="GAX202" s="319"/>
      <c r="GAY202" s="319"/>
      <c r="GAZ202" s="319"/>
      <c r="GBA202" s="319"/>
      <c r="GBB202" s="319"/>
      <c r="GBC202" s="319"/>
      <c r="GBD202" s="319"/>
      <c r="GBE202" s="319"/>
      <c r="GBF202" s="319"/>
      <c r="GBG202" s="319"/>
      <c r="GBH202" s="319"/>
      <c r="GBI202" s="319"/>
      <c r="GBJ202" s="319"/>
      <c r="GBK202" s="319"/>
      <c r="GBL202" s="319"/>
      <c r="GBM202" s="319"/>
      <c r="GBN202" s="319"/>
      <c r="GBO202" s="319"/>
      <c r="GBP202" s="319"/>
      <c r="GBQ202" s="319"/>
      <c r="GBR202" s="319"/>
      <c r="GBS202" s="319"/>
      <c r="GBT202" s="319"/>
      <c r="GBU202" s="319"/>
      <c r="GBV202" s="319"/>
      <c r="GBW202" s="319"/>
      <c r="GBX202" s="319"/>
      <c r="GBY202" s="319"/>
      <c r="GBZ202" s="319"/>
      <c r="GCA202" s="319"/>
      <c r="GCB202" s="319"/>
      <c r="GCC202" s="319"/>
      <c r="GCD202" s="319"/>
      <c r="GCE202" s="319"/>
      <c r="GCF202" s="319"/>
      <c r="GCG202" s="319"/>
      <c r="GCH202" s="319"/>
      <c r="GCI202" s="319"/>
      <c r="GCJ202" s="319"/>
      <c r="GCK202" s="319"/>
      <c r="GCL202" s="319"/>
      <c r="GCM202" s="319"/>
      <c r="GCN202" s="319"/>
      <c r="GCO202" s="319"/>
      <c r="GCP202" s="319"/>
      <c r="GCQ202" s="319"/>
      <c r="GCR202" s="319"/>
      <c r="GCS202" s="319"/>
      <c r="GCT202" s="319"/>
      <c r="GCU202" s="319"/>
      <c r="GCV202" s="319"/>
      <c r="GCW202" s="319"/>
      <c r="GCX202" s="319"/>
      <c r="GCY202" s="319"/>
      <c r="GCZ202" s="319"/>
      <c r="GDA202" s="319"/>
      <c r="GDB202" s="319"/>
      <c r="GDC202" s="319"/>
      <c r="GDD202" s="319"/>
      <c r="GDE202" s="319"/>
      <c r="GDF202" s="319"/>
      <c r="GDG202" s="319"/>
      <c r="GDH202" s="319"/>
      <c r="GDI202" s="319"/>
      <c r="GDJ202" s="319"/>
      <c r="GDK202" s="319"/>
      <c r="GDL202" s="319"/>
      <c r="GDM202" s="319"/>
      <c r="GDN202" s="319"/>
      <c r="GDO202" s="319"/>
      <c r="GDP202" s="319"/>
      <c r="GDQ202" s="319"/>
      <c r="GDR202" s="319"/>
      <c r="GDS202" s="319"/>
      <c r="GDT202" s="319"/>
      <c r="GDU202" s="319"/>
      <c r="GDV202" s="319"/>
      <c r="GDW202" s="319"/>
      <c r="GDX202" s="319"/>
      <c r="GDY202" s="319"/>
      <c r="GDZ202" s="319"/>
      <c r="GEA202" s="319"/>
      <c r="GEB202" s="319"/>
      <c r="GEC202" s="319"/>
      <c r="GED202" s="319"/>
      <c r="GEE202" s="319"/>
      <c r="GEF202" s="319"/>
      <c r="GEG202" s="319"/>
      <c r="GEH202" s="319"/>
      <c r="GEI202" s="319"/>
      <c r="GEJ202" s="319"/>
      <c r="GEK202" s="319"/>
      <c r="GEL202" s="319"/>
      <c r="GEM202" s="319"/>
      <c r="GEN202" s="319"/>
      <c r="GEO202" s="319"/>
      <c r="GEP202" s="319"/>
      <c r="GEQ202" s="319"/>
      <c r="GER202" s="319"/>
      <c r="GES202" s="319"/>
      <c r="GET202" s="319"/>
      <c r="GEU202" s="319"/>
      <c r="GEV202" s="319"/>
      <c r="GEW202" s="319"/>
      <c r="GEX202" s="319"/>
      <c r="GEY202" s="319"/>
      <c r="GEZ202" s="319"/>
      <c r="GFA202" s="319"/>
      <c r="GFB202" s="319"/>
      <c r="GFC202" s="319"/>
      <c r="GFD202" s="319"/>
      <c r="GFE202" s="319"/>
      <c r="GFF202" s="319"/>
      <c r="GFG202" s="319"/>
      <c r="GFH202" s="319"/>
      <c r="GFI202" s="319"/>
      <c r="GFJ202" s="319"/>
      <c r="GFK202" s="319"/>
      <c r="GFL202" s="319"/>
      <c r="GFM202" s="319"/>
      <c r="GFN202" s="319"/>
      <c r="GFO202" s="319"/>
      <c r="GFP202" s="319"/>
      <c r="GFQ202" s="319"/>
      <c r="GFR202" s="319"/>
      <c r="GFS202" s="319"/>
      <c r="GFT202" s="319"/>
      <c r="GFU202" s="319"/>
      <c r="GFV202" s="319"/>
      <c r="GFW202" s="319"/>
      <c r="GFX202" s="319"/>
      <c r="GFY202" s="319"/>
      <c r="GFZ202" s="319"/>
      <c r="GGA202" s="319"/>
      <c r="GGB202" s="319"/>
      <c r="GGC202" s="319"/>
      <c r="GGD202" s="319"/>
      <c r="GGE202" s="319"/>
      <c r="GGF202" s="319"/>
      <c r="GGG202" s="319"/>
      <c r="GGH202" s="319"/>
      <c r="GGI202" s="319"/>
      <c r="GGJ202" s="319"/>
      <c r="GGK202" s="319"/>
      <c r="GGL202" s="319"/>
      <c r="GGM202" s="319"/>
      <c r="GGN202" s="319"/>
      <c r="GGO202" s="319"/>
      <c r="GGP202" s="319"/>
      <c r="GGQ202" s="319"/>
      <c r="GGR202" s="319"/>
      <c r="GGS202" s="319"/>
      <c r="GGT202" s="319"/>
      <c r="GGU202" s="319"/>
      <c r="GGV202" s="319"/>
      <c r="GGW202" s="319"/>
      <c r="GGX202" s="319"/>
      <c r="GGY202" s="319"/>
      <c r="GGZ202" s="319"/>
      <c r="GHA202" s="319"/>
      <c r="GHB202" s="319"/>
      <c r="GHC202" s="319"/>
      <c r="GHD202" s="319"/>
      <c r="GHE202" s="319"/>
      <c r="GHF202" s="319"/>
      <c r="GHG202" s="319"/>
      <c r="GHH202" s="319"/>
      <c r="GHI202" s="319"/>
      <c r="GHJ202" s="319"/>
      <c r="GHK202" s="319"/>
      <c r="GHL202" s="319"/>
      <c r="GHM202" s="319"/>
      <c r="GHN202" s="319"/>
      <c r="GHO202" s="319"/>
      <c r="GHP202" s="319"/>
      <c r="GHQ202" s="319"/>
      <c r="GHR202" s="319"/>
      <c r="GHS202" s="319"/>
      <c r="GHT202" s="319"/>
      <c r="GHU202" s="319"/>
      <c r="GHV202" s="319"/>
      <c r="GHW202" s="319"/>
      <c r="GHX202" s="319"/>
      <c r="GHY202" s="319"/>
      <c r="GHZ202" s="319"/>
      <c r="GIA202" s="319"/>
      <c r="GIB202" s="319"/>
      <c r="GIC202" s="319"/>
      <c r="GID202" s="319"/>
      <c r="GIE202" s="319"/>
      <c r="GIF202" s="319"/>
      <c r="GIG202" s="319"/>
      <c r="GIH202" s="319"/>
      <c r="GII202" s="319"/>
      <c r="GIJ202" s="319"/>
      <c r="GIK202" s="319"/>
      <c r="GIL202" s="319"/>
      <c r="GIM202" s="319"/>
      <c r="GIN202" s="319"/>
      <c r="GIO202" s="319"/>
      <c r="GIP202" s="319"/>
      <c r="GIQ202" s="319"/>
      <c r="GIR202" s="319"/>
      <c r="GIS202" s="319"/>
      <c r="GIT202" s="319"/>
      <c r="GIU202" s="319"/>
      <c r="GIV202" s="319"/>
      <c r="GIW202" s="319"/>
      <c r="GIX202" s="319"/>
      <c r="GIY202" s="319"/>
      <c r="GIZ202" s="319"/>
      <c r="GJA202" s="319"/>
      <c r="GJB202" s="319"/>
      <c r="GJC202" s="319"/>
      <c r="GJD202" s="319"/>
      <c r="GJE202" s="319"/>
      <c r="GJF202" s="319"/>
      <c r="GJG202" s="319"/>
      <c r="GJH202" s="319"/>
      <c r="GJI202" s="319"/>
      <c r="GJJ202" s="319"/>
      <c r="GJK202" s="319"/>
      <c r="GJL202" s="319"/>
      <c r="GJM202" s="319"/>
      <c r="GJN202" s="319"/>
      <c r="GJO202" s="319"/>
      <c r="GJP202" s="319"/>
      <c r="GJQ202" s="319"/>
      <c r="GJR202" s="319"/>
      <c r="GJS202" s="319"/>
      <c r="GJT202" s="319"/>
      <c r="GJU202" s="319"/>
      <c r="GJV202" s="319"/>
      <c r="GJW202" s="319"/>
      <c r="GJX202" s="319"/>
      <c r="GJY202" s="319"/>
      <c r="GJZ202" s="319"/>
      <c r="GKA202" s="319"/>
      <c r="GKB202" s="319"/>
      <c r="GKC202" s="319"/>
      <c r="GKD202" s="319"/>
      <c r="GKE202" s="319"/>
      <c r="GKF202" s="319"/>
      <c r="GKG202" s="319"/>
      <c r="GKH202" s="319"/>
      <c r="GKI202" s="319"/>
      <c r="GKJ202" s="319"/>
      <c r="GKK202" s="319"/>
      <c r="GKL202" s="319"/>
      <c r="GKM202" s="319"/>
      <c r="GKN202" s="319"/>
      <c r="GKO202" s="319"/>
      <c r="GKP202" s="319"/>
      <c r="GKQ202" s="319"/>
      <c r="GKR202" s="319"/>
      <c r="GKS202" s="319"/>
      <c r="GKT202" s="319"/>
      <c r="GKU202" s="319"/>
      <c r="GKV202" s="319"/>
      <c r="GKW202" s="319"/>
      <c r="GKX202" s="319"/>
      <c r="GKY202" s="319"/>
      <c r="GKZ202" s="319"/>
      <c r="GLA202" s="319"/>
      <c r="GLB202" s="319"/>
      <c r="GLC202" s="319"/>
      <c r="GLD202" s="319"/>
      <c r="GLE202" s="319"/>
      <c r="GLF202" s="319"/>
      <c r="GLG202" s="319"/>
      <c r="GLH202" s="319"/>
      <c r="GLI202" s="319"/>
      <c r="GLJ202" s="319"/>
      <c r="GLK202" s="319"/>
      <c r="GLL202" s="319"/>
      <c r="GLM202" s="319"/>
      <c r="GLN202" s="319"/>
      <c r="GLO202" s="319"/>
      <c r="GLP202" s="319"/>
      <c r="GLQ202" s="319"/>
      <c r="GLR202" s="319"/>
      <c r="GLS202" s="319"/>
      <c r="GLT202" s="319"/>
      <c r="GLU202" s="319"/>
      <c r="GLV202" s="319"/>
      <c r="GLW202" s="319"/>
      <c r="GLX202" s="319"/>
      <c r="GLY202" s="319"/>
      <c r="GLZ202" s="319"/>
      <c r="GMA202" s="319"/>
      <c r="GMB202" s="319"/>
      <c r="GMC202" s="319"/>
      <c r="GMD202" s="319"/>
      <c r="GME202" s="319"/>
      <c r="GMF202" s="319"/>
      <c r="GMG202" s="319"/>
      <c r="GMH202" s="319"/>
      <c r="GMI202" s="319"/>
      <c r="GMJ202" s="319"/>
      <c r="GMK202" s="319"/>
      <c r="GML202" s="319"/>
      <c r="GMM202" s="319"/>
      <c r="GMN202" s="319"/>
      <c r="GMO202" s="319"/>
      <c r="GMP202" s="319"/>
      <c r="GMQ202" s="319"/>
      <c r="GMR202" s="319"/>
      <c r="GMS202" s="319"/>
      <c r="GMT202" s="319"/>
      <c r="GMU202" s="319"/>
      <c r="GMV202" s="319"/>
      <c r="GMW202" s="319"/>
      <c r="GMX202" s="319"/>
      <c r="GMY202" s="319"/>
      <c r="GMZ202" s="319"/>
      <c r="GNA202" s="319"/>
      <c r="GNB202" s="319"/>
      <c r="GNC202" s="319"/>
      <c r="GND202" s="319"/>
      <c r="GNE202" s="319"/>
      <c r="GNF202" s="319"/>
      <c r="GNG202" s="319"/>
      <c r="GNH202" s="319"/>
      <c r="GNI202" s="319"/>
      <c r="GNJ202" s="319"/>
      <c r="GNK202" s="319"/>
      <c r="GNL202" s="319"/>
      <c r="GNM202" s="319"/>
      <c r="GNN202" s="319"/>
      <c r="GNO202" s="319"/>
      <c r="GNP202" s="319"/>
      <c r="GNQ202" s="319"/>
      <c r="GNR202" s="319"/>
      <c r="GNS202" s="319"/>
      <c r="GNT202" s="319"/>
      <c r="GNU202" s="319"/>
      <c r="GNV202" s="319"/>
      <c r="GNW202" s="319"/>
      <c r="GNX202" s="319"/>
      <c r="GNY202" s="319"/>
      <c r="GNZ202" s="319"/>
      <c r="GOA202" s="319"/>
      <c r="GOB202" s="319"/>
      <c r="GOC202" s="319"/>
      <c r="GOD202" s="319"/>
      <c r="GOE202" s="319"/>
      <c r="GOF202" s="319"/>
      <c r="GOG202" s="319"/>
      <c r="GOH202" s="319"/>
      <c r="GOI202" s="319"/>
      <c r="GOJ202" s="319"/>
      <c r="GOK202" s="319"/>
      <c r="GOL202" s="319"/>
      <c r="GOM202" s="319"/>
      <c r="GON202" s="319"/>
      <c r="GOO202" s="319"/>
      <c r="GOP202" s="319"/>
      <c r="GOQ202" s="319"/>
      <c r="GOR202" s="319"/>
      <c r="GOS202" s="319"/>
      <c r="GOT202" s="319"/>
      <c r="GOU202" s="319"/>
      <c r="GOV202" s="319"/>
      <c r="GOW202" s="319"/>
      <c r="GOX202" s="319"/>
      <c r="GOY202" s="319"/>
      <c r="GOZ202" s="319"/>
      <c r="GPA202" s="319"/>
      <c r="GPB202" s="319"/>
      <c r="GPC202" s="319"/>
      <c r="GPD202" s="319"/>
      <c r="GPE202" s="319"/>
      <c r="GPF202" s="319"/>
      <c r="GPG202" s="319"/>
      <c r="GPH202" s="319"/>
      <c r="GPI202" s="319"/>
      <c r="GPJ202" s="319"/>
      <c r="GPK202" s="319"/>
      <c r="GPL202" s="319"/>
      <c r="GPM202" s="319"/>
      <c r="GPN202" s="319"/>
      <c r="GPO202" s="319"/>
      <c r="GPP202" s="319"/>
      <c r="GPQ202" s="319"/>
      <c r="GPR202" s="319"/>
      <c r="GPS202" s="319"/>
      <c r="GPT202" s="319"/>
      <c r="GPU202" s="319"/>
      <c r="GPV202" s="319"/>
      <c r="GPW202" s="319"/>
      <c r="GPX202" s="319"/>
      <c r="GPY202" s="319"/>
      <c r="GPZ202" s="319"/>
      <c r="GQA202" s="319"/>
      <c r="GQB202" s="319"/>
      <c r="GQC202" s="319"/>
      <c r="GQD202" s="319"/>
      <c r="GQE202" s="319"/>
      <c r="GQF202" s="319"/>
      <c r="GQG202" s="319"/>
      <c r="GQH202" s="319"/>
      <c r="GQI202" s="319"/>
      <c r="GQJ202" s="319"/>
      <c r="GQK202" s="319"/>
      <c r="GQL202" s="319"/>
      <c r="GQM202" s="319"/>
      <c r="GQN202" s="319"/>
      <c r="GQO202" s="319"/>
      <c r="GQP202" s="319"/>
      <c r="GQQ202" s="319"/>
      <c r="GQR202" s="319"/>
      <c r="GQS202" s="319"/>
      <c r="GQT202" s="319"/>
      <c r="GQU202" s="319"/>
      <c r="GQV202" s="319"/>
      <c r="GQW202" s="319"/>
      <c r="GQX202" s="319"/>
      <c r="GQY202" s="319"/>
      <c r="GQZ202" s="319"/>
      <c r="GRA202" s="319"/>
      <c r="GRB202" s="319"/>
      <c r="GRC202" s="319"/>
      <c r="GRD202" s="319"/>
      <c r="GRE202" s="319"/>
      <c r="GRF202" s="319"/>
      <c r="GRG202" s="319"/>
      <c r="GRH202" s="319"/>
      <c r="GRI202" s="319"/>
      <c r="GRJ202" s="319"/>
      <c r="GRK202" s="319"/>
      <c r="GRL202" s="319"/>
      <c r="GRM202" s="319"/>
      <c r="GRN202" s="319"/>
      <c r="GRO202" s="319"/>
      <c r="GRP202" s="319"/>
      <c r="GRQ202" s="319"/>
      <c r="GRR202" s="319"/>
      <c r="GRS202" s="319"/>
      <c r="GRT202" s="319"/>
      <c r="GRU202" s="319"/>
      <c r="GRV202" s="319"/>
      <c r="GRW202" s="319"/>
      <c r="GRX202" s="319"/>
      <c r="GRY202" s="319"/>
      <c r="GRZ202" s="319"/>
      <c r="GSA202" s="319"/>
      <c r="GSB202" s="319"/>
      <c r="GSC202" s="319"/>
      <c r="GSD202" s="319"/>
      <c r="GSE202" s="319"/>
      <c r="GSF202" s="319"/>
      <c r="GSG202" s="319"/>
      <c r="GSH202" s="319"/>
      <c r="GSI202" s="319"/>
      <c r="GSJ202" s="319"/>
      <c r="GSK202" s="319"/>
      <c r="GSL202" s="319"/>
      <c r="GSM202" s="319"/>
      <c r="GSN202" s="319"/>
      <c r="GSO202" s="319"/>
      <c r="GSP202" s="319"/>
      <c r="GSQ202" s="319"/>
      <c r="GSR202" s="319"/>
      <c r="GSS202" s="319"/>
      <c r="GST202" s="319"/>
      <c r="GSU202" s="319"/>
      <c r="GSV202" s="319"/>
      <c r="GSW202" s="319"/>
      <c r="GSX202" s="319"/>
      <c r="GSY202" s="319"/>
      <c r="GSZ202" s="319"/>
      <c r="GTA202" s="319"/>
      <c r="GTB202" s="319"/>
      <c r="GTC202" s="319"/>
      <c r="GTD202" s="319"/>
      <c r="GTE202" s="319"/>
      <c r="GTF202" s="319"/>
      <c r="GTG202" s="319"/>
      <c r="GTH202" s="319"/>
      <c r="GTI202" s="319"/>
      <c r="GTJ202" s="319"/>
      <c r="GTK202" s="319"/>
      <c r="GTL202" s="319"/>
      <c r="GTM202" s="319"/>
      <c r="GTN202" s="319"/>
      <c r="GTO202" s="319"/>
      <c r="GTP202" s="319"/>
      <c r="GTQ202" s="319"/>
      <c r="GTR202" s="319"/>
      <c r="GTS202" s="319"/>
      <c r="GTT202" s="319"/>
      <c r="GTU202" s="319"/>
      <c r="GTV202" s="319"/>
      <c r="GTW202" s="319"/>
      <c r="GTX202" s="319"/>
      <c r="GTY202" s="319"/>
      <c r="GTZ202" s="319"/>
      <c r="GUA202" s="319"/>
      <c r="GUB202" s="319"/>
      <c r="GUC202" s="319"/>
      <c r="GUD202" s="319"/>
      <c r="GUE202" s="319"/>
      <c r="GUF202" s="319"/>
      <c r="GUG202" s="319"/>
      <c r="GUH202" s="319"/>
      <c r="GUI202" s="319"/>
      <c r="GUJ202" s="319"/>
      <c r="GUK202" s="319"/>
      <c r="GUL202" s="319"/>
      <c r="GUM202" s="319"/>
      <c r="GUN202" s="319"/>
      <c r="GUO202" s="319"/>
      <c r="GUP202" s="319"/>
      <c r="GUQ202" s="319"/>
      <c r="GUR202" s="319"/>
      <c r="GUS202" s="319"/>
      <c r="GUT202" s="319"/>
      <c r="GUU202" s="319"/>
      <c r="GUV202" s="319"/>
      <c r="GUW202" s="319"/>
      <c r="GUX202" s="319"/>
      <c r="GUY202" s="319"/>
      <c r="GUZ202" s="319"/>
      <c r="GVA202" s="319"/>
      <c r="GVB202" s="319"/>
      <c r="GVC202" s="319"/>
      <c r="GVD202" s="319"/>
      <c r="GVE202" s="319"/>
      <c r="GVF202" s="319"/>
      <c r="GVG202" s="319"/>
      <c r="GVH202" s="319"/>
      <c r="GVI202" s="319"/>
      <c r="GVJ202" s="319"/>
      <c r="GVK202" s="319"/>
      <c r="GVL202" s="319"/>
      <c r="GVM202" s="319"/>
      <c r="GVN202" s="319"/>
      <c r="GVO202" s="319"/>
      <c r="GVP202" s="319"/>
      <c r="GVQ202" s="319"/>
      <c r="GVR202" s="319"/>
      <c r="GVS202" s="319"/>
      <c r="GVT202" s="319"/>
      <c r="GVU202" s="319"/>
      <c r="GVV202" s="319"/>
      <c r="GVW202" s="319"/>
      <c r="GVX202" s="319"/>
      <c r="GVY202" s="319"/>
      <c r="GVZ202" s="319"/>
      <c r="GWA202" s="319"/>
      <c r="GWB202" s="319"/>
      <c r="GWC202" s="319"/>
      <c r="GWD202" s="319"/>
      <c r="GWE202" s="319"/>
      <c r="GWF202" s="319"/>
      <c r="GWG202" s="319"/>
      <c r="GWH202" s="319"/>
      <c r="GWI202" s="319"/>
      <c r="GWJ202" s="319"/>
      <c r="GWK202" s="319"/>
      <c r="GWL202" s="319"/>
      <c r="GWM202" s="319"/>
      <c r="GWN202" s="319"/>
      <c r="GWO202" s="319"/>
      <c r="GWP202" s="319"/>
      <c r="GWQ202" s="319"/>
      <c r="GWR202" s="319"/>
      <c r="GWS202" s="319"/>
      <c r="GWT202" s="319"/>
      <c r="GWU202" s="319"/>
      <c r="GWV202" s="319"/>
      <c r="GWW202" s="319"/>
      <c r="GWX202" s="319"/>
      <c r="GWY202" s="319"/>
      <c r="GWZ202" s="319"/>
      <c r="GXA202" s="319"/>
      <c r="GXB202" s="319"/>
      <c r="GXC202" s="319"/>
      <c r="GXD202" s="319"/>
      <c r="GXE202" s="319"/>
      <c r="GXF202" s="319"/>
      <c r="GXG202" s="319"/>
      <c r="GXH202" s="319"/>
      <c r="GXI202" s="319"/>
      <c r="GXJ202" s="319"/>
      <c r="GXK202" s="319"/>
      <c r="GXL202" s="319"/>
      <c r="GXM202" s="319"/>
      <c r="GXN202" s="319"/>
      <c r="GXO202" s="319"/>
      <c r="GXP202" s="319"/>
      <c r="GXQ202" s="319"/>
      <c r="GXR202" s="319"/>
      <c r="GXS202" s="319"/>
      <c r="GXT202" s="319"/>
      <c r="GXU202" s="319"/>
      <c r="GXV202" s="319"/>
      <c r="GXW202" s="319"/>
      <c r="GXX202" s="319"/>
      <c r="GXY202" s="319"/>
      <c r="GXZ202" s="319"/>
      <c r="GYA202" s="319"/>
      <c r="GYB202" s="319"/>
      <c r="GYC202" s="319"/>
      <c r="GYD202" s="319"/>
      <c r="GYE202" s="319"/>
      <c r="GYF202" s="319"/>
      <c r="GYG202" s="319"/>
      <c r="GYH202" s="319"/>
      <c r="GYI202" s="319"/>
      <c r="GYJ202" s="319"/>
      <c r="GYK202" s="319"/>
      <c r="GYL202" s="319"/>
      <c r="GYM202" s="319"/>
      <c r="GYN202" s="319"/>
      <c r="GYO202" s="319"/>
      <c r="GYP202" s="319"/>
      <c r="GYQ202" s="319"/>
      <c r="GYR202" s="319"/>
      <c r="GYS202" s="319"/>
      <c r="GYT202" s="319"/>
      <c r="GYU202" s="319"/>
      <c r="GYV202" s="319"/>
      <c r="GYW202" s="319"/>
      <c r="GYX202" s="319"/>
      <c r="GYY202" s="319"/>
      <c r="GYZ202" s="319"/>
      <c r="GZA202" s="319"/>
      <c r="GZB202" s="319"/>
      <c r="GZC202" s="319"/>
      <c r="GZD202" s="319"/>
      <c r="GZE202" s="319"/>
      <c r="GZF202" s="319"/>
      <c r="GZG202" s="319"/>
      <c r="GZH202" s="319"/>
      <c r="GZI202" s="319"/>
      <c r="GZJ202" s="319"/>
      <c r="GZK202" s="319"/>
      <c r="GZL202" s="319"/>
      <c r="GZM202" s="319"/>
      <c r="GZN202" s="319"/>
      <c r="GZO202" s="319"/>
      <c r="GZP202" s="319"/>
      <c r="GZQ202" s="319"/>
      <c r="GZR202" s="319"/>
      <c r="GZS202" s="319"/>
      <c r="GZT202" s="319"/>
      <c r="GZU202" s="319"/>
      <c r="GZV202" s="319"/>
      <c r="GZW202" s="319"/>
      <c r="GZX202" s="319"/>
      <c r="GZY202" s="319"/>
      <c r="GZZ202" s="319"/>
      <c r="HAA202" s="319"/>
      <c r="HAB202" s="319"/>
      <c r="HAC202" s="319"/>
      <c r="HAD202" s="319"/>
      <c r="HAE202" s="319"/>
      <c r="HAF202" s="319"/>
      <c r="HAG202" s="319"/>
      <c r="HAH202" s="319"/>
      <c r="HAI202" s="319"/>
      <c r="HAJ202" s="319"/>
      <c r="HAK202" s="319"/>
      <c r="HAL202" s="319"/>
      <c r="HAM202" s="319"/>
      <c r="HAN202" s="319"/>
      <c r="HAO202" s="319"/>
      <c r="HAP202" s="319"/>
      <c r="HAQ202" s="319"/>
      <c r="HAR202" s="319"/>
      <c r="HAS202" s="319"/>
      <c r="HAT202" s="319"/>
      <c r="HAU202" s="319"/>
      <c r="HAV202" s="319"/>
      <c r="HAW202" s="319"/>
      <c r="HAX202" s="319"/>
      <c r="HAY202" s="319"/>
      <c r="HAZ202" s="319"/>
      <c r="HBA202" s="319"/>
      <c r="HBB202" s="319"/>
      <c r="HBC202" s="319"/>
      <c r="HBD202" s="319"/>
      <c r="HBE202" s="319"/>
      <c r="HBF202" s="319"/>
      <c r="HBG202" s="319"/>
      <c r="HBH202" s="319"/>
      <c r="HBI202" s="319"/>
      <c r="HBJ202" s="319"/>
      <c r="HBK202" s="319"/>
      <c r="HBL202" s="319"/>
      <c r="HBM202" s="319"/>
      <c r="HBN202" s="319"/>
      <c r="HBO202" s="319"/>
      <c r="HBP202" s="319"/>
      <c r="HBQ202" s="319"/>
      <c r="HBR202" s="319"/>
      <c r="HBS202" s="319"/>
      <c r="HBT202" s="319"/>
      <c r="HBU202" s="319"/>
      <c r="HBV202" s="319"/>
      <c r="HBW202" s="319"/>
      <c r="HBX202" s="319"/>
      <c r="HBY202" s="319"/>
      <c r="HBZ202" s="319"/>
      <c r="HCA202" s="319"/>
      <c r="HCB202" s="319"/>
      <c r="HCC202" s="319"/>
      <c r="HCD202" s="319"/>
      <c r="HCE202" s="319"/>
      <c r="HCF202" s="319"/>
      <c r="HCG202" s="319"/>
      <c r="HCH202" s="319"/>
      <c r="HCI202" s="319"/>
      <c r="HCJ202" s="319"/>
      <c r="HCK202" s="319"/>
      <c r="HCL202" s="319"/>
      <c r="HCM202" s="319"/>
      <c r="HCN202" s="319"/>
      <c r="HCO202" s="319"/>
      <c r="HCP202" s="319"/>
      <c r="HCQ202" s="319"/>
      <c r="HCR202" s="319"/>
      <c r="HCS202" s="319"/>
      <c r="HCT202" s="319"/>
      <c r="HCU202" s="319"/>
      <c r="HCV202" s="319"/>
      <c r="HCW202" s="319"/>
      <c r="HCX202" s="319"/>
      <c r="HCY202" s="319"/>
      <c r="HCZ202" s="319"/>
      <c r="HDA202" s="319"/>
      <c r="HDB202" s="319"/>
      <c r="HDC202" s="319"/>
      <c r="HDD202" s="319"/>
      <c r="HDE202" s="319"/>
      <c r="HDF202" s="319"/>
      <c r="HDG202" s="319"/>
      <c r="HDH202" s="319"/>
      <c r="HDI202" s="319"/>
      <c r="HDJ202" s="319"/>
      <c r="HDK202" s="319"/>
      <c r="HDL202" s="319"/>
      <c r="HDM202" s="319"/>
      <c r="HDN202" s="319"/>
      <c r="HDO202" s="319"/>
      <c r="HDP202" s="319"/>
      <c r="HDQ202" s="319"/>
      <c r="HDR202" s="319"/>
      <c r="HDS202" s="319"/>
      <c r="HDT202" s="319"/>
      <c r="HDU202" s="319"/>
      <c r="HDV202" s="319"/>
      <c r="HDW202" s="319"/>
      <c r="HDX202" s="319"/>
      <c r="HDY202" s="319"/>
      <c r="HDZ202" s="319"/>
      <c r="HEA202" s="319"/>
      <c r="HEB202" s="319"/>
      <c r="HEC202" s="319"/>
      <c r="HED202" s="319"/>
      <c r="HEE202" s="319"/>
      <c r="HEF202" s="319"/>
      <c r="HEG202" s="319"/>
      <c r="HEH202" s="319"/>
      <c r="HEI202" s="319"/>
      <c r="HEJ202" s="319"/>
      <c r="HEK202" s="319"/>
      <c r="HEL202" s="319"/>
      <c r="HEM202" s="319"/>
      <c r="HEN202" s="319"/>
      <c r="HEO202" s="319"/>
      <c r="HEP202" s="319"/>
      <c r="HEQ202" s="319"/>
      <c r="HER202" s="319"/>
      <c r="HES202" s="319"/>
      <c r="HET202" s="319"/>
      <c r="HEU202" s="319"/>
      <c r="HEV202" s="319"/>
      <c r="HEW202" s="319"/>
      <c r="HEX202" s="319"/>
      <c r="HEY202" s="319"/>
      <c r="HEZ202" s="319"/>
      <c r="HFA202" s="319"/>
      <c r="HFB202" s="319"/>
      <c r="HFC202" s="319"/>
      <c r="HFD202" s="319"/>
      <c r="HFE202" s="319"/>
      <c r="HFF202" s="319"/>
      <c r="HFG202" s="319"/>
      <c r="HFH202" s="319"/>
      <c r="HFI202" s="319"/>
      <c r="HFJ202" s="319"/>
      <c r="HFK202" s="319"/>
      <c r="HFL202" s="319"/>
      <c r="HFM202" s="319"/>
      <c r="HFN202" s="319"/>
      <c r="HFO202" s="319"/>
      <c r="HFP202" s="319"/>
      <c r="HFQ202" s="319"/>
      <c r="HFR202" s="319"/>
      <c r="HFS202" s="319"/>
      <c r="HFT202" s="319"/>
      <c r="HFU202" s="319"/>
      <c r="HFV202" s="319"/>
      <c r="HFW202" s="319"/>
      <c r="HFX202" s="319"/>
      <c r="HFY202" s="319"/>
      <c r="HFZ202" s="319"/>
      <c r="HGA202" s="319"/>
      <c r="HGB202" s="319"/>
      <c r="HGC202" s="319"/>
      <c r="HGD202" s="319"/>
      <c r="HGE202" s="319"/>
      <c r="HGF202" s="319"/>
      <c r="HGG202" s="319"/>
      <c r="HGH202" s="319"/>
      <c r="HGI202" s="319"/>
      <c r="HGJ202" s="319"/>
      <c r="HGK202" s="319"/>
      <c r="HGL202" s="319"/>
      <c r="HGM202" s="319"/>
      <c r="HGN202" s="319"/>
      <c r="HGO202" s="319"/>
      <c r="HGP202" s="319"/>
      <c r="HGQ202" s="319"/>
      <c r="HGR202" s="319"/>
      <c r="HGS202" s="319"/>
      <c r="HGT202" s="319"/>
      <c r="HGU202" s="319"/>
      <c r="HGV202" s="319"/>
      <c r="HGW202" s="319"/>
      <c r="HGX202" s="319"/>
      <c r="HGY202" s="319"/>
      <c r="HGZ202" s="319"/>
      <c r="HHA202" s="319"/>
      <c r="HHB202" s="319"/>
      <c r="HHC202" s="319"/>
      <c r="HHD202" s="319"/>
      <c r="HHE202" s="319"/>
      <c r="HHF202" s="319"/>
      <c r="HHG202" s="319"/>
      <c r="HHH202" s="319"/>
      <c r="HHI202" s="319"/>
      <c r="HHJ202" s="319"/>
      <c r="HHK202" s="319"/>
      <c r="HHL202" s="319"/>
      <c r="HHM202" s="319"/>
      <c r="HHN202" s="319"/>
      <c r="HHO202" s="319"/>
      <c r="HHP202" s="319"/>
      <c r="HHQ202" s="319"/>
      <c r="HHR202" s="319"/>
      <c r="HHS202" s="319"/>
      <c r="HHT202" s="319"/>
      <c r="HHU202" s="319"/>
      <c r="HHV202" s="319"/>
      <c r="HHW202" s="319"/>
      <c r="HHX202" s="319"/>
      <c r="HHY202" s="319"/>
      <c r="HHZ202" s="319"/>
      <c r="HIA202" s="319"/>
      <c r="HIB202" s="319"/>
      <c r="HIC202" s="319"/>
      <c r="HID202" s="319"/>
      <c r="HIE202" s="319"/>
      <c r="HIF202" s="319"/>
      <c r="HIG202" s="319"/>
      <c r="HIH202" s="319"/>
      <c r="HII202" s="319"/>
      <c r="HIJ202" s="319"/>
      <c r="HIK202" s="319"/>
      <c r="HIL202" s="319"/>
      <c r="HIM202" s="319"/>
      <c r="HIN202" s="319"/>
      <c r="HIO202" s="319"/>
      <c r="HIP202" s="319"/>
      <c r="HIQ202" s="319"/>
      <c r="HIR202" s="319"/>
      <c r="HIS202" s="319"/>
      <c r="HIT202" s="319"/>
      <c r="HIU202" s="319"/>
      <c r="HIV202" s="319"/>
      <c r="HIW202" s="319"/>
      <c r="HIX202" s="319"/>
      <c r="HIY202" s="319"/>
      <c r="HIZ202" s="319"/>
      <c r="HJA202" s="319"/>
      <c r="HJB202" s="319"/>
      <c r="HJC202" s="319"/>
      <c r="HJD202" s="319"/>
      <c r="HJE202" s="319"/>
      <c r="HJF202" s="319"/>
      <c r="HJG202" s="319"/>
      <c r="HJH202" s="319"/>
      <c r="HJI202" s="319"/>
      <c r="HJJ202" s="319"/>
      <c r="HJK202" s="319"/>
      <c r="HJL202" s="319"/>
      <c r="HJM202" s="319"/>
      <c r="HJN202" s="319"/>
      <c r="HJO202" s="319"/>
      <c r="HJP202" s="319"/>
      <c r="HJQ202" s="319"/>
      <c r="HJR202" s="319"/>
      <c r="HJS202" s="319"/>
      <c r="HJT202" s="319"/>
      <c r="HJU202" s="319"/>
      <c r="HJV202" s="319"/>
      <c r="HJW202" s="319"/>
      <c r="HJX202" s="319"/>
      <c r="HJY202" s="319"/>
      <c r="HJZ202" s="319"/>
      <c r="HKA202" s="319"/>
      <c r="HKB202" s="319"/>
      <c r="HKC202" s="319"/>
      <c r="HKD202" s="319"/>
      <c r="HKE202" s="319"/>
      <c r="HKF202" s="319"/>
      <c r="HKG202" s="319"/>
      <c r="HKH202" s="319"/>
      <c r="HKI202" s="319"/>
      <c r="HKJ202" s="319"/>
      <c r="HKK202" s="319"/>
      <c r="HKL202" s="319"/>
      <c r="HKM202" s="319"/>
      <c r="HKN202" s="319"/>
      <c r="HKO202" s="319"/>
      <c r="HKP202" s="319"/>
      <c r="HKQ202" s="319"/>
      <c r="HKR202" s="319"/>
      <c r="HKS202" s="319"/>
      <c r="HKT202" s="319"/>
      <c r="HKU202" s="319"/>
      <c r="HKV202" s="319"/>
      <c r="HKW202" s="319"/>
      <c r="HKX202" s="319"/>
      <c r="HKY202" s="319"/>
      <c r="HKZ202" s="319"/>
      <c r="HLA202" s="319"/>
      <c r="HLB202" s="319"/>
      <c r="HLC202" s="319"/>
      <c r="HLD202" s="319"/>
      <c r="HLE202" s="319"/>
      <c r="HLF202" s="319"/>
      <c r="HLG202" s="319"/>
      <c r="HLH202" s="319"/>
      <c r="HLI202" s="319"/>
      <c r="HLJ202" s="319"/>
      <c r="HLK202" s="319"/>
      <c r="HLL202" s="319"/>
      <c r="HLM202" s="319"/>
      <c r="HLN202" s="319"/>
      <c r="HLO202" s="319"/>
      <c r="HLP202" s="319"/>
      <c r="HLQ202" s="319"/>
      <c r="HLR202" s="319"/>
      <c r="HLS202" s="319"/>
      <c r="HLT202" s="319"/>
      <c r="HLU202" s="319"/>
      <c r="HLV202" s="319"/>
      <c r="HLW202" s="319"/>
      <c r="HLX202" s="319"/>
      <c r="HLY202" s="319"/>
      <c r="HLZ202" s="319"/>
      <c r="HMA202" s="319"/>
      <c r="HMB202" s="319"/>
      <c r="HMC202" s="319"/>
      <c r="HMD202" s="319"/>
      <c r="HME202" s="319"/>
      <c r="HMF202" s="319"/>
      <c r="HMG202" s="319"/>
      <c r="HMH202" s="319"/>
      <c r="HMI202" s="319"/>
      <c r="HMJ202" s="319"/>
      <c r="HMK202" s="319"/>
      <c r="HML202" s="319"/>
      <c r="HMM202" s="319"/>
      <c r="HMN202" s="319"/>
      <c r="HMO202" s="319"/>
      <c r="HMP202" s="319"/>
      <c r="HMQ202" s="319"/>
      <c r="HMR202" s="319"/>
      <c r="HMS202" s="319"/>
      <c r="HMT202" s="319"/>
      <c r="HMU202" s="319"/>
      <c r="HMV202" s="319"/>
      <c r="HMW202" s="319"/>
      <c r="HMX202" s="319"/>
      <c r="HMY202" s="319"/>
      <c r="HMZ202" s="319"/>
      <c r="HNA202" s="319"/>
      <c r="HNB202" s="319"/>
      <c r="HNC202" s="319"/>
      <c r="HND202" s="319"/>
      <c r="HNE202" s="319"/>
      <c r="HNF202" s="319"/>
      <c r="HNG202" s="319"/>
      <c r="HNH202" s="319"/>
      <c r="HNI202" s="319"/>
      <c r="HNJ202" s="319"/>
      <c r="HNK202" s="319"/>
      <c r="HNL202" s="319"/>
      <c r="HNM202" s="319"/>
      <c r="HNN202" s="319"/>
      <c r="HNO202" s="319"/>
      <c r="HNP202" s="319"/>
      <c r="HNQ202" s="319"/>
      <c r="HNR202" s="319"/>
      <c r="HNS202" s="319"/>
      <c r="HNT202" s="319"/>
      <c r="HNU202" s="319"/>
      <c r="HNV202" s="319"/>
      <c r="HNW202" s="319"/>
      <c r="HNX202" s="319"/>
      <c r="HNY202" s="319"/>
      <c r="HNZ202" s="319"/>
      <c r="HOA202" s="319"/>
      <c r="HOB202" s="319"/>
      <c r="HOC202" s="319"/>
      <c r="HOD202" s="319"/>
      <c r="HOE202" s="319"/>
      <c r="HOF202" s="319"/>
      <c r="HOG202" s="319"/>
      <c r="HOH202" s="319"/>
      <c r="HOI202" s="319"/>
      <c r="HOJ202" s="319"/>
      <c r="HOK202" s="319"/>
      <c r="HOL202" s="319"/>
      <c r="HOM202" s="319"/>
      <c r="HON202" s="319"/>
      <c r="HOO202" s="319"/>
      <c r="HOP202" s="319"/>
      <c r="HOQ202" s="319"/>
      <c r="HOR202" s="319"/>
      <c r="HOS202" s="319"/>
      <c r="HOT202" s="319"/>
      <c r="HOU202" s="319"/>
      <c r="HOV202" s="319"/>
      <c r="HOW202" s="319"/>
      <c r="HOX202" s="319"/>
      <c r="HOY202" s="319"/>
      <c r="HOZ202" s="319"/>
      <c r="HPA202" s="319"/>
      <c r="HPB202" s="319"/>
      <c r="HPC202" s="319"/>
      <c r="HPD202" s="319"/>
      <c r="HPE202" s="319"/>
      <c r="HPF202" s="319"/>
      <c r="HPG202" s="319"/>
      <c r="HPH202" s="319"/>
      <c r="HPI202" s="319"/>
      <c r="HPJ202" s="319"/>
      <c r="HPK202" s="319"/>
      <c r="HPL202" s="319"/>
      <c r="HPM202" s="319"/>
      <c r="HPN202" s="319"/>
      <c r="HPO202" s="319"/>
      <c r="HPP202" s="319"/>
      <c r="HPQ202" s="319"/>
      <c r="HPR202" s="319"/>
      <c r="HPS202" s="319"/>
      <c r="HPT202" s="319"/>
      <c r="HPU202" s="319"/>
      <c r="HPV202" s="319"/>
      <c r="HPW202" s="319"/>
      <c r="HPX202" s="319"/>
      <c r="HPY202" s="319"/>
      <c r="HPZ202" s="319"/>
      <c r="HQA202" s="319"/>
      <c r="HQB202" s="319"/>
      <c r="HQC202" s="319"/>
      <c r="HQD202" s="319"/>
      <c r="HQE202" s="319"/>
      <c r="HQF202" s="319"/>
      <c r="HQG202" s="319"/>
      <c r="HQH202" s="319"/>
      <c r="HQI202" s="319"/>
      <c r="HQJ202" s="319"/>
      <c r="HQK202" s="319"/>
      <c r="HQL202" s="319"/>
      <c r="HQM202" s="319"/>
      <c r="HQN202" s="319"/>
      <c r="HQO202" s="319"/>
      <c r="HQP202" s="319"/>
      <c r="HQQ202" s="319"/>
      <c r="HQR202" s="319"/>
      <c r="HQS202" s="319"/>
      <c r="HQT202" s="319"/>
      <c r="HQU202" s="319"/>
      <c r="HQV202" s="319"/>
      <c r="HQW202" s="319"/>
      <c r="HQX202" s="319"/>
      <c r="HQY202" s="319"/>
      <c r="HQZ202" s="319"/>
      <c r="HRA202" s="319"/>
      <c r="HRB202" s="319"/>
      <c r="HRC202" s="319"/>
      <c r="HRD202" s="319"/>
      <c r="HRE202" s="319"/>
      <c r="HRF202" s="319"/>
      <c r="HRG202" s="319"/>
      <c r="HRH202" s="319"/>
      <c r="HRI202" s="319"/>
      <c r="HRJ202" s="319"/>
      <c r="HRK202" s="319"/>
      <c r="HRL202" s="319"/>
      <c r="HRM202" s="319"/>
      <c r="HRN202" s="319"/>
      <c r="HRO202" s="319"/>
      <c r="HRP202" s="319"/>
      <c r="HRQ202" s="319"/>
      <c r="HRR202" s="319"/>
      <c r="HRS202" s="319"/>
      <c r="HRT202" s="319"/>
      <c r="HRU202" s="319"/>
      <c r="HRV202" s="319"/>
      <c r="HRW202" s="319"/>
      <c r="HRX202" s="319"/>
      <c r="HRY202" s="319"/>
      <c r="HRZ202" s="319"/>
      <c r="HSA202" s="319"/>
      <c r="HSB202" s="319"/>
      <c r="HSC202" s="319"/>
      <c r="HSD202" s="319"/>
      <c r="HSE202" s="319"/>
      <c r="HSF202" s="319"/>
      <c r="HSG202" s="319"/>
      <c r="HSH202" s="319"/>
      <c r="HSI202" s="319"/>
      <c r="HSJ202" s="319"/>
      <c r="HSK202" s="319"/>
      <c r="HSL202" s="319"/>
      <c r="HSM202" s="319"/>
      <c r="HSN202" s="319"/>
      <c r="HSO202" s="319"/>
      <c r="HSP202" s="319"/>
      <c r="HSQ202" s="319"/>
      <c r="HSR202" s="319"/>
      <c r="HSS202" s="319"/>
      <c r="HST202" s="319"/>
      <c r="HSU202" s="319"/>
      <c r="HSV202" s="319"/>
      <c r="HSW202" s="319"/>
      <c r="HSX202" s="319"/>
      <c r="HSY202" s="319"/>
      <c r="HSZ202" s="319"/>
      <c r="HTA202" s="319"/>
      <c r="HTB202" s="319"/>
      <c r="HTC202" s="319"/>
      <c r="HTD202" s="319"/>
      <c r="HTE202" s="319"/>
      <c r="HTF202" s="319"/>
      <c r="HTG202" s="319"/>
      <c r="HTH202" s="319"/>
      <c r="HTI202" s="319"/>
      <c r="HTJ202" s="319"/>
      <c r="HTK202" s="319"/>
      <c r="HTL202" s="319"/>
      <c r="HTM202" s="319"/>
      <c r="HTN202" s="319"/>
      <c r="HTO202" s="319"/>
      <c r="HTP202" s="319"/>
      <c r="HTQ202" s="319"/>
      <c r="HTR202" s="319"/>
      <c r="HTS202" s="319"/>
      <c r="HTT202" s="319"/>
      <c r="HTU202" s="319"/>
      <c r="HTV202" s="319"/>
      <c r="HTW202" s="319"/>
      <c r="HTX202" s="319"/>
      <c r="HTY202" s="319"/>
      <c r="HTZ202" s="319"/>
      <c r="HUA202" s="319"/>
      <c r="HUB202" s="319"/>
      <c r="HUC202" s="319"/>
      <c r="HUD202" s="319"/>
      <c r="HUE202" s="319"/>
      <c r="HUF202" s="319"/>
      <c r="HUG202" s="319"/>
      <c r="HUH202" s="319"/>
      <c r="HUI202" s="319"/>
      <c r="HUJ202" s="319"/>
      <c r="HUK202" s="319"/>
      <c r="HUL202" s="319"/>
      <c r="HUM202" s="319"/>
      <c r="HUN202" s="319"/>
      <c r="HUO202" s="319"/>
      <c r="HUP202" s="319"/>
      <c r="HUQ202" s="319"/>
      <c r="HUR202" s="319"/>
      <c r="HUS202" s="319"/>
      <c r="HUT202" s="319"/>
      <c r="HUU202" s="319"/>
      <c r="HUV202" s="319"/>
      <c r="HUW202" s="319"/>
      <c r="HUX202" s="319"/>
      <c r="HUY202" s="319"/>
      <c r="HUZ202" s="319"/>
      <c r="HVA202" s="319"/>
      <c r="HVB202" s="319"/>
      <c r="HVC202" s="319"/>
      <c r="HVD202" s="319"/>
      <c r="HVE202" s="319"/>
      <c r="HVF202" s="319"/>
      <c r="HVG202" s="319"/>
      <c r="HVH202" s="319"/>
      <c r="HVI202" s="319"/>
      <c r="HVJ202" s="319"/>
      <c r="HVK202" s="319"/>
      <c r="HVL202" s="319"/>
      <c r="HVM202" s="319"/>
      <c r="HVN202" s="319"/>
      <c r="HVO202" s="319"/>
      <c r="HVP202" s="319"/>
      <c r="HVQ202" s="319"/>
      <c r="HVR202" s="319"/>
      <c r="HVS202" s="319"/>
      <c r="HVT202" s="319"/>
      <c r="HVU202" s="319"/>
      <c r="HVV202" s="319"/>
      <c r="HVW202" s="319"/>
      <c r="HVX202" s="319"/>
      <c r="HVY202" s="319"/>
      <c r="HVZ202" s="319"/>
      <c r="HWA202" s="319"/>
      <c r="HWB202" s="319"/>
      <c r="HWC202" s="319"/>
      <c r="HWD202" s="319"/>
      <c r="HWE202" s="319"/>
      <c r="HWF202" s="319"/>
      <c r="HWG202" s="319"/>
      <c r="HWH202" s="319"/>
      <c r="HWI202" s="319"/>
      <c r="HWJ202" s="319"/>
      <c r="HWK202" s="319"/>
      <c r="HWL202" s="319"/>
      <c r="HWM202" s="319"/>
      <c r="HWN202" s="319"/>
      <c r="HWO202" s="319"/>
      <c r="HWP202" s="319"/>
      <c r="HWQ202" s="319"/>
      <c r="HWR202" s="319"/>
      <c r="HWS202" s="319"/>
      <c r="HWT202" s="319"/>
      <c r="HWU202" s="319"/>
      <c r="HWV202" s="319"/>
      <c r="HWW202" s="319"/>
      <c r="HWX202" s="319"/>
      <c r="HWY202" s="319"/>
      <c r="HWZ202" s="319"/>
      <c r="HXA202" s="319"/>
      <c r="HXB202" s="319"/>
      <c r="HXC202" s="319"/>
      <c r="HXD202" s="319"/>
      <c r="HXE202" s="319"/>
      <c r="HXF202" s="319"/>
      <c r="HXG202" s="319"/>
      <c r="HXH202" s="319"/>
      <c r="HXI202" s="319"/>
      <c r="HXJ202" s="319"/>
      <c r="HXK202" s="319"/>
      <c r="HXL202" s="319"/>
      <c r="HXM202" s="319"/>
      <c r="HXN202" s="319"/>
      <c r="HXO202" s="319"/>
      <c r="HXP202" s="319"/>
      <c r="HXQ202" s="319"/>
      <c r="HXR202" s="319"/>
      <c r="HXS202" s="319"/>
      <c r="HXT202" s="319"/>
      <c r="HXU202" s="319"/>
      <c r="HXV202" s="319"/>
      <c r="HXW202" s="319"/>
      <c r="HXX202" s="319"/>
      <c r="HXY202" s="319"/>
      <c r="HXZ202" s="319"/>
      <c r="HYA202" s="319"/>
      <c r="HYB202" s="319"/>
      <c r="HYC202" s="319"/>
      <c r="HYD202" s="319"/>
      <c r="HYE202" s="319"/>
      <c r="HYF202" s="319"/>
      <c r="HYG202" s="319"/>
      <c r="HYH202" s="319"/>
      <c r="HYI202" s="319"/>
      <c r="HYJ202" s="319"/>
      <c r="HYK202" s="319"/>
      <c r="HYL202" s="319"/>
      <c r="HYM202" s="319"/>
      <c r="HYN202" s="319"/>
      <c r="HYO202" s="319"/>
      <c r="HYP202" s="319"/>
      <c r="HYQ202" s="319"/>
      <c r="HYR202" s="319"/>
      <c r="HYS202" s="319"/>
      <c r="HYT202" s="319"/>
      <c r="HYU202" s="319"/>
      <c r="HYV202" s="319"/>
      <c r="HYW202" s="319"/>
      <c r="HYX202" s="319"/>
      <c r="HYY202" s="319"/>
      <c r="HYZ202" s="319"/>
      <c r="HZA202" s="319"/>
      <c r="HZB202" s="319"/>
      <c r="HZC202" s="319"/>
      <c r="HZD202" s="319"/>
      <c r="HZE202" s="319"/>
      <c r="HZF202" s="319"/>
      <c r="HZG202" s="319"/>
      <c r="HZH202" s="319"/>
      <c r="HZI202" s="319"/>
      <c r="HZJ202" s="319"/>
      <c r="HZK202" s="319"/>
      <c r="HZL202" s="319"/>
      <c r="HZM202" s="319"/>
      <c r="HZN202" s="319"/>
      <c r="HZO202" s="319"/>
      <c r="HZP202" s="319"/>
      <c r="HZQ202" s="319"/>
      <c r="HZR202" s="319"/>
      <c r="HZS202" s="319"/>
      <c r="HZT202" s="319"/>
      <c r="HZU202" s="319"/>
      <c r="HZV202" s="319"/>
      <c r="HZW202" s="319"/>
      <c r="HZX202" s="319"/>
      <c r="HZY202" s="319"/>
      <c r="HZZ202" s="319"/>
      <c r="IAA202" s="319"/>
      <c r="IAB202" s="319"/>
      <c r="IAC202" s="319"/>
      <c r="IAD202" s="319"/>
      <c r="IAE202" s="319"/>
      <c r="IAF202" s="319"/>
      <c r="IAG202" s="319"/>
      <c r="IAH202" s="319"/>
      <c r="IAI202" s="319"/>
      <c r="IAJ202" s="319"/>
      <c r="IAK202" s="319"/>
      <c r="IAL202" s="319"/>
      <c r="IAM202" s="319"/>
      <c r="IAN202" s="319"/>
      <c r="IAO202" s="319"/>
      <c r="IAP202" s="319"/>
      <c r="IAQ202" s="319"/>
      <c r="IAR202" s="319"/>
      <c r="IAS202" s="319"/>
      <c r="IAT202" s="319"/>
      <c r="IAU202" s="319"/>
      <c r="IAV202" s="319"/>
      <c r="IAW202" s="319"/>
      <c r="IAX202" s="319"/>
      <c r="IAY202" s="319"/>
      <c r="IAZ202" s="319"/>
      <c r="IBA202" s="319"/>
      <c r="IBB202" s="319"/>
      <c r="IBC202" s="319"/>
      <c r="IBD202" s="319"/>
      <c r="IBE202" s="319"/>
      <c r="IBF202" s="319"/>
      <c r="IBG202" s="319"/>
      <c r="IBH202" s="319"/>
      <c r="IBI202" s="319"/>
      <c r="IBJ202" s="319"/>
      <c r="IBK202" s="319"/>
      <c r="IBL202" s="319"/>
      <c r="IBM202" s="319"/>
      <c r="IBN202" s="319"/>
      <c r="IBO202" s="319"/>
      <c r="IBP202" s="319"/>
      <c r="IBQ202" s="319"/>
      <c r="IBR202" s="319"/>
      <c r="IBS202" s="319"/>
      <c r="IBT202" s="319"/>
      <c r="IBU202" s="319"/>
      <c r="IBV202" s="319"/>
      <c r="IBW202" s="319"/>
      <c r="IBX202" s="319"/>
      <c r="IBY202" s="319"/>
      <c r="IBZ202" s="319"/>
      <c r="ICA202" s="319"/>
      <c r="ICB202" s="319"/>
      <c r="ICC202" s="319"/>
      <c r="ICD202" s="319"/>
      <c r="ICE202" s="319"/>
      <c r="ICF202" s="319"/>
      <c r="ICG202" s="319"/>
      <c r="ICH202" s="319"/>
      <c r="ICI202" s="319"/>
      <c r="ICJ202" s="319"/>
      <c r="ICK202" s="319"/>
      <c r="ICL202" s="319"/>
      <c r="ICM202" s="319"/>
      <c r="ICN202" s="319"/>
      <c r="ICO202" s="319"/>
      <c r="ICP202" s="319"/>
      <c r="ICQ202" s="319"/>
      <c r="ICR202" s="319"/>
      <c r="ICS202" s="319"/>
      <c r="ICT202" s="319"/>
      <c r="ICU202" s="319"/>
      <c r="ICV202" s="319"/>
      <c r="ICW202" s="319"/>
      <c r="ICX202" s="319"/>
      <c r="ICY202" s="319"/>
      <c r="ICZ202" s="319"/>
      <c r="IDA202" s="319"/>
      <c r="IDB202" s="319"/>
      <c r="IDC202" s="319"/>
      <c r="IDD202" s="319"/>
      <c r="IDE202" s="319"/>
      <c r="IDF202" s="319"/>
      <c r="IDG202" s="319"/>
      <c r="IDH202" s="319"/>
      <c r="IDI202" s="319"/>
      <c r="IDJ202" s="319"/>
      <c r="IDK202" s="319"/>
      <c r="IDL202" s="319"/>
      <c r="IDM202" s="319"/>
      <c r="IDN202" s="319"/>
      <c r="IDO202" s="319"/>
      <c r="IDP202" s="319"/>
      <c r="IDQ202" s="319"/>
      <c r="IDR202" s="319"/>
      <c r="IDS202" s="319"/>
      <c r="IDT202" s="319"/>
      <c r="IDU202" s="319"/>
      <c r="IDV202" s="319"/>
      <c r="IDW202" s="319"/>
      <c r="IDX202" s="319"/>
      <c r="IDY202" s="319"/>
      <c r="IDZ202" s="319"/>
      <c r="IEA202" s="319"/>
      <c r="IEB202" s="319"/>
      <c r="IEC202" s="319"/>
      <c r="IED202" s="319"/>
      <c r="IEE202" s="319"/>
      <c r="IEF202" s="319"/>
      <c r="IEG202" s="319"/>
      <c r="IEH202" s="319"/>
      <c r="IEI202" s="319"/>
      <c r="IEJ202" s="319"/>
      <c r="IEK202" s="319"/>
      <c r="IEL202" s="319"/>
      <c r="IEM202" s="319"/>
      <c r="IEN202" s="319"/>
      <c r="IEO202" s="319"/>
      <c r="IEP202" s="319"/>
      <c r="IEQ202" s="319"/>
      <c r="IER202" s="319"/>
      <c r="IES202" s="319"/>
      <c r="IET202" s="319"/>
      <c r="IEU202" s="319"/>
      <c r="IEV202" s="319"/>
      <c r="IEW202" s="319"/>
      <c r="IEX202" s="319"/>
      <c r="IEY202" s="319"/>
      <c r="IEZ202" s="319"/>
      <c r="IFA202" s="319"/>
      <c r="IFB202" s="319"/>
      <c r="IFC202" s="319"/>
      <c r="IFD202" s="319"/>
      <c r="IFE202" s="319"/>
      <c r="IFF202" s="319"/>
      <c r="IFG202" s="319"/>
      <c r="IFH202" s="319"/>
      <c r="IFI202" s="319"/>
      <c r="IFJ202" s="319"/>
      <c r="IFK202" s="319"/>
      <c r="IFL202" s="319"/>
      <c r="IFM202" s="319"/>
      <c r="IFN202" s="319"/>
      <c r="IFO202" s="319"/>
      <c r="IFP202" s="319"/>
      <c r="IFQ202" s="319"/>
      <c r="IFR202" s="319"/>
      <c r="IFS202" s="319"/>
      <c r="IFT202" s="319"/>
      <c r="IFU202" s="319"/>
      <c r="IFV202" s="319"/>
      <c r="IFW202" s="319"/>
      <c r="IFX202" s="319"/>
      <c r="IFY202" s="319"/>
      <c r="IFZ202" s="319"/>
      <c r="IGA202" s="319"/>
      <c r="IGB202" s="319"/>
      <c r="IGC202" s="319"/>
      <c r="IGD202" s="319"/>
      <c r="IGE202" s="319"/>
      <c r="IGF202" s="319"/>
      <c r="IGG202" s="319"/>
      <c r="IGH202" s="319"/>
      <c r="IGI202" s="319"/>
      <c r="IGJ202" s="319"/>
      <c r="IGK202" s="319"/>
      <c r="IGL202" s="319"/>
      <c r="IGM202" s="319"/>
      <c r="IGN202" s="319"/>
      <c r="IGO202" s="319"/>
      <c r="IGP202" s="319"/>
      <c r="IGQ202" s="319"/>
      <c r="IGR202" s="319"/>
      <c r="IGS202" s="319"/>
      <c r="IGT202" s="319"/>
      <c r="IGU202" s="319"/>
      <c r="IGV202" s="319"/>
      <c r="IGW202" s="319"/>
      <c r="IGX202" s="319"/>
      <c r="IGY202" s="319"/>
      <c r="IGZ202" s="319"/>
      <c r="IHA202" s="319"/>
      <c r="IHB202" s="319"/>
      <c r="IHC202" s="319"/>
      <c r="IHD202" s="319"/>
      <c r="IHE202" s="319"/>
      <c r="IHF202" s="319"/>
      <c r="IHG202" s="319"/>
      <c r="IHH202" s="319"/>
      <c r="IHI202" s="319"/>
      <c r="IHJ202" s="319"/>
      <c r="IHK202" s="319"/>
      <c r="IHL202" s="319"/>
      <c r="IHM202" s="319"/>
      <c r="IHN202" s="319"/>
      <c r="IHO202" s="319"/>
      <c r="IHP202" s="319"/>
      <c r="IHQ202" s="319"/>
      <c r="IHR202" s="319"/>
      <c r="IHS202" s="319"/>
      <c r="IHT202" s="319"/>
      <c r="IHU202" s="319"/>
      <c r="IHV202" s="319"/>
      <c r="IHW202" s="319"/>
      <c r="IHX202" s="319"/>
      <c r="IHY202" s="319"/>
      <c r="IHZ202" s="319"/>
      <c r="IIA202" s="319"/>
      <c r="IIB202" s="319"/>
      <c r="IIC202" s="319"/>
      <c r="IID202" s="319"/>
      <c r="IIE202" s="319"/>
      <c r="IIF202" s="319"/>
      <c r="IIG202" s="319"/>
      <c r="IIH202" s="319"/>
      <c r="III202" s="319"/>
      <c r="IIJ202" s="319"/>
      <c r="IIK202" s="319"/>
      <c r="IIL202" s="319"/>
      <c r="IIM202" s="319"/>
      <c r="IIN202" s="319"/>
      <c r="IIO202" s="319"/>
      <c r="IIP202" s="319"/>
      <c r="IIQ202" s="319"/>
      <c r="IIR202" s="319"/>
      <c r="IIS202" s="319"/>
      <c r="IIT202" s="319"/>
      <c r="IIU202" s="319"/>
      <c r="IIV202" s="319"/>
      <c r="IIW202" s="319"/>
      <c r="IIX202" s="319"/>
      <c r="IIY202" s="319"/>
      <c r="IIZ202" s="319"/>
      <c r="IJA202" s="319"/>
      <c r="IJB202" s="319"/>
      <c r="IJC202" s="319"/>
      <c r="IJD202" s="319"/>
      <c r="IJE202" s="319"/>
      <c r="IJF202" s="319"/>
      <c r="IJG202" s="319"/>
      <c r="IJH202" s="319"/>
      <c r="IJI202" s="319"/>
      <c r="IJJ202" s="319"/>
      <c r="IJK202" s="319"/>
      <c r="IJL202" s="319"/>
      <c r="IJM202" s="319"/>
      <c r="IJN202" s="319"/>
      <c r="IJO202" s="319"/>
      <c r="IJP202" s="319"/>
      <c r="IJQ202" s="319"/>
      <c r="IJR202" s="319"/>
      <c r="IJS202" s="319"/>
      <c r="IJT202" s="319"/>
      <c r="IJU202" s="319"/>
      <c r="IJV202" s="319"/>
      <c r="IJW202" s="319"/>
      <c r="IJX202" s="319"/>
      <c r="IJY202" s="319"/>
      <c r="IJZ202" s="319"/>
      <c r="IKA202" s="319"/>
      <c r="IKB202" s="319"/>
      <c r="IKC202" s="319"/>
      <c r="IKD202" s="319"/>
      <c r="IKE202" s="319"/>
      <c r="IKF202" s="319"/>
      <c r="IKG202" s="319"/>
      <c r="IKH202" s="319"/>
      <c r="IKI202" s="319"/>
      <c r="IKJ202" s="319"/>
      <c r="IKK202" s="319"/>
      <c r="IKL202" s="319"/>
      <c r="IKM202" s="319"/>
      <c r="IKN202" s="319"/>
      <c r="IKO202" s="319"/>
      <c r="IKP202" s="319"/>
      <c r="IKQ202" s="319"/>
      <c r="IKR202" s="319"/>
      <c r="IKS202" s="319"/>
      <c r="IKT202" s="319"/>
      <c r="IKU202" s="319"/>
      <c r="IKV202" s="319"/>
      <c r="IKW202" s="319"/>
      <c r="IKX202" s="319"/>
      <c r="IKY202" s="319"/>
      <c r="IKZ202" s="319"/>
      <c r="ILA202" s="319"/>
      <c r="ILB202" s="319"/>
      <c r="ILC202" s="319"/>
      <c r="ILD202" s="319"/>
      <c r="ILE202" s="319"/>
      <c r="ILF202" s="319"/>
      <c r="ILG202" s="319"/>
      <c r="ILH202" s="319"/>
      <c r="ILI202" s="319"/>
      <c r="ILJ202" s="319"/>
      <c r="ILK202" s="319"/>
      <c r="ILL202" s="319"/>
      <c r="ILM202" s="319"/>
      <c r="ILN202" s="319"/>
      <c r="ILO202" s="319"/>
      <c r="ILP202" s="319"/>
      <c r="ILQ202" s="319"/>
      <c r="ILR202" s="319"/>
      <c r="ILS202" s="319"/>
      <c r="ILT202" s="319"/>
      <c r="ILU202" s="319"/>
      <c r="ILV202" s="319"/>
      <c r="ILW202" s="319"/>
      <c r="ILX202" s="319"/>
      <c r="ILY202" s="319"/>
      <c r="ILZ202" s="319"/>
      <c r="IMA202" s="319"/>
      <c r="IMB202" s="319"/>
      <c r="IMC202" s="319"/>
      <c r="IMD202" s="319"/>
      <c r="IME202" s="319"/>
      <c r="IMF202" s="319"/>
      <c r="IMG202" s="319"/>
      <c r="IMH202" s="319"/>
      <c r="IMI202" s="319"/>
      <c r="IMJ202" s="319"/>
      <c r="IMK202" s="319"/>
      <c r="IML202" s="319"/>
      <c r="IMM202" s="319"/>
      <c r="IMN202" s="319"/>
      <c r="IMO202" s="319"/>
      <c r="IMP202" s="319"/>
      <c r="IMQ202" s="319"/>
      <c r="IMR202" s="319"/>
      <c r="IMS202" s="319"/>
      <c r="IMT202" s="319"/>
      <c r="IMU202" s="319"/>
      <c r="IMV202" s="319"/>
      <c r="IMW202" s="319"/>
      <c r="IMX202" s="319"/>
      <c r="IMY202" s="319"/>
      <c r="IMZ202" s="319"/>
      <c r="INA202" s="319"/>
      <c r="INB202" s="319"/>
      <c r="INC202" s="319"/>
      <c r="IND202" s="319"/>
      <c r="INE202" s="319"/>
      <c r="INF202" s="319"/>
      <c r="ING202" s="319"/>
      <c r="INH202" s="319"/>
      <c r="INI202" s="319"/>
      <c r="INJ202" s="319"/>
      <c r="INK202" s="319"/>
      <c r="INL202" s="319"/>
      <c r="INM202" s="319"/>
      <c r="INN202" s="319"/>
      <c r="INO202" s="319"/>
      <c r="INP202" s="319"/>
      <c r="INQ202" s="319"/>
      <c r="INR202" s="319"/>
      <c r="INS202" s="319"/>
      <c r="INT202" s="319"/>
      <c r="INU202" s="319"/>
      <c r="INV202" s="319"/>
      <c r="INW202" s="319"/>
      <c r="INX202" s="319"/>
      <c r="INY202" s="319"/>
      <c r="INZ202" s="319"/>
      <c r="IOA202" s="319"/>
      <c r="IOB202" s="319"/>
      <c r="IOC202" s="319"/>
      <c r="IOD202" s="319"/>
      <c r="IOE202" s="319"/>
      <c r="IOF202" s="319"/>
      <c r="IOG202" s="319"/>
      <c r="IOH202" s="319"/>
      <c r="IOI202" s="319"/>
      <c r="IOJ202" s="319"/>
      <c r="IOK202" s="319"/>
      <c r="IOL202" s="319"/>
      <c r="IOM202" s="319"/>
      <c r="ION202" s="319"/>
      <c r="IOO202" s="319"/>
      <c r="IOP202" s="319"/>
      <c r="IOQ202" s="319"/>
      <c r="IOR202" s="319"/>
      <c r="IOS202" s="319"/>
      <c r="IOT202" s="319"/>
      <c r="IOU202" s="319"/>
      <c r="IOV202" s="319"/>
      <c r="IOW202" s="319"/>
      <c r="IOX202" s="319"/>
      <c r="IOY202" s="319"/>
      <c r="IOZ202" s="319"/>
      <c r="IPA202" s="319"/>
      <c r="IPB202" s="319"/>
      <c r="IPC202" s="319"/>
      <c r="IPD202" s="319"/>
      <c r="IPE202" s="319"/>
      <c r="IPF202" s="319"/>
      <c r="IPG202" s="319"/>
      <c r="IPH202" s="319"/>
      <c r="IPI202" s="319"/>
      <c r="IPJ202" s="319"/>
      <c r="IPK202" s="319"/>
      <c r="IPL202" s="319"/>
      <c r="IPM202" s="319"/>
      <c r="IPN202" s="319"/>
      <c r="IPO202" s="319"/>
      <c r="IPP202" s="319"/>
      <c r="IPQ202" s="319"/>
      <c r="IPR202" s="319"/>
      <c r="IPS202" s="319"/>
      <c r="IPT202" s="319"/>
      <c r="IPU202" s="319"/>
      <c r="IPV202" s="319"/>
      <c r="IPW202" s="319"/>
      <c r="IPX202" s="319"/>
      <c r="IPY202" s="319"/>
      <c r="IPZ202" s="319"/>
      <c r="IQA202" s="319"/>
      <c r="IQB202" s="319"/>
      <c r="IQC202" s="319"/>
      <c r="IQD202" s="319"/>
      <c r="IQE202" s="319"/>
      <c r="IQF202" s="319"/>
      <c r="IQG202" s="319"/>
      <c r="IQH202" s="319"/>
      <c r="IQI202" s="319"/>
      <c r="IQJ202" s="319"/>
      <c r="IQK202" s="319"/>
      <c r="IQL202" s="319"/>
      <c r="IQM202" s="319"/>
      <c r="IQN202" s="319"/>
      <c r="IQO202" s="319"/>
      <c r="IQP202" s="319"/>
      <c r="IQQ202" s="319"/>
      <c r="IQR202" s="319"/>
      <c r="IQS202" s="319"/>
      <c r="IQT202" s="319"/>
      <c r="IQU202" s="319"/>
      <c r="IQV202" s="319"/>
      <c r="IQW202" s="319"/>
      <c r="IQX202" s="319"/>
      <c r="IQY202" s="319"/>
      <c r="IQZ202" s="319"/>
      <c r="IRA202" s="319"/>
      <c r="IRB202" s="319"/>
      <c r="IRC202" s="319"/>
      <c r="IRD202" s="319"/>
      <c r="IRE202" s="319"/>
      <c r="IRF202" s="319"/>
      <c r="IRG202" s="319"/>
      <c r="IRH202" s="319"/>
      <c r="IRI202" s="319"/>
      <c r="IRJ202" s="319"/>
      <c r="IRK202" s="319"/>
      <c r="IRL202" s="319"/>
      <c r="IRM202" s="319"/>
      <c r="IRN202" s="319"/>
      <c r="IRO202" s="319"/>
      <c r="IRP202" s="319"/>
      <c r="IRQ202" s="319"/>
      <c r="IRR202" s="319"/>
      <c r="IRS202" s="319"/>
      <c r="IRT202" s="319"/>
      <c r="IRU202" s="319"/>
      <c r="IRV202" s="319"/>
      <c r="IRW202" s="319"/>
      <c r="IRX202" s="319"/>
      <c r="IRY202" s="319"/>
      <c r="IRZ202" s="319"/>
      <c r="ISA202" s="319"/>
      <c r="ISB202" s="319"/>
      <c r="ISC202" s="319"/>
      <c r="ISD202" s="319"/>
      <c r="ISE202" s="319"/>
      <c r="ISF202" s="319"/>
      <c r="ISG202" s="319"/>
      <c r="ISH202" s="319"/>
      <c r="ISI202" s="319"/>
      <c r="ISJ202" s="319"/>
      <c r="ISK202" s="319"/>
      <c r="ISL202" s="319"/>
      <c r="ISM202" s="319"/>
      <c r="ISN202" s="319"/>
      <c r="ISO202" s="319"/>
      <c r="ISP202" s="319"/>
      <c r="ISQ202" s="319"/>
      <c r="ISR202" s="319"/>
      <c r="ISS202" s="319"/>
      <c r="IST202" s="319"/>
      <c r="ISU202" s="319"/>
      <c r="ISV202" s="319"/>
      <c r="ISW202" s="319"/>
      <c r="ISX202" s="319"/>
      <c r="ISY202" s="319"/>
      <c r="ISZ202" s="319"/>
      <c r="ITA202" s="319"/>
      <c r="ITB202" s="319"/>
      <c r="ITC202" s="319"/>
      <c r="ITD202" s="319"/>
      <c r="ITE202" s="319"/>
      <c r="ITF202" s="319"/>
      <c r="ITG202" s="319"/>
      <c r="ITH202" s="319"/>
      <c r="ITI202" s="319"/>
      <c r="ITJ202" s="319"/>
      <c r="ITK202" s="319"/>
      <c r="ITL202" s="319"/>
      <c r="ITM202" s="319"/>
      <c r="ITN202" s="319"/>
      <c r="ITO202" s="319"/>
      <c r="ITP202" s="319"/>
      <c r="ITQ202" s="319"/>
      <c r="ITR202" s="319"/>
      <c r="ITS202" s="319"/>
      <c r="ITT202" s="319"/>
      <c r="ITU202" s="319"/>
      <c r="ITV202" s="319"/>
      <c r="ITW202" s="319"/>
      <c r="ITX202" s="319"/>
      <c r="ITY202" s="319"/>
      <c r="ITZ202" s="319"/>
      <c r="IUA202" s="319"/>
      <c r="IUB202" s="319"/>
      <c r="IUC202" s="319"/>
      <c r="IUD202" s="319"/>
      <c r="IUE202" s="319"/>
      <c r="IUF202" s="319"/>
      <c r="IUG202" s="319"/>
      <c r="IUH202" s="319"/>
      <c r="IUI202" s="319"/>
      <c r="IUJ202" s="319"/>
      <c r="IUK202" s="319"/>
      <c r="IUL202" s="319"/>
      <c r="IUM202" s="319"/>
      <c r="IUN202" s="319"/>
      <c r="IUO202" s="319"/>
      <c r="IUP202" s="319"/>
      <c r="IUQ202" s="319"/>
      <c r="IUR202" s="319"/>
      <c r="IUS202" s="319"/>
      <c r="IUT202" s="319"/>
      <c r="IUU202" s="319"/>
      <c r="IUV202" s="319"/>
      <c r="IUW202" s="319"/>
      <c r="IUX202" s="319"/>
      <c r="IUY202" s="319"/>
      <c r="IUZ202" s="319"/>
      <c r="IVA202" s="319"/>
      <c r="IVB202" s="319"/>
      <c r="IVC202" s="319"/>
      <c r="IVD202" s="319"/>
      <c r="IVE202" s="319"/>
      <c r="IVF202" s="319"/>
      <c r="IVG202" s="319"/>
      <c r="IVH202" s="319"/>
      <c r="IVI202" s="319"/>
      <c r="IVJ202" s="319"/>
      <c r="IVK202" s="319"/>
      <c r="IVL202" s="319"/>
      <c r="IVM202" s="319"/>
      <c r="IVN202" s="319"/>
      <c r="IVO202" s="319"/>
      <c r="IVP202" s="319"/>
      <c r="IVQ202" s="319"/>
      <c r="IVR202" s="319"/>
      <c r="IVS202" s="319"/>
      <c r="IVT202" s="319"/>
      <c r="IVU202" s="319"/>
      <c r="IVV202" s="319"/>
      <c r="IVW202" s="319"/>
      <c r="IVX202" s="319"/>
      <c r="IVY202" s="319"/>
      <c r="IVZ202" s="319"/>
      <c r="IWA202" s="319"/>
      <c r="IWB202" s="319"/>
      <c r="IWC202" s="319"/>
      <c r="IWD202" s="319"/>
      <c r="IWE202" s="319"/>
      <c r="IWF202" s="319"/>
      <c r="IWG202" s="319"/>
      <c r="IWH202" s="319"/>
      <c r="IWI202" s="319"/>
      <c r="IWJ202" s="319"/>
      <c r="IWK202" s="319"/>
      <c r="IWL202" s="319"/>
      <c r="IWM202" s="319"/>
      <c r="IWN202" s="319"/>
      <c r="IWO202" s="319"/>
      <c r="IWP202" s="319"/>
      <c r="IWQ202" s="319"/>
      <c r="IWR202" s="319"/>
      <c r="IWS202" s="319"/>
      <c r="IWT202" s="319"/>
      <c r="IWU202" s="319"/>
      <c r="IWV202" s="319"/>
      <c r="IWW202" s="319"/>
      <c r="IWX202" s="319"/>
      <c r="IWY202" s="319"/>
      <c r="IWZ202" s="319"/>
      <c r="IXA202" s="319"/>
      <c r="IXB202" s="319"/>
      <c r="IXC202" s="319"/>
      <c r="IXD202" s="319"/>
      <c r="IXE202" s="319"/>
      <c r="IXF202" s="319"/>
      <c r="IXG202" s="319"/>
      <c r="IXH202" s="319"/>
      <c r="IXI202" s="319"/>
      <c r="IXJ202" s="319"/>
      <c r="IXK202" s="319"/>
      <c r="IXL202" s="319"/>
      <c r="IXM202" s="319"/>
      <c r="IXN202" s="319"/>
      <c r="IXO202" s="319"/>
      <c r="IXP202" s="319"/>
      <c r="IXQ202" s="319"/>
      <c r="IXR202" s="319"/>
      <c r="IXS202" s="319"/>
      <c r="IXT202" s="319"/>
      <c r="IXU202" s="319"/>
      <c r="IXV202" s="319"/>
      <c r="IXW202" s="319"/>
      <c r="IXX202" s="319"/>
      <c r="IXY202" s="319"/>
      <c r="IXZ202" s="319"/>
      <c r="IYA202" s="319"/>
      <c r="IYB202" s="319"/>
      <c r="IYC202" s="319"/>
      <c r="IYD202" s="319"/>
      <c r="IYE202" s="319"/>
      <c r="IYF202" s="319"/>
      <c r="IYG202" s="319"/>
      <c r="IYH202" s="319"/>
      <c r="IYI202" s="319"/>
      <c r="IYJ202" s="319"/>
      <c r="IYK202" s="319"/>
      <c r="IYL202" s="319"/>
      <c r="IYM202" s="319"/>
      <c r="IYN202" s="319"/>
      <c r="IYO202" s="319"/>
      <c r="IYP202" s="319"/>
      <c r="IYQ202" s="319"/>
      <c r="IYR202" s="319"/>
      <c r="IYS202" s="319"/>
      <c r="IYT202" s="319"/>
      <c r="IYU202" s="319"/>
      <c r="IYV202" s="319"/>
      <c r="IYW202" s="319"/>
      <c r="IYX202" s="319"/>
      <c r="IYY202" s="319"/>
      <c r="IYZ202" s="319"/>
      <c r="IZA202" s="319"/>
      <c r="IZB202" s="319"/>
      <c r="IZC202" s="319"/>
      <c r="IZD202" s="319"/>
      <c r="IZE202" s="319"/>
      <c r="IZF202" s="319"/>
      <c r="IZG202" s="319"/>
      <c r="IZH202" s="319"/>
      <c r="IZI202" s="319"/>
      <c r="IZJ202" s="319"/>
      <c r="IZK202" s="319"/>
      <c r="IZL202" s="319"/>
      <c r="IZM202" s="319"/>
      <c r="IZN202" s="319"/>
      <c r="IZO202" s="319"/>
      <c r="IZP202" s="319"/>
      <c r="IZQ202" s="319"/>
      <c r="IZR202" s="319"/>
      <c r="IZS202" s="319"/>
      <c r="IZT202" s="319"/>
      <c r="IZU202" s="319"/>
      <c r="IZV202" s="319"/>
      <c r="IZW202" s="319"/>
      <c r="IZX202" s="319"/>
      <c r="IZY202" s="319"/>
      <c r="IZZ202" s="319"/>
      <c r="JAA202" s="319"/>
      <c r="JAB202" s="319"/>
      <c r="JAC202" s="319"/>
      <c r="JAD202" s="319"/>
      <c r="JAE202" s="319"/>
      <c r="JAF202" s="319"/>
      <c r="JAG202" s="319"/>
      <c r="JAH202" s="319"/>
      <c r="JAI202" s="319"/>
      <c r="JAJ202" s="319"/>
      <c r="JAK202" s="319"/>
      <c r="JAL202" s="319"/>
      <c r="JAM202" s="319"/>
      <c r="JAN202" s="319"/>
      <c r="JAO202" s="319"/>
      <c r="JAP202" s="319"/>
      <c r="JAQ202" s="319"/>
      <c r="JAR202" s="319"/>
      <c r="JAS202" s="319"/>
      <c r="JAT202" s="319"/>
      <c r="JAU202" s="319"/>
      <c r="JAV202" s="319"/>
      <c r="JAW202" s="319"/>
      <c r="JAX202" s="319"/>
      <c r="JAY202" s="319"/>
      <c r="JAZ202" s="319"/>
      <c r="JBA202" s="319"/>
      <c r="JBB202" s="319"/>
      <c r="JBC202" s="319"/>
      <c r="JBD202" s="319"/>
      <c r="JBE202" s="319"/>
      <c r="JBF202" s="319"/>
      <c r="JBG202" s="319"/>
      <c r="JBH202" s="319"/>
      <c r="JBI202" s="319"/>
      <c r="JBJ202" s="319"/>
      <c r="JBK202" s="319"/>
      <c r="JBL202" s="319"/>
      <c r="JBM202" s="319"/>
      <c r="JBN202" s="319"/>
      <c r="JBO202" s="319"/>
      <c r="JBP202" s="319"/>
      <c r="JBQ202" s="319"/>
      <c r="JBR202" s="319"/>
      <c r="JBS202" s="319"/>
      <c r="JBT202" s="319"/>
      <c r="JBU202" s="319"/>
      <c r="JBV202" s="319"/>
      <c r="JBW202" s="319"/>
      <c r="JBX202" s="319"/>
      <c r="JBY202" s="319"/>
      <c r="JBZ202" s="319"/>
      <c r="JCA202" s="319"/>
      <c r="JCB202" s="319"/>
      <c r="JCC202" s="319"/>
      <c r="JCD202" s="319"/>
      <c r="JCE202" s="319"/>
      <c r="JCF202" s="319"/>
      <c r="JCG202" s="319"/>
      <c r="JCH202" s="319"/>
      <c r="JCI202" s="319"/>
      <c r="JCJ202" s="319"/>
      <c r="JCK202" s="319"/>
      <c r="JCL202" s="319"/>
      <c r="JCM202" s="319"/>
      <c r="JCN202" s="319"/>
      <c r="JCO202" s="319"/>
      <c r="JCP202" s="319"/>
      <c r="JCQ202" s="319"/>
      <c r="JCR202" s="319"/>
      <c r="JCS202" s="319"/>
      <c r="JCT202" s="319"/>
      <c r="JCU202" s="319"/>
      <c r="JCV202" s="319"/>
      <c r="JCW202" s="319"/>
      <c r="JCX202" s="319"/>
      <c r="JCY202" s="319"/>
      <c r="JCZ202" s="319"/>
      <c r="JDA202" s="319"/>
      <c r="JDB202" s="319"/>
      <c r="JDC202" s="319"/>
      <c r="JDD202" s="319"/>
      <c r="JDE202" s="319"/>
      <c r="JDF202" s="319"/>
      <c r="JDG202" s="319"/>
      <c r="JDH202" s="319"/>
      <c r="JDI202" s="319"/>
      <c r="JDJ202" s="319"/>
      <c r="JDK202" s="319"/>
      <c r="JDL202" s="319"/>
      <c r="JDM202" s="319"/>
      <c r="JDN202" s="319"/>
      <c r="JDO202" s="319"/>
      <c r="JDP202" s="319"/>
      <c r="JDQ202" s="319"/>
      <c r="JDR202" s="319"/>
      <c r="JDS202" s="319"/>
      <c r="JDT202" s="319"/>
      <c r="JDU202" s="319"/>
      <c r="JDV202" s="319"/>
      <c r="JDW202" s="319"/>
      <c r="JDX202" s="319"/>
      <c r="JDY202" s="319"/>
      <c r="JDZ202" s="319"/>
      <c r="JEA202" s="319"/>
      <c r="JEB202" s="319"/>
      <c r="JEC202" s="319"/>
      <c r="JED202" s="319"/>
      <c r="JEE202" s="319"/>
      <c r="JEF202" s="319"/>
      <c r="JEG202" s="319"/>
      <c r="JEH202" s="319"/>
      <c r="JEI202" s="319"/>
      <c r="JEJ202" s="319"/>
      <c r="JEK202" s="319"/>
      <c r="JEL202" s="319"/>
      <c r="JEM202" s="319"/>
      <c r="JEN202" s="319"/>
      <c r="JEO202" s="319"/>
      <c r="JEP202" s="319"/>
      <c r="JEQ202" s="319"/>
      <c r="JER202" s="319"/>
      <c r="JES202" s="319"/>
      <c r="JET202" s="319"/>
      <c r="JEU202" s="319"/>
      <c r="JEV202" s="319"/>
      <c r="JEW202" s="319"/>
      <c r="JEX202" s="319"/>
      <c r="JEY202" s="319"/>
      <c r="JEZ202" s="319"/>
      <c r="JFA202" s="319"/>
      <c r="JFB202" s="319"/>
      <c r="JFC202" s="319"/>
      <c r="JFD202" s="319"/>
      <c r="JFE202" s="319"/>
      <c r="JFF202" s="319"/>
      <c r="JFG202" s="319"/>
      <c r="JFH202" s="319"/>
      <c r="JFI202" s="319"/>
      <c r="JFJ202" s="319"/>
      <c r="JFK202" s="319"/>
      <c r="JFL202" s="319"/>
      <c r="JFM202" s="319"/>
      <c r="JFN202" s="319"/>
      <c r="JFO202" s="319"/>
      <c r="JFP202" s="319"/>
      <c r="JFQ202" s="319"/>
      <c r="JFR202" s="319"/>
      <c r="JFS202" s="319"/>
      <c r="JFT202" s="319"/>
      <c r="JFU202" s="319"/>
      <c r="JFV202" s="319"/>
      <c r="JFW202" s="319"/>
      <c r="JFX202" s="319"/>
      <c r="JFY202" s="319"/>
      <c r="JFZ202" s="319"/>
      <c r="JGA202" s="319"/>
      <c r="JGB202" s="319"/>
      <c r="JGC202" s="319"/>
      <c r="JGD202" s="319"/>
      <c r="JGE202" s="319"/>
      <c r="JGF202" s="319"/>
      <c r="JGG202" s="319"/>
      <c r="JGH202" s="319"/>
      <c r="JGI202" s="319"/>
      <c r="JGJ202" s="319"/>
      <c r="JGK202" s="319"/>
      <c r="JGL202" s="319"/>
      <c r="JGM202" s="319"/>
      <c r="JGN202" s="319"/>
      <c r="JGO202" s="319"/>
      <c r="JGP202" s="319"/>
      <c r="JGQ202" s="319"/>
      <c r="JGR202" s="319"/>
      <c r="JGS202" s="319"/>
      <c r="JGT202" s="319"/>
      <c r="JGU202" s="319"/>
      <c r="JGV202" s="319"/>
      <c r="JGW202" s="319"/>
      <c r="JGX202" s="319"/>
      <c r="JGY202" s="319"/>
      <c r="JGZ202" s="319"/>
      <c r="JHA202" s="319"/>
      <c r="JHB202" s="319"/>
      <c r="JHC202" s="319"/>
      <c r="JHD202" s="319"/>
      <c r="JHE202" s="319"/>
      <c r="JHF202" s="319"/>
      <c r="JHG202" s="319"/>
      <c r="JHH202" s="319"/>
      <c r="JHI202" s="319"/>
      <c r="JHJ202" s="319"/>
      <c r="JHK202" s="319"/>
      <c r="JHL202" s="319"/>
      <c r="JHM202" s="319"/>
      <c r="JHN202" s="319"/>
      <c r="JHO202" s="319"/>
      <c r="JHP202" s="319"/>
      <c r="JHQ202" s="319"/>
      <c r="JHR202" s="319"/>
      <c r="JHS202" s="319"/>
      <c r="JHT202" s="319"/>
      <c r="JHU202" s="319"/>
      <c r="JHV202" s="319"/>
      <c r="JHW202" s="319"/>
      <c r="JHX202" s="319"/>
      <c r="JHY202" s="319"/>
      <c r="JHZ202" s="319"/>
      <c r="JIA202" s="319"/>
      <c r="JIB202" s="319"/>
      <c r="JIC202" s="319"/>
      <c r="JID202" s="319"/>
      <c r="JIE202" s="319"/>
      <c r="JIF202" s="319"/>
      <c r="JIG202" s="319"/>
      <c r="JIH202" s="319"/>
      <c r="JII202" s="319"/>
      <c r="JIJ202" s="319"/>
      <c r="JIK202" s="319"/>
      <c r="JIL202" s="319"/>
      <c r="JIM202" s="319"/>
      <c r="JIN202" s="319"/>
      <c r="JIO202" s="319"/>
      <c r="JIP202" s="319"/>
      <c r="JIQ202" s="319"/>
      <c r="JIR202" s="319"/>
      <c r="JIS202" s="319"/>
      <c r="JIT202" s="319"/>
      <c r="JIU202" s="319"/>
      <c r="JIV202" s="319"/>
      <c r="JIW202" s="319"/>
      <c r="JIX202" s="319"/>
      <c r="JIY202" s="319"/>
      <c r="JIZ202" s="319"/>
      <c r="JJA202" s="319"/>
      <c r="JJB202" s="319"/>
      <c r="JJC202" s="319"/>
      <c r="JJD202" s="319"/>
      <c r="JJE202" s="319"/>
      <c r="JJF202" s="319"/>
      <c r="JJG202" s="319"/>
      <c r="JJH202" s="319"/>
      <c r="JJI202" s="319"/>
      <c r="JJJ202" s="319"/>
      <c r="JJK202" s="319"/>
      <c r="JJL202" s="319"/>
      <c r="JJM202" s="319"/>
      <c r="JJN202" s="319"/>
      <c r="JJO202" s="319"/>
      <c r="JJP202" s="319"/>
      <c r="JJQ202" s="319"/>
      <c r="JJR202" s="319"/>
      <c r="JJS202" s="319"/>
      <c r="JJT202" s="319"/>
      <c r="JJU202" s="319"/>
      <c r="JJV202" s="319"/>
      <c r="JJW202" s="319"/>
      <c r="JJX202" s="319"/>
      <c r="JJY202" s="319"/>
      <c r="JJZ202" s="319"/>
      <c r="JKA202" s="319"/>
      <c r="JKB202" s="319"/>
      <c r="JKC202" s="319"/>
      <c r="JKD202" s="319"/>
      <c r="JKE202" s="319"/>
      <c r="JKF202" s="319"/>
      <c r="JKG202" s="319"/>
      <c r="JKH202" s="319"/>
      <c r="JKI202" s="319"/>
      <c r="JKJ202" s="319"/>
      <c r="JKK202" s="319"/>
      <c r="JKL202" s="319"/>
      <c r="JKM202" s="319"/>
      <c r="JKN202" s="319"/>
      <c r="JKO202" s="319"/>
      <c r="JKP202" s="319"/>
      <c r="JKQ202" s="319"/>
      <c r="JKR202" s="319"/>
      <c r="JKS202" s="319"/>
      <c r="JKT202" s="319"/>
      <c r="JKU202" s="319"/>
      <c r="JKV202" s="319"/>
      <c r="JKW202" s="319"/>
      <c r="JKX202" s="319"/>
      <c r="JKY202" s="319"/>
      <c r="JKZ202" s="319"/>
      <c r="JLA202" s="319"/>
      <c r="JLB202" s="319"/>
      <c r="JLC202" s="319"/>
      <c r="JLD202" s="319"/>
      <c r="JLE202" s="319"/>
      <c r="JLF202" s="319"/>
      <c r="JLG202" s="319"/>
      <c r="JLH202" s="319"/>
      <c r="JLI202" s="319"/>
      <c r="JLJ202" s="319"/>
      <c r="JLK202" s="319"/>
      <c r="JLL202" s="319"/>
      <c r="JLM202" s="319"/>
      <c r="JLN202" s="319"/>
      <c r="JLO202" s="319"/>
      <c r="JLP202" s="319"/>
      <c r="JLQ202" s="319"/>
      <c r="JLR202" s="319"/>
      <c r="JLS202" s="319"/>
      <c r="JLT202" s="319"/>
      <c r="JLU202" s="319"/>
      <c r="JLV202" s="319"/>
      <c r="JLW202" s="319"/>
      <c r="JLX202" s="319"/>
      <c r="JLY202" s="319"/>
      <c r="JLZ202" s="319"/>
      <c r="JMA202" s="319"/>
      <c r="JMB202" s="319"/>
      <c r="JMC202" s="319"/>
      <c r="JMD202" s="319"/>
      <c r="JME202" s="319"/>
      <c r="JMF202" s="319"/>
      <c r="JMG202" s="319"/>
      <c r="JMH202" s="319"/>
      <c r="JMI202" s="319"/>
      <c r="JMJ202" s="319"/>
      <c r="JMK202" s="319"/>
      <c r="JML202" s="319"/>
      <c r="JMM202" s="319"/>
      <c r="JMN202" s="319"/>
      <c r="JMO202" s="319"/>
      <c r="JMP202" s="319"/>
      <c r="JMQ202" s="319"/>
      <c r="JMR202" s="319"/>
      <c r="JMS202" s="319"/>
      <c r="JMT202" s="319"/>
      <c r="JMU202" s="319"/>
      <c r="JMV202" s="319"/>
      <c r="JMW202" s="319"/>
      <c r="JMX202" s="319"/>
      <c r="JMY202" s="319"/>
      <c r="JMZ202" s="319"/>
      <c r="JNA202" s="319"/>
      <c r="JNB202" s="319"/>
      <c r="JNC202" s="319"/>
      <c r="JND202" s="319"/>
      <c r="JNE202" s="319"/>
      <c r="JNF202" s="319"/>
      <c r="JNG202" s="319"/>
      <c r="JNH202" s="319"/>
      <c r="JNI202" s="319"/>
      <c r="JNJ202" s="319"/>
      <c r="JNK202" s="319"/>
      <c r="JNL202" s="319"/>
      <c r="JNM202" s="319"/>
      <c r="JNN202" s="319"/>
      <c r="JNO202" s="319"/>
      <c r="JNP202" s="319"/>
      <c r="JNQ202" s="319"/>
      <c r="JNR202" s="319"/>
      <c r="JNS202" s="319"/>
      <c r="JNT202" s="319"/>
      <c r="JNU202" s="319"/>
      <c r="JNV202" s="319"/>
      <c r="JNW202" s="319"/>
      <c r="JNX202" s="319"/>
      <c r="JNY202" s="319"/>
      <c r="JNZ202" s="319"/>
      <c r="JOA202" s="319"/>
      <c r="JOB202" s="319"/>
      <c r="JOC202" s="319"/>
      <c r="JOD202" s="319"/>
      <c r="JOE202" s="319"/>
      <c r="JOF202" s="319"/>
      <c r="JOG202" s="319"/>
      <c r="JOH202" s="319"/>
      <c r="JOI202" s="319"/>
      <c r="JOJ202" s="319"/>
      <c r="JOK202" s="319"/>
      <c r="JOL202" s="319"/>
      <c r="JOM202" s="319"/>
      <c r="JON202" s="319"/>
      <c r="JOO202" s="319"/>
      <c r="JOP202" s="319"/>
      <c r="JOQ202" s="319"/>
      <c r="JOR202" s="319"/>
      <c r="JOS202" s="319"/>
      <c r="JOT202" s="319"/>
      <c r="JOU202" s="319"/>
      <c r="JOV202" s="319"/>
      <c r="JOW202" s="319"/>
      <c r="JOX202" s="319"/>
      <c r="JOY202" s="319"/>
      <c r="JOZ202" s="319"/>
      <c r="JPA202" s="319"/>
      <c r="JPB202" s="319"/>
      <c r="JPC202" s="319"/>
      <c r="JPD202" s="319"/>
      <c r="JPE202" s="319"/>
      <c r="JPF202" s="319"/>
      <c r="JPG202" s="319"/>
      <c r="JPH202" s="319"/>
      <c r="JPI202" s="319"/>
      <c r="JPJ202" s="319"/>
      <c r="JPK202" s="319"/>
      <c r="JPL202" s="319"/>
      <c r="JPM202" s="319"/>
      <c r="JPN202" s="319"/>
      <c r="JPO202" s="319"/>
      <c r="JPP202" s="319"/>
      <c r="JPQ202" s="319"/>
      <c r="JPR202" s="319"/>
      <c r="JPS202" s="319"/>
      <c r="JPT202" s="319"/>
      <c r="JPU202" s="319"/>
      <c r="JPV202" s="319"/>
      <c r="JPW202" s="319"/>
      <c r="JPX202" s="319"/>
      <c r="JPY202" s="319"/>
      <c r="JPZ202" s="319"/>
      <c r="JQA202" s="319"/>
      <c r="JQB202" s="319"/>
      <c r="JQC202" s="319"/>
      <c r="JQD202" s="319"/>
      <c r="JQE202" s="319"/>
      <c r="JQF202" s="319"/>
      <c r="JQG202" s="319"/>
      <c r="JQH202" s="319"/>
      <c r="JQI202" s="319"/>
      <c r="JQJ202" s="319"/>
      <c r="JQK202" s="319"/>
      <c r="JQL202" s="319"/>
      <c r="JQM202" s="319"/>
      <c r="JQN202" s="319"/>
      <c r="JQO202" s="319"/>
      <c r="JQP202" s="319"/>
      <c r="JQQ202" s="319"/>
      <c r="JQR202" s="319"/>
      <c r="JQS202" s="319"/>
      <c r="JQT202" s="319"/>
      <c r="JQU202" s="319"/>
      <c r="JQV202" s="319"/>
      <c r="JQW202" s="319"/>
      <c r="JQX202" s="319"/>
      <c r="JQY202" s="319"/>
      <c r="JQZ202" s="319"/>
      <c r="JRA202" s="319"/>
      <c r="JRB202" s="319"/>
      <c r="JRC202" s="319"/>
      <c r="JRD202" s="319"/>
      <c r="JRE202" s="319"/>
      <c r="JRF202" s="319"/>
      <c r="JRG202" s="319"/>
      <c r="JRH202" s="319"/>
      <c r="JRI202" s="319"/>
      <c r="JRJ202" s="319"/>
      <c r="JRK202" s="319"/>
      <c r="JRL202" s="319"/>
      <c r="JRM202" s="319"/>
      <c r="JRN202" s="319"/>
      <c r="JRO202" s="319"/>
      <c r="JRP202" s="319"/>
      <c r="JRQ202" s="319"/>
      <c r="JRR202" s="319"/>
      <c r="JRS202" s="319"/>
      <c r="JRT202" s="319"/>
      <c r="JRU202" s="319"/>
      <c r="JRV202" s="319"/>
      <c r="JRW202" s="319"/>
      <c r="JRX202" s="319"/>
      <c r="JRY202" s="319"/>
      <c r="JRZ202" s="319"/>
      <c r="JSA202" s="319"/>
      <c r="JSB202" s="319"/>
      <c r="JSC202" s="319"/>
      <c r="JSD202" s="319"/>
      <c r="JSE202" s="319"/>
      <c r="JSF202" s="319"/>
      <c r="JSG202" s="319"/>
      <c r="JSH202" s="319"/>
      <c r="JSI202" s="319"/>
      <c r="JSJ202" s="319"/>
      <c r="JSK202" s="319"/>
      <c r="JSL202" s="319"/>
      <c r="JSM202" s="319"/>
      <c r="JSN202" s="319"/>
      <c r="JSO202" s="319"/>
      <c r="JSP202" s="319"/>
      <c r="JSQ202" s="319"/>
      <c r="JSR202" s="319"/>
      <c r="JSS202" s="319"/>
      <c r="JST202" s="319"/>
      <c r="JSU202" s="319"/>
      <c r="JSV202" s="319"/>
      <c r="JSW202" s="319"/>
      <c r="JSX202" s="319"/>
      <c r="JSY202" s="319"/>
      <c r="JSZ202" s="319"/>
      <c r="JTA202" s="319"/>
      <c r="JTB202" s="319"/>
      <c r="JTC202" s="319"/>
      <c r="JTD202" s="319"/>
      <c r="JTE202" s="319"/>
      <c r="JTF202" s="319"/>
      <c r="JTG202" s="319"/>
      <c r="JTH202" s="319"/>
      <c r="JTI202" s="319"/>
      <c r="JTJ202" s="319"/>
      <c r="JTK202" s="319"/>
      <c r="JTL202" s="319"/>
      <c r="JTM202" s="319"/>
      <c r="JTN202" s="319"/>
      <c r="JTO202" s="319"/>
      <c r="JTP202" s="319"/>
      <c r="JTQ202" s="319"/>
      <c r="JTR202" s="319"/>
      <c r="JTS202" s="319"/>
      <c r="JTT202" s="319"/>
      <c r="JTU202" s="319"/>
      <c r="JTV202" s="319"/>
      <c r="JTW202" s="319"/>
      <c r="JTX202" s="319"/>
      <c r="JTY202" s="319"/>
      <c r="JTZ202" s="319"/>
      <c r="JUA202" s="319"/>
      <c r="JUB202" s="319"/>
      <c r="JUC202" s="319"/>
      <c r="JUD202" s="319"/>
      <c r="JUE202" s="319"/>
      <c r="JUF202" s="319"/>
      <c r="JUG202" s="319"/>
      <c r="JUH202" s="319"/>
      <c r="JUI202" s="319"/>
      <c r="JUJ202" s="319"/>
      <c r="JUK202" s="319"/>
      <c r="JUL202" s="319"/>
      <c r="JUM202" s="319"/>
      <c r="JUN202" s="319"/>
      <c r="JUO202" s="319"/>
      <c r="JUP202" s="319"/>
      <c r="JUQ202" s="319"/>
      <c r="JUR202" s="319"/>
      <c r="JUS202" s="319"/>
      <c r="JUT202" s="319"/>
      <c r="JUU202" s="319"/>
      <c r="JUV202" s="319"/>
      <c r="JUW202" s="319"/>
      <c r="JUX202" s="319"/>
      <c r="JUY202" s="319"/>
      <c r="JUZ202" s="319"/>
      <c r="JVA202" s="319"/>
      <c r="JVB202" s="319"/>
      <c r="JVC202" s="319"/>
      <c r="JVD202" s="319"/>
      <c r="JVE202" s="319"/>
      <c r="JVF202" s="319"/>
      <c r="JVG202" s="319"/>
      <c r="JVH202" s="319"/>
      <c r="JVI202" s="319"/>
      <c r="JVJ202" s="319"/>
      <c r="JVK202" s="319"/>
      <c r="JVL202" s="319"/>
      <c r="JVM202" s="319"/>
      <c r="JVN202" s="319"/>
      <c r="JVO202" s="319"/>
      <c r="JVP202" s="319"/>
      <c r="JVQ202" s="319"/>
      <c r="JVR202" s="319"/>
      <c r="JVS202" s="319"/>
      <c r="JVT202" s="319"/>
      <c r="JVU202" s="319"/>
      <c r="JVV202" s="319"/>
      <c r="JVW202" s="319"/>
      <c r="JVX202" s="319"/>
      <c r="JVY202" s="319"/>
      <c r="JVZ202" s="319"/>
      <c r="JWA202" s="319"/>
      <c r="JWB202" s="319"/>
      <c r="JWC202" s="319"/>
      <c r="JWD202" s="319"/>
      <c r="JWE202" s="319"/>
      <c r="JWF202" s="319"/>
      <c r="JWG202" s="319"/>
      <c r="JWH202" s="319"/>
      <c r="JWI202" s="319"/>
      <c r="JWJ202" s="319"/>
      <c r="JWK202" s="319"/>
      <c r="JWL202" s="319"/>
      <c r="JWM202" s="319"/>
      <c r="JWN202" s="319"/>
      <c r="JWO202" s="319"/>
      <c r="JWP202" s="319"/>
      <c r="JWQ202" s="319"/>
      <c r="JWR202" s="319"/>
      <c r="JWS202" s="319"/>
      <c r="JWT202" s="319"/>
      <c r="JWU202" s="319"/>
      <c r="JWV202" s="319"/>
      <c r="JWW202" s="319"/>
      <c r="JWX202" s="319"/>
      <c r="JWY202" s="319"/>
      <c r="JWZ202" s="319"/>
      <c r="JXA202" s="319"/>
      <c r="JXB202" s="319"/>
      <c r="JXC202" s="319"/>
      <c r="JXD202" s="319"/>
      <c r="JXE202" s="319"/>
      <c r="JXF202" s="319"/>
      <c r="JXG202" s="319"/>
      <c r="JXH202" s="319"/>
      <c r="JXI202" s="319"/>
      <c r="JXJ202" s="319"/>
      <c r="JXK202" s="319"/>
      <c r="JXL202" s="319"/>
      <c r="JXM202" s="319"/>
      <c r="JXN202" s="319"/>
      <c r="JXO202" s="319"/>
      <c r="JXP202" s="319"/>
      <c r="JXQ202" s="319"/>
      <c r="JXR202" s="319"/>
      <c r="JXS202" s="319"/>
      <c r="JXT202" s="319"/>
      <c r="JXU202" s="319"/>
      <c r="JXV202" s="319"/>
      <c r="JXW202" s="319"/>
      <c r="JXX202" s="319"/>
      <c r="JXY202" s="319"/>
      <c r="JXZ202" s="319"/>
      <c r="JYA202" s="319"/>
      <c r="JYB202" s="319"/>
      <c r="JYC202" s="319"/>
      <c r="JYD202" s="319"/>
      <c r="JYE202" s="319"/>
      <c r="JYF202" s="319"/>
      <c r="JYG202" s="319"/>
      <c r="JYH202" s="319"/>
      <c r="JYI202" s="319"/>
      <c r="JYJ202" s="319"/>
      <c r="JYK202" s="319"/>
      <c r="JYL202" s="319"/>
      <c r="JYM202" s="319"/>
      <c r="JYN202" s="319"/>
      <c r="JYO202" s="319"/>
      <c r="JYP202" s="319"/>
      <c r="JYQ202" s="319"/>
      <c r="JYR202" s="319"/>
      <c r="JYS202" s="319"/>
      <c r="JYT202" s="319"/>
      <c r="JYU202" s="319"/>
      <c r="JYV202" s="319"/>
      <c r="JYW202" s="319"/>
      <c r="JYX202" s="319"/>
      <c r="JYY202" s="319"/>
      <c r="JYZ202" s="319"/>
      <c r="JZA202" s="319"/>
      <c r="JZB202" s="319"/>
      <c r="JZC202" s="319"/>
      <c r="JZD202" s="319"/>
      <c r="JZE202" s="319"/>
      <c r="JZF202" s="319"/>
      <c r="JZG202" s="319"/>
      <c r="JZH202" s="319"/>
      <c r="JZI202" s="319"/>
      <c r="JZJ202" s="319"/>
      <c r="JZK202" s="319"/>
      <c r="JZL202" s="319"/>
      <c r="JZM202" s="319"/>
      <c r="JZN202" s="319"/>
      <c r="JZO202" s="319"/>
      <c r="JZP202" s="319"/>
      <c r="JZQ202" s="319"/>
      <c r="JZR202" s="319"/>
      <c r="JZS202" s="319"/>
      <c r="JZT202" s="319"/>
      <c r="JZU202" s="319"/>
      <c r="JZV202" s="319"/>
      <c r="JZW202" s="319"/>
      <c r="JZX202" s="319"/>
      <c r="JZY202" s="319"/>
      <c r="JZZ202" s="319"/>
      <c r="KAA202" s="319"/>
      <c r="KAB202" s="319"/>
      <c r="KAC202" s="319"/>
      <c r="KAD202" s="319"/>
      <c r="KAE202" s="319"/>
      <c r="KAF202" s="319"/>
      <c r="KAG202" s="319"/>
      <c r="KAH202" s="319"/>
      <c r="KAI202" s="319"/>
      <c r="KAJ202" s="319"/>
      <c r="KAK202" s="319"/>
      <c r="KAL202" s="319"/>
      <c r="KAM202" s="319"/>
      <c r="KAN202" s="319"/>
      <c r="KAO202" s="319"/>
      <c r="KAP202" s="319"/>
      <c r="KAQ202" s="319"/>
      <c r="KAR202" s="319"/>
      <c r="KAS202" s="319"/>
      <c r="KAT202" s="319"/>
      <c r="KAU202" s="319"/>
      <c r="KAV202" s="319"/>
      <c r="KAW202" s="319"/>
      <c r="KAX202" s="319"/>
      <c r="KAY202" s="319"/>
      <c r="KAZ202" s="319"/>
      <c r="KBA202" s="319"/>
      <c r="KBB202" s="319"/>
      <c r="KBC202" s="319"/>
      <c r="KBD202" s="319"/>
      <c r="KBE202" s="319"/>
      <c r="KBF202" s="319"/>
      <c r="KBG202" s="319"/>
      <c r="KBH202" s="319"/>
      <c r="KBI202" s="319"/>
      <c r="KBJ202" s="319"/>
      <c r="KBK202" s="319"/>
      <c r="KBL202" s="319"/>
      <c r="KBM202" s="319"/>
      <c r="KBN202" s="319"/>
      <c r="KBO202" s="319"/>
      <c r="KBP202" s="319"/>
      <c r="KBQ202" s="319"/>
      <c r="KBR202" s="319"/>
      <c r="KBS202" s="319"/>
      <c r="KBT202" s="319"/>
      <c r="KBU202" s="319"/>
      <c r="KBV202" s="319"/>
      <c r="KBW202" s="319"/>
      <c r="KBX202" s="319"/>
      <c r="KBY202" s="319"/>
      <c r="KBZ202" s="319"/>
      <c r="KCA202" s="319"/>
      <c r="KCB202" s="319"/>
      <c r="KCC202" s="319"/>
      <c r="KCD202" s="319"/>
      <c r="KCE202" s="319"/>
      <c r="KCF202" s="319"/>
      <c r="KCG202" s="319"/>
      <c r="KCH202" s="319"/>
      <c r="KCI202" s="319"/>
      <c r="KCJ202" s="319"/>
      <c r="KCK202" s="319"/>
      <c r="KCL202" s="319"/>
      <c r="KCM202" s="319"/>
      <c r="KCN202" s="319"/>
      <c r="KCO202" s="319"/>
      <c r="KCP202" s="319"/>
      <c r="KCQ202" s="319"/>
      <c r="KCR202" s="319"/>
      <c r="KCS202" s="319"/>
      <c r="KCT202" s="319"/>
      <c r="KCU202" s="319"/>
      <c r="KCV202" s="319"/>
      <c r="KCW202" s="319"/>
      <c r="KCX202" s="319"/>
      <c r="KCY202" s="319"/>
      <c r="KCZ202" s="319"/>
      <c r="KDA202" s="319"/>
      <c r="KDB202" s="319"/>
      <c r="KDC202" s="319"/>
      <c r="KDD202" s="319"/>
      <c r="KDE202" s="319"/>
      <c r="KDF202" s="319"/>
      <c r="KDG202" s="319"/>
      <c r="KDH202" s="319"/>
      <c r="KDI202" s="319"/>
      <c r="KDJ202" s="319"/>
      <c r="KDK202" s="319"/>
      <c r="KDL202" s="319"/>
      <c r="KDM202" s="319"/>
      <c r="KDN202" s="319"/>
      <c r="KDO202" s="319"/>
      <c r="KDP202" s="319"/>
      <c r="KDQ202" s="319"/>
      <c r="KDR202" s="319"/>
      <c r="KDS202" s="319"/>
      <c r="KDT202" s="319"/>
      <c r="KDU202" s="319"/>
      <c r="KDV202" s="319"/>
      <c r="KDW202" s="319"/>
      <c r="KDX202" s="319"/>
      <c r="KDY202" s="319"/>
      <c r="KDZ202" s="319"/>
      <c r="KEA202" s="319"/>
      <c r="KEB202" s="319"/>
      <c r="KEC202" s="319"/>
      <c r="KED202" s="319"/>
      <c r="KEE202" s="319"/>
      <c r="KEF202" s="319"/>
      <c r="KEG202" s="319"/>
      <c r="KEH202" s="319"/>
      <c r="KEI202" s="319"/>
      <c r="KEJ202" s="319"/>
      <c r="KEK202" s="319"/>
      <c r="KEL202" s="319"/>
      <c r="KEM202" s="319"/>
      <c r="KEN202" s="319"/>
      <c r="KEO202" s="319"/>
      <c r="KEP202" s="319"/>
      <c r="KEQ202" s="319"/>
      <c r="KER202" s="319"/>
      <c r="KES202" s="319"/>
      <c r="KET202" s="319"/>
      <c r="KEU202" s="319"/>
      <c r="KEV202" s="319"/>
      <c r="KEW202" s="319"/>
      <c r="KEX202" s="319"/>
      <c r="KEY202" s="319"/>
      <c r="KEZ202" s="319"/>
      <c r="KFA202" s="319"/>
      <c r="KFB202" s="319"/>
      <c r="KFC202" s="319"/>
      <c r="KFD202" s="319"/>
      <c r="KFE202" s="319"/>
      <c r="KFF202" s="319"/>
      <c r="KFG202" s="319"/>
      <c r="KFH202" s="319"/>
      <c r="KFI202" s="319"/>
      <c r="KFJ202" s="319"/>
      <c r="KFK202" s="319"/>
      <c r="KFL202" s="319"/>
      <c r="KFM202" s="319"/>
      <c r="KFN202" s="319"/>
      <c r="KFO202" s="319"/>
      <c r="KFP202" s="319"/>
      <c r="KFQ202" s="319"/>
      <c r="KFR202" s="319"/>
      <c r="KFS202" s="319"/>
      <c r="KFT202" s="319"/>
      <c r="KFU202" s="319"/>
      <c r="KFV202" s="319"/>
      <c r="KFW202" s="319"/>
      <c r="KFX202" s="319"/>
      <c r="KFY202" s="319"/>
      <c r="KFZ202" s="319"/>
      <c r="KGA202" s="319"/>
      <c r="KGB202" s="319"/>
      <c r="KGC202" s="319"/>
      <c r="KGD202" s="319"/>
      <c r="KGE202" s="319"/>
      <c r="KGF202" s="319"/>
      <c r="KGG202" s="319"/>
      <c r="KGH202" s="319"/>
      <c r="KGI202" s="319"/>
      <c r="KGJ202" s="319"/>
      <c r="KGK202" s="319"/>
      <c r="KGL202" s="319"/>
      <c r="KGM202" s="319"/>
      <c r="KGN202" s="319"/>
      <c r="KGO202" s="319"/>
      <c r="KGP202" s="319"/>
      <c r="KGQ202" s="319"/>
      <c r="KGR202" s="319"/>
      <c r="KGS202" s="319"/>
      <c r="KGT202" s="319"/>
      <c r="KGU202" s="319"/>
      <c r="KGV202" s="319"/>
      <c r="KGW202" s="319"/>
      <c r="KGX202" s="319"/>
      <c r="KGY202" s="319"/>
      <c r="KGZ202" s="319"/>
      <c r="KHA202" s="319"/>
      <c r="KHB202" s="319"/>
      <c r="KHC202" s="319"/>
      <c r="KHD202" s="319"/>
      <c r="KHE202" s="319"/>
      <c r="KHF202" s="319"/>
      <c r="KHG202" s="319"/>
      <c r="KHH202" s="319"/>
      <c r="KHI202" s="319"/>
      <c r="KHJ202" s="319"/>
      <c r="KHK202" s="319"/>
      <c r="KHL202" s="319"/>
      <c r="KHM202" s="319"/>
      <c r="KHN202" s="319"/>
      <c r="KHO202" s="319"/>
      <c r="KHP202" s="319"/>
      <c r="KHQ202" s="319"/>
      <c r="KHR202" s="319"/>
      <c r="KHS202" s="319"/>
      <c r="KHT202" s="319"/>
      <c r="KHU202" s="319"/>
      <c r="KHV202" s="319"/>
      <c r="KHW202" s="319"/>
      <c r="KHX202" s="319"/>
      <c r="KHY202" s="319"/>
      <c r="KHZ202" s="319"/>
      <c r="KIA202" s="319"/>
      <c r="KIB202" s="319"/>
      <c r="KIC202" s="319"/>
      <c r="KID202" s="319"/>
      <c r="KIE202" s="319"/>
      <c r="KIF202" s="319"/>
      <c r="KIG202" s="319"/>
      <c r="KIH202" s="319"/>
      <c r="KII202" s="319"/>
      <c r="KIJ202" s="319"/>
      <c r="KIK202" s="319"/>
      <c r="KIL202" s="319"/>
      <c r="KIM202" s="319"/>
      <c r="KIN202" s="319"/>
      <c r="KIO202" s="319"/>
      <c r="KIP202" s="319"/>
      <c r="KIQ202" s="319"/>
      <c r="KIR202" s="319"/>
      <c r="KIS202" s="319"/>
      <c r="KIT202" s="319"/>
      <c r="KIU202" s="319"/>
      <c r="KIV202" s="319"/>
      <c r="KIW202" s="319"/>
      <c r="KIX202" s="319"/>
      <c r="KIY202" s="319"/>
      <c r="KIZ202" s="319"/>
      <c r="KJA202" s="319"/>
      <c r="KJB202" s="319"/>
      <c r="KJC202" s="319"/>
      <c r="KJD202" s="319"/>
      <c r="KJE202" s="319"/>
      <c r="KJF202" s="319"/>
      <c r="KJG202" s="319"/>
      <c r="KJH202" s="319"/>
      <c r="KJI202" s="319"/>
      <c r="KJJ202" s="319"/>
      <c r="KJK202" s="319"/>
      <c r="KJL202" s="319"/>
      <c r="KJM202" s="319"/>
      <c r="KJN202" s="319"/>
      <c r="KJO202" s="319"/>
      <c r="KJP202" s="319"/>
      <c r="KJQ202" s="319"/>
      <c r="KJR202" s="319"/>
      <c r="KJS202" s="319"/>
      <c r="KJT202" s="319"/>
      <c r="KJU202" s="319"/>
      <c r="KJV202" s="319"/>
      <c r="KJW202" s="319"/>
      <c r="KJX202" s="319"/>
      <c r="KJY202" s="319"/>
      <c r="KJZ202" s="319"/>
      <c r="KKA202" s="319"/>
      <c r="KKB202" s="319"/>
      <c r="KKC202" s="319"/>
      <c r="KKD202" s="319"/>
      <c r="KKE202" s="319"/>
      <c r="KKF202" s="319"/>
      <c r="KKG202" s="319"/>
      <c r="KKH202" s="319"/>
      <c r="KKI202" s="319"/>
      <c r="KKJ202" s="319"/>
      <c r="KKK202" s="319"/>
      <c r="KKL202" s="319"/>
      <c r="KKM202" s="319"/>
      <c r="KKN202" s="319"/>
      <c r="KKO202" s="319"/>
      <c r="KKP202" s="319"/>
      <c r="KKQ202" s="319"/>
      <c r="KKR202" s="319"/>
      <c r="KKS202" s="319"/>
      <c r="KKT202" s="319"/>
      <c r="KKU202" s="319"/>
      <c r="KKV202" s="319"/>
      <c r="KKW202" s="319"/>
      <c r="KKX202" s="319"/>
      <c r="KKY202" s="319"/>
      <c r="KKZ202" s="319"/>
      <c r="KLA202" s="319"/>
      <c r="KLB202" s="319"/>
      <c r="KLC202" s="319"/>
      <c r="KLD202" s="319"/>
      <c r="KLE202" s="319"/>
      <c r="KLF202" s="319"/>
      <c r="KLG202" s="319"/>
      <c r="KLH202" s="319"/>
      <c r="KLI202" s="319"/>
      <c r="KLJ202" s="319"/>
      <c r="KLK202" s="319"/>
      <c r="KLL202" s="319"/>
      <c r="KLM202" s="319"/>
      <c r="KLN202" s="319"/>
      <c r="KLO202" s="319"/>
      <c r="KLP202" s="319"/>
      <c r="KLQ202" s="319"/>
      <c r="KLR202" s="319"/>
      <c r="KLS202" s="319"/>
      <c r="KLT202" s="319"/>
      <c r="KLU202" s="319"/>
      <c r="KLV202" s="319"/>
      <c r="KLW202" s="319"/>
      <c r="KLX202" s="319"/>
      <c r="KLY202" s="319"/>
      <c r="KLZ202" s="319"/>
      <c r="KMA202" s="319"/>
      <c r="KMB202" s="319"/>
      <c r="KMC202" s="319"/>
      <c r="KMD202" s="319"/>
      <c r="KME202" s="319"/>
      <c r="KMF202" s="319"/>
      <c r="KMG202" s="319"/>
      <c r="KMH202" s="319"/>
      <c r="KMI202" s="319"/>
      <c r="KMJ202" s="319"/>
      <c r="KMK202" s="319"/>
      <c r="KML202" s="319"/>
      <c r="KMM202" s="319"/>
      <c r="KMN202" s="319"/>
      <c r="KMO202" s="319"/>
      <c r="KMP202" s="319"/>
      <c r="KMQ202" s="319"/>
      <c r="KMR202" s="319"/>
      <c r="KMS202" s="319"/>
      <c r="KMT202" s="319"/>
      <c r="KMU202" s="319"/>
      <c r="KMV202" s="319"/>
      <c r="KMW202" s="319"/>
      <c r="KMX202" s="319"/>
      <c r="KMY202" s="319"/>
      <c r="KMZ202" s="319"/>
      <c r="KNA202" s="319"/>
      <c r="KNB202" s="319"/>
      <c r="KNC202" s="319"/>
      <c r="KND202" s="319"/>
      <c r="KNE202" s="319"/>
      <c r="KNF202" s="319"/>
      <c r="KNG202" s="319"/>
      <c r="KNH202" s="319"/>
      <c r="KNI202" s="319"/>
      <c r="KNJ202" s="319"/>
      <c r="KNK202" s="319"/>
      <c r="KNL202" s="319"/>
      <c r="KNM202" s="319"/>
      <c r="KNN202" s="319"/>
      <c r="KNO202" s="319"/>
      <c r="KNP202" s="319"/>
      <c r="KNQ202" s="319"/>
      <c r="KNR202" s="319"/>
      <c r="KNS202" s="319"/>
      <c r="KNT202" s="319"/>
      <c r="KNU202" s="319"/>
      <c r="KNV202" s="319"/>
      <c r="KNW202" s="319"/>
      <c r="KNX202" s="319"/>
      <c r="KNY202" s="319"/>
      <c r="KNZ202" s="319"/>
      <c r="KOA202" s="319"/>
      <c r="KOB202" s="319"/>
      <c r="KOC202" s="319"/>
      <c r="KOD202" s="319"/>
      <c r="KOE202" s="319"/>
      <c r="KOF202" s="319"/>
      <c r="KOG202" s="319"/>
      <c r="KOH202" s="319"/>
      <c r="KOI202" s="319"/>
      <c r="KOJ202" s="319"/>
      <c r="KOK202" s="319"/>
      <c r="KOL202" s="319"/>
      <c r="KOM202" s="319"/>
      <c r="KON202" s="319"/>
      <c r="KOO202" s="319"/>
      <c r="KOP202" s="319"/>
      <c r="KOQ202" s="319"/>
      <c r="KOR202" s="319"/>
      <c r="KOS202" s="319"/>
      <c r="KOT202" s="319"/>
      <c r="KOU202" s="319"/>
      <c r="KOV202" s="319"/>
      <c r="KOW202" s="319"/>
      <c r="KOX202" s="319"/>
      <c r="KOY202" s="319"/>
      <c r="KOZ202" s="319"/>
      <c r="KPA202" s="319"/>
      <c r="KPB202" s="319"/>
      <c r="KPC202" s="319"/>
      <c r="KPD202" s="319"/>
      <c r="KPE202" s="319"/>
      <c r="KPF202" s="319"/>
      <c r="KPG202" s="319"/>
      <c r="KPH202" s="319"/>
      <c r="KPI202" s="319"/>
      <c r="KPJ202" s="319"/>
      <c r="KPK202" s="319"/>
      <c r="KPL202" s="319"/>
      <c r="KPM202" s="319"/>
      <c r="KPN202" s="319"/>
      <c r="KPO202" s="319"/>
      <c r="KPP202" s="319"/>
      <c r="KPQ202" s="319"/>
      <c r="KPR202" s="319"/>
      <c r="KPS202" s="319"/>
      <c r="KPT202" s="319"/>
      <c r="KPU202" s="319"/>
      <c r="KPV202" s="319"/>
      <c r="KPW202" s="319"/>
      <c r="KPX202" s="319"/>
      <c r="KPY202" s="319"/>
      <c r="KPZ202" s="319"/>
      <c r="KQA202" s="319"/>
      <c r="KQB202" s="319"/>
      <c r="KQC202" s="319"/>
      <c r="KQD202" s="319"/>
      <c r="KQE202" s="319"/>
      <c r="KQF202" s="319"/>
      <c r="KQG202" s="319"/>
      <c r="KQH202" s="319"/>
      <c r="KQI202" s="319"/>
      <c r="KQJ202" s="319"/>
      <c r="KQK202" s="319"/>
      <c r="KQL202" s="319"/>
      <c r="KQM202" s="319"/>
      <c r="KQN202" s="319"/>
      <c r="KQO202" s="319"/>
      <c r="KQP202" s="319"/>
      <c r="KQQ202" s="319"/>
      <c r="KQR202" s="319"/>
      <c r="KQS202" s="319"/>
      <c r="KQT202" s="319"/>
      <c r="KQU202" s="319"/>
      <c r="KQV202" s="319"/>
      <c r="KQW202" s="319"/>
      <c r="KQX202" s="319"/>
      <c r="KQY202" s="319"/>
      <c r="KQZ202" s="319"/>
      <c r="KRA202" s="319"/>
      <c r="KRB202" s="319"/>
      <c r="KRC202" s="319"/>
      <c r="KRD202" s="319"/>
      <c r="KRE202" s="319"/>
      <c r="KRF202" s="319"/>
      <c r="KRG202" s="319"/>
      <c r="KRH202" s="319"/>
      <c r="KRI202" s="319"/>
      <c r="KRJ202" s="319"/>
      <c r="KRK202" s="319"/>
      <c r="KRL202" s="319"/>
      <c r="KRM202" s="319"/>
      <c r="KRN202" s="319"/>
      <c r="KRO202" s="319"/>
      <c r="KRP202" s="319"/>
      <c r="KRQ202" s="319"/>
      <c r="KRR202" s="319"/>
      <c r="KRS202" s="319"/>
      <c r="KRT202" s="319"/>
      <c r="KRU202" s="319"/>
      <c r="KRV202" s="319"/>
      <c r="KRW202" s="319"/>
      <c r="KRX202" s="319"/>
      <c r="KRY202" s="319"/>
      <c r="KRZ202" s="319"/>
      <c r="KSA202" s="319"/>
      <c r="KSB202" s="319"/>
      <c r="KSC202" s="319"/>
      <c r="KSD202" s="319"/>
      <c r="KSE202" s="319"/>
      <c r="KSF202" s="319"/>
      <c r="KSG202" s="319"/>
      <c r="KSH202" s="319"/>
      <c r="KSI202" s="319"/>
      <c r="KSJ202" s="319"/>
      <c r="KSK202" s="319"/>
      <c r="KSL202" s="319"/>
      <c r="KSM202" s="319"/>
      <c r="KSN202" s="319"/>
      <c r="KSO202" s="319"/>
      <c r="KSP202" s="319"/>
      <c r="KSQ202" s="319"/>
      <c r="KSR202" s="319"/>
      <c r="KSS202" s="319"/>
      <c r="KST202" s="319"/>
      <c r="KSU202" s="319"/>
      <c r="KSV202" s="319"/>
      <c r="KSW202" s="319"/>
      <c r="KSX202" s="319"/>
      <c r="KSY202" s="319"/>
      <c r="KSZ202" s="319"/>
      <c r="KTA202" s="319"/>
      <c r="KTB202" s="319"/>
      <c r="KTC202" s="319"/>
      <c r="KTD202" s="319"/>
      <c r="KTE202" s="319"/>
      <c r="KTF202" s="319"/>
      <c r="KTG202" s="319"/>
      <c r="KTH202" s="319"/>
      <c r="KTI202" s="319"/>
      <c r="KTJ202" s="319"/>
      <c r="KTK202" s="319"/>
      <c r="KTL202" s="319"/>
      <c r="KTM202" s="319"/>
      <c r="KTN202" s="319"/>
      <c r="KTO202" s="319"/>
      <c r="KTP202" s="319"/>
      <c r="KTQ202" s="319"/>
      <c r="KTR202" s="319"/>
      <c r="KTS202" s="319"/>
      <c r="KTT202" s="319"/>
      <c r="KTU202" s="319"/>
      <c r="KTV202" s="319"/>
      <c r="KTW202" s="319"/>
      <c r="KTX202" s="319"/>
      <c r="KTY202" s="319"/>
      <c r="KTZ202" s="319"/>
      <c r="KUA202" s="319"/>
      <c r="KUB202" s="319"/>
      <c r="KUC202" s="319"/>
      <c r="KUD202" s="319"/>
      <c r="KUE202" s="319"/>
      <c r="KUF202" s="319"/>
      <c r="KUG202" s="319"/>
      <c r="KUH202" s="319"/>
      <c r="KUI202" s="319"/>
      <c r="KUJ202" s="319"/>
      <c r="KUK202" s="319"/>
      <c r="KUL202" s="319"/>
      <c r="KUM202" s="319"/>
      <c r="KUN202" s="319"/>
      <c r="KUO202" s="319"/>
      <c r="KUP202" s="319"/>
      <c r="KUQ202" s="319"/>
      <c r="KUR202" s="319"/>
      <c r="KUS202" s="319"/>
      <c r="KUT202" s="319"/>
      <c r="KUU202" s="319"/>
      <c r="KUV202" s="319"/>
      <c r="KUW202" s="319"/>
      <c r="KUX202" s="319"/>
      <c r="KUY202" s="319"/>
      <c r="KUZ202" s="319"/>
      <c r="KVA202" s="319"/>
      <c r="KVB202" s="319"/>
      <c r="KVC202" s="319"/>
      <c r="KVD202" s="319"/>
      <c r="KVE202" s="319"/>
      <c r="KVF202" s="319"/>
      <c r="KVG202" s="319"/>
      <c r="KVH202" s="319"/>
      <c r="KVI202" s="319"/>
      <c r="KVJ202" s="319"/>
      <c r="KVK202" s="319"/>
      <c r="KVL202" s="319"/>
      <c r="KVM202" s="319"/>
      <c r="KVN202" s="319"/>
      <c r="KVO202" s="319"/>
      <c r="KVP202" s="319"/>
      <c r="KVQ202" s="319"/>
      <c r="KVR202" s="319"/>
      <c r="KVS202" s="319"/>
      <c r="KVT202" s="319"/>
      <c r="KVU202" s="319"/>
      <c r="KVV202" s="319"/>
      <c r="KVW202" s="319"/>
      <c r="KVX202" s="319"/>
      <c r="KVY202" s="319"/>
      <c r="KVZ202" s="319"/>
      <c r="KWA202" s="319"/>
      <c r="KWB202" s="319"/>
      <c r="KWC202" s="319"/>
      <c r="KWD202" s="319"/>
      <c r="KWE202" s="319"/>
      <c r="KWF202" s="319"/>
      <c r="KWG202" s="319"/>
      <c r="KWH202" s="319"/>
      <c r="KWI202" s="319"/>
      <c r="KWJ202" s="319"/>
      <c r="KWK202" s="319"/>
      <c r="KWL202" s="319"/>
      <c r="KWM202" s="319"/>
      <c r="KWN202" s="319"/>
      <c r="KWO202" s="319"/>
      <c r="KWP202" s="319"/>
      <c r="KWQ202" s="319"/>
      <c r="KWR202" s="319"/>
      <c r="KWS202" s="319"/>
      <c r="KWT202" s="319"/>
      <c r="KWU202" s="319"/>
      <c r="KWV202" s="319"/>
      <c r="KWW202" s="319"/>
      <c r="KWX202" s="319"/>
      <c r="KWY202" s="319"/>
      <c r="KWZ202" s="319"/>
      <c r="KXA202" s="319"/>
      <c r="KXB202" s="319"/>
      <c r="KXC202" s="319"/>
      <c r="KXD202" s="319"/>
      <c r="KXE202" s="319"/>
      <c r="KXF202" s="319"/>
      <c r="KXG202" s="319"/>
      <c r="KXH202" s="319"/>
      <c r="KXI202" s="319"/>
      <c r="KXJ202" s="319"/>
      <c r="KXK202" s="319"/>
      <c r="KXL202" s="319"/>
      <c r="KXM202" s="319"/>
      <c r="KXN202" s="319"/>
      <c r="KXO202" s="319"/>
      <c r="KXP202" s="319"/>
      <c r="KXQ202" s="319"/>
      <c r="KXR202" s="319"/>
      <c r="KXS202" s="319"/>
      <c r="KXT202" s="319"/>
      <c r="KXU202" s="319"/>
      <c r="KXV202" s="319"/>
      <c r="KXW202" s="319"/>
      <c r="KXX202" s="319"/>
      <c r="KXY202" s="319"/>
      <c r="KXZ202" s="319"/>
      <c r="KYA202" s="319"/>
      <c r="KYB202" s="319"/>
      <c r="KYC202" s="319"/>
      <c r="KYD202" s="319"/>
      <c r="KYE202" s="319"/>
      <c r="KYF202" s="319"/>
      <c r="KYG202" s="319"/>
      <c r="KYH202" s="319"/>
      <c r="KYI202" s="319"/>
      <c r="KYJ202" s="319"/>
      <c r="KYK202" s="319"/>
      <c r="KYL202" s="319"/>
      <c r="KYM202" s="319"/>
      <c r="KYN202" s="319"/>
      <c r="KYO202" s="319"/>
      <c r="KYP202" s="319"/>
      <c r="KYQ202" s="319"/>
      <c r="KYR202" s="319"/>
      <c r="KYS202" s="319"/>
      <c r="KYT202" s="319"/>
      <c r="KYU202" s="319"/>
      <c r="KYV202" s="319"/>
      <c r="KYW202" s="319"/>
      <c r="KYX202" s="319"/>
      <c r="KYY202" s="319"/>
      <c r="KYZ202" s="319"/>
      <c r="KZA202" s="319"/>
      <c r="KZB202" s="319"/>
      <c r="KZC202" s="319"/>
      <c r="KZD202" s="319"/>
      <c r="KZE202" s="319"/>
      <c r="KZF202" s="319"/>
      <c r="KZG202" s="319"/>
      <c r="KZH202" s="319"/>
      <c r="KZI202" s="319"/>
      <c r="KZJ202" s="319"/>
      <c r="KZK202" s="319"/>
      <c r="KZL202" s="319"/>
      <c r="KZM202" s="319"/>
      <c r="KZN202" s="319"/>
      <c r="KZO202" s="319"/>
      <c r="KZP202" s="319"/>
      <c r="KZQ202" s="319"/>
      <c r="KZR202" s="319"/>
      <c r="KZS202" s="319"/>
      <c r="KZT202" s="319"/>
      <c r="KZU202" s="319"/>
      <c r="KZV202" s="319"/>
      <c r="KZW202" s="319"/>
      <c r="KZX202" s="319"/>
      <c r="KZY202" s="319"/>
      <c r="KZZ202" s="319"/>
      <c r="LAA202" s="319"/>
      <c r="LAB202" s="319"/>
      <c r="LAC202" s="319"/>
      <c r="LAD202" s="319"/>
      <c r="LAE202" s="319"/>
      <c r="LAF202" s="319"/>
      <c r="LAG202" s="319"/>
      <c r="LAH202" s="319"/>
      <c r="LAI202" s="319"/>
      <c r="LAJ202" s="319"/>
      <c r="LAK202" s="319"/>
      <c r="LAL202" s="319"/>
      <c r="LAM202" s="319"/>
      <c r="LAN202" s="319"/>
      <c r="LAO202" s="319"/>
      <c r="LAP202" s="319"/>
      <c r="LAQ202" s="319"/>
      <c r="LAR202" s="319"/>
      <c r="LAS202" s="319"/>
      <c r="LAT202" s="319"/>
      <c r="LAU202" s="319"/>
      <c r="LAV202" s="319"/>
      <c r="LAW202" s="319"/>
      <c r="LAX202" s="319"/>
      <c r="LAY202" s="319"/>
      <c r="LAZ202" s="319"/>
      <c r="LBA202" s="319"/>
      <c r="LBB202" s="319"/>
      <c r="LBC202" s="319"/>
      <c r="LBD202" s="319"/>
      <c r="LBE202" s="319"/>
      <c r="LBF202" s="319"/>
      <c r="LBG202" s="319"/>
      <c r="LBH202" s="319"/>
      <c r="LBI202" s="319"/>
      <c r="LBJ202" s="319"/>
      <c r="LBK202" s="319"/>
      <c r="LBL202" s="319"/>
      <c r="LBM202" s="319"/>
      <c r="LBN202" s="319"/>
      <c r="LBO202" s="319"/>
      <c r="LBP202" s="319"/>
      <c r="LBQ202" s="319"/>
      <c r="LBR202" s="319"/>
      <c r="LBS202" s="319"/>
      <c r="LBT202" s="319"/>
      <c r="LBU202" s="319"/>
      <c r="LBV202" s="319"/>
      <c r="LBW202" s="319"/>
      <c r="LBX202" s="319"/>
      <c r="LBY202" s="319"/>
      <c r="LBZ202" s="319"/>
      <c r="LCA202" s="319"/>
      <c r="LCB202" s="319"/>
      <c r="LCC202" s="319"/>
      <c r="LCD202" s="319"/>
      <c r="LCE202" s="319"/>
      <c r="LCF202" s="319"/>
      <c r="LCG202" s="319"/>
      <c r="LCH202" s="319"/>
      <c r="LCI202" s="319"/>
      <c r="LCJ202" s="319"/>
      <c r="LCK202" s="319"/>
      <c r="LCL202" s="319"/>
      <c r="LCM202" s="319"/>
      <c r="LCN202" s="319"/>
      <c r="LCO202" s="319"/>
      <c r="LCP202" s="319"/>
      <c r="LCQ202" s="319"/>
      <c r="LCR202" s="319"/>
      <c r="LCS202" s="319"/>
      <c r="LCT202" s="319"/>
      <c r="LCU202" s="319"/>
      <c r="LCV202" s="319"/>
      <c r="LCW202" s="319"/>
      <c r="LCX202" s="319"/>
      <c r="LCY202" s="319"/>
      <c r="LCZ202" s="319"/>
      <c r="LDA202" s="319"/>
      <c r="LDB202" s="319"/>
      <c r="LDC202" s="319"/>
      <c r="LDD202" s="319"/>
      <c r="LDE202" s="319"/>
      <c r="LDF202" s="319"/>
      <c r="LDG202" s="319"/>
      <c r="LDH202" s="319"/>
      <c r="LDI202" s="319"/>
      <c r="LDJ202" s="319"/>
      <c r="LDK202" s="319"/>
      <c r="LDL202" s="319"/>
      <c r="LDM202" s="319"/>
      <c r="LDN202" s="319"/>
      <c r="LDO202" s="319"/>
      <c r="LDP202" s="319"/>
      <c r="LDQ202" s="319"/>
      <c r="LDR202" s="319"/>
      <c r="LDS202" s="319"/>
      <c r="LDT202" s="319"/>
      <c r="LDU202" s="319"/>
      <c r="LDV202" s="319"/>
      <c r="LDW202" s="319"/>
      <c r="LDX202" s="319"/>
      <c r="LDY202" s="319"/>
      <c r="LDZ202" s="319"/>
      <c r="LEA202" s="319"/>
      <c r="LEB202" s="319"/>
      <c r="LEC202" s="319"/>
      <c r="LED202" s="319"/>
      <c r="LEE202" s="319"/>
      <c r="LEF202" s="319"/>
      <c r="LEG202" s="319"/>
      <c r="LEH202" s="319"/>
      <c r="LEI202" s="319"/>
      <c r="LEJ202" s="319"/>
      <c r="LEK202" s="319"/>
      <c r="LEL202" s="319"/>
      <c r="LEM202" s="319"/>
      <c r="LEN202" s="319"/>
      <c r="LEO202" s="319"/>
      <c r="LEP202" s="319"/>
      <c r="LEQ202" s="319"/>
      <c r="LER202" s="319"/>
      <c r="LES202" s="319"/>
      <c r="LET202" s="319"/>
      <c r="LEU202" s="319"/>
      <c r="LEV202" s="319"/>
      <c r="LEW202" s="319"/>
      <c r="LEX202" s="319"/>
      <c r="LEY202" s="319"/>
      <c r="LEZ202" s="319"/>
      <c r="LFA202" s="319"/>
      <c r="LFB202" s="319"/>
      <c r="LFC202" s="319"/>
      <c r="LFD202" s="319"/>
      <c r="LFE202" s="319"/>
      <c r="LFF202" s="319"/>
      <c r="LFG202" s="319"/>
      <c r="LFH202" s="319"/>
      <c r="LFI202" s="319"/>
      <c r="LFJ202" s="319"/>
      <c r="LFK202" s="319"/>
      <c r="LFL202" s="319"/>
      <c r="LFM202" s="319"/>
      <c r="LFN202" s="319"/>
      <c r="LFO202" s="319"/>
      <c r="LFP202" s="319"/>
      <c r="LFQ202" s="319"/>
      <c r="LFR202" s="319"/>
      <c r="LFS202" s="319"/>
      <c r="LFT202" s="319"/>
      <c r="LFU202" s="319"/>
      <c r="LFV202" s="319"/>
      <c r="LFW202" s="319"/>
      <c r="LFX202" s="319"/>
      <c r="LFY202" s="319"/>
      <c r="LFZ202" s="319"/>
      <c r="LGA202" s="319"/>
      <c r="LGB202" s="319"/>
      <c r="LGC202" s="319"/>
      <c r="LGD202" s="319"/>
      <c r="LGE202" s="319"/>
      <c r="LGF202" s="319"/>
      <c r="LGG202" s="319"/>
      <c r="LGH202" s="319"/>
      <c r="LGI202" s="319"/>
      <c r="LGJ202" s="319"/>
      <c r="LGK202" s="319"/>
      <c r="LGL202" s="319"/>
      <c r="LGM202" s="319"/>
      <c r="LGN202" s="319"/>
      <c r="LGO202" s="319"/>
      <c r="LGP202" s="319"/>
      <c r="LGQ202" s="319"/>
      <c r="LGR202" s="319"/>
      <c r="LGS202" s="319"/>
      <c r="LGT202" s="319"/>
      <c r="LGU202" s="319"/>
      <c r="LGV202" s="319"/>
      <c r="LGW202" s="319"/>
      <c r="LGX202" s="319"/>
      <c r="LGY202" s="319"/>
      <c r="LGZ202" s="319"/>
      <c r="LHA202" s="319"/>
      <c r="LHB202" s="319"/>
      <c r="LHC202" s="319"/>
      <c r="LHD202" s="319"/>
      <c r="LHE202" s="319"/>
      <c r="LHF202" s="319"/>
      <c r="LHG202" s="319"/>
      <c r="LHH202" s="319"/>
      <c r="LHI202" s="319"/>
      <c r="LHJ202" s="319"/>
      <c r="LHK202" s="319"/>
      <c r="LHL202" s="319"/>
      <c r="LHM202" s="319"/>
      <c r="LHN202" s="319"/>
      <c r="LHO202" s="319"/>
      <c r="LHP202" s="319"/>
      <c r="LHQ202" s="319"/>
      <c r="LHR202" s="319"/>
      <c r="LHS202" s="319"/>
      <c r="LHT202" s="319"/>
      <c r="LHU202" s="319"/>
      <c r="LHV202" s="319"/>
      <c r="LHW202" s="319"/>
      <c r="LHX202" s="319"/>
      <c r="LHY202" s="319"/>
      <c r="LHZ202" s="319"/>
      <c r="LIA202" s="319"/>
      <c r="LIB202" s="319"/>
      <c r="LIC202" s="319"/>
      <c r="LID202" s="319"/>
      <c r="LIE202" s="319"/>
      <c r="LIF202" s="319"/>
      <c r="LIG202" s="319"/>
      <c r="LIH202" s="319"/>
      <c r="LII202" s="319"/>
      <c r="LIJ202" s="319"/>
      <c r="LIK202" s="319"/>
      <c r="LIL202" s="319"/>
      <c r="LIM202" s="319"/>
      <c r="LIN202" s="319"/>
      <c r="LIO202" s="319"/>
      <c r="LIP202" s="319"/>
      <c r="LIQ202" s="319"/>
      <c r="LIR202" s="319"/>
      <c r="LIS202" s="319"/>
      <c r="LIT202" s="319"/>
      <c r="LIU202" s="319"/>
      <c r="LIV202" s="319"/>
      <c r="LIW202" s="319"/>
      <c r="LIX202" s="319"/>
      <c r="LIY202" s="319"/>
      <c r="LIZ202" s="319"/>
      <c r="LJA202" s="319"/>
      <c r="LJB202" s="319"/>
      <c r="LJC202" s="319"/>
      <c r="LJD202" s="319"/>
      <c r="LJE202" s="319"/>
      <c r="LJF202" s="319"/>
      <c r="LJG202" s="319"/>
      <c r="LJH202" s="319"/>
      <c r="LJI202" s="319"/>
      <c r="LJJ202" s="319"/>
      <c r="LJK202" s="319"/>
      <c r="LJL202" s="319"/>
      <c r="LJM202" s="319"/>
      <c r="LJN202" s="319"/>
      <c r="LJO202" s="319"/>
      <c r="LJP202" s="319"/>
      <c r="LJQ202" s="319"/>
      <c r="LJR202" s="319"/>
      <c r="LJS202" s="319"/>
      <c r="LJT202" s="319"/>
      <c r="LJU202" s="319"/>
      <c r="LJV202" s="319"/>
      <c r="LJW202" s="319"/>
      <c r="LJX202" s="319"/>
      <c r="LJY202" s="319"/>
      <c r="LJZ202" s="319"/>
      <c r="LKA202" s="319"/>
      <c r="LKB202" s="319"/>
      <c r="LKC202" s="319"/>
      <c r="LKD202" s="319"/>
      <c r="LKE202" s="319"/>
      <c r="LKF202" s="319"/>
      <c r="LKG202" s="319"/>
      <c r="LKH202" s="319"/>
      <c r="LKI202" s="319"/>
      <c r="LKJ202" s="319"/>
      <c r="LKK202" s="319"/>
      <c r="LKL202" s="319"/>
      <c r="LKM202" s="319"/>
      <c r="LKN202" s="319"/>
      <c r="LKO202" s="319"/>
      <c r="LKP202" s="319"/>
      <c r="LKQ202" s="319"/>
      <c r="LKR202" s="319"/>
      <c r="LKS202" s="319"/>
      <c r="LKT202" s="319"/>
      <c r="LKU202" s="319"/>
      <c r="LKV202" s="319"/>
      <c r="LKW202" s="319"/>
      <c r="LKX202" s="319"/>
      <c r="LKY202" s="319"/>
      <c r="LKZ202" s="319"/>
      <c r="LLA202" s="319"/>
      <c r="LLB202" s="319"/>
      <c r="LLC202" s="319"/>
      <c r="LLD202" s="319"/>
      <c r="LLE202" s="319"/>
      <c r="LLF202" s="319"/>
      <c r="LLG202" s="319"/>
      <c r="LLH202" s="319"/>
      <c r="LLI202" s="319"/>
      <c r="LLJ202" s="319"/>
      <c r="LLK202" s="319"/>
      <c r="LLL202" s="319"/>
      <c r="LLM202" s="319"/>
      <c r="LLN202" s="319"/>
      <c r="LLO202" s="319"/>
      <c r="LLP202" s="319"/>
      <c r="LLQ202" s="319"/>
      <c r="LLR202" s="319"/>
      <c r="LLS202" s="319"/>
      <c r="LLT202" s="319"/>
      <c r="LLU202" s="319"/>
      <c r="LLV202" s="319"/>
      <c r="LLW202" s="319"/>
      <c r="LLX202" s="319"/>
      <c r="LLY202" s="319"/>
      <c r="LLZ202" s="319"/>
      <c r="LMA202" s="319"/>
      <c r="LMB202" s="319"/>
      <c r="LMC202" s="319"/>
      <c r="LMD202" s="319"/>
      <c r="LME202" s="319"/>
      <c r="LMF202" s="319"/>
      <c r="LMG202" s="319"/>
      <c r="LMH202" s="319"/>
      <c r="LMI202" s="319"/>
      <c r="LMJ202" s="319"/>
      <c r="LMK202" s="319"/>
      <c r="LML202" s="319"/>
      <c r="LMM202" s="319"/>
      <c r="LMN202" s="319"/>
      <c r="LMO202" s="319"/>
      <c r="LMP202" s="319"/>
      <c r="LMQ202" s="319"/>
      <c r="LMR202" s="319"/>
      <c r="LMS202" s="319"/>
      <c r="LMT202" s="319"/>
      <c r="LMU202" s="319"/>
      <c r="LMV202" s="319"/>
      <c r="LMW202" s="319"/>
      <c r="LMX202" s="319"/>
      <c r="LMY202" s="319"/>
      <c r="LMZ202" s="319"/>
      <c r="LNA202" s="319"/>
      <c r="LNB202" s="319"/>
      <c r="LNC202" s="319"/>
      <c r="LND202" s="319"/>
      <c r="LNE202" s="319"/>
      <c r="LNF202" s="319"/>
      <c r="LNG202" s="319"/>
      <c r="LNH202" s="319"/>
      <c r="LNI202" s="319"/>
      <c r="LNJ202" s="319"/>
      <c r="LNK202" s="319"/>
      <c r="LNL202" s="319"/>
      <c r="LNM202" s="319"/>
      <c r="LNN202" s="319"/>
      <c r="LNO202" s="319"/>
      <c r="LNP202" s="319"/>
      <c r="LNQ202" s="319"/>
      <c r="LNR202" s="319"/>
      <c r="LNS202" s="319"/>
      <c r="LNT202" s="319"/>
      <c r="LNU202" s="319"/>
      <c r="LNV202" s="319"/>
      <c r="LNW202" s="319"/>
      <c r="LNX202" s="319"/>
      <c r="LNY202" s="319"/>
      <c r="LNZ202" s="319"/>
      <c r="LOA202" s="319"/>
      <c r="LOB202" s="319"/>
      <c r="LOC202" s="319"/>
      <c r="LOD202" s="319"/>
      <c r="LOE202" s="319"/>
      <c r="LOF202" s="319"/>
      <c r="LOG202" s="319"/>
      <c r="LOH202" s="319"/>
      <c r="LOI202" s="319"/>
      <c r="LOJ202" s="319"/>
      <c r="LOK202" s="319"/>
      <c r="LOL202" s="319"/>
      <c r="LOM202" s="319"/>
      <c r="LON202" s="319"/>
      <c r="LOO202" s="319"/>
      <c r="LOP202" s="319"/>
      <c r="LOQ202" s="319"/>
      <c r="LOR202" s="319"/>
      <c r="LOS202" s="319"/>
      <c r="LOT202" s="319"/>
      <c r="LOU202" s="319"/>
      <c r="LOV202" s="319"/>
      <c r="LOW202" s="319"/>
      <c r="LOX202" s="319"/>
      <c r="LOY202" s="319"/>
      <c r="LOZ202" s="319"/>
      <c r="LPA202" s="319"/>
      <c r="LPB202" s="319"/>
      <c r="LPC202" s="319"/>
      <c r="LPD202" s="319"/>
      <c r="LPE202" s="319"/>
      <c r="LPF202" s="319"/>
      <c r="LPG202" s="319"/>
      <c r="LPH202" s="319"/>
      <c r="LPI202" s="319"/>
      <c r="LPJ202" s="319"/>
      <c r="LPK202" s="319"/>
      <c r="LPL202" s="319"/>
      <c r="LPM202" s="319"/>
      <c r="LPN202" s="319"/>
      <c r="LPO202" s="319"/>
      <c r="LPP202" s="319"/>
      <c r="LPQ202" s="319"/>
      <c r="LPR202" s="319"/>
      <c r="LPS202" s="319"/>
      <c r="LPT202" s="319"/>
      <c r="LPU202" s="319"/>
      <c r="LPV202" s="319"/>
      <c r="LPW202" s="319"/>
      <c r="LPX202" s="319"/>
      <c r="LPY202" s="319"/>
      <c r="LPZ202" s="319"/>
      <c r="LQA202" s="319"/>
      <c r="LQB202" s="319"/>
      <c r="LQC202" s="319"/>
      <c r="LQD202" s="319"/>
      <c r="LQE202" s="319"/>
      <c r="LQF202" s="319"/>
      <c r="LQG202" s="319"/>
      <c r="LQH202" s="319"/>
      <c r="LQI202" s="319"/>
      <c r="LQJ202" s="319"/>
      <c r="LQK202" s="319"/>
      <c r="LQL202" s="319"/>
      <c r="LQM202" s="319"/>
      <c r="LQN202" s="319"/>
      <c r="LQO202" s="319"/>
      <c r="LQP202" s="319"/>
      <c r="LQQ202" s="319"/>
      <c r="LQR202" s="319"/>
      <c r="LQS202" s="319"/>
      <c r="LQT202" s="319"/>
      <c r="LQU202" s="319"/>
      <c r="LQV202" s="319"/>
      <c r="LQW202" s="319"/>
      <c r="LQX202" s="319"/>
      <c r="LQY202" s="319"/>
      <c r="LQZ202" s="319"/>
      <c r="LRA202" s="319"/>
      <c r="LRB202" s="319"/>
      <c r="LRC202" s="319"/>
      <c r="LRD202" s="319"/>
      <c r="LRE202" s="319"/>
      <c r="LRF202" s="319"/>
      <c r="LRG202" s="319"/>
      <c r="LRH202" s="319"/>
      <c r="LRI202" s="319"/>
      <c r="LRJ202" s="319"/>
      <c r="LRK202" s="319"/>
      <c r="LRL202" s="319"/>
      <c r="LRM202" s="319"/>
      <c r="LRN202" s="319"/>
      <c r="LRO202" s="319"/>
      <c r="LRP202" s="319"/>
      <c r="LRQ202" s="319"/>
      <c r="LRR202" s="319"/>
      <c r="LRS202" s="319"/>
      <c r="LRT202" s="319"/>
      <c r="LRU202" s="319"/>
      <c r="LRV202" s="319"/>
      <c r="LRW202" s="319"/>
      <c r="LRX202" s="319"/>
      <c r="LRY202" s="319"/>
      <c r="LRZ202" s="319"/>
      <c r="LSA202" s="319"/>
      <c r="LSB202" s="319"/>
      <c r="LSC202" s="319"/>
      <c r="LSD202" s="319"/>
      <c r="LSE202" s="319"/>
      <c r="LSF202" s="319"/>
      <c r="LSG202" s="319"/>
      <c r="LSH202" s="319"/>
      <c r="LSI202" s="319"/>
      <c r="LSJ202" s="319"/>
      <c r="LSK202" s="319"/>
      <c r="LSL202" s="319"/>
      <c r="LSM202" s="319"/>
      <c r="LSN202" s="319"/>
      <c r="LSO202" s="319"/>
      <c r="LSP202" s="319"/>
      <c r="LSQ202" s="319"/>
      <c r="LSR202" s="319"/>
      <c r="LSS202" s="319"/>
      <c r="LST202" s="319"/>
      <c r="LSU202" s="319"/>
      <c r="LSV202" s="319"/>
      <c r="LSW202" s="319"/>
      <c r="LSX202" s="319"/>
      <c r="LSY202" s="319"/>
      <c r="LSZ202" s="319"/>
      <c r="LTA202" s="319"/>
      <c r="LTB202" s="319"/>
      <c r="LTC202" s="319"/>
      <c r="LTD202" s="319"/>
      <c r="LTE202" s="319"/>
      <c r="LTF202" s="319"/>
      <c r="LTG202" s="319"/>
      <c r="LTH202" s="319"/>
      <c r="LTI202" s="319"/>
      <c r="LTJ202" s="319"/>
      <c r="LTK202" s="319"/>
      <c r="LTL202" s="319"/>
      <c r="LTM202" s="319"/>
      <c r="LTN202" s="319"/>
      <c r="LTO202" s="319"/>
      <c r="LTP202" s="319"/>
      <c r="LTQ202" s="319"/>
      <c r="LTR202" s="319"/>
      <c r="LTS202" s="319"/>
      <c r="LTT202" s="319"/>
      <c r="LTU202" s="319"/>
      <c r="LTV202" s="319"/>
      <c r="LTW202" s="319"/>
      <c r="LTX202" s="319"/>
      <c r="LTY202" s="319"/>
      <c r="LTZ202" s="319"/>
      <c r="LUA202" s="319"/>
      <c r="LUB202" s="319"/>
      <c r="LUC202" s="319"/>
      <c r="LUD202" s="319"/>
      <c r="LUE202" s="319"/>
      <c r="LUF202" s="319"/>
      <c r="LUG202" s="319"/>
      <c r="LUH202" s="319"/>
      <c r="LUI202" s="319"/>
      <c r="LUJ202" s="319"/>
      <c r="LUK202" s="319"/>
      <c r="LUL202" s="319"/>
      <c r="LUM202" s="319"/>
      <c r="LUN202" s="319"/>
      <c r="LUO202" s="319"/>
      <c r="LUP202" s="319"/>
      <c r="LUQ202" s="319"/>
      <c r="LUR202" s="319"/>
      <c r="LUS202" s="319"/>
      <c r="LUT202" s="319"/>
      <c r="LUU202" s="319"/>
      <c r="LUV202" s="319"/>
      <c r="LUW202" s="319"/>
      <c r="LUX202" s="319"/>
      <c r="LUY202" s="319"/>
      <c r="LUZ202" s="319"/>
      <c r="LVA202" s="319"/>
      <c r="LVB202" s="319"/>
      <c r="LVC202" s="319"/>
      <c r="LVD202" s="319"/>
      <c r="LVE202" s="319"/>
      <c r="LVF202" s="319"/>
      <c r="LVG202" s="319"/>
      <c r="LVH202" s="319"/>
      <c r="LVI202" s="319"/>
      <c r="LVJ202" s="319"/>
      <c r="LVK202" s="319"/>
      <c r="LVL202" s="319"/>
      <c r="LVM202" s="319"/>
      <c r="LVN202" s="319"/>
      <c r="LVO202" s="319"/>
      <c r="LVP202" s="319"/>
      <c r="LVQ202" s="319"/>
      <c r="LVR202" s="319"/>
      <c r="LVS202" s="319"/>
      <c r="LVT202" s="319"/>
      <c r="LVU202" s="319"/>
      <c r="LVV202" s="319"/>
      <c r="LVW202" s="319"/>
      <c r="LVX202" s="319"/>
      <c r="LVY202" s="319"/>
      <c r="LVZ202" s="319"/>
      <c r="LWA202" s="319"/>
      <c r="LWB202" s="319"/>
      <c r="LWC202" s="319"/>
      <c r="LWD202" s="319"/>
      <c r="LWE202" s="319"/>
      <c r="LWF202" s="319"/>
      <c r="LWG202" s="319"/>
      <c r="LWH202" s="319"/>
      <c r="LWI202" s="319"/>
      <c r="LWJ202" s="319"/>
      <c r="LWK202" s="319"/>
      <c r="LWL202" s="319"/>
      <c r="LWM202" s="319"/>
      <c r="LWN202" s="319"/>
      <c r="LWO202" s="319"/>
      <c r="LWP202" s="319"/>
      <c r="LWQ202" s="319"/>
      <c r="LWR202" s="319"/>
      <c r="LWS202" s="319"/>
      <c r="LWT202" s="319"/>
      <c r="LWU202" s="319"/>
      <c r="LWV202" s="319"/>
      <c r="LWW202" s="319"/>
      <c r="LWX202" s="319"/>
      <c r="LWY202" s="319"/>
      <c r="LWZ202" s="319"/>
      <c r="LXA202" s="319"/>
      <c r="LXB202" s="319"/>
      <c r="LXC202" s="319"/>
      <c r="LXD202" s="319"/>
      <c r="LXE202" s="319"/>
      <c r="LXF202" s="319"/>
      <c r="LXG202" s="319"/>
      <c r="LXH202" s="319"/>
      <c r="LXI202" s="319"/>
      <c r="LXJ202" s="319"/>
      <c r="LXK202" s="319"/>
      <c r="LXL202" s="319"/>
      <c r="LXM202" s="319"/>
      <c r="LXN202" s="319"/>
      <c r="LXO202" s="319"/>
      <c r="LXP202" s="319"/>
      <c r="LXQ202" s="319"/>
      <c r="LXR202" s="319"/>
      <c r="LXS202" s="319"/>
      <c r="LXT202" s="319"/>
      <c r="LXU202" s="319"/>
      <c r="LXV202" s="319"/>
      <c r="LXW202" s="319"/>
      <c r="LXX202" s="319"/>
      <c r="LXY202" s="319"/>
      <c r="LXZ202" s="319"/>
      <c r="LYA202" s="319"/>
      <c r="LYB202" s="319"/>
      <c r="LYC202" s="319"/>
      <c r="LYD202" s="319"/>
      <c r="LYE202" s="319"/>
      <c r="LYF202" s="319"/>
      <c r="LYG202" s="319"/>
      <c r="LYH202" s="319"/>
      <c r="LYI202" s="319"/>
      <c r="LYJ202" s="319"/>
      <c r="LYK202" s="319"/>
      <c r="LYL202" s="319"/>
      <c r="LYM202" s="319"/>
      <c r="LYN202" s="319"/>
      <c r="LYO202" s="319"/>
      <c r="LYP202" s="319"/>
      <c r="LYQ202" s="319"/>
      <c r="LYR202" s="319"/>
      <c r="LYS202" s="319"/>
      <c r="LYT202" s="319"/>
      <c r="LYU202" s="319"/>
      <c r="LYV202" s="319"/>
      <c r="LYW202" s="319"/>
      <c r="LYX202" s="319"/>
      <c r="LYY202" s="319"/>
      <c r="LYZ202" s="319"/>
      <c r="LZA202" s="319"/>
      <c r="LZB202" s="319"/>
      <c r="LZC202" s="319"/>
      <c r="LZD202" s="319"/>
      <c r="LZE202" s="319"/>
      <c r="LZF202" s="319"/>
      <c r="LZG202" s="319"/>
      <c r="LZH202" s="319"/>
      <c r="LZI202" s="319"/>
      <c r="LZJ202" s="319"/>
      <c r="LZK202" s="319"/>
      <c r="LZL202" s="319"/>
      <c r="LZM202" s="319"/>
      <c r="LZN202" s="319"/>
      <c r="LZO202" s="319"/>
      <c r="LZP202" s="319"/>
      <c r="LZQ202" s="319"/>
      <c r="LZR202" s="319"/>
      <c r="LZS202" s="319"/>
      <c r="LZT202" s="319"/>
      <c r="LZU202" s="319"/>
      <c r="LZV202" s="319"/>
      <c r="LZW202" s="319"/>
      <c r="LZX202" s="319"/>
      <c r="LZY202" s="319"/>
      <c r="LZZ202" s="319"/>
      <c r="MAA202" s="319"/>
      <c r="MAB202" s="319"/>
      <c r="MAC202" s="319"/>
      <c r="MAD202" s="319"/>
      <c r="MAE202" s="319"/>
      <c r="MAF202" s="319"/>
      <c r="MAG202" s="319"/>
      <c r="MAH202" s="319"/>
      <c r="MAI202" s="319"/>
      <c r="MAJ202" s="319"/>
      <c r="MAK202" s="319"/>
      <c r="MAL202" s="319"/>
      <c r="MAM202" s="319"/>
      <c r="MAN202" s="319"/>
      <c r="MAO202" s="319"/>
      <c r="MAP202" s="319"/>
      <c r="MAQ202" s="319"/>
      <c r="MAR202" s="319"/>
      <c r="MAS202" s="319"/>
      <c r="MAT202" s="319"/>
      <c r="MAU202" s="319"/>
      <c r="MAV202" s="319"/>
      <c r="MAW202" s="319"/>
      <c r="MAX202" s="319"/>
      <c r="MAY202" s="319"/>
      <c r="MAZ202" s="319"/>
      <c r="MBA202" s="319"/>
      <c r="MBB202" s="319"/>
      <c r="MBC202" s="319"/>
      <c r="MBD202" s="319"/>
      <c r="MBE202" s="319"/>
      <c r="MBF202" s="319"/>
      <c r="MBG202" s="319"/>
      <c r="MBH202" s="319"/>
      <c r="MBI202" s="319"/>
      <c r="MBJ202" s="319"/>
      <c r="MBK202" s="319"/>
      <c r="MBL202" s="319"/>
      <c r="MBM202" s="319"/>
      <c r="MBN202" s="319"/>
      <c r="MBO202" s="319"/>
      <c r="MBP202" s="319"/>
      <c r="MBQ202" s="319"/>
      <c r="MBR202" s="319"/>
      <c r="MBS202" s="319"/>
      <c r="MBT202" s="319"/>
      <c r="MBU202" s="319"/>
      <c r="MBV202" s="319"/>
      <c r="MBW202" s="319"/>
      <c r="MBX202" s="319"/>
      <c r="MBY202" s="319"/>
      <c r="MBZ202" s="319"/>
      <c r="MCA202" s="319"/>
      <c r="MCB202" s="319"/>
      <c r="MCC202" s="319"/>
      <c r="MCD202" s="319"/>
      <c r="MCE202" s="319"/>
      <c r="MCF202" s="319"/>
      <c r="MCG202" s="319"/>
      <c r="MCH202" s="319"/>
      <c r="MCI202" s="319"/>
      <c r="MCJ202" s="319"/>
      <c r="MCK202" s="319"/>
      <c r="MCL202" s="319"/>
      <c r="MCM202" s="319"/>
      <c r="MCN202" s="319"/>
      <c r="MCO202" s="319"/>
      <c r="MCP202" s="319"/>
      <c r="MCQ202" s="319"/>
      <c r="MCR202" s="319"/>
      <c r="MCS202" s="319"/>
      <c r="MCT202" s="319"/>
      <c r="MCU202" s="319"/>
      <c r="MCV202" s="319"/>
      <c r="MCW202" s="319"/>
      <c r="MCX202" s="319"/>
      <c r="MCY202" s="319"/>
      <c r="MCZ202" s="319"/>
      <c r="MDA202" s="319"/>
      <c r="MDB202" s="319"/>
      <c r="MDC202" s="319"/>
      <c r="MDD202" s="319"/>
      <c r="MDE202" s="319"/>
      <c r="MDF202" s="319"/>
      <c r="MDG202" s="319"/>
      <c r="MDH202" s="319"/>
      <c r="MDI202" s="319"/>
      <c r="MDJ202" s="319"/>
      <c r="MDK202" s="319"/>
      <c r="MDL202" s="319"/>
      <c r="MDM202" s="319"/>
      <c r="MDN202" s="319"/>
      <c r="MDO202" s="319"/>
      <c r="MDP202" s="319"/>
      <c r="MDQ202" s="319"/>
      <c r="MDR202" s="319"/>
      <c r="MDS202" s="319"/>
      <c r="MDT202" s="319"/>
      <c r="MDU202" s="319"/>
      <c r="MDV202" s="319"/>
      <c r="MDW202" s="319"/>
      <c r="MDX202" s="319"/>
      <c r="MDY202" s="319"/>
      <c r="MDZ202" s="319"/>
      <c r="MEA202" s="319"/>
      <c r="MEB202" s="319"/>
      <c r="MEC202" s="319"/>
      <c r="MED202" s="319"/>
      <c r="MEE202" s="319"/>
      <c r="MEF202" s="319"/>
      <c r="MEG202" s="319"/>
      <c r="MEH202" s="319"/>
      <c r="MEI202" s="319"/>
      <c r="MEJ202" s="319"/>
      <c r="MEK202" s="319"/>
      <c r="MEL202" s="319"/>
      <c r="MEM202" s="319"/>
      <c r="MEN202" s="319"/>
      <c r="MEO202" s="319"/>
      <c r="MEP202" s="319"/>
      <c r="MEQ202" s="319"/>
      <c r="MER202" s="319"/>
      <c r="MES202" s="319"/>
      <c r="MET202" s="319"/>
      <c r="MEU202" s="319"/>
      <c r="MEV202" s="319"/>
      <c r="MEW202" s="319"/>
      <c r="MEX202" s="319"/>
      <c r="MEY202" s="319"/>
      <c r="MEZ202" s="319"/>
      <c r="MFA202" s="319"/>
      <c r="MFB202" s="319"/>
      <c r="MFC202" s="319"/>
      <c r="MFD202" s="319"/>
      <c r="MFE202" s="319"/>
      <c r="MFF202" s="319"/>
      <c r="MFG202" s="319"/>
      <c r="MFH202" s="319"/>
      <c r="MFI202" s="319"/>
      <c r="MFJ202" s="319"/>
      <c r="MFK202" s="319"/>
      <c r="MFL202" s="319"/>
      <c r="MFM202" s="319"/>
      <c r="MFN202" s="319"/>
      <c r="MFO202" s="319"/>
      <c r="MFP202" s="319"/>
      <c r="MFQ202" s="319"/>
      <c r="MFR202" s="319"/>
      <c r="MFS202" s="319"/>
      <c r="MFT202" s="319"/>
      <c r="MFU202" s="319"/>
      <c r="MFV202" s="319"/>
      <c r="MFW202" s="319"/>
      <c r="MFX202" s="319"/>
      <c r="MFY202" s="319"/>
      <c r="MFZ202" s="319"/>
      <c r="MGA202" s="319"/>
      <c r="MGB202" s="319"/>
      <c r="MGC202" s="319"/>
      <c r="MGD202" s="319"/>
      <c r="MGE202" s="319"/>
      <c r="MGF202" s="319"/>
      <c r="MGG202" s="319"/>
      <c r="MGH202" s="319"/>
      <c r="MGI202" s="319"/>
      <c r="MGJ202" s="319"/>
      <c r="MGK202" s="319"/>
      <c r="MGL202" s="319"/>
      <c r="MGM202" s="319"/>
      <c r="MGN202" s="319"/>
      <c r="MGO202" s="319"/>
      <c r="MGP202" s="319"/>
      <c r="MGQ202" s="319"/>
      <c r="MGR202" s="319"/>
      <c r="MGS202" s="319"/>
      <c r="MGT202" s="319"/>
      <c r="MGU202" s="319"/>
      <c r="MGV202" s="319"/>
      <c r="MGW202" s="319"/>
      <c r="MGX202" s="319"/>
      <c r="MGY202" s="319"/>
      <c r="MGZ202" s="319"/>
      <c r="MHA202" s="319"/>
      <c r="MHB202" s="319"/>
      <c r="MHC202" s="319"/>
      <c r="MHD202" s="319"/>
      <c r="MHE202" s="319"/>
      <c r="MHF202" s="319"/>
      <c r="MHG202" s="319"/>
      <c r="MHH202" s="319"/>
      <c r="MHI202" s="319"/>
      <c r="MHJ202" s="319"/>
      <c r="MHK202" s="319"/>
      <c r="MHL202" s="319"/>
      <c r="MHM202" s="319"/>
      <c r="MHN202" s="319"/>
      <c r="MHO202" s="319"/>
      <c r="MHP202" s="319"/>
      <c r="MHQ202" s="319"/>
      <c r="MHR202" s="319"/>
      <c r="MHS202" s="319"/>
      <c r="MHT202" s="319"/>
      <c r="MHU202" s="319"/>
      <c r="MHV202" s="319"/>
      <c r="MHW202" s="319"/>
      <c r="MHX202" s="319"/>
      <c r="MHY202" s="319"/>
      <c r="MHZ202" s="319"/>
      <c r="MIA202" s="319"/>
      <c r="MIB202" s="319"/>
      <c r="MIC202" s="319"/>
      <c r="MID202" s="319"/>
      <c r="MIE202" s="319"/>
      <c r="MIF202" s="319"/>
      <c r="MIG202" s="319"/>
      <c r="MIH202" s="319"/>
      <c r="MII202" s="319"/>
      <c r="MIJ202" s="319"/>
      <c r="MIK202" s="319"/>
      <c r="MIL202" s="319"/>
      <c r="MIM202" s="319"/>
      <c r="MIN202" s="319"/>
      <c r="MIO202" s="319"/>
      <c r="MIP202" s="319"/>
      <c r="MIQ202" s="319"/>
      <c r="MIR202" s="319"/>
      <c r="MIS202" s="319"/>
      <c r="MIT202" s="319"/>
      <c r="MIU202" s="319"/>
      <c r="MIV202" s="319"/>
      <c r="MIW202" s="319"/>
      <c r="MIX202" s="319"/>
      <c r="MIY202" s="319"/>
      <c r="MIZ202" s="319"/>
      <c r="MJA202" s="319"/>
      <c r="MJB202" s="319"/>
      <c r="MJC202" s="319"/>
      <c r="MJD202" s="319"/>
      <c r="MJE202" s="319"/>
      <c r="MJF202" s="319"/>
      <c r="MJG202" s="319"/>
      <c r="MJH202" s="319"/>
      <c r="MJI202" s="319"/>
      <c r="MJJ202" s="319"/>
      <c r="MJK202" s="319"/>
      <c r="MJL202" s="319"/>
      <c r="MJM202" s="319"/>
      <c r="MJN202" s="319"/>
      <c r="MJO202" s="319"/>
      <c r="MJP202" s="319"/>
      <c r="MJQ202" s="319"/>
      <c r="MJR202" s="319"/>
      <c r="MJS202" s="319"/>
      <c r="MJT202" s="319"/>
      <c r="MJU202" s="319"/>
      <c r="MJV202" s="319"/>
      <c r="MJW202" s="319"/>
      <c r="MJX202" s="319"/>
      <c r="MJY202" s="319"/>
      <c r="MJZ202" s="319"/>
      <c r="MKA202" s="319"/>
      <c r="MKB202" s="319"/>
      <c r="MKC202" s="319"/>
      <c r="MKD202" s="319"/>
      <c r="MKE202" s="319"/>
      <c r="MKF202" s="319"/>
      <c r="MKG202" s="319"/>
      <c r="MKH202" s="319"/>
      <c r="MKI202" s="319"/>
      <c r="MKJ202" s="319"/>
      <c r="MKK202" s="319"/>
      <c r="MKL202" s="319"/>
      <c r="MKM202" s="319"/>
      <c r="MKN202" s="319"/>
      <c r="MKO202" s="319"/>
      <c r="MKP202" s="319"/>
      <c r="MKQ202" s="319"/>
      <c r="MKR202" s="319"/>
      <c r="MKS202" s="319"/>
      <c r="MKT202" s="319"/>
      <c r="MKU202" s="319"/>
      <c r="MKV202" s="319"/>
      <c r="MKW202" s="319"/>
      <c r="MKX202" s="319"/>
      <c r="MKY202" s="319"/>
      <c r="MKZ202" s="319"/>
      <c r="MLA202" s="319"/>
      <c r="MLB202" s="319"/>
      <c r="MLC202" s="319"/>
      <c r="MLD202" s="319"/>
      <c r="MLE202" s="319"/>
      <c r="MLF202" s="319"/>
      <c r="MLG202" s="319"/>
      <c r="MLH202" s="319"/>
      <c r="MLI202" s="319"/>
      <c r="MLJ202" s="319"/>
      <c r="MLK202" s="319"/>
      <c r="MLL202" s="319"/>
      <c r="MLM202" s="319"/>
      <c r="MLN202" s="319"/>
      <c r="MLO202" s="319"/>
      <c r="MLP202" s="319"/>
      <c r="MLQ202" s="319"/>
      <c r="MLR202" s="319"/>
      <c r="MLS202" s="319"/>
      <c r="MLT202" s="319"/>
      <c r="MLU202" s="319"/>
      <c r="MLV202" s="319"/>
      <c r="MLW202" s="319"/>
      <c r="MLX202" s="319"/>
      <c r="MLY202" s="319"/>
      <c r="MLZ202" s="319"/>
      <c r="MMA202" s="319"/>
      <c r="MMB202" s="319"/>
      <c r="MMC202" s="319"/>
      <c r="MMD202" s="319"/>
      <c r="MME202" s="319"/>
      <c r="MMF202" s="319"/>
      <c r="MMG202" s="319"/>
      <c r="MMH202" s="319"/>
      <c r="MMI202" s="319"/>
      <c r="MMJ202" s="319"/>
      <c r="MMK202" s="319"/>
      <c r="MML202" s="319"/>
      <c r="MMM202" s="319"/>
      <c r="MMN202" s="319"/>
      <c r="MMO202" s="319"/>
      <c r="MMP202" s="319"/>
      <c r="MMQ202" s="319"/>
      <c r="MMR202" s="319"/>
      <c r="MMS202" s="319"/>
      <c r="MMT202" s="319"/>
      <c r="MMU202" s="319"/>
      <c r="MMV202" s="319"/>
      <c r="MMW202" s="319"/>
      <c r="MMX202" s="319"/>
      <c r="MMY202" s="319"/>
      <c r="MMZ202" s="319"/>
      <c r="MNA202" s="319"/>
      <c r="MNB202" s="319"/>
      <c r="MNC202" s="319"/>
      <c r="MND202" s="319"/>
      <c r="MNE202" s="319"/>
      <c r="MNF202" s="319"/>
      <c r="MNG202" s="319"/>
      <c r="MNH202" s="319"/>
      <c r="MNI202" s="319"/>
      <c r="MNJ202" s="319"/>
      <c r="MNK202" s="319"/>
      <c r="MNL202" s="319"/>
      <c r="MNM202" s="319"/>
      <c r="MNN202" s="319"/>
      <c r="MNO202" s="319"/>
      <c r="MNP202" s="319"/>
      <c r="MNQ202" s="319"/>
      <c r="MNR202" s="319"/>
      <c r="MNS202" s="319"/>
      <c r="MNT202" s="319"/>
      <c r="MNU202" s="319"/>
      <c r="MNV202" s="319"/>
      <c r="MNW202" s="319"/>
      <c r="MNX202" s="319"/>
      <c r="MNY202" s="319"/>
      <c r="MNZ202" s="319"/>
      <c r="MOA202" s="319"/>
      <c r="MOB202" s="319"/>
      <c r="MOC202" s="319"/>
      <c r="MOD202" s="319"/>
      <c r="MOE202" s="319"/>
      <c r="MOF202" s="319"/>
      <c r="MOG202" s="319"/>
      <c r="MOH202" s="319"/>
      <c r="MOI202" s="319"/>
      <c r="MOJ202" s="319"/>
      <c r="MOK202" s="319"/>
      <c r="MOL202" s="319"/>
      <c r="MOM202" s="319"/>
      <c r="MON202" s="319"/>
      <c r="MOO202" s="319"/>
      <c r="MOP202" s="319"/>
      <c r="MOQ202" s="319"/>
      <c r="MOR202" s="319"/>
      <c r="MOS202" s="319"/>
      <c r="MOT202" s="319"/>
      <c r="MOU202" s="319"/>
      <c r="MOV202" s="319"/>
      <c r="MOW202" s="319"/>
      <c r="MOX202" s="319"/>
      <c r="MOY202" s="319"/>
      <c r="MOZ202" s="319"/>
      <c r="MPA202" s="319"/>
      <c r="MPB202" s="319"/>
      <c r="MPC202" s="319"/>
      <c r="MPD202" s="319"/>
      <c r="MPE202" s="319"/>
      <c r="MPF202" s="319"/>
      <c r="MPG202" s="319"/>
      <c r="MPH202" s="319"/>
      <c r="MPI202" s="319"/>
      <c r="MPJ202" s="319"/>
      <c r="MPK202" s="319"/>
      <c r="MPL202" s="319"/>
      <c r="MPM202" s="319"/>
      <c r="MPN202" s="319"/>
      <c r="MPO202" s="319"/>
      <c r="MPP202" s="319"/>
      <c r="MPQ202" s="319"/>
      <c r="MPR202" s="319"/>
      <c r="MPS202" s="319"/>
      <c r="MPT202" s="319"/>
      <c r="MPU202" s="319"/>
      <c r="MPV202" s="319"/>
      <c r="MPW202" s="319"/>
      <c r="MPX202" s="319"/>
      <c r="MPY202" s="319"/>
      <c r="MPZ202" s="319"/>
      <c r="MQA202" s="319"/>
      <c r="MQB202" s="319"/>
      <c r="MQC202" s="319"/>
      <c r="MQD202" s="319"/>
      <c r="MQE202" s="319"/>
      <c r="MQF202" s="319"/>
      <c r="MQG202" s="319"/>
      <c r="MQH202" s="319"/>
      <c r="MQI202" s="319"/>
      <c r="MQJ202" s="319"/>
      <c r="MQK202" s="319"/>
      <c r="MQL202" s="319"/>
      <c r="MQM202" s="319"/>
      <c r="MQN202" s="319"/>
      <c r="MQO202" s="319"/>
      <c r="MQP202" s="319"/>
      <c r="MQQ202" s="319"/>
      <c r="MQR202" s="319"/>
      <c r="MQS202" s="319"/>
      <c r="MQT202" s="319"/>
      <c r="MQU202" s="319"/>
      <c r="MQV202" s="319"/>
      <c r="MQW202" s="319"/>
      <c r="MQX202" s="319"/>
      <c r="MQY202" s="319"/>
      <c r="MQZ202" s="319"/>
      <c r="MRA202" s="319"/>
      <c r="MRB202" s="319"/>
      <c r="MRC202" s="319"/>
      <c r="MRD202" s="319"/>
      <c r="MRE202" s="319"/>
      <c r="MRF202" s="319"/>
      <c r="MRG202" s="319"/>
      <c r="MRH202" s="319"/>
      <c r="MRI202" s="319"/>
      <c r="MRJ202" s="319"/>
      <c r="MRK202" s="319"/>
      <c r="MRL202" s="319"/>
      <c r="MRM202" s="319"/>
      <c r="MRN202" s="319"/>
      <c r="MRO202" s="319"/>
      <c r="MRP202" s="319"/>
      <c r="MRQ202" s="319"/>
      <c r="MRR202" s="319"/>
      <c r="MRS202" s="319"/>
      <c r="MRT202" s="319"/>
      <c r="MRU202" s="319"/>
      <c r="MRV202" s="319"/>
      <c r="MRW202" s="319"/>
      <c r="MRX202" s="319"/>
      <c r="MRY202" s="319"/>
      <c r="MRZ202" s="319"/>
      <c r="MSA202" s="319"/>
      <c r="MSB202" s="319"/>
      <c r="MSC202" s="319"/>
      <c r="MSD202" s="319"/>
      <c r="MSE202" s="319"/>
      <c r="MSF202" s="319"/>
      <c r="MSG202" s="319"/>
      <c r="MSH202" s="319"/>
      <c r="MSI202" s="319"/>
      <c r="MSJ202" s="319"/>
      <c r="MSK202" s="319"/>
      <c r="MSL202" s="319"/>
      <c r="MSM202" s="319"/>
      <c r="MSN202" s="319"/>
      <c r="MSO202" s="319"/>
      <c r="MSP202" s="319"/>
      <c r="MSQ202" s="319"/>
      <c r="MSR202" s="319"/>
      <c r="MSS202" s="319"/>
      <c r="MST202" s="319"/>
      <c r="MSU202" s="319"/>
      <c r="MSV202" s="319"/>
      <c r="MSW202" s="319"/>
      <c r="MSX202" s="319"/>
      <c r="MSY202" s="319"/>
      <c r="MSZ202" s="319"/>
      <c r="MTA202" s="319"/>
      <c r="MTB202" s="319"/>
      <c r="MTC202" s="319"/>
      <c r="MTD202" s="319"/>
      <c r="MTE202" s="319"/>
      <c r="MTF202" s="319"/>
      <c r="MTG202" s="319"/>
      <c r="MTH202" s="319"/>
      <c r="MTI202" s="319"/>
      <c r="MTJ202" s="319"/>
      <c r="MTK202" s="319"/>
      <c r="MTL202" s="319"/>
      <c r="MTM202" s="319"/>
      <c r="MTN202" s="319"/>
      <c r="MTO202" s="319"/>
      <c r="MTP202" s="319"/>
      <c r="MTQ202" s="319"/>
      <c r="MTR202" s="319"/>
      <c r="MTS202" s="319"/>
      <c r="MTT202" s="319"/>
      <c r="MTU202" s="319"/>
      <c r="MTV202" s="319"/>
      <c r="MTW202" s="319"/>
      <c r="MTX202" s="319"/>
      <c r="MTY202" s="319"/>
      <c r="MTZ202" s="319"/>
      <c r="MUA202" s="319"/>
      <c r="MUB202" s="319"/>
      <c r="MUC202" s="319"/>
      <c r="MUD202" s="319"/>
      <c r="MUE202" s="319"/>
      <c r="MUF202" s="319"/>
      <c r="MUG202" s="319"/>
      <c r="MUH202" s="319"/>
      <c r="MUI202" s="319"/>
      <c r="MUJ202" s="319"/>
      <c r="MUK202" s="319"/>
      <c r="MUL202" s="319"/>
      <c r="MUM202" s="319"/>
      <c r="MUN202" s="319"/>
      <c r="MUO202" s="319"/>
      <c r="MUP202" s="319"/>
      <c r="MUQ202" s="319"/>
      <c r="MUR202" s="319"/>
      <c r="MUS202" s="319"/>
      <c r="MUT202" s="319"/>
      <c r="MUU202" s="319"/>
      <c r="MUV202" s="319"/>
      <c r="MUW202" s="319"/>
      <c r="MUX202" s="319"/>
      <c r="MUY202" s="319"/>
      <c r="MUZ202" s="319"/>
      <c r="MVA202" s="319"/>
      <c r="MVB202" s="319"/>
      <c r="MVC202" s="319"/>
      <c r="MVD202" s="319"/>
      <c r="MVE202" s="319"/>
      <c r="MVF202" s="319"/>
      <c r="MVG202" s="319"/>
      <c r="MVH202" s="319"/>
      <c r="MVI202" s="319"/>
      <c r="MVJ202" s="319"/>
      <c r="MVK202" s="319"/>
      <c r="MVL202" s="319"/>
      <c r="MVM202" s="319"/>
      <c r="MVN202" s="319"/>
      <c r="MVO202" s="319"/>
      <c r="MVP202" s="319"/>
      <c r="MVQ202" s="319"/>
      <c r="MVR202" s="319"/>
      <c r="MVS202" s="319"/>
      <c r="MVT202" s="319"/>
      <c r="MVU202" s="319"/>
      <c r="MVV202" s="319"/>
      <c r="MVW202" s="319"/>
      <c r="MVX202" s="319"/>
      <c r="MVY202" s="319"/>
      <c r="MVZ202" s="319"/>
      <c r="MWA202" s="319"/>
      <c r="MWB202" s="319"/>
      <c r="MWC202" s="319"/>
      <c r="MWD202" s="319"/>
      <c r="MWE202" s="319"/>
      <c r="MWF202" s="319"/>
      <c r="MWG202" s="319"/>
      <c r="MWH202" s="319"/>
      <c r="MWI202" s="319"/>
      <c r="MWJ202" s="319"/>
      <c r="MWK202" s="319"/>
      <c r="MWL202" s="319"/>
      <c r="MWM202" s="319"/>
      <c r="MWN202" s="319"/>
      <c r="MWO202" s="319"/>
      <c r="MWP202" s="319"/>
      <c r="MWQ202" s="319"/>
      <c r="MWR202" s="319"/>
      <c r="MWS202" s="319"/>
      <c r="MWT202" s="319"/>
      <c r="MWU202" s="319"/>
      <c r="MWV202" s="319"/>
      <c r="MWW202" s="319"/>
      <c r="MWX202" s="319"/>
      <c r="MWY202" s="319"/>
      <c r="MWZ202" s="319"/>
      <c r="MXA202" s="319"/>
      <c r="MXB202" s="319"/>
      <c r="MXC202" s="319"/>
      <c r="MXD202" s="319"/>
      <c r="MXE202" s="319"/>
      <c r="MXF202" s="319"/>
      <c r="MXG202" s="319"/>
      <c r="MXH202" s="319"/>
      <c r="MXI202" s="319"/>
      <c r="MXJ202" s="319"/>
      <c r="MXK202" s="319"/>
      <c r="MXL202" s="319"/>
      <c r="MXM202" s="319"/>
      <c r="MXN202" s="319"/>
      <c r="MXO202" s="319"/>
      <c r="MXP202" s="319"/>
      <c r="MXQ202" s="319"/>
      <c r="MXR202" s="319"/>
      <c r="MXS202" s="319"/>
      <c r="MXT202" s="319"/>
      <c r="MXU202" s="319"/>
      <c r="MXV202" s="319"/>
      <c r="MXW202" s="319"/>
      <c r="MXX202" s="319"/>
      <c r="MXY202" s="319"/>
      <c r="MXZ202" s="319"/>
      <c r="MYA202" s="319"/>
      <c r="MYB202" s="319"/>
      <c r="MYC202" s="319"/>
      <c r="MYD202" s="319"/>
      <c r="MYE202" s="319"/>
      <c r="MYF202" s="319"/>
      <c r="MYG202" s="319"/>
      <c r="MYH202" s="319"/>
      <c r="MYI202" s="319"/>
      <c r="MYJ202" s="319"/>
      <c r="MYK202" s="319"/>
      <c r="MYL202" s="319"/>
      <c r="MYM202" s="319"/>
      <c r="MYN202" s="319"/>
      <c r="MYO202" s="319"/>
      <c r="MYP202" s="319"/>
      <c r="MYQ202" s="319"/>
      <c r="MYR202" s="319"/>
      <c r="MYS202" s="319"/>
      <c r="MYT202" s="319"/>
      <c r="MYU202" s="319"/>
      <c r="MYV202" s="319"/>
      <c r="MYW202" s="319"/>
      <c r="MYX202" s="319"/>
      <c r="MYY202" s="319"/>
      <c r="MYZ202" s="319"/>
      <c r="MZA202" s="319"/>
      <c r="MZB202" s="319"/>
      <c r="MZC202" s="319"/>
      <c r="MZD202" s="319"/>
      <c r="MZE202" s="319"/>
      <c r="MZF202" s="319"/>
      <c r="MZG202" s="319"/>
      <c r="MZH202" s="319"/>
      <c r="MZI202" s="319"/>
      <c r="MZJ202" s="319"/>
      <c r="MZK202" s="319"/>
      <c r="MZL202" s="319"/>
      <c r="MZM202" s="319"/>
      <c r="MZN202" s="319"/>
      <c r="MZO202" s="319"/>
      <c r="MZP202" s="319"/>
      <c r="MZQ202" s="319"/>
      <c r="MZR202" s="319"/>
      <c r="MZS202" s="319"/>
      <c r="MZT202" s="319"/>
      <c r="MZU202" s="319"/>
      <c r="MZV202" s="319"/>
      <c r="MZW202" s="319"/>
      <c r="MZX202" s="319"/>
      <c r="MZY202" s="319"/>
      <c r="MZZ202" s="319"/>
      <c r="NAA202" s="319"/>
      <c r="NAB202" s="319"/>
      <c r="NAC202" s="319"/>
      <c r="NAD202" s="319"/>
      <c r="NAE202" s="319"/>
      <c r="NAF202" s="319"/>
      <c r="NAG202" s="319"/>
      <c r="NAH202" s="319"/>
      <c r="NAI202" s="319"/>
      <c r="NAJ202" s="319"/>
      <c r="NAK202" s="319"/>
      <c r="NAL202" s="319"/>
      <c r="NAM202" s="319"/>
      <c r="NAN202" s="319"/>
      <c r="NAO202" s="319"/>
      <c r="NAP202" s="319"/>
      <c r="NAQ202" s="319"/>
      <c r="NAR202" s="319"/>
      <c r="NAS202" s="319"/>
      <c r="NAT202" s="319"/>
      <c r="NAU202" s="319"/>
      <c r="NAV202" s="319"/>
      <c r="NAW202" s="319"/>
      <c r="NAX202" s="319"/>
      <c r="NAY202" s="319"/>
      <c r="NAZ202" s="319"/>
      <c r="NBA202" s="319"/>
      <c r="NBB202" s="319"/>
      <c r="NBC202" s="319"/>
      <c r="NBD202" s="319"/>
      <c r="NBE202" s="319"/>
      <c r="NBF202" s="319"/>
      <c r="NBG202" s="319"/>
      <c r="NBH202" s="319"/>
      <c r="NBI202" s="319"/>
      <c r="NBJ202" s="319"/>
      <c r="NBK202" s="319"/>
      <c r="NBL202" s="319"/>
      <c r="NBM202" s="319"/>
      <c r="NBN202" s="319"/>
      <c r="NBO202" s="319"/>
      <c r="NBP202" s="319"/>
      <c r="NBQ202" s="319"/>
      <c r="NBR202" s="319"/>
      <c r="NBS202" s="319"/>
      <c r="NBT202" s="319"/>
      <c r="NBU202" s="319"/>
      <c r="NBV202" s="319"/>
      <c r="NBW202" s="319"/>
      <c r="NBX202" s="319"/>
      <c r="NBY202" s="319"/>
      <c r="NBZ202" s="319"/>
      <c r="NCA202" s="319"/>
      <c r="NCB202" s="319"/>
      <c r="NCC202" s="319"/>
      <c r="NCD202" s="319"/>
      <c r="NCE202" s="319"/>
      <c r="NCF202" s="319"/>
      <c r="NCG202" s="319"/>
      <c r="NCH202" s="319"/>
      <c r="NCI202" s="319"/>
      <c r="NCJ202" s="319"/>
      <c r="NCK202" s="319"/>
      <c r="NCL202" s="319"/>
      <c r="NCM202" s="319"/>
      <c r="NCN202" s="319"/>
      <c r="NCO202" s="319"/>
      <c r="NCP202" s="319"/>
      <c r="NCQ202" s="319"/>
      <c r="NCR202" s="319"/>
      <c r="NCS202" s="319"/>
      <c r="NCT202" s="319"/>
      <c r="NCU202" s="319"/>
      <c r="NCV202" s="319"/>
      <c r="NCW202" s="319"/>
      <c r="NCX202" s="319"/>
      <c r="NCY202" s="319"/>
      <c r="NCZ202" s="319"/>
      <c r="NDA202" s="319"/>
      <c r="NDB202" s="319"/>
      <c r="NDC202" s="319"/>
      <c r="NDD202" s="319"/>
      <c r="NDE202" s="319"/>
      <c r="NDF202" s="319"/>
      <c r="NDG202" s="319"/>
      <c r="NDH202" s="319"/>
      <c r="NDI202" s="319"/>
      <c r="NDJ202" s="319"/>
      <c r="NDK202" s="319"/>
      <c r="NDL202" s="319"/>
      <c r="NDM202" s="319"/>
      <c r="NDN202" s="319"/>
      <c r="NDO202" s="319"/>
      <c r="NDP202" s="319"/>
      <c r="NDQ202" s="319"/>
      <c r="NDR202" s="319"/>
      <c r="NDS202" s="319"/>
      <c r="NDT202" s="319"/>
      <c r="NDU202" s="319"/>
      <c r="NDV202" s="319"/>
      <c r="NDW202" s="319"/>
      <c r="NDX202" s="319"/>
      <c r="NDY202" s="319"/>
      <c r="NDZ202" s="319"/>
      <c r="NEA202" s="319"/>
      <c r="NEB202" s="319"/>
      <c r="NEC202" s="319"/>
      <c r="NED202" s="319"/>
      <c r="NEE202" s="319"/>
      <c r="NEF202" s="319"/>
      <c r="NEG202" s="319"/>
      <c r="NEH202" s="319"/>
      <c r="NEI202" s="319"/>
      <c r="NEJ202" s="319"/>
      <c r="NEK202" s="319"/>
      <c r="NEL202" s="319"/>
      <c r="NEM202" s="319"/>
      <c r="NEN202" s="319"/>
      <c r="NEO202" s="319"/>
      <c r="NEP202" s="319"/>
      <c r="NEQ202" s="319"/>
      <c r="NER202" s="319"/>
      <c r="NES202" s="319"/>
      <c r="NET202" s="319"/>
      <c r="NEU202" s="319"/>
      <c r="NEV202" s="319"/>
      <c r="NEW202" s="319"/>
      <c r="NEX202" s="319"/>
      <c r="NEY202" s="319"/>
      <c r="NEZ202" s="319"/>
      <c r="NFA202" s="319"/>
      <c r="NFB202" s="319"/>
      <c r="NFC202" s="319"/>
      <c r="NFD202" s="319"/>
      <c r="NFE202" s="319"/>
      <c r="NFF202" s="319"/>
      <c r="NFG202" s="319"/>
      <c r="NFH202" s="319"/>
      <c r="NFI202" s="319"/>
      <c r="NFJ202" s="319"/>
      <c r="NFK202" s="319"/>
      <c r="NFL202" s="319"/>
      <c r="NFM202" s="319"/>
      <c r="NFN202" s="319"/>
      <c r="NFO202" s="319"/>
      <c r="NFP202" s="319"/>
      <c r="NFQ202" s="319"/>
      <c r="NFR202" s="319"/>
      <c r="NFS202" s="319"/>
      <c r="NFT202" s="319"/>
      <c r="NFU202" s="319"/>
      <c r="NFV202" s="319"/>
      <c r="NFW202" s="319"/>
      <c r="NFX202" s="319"/>
      <c r="NFY202" s="319"/>
      <c r="NFZ202" s="319"/>
      <c r="NGA202" s="319"/>
      <c r="NGB202" s="319"/>
      <c r="NGC202" s="319"/>
      <c r="NGD202" s="319"/>
      <c r="NGE202" s="319"/>
      <c r="NGF202" s="319"/>
      <c r="NGG202" s="319"/>
      <c r="NGH202" s="319"/>
      <c r="NGI202" s="319"/>
      <c r="NGJ202" s="319"/>
      <c r="NGK202" s="319"/>
      <c r="NGL202" s="319"/>
      <c r="NGM202" s="319"/>
      <c r="NGN202" s="319"/>
      <c r="NGO202" s="319"/>
      <c r="NGP202" s="319"/>
      <c r="NGQ202" s="319"/>
      <c r="NGR202" s="319"/>
      <c r="NGS202" s="319"/>
      <c r="NGT202" s="319"/>
      <c r="NGU202" s="319"/>
      <c r="NGV202" s="319"/>
      <c r="NGW202" s="319"/>
      <c r="NGX202" s="319"/>
      <c r="NGY202" s="319"/>
      <c r="NGZ202" s="319"/>
      <c r="NHA202" s="319"/>
      <c r="NHB202" s="319"/>
      <c r="NHC202" s="319"/>
      <c r="NHD202" s="319"/>
      <c r="NHE202" s="319"/>
      <c r="NHF202" s="319"/>
      <c r="NHG202" s="319"/>
      <c r="NHH202" s="319"/>
      <c r="NHI202" s="319"/>
      <c r="NHJ202" s="319"/>
      <c r="NHK202" s="319"/>
      <c r="NHL202" s="319"/>
      <c r="NHM202" s="319"/>
      <c r="NHN202" s="319"/>
      <c r="NHO202" s="319"/>
      <c r="NHP202" s="319"/>
      <c r="NHQ202" s="319"/>
      <c r="NHR202" s="319"/>
      <c r="NHS202" s="319"/>
      <c r="NHT202" s="319"/>
      <c r="NHU202" s="319"/>
      <c r="NHV202" s="319"/>
      <c r="NHW202" s="319"/>
      <c r="NHX202" s="319"/>
      <c r="NHY202" s="319"/>
      <c r="NHZ202" s="319"/>
      <c r="NIA202" s="319"/>
      <c r="NIB202" s="319"/>
      <c r="NIC202" s="319"/>
      <c r="NID202" s="319"/>
      <c r="NIE202" s="319"/>
      <c r="NIF202" s="319"/>
      <c r="NIG202" s="319"/>
      <c r="NIH202" s="319"/>
      <c r="NII202" s="319"/>
      <c r="NIJ202" s="319"/>
      <c r="NIK202" s="319"/>
      <c r="NIL202" s="319"/>
      <c r="NIM202" s="319"/>
      <c r="NIN202" s="319"/>
      <c r="NIO202" s="319"/>
      <c r="NIP202" s="319"/>
      <c r="NIQ202" s="319"/>
      <c r="NIR202" s="319"/>
      <c r="NIS202" s="319"/>
      <c r="NIT202" s="319"/>
      <c r="NIU202" s="319"/>
      <c r="NIV202" s="319"/>
      <c r="NIW202" s="319"/>
      <c r="NIX202" s="319"/>
      <c r="NIY202" s="319"/>
      <c r="NIZ202" s="319"/>
      <c r="NJA202" s="319"/>
      <c r="NJB202" s="319"/>
      <c r="NJC202" s="319"/>
      <c r="NJD202" s="319"/>
      <c r="NJE202" s="319"/>
      <c r="NJF202" s="319"/>
      <c r="NJG202" s="319"/>
      <c r="NJH202" s="319"/>
      <c r="NJI202" s="319"/>
      <c r="NJJ202" s="319"/>
      <c r="NJK202" s="319"/>
      <c r="NJL202" s="319"/>
      <c r="NJM202" s="319"/>
      <c r="NJN202" s="319"/>
      <c r="NJO202" s="319"/>
      <c r="NJP202" s="319"/>
      <c r="NJQ202" s="319"/>
      <c r="NJR202" s="319"/>
      <c r="NJS202" s="319"/>
      <c r="NJT202" s="319"/>
      <c r="NJU202" s="319"/>
      <c r="NJV202" s="319"/>
      <c r="NJW202" s="319"/>
      <c r="NJX202" s="319"/>
      <c r="NJY202" s="319"/>
      <c r="NJZ202" s="319"/>
      <c r="NKA202" s="319"/>
      <c r="NKB202" s="319"/>
      <c r="NKC202" s="319"/>
      <c r="NKD202" s="319"/>
      <c r="NKE202" s="319"/>
      <c r="NKF202" s="319"/>
      <c r="NKG202" s="319"/>
      <c r="NKH202" s="319"/>
      <c r="NKI202" s="319"/>
      <c r="NKJ202" s="319"/>
      <c r="NKK202" s="319"/>
      <c r="NKL202" s="319"/>
      <c r="NKM202" s="319"/>
      <c r="NKN202" s="319"/>
      <c r="NKO202" s="319"/>
      <c r="NKP202" s="319"/>
      <c r="NKQ202" s="319"/>
      <c r="NKR202" s="319"/>
      <c r="NKS202" s="319"/>
      <c r="NKT202" s="319"/>
      <c r="NKU202" s="319"/>
      <c r="NKV202" s="319"/>
      <c r="NKW202" s="319"/>
      <c r="NKX202" s="319"/>
      <c r="NKY202" s="319"/>
      <c r="NKZ202" s="319"/>
      <c r="NLA202" s="319"/>
      <c r="NLB202" s="319"/>
      <c r="NLC202" s="319"/>
      <c r="NLD202" s="319"/>
      <c r="NLE202" s="319"/>
      <c r="NLF202" s="319"/>
      <c r="NLG202" s="319"/>
      <c r="NLH202" s="319"/>
      <c r="NLI202" s="319"/>
      <c r="NLJ202" s="319"/>
      <c r="NLK202" s="319"/>
      <c r="NLL202" s="319"/>
      <c r="NLM202" s="319"/>
      <c r="NLN202" s="319"/>
      <c r="NLO202" s="319"/>
      <c r="NLP202" s="319"/>
      <c r="NLQ202" s="319"/>
      <c r="NLR202" s="319"/>
      <c r="NLS202" s="319"/>
      <c r="NLT202" s="319"/>
      <c r="NLU202" s="319"/>
      <c r="NLV202" s="319"/>
      <c r="NLW202" s="319"/>
      <c r="NLX202" s="319"/>
      <c r="NLY202" s="319"/>
      <c r="NLZ202" s="319"/>
      <c r="NMA202" s="319"/>
      <c r="NMB202" s="319"/>
      <c r="NMC202" s="319"/>
      <c r="NMD202" s="319"/>
      <c r="NME202" s="319"/>
      <c r="NMF202" s="319"/>
      <c r="NMG202" s="319"/>
      <c r="NMH202" s="319"/>
      <c r="NMI202" s="319"/>
      <c r="NMJ202" s="319"/>
      <c r="NMK202" s="319"/>
      <c r="NML202" s="319"/>
      <c r="NMM202" s="319"/>
      <c r="NMN202" s="319"/>
      <c r="NMO202" s="319"/>
      <c r="NMP202" s="319"/>
      <c r="NMQ202" s="319"/>
      <c r="NMR202" s="319"/>
      <c r="NMS202" s="319"/>
      <c r="NMT202" s="319"/>
      <c r="NMU202" s="319"/>
      <c r="NMV202" s="319"/>
      <c r="NMW202" s="319"/>
      <c r="NMX202" s="319"/>
      <c r="NMY202" s="319"/>
      <c r="NMZ202" s="319"/>
      <c r="NNA202" s="319"/>
      <c r="NNB202" s="319"/>
      <c r="NNC202" s="319"/>
      <c r="NND202" s="319"/>
      <c r="NNE202" s="319"/>
      <c r="NNF202" s="319"/>
      <c r="NNG202" s="319"/>
      <c r="NNH202" s="319"/>
      <c r="NNI202" s="319"/>
      <c r="NNJ202" s="319"/>
      <c r="NNK202" s="319"/>
      <c r="NNL202" s="319"/>
      <c r="NNM202" s="319"/>
      <c r="NNN202" s="319"/>
      <c r="NNO202" s="319"/>
      <c r="NNP202" s="319"/>
      <c r="NNQ202" s="319"/>
      <c r="NNR202" s="319"/>
      <c r="NNS202" s="319"/>
      <c r="NNT202" s="319"/>
      <c r="NNU202" s="319"/>
      <c r="NNV202" s="319"/>
      <c r="NNW202" s="319"/>
      <c r="NNX202" s="319"/>
      <c r="NNY202" s="319"/>
      <c r="NNZ202" s="319"/>
      <c r="NOA202" s="319"/>
      <c r="NOB202" s="319"/>
      <c r="NOC202" s="319"/>
      <c r="NOD202" s="319"/>
      <c r="NOE202" s="319"/>
      <c r="NOF202" s="319"/>
      <c r="NOG202" s="319"/>
      <c r="NOH202" s="319"/>
      <c r="NOI202" s="319"/>
      <c r="NOJ202" s="319"/>
      <c r="NOK202" s="319"/>
      <c r="NOL202" s="319"/>
      <c r="NOM202" s="319"/>
      <c r="NON202" s="319"/>
      <c r="NOO202" s="319"/>
      <c r="NOP202" s="319"/>
      <c r="NOQ202" s="319"/>
      <c r="NOR202" s="319"/>
      <c r="NOS202" s="319"/>
      <c r="NOT202" s="319"/>
      <c r="NOU202" s="319"/>
      <c r="NOV202" s="319"/>
      <c r="NOW202" s="319"/>
      <c r="NOX202" s="319"/>
      <c r="NOY202" s="319"/>
      <c r="NOZ202" s="319"/>
      <c r="NPA202" s="319"/>
      <c r="NPB202" s="319"/>
      <c r="NPC202" s="319"/>
      <c r="NPD202" s="319"/>
      <c r="NPE202" s="319"/>
      <c r="NPF202" s="319"/>
      <c r="NPG202" s="319"/>
      <c r="NPH202" s="319"/>
      <c r="NPI202" s="319"/>
      <c r="NPJ202" s="319"/>
      <c r="NPK202" s="319"/>
      <c r="NPL202" s="319"/>
      <c r="NPM202" s="319"/>
      <c r="NPN202" s="319"/>
      <c r="NPO202" s="319"/>
      <c r="NPP202" s="319"/>
      <c r="NPQ202" s="319"/>
      <c r="NPR202" s="319"/>
      <c r="NPS202" s="319"/>
      <c r="NPT202" s="319"/>
      <c r="NPU202" s="319"/>
      <c r="NPV202" s="319"/>
      <c r="NPW202" s="319"/>
      <c r="NPX202" s="319"/>
      <c r="NPY202" s="319"/>
      <c r="NPZ202" s="319"/>
      <c r="NQA202" s="319"/>
      <c r="NQB202" s="319"/>
      <c r="NQC202" s="319"/>
      <c r="NQD202" s="319"/>
      <c r="NQE202" s="319"/>
      <c r="NQF202" s="319"/>
      <c r="NQG202" s="319"/>
      <c r="NQH202" s="319"/>
      <c r="NQI202" s="319"/>
      <c r="NQJ202" s="319"/>
      <c r="NQK202" s="319"/>
      <c r="NQL202" s="319"/>
      <c r="NQM202" s="319"/>
      <c r="NQN202" s="319"/>
      <c r="NQO202" s="319"/>
      <c r="NQP202" s="319"/>
      <c r="NQQ202" s="319"/>
      <c r="NQR202" s="319"/>
      <c r="NQS202" s="319"/>
      <c r="NQT202" s="319"/>
      <c r="NQU202" s="319"/>
      <c r="NQV202" s="319"/>
      <c r="NQW202" s="319"/>
      <c r="NQX202" s="319"/>
      <c r="NQY202" s="319"/>
      <c r="NQZ202" s="319"/>
      <c r="NRA202" s="319"/>
      <c r="NRB202" s="319"/>
      <c r="NRC202" s="319"/>
      <c r="NRD202" s="319"/>
      <c r="NRE202" s="319"/>
      <c r="NRF202" s="319"/>
      <c r="NRG202" s="319"/>
      <c r="NRH202" s="319"/>
      <c r="NRI202" s="319"/>
      <c r="NRJ202" s="319"/>
      <c r="NRK202" s="319"/>
      <c r="NRL202" s="319"/>
      <c r="NRM202" s="319"/>
      <c r="NRN202" s="319"/>
      <c r="NRO202" s="319"/>
      <c r="NRP202" s="319"/>
      <c r="NRQ202" s="319"/>
      <c r="NRR202" s="319"/>
      <c r="NRS202" s="319"/>
      <c r="NRT202" s="319"/>
      <c r="NRU202" s="319"/>
      <c r="NRV202" s="319"/>
      <c r="NRW202" s="319"/>
      <c r="NRX202" s="319"/>
      <c r="NRY202" s="319"/>
      <c r="NRZ202" s="319"/>
      <c r="NSA202" s="319"/>
      <c r="NSB202" s="319"/>
      <c r="NSC202" s="319"/>
      <c r="NSD202" s="319"/>
      <c r="NSE202" s="319"/>
      <c r="NSF202" s="319"/>
      <c r="NSG202" s="319"/>
      <c r="NSH202" s="319"/>
      <c r="NSI202" s="319"/>
      <c r="NSJ202" s="319"/>
      <c r="NSK202" s="319"/>
      <c r="NSL202" s="319"/>
      <c r="NSM202" s="319"/>
      <c r="NSN202" s="319"/>
      <c r="NSO202" s="319"/>
      <c r="NSP202" s="319"/>
      <c r="NSQ202" s="319"/>
      <c r="NSR202" s="319"/>
      <c r="NSS202" s="319"/>
      <c r="NST202" s="319"/>
      <c r="NSU202" s="319"/>
      <c r="NSV202" s="319"/>
      <c r="NSW202" s="319"/>
      <c r="NSX202" s="319"/>
      <c r="NSY202" s="319"/>
      <c r="NSZ202" s="319"/>
      <c r="NTA202" s="319"/>
      <c r="NTB202" s="319"/>
      <c r="NTC202" s="319"/>
      <c r="NTD202" s="319"/>
      <c r="NTE202" s="319"/>
      <c r="NTF202" s="319"/>
      <c r="NTG202" s="319"/>
      <c r="NTH202" s="319"/>
      <c r="NTI202" s="319"/>
      <c r="NTJ202" s="319"/>
      <c r="NTK202" s="319"/>
      <c r="NTL202" s="319"/>
      <c r="NTM202" s="319"/>
      <c r="NTN202" s="319"/>
      <c r="NTO202" s="319"/>
      <c r="NTP202" s="319"/>
      <c r="NTQ202" s="319"/>
      <c r="NTR202" s="319"/>
      <c r="NTS202" s="319"/>
      <c r="NTT202" s="319"/>
      <c r="NTU202" s="319"/>
      <c r="NTV202" s="319"/>
      <c r="NTW202" s="319"/>
      <c r="NTX202" s="319"/>
      <c r="NTY202" s="319"/>
      <c r="NTZ202" s="319"/>
      <c r="NUA202" s="319"/>
      <c r="NUB202" s="319"/>
      <c r="NUC202" s="319"/>
      <c r="NUD202" s="319"/>
      <c r="NUE202" s="319"/>
      <c r="NUF202" s="319"/>
      <c r="NUG202" s="319"/>
      <c r="NUH202" s="319"/>
      <c r="NUI202" s="319"/>
      <c r="NUJ202" s="319"/>
      <c r="NUK202" s="319"/>
      <c r="NUL202" s="319"/>
      <c r="NUM202" s="319"/>
      <c r="NUN202" s="319"/>
      <c r="NUO202" s="319"/>
      <c r="NUP202" s="319"/>
      <c r="NUQ202" s="319"/>
      <c r="NUR202" s="319"/>
      <c r="NUS202" s="319"/>
      <c r="NUT202" s="319"/>
      <c r="NUU202" s="319"/>
      <c r="NUV202" s="319"/>
      <c r="NUW202" s="319"/>
      <c r="NUX202" s="319"/>
      <c r="NUY202" s="319"/>
      <c r="NUZ202" s="319"/>
      <c r="NVA202" s="319"/>
      <c r="NVB202" s="319"/>
      <c r="NVC202" s="319"/>
      <c r="NVD202" s="319"/>
      <c r="NVE202" s="319"/>
      <c r="NVF202" s="319"/>
      <c r="NVG202" s="319"/>
      <c r="NVH202" s="319"/>
      <c r="NVI202" s="319"/>
      <c r="NVJ202" s="319"/>
      <c r="NVK202" s="319"/>
      <c r="NVL202" s="319"/>
      <c r="NVM202" s="319"/>
      <c r="NVN202" s="319"/>
      <c r="NVO202" s="319"/>
      <c r="NVP202" s="319"/>
      <c r="NVQ202" s="319"/>
      <c r="NVR202" s="319"/>
      <c r="NVS202" s="319"/>
      <c r="NVT202" s="319"/>
      <c r="NVU202" s="319"/>
      <c r="NVV202" s="319"/>
      <c r="NVW202" s="319"/>
      <c r="NVX202" s="319"/>
      <c r="NVY202" s="319"/>
      <c r="NVZ202" s="319"/>
      <c r="NWA202" s="319"/>
      <c r="NWB202" s="319"/>
      <c r="NWC202" s="319"/>
      <c r="NWD202" s="319"/>
      <c r="NWE202" s="319"/>
      <c r="NWF202" s="319"/>
      <c r="NWG202" s="319"/>
      <c r="NWH202" s="319"/>
      <c r="NWI202" s="319"/>
      <c r="NWJ202" s="319"/>
      <c r="NWK202" s="319"/>
      <c r="NWL202" s="319"/>
      <c r="NWM202" s="319"/>
      <c r="NWN202" s="319"/>
      <c r="NWO202" s="319"/>
      <c r="NWP202" s="319"/>
      <c r="NWQ202" s="319"/>
      <c r="NWR202" s="319"/>
      <c r="NWS202" s="319"/>
      <c r="NWT202" s="319"/>
      <c r="NWU202" s="319"/>
      <c r="NWV202" s="319"/>
      <c r="NWW202" s="319"/>
      <c r="NWX202" s="319"/>
      <c r="NWY202" s="319"/>
      <c r="NWZ202" s="319"/>
      <c r="NXA202" s="319"/>
      <c r="NXB202" s="319"/>
      <c r="NXC202" s="319"/>
      <c r="NXD202" s="319"/>
      <c r="NXE202" s="319"/>
      <c r="NXF202" s="319"/>
      <c r="NXG202" s="319"/>
      <c r="NXH202" s="319"/>
      <c r="NXI202" s="319"/>
      <c r="NXJ202" s="319"/>
      <c r="NXK202" s="319"/>
      <c r="NXL202" s="319"/>
      <c r="NXM202" s="319"/>
      <c r="NXN202" s="319"/>
      <c r="NXO202" s="319"/>
      <c r="NXP202" s="319"/>
      <c r="NXQ202" s="319"/>
      <c r="NXR202" s="319"/>
      <c r="NXS202" s="319"/>
      <c r="NXT202" s="319"/>
      <c r="NXU202" s="319"/>
      <c r="NXV202" s="319"/>
      <c r="NXW202" s="319"/>
      <c r="NXX202" s="319"/>
      <c r="NXY202" s="319"/>
      <c r="NXZ202" s="319"/>
      <c r="NYA202" s="319"/>
      <c r="NYB202" s="319"/>
      <c r="NYC202" s="319"/>
      <c r="NYD202" s="319"/>
      <c r="NYE202" s="319"/>
      <c r="NYF202" s="319"/>
      <c r="NYG202" s="319"/>
      <c r="NYH202" s="319"/>
      <c r="NYI202" s="319"/>
      <c r="NYJ202" s="319"/>
      <c r="NYK202" s="319"/>
      <c r="NYL202" s="319"/>
      <c r="NYM202" s="319"/>
      <c r="NYN202" s="319"/>
      <c r="NYO202" s="319"/>
      <c r="NYP202" s="319"/>
      <c r="NYQ202" s="319"/>
      <c r="NYR202" s="319"/>
      <c r="NYS202" s="319"/>
      <c r="NYT202" s="319"/>
      <c r="NYU202" s="319"/>
      <c r="NYV202" s="319"/>
      <c r="NYW202" s="319"/>
      <c r="NYX202" s="319"/>
      <c r="NYY202" s="319"/>
      <c r="NYZ202" s="319"/>
      <c r="NZA202" s="319"/>
      <c r="NZB202" s="319"/>
      <c r="NZC202" s="319"/>
      <c r="NZD202" s="319"/>
      <c r="NZE202" s="319"/>
      <c r="NZF202" s="319"/>
      <c r="NZG202" s="319"/>
      <c r="NZH202" s="319"/>
      <c r="NZI202" s="319"/>
      <c r="NZJ202" s="319"/>
      <c r="NZK202" s="319"/>
      <c r="NZL202" s="319"/>
      <c r="NZM202" s="319"/>
      <c r="NZN202" s="319"/>
      <c r="NZO202" s="319"/>
      <c r="NZP202" s="319"/>
      <c r="NZQ202" s="319"/>
      <c r="NZR202" s="319"/>
      <c r="NZS202" s="319"/>
      <c r="NZT202" s="319"/>
      <c r="NZU202" s="319"/>
      <c r="NZV202" s="319"/>
      <c r="NZW202" s="319"/>
      <c r="NZX202" s="319"/>
      <c r="NZY202" s="319"/>
      <c r="NZZ202" s="319"/>
      <c r="OAA202" s="319"/>
      <c r="OAB202" s="319"/>
      <c r="OAC202" s="319"/>
      <c r="OAD202" s="319"/>
      <c r="OAE202" s="319"/>
      <c r="OAF202" s="319"/>
      <c r="OAG202" s="319"/>
      <c r="OAH202" s="319"/>
      <c r="OAI202" s="319"/>
      <c r="OAJ202" s="319"/>
      <c r="OAK202" s="319"/>
      <c r="OAL202" s="319"/>
      <c r="OAM202" s="319"/>
      <c r="OAN202" s="319"/>
      <c r="OAO202" s="319"/>
      <c r="OAP202" s="319"/>
      <c r="OAQ202" s="319"/>
      <c r="OAR202" s="319"/>
      <c r="OAS202" s="319"/>
      <c r="OAT202" s="319"/>
      <c r="OAU202" s="319"/>
      <c r="OAV202" s="319"/>
      <c r="OAW202" s="319"/>
      <c r="OAX202" s="319"/>
      <c r="OAY202" s="319"/>
      <c r="OAZ202" s="319"/>
      <c r="OBA202" s="319"/>
      <c r="OBB202" s="319"/>
      <c r="OBC202" s="319"/>
      <c r="OBD202" s="319"/>
      <c r="OBE202" s="319"/>
      <c r="OBF202" s="319"/>
      <c r="OBG202" s="319"/>
      <c r="OBH202" s="319"/>
      <c r="OBI202" s="319"/>
      <c r="OBJ202" s="319"/>
      <c r="OBK202" s="319"/>
      <c r="OBL202" s="319"/>
      <c r="OBM202" s="319"/>
      <c r="OBN202" s="319"/>
      <c r="OBO202" s="319"/>
      <c r="OBP202" s="319"/>
      <c r="OBQ202" s="319"/>
      <c r="OBR202" s="319"/>
      <c r="OBS202" s="319"/>
      <c r="OBT202" s="319"/>
      <c r="OBU202" s="319"/>
      <c r="OBV202" s="319"/>
      <c r="OBW202" s="319"/>
      <c r="OBX202" s="319"/>
      <c r="OBY202" s="319"/>
      <c r="OBZ202" s="319"/>
      <c r="OCA202" s="319"/>
      <c r="OCB202" s="319"/>
      <c r="OCC202" s="319"/>
      <c r="OCD202" s="319"/>
      <c r="OCE202" s="319"/>
      <c r="OCF202" s="319"/>
      <c r="OCG202" s="319"/>
      <c r="OCH202" s="319"/>
      <c r="OCI202" s="319"/>
      <c r="OCJ202" s="319"/>
      <c r="OCK202" s="319"/>
      <c r="OCL202" s="319"/>
      <c r="OCM202" s="319"/>
      <c r="OCN202" s="319"/>
      <c r="OCO202" s="319"/>
      <c r="OCP202" s="319"/>
      <c r="OCQ202" s="319"/>
      <c r="OCR202" s="319"/>
      <c r="OCS202" s="319"/>
      <c r="OCT202" s="319"/>
      <c r="OCU202" s="319"/>
      <c r="OCV202" s="319"/>
      <c r="OCW202" s="319"/>
      <c r="OCX202" s="319"/>
      <c r="OCY202" s="319"/>
      <c r="OCZ202" s="319"/>
      <c r="ODA202" s="319"/>
      <c r="ODB202" s="319"/>
      <c r="ODC202" s="319"/>
      <c r="ODD202" s="319"/>
      <c r="ODE202" s="319"/>
      <c r="ODF202" s="319"/>
      <c r="ODG202" s="319"/>
      <c r="ODH202" s="319"/>
      <c r="ODI202" s="319"/>
      <c r="ODJ202" s="319"/>
      <c r="ODK202" s="319"/>
      <c r="ODL202" s="319"/>
      <c r="ODM202" s="319"/>
      <c r="ODN202" s="319"/>
      <c r="ODO202" s="319"/>
      <c r="ODP202" s="319"/>
      <c r="ODQ202" s="319"/>
      <c r="ODR202" s="319"/>
      <c r="ODS202" s="319"/>
      <c r="ODT202" s="319"/>
      <c r="ODU202" s="319"/>
      <c r="ODV202" s="319"/>
      <c r="ODW202" s="319"/>
      <c r="ODX202" s="319"/>
      <c r="ODY202" s="319"/>
      <c r="ODZ202" s="319"/>
      <c r="OEA202" s="319"/>
      <c r="OEB202" s="319"/>
      <c r="OEC202" s="319"/>
      <c r="OED202" s="319"/>
      <c r="OEE202" s="319"/>
      <c r="OEF202" s="319"/>
      <c r="OEG202" s="319"/>
      <c r="OEH202" s="319"/>
      <c r="OEI202" s="319"/>
      <c r="OEJ202" s="319"/>
      <c r="OEK202" s="319"/>
      <c r="OEL202" s="319"/>
      <c r="OEM202" s="319"/>
      <c r="OEN202" s="319"/>
      <c r="OEO202" s="319"/>
      <c r="OEP202" s="319"/>
      <c r="OEQ202" s="319"/>
      <c r="OER202" s="319"/>
      <c r="OES202" s="319"/>
      <c r="OET202" s="319"/>
      <c r="OEU202" s="319"/>
      <c r="OEV202" s="319"/>
      <c r="OEW202" s="319"/>
      <c r="OEX202" s="319"/>
      <c r="OEY202" s="319"/>
      <c r="OEZ202" s="319"/>
      <c r="OFA202" s="319"/>
      <c r="OFB202" s="319"/>
      <c r="OFC202" s="319"/>
      <c r="OFD202" s="319"/>
      <c r="OFE202" s="319"/>
      <c r="OFF202" s="319"/>
      <c r="OFG202" s="319"/>
      <c r="OFH202" s="319"/>
      <c r="OFI202" s="319"/>
      <c r="OFJ202" s="319"/>
      <c r="OFK202" s="319"/>
      <c r="OFL202" s="319"/>
      <c r="OFM202" s="319"/>
      <c r="OFN202" s="319"/>
      <c r="OFO202" s="319"/>
      <c r="OFP202" s="319"/>
      <c r="OFQ202" s="319"/>
      <c r="OFR202" s="319"/>
      <c r="OFS202" s="319"/>
      <c r="OFT202" s="319"/>
      <c r="OFU202" s="319"/>
      <c r="OFV202" s="319"/>
      <c r="OFW202" s="319"/>
      <c r="OFX202" s="319"/>
      <c r="OFY202" s="319"/>
      <c r="OFZ202" s="319"/>
      <c r="OGA202" s="319"/>
      <c r="OGB202" s="319"/>
      <c r="OGC202" s="319"/>
      <c r="OGD202" s="319"/>
      <c r="OGE202" s="319"/>
      <c r="OGF202" s="319"/>
      <c r="OGG202" s="319"/>
      <c r="OGH202" s="319"/>
      <c r="OGI202" s="319"/>
      <c r="OGJ202" s="319"/>
      <c r="OGK202" s="319"/>
      <c r="OGL202" s="319"/>
      <c r="OGM202" s="319"/>
      <c r="OGN202" s="319"/>
      <c r="OGO202" s="319"/>
      <c r="OGP202" s="319"/>
      <c r="OGQ202" s="319"/>
      <c r="OGR202" s="319"/>
      <c r="OGS202" s="319"/>
      <c r="OGT202" s="319"/>
      <c r="OGU202" s="319"/>
      <c r="OGV202" s="319"/>
      <c r="OGW202" s="319"/>
      <c r="OGX202" s="319"/>
      <c r="OGY202" s="319"/>
      <c r="OGZ202" s="319"/>
      <c r="OHA202" s="319"/>
      <c r="OHB202" s="319"/>
      <c r="OHC202" s="319"/>
      <c r="OHD202" s="319"/>
      <c r="OHE202" s="319"/>
      <c r="OHF202" s="319"/>
      <c r="OHG202" s="319"/>
      <c r="OHH202" s="319"/>
      <c r="OHI202" s="319"/>
      <c r="OHJ202" s="319"/>
      <c r="OHK202" s="319"/>
      <c r="OHL202" s="319"/>
      <c r="OHM202" s="319"/>
      <c r="OHN202" s="319"/>
      <c r="OHO202" s="319"/>
      <c r="OHP202" s="319"/>
      <c r="OHQ202" s="319"/>
      <c r="OHR202" s="319"/>
      <c r="OHS202" s="319"/>
      <c r="OHT202" s="319"/>
      <c r="OHU202" s="319"/>
      <c r="OHV202" s="319"/>
      <c r="OHW202" s="319"/>
      <c r="OHX202" s="319"/>
      <c r="OHY202" s="319"/>
      <c r="OHZ202" s="319"/>
      <c r="OIA202" s="319"/>
      <c r="OIB202" s="319"/>
      <c r="OIC202" s="319"/>
      <c r="OID202" s="319"/>
      <c r="OIE202" s="319"/>
      <c r="OIF202" s="319"/>
      <c r="OIG202" s="319"/>
      <c r="OIH202" s="319"/>
      <c r="OII202" s="319"/>
      <c r="OIJ202" s="319"/>
      <c r="OIK202" s="319"/>
      <c r="OIL202" s="319"/>
      <c r="OIM202" s="319"/>
      <c r="OIN202" s="319"/>
      <c r="OIO202" s="319"/>
      <c r="OIP202" s="319"/>
      <c r="OIQ202" s="319"/>
      <c r="OIR202" s="319"/>
      <c r="OIS202" s="319"/>
      <c r="OIT202" s="319"/>
      <c r="OIU202" s="319"/>
      <c r="OIV202" s="319"/>
      <c r="OIW202" s="319"/>
      <c r="OIX202" s="319"/>
      <c r="OIY202" s="319"/>
      <c r="OIZ202" s="319"/>
      <c r="OJA202" s="319"/>
      <c r="OJB202" s="319"/>
      <c r="OJC202" s="319"/>
      <c r="OJD202" s="319"/>
      <c r="OJE202" s="319"/>
      <c r="OJF202" s="319"/>
      <c r="OJG202" s="319"/>
      <c r="OJH202" s="319"/>
      <c r="OJI202" s="319"/>
      <c r="OJJ202" s="319"/>
      <c r="OJK202" s="319"/>
      <c r="OJL202" s="319"/>
      <c r="OJM202" s="319"/>
      <c r="OJN202" s="319"/>
      <c r="OJO202" s="319"/>
      <c r="OJP202" s="319"/>
      <c r="OJQ202" s="319"/>
      <c r="OJR202" s="319"/>
      <c r="OJS202" s="319"/>
      <c r="OJT202" s="319"/>
      <c r="OJU202" s="319"/>
      <c r="OJV202" s="319"/>
      <c r="OJW202" s="319"/>
      <c r="OJX202" s="319"/>
      <c r="OJY202" s="319"/>
      <c r="OJZ202" s="319"/>
      <c r="OKA202" s="319"/>
      <c r="OKB202" s="319"/>
      <c r="OKC202" s="319"/>
      <c r="OKD202" s="319"/>
      <c r="OKE202" s="319"/>
      <c r="OKF202" s="319"/>
      <c r="OKG202" s="319"/>
      <c r="OKH202" s="319"/>
      <c r="OKI202" s="319"/>
      <c r="OKJ202" s="319"/>
      <c r="OKK202" s="319"/>
      <c r="OKL202" s="319"/>
      <c r="OKM202" s="319"/>
      <c r="OKN202" s="319"/>
      <c r="OKO202" s="319"/>
      <c r="OKP202" s="319"/>
      <c r="OKQ202" s="319"/>
      <c r="OKR202" s="319"/>
      <c r="OKS202" s="319"/>
      <c r="OKT202" s="319"/>
      <c r="OKU202" s="319"/>
      <c r="OKV202" s="319"/>
      <c r="OKW202" s="319"/>
      <c r="OKX202" s="319"/>
      <c r="OKY202" s="319"/>
      <c r="OKZ202" s="319"/>
      <c r="OLA202" s="319"/>
      <c r="OLB202" s="319"/>
      <c r="OLC202" s="319"/>
      <c r="OLD202" s="319"/>
      <c r="OLE202" s="319"/>
      <c r="OLF202" s="319"/>
      <c r="OLG202" s="319"/>
      <c r="OLH202" s="319"/>
      <c r="OLI202" s="319"/>
      <c r="OLJ202" s="319"/>
      <c r="OLK202" s="319"/>
      <c r="OLL202" s="319"/>
      <c r="OLM202" s="319"/>
      <c r="OLN202" s="319"/>
      <c r="OLO202" s="319"/>
      <c r="OLP202" s="319"/>
      <c r="OLQ202" s="319"/>
      <c r="OLR202" s="319"/>
      <c r="OLS202" s="319"/>
      <c r="OLT202" s="319"/>
      <c r="OLU202" s="319"/>
      <c r="OLV202" s="319"/>
      <c r="OLW202" s="319"/>
      <c r="OLX202" s="319"/>
      <c r="OLY202" s="319"/>
      <c r="OLZ202" s="319"/>
      <c r="OMA202" s="319"/>
      <c r="OMB202" s="319"/>
      <c r="OMC202" s="319"/>
      <c r="OMD202" s="319"/>
      <c r="OME202" s="319"/>
      <c r="OMF202" s="319"/>
      <c r="OMG202" s="319"/>
      <c r="OMH202" s="319"/>
      <c r="OMI202" s="319"/>
      <c r="OMJ202" s="319"/>
      <c r="OMK202" s="319"/>
      <c r="OML202" s="319"/>
      <c r="OMM202" s="319"/>
      <c r="OMN202" s="319"/>
      <c r="OMO202" s="319"/>
      <c r="OMP202" s="319"/>
      <c r="OMQ202" s="319"/>
      <c r="OMR202" s="319"/>
      <c r="OMS202" s="319"/>
      <c r="OMT202" s="319"/>
      <c r="OMU202" s="319"/>
      <c r="OMV202" s="319"/>
      <c r="OMW202" s="319"/>
      <c r="OMX202" s="319"/>
      <c r="OMY202" s="319"/>
      <c r="OMZ202" s="319"/>
      <c r="ONA202" s="319"/>
      <c r="ONB202" s="319"/>
      <c r="ONC202" s="319"/>
      <c r="OND202" s="319"/>
      <c r="ONE202" s="319"/>
      <c r="ONF202" s="319"/>
      <c r="ONG202" s="319"/>
      <c r="ONH202" s="319"/>
      <c r="ONI202" s="319"/>
      <c r="ONJ202" s="319"/>
      <c r="ONK202" s="319"/>
      <c r="ONL202" s="319"/>
      <c r="ONM202" s="319"/>
      <c r="ONN202" s="319"/>
      <c r="ONO202" s="319"/>
      <c r="ONP202" s="319"/>
      <c r="ONQ202" s="319"/>
      <c r="ONR202" s="319"/>
      <c r="ONS202" s="319"/>
      <c r="ONT202" s="319"/>
      <c r="ONU202" s="319"/>
      <c r="ONV202" s="319"/>
      <c r="ONW202" s="319"/>
      <c r="ONX202" s="319"/>
      <c r="ONY202" s="319"/>
      <c r="ONZ202" s="319"/>
      <c r="OOA202" s="319"/>
      <c r="OOB202" s="319"/>
      <c r="OOC202" s="319"/>
      <c r="OOD202" s="319"/>
      <c r="OOE202" s="319"/>
      <c r="OOF202" s="319"/>
      <c r="OOG202" s="319"/>
      <c r="OOH202" s="319"/>
      <c r="OOI202" s="319"/>
      <c r="OOJ202" s="319"/>
      <c r="OOK202" s="319"/>
      <c r="OOL202" s="319"/>
      <c r="OOM202" s="319"/>
      <c r="OON202" s="319"/>
      <c r="OOO202" s="319"/>
      <c r="OOP202" s="319"/>
      <c r="OOQ202" s="319"/>
      <c r="OOR202" s="319"/>
      <c r="OOS202" s="319"/>
      <c r="OOT202" s="319"/>
      <c r="OOU202" s="319"/>
      <c r="OOV202" s="319"/>
      <c r="OOW202" s="319"/>
      <c r="OOX202" s="319"/>
      <c r="OOY202" s="319"/>
      <c r="OOZ202" s="319"/>
      <c r="OPA202" s="319"/>
      <c r="OPB202" s="319"/>
      <c r="OPC202" s="319"/>
      <c r="OPD202" s="319"/>
      <c r="OPE202" s="319"/>
      <c r="OPF202" s="319"/>
      <c r="OPG202" s="319"/>
      <c r="OPH202" s="319"/>
      <c r="OPI202" s="319"/>
      <c r="OPJ202" s="319"/>
      <c r="OPK202" s="319"/>
      <c r="OPL202" s="319"/>
      <c r="OPM202" s="319"/>
      <c r="OPN202" s="319"/>
      <c r="OPO202" s="319"/>
      <c r="OPP202" s="319"/>
      <c r="OPQ202" s="319"/>
      <c r="OPR202" s="319"/>
      <c r="OPS202" s="319"/>
      <c r="OPT202" s="319"/>
      <c r="OPU202" s="319"/>
      <c r="OPV202" s="319"/>
      <c r="OPW202" s="319"/>
      <c r="OPX202" s="319"/>
      <c r="OPY202" s="319"/>
      <c r="OPZ202" s="319"/>
      <c r="OQA202" s="319"/>
      <c r="OQB202" s="319"/>
      <c r="OQC202" s="319"/>
      <c r="OQD202" s="319"/>
      <c r="OQE202" s="319"/>
      <c r="OQF202" s="319"/>
      <c r="OQG202" s="319"/>
      <c r="OQH202" s="319"/>
      <c r="OQI202" s="319"/>
      <c r="OQJ202" s="319"/>
      <c r="OQK202" s="319"/>
      <c r="OQL202" s="319"/>
      <c r="OQM202" s="319"/>
      <c r="OQN202" s="319"/>
      <c r="OQO202" s="319"/>
      <c r="OQP202" s="319"/>
      <c r="OQQ202" s="319"/>
      <c r="OQR202" s="319"/>
      <c r="OQS202" s="319"/>
      <c r="OQT202" s="319"/>
      <c r="OQU202" s="319"/>
      <c r="OQV202" s="319"/>
      <c r="OQW202" s="319"/>
      <c r="OQX202" s="319"/>
      <c r="OQY202" s="319"/>
      <c r="OQZ202" s="319"/>
      <c r="ORA202" s="319"/>
      <c r="ORB202" s="319"/>
      <c r="ORC202" s="319"/>
      <c r="ORD202" s="319"/>
      <c r="ORE202" s="319"/>
      <c r="ORF202" s="319"/>
      <c r="ORG202" s="319"/>
      <c r="ORH202" s="319"/>
      <c r="ORI202" s="319"/>
      <c r="ORJ202" s="319"/>
      <c r="ORK202" s="319"/>
      <c r="ORL202" s="319"/>
      <c r="ORM202" s="319"/>
      <c r="ORN202" s="319"/>
      <c r="ORO202" s="319"/>
      <c r="ORP202" s="319"/>
      <c r="ORQ202" s="319"/>
      <c r="ORR202" s="319"/>
      <c r="ORS202" s="319"/>
      <c r="ORT202" s="319"/>
      <c r="ORU202" s="319"/>
      <c r="ORV202" s="319"/>
      <c r="ORW202" s="319"/>
      <c r="ORX202" s="319"/>
      <c r="ORY202" s="319"/>
      <c r="ORZ202" s="319"/>
      <c r="OSA202" s="319"/>
      <c r="OSB202" s="319"/>
      <c r="OSC202" s="319"/>
      <c r="OSD202" s="319"/>
      <c r="OSE202" s="319"/>
      <c r="OSF202" s="319"/>
      <c r="OSG202" s="319"/>
      <c r="OSH202" s="319"/>
      <c r="OSI202" s="319"/>
      <c r="OSJ202" s="319"/>
      <c r="OSK202" s="319"/>
      <c r="OSL202" s="319"/>
      <c r="OSM202" s="319"/>
      <c r="OSN202" s="319"/>
      <c r="OSO202" s="319"/>
      <c r="OSP202" s="319"/>
      <c r="OSQ202" s="319"/>
      <c r="OSR202" s="319"/>
      <c r="OSS202" s="319"/>
      <c r="OST202" s="319"/>
      <c r="OSU202" s="319"/>
      <c r="OSV202" s="319"/>
      <c r="OSW202" s="319"/>
      <c r="OSX202" s="319"/>
      <c r="OSY202" s="319"/>
      <c r="OSZ202" s="319"/>
      <c r="OTA202" s="319"/>
      <c r="OTB202" s="319"/>
      <c r="OTC202" s="319"/>
      <c r="OTD202" s="319"/>
      <c r="OTE202" s="319"/>
      <c r="OTF202" s="319"/>
      <c r="OTG202" s="319"/>
      <c r="OTH202" s="319"/>
      <c r="OTI202" s="319"/>
      <c r="OTJ202" s="319"/>
      <c r="OTK202" s="319"/>
      <c r="OTL202" s="319"/>
      <c r="OTM202" s="319"/>
      <c r="OTN202" s="319"/>
      <c r="OTO202" s="319"/>
      <c r="OTP202" s="319"/>
      <c r="OTQ202" s="319"/>
      <c r="OTR202" s="319"/>
      <c r="OTS202" s="319"/>
      <c r="OTT202" s="319"/>
      <c r="OTU202" s="319"/>
      <c r="OTV202" s="319"/>
      <c r="OTW202" s="319"/>
      <c r="OTX202" s="319"/>
      <c r="OTY202" s="319"/>
      <c r="OTZ202" s="319"/>
      <c r="OUA202" s="319"/>
      <c r="OUB202" s="319"/>
      <c r="OUC202" s="319"/>
      <c r="OUD202" s="319"/>
      <c r="OUE202" s="319"/>
      <c r="OUF202" s="319"/>
      <c r="OUG202" s="319"/>
      <c r="OUH202" s="319"/>
      <c r="OUI202" s="319"/>
      <c r="OUJ202" s="319"/>
      <c r="OUK202" s="319"/>
      <c r="OUL202" s="319"/>
      <c r="OUM202" s="319"/>
      <c r="OUN202" s="319"/>
      <c r="OUO202" s="319"/>
      <c r="OUP202" s="319"/>
      <c r="OUQ202" s="319"/>
      <c r="OUR202" s="319"/>
      <c r="OUS202" s="319"/>
      <c r="OUT202" s="319"/>
      <c r="OUU202" s="319"/>
      <c r="OUV202" s="319"/>
      <c r="OUW202" s="319"/>
      <c r="OUX202" s="319"/>
      <c r="OUY202" s="319"/>
      <c r="OUZ202" s="319"/>
      <c r="OVA202" s="319"/>
      <c r="OVB202" s="319"/>
      <c r="OVC202" s="319"/>
      <c r="OVD202" s="319"/>
      <c r="OVE202" s="319"/>
      <c r="OVF202" s="319"/>
      <c r="OVG202" s="319"/>
      <c r="OVH202" s="319"/>
      <c r="OVI202" s="319"/>
      <c r="OVJ202" s="319"/>
      <c r="OVK202" s="319"/>
      <c r="OVL202" s="319"/>
      <c r="OVM202" s="319"/>
      <c r="OVN202" s="319"/>
      <c r="OVO202" s="319"/>
      <c r="OVP202" s="319"/>
      <c r="OVQ202" s="319"/>
      <c r="OVR202" s="319"/>
      <c r="OVS202" s="319"/>
      <c r="OVT202" s="319"/>
      <c r="OVU202" s="319"/>
      <c r="OVV202" s="319"/>
      <c r="OVW202" s="319"/>
      <c r="OVX202" s="319"/>
      <c r="OVY202" s="319"/>
      <c r="OVZ202" s="319"/>
      <c r="OWA202" s="319"/>
      <c r="OWB202" s="319"/>
      <c r="OWC202" s="319"/>
      <c r="OWD202" s="319"/>
      <c r="OWE202" s="319"/>
      <c r="OWF202" s="319"/>
      <c r="OWG202" s="319"/>
      <c r="OWH202" s="319"/>
      <c r="OWI202" s="319"/>
      <c r="OWJ202" s="319"/>
      <c r="OWK202" s="319"/>
      <c r="OWL202" s="319"/>
      <c r="OWM202" s="319"/>
      <c r="OWN202" s="319"/>
      <c r="OWO202" s="319"/>
      <c r="OWP202" s="319"/>
      <c r="OWQ202" s="319"/>
      <c r="OWR202" s="319"/>
      <c r="OWS202" s="319"/>
      <c r="OWT202" s="319"/>
      <c r="OWU202" s="319"/>
      <c r="OWV202" s="319"/>
      <c r="OWW202" s="319"/>
      <c r="OWX202" s="319"/>
      <c r="OWY202" s="319"/>
      <c r="OWZ202" s="319"/>
      <c r="OXA202" s="319"/>
      <c r="OXB202" s="319"/>
      <c r="OXC202" s="319"/>
      <c r="OXD202" s="319"/>
      <c r="OXE202" s="319"/>
      <c r="OXF202" s="319"/>
      <c r="OXG202" s="319"/>
      <c r="OXH202" s="319"/>
      <c r="OXI202" s="319"/>
      <c r="OXJ202" s="319"/>
      <c r="OXK202" s="319"/>
      <c r="OXL202" s="319"/>
      <c r="OXM202" s="319"/>
      <c r="OXN202" s="319"/>
      <c r="OXO202" s="319"/>
      <c r="OXP202" s="319"/>
      <c r="OXQ202" s="319"/>
      <c r="OXR202" s="319"/>
      <c r="OXS202" s="319"/>
      <c r="OXT202" s="319"/>
      <c r="OXU202" s="319"/>
      <c r="OXV202" s="319"/>
      <c r="OXW202" s="319"/>
      <c r="OXX202" s="319"/>
      <c r="OXY202" s="319"/>
      <c r="OXZ202" s="319"/>
      <c r="OYA202" s="319"/>
      <c r="OYB202" s="319"/>
      <c r="OYC202" s="319"/>
      <c r="OYD202" s="319"/>
      <c r="OYE202" s="319"/>
      <c r="OYF202" s="319"/>
      <c r="OYG202" s="319"/>
      <c r="OYH202" s="319"/>
      <c r="OYI202" s="319"/>
      <c r="OYJ202" s="319"/>
      <c r="OYK202" s="319"/>
      <c r="OYL202" s="319"/>
      <c r="OYM202" s="319"/>
      <c r="OYN202" s="319"/>
      <c r="OYO202" s="319"/>
      <c r="OYP202" s="319"/>
      <c r="OYQ202" s="319"/>
      <c r="OYR202" s="319"/>
      <c r="OYS202" s="319"/>
      <c r="OYT202" s="319"/>
      <c r="OYU202" s="319"/>
      <c r="OYV202" s="319"/>
      <c r="OYW202" s="319"/>
      <c r="OYX202" s="319"/>
      <c r="OYY202" s="319"/>
      <c r="OYZ202" s="319"/>
      <c r="OZA202" s="319"/>
      <c r="OZB202" s="319"/>
      <c r="OZC202" s="319"/>
      <c r="OZD202" s="319"/>
      <c r="OZE202" s="319"/>
      <c r="OZF202" s="319"/>
      <c r="OZG202" s="319"/>
      <c r="OZH202" s="319"/>
      <c r="OZI202" s="319"/>
      <c r="OZJ202" s="319"/>
      <c r="OZK202" s="319"/>
      <c r="OZL202" s="319"/>
      <c r="OZM202" s="319"/>
      <c r="OZN202" s="319"/>
      <c r="OZO202" s="319"/>
      <c r="OZP202" s="319"/>
      <c r="OZQ202" s="319"/>
      <c r="OZR202" s="319"/>
      <c r="OZS202" s="319"/>
      <c r="OZT202" s="319"/>
      <c r="OZU202" s="319"/>
      <c r="OZV202" s="319"/>
      <c r="OZW202" s="319"/>
      <c r="OZX202" s="319"/>
      <c r="OZY202" s="319"/>
      <c r="OZZ202" s="319"/>
      <c r="PAA202" s="319"/>
      <c r="PAB202" s="319"/>
      <c r="PAC202" s="319"/>
      <c r="PAD202" s="319"/>
      <c r="PAE202" s="319"/>
      <c r="PAF202" s="319"/>
      <c r="PAG202" s="319"/>
      <c r="PAH202" s="319"/>
      <c r="PAI202" s="319"/>
      <c r="PAJ202" s="319"/>
      <c r="PAK202" s="319"/>
      <c r="PAL202" s="319"/>
      <c r="PAM202" s="319"/>
      <c r="PAN202" s="319"/>
      <c r="PAO202" s="319"/>
      <c r="PAP202" s="319"/>
      <c r="PAQ202" s="319"/>
      <c r="PAR202" s="319"/>
      <c r="PAS202" s="319"/>
      <c r="PAT202" s="319"/>
      <c r="PAU202" s="319"/>
      <c r="PAV202" s="319"/>
      <c r="PAW202" s="319"/>
      <c r="PAX202" s="319"/>
      <c r="PAY202" s="319"/>
      <c r="PAZ202" s="319"/>
      <c r="PBA202" s="319"/>
      <c r="PBB202" s="319"/>
      <c r="PBC202" s="319"/>
      <c r="PBD202" s="319"/>
      <c r="PBE202" s="319"/>
      <c r="PBF202" s="319"/>
      <c r="PBG202" s="319"/>
      <c r="PBH202" s="319"/>
      <c r="PBI202" s="319"/>
      <c r="PBJ202" s="319"/>
      <c r="PBK202" s="319"/>
      <c r="PBL202" s="319"/>
      <c r="PBM202" s="319"/>
      <c r="PBN202" s="319"/>
      <c r="PBO202" s="319"/>
      <c r="PBP202" s="319"/>
      <c r="PBQ202" s="319"/>
      <c r="PBR202" s="319"/>
      <c r="PBS202" s="319"/>
      <c r="PBT202" s="319"/>
      <c r="PBU202" s="319"/>
      <c r="PBV202" s="319"/>
      <c r="PBW202" s="319"/>
      <c r="PBX202" s="319"/>
      <c r="PBY202" s="319"/>
      <c r="PBZ202" s="319"/>
      <c r="PCA202" s="319"/>
      <c r="PCB202" s="319"/>
      <c r="PCC202" s="319"/>
      <c r="PCD202" s="319"/>
      <c r="PCE202" s="319"/>
      <c r="PCF202" s="319"/>
      <c r="PCG202" s="319"/>
      <c r="PCH202" s="319"/>
      <c r="PCI202" s="319"/>
      <c r="PCJ202" s="319"/>
      <c r="PCK202" s="319"/>
      <c r="PCL202" s="319"/>
      <c r="PCM202" s="319"/>
      <c r="PCN202" s="319"/>
      <c r="PCO202" s="319"/>
      <c r="PCP202" s="319"/>
      <c r="PCQ202" s="319"/>
      <c r="PCR202" s="319"/>
      <c r="PCS202" s="319"/>
      <c r="PCT202" s="319"/>
      <c r="PCU202" s="319"/>
      <c r="PCV202" s="319"/>
      <c r="PCW202" s="319"/>
      <c r="PCX202" s="319"/>
      <c r="PCY202" s="319"/>
      <c r="PCZ202" s="319"/>
      <c r="PDA202" s="319"/>
      <c r="PDB202" s="319"/>
      <c r="PDC202" s="319"/>
      <c r="PDD202" s="319"/>
      <c r="PDE202" s="319"/>
      <c r="PDF202" s="319"/>
      <c r="PDG202" s="319"/>
      <c r="PDH202" s="319"/>
      <c r="PDI202" s="319"/>
      <c r="PDJ202" s="319"/>
      <c r="PDK202" s="319"/>
      <c r="PDL202" s="319"/>
      <c r="PDM202" s="319"/>
      <c r="PDN202" s="319"/>
      <c r="PDO202" s="319"/>
      <c r="PDP202" s="319"/>
      <c r="PDQ202" s="319"/>
      <c r="PDR202" s="319"/>
      <c r="PDS202" s="319"/>
      <c r="PDT202" s="319"/>
      <c r="PDU202" s="319"/>
      <c r="PDV202" s="319"/>
      <c r="PDW202" s="319"/>
      <c r="PDX202" s="319"/>
      <c r="PDY202" s="319"/>
      <c r="PDZ202" s="319"/>
      <c r="PEA202" s="319"/>
      <c r="PEB202" s="319"/>
      <c r="PEC202" s="319"/>
      <c r="PED202" s="319"/>
      <c r="PEE202" s="319"/>
      <c r="PEF202" s="319"/>
      <c r="PEG202" s="319"/>
      <c r="PEH202" s="319"/>
      <c r="PEI202" s="319"/>
      <c r="PEJ202" s="319"/>
      <c r="PEK202" s="319"/>
      <c r="PEL202" s="319"/>
      <c r="PEM202" s="319"/>
      <c r="PEN202" s="319"/>
      <c r="PEO202" s="319"/>
      <c r="PEP202" s="319"/>
      <c r="PEQ202" s="319"/>
      <c r="PER202" s="319"/>
      <c r="PES202" s="319"/>
      <c r="PET202" s="319"/>
      <c r="PEU202" s="319"/>
      <c r="PEV202" s="319"/>
      <c r="PEW202" s="319"/>
      <c r="PEX202" s="319"/>
      <c r="PEY202" s="319"/>
      <c r="PEZ202" s="319"/>
      <c r="PFA202" s="319"/>
      <c r="PFB202" s="319"/>
      <c r="PFC202" s="319"/>
      <c r="PFD202" s="319"/>
      <c r="PFE202" s="319"/>
      <c r="PFF202" s="319"/>
      <c r="PFG202" s="319"/>
      <c r="PFH202" s="319"/>
      <c r="PFI202" s="319"/>
      <c r="PFJ202" s="319"/>
      <c r="PFK202" s="319"/>
      <c r="PFL202" s="319"/>
      <c r="PFM202" s="319"/>
      <c r="PFN202" s="319"/>
      <c r="PFO202" s="319"/>
      <c r="PFP202" s="319"/>
      <c r="PFQ202" s="319"/>
      <c r="PFR202" s="319"/>
      <c r="PFS202" s="319"/>
      <c r="PFT202" s="319"/>
      <c r="PFU202" s="319"/>
      <c r="PFV202" s="319"/>
      <c r="PFW202" s="319"/>
      <c r="PFX202" s="319"/>
      <c r="PFY202" s="319"/>
      <c r="PFZ202" s="319"/>
      <c r="PGA202" s="319"/>
      <c r="PGB202" s="319"/>
      <c r="PGC202" s="319"/>
      <c r="PGD202" s="319"/>
      <c r="PGE202" s="319"/>
      <c r="PGF202" s="319"/>
      <c r="PGG202" s="319"/>
      <c r="PGH202" s="319"/>
      <c r="PGI202" s="319"/>
      <c r="PGJ202" s="319"/>
      <c r="PGK202" s="319"/>
      <c r="PGL202" s="319"/>
      <c r="PGM202" s="319"/>
      <c r="PGN202" s="319"/>
      <c r="PGO202" s="319"/>
      <c r="PGP202" s="319"/>
      <c r="PGQ202" s="319"/>
      <c r="PGR202" s="319"/>
      <c r="PGS202" s="319"/>
      <c r="PGT202" s="319"/>
      <c r="PGU202" s="319"/>
      <c r="PGV202" s="319"/>
      <c r="PGW202" s="319"/>
      <c r="PGX202" s="319"/>
      <c r="PGY202" s="319"/>
      <c r="PGZ202" s="319"/>
      <c r="PHA202" s="319"/>
      <c r="PHB202" s="319"/>
      <c r="PHC202" s="319"/>
      <c r="PHD202" s="319"/>
      <c r="PHE202" s="319"/>
      <c r="PHF202" s="319"/>
      <c r="PHG202" s="319"/>
      <c r="PHH202" s="319"/>
      <c r="PHI202" s="319"/>
      <c r="PHJ202" s="319"/>
      <c r="PHK202" s="319"/>
      <c r="PHL202" s="319"/>
      <c r="PHM202" s="319"/>
      <c r="PHN202" s="319"/>
      <c r="PHO202" s="319"/>
      <c r="PHP202" s="319"/>
      <c r="PHQ202" s="319"/>
      <c r="PHR202" s="319"/>
      <c r="PHS202" s="319"/>
      <c r="PHT202" s="319"/>
      <c r="PHU202" s="319"/>
      <c r="PHV202" s="319"/>
      <c r="PHW202" s="319"/>
      <c r="PHX202" s="319"/>
      <c r="PHY202" s="319"/>
      <c r="PHZ202" s="319"/>
      <c r="PIA202" s="319"/>
      <c r="PIB202" s="319"/>
      <c r="PIC202" s="319"/>
      <c r="PID202" s="319"/>
      <c r="PIE202" s="319"/>
      <c r="PIF202" s="319"/>
      <c r="PIG202" s="319"/>
      <c r="PIH202" s="319"/>
      <c r="PII202" s="319"/>
      <c r="PIJ202" s="319"/>
      <c r="PIK202" s="319"/>
      <c r="PIL202" s="319"/>
      <c r="PIM202" s="319"/>
      <c r="PIN202" s="319"/>
      <c r="PIO202" s="319"/>
      <c r="PIP202" s="319"/>
      <c r="PIQ202" s="319"/>
      <c r="PIR202" s="319"/>
      <c r="PIS202" s="319"/>
      <c r="PIT202" s="319"/>
      <c r="PIU202" s="319"/>
      <c r="PIV202" s="319"/>
      <c r="PIW202" s="319"/>
      <c r="PIX202" s="319"/>
      <c r="PIY202" s="319"/>
      <c r="PIZ202" s="319"/>
      <c r="PJA202" s="319"/>
      <c r="PJB202" s="319"/>
      <c r="PJC202" s="319"/>
      <c r="PJD202" s="319"/>
      <c r="PJE202" s="319"/>
      <c r="PJF202" s="319"/>
      <c r="PJG202" s="319"/>
      <c r="PJH202" s="319"/>
      <c r="PJI202" s="319"/>
      <c r="PJJ202" s="319"/>
      <c r="PJK202" s="319"/>
      <c r="PJL202" s="319"/>
      <c r="PJM202" s="319"/>
      <c r="PJN202" s="319"/>
      <c r="PJO202" s="319"/>
      <c r="PJP202" s="319"/>
      <c r="PJQ202" s="319"/>
      <c r="PJR202" s="319"/>
      <c r="PJS202" s="319"/>
      <c r="PJT202" s="319"/>
      <c r="PJU202" s="319"/>
      <c r="PJV202" s="319"/>
      <c r="PJW202" s="319"/>
      <c r="PJX202" s="319"/>
      <c r="PJY202" s="319"/>
      <c r="PJZ202" s="319"/>
      <c r="PKA202" s="319"/>
      <c r="PKB202" s="319"/>
      <c r="PKC202" s="319"/>
      <c r="PKD202" s="319"/>
      <c r="PKE202" s="319"/>
      <c r="PKF202" s="319"/>
      <c r="PKG202" s="319"/>
      <c r="PKH202" s="319"/>
      <c r="PKI202" s="319"/>
      <c r="PKJ202" s="319"/>
      <c r="PKK202" s="319"/>
      <c r="PKL202" s="319"/>
      <c r="PKM202" s="319"/>
      <c r="PKN202" s="319"/>
      <c r="PKO202" s="319"/>
      <c r="PKP202" s="319"/>
      <c r="PKQ202" s="319"/>
      <c r="PKR202" s="319"/>
      <c r="PKS202" s="319"/>
      <c r="PKT202" s="319"/>
      <c r="PKU202" s="319"/>
      <c r="PKV202" s="319"/>
      <c r="PKW202" s="319"/>
      <c r="PKX202" s="319"/>
      <c r="PKY202" s="319"/>
      <c r="PKZ202" s="319"/>
      <c r="PLA202" s="319"/>
      <c r="PLB202" s="319"/>
      <c r="PLC202" s="319"/>
      <c r="PLD202" s="319"/>
      <c r="PLE202" s="319"/>
      <c r="PLF202" s="319"/>
      <c r="PLG202" s="319"/>
      <c r="PLH202" s="319"/>
      <c r="PLI202" s="319"/>
      <c r="PLJ202" s="319"/>
      <c r="PLK202" s="319"/>
      <c r="PLL202" s="319"/>
      <c r="PLM202" s="319"/>
      <c r="PLN202" s="319"/>
      <c r="PLO202" s="319"/>
      <c r="PLP202" s="319"/>
      <c r="PLQ202" s="319"/>
      <c r="PLR202" s="319"/>
      <c r="PLS202" s="319"/>
      <c r="PLT202" s="319"/>
      <c r="PLU202" s="319"/>
      <c r="PLV202" s="319"/>
      <c r="PLW202" s="319"/>
      <c r="PLX202" s="319"/>
      <c r="PLY202" s="319"/>
      <c r="PLZ202" s="319"/>
      <c r="PMA202" s="319"/>
      <c r="PMB202" s="319"/>
      <c r="PMC202" s="319"/>
      <c r="PMD202" s="319"/>
      <c r="PME202" s="319"/>
      <c r="PMF202" s="319"/>
      <c r="PMG202" s="319"/>
      <c r="PMH202" s="319"/>
      <c r="PMI202" s="319"/>
      <c r="PMJ202" s="319"/>
      <c r="PMK202" s="319"/>
      <c r="PML202" s="319"/>
      <c r="PMM202" s="319"/>
      <c r="PMN202" s="319"/>
      <c r="PMO202" s="319"/>
      <c r="PMP202" s="319"/>
      <c r="PMQ202" s="319"/>
      <c r="PMR202" s="319"/>
      <c r="PMS202" s="319"/>
      <c r="PMT202" s="319"/>
      <c r="PMU202" s="319"/>
      <c r="PMV202" s="319"/>
      <c r="PMW202" s="319"/>
      <c r="PMX202" s="319"/>
      <c r="PMY202" s="319"/>
      <c r="PMZ202" s="319"/>
      <c r="PNA202" s="319"/>
      <c r="PNB202" s="319"/>
      <c r="PNC202" s="319"/>
      <c r="PND202" s="319"/>
      <c r="PNE202" s="319"/>
      <c r="PNF202" s="319"/>
      <c r="PNG202" s="319"/>
      <c r="PNH202" s="319"/>
      <c r="PNI202" s="319"/>
      <c r="PNJ202" s="319"/>
      <c r="PNK202" s="319"/>
      <c r="PNL202" s="319"/>
      <c r="PNM202" s="319"/>
      <c r="PNN202" s="319"/>
      <c r="PNO202" s="319"/>
      <c r="PNP202" s="319"/>
      <c r="PNQ202" s="319"/>
      <c r="PNR202" s="319"/>
      <c r="PNS202" s="319"/>
      <c r="PNT202" s="319"/>
      <c r="PNU202" s="319"/>
      <c r="PNV202" s="319"/>
      <c r="PNW202" s="319"/>
      <c r="PNX202" s="319"/>
      <c r="PNY202" s="319"/>
      <c r="PNZ202" s="319"/>
      <c r="POA202" s="319"/>
      <c r="POB202" s="319"/>
      <c r="POC202" s="319"/>
      <c r="POD202" s="319"/>
      <c r="POE202" s="319"/>
      <c r="POF202" s="319"/>
      <c r="POG202" s="319"/>
      <c r="POH202" s="319"/>
      <c r="POI202" s="319"/>
      <c r="POJ202" s="319"/>
      <c r="POK202" s="319"/>
      <c r="POL202" s="319"/>
      <c r="POM202" s="319"/>
      <c r="PON202" s="319"/>
      <c r="POO202" s="319"/>
      <c r="POP202" s="319"/>
      <c r="POQ202" s="319"/>
      <c r="POR202" s="319"/>
      <c r="POS202" s="319"/>
      <c r="POT202" s="319"/>
      <c r="POU202" s="319"/>
      <c r="POV202" s="319"/>
      <c r="POW202" s="319"/>
      <c r="POX202" s="319"/>
      <c r="POY202" s="319"/>
      <c r="POZ202" s="319"/>
      <c r="PPA202" s="319"/>
      <c r="PPB202" s="319"/>
      <c r="PPC202" s="319"/>
      <c r="PPD202" s="319"/>
      <c r="PPE202" s="319"/>
      <c r="PPF202" s="319"/>
      <c r="PPG202" s="319"/>
      <c r="PPH202" s="319"/>
      <c r="PPI202" s="319"/>
      <c r="PPJ202" s="319"/>
      <c r="PPK202" s="319"/>
      <c r="PPL202" s="319"/>
      <c r="PPM202" s="319"/>
      <c r="PPN202" s="319"/>
      <c r="PPO202" s="319"/>
      <c r="PPP202" s="319"/>
      <c r="PPQ202" s="319"/>
      <c r="PPR202" s="319"/>
      <c r="PPS202" s="319"/>
      <c r="PPT202" s="319"/>
      <c r="PPU202" s="319"/>
      <c r="PPV202" s="319"/>
      <c r="PPW202" s="319"/>
      <c r="PPX202" s="319"/>
      <c r="PPY202" s="319"/>
      <c r="PPZ202" s="319"/>
      <c r="PQA202" s="319"/>
      <c r="PQB202" s="319"/>
      <c r="PQC202" s="319"/>
      <c r="PQD202" s="319"/>
      <c r="PQE202" s="319"/>
      <c r="PQF202" s="319"/>
      <c r="PQG202" s="319"/>
      <c r="PQH202" s="319"/>
      <c r="PQI202" s="319"/>
      <c r="PQJ202" s="319"/>
      <c r="PQK202" s="319"/>
      <c r="PQL202" s="319"/>
      <c r="PQM202" s="319"/>
      <c r="PQN202" s="319"/>
      <c r="PQO202" s="319"/>
      <c r="PQP202" s="319"/>
      <c r="PQQ202" s="319"/>
      <c r="PQR202" s="319"/>
      <c r="PQS202" s="319"/>
      <c r="PQT202" s="319"/>
      <c r="PQU202" s="319"/>
      <c r="PQV202" s="319"/>
      <c r="PQW202" s="319"/>
      <c r="PQX202" s="319"/>
      <c r="PQY202" s="319"/>
      <c r="PQZ202" s="319"/>
      <c r="PRA202" s="319"/>
      <c r="PRB202" s="319"/>
      <c r="PRC202" s="319"/>
      <c r="PRD202" s="319"/>
      <c r="PRE202" s="319"/>
      <c r="PRF202" s="319"/>
      <c r="PRG202" s="319"/>
      <c r="PRH202" s="319"/>
      <c r="PRI202" s="319"/>
      <c r="PRJ202" s="319"/>
      <c r="PRK202" s="319"/>
      <c r="PRL202" s="319"/>
      <c r="PRM202" s="319"/>
      <c r="PRN202" s="319"/>
      <c r="PRO202" s="319"/>
      <c r="PRP202" s="319"/>
      <c r="PRQ202" s="319"/>
      <c r="PRR202" s="319"/>
      <c r="PRS202" s="319"/>
      <c r="PRT202" s="319"/>
      <c r="PRU202" s="319"/>
      <c r="PRV202" s="319"/>
      <c r="PRW202" s="319"/>
      <c r="PRX202" s="319"/>
      <c r="PRY202" s="319"/>
      <c r="PRZ202" s="319"/>
      <c r="PSA202" s="319"/>
      <c r="PSB202" s="319"/>
      <c r="PSC202" s="319"/>
      <c r="PSD202" s="319"/>
      <c r="PSE202" s="319"/>
      <c r="PSF202" s="319"/>
      <c r="PSG202" s="319"/>
      <c r="PSH202" s="319"/>
      <c r="PSI202" s="319"/>
      <c r="PSJ202" s="319"/>
      <c r="PSK202" s="319"/>
      <c r="PSL202" s="319"/>
      <c r="PSM202" s="319"/>
      <c r="PSN202" s="319"/>
      <c r="PSO202" s="319"/>
      <c r="PSP202" s="319"/>
      <c r="PSQ202" s="319"/>
      <c r="PSR202" s="319"/>
      <c r="PSS202" s="319"/>
      <c r="PST202" s="319"/>
      <c r="PSU202" s="319"/>
      <c r="PSV202" s="319"/>
      <c r="PSW202" s="319"/>
      <c r="PSX202" s="319"/>
      <c r="PSY202" s="319"/>
      <c r="PSZ202" s="319"/>
      <c r="PTA202" s="319"/>
      <c r="PTB202" s="319"/>
      <c r="PTC202" s="319"/>
      <c r="PTD202" s="319"/>
      <c r="PTE202" s="319"/>
      <c r="PTF202" s="319"/>
      <c r="PTG202" s="319"/>
      <c r="PTH202" s="319"/>
      <c r="PTI202" s="319"/>
      <c r="PTJ202" s="319"/>
      <c r="PTK202" s="319"/>
      <c r="PTL202" s="319"/>
      <c r="PTM202" s="319"/>
      <c r="PTN202" s="319"/>
      <c r="PTO202" s="319"/>
      <c r="PTP202" s="319"/>
      <c r="PTQ202" s="319"/>
      <c r="PTR202" s="319"/>
      <c r="PTS202" s="319"/>
      <c r="PTT202" s="319"/>
      <c r="PTU202" s="319"/>
      <c r="PTV202" s="319"/>
      <c r="PTW202" s="319"/>
      <c r="PTX202" s="319"/>
      <c r="PTY202" s="319"/>
      <c r="PTZ202" s="319"/>
      <c r="PUA202" s="319"/>
      <c r="PUB202" s="319"/>
      <c r="PUC202" s="319"/>
      <c r="PUD202" s="319"/>
      <c r="PUE202" s="319"/>
      <c r="PUF202" s="319"/>
      <c r="PUG202" s="319"/>
      <c r="PUH202" s="319"/>
      <c r="PUI202" s="319"/>
      <c r="PUJ202" s="319"/>
      <c r="PUK202" s="319"/>
      <c r="PUL202" s="319"/>
      <c r="PUM202" s="319"/>
      <c r="PUN202" s="319"/>
      <c r="PUO202" s="319"/>
      <c r="PUP202" s="319"/>
      <c r="PUQ202" s="319"/>
      <c r="PUR202" s="319"/>
      <c r="PUS202" s="319"/>
      <c r="PUT202" s="319"/>
      <c r="PUU202" s="319"/>
      <c r="PUV202" s="319"/>
      <c r="PUW202" s="319"/>
      <c r="PUX202" s="319"/>
      <c r="PUY202" s="319"/>
      <c r="PUZ202" s="319"/>
      <c r="PVA202" s="319"/>
      <c r="PVB202" s="319"/>
      <c r="PVC202" s="319"/>
      <c r="PVD202" s="319"/>
      <c r="PVE202" s="319"/>
      <c r="PVF202" s="319"/>
      <c r="PVG202" s="319"/>
      <c r="PVH202" s="319"/>
      <c r="PVI202" s="319"/>
      <c r="PVJ202" s="319"/>
      <c r="PVK202" s="319"/>
      <c r="PVL202" s="319"/>
      <c r="PVM202" s="319"/>
      <c r="PVN202" s="319"/>
      <c r="PVO202" s="319"/>
      <c r="PVP202" s="319"/>
      <c r="PVQ202" s="319"/>
      <c r="PVR202" s="319"/>
      <c r="PVS202" s="319"/>
      <c r="PVT202" s="319"/>
      <c r="PVU202" s="319"/>
      <c r="PVV202" s="319"/>
      <c r="PVW202" s="319"/>
      <c r="PVX202" s="319"/>
      <c r="PVY202" s="319"/>
      <c r="PVZ202" s="319"/>
      <c r="PWA202" s="319"/>
      <c r="PWB202" s="319"/>
      <c r="PWC202" s="319"/>
      <c r="PWD202" s="319"/>
      <c r="PWE202" s="319"/>
      <c r="PWF202" s="319"/>
      <c r="PWG202" s="319"/>
      <c r="PWH202" s="319"/>
      <c r="PWI202" s="319"/>
      <c r="PWJ202" s="319"/>
      <c r="PWK202" s="319"/>
      <c r="PWL202" s="319"/>
      <c r="PWM202" s="319"/>
      <c r="PWN202" s="319"/>
      <c r="PWO202" s="319"/>
      <c r="PWP202" s="319"/>
      <c r="PWQ202" s="319"/>
      <c r="PWR202" s="319"/>
      <c r="PWS202" s="319"/>
      <c r="PWT202" s="319"/>
      <c r="PWU202" s="319"/>
      <c r="PWV202" s="319"/>
      <c r="PWW202" s="319"/>
      <c r="PWX202" s="319"/>
      <c r="PWY202" s="319"/>
      <c r="PWZ202" s="319"/>
      <c r="PXA202" s="319"/>
      <c r="PXB202" s="319"/>
      <c r="PXC202" s="319"/>
      <c r="PXD202" s="319"/>
      <c r="PXE202" s="319"/>
      <c r="PXF202" s="319"/>
      <c r="PXG202" s="319"/>
      <c r="PXH202" s="319"/>
      <c r="PXI202" s="319"/>
      <c r="PXJ202" s="319"/>
      <c r="PXK202" s="319"/>
      <c r="PXL202" s="319"/>
      <c r="PXM202" s="319"/>
      <c r="PXN202" s="319"/>
      <c r="PXO202" s="319"/>
      <c r="PXP202" s="319"/>
      <c r="PXQ202" s="319"/>
      <c r="PXR202" s="319"/>
      <c r="PXS202" s="319"/>
      <c r="PXT202" s="319"/>
      <c r="PXU202" s="319"/>
      <c r="PXV202" s="319"/>
      <c r="PXW202" s="319"/>
      <c r="PXX202" s="319"/>
      <c r="PXY202" s="319"/>
      <c r="PXZ202" s="319"/>
      <c r="PYA202" s="319"/>
      <c r="PYB202" s="319"/>
      <c r="PYC202" s="319"/>
      <c r="PYD202" s="319"/>
      <c r="PYE202" s="319"/>
      <c r="PYF202" s="319"/>
      <c r="PYG202" s="319"/>
      <c r="PYH202" s="319"/>
      <c r="PYI202" s="319"/>
      <c r="PYJ202" s="319"/>
      <c r="PYK202" s="319"/>
      <c r="PYL202" s="319"/>
      <c r="PYM202" s="319"/>
      <c r="PYN202" s="319"/>
      <c r="PYO202" s="319"/>
      <c r="PYP202" s="319"/>
      <c r="PYQ202" s="319"/>
      <c r="PYR202" s="319"/>
      <c r="PYS202" s="319"/>
      <c r="PYT202" s="319"/>
      <c r="PYU202" s="319"/>
      <c r="PYV202" s="319"/>
      <c r="PYW202" s="319"/>
      <c r="PYX202" s="319"/>
      <c r="PYY202" s="319"/>
      <c r="PYZ202" s="319"/>
      <c r="PZA202" s="319"/>
      <c r="PZB202" s="319"/>
      <c r="PZC202" s="319"/>
      <c r="PZD202" s="319"/>
      <c r="PZE202" s="319"/>
      <c r="PZF202" s="319"/>
      <c r="PZG202" s="319"/>
      <c r="PZH202" s="319"/>
      <c r="PZI202" s="319"/>
      <c r="PZJ202" s="319"/>
      <c r="PZK202" s="319"/>
      <c r="PZL202" s="319"/>
      <c r="PZM202" s="319"/>
      <c r="PZN202" s="319"/>
      <c r="PZO202" s="319"/>
      <c r="PZP202" s="319"/>
      <c r="PZQ202" s="319"/>
      <c r="PZR202" s="319"/>
      <c r="PZS202" s="319"/>
      <c r="PZT202" s="319"/>
      <c r="PZU202" s="319"/>
      <c r="PZV202" s="319"/>
      <c r="PZW202" s="319"/>
      <c r="PZX202" s="319"/>
      <c r="PZY202" s="319"/>
      <c r="PZZ202" s="319"/>
      <c r="QAA202" s="319"/>
      <c r="QAB202" s="319"/>
      <c r="QAC202" s="319"/>
      <c r="QAD202" s="319"/>
      <c r="QAE202" s="319"/>
      <c r="QAF202" s="319"/>
      <c r="QAG202" s="319"/>
      <c r="QAH202" s="319"/>
      <c r="QAI202" s="319"/>
      <c r="QAJ202" s="319"/>
      <c r="QAK202" s="319"/>
      <c r="QAL202" s="319"/>
      <c r="QAM202" s="319"/>
      <c r="QAN202" s="319"/>
      <c r="QAO202" s="319"/>
      <c r="QAP202" s="319"/>
      <c r="QAQ202" s="319"/>
      <c r="QAR202" s="319"/>
      <c r="QAS202" s="319"/>
      <c r="QAT202" s="319"/>
      <c r="QAU202" s="319"/>
      <c r="QAV202" s="319"/>
      <c r="QAW202" s="319"/>
      <c r="QAX202" s="319"/>
      <c r="QAY202" s="319"/>
      <c r="QAZ202" s="319"/>
      <c r="QBA202" s="319"/>
      <c r="QBB202" s="319"/>
      <c r="QBC202" s="319"/>
      <c r="QBD202" s="319"/>
      <c r="QBE202" s="319"/>
      <c r="QBF202" s="319"/>
      <c r="QBG202" s="319"/>
      <c r="QBH202" s="319"/>
      <c r="QBI202" s="319"/>
      <c r="QBJ202" s="319"/>
      <c r="QBK202" s="319"/>
      <c r="QBL202" s="319"/>
      <c r="QBM202" s="319"/>
      <c r="QBN202" s="319"/>
      <c r="QBO202" s="319"/>
      <c r="QBP202" s="319"/>
      <c r="QBQ202" s="319"/>
      <c r="QBR202" s="319"/>
      <c r="QBS202" s="319"/>
      <c r="QBT202" s="319"/>
      <c r="QBU202" s="319"/>
      <c r="QBV202" s="319"/>
      <c r="QBW202" s="319"/>
      <c r="QBX202" s="319"/>
      <c r="QBY202" s="319"/>
      <c r="QBZ202" s="319"/>
      <c r="QCA202" s="319"/>
      <c r="QCB202" s="319"/>
      <c r="QCC202" s="319"/>
      <c r="QCD202" s="319"/>
      <c r="QCE202" s="319"/>
      <c r="QCF202" s="319"/>
      <c r="QCG202" s="319"/>
      <c r="QCH202" s="319"/>
      <c r="QCI202" s="319"/>
      <c r="QCJ202" s="319"/>
      <c r="QCK202" s="319"/>
      <c r="QCL202" s="319"/>
      <c r="QCM202" s="319"/>
      <c r="QCN202" s="319"/>
      <c r="QCO202" s="319"/>
      <c r="QCP202" s="319"/>
      <c r="QCQ202" s="319"/>
      <c r="QCR202" s="319"/>
      <c r="QCS202" s="319"/>
      <c r="QCT202" s="319"/>
      <c r="QCU202" s="319"/>
      <c r="QCV202" s="319"/>
      <c r="QCW202" s="319"/>
      <c r="QCX202" s="319"/>
      <c r="QCY202" s="319"/>
      <c r="QCZ202" s="319"/>
      <c r="QDA202" s="319"/>
      <c r="QDB202" s="319"/>
      <c r="QDC202" s="319"/>
      <c r="QDD202" s="319"/>
      <c r="QDE202" s="319"/>
      <c r="QDF202" s="319"/>
      <c r="QDG202" s="319"/>
      <c r="QDH202" s="319"/>
      <c r="QDI202" s="319"/>
      <c r="QDJ202" s="319"/>
      <c r="QDK202" s="319"/>
      <c r="QDL202" s="319"/>
      <c r="QDM202" s="319"/>
      <c r="QDN202" s="319"/>
      <c r="QDO202" s="319"/>
      <c r="QDP202" s="319"/>
      <c r="QDQ202" s="319"/>
      <c r="QDR202" s="319"/>
      <c r="QDS202" s="319"/>
      <c r="QDT202" s="319"/>
      <c r="QDU202" s="319"/>
      <c r="QDV202" s="319"/>
      <c r="QDW202" s="319"/>
      <c r="QDX202" s="319"/>
      <c r="QDY202" s="319"/>
      <c r="QDZ202" s="319"/>
      <c r="QEA202" s="319"/>
      <c r="QEB202" s="319"/>
      <c r="QEC202" s="319"/>
      <c r="QED202" s="319"/>
      <c r="QEE202" s="319"/>
      <c r="QEF202" s="319"/>
      <c r="QEG202" s="319"/>
      <c r="QEH202" s="319"/>
      <c r="QEI202" s="319"/>
      <c r="QEJ202" s="319"/>
      <c r="QEK202" s="319"/>
      <c r="QEL202" s="319"/>
      <c r="QEM202" s="319"/>
      <c r="QEN202" s="319"/>
      <c r="QEO202" s="319"/>
      <c r="QEP202" s="319"/>
      <c r="QEQ202" s="319"/>
      <c r="QER202" s="319"/>
      <c r="QES202" s="319"/>
      <c r="QET202" s="319"/>
      <c r="QEU202" s="319"/>
      <c r="QEV202" s="319"/>
      <c r="QEW202" s="319"/>
      <c r="QEX202" s="319"/>
      <c r="QEY202" s="319"/>
      <c r="QEZ202" s="319"/>
      <c r="QFA202" s="319"/>
      <c r="QFB202" s="319"/>
      <c r="QFC202" s="319"/>
      <c r="QFD202" s="319"/>
      <c r="QFE202" s="319"/>
      <c r="QFF202" s="319"/>
      <c r="QFG202" s="319"/>
      <c r="QFH202" s="319"/>
      <c r="QFI202" s="319"/>
      <c r="QFJ202" s="319"/>
      <c r="QFK202" s="319"/>
      <c r="QFL202" s="319"/>
      <c r="QFM202" s="319"/>
      <c r="QFN202" s="319"/>
      <c r="QFO202" s="319"/>
      <c r="QFP202" s="319"/>
      <c r="QFQ202" s="319"/>
      <c r="QFR202" s="319"/>
      <c r="QFS202" s="319"/>
      <c r="QFT202" s="319"/>
      <c r="QFU202" s="319"/>
      <c r="QFV202" s="319"/>
      <c r="QFW202" s="319"/>
      <c r="QFX202" s="319"/>
      <c r="QFY202" s="319"/>
      <c r="QFZ202" s="319"/>
      <c r="QGA202" s="319"/>
      <c r="QGB202" s="319"/>
      <c r="QGC202" s="319"/>
      <c r="QGD202" s="319"/>
      <c r="QGE202" s="319"/>
      <c r="QGF202" s="319"/>
      <c r="QGG202" s="319"/>
      <c r="QGH202" s="319"/>
      <c r="QGI202" s="319"/>
      <c r="QGJ202" s="319"/>
      <c r="QGK202" s="319"/>
      <c r="QGL202" s="319"/>
      <c r="QGM202" s="319"/>
      <c r="QGN202" s="319"/>
      <c r="QGO202" s="319"/>
      <c r="QGP202" s="319"/>
      <c r="QGQ202" s="319"/>
      <c r="QGR202" s="319"/>
      <c r="QGS202" s="319"/>
      <c r="QGT202" s="319"/>
      <c r="QGU202" s="319"/>
      <c r="QGV202" s="319"/>
      <c r="QGW202" s="319"/>
      <c r="QGX202" s="319"/>
      <c r="QGY202" s="319"/>
      <c r="QGZ202" s="319"/>
      <c r="QHA202" s="319"/>
      <c r="QHB202" s="319"/>
      <c r="QHC202" s="319"/>
      <c r="QHD202" s="319"/>
      <c r="QHE202" s="319"/>
      <c r="QHF202" s="319"/>
      <c r="QHG202" s="319"/>
      <c r="QHH202" s="319"/>
      <c r="QHI202" s="319"/>
      <c r="QHJ202" s="319"/>
      <c r="QHK202" s="319"/>
      <c r="QHL202" s="319"/>
      <c r="QHM202" s="319"/>
      <c r="QHN202" s="319"/>
      <c r="QHO202" s="319"/>
      <c r="QHP202" s="319"/>
      <c r="QHQ202" s="319"/>
      <c r="QHR202" s="319"/>
      <c r="QHS202" s="319"/>
      <c r="QHT202" s="319"/>
      <c r="QHU202" s="319"/>
      <c r="QHV202" s="319"/>
      <c r="QHW202" s="319"/>
      <c r="QHX202" s="319"/>
      <c r="QHY202" s="319"/>
      <c r="QHZ202" s="319"/>
      <c r="QIA202" s="319"/>
      <c r="QIB202" s="319"/>
      <c r="QIC202" s="319"/>
      <c r="QID202" s="319"/>
      <c r="QIE202" s="319"/>
      <c r="QIF202" s="319"/>
      <c r="QIG202" s="319"/>
      <c r="QIH202" s="319"/>
      <c r="QII202" s="319"/>
      <c r="QIJ202" s="319"/>
      <c r="QIK202" s="319"/>
      <c r="QIL202" s="319"/>
      <c r="QIM202" s="319"/>
      <c r="QIN202" s="319"/>
      <c r="QIO202" s="319"/>
      <c r="QIP202" s="319"/>
      <c r="QIQ202" s="319"/>
      <c r="QIR202" s="319"/>
      <c r="QIS202" s="319"/>
      <c r="QIT202" s="319"/>
      <c r="QIU202" s="319"/>
      <c r="QIV202" s="319"/>
      <c r="QIW202" s="319"/>
      <c r="QIX202" s="319"/>
      <c r="QIY202" s="319"/>
      <c r="QIZ202" s="319"/>
      <c r="QJA202" s="319"/>
      <c r="QJB202" s="319"/>
      <c r="QJC202" s="319"/>
      <c r="QJD202" s="319"/>
      <c r="QJE202" s="319"/>
      <c r="QJF202" s="319"/>
      <c r="QJG202" s="319"/>
      <c r="QJH202" s="319"/>
      <c r="QJI202" s="319"/>
      <c r="QJJ202" s="319"/>
      <c r="QJK202" s="319"/>
      <c r="QJL202" s="319"/>
      <c r="QJM202" s="319"/>
      <c r="QJN202" s="319"/>
      <c r="QJO202" s="319"/>
      <c r="QJP202" s="319"/>
      <c r="QJQ202" s="319"/>
      <c r="QJR202" s="319"/>
      <c r="QJS202" s="319"/>
      <c r="QJT202" s="319"/>
      <c r="QJU202" s="319"/>
      <c r="QJV202" s="319"/>
      <c r="QJW202" s="319"/>
      <c r="QJX202" s="319"/>
      <c r="QJY202" s="319"/>
      <c r="QJZ202" s="319"/>
      <c r="QKA202" s="319"/>
      <c r="QKB202" s="319"/>
      <c r="QKC202" s="319"/>
      <c r="QKD202" s="319"/>
      <c r="QKE202" s="319"/>
      <c r="QKF202" s="319"/>
      <c r="QKG202" s="319"/>
      <c r="QKH202" s="319"/>
      <c r="QKI202" s="319"/>
      <c r="QKJ202" s="319"/>
      <c r="QKK202" s="319"/>
      <c r="QKL202" s="319"/>
      <c r="QKM202" s="319"/>
      <c r="QKN202" s="319"/>
      <c r="QKO202" s="319"/>
      <c r="QKP202" s="319"/>
      <c r="QKQ202" s="319"/>
      <c r="QKR202" s="319"/>
      <c r="QKS202" s="319"/>
      <c r="QKT202" s="319"/>
      <c r="QKU202" s="319"/>
      <c r="QKV202" s="319"/>
      <c r="QKW202" s="319"/>
      <c r="QKX202" s="319"/>
      <c r="QKY202" s="319"/>
      <c r="QKZ202" s="319"/>
      <c r="QLA202" s="319"/>
      <c r="QLB202" s="319"/>
      <c r="QLC202" s="319"/>
      <c r="QLD202" s="319"/>
      <c r="QLE202" s="319"/>
      <c r="QLF202" s="319"/>
      <c r="QLG202" s="319"/>
      <c r="QLH202" s="319"/>
      <c r="QLI202" s="319"/>
      <c r="QLJ202" s="319"/>
      <c r="QLK202" s="319"/>
      <c r="QLL202" s="319"/>
      <c r="QLM202" s="319"/>
      <c r="QLN202" s="319"/>
      <c r="QLO202" s="319"/>
      <c r="QLP202" s="319"/>
      <c r="QLQ202" s="319"/>
      <c r="QLR202" s="319"/>
      <c r="QLS202" s="319"/>
      <c r="QLT202" s="319"/>
      <c r="QLU202" s="319"/>
      <c r="QLV202" s="319"/>
      <c r="QLW202" s="319"/>
      <c r="QLX202" s="319"/>
      <c r="QLY202" s="319"/>
      <c r="QLZ202" s="319"/>
      <c r="QMA202" s="319"/>
      <c r="QMB202" s="319"/>
      <c r="QMC202" s="319"/>
      <c r="QMD202" s="319"/>
      <c r="QME202" s="319"/>
      <c r="QMF202" s="319"/>
      <c r="QMG202" s="319"/>
      <c r="QMH202" s="319"/>
      <c r="QMI202" s="319"/>
      <c r="QMJ202" s="319"/>
      <c r="QMK202" s="319"/>
      <c r="QML202" s="319"/>
      <c r="QMM202" s="319"/>
      <c r="QMN202" s="319"/>
      <c r="QMO202" s="319"/>
      <c r="QMP202" s="319"/>
      <c r="QMQ202" s="319"/>
      <c r="QMR202" s="319"/>
      <c r="QMS202" s="319"/>
      <c r="QMT202" s="319"/>
      <c r="QMU202" s="319"/>
      <c r="QMV202" s="319"/>
      <c r="QMW202" s="319"/>
      <c r="QMX202" s="319"/>
      <c r="QMY202" s="319"/>
      <c r="QMZ202" s="319"/>
      <c r="QNA202" s="319"/>
      <c r="QNB202" s="319"/>
      <c r="QNC202" s="319"/>
      <c r="QND202" s="319"/>
      <c r="QNE202" s="319"/>
      <c r="QNF202" s="319"/>
      <c r="QNG202" s="319"/>
      <c r="QNH202" s="319"/>
      <c r="QNI202" s="319"/>
      <c r="QNJ202" s="319"/>
      <c r="QNK202" s="319"/>
      <c r="QNL202" s="319"/>
      <c r="QNM202" s="319"/>
      <c r="QNN202" s="319"/>
      <c r="QNO202" s="319"/>
      <c r="QNP202" s="319"/>
      <c r="QNQ202" s="319"/>
      <c r="QNR202" s="319"/>
      <c r="QNS202" s="319"/>
      <c r="QNT202" s="319"/>
      <c r="QNU202" s="319"/>
      <c r="QNV202" s="319"/>
      <c r="QNW202" s="319"/>
      <c r="QNX202" s="319"/>
      <c r="QNY202" s="319"/>
      <c r="QNZ202" s="319"/>
      <c r="QOA202" s="319"/>
      <c r="QOB202" s="319"/>
      <c r="QOC202" s="319"/>
      <c r="QOD202" s="319"/>
      <c r="QOE202" s="319"/>
      <c r="QOF202" s="319"/>
      <c r="QOG202" s="319"/>
      <c r="QOH202" s="319"/>
      <c r="QOI202" s="319"/>
      <c r="QOJ202" s="319"/>
      <c r="QOK202" s="319"/>
      <c r="QOL202" s="319"/>
      <c r="QOM202" s="319"/>
      <c r="QON202" s="319"/>
      <c r="QOO202" s="319"/>
      <c r="QOP202" s="319"/>
      <c r="QOQ202" s="319"/>
      <c r="QOR202" s="319"/>
      <c r="QOS202" s="319"/>
      <c r="QOT202" s="319"/>
      <c r="QOU202" s="319"/>
      <c r="QOV202" s="319"/>
      <c r="QOW202" s="319"/>
      <c r="QOX202" s="319"/>
      <c r="QOY202" s="319"/>
      <c r="QOZ202" s="319"/>
      <c r="QPA202" s="319"/>
      <c r="QPB202" s="319"/>
      <c r="QPC202" s="319"/>
      <c r="QPD202" s="319"/>
      <c r="QPE202" s="319"/>
      <c r="QPF202" s="319"/>
      <c r="QPG202" s="319"/>
      <c r="QPH202" s="319"/>
      <c r="QPI202" s="319"/>
      <c r="QPJ202" s="319"/>
      <c r="QPK202" s="319"/>
      <c r="QPL202" s="319"/>
      <c r="QPM202" s="319"/>
      <c r="QPN202" s="319"/>
      <c r="QPO202" s="319"/>
      <c r="QPP202" s="319"/>
      <c r="QPQ202" s="319"/>
      <c r="QPR202" s="319"/>
      <c r="QPS202" s="319"/>
      <c r="QPT202" s="319"/>
      <c r="QPU202" s="319"/>
      <c r="QPV202" s="319"/>
      <c r="QPW202" s="319"/>
      <c r="QPX202" s="319"/>
      <c r="QPY202" s="319"/>
      <c r="QPZ202" s="319"/>
      <c r="QQA202" s="319"/>
      <c r="QQB202" s="319"/>
      <c r="QQC202" s="319"/>
      <c r="QQD202" s="319"/>
      <c r="QQE202" s="319"/>
      <c r="QQF202" s="319"/>
      <c r="QQG202" s="319"/>
      <c r="QQH202" s="319"/>
      <c r="QQI202" s="319"/>
      <c r="QQJ202" s="319"/>
      <c r="QQK202" s="319"/>
      <c r="QQL202" s="319"/>
      <c r="QQM202" s="319"/>
      <c r="QQN202" s="319"/>
      <c r="QQO202" s="319"/>
      <c r="QQP202" s="319"/>
      <c r="QQQ202" s="319"/>
      <c r="QQR202" s="319"/>
      <c r="QQS202" s="319"/>
      <c r="QQT202" s="319"/>
      <c r="QQU202" s="319"/>
      <c r="QQV202" s="319"/>
      <c r="QQW202" s="319"/>
      <c r="QQX202" s="319"/>
      <c r="QQY202" s="319"/>
      <c r="QQZ202" s="319"/>
      <c r="QRA202" s="319"/>
      <c r="QRB202" s="319"/>
      <c r="QRC202" s="319"/>
      <c r="QRD202" s="319"/>
      <c r="QRE202" s="319"/>
      <c r="QRF202" s="319"/>
      <c r="QRG202" s="319"/>
      <c r="QRH202" s="319"/>
      <c r="QRI202" s="319"/>
      <c r="QRJ202" s="319"/>
      <c r="QRK202" s="319"/>
      <c r="QRL202" s="319"/>
      <c r="QRM202" s="319"/>
      <c r="QRN202" s="319"/>
      <c r="QRO202" s="319"/>
      <c r="QRP202" s="319"/>
      <c r="QRQ202" s="319"/>
      <c r="QRR202" s="319"/>
      <c r="QRS202" s="319"/>
      <c r="QRT202" s="319"/>
      <c r="QRU202" s="319"/>
      <c r="QRV202" s="319"/>
      <c r="QRW202" s="319"/>
      <c r="QRX202" s="319"/>
      <c r="QRY202" s="319"/>
      <c r="QRZ202" s="319"/>
      <c r="QSA202" s="319"/>
      <c r="QSB202" s="319"/>
      <c r="QSC202" s="319"/>
      <c r="QSD202" s="319"/>
      <c r="QSE202" s="319"/>
      <c r="QSF202" s="319"/>
      <c r="QSG202" s="319"/>
      <c r="QSH202" s="319"/>
      <c r="QSI202" s="319"/>
      <c r="QSJ202" s="319"/>
      <c r="QSK202" s="319"/>
      <c r="QSL202" s="319"/>
      <c r="QSM202" s="319"/>
      <c r="QSN202" s="319"/>
      <c r="QSO202" s="319"/>
      <c r="QSP202" s="319"/>
      <c r="QSQ202" s="319"/>
      <c r="QSR202" s="319"/>
      <c r="QSS202" s="319"/>
      <c r="QST202" s="319"/>
      <c r="QSU202" s="319"/>
      <c r="QSV202" s="319"/>
      <c r="QSW202" s="319"/>
      <c r="QSX202" s="319"/>
      <c r="QSY202" s="319"/>
      <c r="QSZ202" s="319"/>
      <c r="QTA202" s="319"/>
      <c r="QTB202" s="319"/>
      <c r="QTC202" s="319"/>
      <c r="QTD202" s="319"/>
      <c r="QTE202" s="319"/>
      <c r="QTF202" s="319"/>
      <c r="QTG202" s="319"/>
      <c r="QTH202" s="319"/>
      <c r="QTI202" s="319"/>
      <c r="QTJ202" s="319"/>
      <c r="QTK202" s="319"/>
      <c r="QTL202" s="319"/>
      <c r="QTM202" s="319"/>
      <c r="QTN202" s="319"/>
      <c r="QTO202" s="319"/>
      <c r="QTP202" s="319"/>
      <c r="QTQ202" s="319"/>
      <c r="QTR202" s="319"/>
      <c r="QTS202" s="319"/>
      <c r="QTT202" s="319"/>
      <c r="QTU202" s="319"/>
      <c r="QTV202" s="319"/>
      <c r="QTW202" s="319"/>
      <c r="QTX202" s="319"/>
      <c r="QTY202" s="319"/>
      <c r="QTZ202" s="319"/>
      <c r="QUA202" s="319"/>
      <c r="QUB202" s="319"/>
      <c r="QUC202" s="319"/>
      <c r="QUD202" s="319"/>
      <c r="QUE202" s="319"/>
      <c r="QUF202" s="319"/>
      <c r="QUG202" s="319"/>
      <c r="QUH202" s="319"/>
      <c r="QUI202" s="319"/>
      <c r="QUJ202" s="319"/>
      <c r="QUK202" s="319"/>
      <c r="QUL202" s="319"/>
      <c r="QUM202" s="319"/>
      <c r="QUN202" s="319"/>
      <c r="QUO202" s="319"/>
      <c r="QUP202" s="319"/>
      <c r="QUQ202" s="319"/>
      <c r="QUR202" s="319"/>
      <c r="QUS202" s="319"/>
      <c r="QUT202" s="319"/>
      <c r="QUU202" s="319"/>
      <c r="QUV202" s="319"/>
      <c r="QUW202" s="319"/>
      <c r="QUX202" s="319"/>
      <c r="QUY202" s="319"/>
      <c r="QUZ202" s="319"/>
      <c r="QVA202" s="319"/>
      <c r="QVB202" s="319"/>
      <c r="QVC202" s="319"/>
      <c r="QVD202" s="319"/>
      <c r="QVE202" s="319"/>
      <c r="QVF202" s="319"/>
      <c r="QVG202" s="319"/>
      <c r="QVH202" s="319"/>
      <c r="QVI202" s="319"/>
      <c r="QVJ202" s="319"/>
      <c r="QVK202" s="319"/>
      <c r="QVL202" s="319"/>
      <c r="QVM202" s="319"/>
      <c r="QVN202" s="319"/>
      <c r="QVO202" s="319"/>
      <c r="QVP202" s="319"/>
      <c r="QVQ202" s="319"/>
      <c r="QVR202" s="319"/>
      <c r="QVS202" s="319"/>
      <c r="QVT202" s="319"/>
      <c r="QVU202" s="319"/>
      <c r="QVV202" s="319"/>
      <c r="QVW202" s="319"/>
      <c r="QVX202" s="319"/>
      <c r="QVY202" s="319"/>
      <c r="QVZ202" s="319"/>
      <c r="QWA202" s="319"/>
      <c r="QWB202" s="319"/>
      <c r="QWC202" s="319"/>
      <c r="QWD202" s="319"/>
      <c r="QWE202" s="319"/>
      <c r="QWF202" s="319"/>
      <c r="QWG202" s="319"/>
      <c r="QWH202" s="319"/>
      <c r="QWI202" s="319"/>
      <c r="QWJ202" s="319"/>
      <c r="QWK202" s="319"/>
      <c r="QWL202" s="319"/>
      <c r="QWM202" s="319"/>
      <c r="QWN202" s="319"/>
      <c r="QWO202" s="319"/>
      <c r="QWP202" s="319"/>
      <c r="QWQ202" s="319"/>
      <c r="QWR202" s="319"/>
      <c r="QWS202" s="319"/>
      <c r="QWT202" s="319"/>
      <c r="QWU202" s="319"/>
      <c r="QWV202" s="319"/>
      <c r="QWW202" s="319"/>
      <c r="QWX202" s="319"/>
      <c r="QWY202" s="319"/>
      <c r="QWZ202" s="319"/>
      <c r="QXA202" s="319"/>
      <c r="QXB202" s="319"/>
      <c r="QXC202" s="319"/>
      <c r="QXD202" s="319"/>
      <c r="QXE202" s="319"/>
      <c r="QXF202" s="319"/>
      <c r="QXG202" s="319"/>
      <c r="QXH202" s="319"/>
      <c r="QXI202" s="319"/>
      <c r="QXJ202" s="319"/>
      <c r="QXK202" s="319"/>
      <c r="QXL202" s="319"/>
      <c r="QXM202" s="319"/>
      <c r="QXN202" s="319"/>
      <c r="QXO202" s="319"/>
      <c r="QXP202" s="319"/>
      <c r="QXQ202" s="319"/>
      <c r="QXR202" s="319"/>
      <c r="QXS202" s="319"/>
      <c r="QXT202" s="319"/>
      <c r="QXU202" s="319"/>
      <c r="QXV202" s="319"/>
      <c r="QXW202" s="319"/>
      <c r="QXX202" s="319"/>
      <c r="QXY202" s="319"/>
      <c r="QXZ202" s="319"/>
      <c r="QYA202" s="319"/>
      <c r="QYB202" s="319"/>
      <c r="QYC202" s="319"/>
      <c r="QYD202" s="319"/>
      <c r="QYE202" s="319"/>
      <c r="QYF202" s="319"/>
      <c r="QYG202" s="319"/>
      <c r="QYH202" s="319"/>
      <c r="QYI202" s="319"/>
      <c r="QYJ202" s="319"/>
      <c r="QYK202" s="319"/>
      <c r="QYL202" s="319"/>
      <c r="QYM202" s="319"/>
      <c r="QYN202" s="319"/>
      <c r="QYO202" s="319"/>
      <c r="QYP202" s="319"/>
      <c r="QYQ202" s="319"/>
      <c r="QYR202" s="319"/>
      <c r="QYS202" s="319"/>
      <c r="QYT202" s="319"/>
      <c r="QYU202" s="319"/>
      <c r="QYV202" s="319"/>
      <c r="QYW202" s="319"/>
      <c r="QYX202" s="319"/>
      <c r="QYY202" s="319"/>
      <c r="QYZ202" s="319"/>
      <c r="QZA202" s="319"/>
      <c r="QZB202" s="319"/>
      <c r="QZC202" s="319"/>
      <c r="QZD202" s="319"/>
      <c r="QZE202" s="319"/>
      <c r="QZF202" s="319"/>
      <c r="QZG202" s="319"/>
      <c r="QZH202" s="319"/>
      <c r="QZI202" s="319"/>
      <c r="QZJ202" s="319"/>
      <c r="QZK202" s="319"/>
      <c r="QZL202" s="319"/>
      <c r="QZM202" s="319"/>
      <c r="QZN202" s="319"/>
      <c r="QZO202" s="319"/>
      <c r="QZP202" s="319"/>
      <c r="QZQ202" s="319"/>
      <c r="QZR202" s="319"/>
      <c r="QZS202" s="319"/>
      <c r="QZT202" s="319"/>
      <c r="QZU202" s="319"/>
      <c r="QZV202" s="319"/>
      <c r="QZW202" s="319"/>
      <c r="QZX202" s="319"/>
      <c r="QZY202" s="319"/>
      <c r="QZZ202" s="319"/>
      <c r="RAA202" s="319"/>
      <c r="RAB202" s="319"/>
      <c r="RAC202" s="319"/>
      <c r="RAD202" s="319"/>
      <c r="RAE202" s="319"/>
      <c r="RAF202" s="319"/>
      <c r="RAG202" s="319"/>
      <c r="RAH202" s="319"/>
      <c r="RAI202" s="319"/>
      <c r="RAJ202" s="319"/>
      <c r="RAK202" s="319"/>
      <c r="RAL202" s="319"/>
      <c r="RAM202" s="319"/>
      <c r="RAN202" s="319"/>
      <c r="RAO202" s="319"/>
      <c r="RAP202" s="319"/>
      <c r="RAQ202" s="319"/>
      <c r="RAR202" s="319"/>
      <c r="RAS202" s="319"/>
      <c r="RAT202" s="319"/>
      <c r="RAU202" s="319"/>
      <c r="RAV202" s="319"/>
      <c r="RAW202" s="319"/>
      <c r="RAX202" s="319"/>
      <c r="RAY202" s="319"/>
      <c r="RAZ202" s="319"/>
      <c r="RBA202" s="319"/>
      <c r="RBB202" s="319"/>
      <c r="RBC202" s="319"/>
      <c r="RBD202" s="319"/>
      <c r="RBE202" s="319"/>
      <c r="RBF202" s="319"/>
      <c r="RBG202" s="319"/>
      <c r="RBH202" s="319"/>
      <c r="RBI202" s="319"/>
      <c r="RBJ202" s="319"/>
      <c r="RBK202" s="319"/>
      <c r="RBL202" s="319"/>
      <c r="RBM202" s="319"/>
      <c r="RBN202" s="319"/>
      <c r="RBO202" s="319"/>
      <c r="RBP202" s="319"/>
      <c r="RBQ202" s="319"/>
      <c r="RBR202" s="319"/>
      <c r="RBS202" s="319"/>
      <c r="RBT202" s="319"/>
      <c r="RBU202" s="319"/>
      <c r="RBV202" s="319"/>
      <c r="RBW202" s="319"/>
      <c r="RBX202" s="319"/>
      <c r="RBY202" s="319"/>
      <c r="RBZ202" s="319"/>
      <c r="RCA202" s="319"/>
      <c r="RCB202" s="319"/>
      <c r="RCC202" s="319"/>
      <c r="RCD202" s="319"/>
      <c r="RCE202" s="319"/>
      <c r="RCF202" s="319"/>
      <c r="RCG202" s="319"/>
      <c r="RCH202" s="319"/>
      <c r="RCI202" s="319"/>
      <c r="RCJ202" s="319"/>
      <c r="RCK202" s="319"/>
      <c r="RCL202" s="319"/>
      <c r="RCM202" s="319"/>
      <c r="RCN202" s="319"/>
      <c r="RCO202" s="319"/>
      <c r="RCP202" s="319"/>
      <c r="RCQ202" s="319"/>
      <c r="RCR202" s="319"/>
      <c r="RCS202" s="319"/>
      <c r="RCT202" s="319"/>
      <c r="RCU202" s="319"/>
      <c r="RCV202" s="319"/>
      <c r="RCW202" s="319"/>
      <c r="RCX202" s="319"/>
      <c r="RCY202" s="319"/>
      <c r="RCZ202" s="319"/>
      <c r="RDA202" s="319"/>
      <c r="RDB202" s="319"/>
      <c r="RDC202" s="319"/>
      <c r="RDD202" s="319"/>
      <c r="RDE202" s="319"/>
      <c r="RDF202" s="319"/>
      <c r="RDG202" s="319"/>
      <c r="RDH202" s="319"/>
      <c r="RDI202" s="319"/>
      <c r="RDJ202" s="319"/>
      <c r="RDK202" s="319"/>
      <c r="RDL202" s="319"/>
      <c r="RDM202" s="319"/>
      <c r="RDN202" s="319"/>
      <c r="RDO202" s="319"/>
      <c r="RDP202" s="319"/>
      <c r="RDQ202" s="319"/>
      <c r="RDR202" s="319"/>
      <c r="RDS202" s="319"/>
      <c r="RDT202" s="319"/>
      <c r="RDU202" s="319"/>
      <c r="RDV202" s="319"/>
      <c r="RDW202" s="319"/>
      <c r="RDX202" s="319"/>
      <c r="RDY202" s="319"/>
      <c r="RDZ202" s="319"/>
      <c r="REA202" s="319"/>
      <c r="REB202" s="319"/>
      <c r="REC202" s="319"/>
      <c r="RED202" s="319"/>
      <c r="REE202" s="319"/>
      <c r="REF202" s="319"/>
      <c r="REG202" s="319"/>
      <c r="REH202" s="319"/>
      <c r="REI202" s="319"/>
      <c r="REJ202" s="319"/>
      <c r="REK202" s="319"/>
      <c r="REL202" s="319"/>
      <c r="REM202" s="319"/>
      <c r="REN202" s="319"/>
      <c r="REO202" s="319"/>
      <c r="REP202" s="319"/>
      <c r="REQ202" s="319"/>
      <c r="RER202" s="319"/>
      <c r="RES202" s="319"/>
      <c r="RET202" s="319"/>
      <c r="REU202" s="319"/>
      <c r="REV202" s="319"/>
      <c r="REW202" s="319"/>
      <c r="REX202" s="319"/>
      <c r="REY202" s="319"/>
      <c r="REZ202" s="319"/>
      <c r="RFA202" s="319"/>
      <c r="RFB202" s="319"/>
      <c r="RFC202" s="319"/>
      <c r="RFD202" s="319"/>
      <c r="RFE202" s="319"/>
      <c r="RFF202" s="319"/>
      <c r="RFG202" s="319"/>
      <c r="RFH202" s="319"/>
      <c r="RFI202" s="319"/>
      <c r="RFJ202" s="319"/>
      <c r="RFK202" s="319"/>
      <c r="RFL202" s="319"/>
      <c r="RFM202" s="319"/>
      <c r="RFN202" s="319"/>
      <c r="RFO202" s="319"/>
      <c r="RFP202" s="319"/>
      <c r="RFQ202" s="319"/>
      <c r="RFR202" s="319"/>
      <c r="RFS202" s="319"/>
      <c r="RFT202" s="319"/>
      <c r="RFU202" s="319"/>
      <c r="RFV202" s="319"/>
      <c r="RFW202" s="319"/>
      <c r="RFX202" s="319"/>
      <c r="RFY202" s="319"/>
      <c r="RFZ202" s="319"/>
      <c r="RGA202" s="319"/>
      <c r="RGB202" s="319"/>
      <c r="RGC202" s="319"/>
      <c r="RGD202" s="319"/>
      <c r="RGE202" s="319"/>
      <c r="RGF202" s="319"/>
      <c r="RGG202" s="319"/>
      <c r="RGH202" s="319"/>
      <c r="RGI202" s="319"/>
      <c r="RGJ202" s="319"/>
      <c r="RGK202" s="319"/>
      <c r="RGL202" s="319"/>
      <c r="RGM202" s="319"/>
      <c r="RGN202" s="319"/>
      <c r="RGO202" s="319"/>
      <c r="RGP202" s="319"/>
      <c r="RGQ202" s="319"/>
      <c r="RGR202" s="319"/>
      <c r="RGS202" s="319"/>
      <c r="RGT202" s="319"/>
      <c r="RGU202" s="319"/>
      <c r="RGV202" s="319"/>
      <c r="RGW202" s="319"/>
      <c r="RGX202" s="319"/>
      <c r="RGY202" s="319"/>
      <c r="RGZ202" s="319"/>
      <c r="RHA202" s="319"/>
      <c r="RHB202" s="319"/>
      <c r="RHC202" s="319"/>
      <c r="RHD202" s="319"/>
      <c r="RHE202" s="319"/>
      <c r="RHF202" s="319"/>
      <c r="RHG202" s="319"/>
      <c r="RHH202" s="319"/>
      <c r="RHI202" s="319"/>
      <c r="RHJ202" s="319"/>
      <c r="RHK202" s="319"/>
      <c r="RHL202" s="319"/>
      <c r="RHM202" s="319"/>
      <c r="RHN202" s="319"/>
      <c r="RHO202" s="319"/>
      <c r="RHP202" s="319"/>
      <c r="RHQ202" s="319"/>
      <c r="RHR202" s="319"/>
      <c r="RHS202" s="319"/>
      <c r="RHT202" s="319"/>
      <c r="RHU202" s="319"/>
      <c r="RHV202" s="319"/>
      <c r="RHW202" s="319"/>
      <c r="RHX202" s="319"/>
      <c r="RHY202" s="319"/>
      <c r="RHZ202" s="319"/>
      <c r="RIA202" s="319"/>
      <c r="RIB202" s="319"/>
      <c r="RIC202" s="319"/>
      <c r="RID202" s="319"/>
      <c r="RIE202" s="319"/>
      <c r="RIF202" s="319"/>
      <c r="RIG202" s="319"/>
      <c r="RIH202" s="319"/>
      <c r="RII202" s="319"/>
      <c r="RIJ202" s="319"/>
      <c r="RIK202" s="319"/>
      <c r="RIL202" s="319"/>
      <c r="RIM202" s="319"/>
      <c r="RIN202" s="319"/>
      <c r="RIO202" s="319"/>
      <c r="RIP202" s="319"/>
      <c r="RIQ202" s="319"/>
      <c r="RIR202" s="319"/>
      <c r="RIS202" s="319"/>
      <c r="RIT202" s="319"/>
      <c r="RIU202" s="319"/>
      <c r="RIV202" s="319"/>
      <c r="RIW202" s="319"/>
      <c r="RIX202" s="319"/>
      <c r="RIY202" s="319"/>
      <c r="RIZ202" s="319"/>
      <c r="RJA202" s="319"/>
      <c r="RJB202" s="319"/>
      <c r="RJC202" s="319"/>
      <c r="RJD202" s="319"/>
      <c r="RJE202" s="319"/>
      <c r="RJF202" s="319"/>
      <c r="RJG202" s="319"/>
      <c r="RJH202" s="319"/>
      <c r="RJI202" s="319"/>
      <c r="RJJ202" s="319"/>
      <c r="RJK202" s="319"/>
      <c r="RJL202" s="319"/>
      <c r="RJM202" s="319"/>
      <c r="RJN202" s="319"/>
      <c r="RJO202" s="319"/>
      <c r="RJP202" s="319"/>
      <c r="RJQ202" s="319"/>
      <c r="RJR202" s="319"/>
      <c r="RJS202" s="319"/>
      <c r="RJT202" s="319"/>
      <c r="RJU202" s="319"/>
      <c r="RJV202" s="319"/>
      <c r="RJW202" s="319"/>
      <c r="RJX202" s="319"/>
      <c r="RJY202" s="319"/>
      <c r="RJZ202" s="319"/>
      <c r="RKA202" s="319"/>
      <c r="RKB202" s="319"/>
      <c r="RKC202" s="319"/>
      <c r="RKD202" s="319"/>
      <c r="RKE202" s="319"/>
      <c r="RKF202" s="319"/>
      <c r="RKG202" s="319"/>
      <c r="RKH202" s="319"/>
      <c r="RKI202" s="319"/>
      <c r="RKJ202" s="319"/>
      <c r="RKK202" s="319"/>
      <c r="RKL202" s="319"/>
      <c r="RKM202" s="319"/>
      <c r="RKN202" s="319"/>
      <c r="RKO202" s="319"/>
      <c r="RKP202" s="319"/>
      <c r="RKQ202" s="319"/>
      <c r="RKR202" s="319"/>
      <c r="RKS202" s="319"/>
      <c r="RKT202" s="319"/>
      <c r="RKU202" s="319"/>
      <c r="RKV202" s="319"/>
      <c r="RKW202" s="319"/>
      <c r="RKX202" s="319"/>
      <c r="RKY202" s="319"/>
      <c r="RKZ202" s="319"/>
      <c r="RLA202" s="319"/>
      <c r="RLB202" s="319"/>
      <c r="RLC202" s="319"/>
      <c r="RLD202" s="319"/>
      <c r="RLE202" s="319"/>
      <c r="RLF202" s="319"/>
      <c r="RLG202" s="319"/>
      <c r="RLH202" s="319"/>
      <c r="RLI202" s="319"/>
      <c r="RLJ202" s="319"/>
      <c r="RLK202" s="319"/>
      <c r="RLL202" s="319"/>
      <c r="RLM202" s="319"/>
      <c r="RLN202" s="319"/>
      <c r="RLO202" s="319"/>
      <c r="RLP202" s="319"/>
      <c r="RLQ202" s="319"/>
      <c r="RLR202" s="319"/>
      <c r="RLS202" s="319"/>
      <c r="RLT202" s="319"/>
      <c r="RLU202" s="319"/>
      <c r="RLV202" s="319"/>
      <c r="RLW202" s="319"/>
      <c r="RLX202" s="319"/>
      <c r="RLY202" s="319"/>
      <c r="RLZ202" s="319"/>
      <c r="RMA202" s="319"/>
      <c r="RMB202" s="319"/>
      <c r="RMC202" s="319"/>
      <c r="RMD202" s="319"/>
      <c r="RME202" s="319"/>
      <c r="RMF202" s="319"/>
      <c r="RMG202" s="319"/>
      <c r="RMH202" s="319"/>
      <c r="RMI202" s="319"/>
      <c r="RMJ202" s="319"/>
      <c r="RMK202" s="319"/>
      <c r="RML202" s="319"/>
      <c r="RMM202" s="319"/>
      <c r="RMN202" s="319"/>
      <c r="RMO202" s="319"/>
      <c r="RMP202" s="319"/>
      <c r="RMQ202" s="319"/>
      <c r="RMR202" s="319"/>
      <c r="RMS202" s="319"/>
      <c r="RMT202" s="319"/>
      <c r="RMU202" s="319"/>
      <c r="RMV202" s="319"/>
      <c r="RMW202" s="319"/>
      <c r="RMX202" s="319"/>
      <c r="RMY202" s="319"/>
      <c r="RMZ202" s="319"/>
      <c r="RNA202" s="319"/>
      <c r="RNB202" s="319"/>
      <c r="RNC202" s="319"/>
      <c r="RND202" s="319"/>
      <c r="RNE202" s="319"/>
      <c r="RNF202" s="319"/>
      <c r="RNG202" s="319"/>
      <c r="RNH202" s="319"/>
      <c r="RNI202" s="319"/>
      <c r="RNJ202" s="319"/>
      <c r="RNK202" s="319"/>
      <c r="RNL202" s="319"/>
      <c r="RNM202" s="319"/>
      <c r="RNN202" s="319"/>
      <c r="RNO202" s="319"/>
      <c r="RNP202" s="319"/>
      <c r="RNQ202" s="319"/>
      <c r="RNR202" s="319"/>
      <c r="RNS202" s="319"/>
      <c r="RNT202" s="319"/>
      <c r="RNU202" s="319"/>
      <c r="RNV202" s="319"/>
      <c r="RNW202" s="319"/>
      <c r="RNX202" s="319"/>
      <c r="RNY202" s="319"/>
      <c r="RNZ202" s="319"/>
      <c r="ROA202" s="319"/>
      <c r="ROB202" s="319"/>
      <c r="ROC202" s="319"/>
      <c r="ROD202" s="319"/>
      <c r="ROE202" s="319"/>
      <c r="ROF202" s="319"/>
      <c r="ROG202" s="319"/>
      <c r="ROH202" s="319"/>
      <c r="ROI202" s="319"/>
      <c r="ROJ202" s="319"/>
      <c r="ROK202" s="319"/>
      <c r="ROL202" s="319"/>
      <c r="ROM202" s="319"/>
      <c r="RON202" s="319"/>
      <c r="ROO202" s="319"/>
      <c r="ROP202" s="319"/>
      <c r="ROQ202" s="319"/>
      <c r="ROR202" s="319"/>
      <c r="ROS202" s="319"/>
      <c r="ROT202" s="319"/>
      <c r="ROU202" s="319"/>
      <c r="ROV202" s="319"/>
      <c r="ROW202" s="319"/>
      <c r="ROX202" s="319"/>
      <c r="ROY202" s="319"/>
      <c r="ROZ202" s="319"/>
      <c r="RPA202" s="319"/>
      <c r="RPB202" s="319"/>
      <c r="RPC202" s="319"/>
      <c r="RPD202" s="319"/>
      <c r="RPE202" s="319"/>
      <c r="RPF202" s="319"/>
      <c r="RPG202" s="319"/>
      <c r="RPH202" s="319"/>
      <c r="RPI202" s="319"/>
      <c r="RPJ202" s="319"/>
      <c r="RPK202" s="319"/>
      <c r="RPL202" s="319"/>
      <c r="RPM202" s="319"/>
      <c r="RPN202" s="319"/>
      <c r="RPO202" s="319"/>
      <c r="RPP202" s="319"/>
      <c r="RPQ202" s="319"/>
      <c r="RPR202" s="319"/>
      <c r="RPS202" s="319"/>
      <c r="RPT202" s="319"/>
      <c r="RPU202" s="319"/>
      <c r="RPV202" s="319"/>
      <c r="RPW202" s="319"/>
      <c r="RPX202" s="319"/>
      <c r="RPY202" s="319"/>
      <c r="RPZ202" s="319"/>
      <c r="RQA202" s="319"/>
      <c r="RQB202" s="319"/>
      <c r="RQC202" s="319"/>
      <c r="RQD202" s="319"/>
      <c r="RQE202" s="319"/>
      <c r="RQF202" s="319"/>
      <c r="RQG202" s="319"/>
      <c r="RQH202" s="319"/>
      <c r="RQI202" s="319"/>
      <c r="RQJ202" s="319"/>
      <c r="RQK202" s="319"/>
      <c r="RQL202" s="319"/>
      <c r="RQM202" s="319"/>
      <c r="RQN202" s="319"/>
      <c r="RQO202" s="319"/>
      <c r="RQP202" s="319"/>
      <c r="RQQ202" s="319"/>
      <c r="RQR202" s="319"/>
      <c r="RQS202" s="319"/>
      <c r="RQT202" s="319"/>
      <c r="RQU202" s="319"/>
      <c r="RQV202" s="319"/>
      <c r="RQW202" s="319"/>
      <c r="RQX202" s="319"/>
      <c r="RQY202" s="319"/>
      <c r="RQZ202" s="319"/>
      <c r="RRA202" s="319"/>
      <c r="RRB202" s="319"/>
      <c r="RRC202" s="319"/>
      <c r="RRD202" s="319"/>
      <c r="RRE202" s="319"/>
      <c r="RRF202" s="319"/>
      <c r="RRG202" s="319"/>
      <c r="RRH202" s="319"/>
      <c r="RRI202" s="319"/>
      <c r="RRJ202" s="319"/>
      <c r="RRK202" s="319"/>
      <c r="RRL202" s="319"/>
      <c r="RRM202" s="319"/>
      <c r="RRN202" s="319"/>
      <c r="RRO202" s="319"/>
      <c r="RRP202" s="319"/>
      <c r="RRQ202" s="319"/>
      <c r="RRR202" s="319"/>
      <c r="RRS202" s="319"/>
      <c r="RRT202" s="319"/>
      <c r="RRU202" s="319"/>
      <c r="RRV202" s="319"/>
      <c r="RRW202" s="319"/>
      <c r="RRX202" s="319"/>
      <c r="RRY202" s="319"/>
      <c r="RRZ202" s="319"/>
      <c r="RSA202" s="319"/>
      <c r="RSB202" s="319"/>
      <c r="RSC202" s="319"/>
      <c r="RSD202" s="319"/>
      <c r="RSE202" s="319"/>
      <c r="RSF202" s="319"/>
      <c r="RSG202" s="319"/>
      <c r="RSH202" s="319"/>
      <c r="RSI202" s="319"/>
      <c r="RSJ202" s="319"/>
      <c r="RSK202" s="319"/>
      <c r="RSL202" s="319"/>
      <c r="RSM202" s="319"/>
      <c r="RSN202" s="319"/>
      <c r="RSO202" s="319"/>
      <c r="RSP202" s="319"/>
      <c r="RSQ202" s="319"/>
      <c r="RSR202" s="319"/>
      <c r="RSS202" s="319"/>
      <c r="RST202" s="319"/>
      <c r="RSU202" s="319"/>
      <c r="RSV202" s="319"/>
      <c r="RSW202" s="319"/>
      <c r="RSX202" s="319"/>
      <c r="RSY202" s="319"/>
      <c r="RSZ202" s="319"/>
      <c r="RTA202" s="319"/>
      <c r="RTB202" s="319"/>
      <c r="RTC202" s="319"/>
      <c r="RTD202" s="319"/>
      <c r="RTE202" s="319"/>
      <c r="RTF202" s="319"/>
      <c r="RTG202" s="319"/>
      <c r="RTH202" s="319"/>
      <c r="RTI202" s="319"/>
      <c r="RTJ202" s="319"/>
      <c r="RTK202" s="319"/>
      <c r="RTL202" s="319"/>
      <c r="RTM202" s="319"/>
      <c r="RTN202" s="319"/>
      <c r="RTO202" s="319"/>
      <c r="RTP202" s="319"/>
      <c r="RTQ202" s="319"/>
      <c r="RTR202" s="319"/>
      <c r="RTS202" s="319"/>
      <c r="RTT202" s="319"/>
      <c r="RTU202" s="319"/>
      <c r="RTV202" s="319"/>
      <c r="RTW202" s="319"/>
      <c r="RTX202" s="319"/>
      <c r="RTY202" s="319"/>
      <c r="RTZ202" s="319"/>
      <c r="RUA202" s="319"/>
      <c r="RUB202" s="319"/>
      <c r="RUC202" s="319"/>
      <c r="RUD202" s="319"/>
      <c r="RUE202" s="319"/>
      <c r="RUF202" s="319"/>
      <c r="RUG202" s="319"/>
      <c r="RUH202" s="319"/>
      <c r="RUI202" s="319"/>
      <c r="RUJ202" s="319"/>
      <c r="RUK202" s="319"/>
      <c r="RUL202" s="319"/>
      <c r="RUM202" s="319"/>
      <c r="RUN202" s="319"/>
      <c r="RUO202" s="319"/>
      <c r="RUP202" s="319"/>
      <c r="RUQ202" s="319"/>
      <c r="RUR202" s="319"/>
      <c r="RUS202" s="319"/>
      <c r="RUT202" s="319"/>
      <c r="RUU202" s="319"/>
      <c r="RUV202" s="319"/>
      <c r="RUW202" s="319"/>
      <c r="RUX202" s="319"/>
      <c r="RUY202" s="319"/>
      <c r="RUZ202" s="319"/>
      <c r="RVA202" s="319"/>
      <c r="RVB202" s="319"/>
      <c r="RVC202" s="319"/>
      <c r="RVD202" s="319"/>
      <c r="RVE202" s="319"/>
      <c r="RVF202" s="319"/>
      <c r="RVG202" s="319"/>
      <c r="RVH202" s="319"/>
      <c r="RVI202" s="319"/>
      <c r="RVJ202" s="319"/>
      <c r="RVK202" s="319"/>
      <c r="RVL202" s="319"/>
      <c r="RVM202" s="319"/>
      <c r="RVN202" s="319"/>
      <c r="RVO202" s="319"/>
      <c r="RVP202" s="319"/>
      <c r="RVQ202" s="319"/>
      <c r="RVR202" s="319"/>
      <c r="RVS202" s="319"/>
      <c r="RVT202" s="319"/>
      <c r="RVU202" s="319"/>
      <c r="RVV202" s="319"/>
      <c r="RVW202" s="319"/>
      <c r="RVX202" s="319"/>
      <c r="RVY202" s="319"/>
      <c r="RVZ202" s="319"/>
      <c r="RWA202" s="319"/>
      <c r="RWB202" s="319"/>
      <c r="RWC202" s="319"/>
      <c r="RWD202" s="319"/>
      <c r="RWE202" s="319"/>
      <c r="RWF202" s="319"/>
      <c r="RWG202" s="319"/>
      <c r="RWH202" s="319"/>
      <c r="RWI202" s="319"/>
      <c r="RWJ202" s="319"/>
      <c r="RWK202" s="319"/>
      <c r="RWL202" s="319"/>
      <c r="RWM202" s="319"/>
      <c r="RWN202" s="319"/>
      <c r="RWO202" s="319"/>
      <c r="RWP202" s="319"/>
      <c r="RWQ202" s="319"/>
      <c r="RWR202" s="319"/>
      <c r="RWS202" s="319"/>
      <c r="RWT202" s="319"/>
      <c r="RWU202" s="319"/>
      <c r="RWV202" s="319"/>
      <c r="RWW202" s="319"/>
      <c r="RWX202" s="319"/>
      <c r="RWY202" s="319"/>
      <c r="RWZ202" s="319"/>
      <c r="RXA202" s="319"/>
      <c r="RXB202" s="319"/>
      <c r="RXC202" s="319"/>
      <c r="RXD202" s="319"/>
      <c r="RXE202" s="319"/>
      <c r="RXF202" s="319"/>
      <c r="RXG202" s="319"/>
      <c r="RXH202" s="319"/>
      <c r="RXI202" s="319"/>
      <c r="RXJ202" s="319"/>
      <c r="RXK202" s="319"/>
      <c r="RXL202" s="319"/>
      <c r="RXM202" s="319"/>
      <c r="RXN202" s="319"/>
      <c r="RXO202" s="319"/>
      <c r="RXP202" s="319"/>
      <c r="RXQ202" s="319"/>
      <c r="RXR202" s="319"/>
      <c r="RXS202" s="319"/>
      <c r="RXT202" s="319"/>
      <c r="RXU202" s="319"/>
      <c r="RXV202" s="319"/>
      <c r="RXW202" s="319"/>
      <c r="RXX202" s="319"/>
      <c r="RXY202" s="319"/>
      <c r="RXZ202" s="319"/>
      <c r="RYA202" s="319"/>
      <c r="RYB202" s="319"/>
      <c r="RYC202" s="319"/>
      <c r="RYD202" s="319"/>
      <c r="RYE202" s="319"/>
      <c r="RYF202" s="319"/>
      <c r="RYG202" s="319"/>
      <c r="RYH202" s="319"/>
      <c r="RYI202" s="319"/>
      <c r="RYJ202" s="319"/>
      <c r="RYK202" s="319"/>
      <c r="RYL202" s="319"/>
      <c r="RYM202" s="319"/>
      <c r="RYN202" s="319"/>
      <c r="RYO202" s="319"/>
      <c r="RYP202" s="319"/>
      <c r="RYQ202" s="319"/>
      <c r="RYR202" s="319"/>
      <c r="RYS202" s="319"/>
      <c r="RYT202" s="319"/>
      <c r="RYU202" s="319"/>
      <c r="RYV202" s="319"/>
      <c r="RYW202" s="319"/>
      <c r="RYX202" s="319"/>
      <c r="RYY202" s="319"/>
      <c r="RYZ202" s="319"/>
      <c r="RZA202" s="319"/>
      <c r="RZB202" s="319"/>
      <c r="RZC202" s="319"/>
      <c r="RZD202" s="319"/>
      <c r="RZE202" s="319"/>
      <c r="RZF202" s="319"/>
      <c r="RZG202" s="319"/>
      <c r="RZH202" s="319"/>
      <c r="RZI202" s="319"/>
      <c r="RZJ202" s="319"/>
      <c r="RZK202" s="319"/>
      <c r="RZL202" s="319"/>
      <c r="RZM202" s="319"/>
      <c r="RZN202" s="319"/>
      <c r="RZO202" s="319"/>
      <c r="RZP202" s="319"/>
      <c r="RZQ202" s="319"/>
      <c r="RZR202" s="319"/>
      <c r="RZS202" s="319"/>
      <c r="RZT202" s="319"/>
      <c r="RZU202" s="319"/>
      <c r="RZV202" s="319"/>
      <c r="RZW202" s="319"/>
      <c r="RZX202" s="319"/>
      <c r="RZY202" s="319"/>
      <c r="RZZ202" s="319"/>
      <c r="SAA202" s="319"/>
      <c r="SAB202" s="319"/>
      <c r="SAC202" s="319"/>
      <c r="SAD202" s="319"/>
      <c r="SAE202" s="319"/>
      <c r="SAF202" s="319"/>
      <c r="SAG202" s="319"/>
      <c r="SAH202" s="319"/>
      <c r="SAI202" s="319"/>
      <c r="SAJ202" s="319"/>
      <c r="SAK202" s="319"/>
      <c r="SAL202" s="319"/>
      <c r="SAM202" s="319"/>
      <c r="SAN202" s="319"/>
      <c r="SAO202" s="319"/>
      <c r="SAP202" s="319"/>
      <c r="SAQ202" s="319"/>
      <c r="SAR202" s="319"/>
      <c r="SAS202" s="319"/>
      <c r="SAT202" s="319"/>
      <c r="SAU202" s="319"/>
      <c r="SAV202" s="319"/>
      <c r="SAW202" s="319"/>
      <c r="SAX202" s="319"/>
      <c r="SAY202" s="319"/>
      <c r="SAZ202" s="319"/>
      <c r="SBA202" s="319"/>
      <c r="SBB202" s="319"/>
      <c r="SBC202" s="319"/>
      <c r="SBD202" s="319"/>
      <c r="SBE202" s="319"/>
      <c r="SBF202" s="319"/>
      <c r="SBG202" s="319"/>
      <c r="SBH202" s="319"/>
      <c r="SBI202" s="319"/>
      <c r="SBJ202" s="319"/>
      <c r="SBK202" s="319"/>
      <c r="SBL202" s="319"/>
      <c r="SBM202" s="319"/>
      <c r="SBN202" s="319"/>
      <c r="SBO202" s="319"/>
      <c r="SBP202" s="319"/>
      <c r="SBQ202" s="319"/>
      <c r="SBR202" s="319"/>
      <c r="SBS202" s="319"/>
      <c r="SBT202" s="319"/>
      <c r="SBU202" s="319"/>
      <c r="SBV202" s="319"/>
      <c r="SBW202" s="319"/>
      <c r="SBX202" s="319"/>
      <c r="SBY202" s="319"/>
      <c r="SBZ202" s="319"/>
      <c r="SCA202" s="319"/>
      <c r="SCB202" s="319"/>
      <c r="SCC202" s="319"/>
      <c r="SCD202" s="319"/>
      <c r="SCE202" s="319"/>
      <c r="SCF202" s="319"/>
      <c r="SCG202" s="319"/>
      <c r="SCH202" s="319"/>
      <c r="SCI202" s="319"/>
      <c r="SCJ202" s="319"/>
      <c r="SCK202" s="319"/>
      <c r="SCL202" s="319"/>
      <c r="SCM202" s="319"/>
      <c r="SCN202" s="319"/>
      <c r="SCO202" s="319"/>
      <c r="SCP202" s="319"/>
      <c r="SCQ202" s="319"/>
      <c r="SCR202" s="319"/>
      <c r="SCS202" s="319"/>
      <c r="SCT202" s="319"/>
      <c r="SCU202" s="319"/>
      <c r="SCV202" s="319"/>
      <c r="SCW202" s="319"/>
      <c r="SCX202" s="319"/>
      <c r="SCY202" s="319"/>
      <c r="SCZ202" s="319"/>
      <c r="SDA202" s="319"/>
      <c r="SDB202" s="319"/>
      <c r="SDC202" s="319"/>
      <c r="SDD202" s="319"/>
      <c r="SDE202" s="319"/>
      <c r="SDF202" s="319"/>
      <c r="SDG202" s="319"/>
      <c r="SDH202" s="319"/>
      <c r="SDI202" s="319"/>
      <c r="SDJ202" s="319"/>
      <c r="SDK202" s="319"/>
      <c r="SDL202" s="319"/>
      <c r="SDM202" s="319"/>
      <c r="SDN202" s="319"/>
      <c r="SDO202" s="319"/>
      <c r="SDP202" s="319"/>
      <c r="SDQ202" s="319"/>
      <c r="SDR202" s="319"/>
      <c r="SDS202" s="319"/>
      <c r="SDT202" s="319"/>
      <c r="SDU202" s="319"/>
      <c r="SDV202" s="319"/>
      <c r="SDW202" s="319"/>
      <c r="SDX202" s="319"/>
      <c r="SDY202" s="319"/>
      <c r="SDZ202" s="319"/>
      <c r="SEA202" s="319"/>
      <c r="SEB202" s="319"/>
      <c r="SEC202" s="319"/>
      <c r="SED202" s="319"/>
      <c r="SEE202" s="319"/>
      <c r="SEF202" s="319"/>
      <c r="SEG202" s="319"/>
      <c r="SEH202" s="319"/>
      <c r="SEI202" s="319"/>
      <c r="SEJ202" s="319"/>
      <c r="SEK202" s="319"/>
      <c r="SEL202" s="319"/>
      <c r="SEM202" s="319"/>
      <c r="SEN202" s="319"/>
      <c r="SEO202" s="319"/>
      <c r="SEP202" s="319"/>
      <c r="SEQ202" s="319"/>
      <c r="SER202" s="319"/>
      <c r="SES202" s="319"/>
      <c r="SET202" s="319"/>
      <c r="SEU202" s="319"/>
      <c r="SEV202" s="319"/>
      <c r="SEW202" s="319"/>
      <c r="SEX202" s="319"/>
      <c r="SEY202" s="319"/>
      <c r="SEZ202" s="319"/>
      <c r="SFA202" s="319"/>
      <c r="SFB202" s="319"/>
      <c r="SFC202" s="319"/>
      <c r="SFD202" s="319"/>
      <c r="SFE202" s="319"/>
      <c r="SFF202" s="319"/>
      <c r="SFG202" s="319"/>
      <c r="SFH202" s="319"/>
      <c r="SFI202" s="319"/>
      <c r="SFJ202" s="319"/>
      <c r="SFK202" s="319"/>
      <c r="SFL202" s="319"/>
      <c r="SFM202" s="319"/>
      <c r="SFN202" s="319"/>
      <c r="SFO202" s="319"/>
      <c r="SFP202" s="319"/>
      <c r="SFQ202" s="319"/>
      <c r="SFR202" s="319"/>
      <c r="SFS202" s="319"/>
      <c r="SFT202" s="319"/>
      <c r="SFU202" s="319"/>
      <c r="SFV202" s="319"/>
      <c r="SFW202" s="319"/>
      <c r="SFX202" s="319"/>
      <c r="SFY202" s="319"/>
      <c r="SFZ202" s="319"/>
      <c r="SGA202" s="319"/>
      <c r="SGB202" s="319"/>
      <c r="SGC202" s="319"/>
      <c r="SGD202" s="319"/>
      <c r="SGE202" s="319"/>
      <c r="SGF202" s="319"/>
      <c r="SGG202" s="319"/>
      <c r="SGH202" s="319"/>
      <c r="SGI202" s="319"/>
      <c r="SGJ202" s="319"/>
      <c r="SGK202" s="319"/>
      <c r="SGL202" s="319"/>
      <c r="SGM202" s="319"/>
      <c r="SGN202" s="319"/>
      <c r="SGO202" s="319"/>
      <c r="SGP202" s="319"/>
      <c r="SGQ202" s="319"/>
      <c r="SGR202" s="319"/>
      <c r="SGS202" s="319"/>
      <c r="SGT202" s="319"/>
      <c r="SGU202" s="319"/>
      <c r="SGV202" s="319"/>
      <c r="SGW202" s="319"/>
      <c r="SGX202" s="319"/>
      <c r="SGY202" s="319"/>
      <c r="SGZ202" s="319"/>
      <c r="SHA202" s="319"/>
      <c r="SHB202" s="319"/>
      <c r="SHC202" s="319"/>
      <c r="SHD202" s="319"/>
      <c r="SHE202" s="319"/>
      <c r="SHF202" s="319"/>
      <c r="SHG202" s="319"/>
      <c r="SHH202" s="319"/>
      <c r="SHI202" s="319"/>
      <c r="SHJ202" s="319"/>
      <c r="SHK202" s="319"/>
      <c r="SHL202" s="319"/>
      <c r="SHM202" s="319"/>
      <c r="SHN202" s="319"/>
      <c r="SHO202" s="319"/>
      <c r="SHP202" s="319"/>
      <c r="SHQ202" s="319"/>
      <c r="SHR202" s="319"/>
      <c r="SHS202" s="319"/>
      <c r="SHT202" s="319"/>
      <c r="SHU202" s="319"/>
      <c r="SHV202" s="319"/>
      <c r="SHW202" s="319"/>
      <c r="SHX202" s="319"/>
      <c r="SHY202" s="319"/>
      <c r="SHZ202" s="319"/>
      <c r="SIA202" s="319"/>
      <c r="SIB202" s="319"/>
      <c r="SIC202" s="319"/>
      <c r="SID202" s="319"/>
      <c r="SIE202" s="319"/>
      <c r="SIF202" s="319"/>
      <c r="SIG202" s="319"/>
      <c r="SIH202" s="319"/>
      <c r="SII202" s="319"/>
      <c r="SIJ202" s="319"/>
      <c r="SIK202" s="319"/>
      <c r="SIL202" s="319"/>
      <c r="SIM202" s="319"/>
      <c r="SIN202" s="319"/>
      <c r="SIO202" s="319"/>
      <c r="SIP202" s="319"/>
      <c r="SIQ202" s="319"/>
      <c r="SIR202" s="319"/>
      <c r="SIS202" s="319"/>
      <c r="SIT202" s="319"/>
      <c r="SIU202" s="319"/>
      <c r="SIV202" s="319"/>
      <c r="SIW202" s="319"/>
      <c r="SIX202" s="319"/>
      <c r="SIY202" s="319"/>
      <c r="SIZ202" s="319"/>
      <c r="SJA202" s="319"/>
      <c r="SJB202" s="319"/>
      <c r="SJC202" s="319"/>
      <c r="SJD202" s="319"/>
      <c r="SJE202" s="319"/>
      <c r="SJF202" s="319"/>
      <c r="SJG202" s="319"/>
      <c r="SJH202" s="319"/>
      <c r="SJI202" s="319"/>
      <c r="SJJ202" s="319"/>
      <c r="SJK202" s="319"/>
      <c r="SJL202" s="319"/>
      <c r="SJM202" s="319"/>
      <c r="SJN202" s="319"/>
      <c r="SJO202" s="319"/>
      <c r="SJP202" s="319"/>
      <c r="SJQ202" s="319"/>
      <c r="SJR202" s="319"/>
      <c r="SJS202" s="319"/>
      <c r="SJT202" s="319"/>
      <c r="SJU202" s="319"/>
      <c r="SJV202" s="319"/>
      <c r="SJW202" s="319"/>
      <c r="SJX202" s="319"/>
      <c r="SJY202" s="319"/>
      <c r="SJZ202" s="319"/>
      <c r="SKA202" s="319"/>
      <c r="SKB202" s="319"/>
      <c r="SKC202" s="319"/>
      <c r="SKD202" s="319"/>
      <c r="SKE202" s="319"/>
      <c r="SKF202" s="319"/>
      <c r="SKG202" s="319"/>
      <c r="SKH202" s="319"/>
      <c r="SKI202" s="319"/>
      <c r="SKJ202" s="319"/>
      <c r="SKK202" s="319"/>
      <c r="SKL202" s="319"/>
      <c r="SKM202" s="319"/>
      <c r="SKN202" s="319"/>
      <c r="SKO202" s="319"/>
      <c r="SKP202" s="319"/>
      <c r="SKQ202" s="319"/>
      <c r="SKR202" s="319"/>
      <c r="SKS202" s="319"/>
      <c r="SKT202" s="319"/>
      <c r="SKU202" s="319"/>
      <c r="SKV202" s="319"/>
      <c r="SKW202" s="319"/>
      <c r="SKX202" s="319"/>
      <c r="SKY202" s="319"/>
      <c r="SKZ202" s="319"/>
      <c r="SLA202" s="319"/>
      <c r="SLB202" s="319"/>
      <c r="SLC202" s="319"/>
      <c r="SLD202" s="319"/>
      <c r="SLE202" s="319"/>
      <c r="SLF202" s="319"/>
      <c r="SLG202" s="319"/>
      <c r="SLH202" s="319"/>
      <c r="SLI202" s="319"/>
      <c r="SLJ202" s="319"/>
      <c r="SLK202" s="319"/>
      <c r="SLL202" s="319"/>
      <c r="SLM202" s="319"/>
      <c r="SLN202" s="319"/>
      <c r="SLO202" s="319"/>
      <c r="SLP202" s="319"/>
      <c r="SLQ202" s="319"/>
      <c r="SLR202" s="319"/>
      <c r="SLS202" s="319"/>
      <c r="SLT202" s="319"/>
      <c r="SLU202" s="319"/>
      <c r="SLV202" s="319"/>
      <c r="SLW202" s="319"/>
      <c r="SLX202" s="319"/>
      <c r="SLY202" s="319"/>
      <c r="SLZ202" s="319"/>
      <c r="SMA202" s="319"/>
      <c r="SMB202" s="319"/>
      <c r="SMC202" s="319"/>
      <c r="SMD202" s="319"/>
      <c r="SME202" s="319"/>
      <c r="SMF202" s="319"/>
      <c r="SMG202" s="319"/>
      <c r="SMH202" s="319"/>
      <c r="SMI202" s="319"/>
      <c r="SMJ202" s="319"/>
      <c r="SMK202" s="319"/>
      <c r="SML202" s="319"/>
      <c r="SMM202" s="319"/>
      <c r="SMN202" s="319"/>
      <c r="SMO202" s="319"/>
      <c r="SMP202" s="319"/>
      <c r="SMQ202" s="319"/>
      <c r="SMR202" s="319"/>
      <c r="SMS202" s="319"/>
      <c r="SMT202" s="319"/>
      <c r="SMU202" s="319"/>
      <c r="SMV202" s="319"/>
      <c r="SMW202" s="319"/>
      <c r="SMX202" s="319"/>
      <c r="SMY202" s="319"/>
      <c r="SMZ202" s="319"/>
      <c r="SNA202" s="319"/>
      <c r="SNB202" s="319"/>
      <c r="SNC202" s="319"/>
      <c r="SND202" s="319"/>
      <c r="SNE202" s="319"/>
      <c r="SNF202" s="319"/>
      <c r="SNG202" s="319"/>
      <c r="SNH202" s="319"/>
      <c r="SNI202" s="319"/>
      <c r="SNJ202" s="319"/>
      <c r="SNK202" s="319"/>
      <c r="SNL202" s="319"/>
      <c r="SNM202" s="319"/>
      <c r="SNN202" s="319"/>
      <c r="SNO202" s="319"/>
      <c r="SNP202" s="319"/>
      <c r="SNQ202" s="319"/>
      <c r="SNR202" s="319"/>
      <c r="SNS202" s="319"/>
      <c r="SNT202" s="319"/>
      <c r="SNU202" s="319"/>
      <c r="SNV202" s="319"/>
      <c r="SNW202" s="319"/>
      <c r="SNX202" s="319"/>
      <c r="SNY202" s="319"/>
      <c r="SNZ202" s="319"/>
      <c r="SOA202" s="319"/>
      <c r="SOB202" s="319"/>
      <c r="SOC202" s="319"/>
      <c r="SOD202" s="319"/>
      <c r="SOE202" s="319"/>
      <c r="SOF202" s="319"/>
      <c r="SOG202" s="319"/>
      <c r="SOH202" s="319"/>
      <c r="SOI202" s="319"/>
      <c r="SOJ202" s="319"/>
      <c r="SOK202" s="319"/>
      <c r="SOL202" s="319"/>
      <c r="SOM202" s="319"/>
      <c r="SON202" s="319"/>
      <c r="SOO202" s="319"/>
      <c r="SOP202" s="319"/>
      <c r="SOQ202" s="319"/>
      <c r="SOR202" s="319"/>
      <c r="SOS202" s="319"/>
      <c r="SOT202" s="319"/>
      <c r="SOU202" s="319"/>
      <c r="SOV202" s="319"/>
      <c r="SOW202" s="319"/>
      <c r="SOX202" s="319"/>
      <c r="SOY202" s="319"/>
      <c r="SOZ202" s="319"/>
      <c r="SPA202" s="319"/>
      <c r="SPB202" s="319"/>
      <c r="SPC202" s="319"/>
      <c r="SPD202" s="319"/>
      <c r="SPE202" s="319"/>
      <c r="SPF202" s="319"/>
      <c r="SPG202" s="319"/>
      <c r="SPH202" s="319"/>
      <c r="SPI202" s="319"/>
      <c r="SPJ202" s="319"/>
      <c r="SPK202" s="319"/>
      <c r="SPL202" s="319"/>
      <c r="SPM202" s="319"/>
      <c r="SPN202" s="319"/>
      <c r="SPO202" s="319"/>
      <c r="SPP202" s="319"/>
      <c r="SPQ202" s="319"/>
      <c r="SPR202" s="319"/>
      <c r="SPS202" s="319"/>
      <c r="SPT202" s="319"/>
      <c r="SPU202" s="319"/>
      <c r="SPV202" s="319"/>
      <c r="SPW202" s="319"/>
      <c r="SPX202" s="319"/>
      <c r="SPY202" s="319"/>
      <c r="SPZ202" s="319"/>
      <c r="SQA202" s="319"/>
      <c r="SQB202" s="319"/>
      <c r="SQC202" s="319"/>
      <c r="SQD202" s="319"/>
      <c r="SQE202" s="319"/>
      <c r="SQF202" s="319"/>
      <c r="SQG202" s="319"/>
      <c r="SQH202" s="319"/>
      <c r="SQI202" s="319"/>
      <c r="SQJ202" s="319"/>
      <c r="SQK202" s="319"/>
      <c r="SQL202" s="319"/>
      <c r="SQM202" s="319"/>
      <c r="SQN202" s="319"/>
      <c r="SQO202" s="319"/>
      <c r="SQP202" s="319"/>
      <c r="SQQ202" s="319"/>
      <c r="SQR202" s="319"/>
      <c r="SQS202" s="319"/>
      <c r="SQT202" s="319"/>
      <c r="SQU202" s="319"/>
      <c r="SQV202" s="319"/>
      <c r="SQW202" s="319"/>
      <c r="SQX202" s="319"/>
      <c r="SQY202" s="319"/>
      <c r="SQZ202" s="319"/>
      <c r="SRA202" s="319"/>
      <c r="SRB202" s="319"/>
      <c r="SRC202" s="319"/>
      <c r="SRD202" s="319"/>
      <c r="SRE202" s="319"/>
      <c r="SRF202" s="319"/>
      <c r="SRG202" s="319"/>
      <c r="SRH202" s="319"/>
      <c r="SRI202" s="319"/>
      <c r="SRJ202" s="319"/>
      <c r="SRK202" s="319"/>
      <c r="SRL202" s="319"/>
      <c r="SRM202" s="319"/>
      <c r="SRN202" s="319"/>
      <c r="SRO202" s="319"/>
      <c r="SRP202" s="319"/>
      <c r="SRQ202" s="319"/>
      <c r="SRR202" s="319"/>
      <c r="SRS202" s="319"/>
      <c r="SRT202" s="319"/>
      <c r="SRU202" s="319"/>
      <c r="SRV202" s="319"/>
      <c r="SRW202" s="319"/>
      <c r="SRX202" s="319"/>
      <c r="SRY202" s="319"/>
      <c r="SRZ202" s="319"/>
      <c r="SSA202" s="319"/>
      <c r="SSB202" s="319"/>
      <c r="SSC202" s="319"/>
      <c r="SSD202" s="319"/>
      <c r="SSE202" s="319"/>
      <c r="SSF202" s="319"/>
      <c r="SSG202" s="319"/>
      <c r="SSH202" s="319"/>
      <c r="SSI202" s="319"/>
      <c r="SSJ202" s="319"/>
      <c r="SSK202" s="319"/>
      <c r="SSL202" s="319"/>
      <c r="SSM202" s="319"/>
      <c r="SSN202" s="319"/>
      <c r="SSO202" s="319"/>
      <c r="SSP202" s="319"/>
      <c r="SSQ202" s="319"/>
      <c r="SSR202" s="319"/>
      <c r="SSS202" s="319"/>
      <c r="SST202" s="319"/>
      <c r="SSU202" s="319"/>
      <c r="SSV202" s="319"/>
      <c r="SSW202" s="319"/>
      <c r="SSX202" s="319"/>
      <c r="SSY202" s="319"/>
      <c r="SSZ202" s="319"/>
      <c r="STA202" s="319"/>
      <c r="STB202" s="319"/>
      <c r="STC202" s="319"/>
      <c r="STD202" s="319"/>
      <c r="STE202" s="319"/>
      <c r="STF202" s="319"/>
      <c r="STG202" s="319"/>
      <c r="STH202" s="319"/>
      <c r="STI202" s="319"/>
      <c r="STJ202" s="319"/>
      <c r="STK202" s="319"/>
      <c r="STL202" s="319"/>
      <c r="STM202" s="319"/>
      <c r="STN202" s="319"/>
      <c r="STO202" s="319"/>
      <c r="STP202" s="319"/>
      <c r="STQ202" s="319"/>
      <c r="STR202" s="319"/>
      <c r="STS202" s="319"/>
      <c r="STT202" s="319"/>
      <c r="STU202" s="319"/>
      <c r="STV202" s="319"/>
      <c r="STW202" s="319"/>
      <c r="STX202" s="319"/>
      <c r="STY202" s="319"/>
      <c r="STZ202" s="319"/>
      <c r="SUA202" s="319"/>
      <c r="SUB202" s="319"/>
      <c r="SUC202" s="319"/>
      <c r="SUD202" s="319"/>
      <c r="SUE202" s="319"/>
      <c r="SUF202" s="319"/>
      <c r="SUG202" s="319"/>
      <c r="SUH202" s="319"/>
      <c r="SUI202" s="319"/>
      <c r="SUJ202" s="319"/>
      <c r="SUK202" s="319"/>
      <c r="SUL202" s="319"/>
      <c r="SUM202" s="319"/>
      <c r="SUN202" s="319"/>
      <c r="SUO202" s="319"/>
      <c r="SUP202" s="319"/>
      <c r="SUQ202" s="319"/>
      <c r="SUR202" s="319"/>
      <c r="SUS202" s="319"/>
      <c r="SUT202" s="319"/>
      <c r="SUU202" s="319"/>
      <c r="SUV202" s="319"/>
      <c r="SUW202" s="319"/>
      <c r="SUX202" s="319"/>
      <c r="SUY202" s="319"/>
      <c r="SUZ202" s="319"/>
      <c r="SVA202" s="319"/>
      <c r="SVB202" s="319"/>
      <c r="SVC202" s="319"/>
      <c r="SVD202" s="319"/>
      <c r="SVE202" s="319"/>
      <c r="SVF202" s="319"/>
      <c r="SVG202" s="319"/>
      <c r="SVH202" s="319"/>
      <c r="SVI202" s="319"/>
      <c r="SVJ202" s="319"/>
      <c r="SVK202" s="319"/>
      <c r="SVL202" s="319"/>
      <c r="SVM202" s="319"/>
      <c r="SVN202" s="319"/>
      <c r="SVO202" s="319"/>
      <c r="SVP202" s="319"/>
      <c r="SVQ202" s="319"/>
      <c r="SVR202" s="319"/>
      <c r="SVS202" s="319"/>
      <c r="SVT202" s="319"/>
      <c r="SVU202" s="319"/>
      <c r="SVV202" s="319"/>
      <c r="SVW202" s="319"/>
      <c r="SVX202" s="319"/>
      <c r="SVY202" s="319"/>
      <c r="SVZ202" s="319"/>
      <c r="SWA202" s="319"/>
      <c r="SWB202" s="319"/>
      <c r="SWC202" s="319"/>
      <c r="SWD202" s="319"/>
      <c r="SWE202" s="319"/>
      <c r="SWF202" s="319"/>
      <c r="SWG202" s="319"/>
      <c r="SWH202" s="319"/>
      <c r="SWI202" s="319"/>
      <c r="SWJ202" s="319"/>
      <c r="SWK202" s="319"/>
      <c r="SWL202" s="319"/>
      <c r="SWM202" s="319"/>
      <c r="SWN202" s="319"/>
      <c r="SWO202" s="319"/>
      <c r="SWP202" s="319"/>
      <c r="SWQ202" s="319"/>
      <c r="SWR202" s="319"/>
      <c r="SWS202" s="319"/>
      <c r="SWT202" s="319"/>
      <c r="SWU202" s="319"/>
      <c r="SWV202" s="319"/>
      <c r="SWW202" s="319"/>
      <c r="SWX202" s="319"/>
      <c r="SWY202" s="319"/>
      <c r="SWZ202" s="319"/>
      <c r="SXA202" s="319"/>
      <c r="SXB202" s="319"/>
      <c r="SXC202" s="319"/>
      <c r="SXD202" s="319"/>
      <c r="SXE202" s="319"/>
      <c r="SXF202" s="319"/>
      <c r="SXG202" s="319"/>
      <c r="SXH202" s="319"/>
      <c r="SXI202" s="319"/>
      <c r="SXJ202" s="319"/>
      <c r="SXK202" s="319"/>
      <c r="SXL202" s="319"/>
      <c r="SXM202" s="319"/>
      <c r="SXN202" s="319"/>
      <c r="SXO202" s="319"/>
      <c r="SXP202" s="319"/>
      <c r="SXQ202" s="319"/>
      <c r="SXR202" s="319"/>
      <c r="SXS202" s="319"/>
      <c r="SXT202" s="319"/>
      <c r="SXU202" s="319"/>
      <c r="SXV202" s="319"/>
      <c r="SXW202" s="319"/>
      <c r="SXX202" s="319"/>
      <c r="SXY202" s="319"/>
      <c r="SXZ202" s="319"/>
      <c r="SYA202" s="319"/>
      <c r="SYB202" s="319"/>
      <c r="SYC202" s="319"/>
      <c r="SYD202" s="319"/>
      <c r="SYE202" s="319"/>
      <c r="SYF202" s="319"/>
      <c r="SYG202" s="319"/>
      <c r="SYH202" s="319"/>
      <c r="SYI202" s="319"/>
      <c r="SYJ202" s="319"/>
      <c r="SYK202" s="319"/>
      <c r="SYL202" s="319"/>
      <c r="SYM202" s="319"/>
      <c r="SYN202" s="319"/>
      <c r="SYO202" s="319"/>
      <c r="SYP202" s="319"/>
      <c r="SYQ202" s="319"/>
      <c r="SYR202" s="319"/>
      <c r="SYS202" s="319"/>
      <c r="SYT202" s="319"/>
      <c r="SYU202" s="319"/>
      <c r="SYV202" s="319"/>
      <c r="SYW202" s="319"/>
      <c r="SYX202" s="319"/>
      <c r="SYY202" s="319"/>
      <c r="SYZ202" s="319"/>
      <c r="SZA202" s="319"/>
      <c r="SZB202" s="319"/>
      <c r="SZC202" s="319"/>
      <c r="SZD202" s="319"/>
      <c r="SZE202" s="319"/>
      <c r="SZF202" s="319"/>
      <c r="SZG202" s="319"/>
      <c r="SZH202" s="319"/>
      <c r="SZI202" s="319"/>
      <c r="SZJ202" s="319"/>
      <c r="SZK202" s="319"/>
      <c r="SZL202" s="319"/>
      <c r="SZM202" s="319"/>
      <c r="SZN202" s="319"/>
      <c r="SZO202" s="319"/>
      <c r="SZP202" s="319"/>
      <c r="SZQ202" s="319"/>
      <c r="SZR202" s="319"/>
      <c r="SZS202" s="319"/>
      <c r="SZT202" s="319"/>
      <c r="SZU202" s="319"/>
      <c r="SZV202" s="319"/>
      <c r="SZW202" s="319"/>
      <c r="SZX202" s="319"/>
      <c r="SZY202" s="319"/>
      <c r="SZZ202" s="319"/>
      <c r="TAA202" s="319"/>
      <c r="TAB202" s="319"/>
      <c r="TAC202" s="319"/>
      <c r="TAD202" s="319"/>
      <c r="TAE202" s="319"/>
      <c r="TAF202" s="319"/>
      <c r="TAG202" s="319"/>
      <c r="TAH202" s="319"/>
      <c r="TAI202" s="319"/>
      <c r="TAJ202" s="319"/>
      <c r="TAK202" s="319"/>
      <c r="TAL202" s="319"/>
      <c r="TAM202" s="319"/>
      <c r="TAN202" s="319"/>
      <c r="TAO202" s="319"/>
      <c r="TAP202" s="319"/>
      <c r="TAQ202" s="319"/>
      <c r="TAR202" s="319"/>
      <c r="TAS202" s="319"/>
      <c r="TAT202" s="319"/>
      <c r="TAU202" s="319"/>
      <c r="TAV202" s="319"/>
      <c r="TAW202" s="319"/>
      <c r="TAX202" s="319"/>
      <c r="TAY202" s="319"/>
      <c r="TAZ202" s="319"/>
      <c r="TBA202" s="319"/>
      <c r="TBB202" s="319"/>
      <c r="TBC202" s="319"/>
      <c r="TBD202" s="319"/>
      <c r="TBE202" s="319"/>
      <c r="TBF202" s="319"/>
      <c r="TBG202" s="319"/>
      <c r="TBH202" s="319"/>
      <c r="TBI202" s="319"/>
      <c r="TBJ202" s="319"/>
      <c r="TBK202" s="319"/>
      <c r="TBL202" s="319"/>
      <c r="TBM202" s="319"/>
      <c r="TBN202" s="319"/>
      <c r="TBO202" s="319"/>
      <c r="TBP202" s="319"/>
      <c r="TBQ202" s="319"/>
      <c r="TBR202" s="319"/>
      <c r="TBS202" s="319"/>
      <c r="TBT202" s="319"/>
      <c r="TBU202" s="319"/>
      <c r="TBV202" s="319"/>
      <c r="TBW202" s="319"/>
      <c r="TBX202" s="319"/>
      <c r="TBY202" s="319"/>
      <c r="TBZ202" s="319"/>
      <c r="TCA202" s="319"/>
      <c r="TCB202" s="319"/>
      <c r="TCC202" s="319"/>
      <c r="TCD202" s="319"/>
      <c r="TCE202" s="319"/>
      <c r="TCF202" s="319"/>
      <c r="TCG202" s="319"/>
      <c r="TCH202" s="319"/>
      <c r="TCI202" s="319"/>
      <c r="TCJ202" s="319"/>
      <c r="TCK202" s="319"/>
      <c r="TCL202" s="319"/>
      <c r="TCM202" s="319"/>
      <c r="TCN202" s="319"/>
      <c r="TCO202" s="319"/>
      <c r="TCP202" s="319"/>
      <c r="TCQ202" s="319"/>
      <c r="TCR202" s="319"/>
      <c r="TCS202" s="319"/>
      <c r="TCT202" s="319"/>
      <c r="TCU202" s="319"/>
      <c r="TCV202" s="319"/>
      <c r="TCW202" s="319"/>
      <c r="TCX202" s="319"/>
      <c r="TCY202" s="319"/>
      <c r="TCZ202" s="319"/>
      <c r="TDA202" s="319"/>
      <c r="TDB202" s="319"/>
      <c r="TDC202" s="319"/>
      <c r="TDD202" s="319"/>
      <c r="TDE202" s="319"/>
      <c r="TDF202" s="319"/>
      <c r="TDG202" s="319"/>
      <c r="TDH202" s="319"/>
      <c r="TDI202" s="319"/>
      <c r="TDJ202" s="319"/>
      <c r="TDK202" s="319"/>
      <c r="TDL202" s="319"/>
      <c r="TDM202" s="319"/>
      <c r="TDN202" s="319"/>
      <c r="TDO202" s="319"/>
      <c r="TDP202" s="319"/>
      <c r="TDQ202" s="319"/>
      <c r="TDR202" s="319"/>
      <c r="TDS202" s="319"/>
      <c r="TDT202" s="319"/>
      <c r="TDU202" s="319"/>
      <c r="TDV202" s="319"/>
      <c r="TDW202" s="319"/>
      <c r="TDX202" s="319"/>
      <c r="TDY202" s="319"/>
      <c r="TDZ202" s="319"/>
      <c r="TEA202" s="319"/>
      <c r="TEB202" s="319"/>
      <c r="TEC202" s="319"/>
      <c r="TED202" s="319"/>
      <c r="TEE202" s="319"/>
      <c r="TEF202" s="319"/>
      <c r="TEG202" s="319"/>
      <c r="TEH202" s="319"/>
      <c r="TEI202" s="319"/>
      <c r="TEJ202" s="319"/>
      <c r="TEK202" s="319"/>
      <c r="TEL202" s="319"/>
      <c r="TEM202" s="319"/>
      <c r="TEN202" s="319"/>
      <c r="TEO202" s="319"/>
      <c r="TEP202" s="319"/>
      <c r="TEQ202" s="319"/>
      <c r="TER202" s="319"/>
      <c r="TES202" s="319"/>
      <c r="TET202" s="319"/>
      <c r="TEU202" s="319"/>
      <c r="TEV202" s="319"/>
      <c r="TEW202" s="319"/>
      <c r="TEX202" s="319"/>
      <c r="TEY202" s="319"/>
      <c r="TEZ202" s="319"/>
      <c r="TFA202" s="319"/>
      <c r="TFB202" s="319"/>
      <c r="TFC202" s="319"/>
      <c r="TFD202" s="319"/>
      <c r="TFE202" s="319"/>
      <c r="TFF202" s="319"/>
      <c r="TFG202" s="319"/>
      <c r="TFH202" s="319"/>
      <c r="TFI202" s="319"/>
      <c r="TFJ202" s="319"/>
      <c r="TFK202" s="319"/>
      <c r="TFL202" s="319"/>
      <c r="TFM202" s="319"/>
      <c r="TFN202" s="319"/>
      <c r="TFO202" s="319"/>
      <c r="TFP202" s="319"/>
      <c r="TFQ202" s="319"/>
      <c r="TFR202" s="319"/>
      <c r="TFS202" s="319"/>
      <c r="TFT202" s="319"/>
      <c r="TFU202" s="319"/>
      <c r="TFV202" s="319"/>
      <c r="TFW202" s="319"/>
      <c r="TFX202" s="319"/>
      <c r="TFY202" s="319"/>
      <c r="TFZ202" s="319"/>
      <c r="TGA202" s="319"/>
      <c r="TGB202" s="319"/>
      <c r="TGC202" s="319"/>
      <c r="TGD202" s="319"/>
      <c r="TGE202" s="319"/>
      <c r="TGF202" s="319"/>
      <c r="TGG202" s="319"/>
      <c r="TGH202" s="319"/>
      <c r="TGI202" s="319"/>
      <c r="TGJ202" s="319"/>
      <c r="TGK202" s="319"/>
      <c r="TGL202" s="319"/>
      <c r="TGM202" s="319"/>
      <c r="TGN202" s="319"/>
      <c r="TGO202" s="319"/>
      <c r="TGP202" s="319"/>
      <c r="TGQ202" s="319"/>
      <c r="TGR202" s="319"/>
      <c r="TGS202" s="319"/>
      <c r="TGT202" s="319"/>
      <c r="TGU202" s="319"/>
      <c r="TGV202" s="319"/>
      <c r="TGW202" s="319"/>
      <c r="TGX202" s="319"/>
      <c r="TGY202" s="319"/>
      <c r="TGZ202" s="319"/>
      <c r="THA202" s="319"/>
      <c r="THB202" s="319"/>
      <c r="THC202" s="319"/>
      <c r="THD202" s="319"/>
      <c r="THE202" s="319"/>
      <c r="THF202" s="319"/>
      <c r="THG202" s="319"/>
      <c r="THH202" s="319"/>
      <c r="THI202" s="319"/>
      <c r="THJ202" s="319"/>
      <c r="THK202" s="319"/>
      <c r="THL202" s="319"/>
      <c r="THM202" s="319"/>
      <c r="THN202" s="319"/>
      <c r="THO202" s="319"/>
      <c r="THP202" s="319"/>
      <c r="THQ202" s="319"/>
      <c r="THR202" s="319"/>
      <c r="THS202" s="319"/>
      <c r="THT202" s="319"/>
      <c r="THU202" s="319"/>
      <c r="THV202" s="319"/>
      <c r="THW202" s="319"/>
      <c r="THX202" s="319"/>
      <c r="THY202" s="319"/>
      <c r="THZ202" s="319"/>
      <c r="TIA202" s="319"/>
      <c r="TIB202" s="319"/>
      <c r="TIC202" s="319"/>
      <c r="TID202" s="319"/>
      <c r="TIE202" s="319"/>
      <c r="TIF202" s="319"/>
      <c r="TIG202" s="319"/>
      <c r="TIH202" s="319"/>
      <c r="TII202" s="319"/>
      <c r="TIJ202" s="319"/>
      <c r="TIK202" s="319"/>
      <c r="TIL202" s="319"/>
      <c r="TIM202" s="319"/>
      <c r="TIN202" s="319"/>
      <c r="TIO202" s="319"/>
      <c r="TIP202" s="319"/>
      <c r="TIQ202" s="319"/>
      <c r="TIR202" s="319"/>
      <c r="TIS202" s="319"/>
      <c r="TIT202" s="319"/>
      <c r="TIU202" s="319"/>
      <c r="TIV202" s="319"/>
      <c r="TIW202" s="319"/>
      <c r="TIX202" s="319"/>
      <c r="TIY202" s="319"/>
      <c r="TIZ202" s="319"/>
      <c r="TJA202" s="319"/>
      <c r="TJB202" s="319"/>
      <c r="TJC202" s="319"/>
      <c r="TJD202" s="319"/>
      <c r="TJE202" s="319"/>
      <c r="TJF202" s="319"/>
      <c r="TJG202" s="319"/>
      <c r="TJH202" s="319"/>
      <c r="TJI202" s="319"/>
      <c r="TJJ202" s="319"/>
      <c r="TJK202" s="319"/>
      <c r="TJL202" s="319"/>
      <c r="TJM202" s="319"/>
      <c r="TJN202" s="319"/>
      <c r="TJO202" s="319"/>
      <c r="TJP202" s="319"/>
      <c r="TJQ202" s="319"/>
      <c r="TJR202" s="319"/>
      <c r="TJS202" s="319"/>
      <c r="TJT202" s="319"/>
      <c r="TJU202" s="319"/>
      <c r="TJV202" s="319"/>
      <c r="TJW202" s="319"/>
      <c r="TJX202" s="319"/>
      <c r="TJY202" s="319"/>
      <c r="TJZ202" s="319"/>
      <c r="TKA202" s="319"/>
      <c r="TKB202" s="319"/>
      <c r="TKC202" s="319"/>
      <c r="TKD202" s="319"/>
      <c r="TKE202" s="319"/>
      <c r="TKF202" s="319"/>
      <c r="TKG202" s="319"/>
      <c r="TKH202" s="319"/>
      <c r="TKI202" s="319"/>
      <c r="TKJ202" s="319"/>
      <c r="TKK202" s="319"/>
      <c r="TKL202" s="319"/>
      <c r="TKM202" s="319"/>
      <c r="TKN202" s="319"/>
      <c r="TKO202" s="319"/>
      <c r="TKP202" s="319"/>
      <c r="TKQ202" s="319"/>
      <c r="TKR202" s="319"/>
      <c r="TKS202" s="319"/>
      <c r="TKT202" s="319"/>
      <c r="TKU202" s="319"/>
      <c r="TKV202" s="319"/>
      <c r="TKW202" s="319"/>
      <c r="TKX202" s="319"/>
      <c r="TKY202" s="319"/>
      <c r="TKZ202" s="319"/>
      <c r="TLA202" s="319"/>
      <c r="TLB202" s="319"/>
      <c r="TLC202" s="319"/>
      <c r="TLD202" s="319"/>
      <c r="TLE202" s="319"/>
      <c r="TLF202" s="319"/>
      <c r="TLG202" s="319"/>
      <c r="TLH202" s="319"/>
      <c r="TLI202" s="319"/>
      <c r="TLJ202" s="319"/>
      <c r="TLK202" s="319"/>
      <c r="TLL202" s="319"/>
      <c r="TLM202" s="319"/>
      <c r="TLN202" s="319"/>
      <c r="TLO202" s="319"/>
      <c r="TLP202" s="319"/>
      <c r="TLQ202" s="319"/>
      <c r="TLR202" s="319"/>
      <c r="TLS202" s="319"/>
      <c r="TLT202" s="319"/>
      <c r="TLU202" s="319"/>
      <c r="TLV202" s="319"/>
      <c r="TLW202" s="319"/>
      <c r="TLX202" s="319"/>
      <c r="TLY202" s="319"/>
      <c r="TLZ202" s="319"/>
      <c r="TMA202" s="319"/>
      <c r="TMB202" s="319"/>
      <c r="TMC202" s="319"/>
      <c r="TMD202" s="319"/>
      <c r="TME202" s="319"/>
      <c r="TMF202" s="319"/>
      <c r="TMG202" s="319"/>
      <c r="TMH202" s="319"/>
      <c r="TMI202" s="319"/>
      <c r="TMJ202" s="319"/>
      <c r="TMK202" s="319"/>
      <c r="TML202" s="319"/>
      <c r="TMM202" s="319"/>
      <c r="TMN202" s="319"/>
      <c r="TMO202" s="319"/>
      <c r="TMP202" s="319"/>
      <c r="TMQ202" s="319"/>
      <c r="TMR202" s="319"/>
      <c r="TMS202" s="319"/>
      <c r="TMT202" s="319"/>
      <c r="TMU202" s="319"/>
      <c r="TMV202" s="319"/>
      <c r="TMW202" s="319"/>
      <c r="TMX202" s="319"/>
      <c r="TMY202" s="319"/>
      <c r="TMZ202" s="319"/>
      <c r="TNA202" s="319"/>
      <c r="TNB202" s="319"/>
      <c r="TNC202" s="319"/>
      <c r="TND202" s="319"/>
      <c r="TNE202" s="319"/>
      <c r="TNF202" s="319"/>
      <c r="TNG202" s="319"/>
      <c r="TNH202" s="319"/>
      <c r="TNI202" s="319"/>
      <c r="TNJ202" s="319"/>
      <c r="TNK202" s="319"/>
      <c r="TNL202" s="319"/>
      <c r="TNM202" s="319"/>
      <c r="TNN202" s="319"/>
      <c r="TNO202" s="319"/>
      <c r="TNP202" s="319"/>
      <c r="TNQ202" s="319"/>
      <c r="TNR202" s="319"/>
      <c r="TNS202" s="319"/>
      <c r="TNT202" s="319"/>
      <c r="TNU202" s="319"/>
      <c r="TNV202" s="319"/>
      <c r="TNW202" s="319"/>
      <c r="TNX202" s="319"/>
      <c r="TNY202" s="319"/>
      <c r="TNZ202" s="319"/>
      <c r="TOA202" s="319"/>
      <c r="TOB202" s="319"/>
      <c r="TOC202" s="319"/>
      <c r="TOD202" s="319"/>
      <c r="TOE202" s="319"/>
      <c r="TOF202" s="319"/>
      <c r="TOG202" s="319"/>
      <c r="TOH202" s="319"/>
      <c r="TOI202" s="319"/>
      <c r="TOJ202" s="319"/>
      <c r="TOK202" s="319"/>
      <c r="TOL202" s="319"/>
      <c r="TOM202" s="319"/>
      <c r="TON202" s="319"/>
      <c r="TOO202" s="319"/>
      <c r="TOP202" s="319"/>
      <c r="TOQ202" s="319"/>
      <c r="TOR202" s="319"/>
      <c r="TOS202" s="319"/>
      <c r="TOT202" s="319"/>
      <c r="TOU202" s="319"/>
      <c r="TOV202" s="319"/>
      <c r="TOW202" s="319"/>
      <c r="TOX202" s="319"/>
      <c r="TOY202" s="319"/>
      <c r="TOZ202" s="319"/>
      <c r="TPA202" s="319"/>
      <c r="TPB202" s="319"/>
      <c r="TPC202" s="319"/>
      <c r="TPD202" s="319"/>
      <c r="TPE202" s="319"/>
      <c r="TPF202" s="319"/>
      <c r="TPG202" s="319"/>
      <c r="TPH202" s="319"/>
      <c r="TPI202" s="319"/>
      <c r="TPJ202" s="319"/>
      <c r="TPK202" s="319"/>
      <c r="TPL202" s="319"/>
      <c r="TPM202" s="319"/>
      <c r="TPN202" s="319"/>
      <c r="TPO202" s="319"/>
      <c r="TPP202" s="319"/>
      <c r="TPQ202" s="319"/>
      <c r="TPR202" s="319"/>
      <c r="TPS202" s="319"/>
      <c r="TPT202" s="319"/>
      <c r="TPU202" s="319"/>
      <c r="TPV202" s="319"/>
      <c r="TPW202" s="319"/>
      <c r="TPX202" s="319"/>
      <c r="TPY202" s="319"/>
      <c r="TPZ202" s="319"/>
      <c r="TQA202" s="319"/>
      <c r="TQB202" s="319"/>
      <c r="TQC202" s="319"/>
      <c r="TQD202" s="319"/>
      <c r="TQE202" s="319"/>
      <c r="TQF202" s="319"/>
      <c r="TQG202" s="319"/>
      <c r="TQH202" s="319"/>
      <c r="TQI202" s="319"/>
      <c r="TQJ202" s="319"/>
      <c r="TQK202" s="319"/>
      <c r="TQL202" s="319"/>
      <c r="TQM202" s="319"/>
      <c r="TQN202" s="319"/>
      <c r="TQO202" s="319"/>
      <c r="TQP202" s="319"/>
      <c r="TQQ202" s="319"/>
      <c r="TQR202" s="319"/>
      <c r="TQS202" s="319"/>
      <c r="TQT202" s="319"/>
      <c r="TQU202" s="319"/>
      <c r="TQV202" s="319"/>
      <c r="TQW202" s="319"/>
      <c r="TQX202" s="319"/>
      <c r="TQY202" s="319"/>
      <c r="TQZ202" s="319"/>
      <c r="TRA202" s="319"/>
      <c r="TRB202" s="319"/>
      <c r="TRC202" s="319"/>
      <c r="TRD202" s="319"/>
      <c r="TRE202" s="319"/>
      <c r="TRF202" s="319"/>
      <c r="TRG202" s="319"/>
      <c r="TRH202" s="319"/>
      <c r="TRI202" s="319"/>
      <c r="TRJ202" s="319"/>
      <c r="TRK202" s="319"/>
      <c r="TRL202" s="319"/>
      <c r="TRM202" s="319"/>
      <c r="TRN202" s="319"/>
      <c r="TRO202" s="319"/>
      <c r="TRP202" s="319"/>
      <c r="TRQ202" s="319"/>
      <c r="TRR202" s="319"/>
      <c r="TRS202" s="319"/>
      <c r="TRT202" s="319"/>
      <c r="TRU202" s="319"/>
      <c r="TRV202" s="319"/>
      <c r="TRW202" s="319"/>
      <c r="TRX202" s="319"/>
      <c r="TRY202" s="319"/>
      <c r="TRZ202" s="319"/>
      <c r="TSA202" s="319"/>
      <c r="TSB202" s="319"/>
      <c r="TSC202" s="319"/>
      <c r="TSD202" s="319"/>
      <c r="TSE202" s="319"/>
      <c r="TSF202" s="319"/>
      <c r="TSG202" s="319"/>
      <c r="TSH202" s="319"/>
      <c r="TSI202" s="319"/>
      <c r="TSJ202" s="319"/>
      <c r="TSK202" s="319"/>
      <c r="TSL202" s="319"/>
      <c r="TSM202" s="319"/>
      <c r="TSN202" s="319"/>
      <c r="TSO202" s="319"/>
      <c r="TSP202" s="319"/>
      <c r="TSQ202" s="319"/>
      <c r="TSR202" s="319"/>
      <c r="TSS202" s="319"/>
      <c r="TST202" s="319"/>
      <c r="TSU202" s="319"/>
      <c r="TSV202" s="319"/>
      <c r="TSW202" s="319"/>
      <c r="TSX202" s="319"/>
      <c r="TSY202" s="319"/>
      <c r="TSZ202" s="319"/>
      <c r="TTA202" s="319"/>
      <c r="TTB202" s="319"/>
      <c r="TTC202" s="319"/>
      <c r="TTD202" s="319"/>
      <c r="TTE202" s="319"/>
      <c r="TTF202" s="319"/>
      <c r="TTG202" s="319"/>
      <c r="TTH202" s="319"/>
      <c r="TTI202" s="319"/>
      <c r="TTJ202" s="319"/>
      <c r="TTK202" s="319"/>
      <c r="TTL202" s="319"/>
      <c r="TTM202" s="319"/>
      <c r="TTN202" s="319"/>
      <c r="TTO202" s="319"/>
      <c r="TTP202" s="319"/>
      <c r="TTQ202" s="319"/>
      <c r="TTR202" s="319"/>
      <c r="TTS202" s="319"/>
      <c r="TTT202" s="319"/>
      <c r="TTU202" s="319"/>
      <c r="TTV202" s="319"/>
      <c r="TTW202" s="319"/>
      <c r="TTX202" s="319"/>
      <c r="TTY202" s="319"/>
      <c r="TTZ202" s="319"/>
      <c r="TUA202" s="319"/>
      <c r="TUB202" s="319"/>
      <c r="TUC202" s="319"/>
      <c r="TUD202" s="319"/>
      <c r="TUE202" s="319"/>
      <c r="TUF202" s="319"/>
      <c r="TUG202" s="319"/>
      <c r="TUH202" s="319"/>
      <c r="TUI202" s="319"/>
      <c r="TUJ202" s="319"/>
      <c r="TUK202" s="319"/>
      <c r="TUL202" s="319"/>
      <c r="TUM202" s="319"/>
      <c r="TUN202" s="319"/>
      <c r="TUO202" s="319"/>
      <c r="TUP202" s="319"/>
      <c r="TUQ202" s="319"/>
      <c r="TUR202" s="319"/>
      <c r="TUS202" s="319"/>
      <c r="TUT202" s="319"/>
      <c r="TUU202" s="319"/>
      <c r="TUV202" s="319"/>
      <c r="TUW202" s="319"/>
      <c r="TUX202" s="319"/>
      <c r="TUY202" s="319"/>
      <c r="TUZ202" s="319"/>
      <c r="TVA202" s="319"/>
      <c r="TVB202" s="319"/>
      <c r="TVC202" s="319"/>
      <c r="TVD202" s="319"/>
      <c r="TVE202" s="319"/>
      <c r="TVF202" s="319"/>
      <c r="TVG202" s="319"/>
      <c r="TVH202" s="319"/>
      <c r="TVI202" s="319"/>
      <c r="TVJ202" s="319"/>
      <c r="TVK202" s="319"/>
      <c r="TVL202" s="319"/>
      <c r="TVM202" s="319"/>
      <c r="TVN202" s="319"/>
      <c r="TVO202" s="319"/>
      <c r="TVP202" s="319"/>
      <c r="TVQ202" s="319"/>
      <c r="TVR202" s="319"/>
      <c r="TVS202" s="319"/>
      <c r="TVT202" s="319"/>
      <c r="TVU202" s="319"/>
      <c r="TVV202" s="319"/>
      <c r="TVW202" s="319"/>
      <c r="TVX202" s="319"/>
      <c r="TVY202" s="319"/>
      <c r="TVZ202" s="319"/>
      <c r="TWA202" s="319"/>
      <c r="TWB202" s="319"/>
      <c r="TWC202" s="319"/>
      <c r="TWD202" s="319"/>
      <c r="TWE202" s="319"/>
      <c r="TWF202" s="319"/>
      <c r="TWG202" s="319"/>
      <c r="TWH202" s="319"/>
      <c r="TWI202" s="319"/>
      <c r="TWJ202" s="319"/>
      <c r="TWK202" s="319"/>
      <c r="TWL202" s="319"/>
      <c r="TWM202" s="319"/>
      <c r="TWN202" s="319"/>
      <c r="TWO202" s="319"/>
      <c r="TWP202" s="319"/>
      <c r="TWQ202" s="319"/>
      <c r="TWR202" s="319"/>
      <c r="TWS202" s="319"/>
      <c r="TWT202" s="319"/>
      <c r="TWU202" s="319"/>
      <c r="TWV202" s="319"/>
      <c r="TWW202" s="319"/>
      <c r="TWX202" s="319"/>
      <c r="TWY202" s="319"/>
      <c r="TWZ202" s="319"/>
      <c r="TXA202" s="319"/>
      <c r="TXB202" s="319"/>
      <c r="TXC202" s="319"/>
      <c r="TXD202" s="319"/>
      <c r="TXE202" s="319"/>
      <c r="TXF202" s="319"/>
      <c r="TXG202" s="319"/>
      <c r="TXH202" s="319"/>
      <c r="TXI202" s="319"/>
      <c r="TXJ202" s="319"/>
      <c r="TXK202" s="319"/>
      <c r="TXL202" s="319"/>
      <c r="TXM202" s="319"/>
      <c r="TXN202" s="319"/>
      <c r="TXO202" s="319"/>
      <c r="TXP202" s="319"/>
      <c r="TXQ202" s="319"/>
      <c r="TXR202" s="319"/>
      <c r="TXS202" s="319"/>
      <c r="TXT202" s="319"/>
      <c r="TXU202" s="319"/>
      <c r="TXV202" s="319"/>
      <c r="TXW202" s="319"/>
      <c r="TXX202" s="319"/>
      <c r="TXY202" s="319"/>
      <c r="TXZ202" s="319"/>
      <c r="TYA202" s="319"/>
      <c r="TYB202" s="319"/>
      <c r="TYC202" s="319"/>
      <c r="TYD202" s="319"/>
      <c r="TYE202" s="319"/>
      <c r="TYF202" s="319"/>
      <c r="TYG202" s="319"/>
      <c r="TYH202" s="319"/>
      <c r="TYI202" s="319"/>
      <c r="TYJ202" s="319"/>
      <c r="TYK202" s="319"/>
      <c r="TYL202" s="319"/>
      <c r="TYM202" s="319"/>
      <c r="TYN202" s="319"/>
      <c r="TYO202" s="319"/>
      <c r="TYP202" s="319"/>
      <c r="TYQ202" s="319"/>
      <c r="TYR202" s="319"/>
      <c r="TYS202" s="319"/>
      <c r="TYT202" s="319"/>
      <c r="TYU202" s="319"/>
      <c r="TYV202" s="319"/>
      <c r="TYW202" s="319"/>
      <c r="TYX202" s="319"/>
      <c r="TYY202" s="319"/>
      <c r="TYZ202" s="319"/>
      <c r="TZA202" s="319"/>
      <c r="TZB202" s="319"/>
      <c r="TZC202" s="319"/>
      <c r="TZD202" s="319"/>
      <c r="TZE202" s="319"/>
      <c r="TZF202" s="319"/>
      <c r="TZG202" s="319"/>
      <c r="TZH202" s="319"/>
      <c r="TZI202" s="319"/>
      <c r="TZJ202" s="319"/>
      <c r="TZK202" s="319"/>
      <c r="TZL202" s="319"/>
      <c r="TZM202" s="319"/>
      <c r="TZN202" s="319"/>
      <c r="TZO202" s="319"/>
      <c r="TZP202" s="319"/>
      <c r="TZQ202" s="319"/>
      <c r="TZR202" s="319"/>
      <c r="TZS202" s="319"/>
      <c r="TZT202" s="319"/>
      <c r="TZU202" s="319"/>
      <c r="TZV202" s="319"/>
      <c r="TZW202" s="319"/>
      <c r="TZX202" s="319"/>
      <c r="TZY202" s="319"/>
      <c r="TZZ202" s="319"/>
      <c r="UAA202" s="319"/>
      <c r="UAB202" s="319"/>
      <c r="UAC202" s="319"/>
      <c r="UAD202" s="319"/>
      <c r="UAE202" s="319"/>
      <c r="UAF202" s="319"/>
      <c r="UAG202" s="319"/>
      <c r="UAH202" s="319"/>
      <c r="UAI202" s="319"/>
      <c r="UAJ202" s="319"/>
      <c r="UAK202" s="319"/>
      <c r="UAL202" s="319"/>
      <c r="UAM202" s="319"/>
      <c r="UAN202" s="319"/>
      <c r="UAO202" s="319"/>
      <c r="UAP202" s="319"/>
      <c r="UAQ202" s="319"/>
      <c r="UAR202" s="319"/>
      <c r="UAS202" s="319"/>
      <c r="UAT202" s="319"/>
      <c r="UAU202" s="319"/>
      <c r="UAV202" s="319"/>
      <c r="UAW202" s="319"/>
      <c r="UAX202" s="319"/>
      <c r="UAY202" s="319"/>
      <c r="UAZ202" s="319"/>
      <c r="UBA202" s="319"/>
      <c r="UBB202" s="319"/>
      <c r="UBC202" s="319"/>
      <c r="UBD202" s="319"/>
      <c r="UBE202" s="319"/>
      <c r="UBF202" s="319"/>
      <c r="UBG202" s="319"/>
      <c r="UBH202" s="319"/>
      <c r="UBI202" s="319"/>
      <c r="UBJ202" s="319"/>
      <c r="UBK202" s="319"/>
      <c r="UBL202" s="319"/>
      <c r="UBM202" s="319"/>
      <c r="UBN202" s="319"/>
      <c r="UBO202" s="319"/>
      <c r="UBP202" s="319"/>
      <c r="UBQ202" s="319"/>
      <c r="UBR202" s="319"/>
      <c r="UBS202" s="319"/>
      <c r="UBT202" s="319"/>
      <c r="UBU202" s="319"/>
      <c r="UBV202" s="319"/>
      <c r="UBW202" s="319"/>
      <c r="UBX202" s="319"/>
      <c r="UBY202" s="319"/>
      <c r="UBZ202" s="319"/>
      <c r="UCA202" s="319"/>
      <c r="UCB202" s="319"/>
      <c r="UCC202" s="319"/>
      <c r="UCD202" s="319"/>
      <c r="UCE202" s="319"/>
      <c r="UCF202" s="319"/>
      <c r="UCG202" s="319"/>
      <c r="UCH202" s="319"/>
      <c r="UCI202" s="319"/>
      <c r="UCJ202" s="319"/>
      <c r="UCK202" s="319"/>
      <c r="UCL202" s="319"/>
      <c r="UCM202" s="319"/>
      <c r="UCN202" s="319"/>
      <c r="UCO202" s="319"/>
      <c r="UCP202" s="319"/>
      <c r="UCQ202" s="319"/>
      <c r="UCR202" s="319"/>
      <c r="UCS202" s="319"/>
      <c r="UCT202" s="319"/>
      <c r="UCU202" s="319"/>
      <c r="UCV202" s="319"/>
      <c r="UCW202" s="319"/>
      <c r="UCX202" s="319"/>
      <c r="UCY202" s="319"/>
      <c r="UCZ202" s="319"/>
      <c r="UDA202" s="319"/>
      <c r="UDB202" s="319"/>
      <c r="UDC202" s="319"/>
      <c r="UDD202" s="319"/>
      <c r="UDE202" s="319"/>
      <c r="UDF202" s="319"/>
      <c r="UDG202" s="319"/>
      <c r="UDH202" s="319"/>
      <c r="UDI202" s="319"/>
      <c r="UDJ202" s="319"/>
      <c r="UDK202" s="319"/>
      <c r="UDL202" s="319"/>
      <c r="UDM202" s="319"/>
      <c r="UDN202" s="319"/>
      <c r="UDO202" s="319"/>
      <c r="UDP202" s="319"/>
      <c r="UDQ202" s="319"/>
      <c r="UDR202" s="319"/>
      <c r="UDS202" s="319"/>
      <c r="UDT202" s="319"/>
      <c r="UDU202" s="319"/>
      <c r="UDV202" s="319"/>
      <c r="UDW202" s="319"/>
      <c r="UDX202" s="319"/>
      <c r="UDY202" s="319"/>
      <c r="UDZ202" s="319"/>
      <c r="UEA202" s="319"/>
      <c r="UEB202" s="319"/>
      <c r="UEC202" s="319"/>
      <c r="UED202" s="319"/>
      <c r="UEE202" s="319"/>
      <c r="UEF202" s="319"/>
      <c r="UEG202" s="319"/>
      <c r="UEH202" s="319"/>
      <c r="UEI202" s="319"/>
      <c r="UEJ202" s="319"/>
      <c r="UEK202" s="319"/>
      <c r="UEL202" s="319"/>
      <c r="UEM202" s="319"/>
      <c r="UEN202" s="319"/>
      <c r="UEO202" s="319"/>
      <c r="UEP202" s="319"/>
      <c r="UEQ202" s="319"/>
      <c r="UER202" s="319"/>
      <c r="UES202" s="319"/>
      <c r="UET202" s="319"/>
      <c r="UEU202" s="319"/>
      <c r="UEV202" s="319"/>
      <c r="UEW202" s="319"/>
      <c r="UEX202" s="319"/>
      <c r="UEY202" s="319"/>
      <c r="UEZ202" s="319"/>
      <c r="UFA202" s="319"/>
      <c r="UFB202" s="319"/>
      <c r="UFC202" s="319"/>
      <c r="UFD202" s="319"/>
      <c r="UFE202" s="319"/>
      <c r="UFF202" s="319"/>
      <c r="UFG202" s="319"/>
      <c r="UFH202" s="319"/>
      <c r="UFI202" s="319"/>
      <c r="UFJ202" s="319"/>
      <c r="UFK202" s="319"/>
      <c r="UFL202" s="319"/>
      <c r="UFM202" s="319"/>
      <c r="UFN202" s="319"/>
      <c r="UFO202" s="319"/>
      <c r="UFP202" s="319"/>
      <c r="UFQ202" s="319"/>
      <c r="UFR202" s="319"/>
      <c r="UFS202" s="319"/>
      <c r="UFT202" s="319"/>
      <c r="UFU202" s="319"/>
      <c r="UFV202" s="319"/>
      <c r="UFW202" s="319"/>
      <c r="UFX202" s="319"/>
      <c r="UFY202" s="319"/>
      <c r="UFZ202" s="319"/>
      <c r="UGA202" s="319"/>
      <c r="UGB202" s="319"/>
      <c r="UGC202" s="319"/>
      <c r="UGD202" s="319"/>
      <c r="UGE202" s="319"/>
      <c r="UGF202" s="319"/>
      <c r="UGG202" s="319"/>
      <c r="UGH202" s="319"/>
      <c r="UGI202" s="319"/>
      <c r="UGJ202" s="319"/>
      <c r="UGK202" s="319"/>
      <c r="UGL202" s="319"/>
      <c r="UGM202" s="319"/>
      <c r="UGN202" s="319"/>
      <c r="UGO202" s="319"/>
      <c r="UGP202" s="319"/>
      <c r="UGQ202" s="319"/>
      <c r="UGR202" s="319"/>
      <c r="UGS202" s="319"/>
      <c r="UGT202" s="319"/>
      <c r="UGU202" s="319"/>
      <c r="UGV202" s="319"/>
      <c r="UGW202" s="319"/>
      <c r="UGX202" s="319"/>
      <c r="UGY202" s="319"/>
      <c r="UGZ202" s="319"/>
      <c r="UHA202" s="319"/>
      <c r="UHB202" s="319"/>
      <c r="UHC202" s="319"/>
      <c r="UHD202" s="319"/>
      <c r="UHE202" s="319"/>
      <c r="UHF202" s="319"/>
      <c r="UHG202" s="319"/>
      <c r="UHH202" s="319"/>
      <c r="UHI202" s="319"/>
      <c r="UHJ202" s="319"/>
      <c r="UHK202" s="319"/>
      <c r="UHL202" s="319"/>
      <c r="UHM202" s="319"/>
      <c r="UHN202" s="319"/>
      <c r="UHO202" s="319"/>
      <c r="UHP202" s="319"/>
      <c r="UHQ202" s="319"/>
      <c r="UHR202" s="319"/>
      <c r="UHS202" s="319"/>
      <c r="UHT202" s="319"/>
      <c r="UHU202" s="319"/>
      <c r="UHV202" s="319"/>
      <c r="UHW202" s="319"/>
      <c r="UHX202" s="319"/>
      <c r="UHY202" s="319"/>
      <c r="UHZ202" s="319"/>
      <c r="UIA202" s="319"/>
      <c r="UIB202" s="319"/>
      <c r="UIC202" s="319"/>
      <c r="UID202" s="319"/>
      <c r="UIE202" s="319"/>
      <c r="UIF202" s="319"/>
      <c r="UIG202" s="319"/>
      <c r="UIH202" s="319"/>
      <c r="UII202" s="319"/>
      <c r="UIJ202" s="319"/>
      <c r="UIK202" s="319"/>
      <c r="UIL202" s="319"/>
      <c r="UIM202" s="319"/>
      <c r="UIN202" s="319"/>
      <c r="UIO202" s="319"/>
      <c r="UIP202" s="319"/>
      <c r="UIQ202" s="319"/>
      <c r="UIR202" s="319"/>
      <c r="UIS202" s="319"/>
      <c r="UIT202" s="319"/>
      <c r="UIU202" s="319"/>
      <c r="UIV202" s="319"/>
      <c r="UIW202" s="319"/>
      <c r="UIX202" s="319"/>
      <c r="UIY202" s="319"/>
      <c r="UIZ202" s="319"/>
      <c r="UJA202" s="319"/>
      <c r="UJB202" s="319"/>
      <c r="UJC202" s="319"/>
      <c r="UJD202" s="319"/>
      <c r="UJE202" s="319"/>
      <c r="UJF202" s="319"/>
      <c r="UJG202" s="319"/>
      <c r="UJH202" s="319"/>
      <c r="UJI202" s="319"/>
      <c r="UJJ202" s="319"/>
      <c r="UJK202" s="319"/>
      <c r="UJL202" s="319"/>
      <c r="UJM202" s="319"/>
      <c r="UJN202" s="319"/>
      <c r="UJO202" s="319"/>
      <c r="UJP202" s="319"/>
      <c r="UJQ202" s="319"/>
      <c r="UJR202" s="319"/>
      <c r="UJS202" s="319"/>
      <c r="UJT202" s="319"/>
      <c r="UJU202" s="319"/>
      <c r="UJV202" s="319"/>
      <c r="UJW202" s="319"/>
      <c r="UJX202" s="319"/>
      <c r="UJY202" s="319"/>
      <c r="UJZ202" s="319"/>
      <c r="UKA202" s="319"/>
      <c r="UKB202" s="319"/>
      <c r="UKC202" s="319"/>
      <c r="UKD202" s="319"/>
      <c r="UKE202" s="319"/>
      <c r="UKF202" s="319"/>
      <c r="UKG202" s="319"/>
      <c r="UKH202" s="319"/>
      <c r="UKI202" s="319"/>
      <c r="UKJ202" s="319"/>
      <c r="UKK202" s="319"/>
      <c r="UKL202" s="319"/>
      <c r="UKM202" s="319"/>
      <c r="UKN202" s="319"/>
      <c r="UKO202" s="319"/>
      <c r="UKP202" s="319"/>
      <c r="UKQ202" s="319"/>
      <c r="UKR202" s="319"/>
      <c r="UKS202" s="319"/>
      <c r="UKT202" s="319"/>
      <c r="UKU202" s="319"/>
      <c r="UKV202" s="319"/>
      <c r="UKW202" s="319"/>
      <c r="UKX202" s="319"/>
      <c r="UKY202" s="319"/>
      <c r="UKZ202" s="319"/>
      <c r="ULA202" s="319"/>
      <c r="ULB202" s="319"/>
      <c r="ULC202" s="319"/>
      <c r="ULD202" s="319"/>
      <c r="ULE202" s="319"/>
      <c r="ULF202" s="319"/>
      <c r="ULG202" s="319"/>
      <c r="ULH202" s="319"/>
      <c r="ULI202" s="319"/>
      <c r="ULJ202" s="319"/>
      <c r="ULK202" s="319"/>
      <c r="ULL202" s="319"/>
      <c r="ULM202" s="319"/>
      <c r="ULN202" s="319"/>
      <c r="ULO202" s="319"/>
      <c r="ULP202" s="319"/>
      <c r="ULQ202" s="319"/>
      <c r="ULR202" s="319"/>
      <c r="ULS202" s="319"/>
      <c r="ULT202" s="319"/>
      <c r="ULU202" s="319"/>
      <c r="ULV202" s="319"/>
      <c r="ULW202" s="319"/>
      <c r="ULX202" s="319"/>
      <c r="ULY202" s="319"/>
      <c r="ULZ202" s="319"/>
      <c r="UMA202" s="319"/>
      <c r="UMB202" s="319"/>
      <c r="UMC202" s="319"/>
      <c r="UMD202" s="319"/>
      <c r="UME202" s="319"/>
      <c r="UMF202" s="319"/>
      <c r="UMG202" s="319"/>
      <c r="UMH202" s="319"/>
      <c r="UMI202" s="319"/>
      <c r="UMJ202" s="319"/>
      <c r="UMK202" s="319"/>
      <c r="UML202" s="319"/>
      <c r="UMM202" s="319"/>
      <c r="UMN202" s="319"/>
      <c r="UMO202" s="319"/>
      <c r="UMP202" s="319"/>
      <c r="UMQ202" s="319"/>
      <c r="UMR202" s="319"/>
      <c r="UMS202" s="319"/>
      <c r="UMT202" s="319"/>
      <c r="UMU202" s="319"/>
      <c r="UMV202" s="319"/>
      <c r="UMW202" s="319"/>
      <c r="UMX202" s="319"/>
      <c r="UMY202" s="319"/>
      <c r="UMZ202" s="319"/>
      <c r="UNA202" s="319"/>
      <c r="UNB202" s="319"/>
      <c r="UNC202" s="319"/>
      <c r="UND202" s="319"/>
      <c r="UNE202" s="319"/>
      <c r="UNF202" s="319"/>
      <c r="UNG202" s="319"/>
      <c r="UNH202" s="319"/>
      <c r="UNI202" s="319"/>
      <c r="UNJ202" s="319"/>
      <c r="UNK202" s="319"/>
      <c r="UNL202" s="319"/>
      <c r="UNM202" s="319"/>
      <c r="UNN202" s="319"/>
      <c r="UNO202" s="319"/>
      <c r="UNP202" s="319"/>
      <c r="UNQ202" s="319"/>
      <c r="UNR202" s="319"/>
      <c r="UNS202" s="319"/>
      <c r="UNT202" s="319"/>
      <c r="UNU202" s="319"/>
      <c r="UNV202" s="319"/>
      <c r="UNW202" s="319"/>
      <c r="UNX202" s="319"/>
      <c r="UNY202" s="319"/>
      <c r="UNZ202" s="319"/>
      <c r="UOA202" s="319"/>
      <c r="UOB202" s="319"/>
      <c r="UOC202" s="319"/>
      <c r="UOD202" s="319"/>
      <c r="UOE202" s="319"/>
      <c r="UOF202" s="319"/>
      <c r="UOG202" s="319"/>
      <c r="UOH202" s="319"/>
      <c r="UOI202" s="319"/>
      <c r="UOJ202" s="319"/>
      <c r="UOK202" s="319"/>
      <c r="UOL202" s="319"/>
      <c r="UOM202" s="319"/>
      <c r="UON202" s="319"/>
      <c r="UOO202" s="319"/>
      <c r="UOP202" s="319"/>
      <c r="UOQ202" s="319"/>
      <c r="UOR202" s="319"/>
      <c r="UOS202" s="319"/>
      <c r="UOT202" s="319"/>
      <c r="UOU202" s="319"/>
      <c r="UOV202" s="319"/>
      <c r="UOW202" s="319"/>
      <c r="UOX202" s="319"/>
      <c r="UOY202" s="319"/>
      <c r="UOZ202" s="319"/>
      <c r="UPA202" s="319"/>
      <c r="UPB202" s="319"/>
      <c r="UPC202" s="319"/>
      <c r="UPD202" s="319"/>
      <c r="UPE202" s="319"/>
      <c r="UPF202" s="319"/>
      <c r="UPG202" s="319"/>
      <c r="UPH202" s="319"/>
      <c r="UPI202" s="319"/>
      <c r="UPJ202" s="319"/>
      <c r="UPK202" s="319"/>
      <c r="UPL202" s="319"/>
      <c r="UPM202" s="319"/>
      <c r="UPN202" s="319"/>
      <c r="UPO202" s="319"/>
      <c r="UPP202" s="319"/>
      <c r="UPQ202" s="319"/>
      <c r="UPR202" s="319"/>
      <c r="UPS202" s="319"/>
      <c r="UPT202" s="319"/>
      <c r="UPU202" s="319"/>
      <c r="UPV202" s="319"/>
      <c r="UPW202" s="319"/>
      <c r="UPX202" s="319"/>
      <c r="UPY202" s="319"/>
      <c r="UPZ202" s="319"/>
      <c r="UQA202" s="319"/>
      <c r="UQB202" s="319"/>
      <c r="UQC202" s="319"/>
      <c r="UQD202" s="319"/>
      <c r="UQE202" s="319"/>
      <c r="UQF202" s="319"/>
      <c r="UQG202" s="319"/>
      <c r="UQH202" s="319"/>
      <c r="UQI202" s="319"/>
      <c r="UQJ202" s="319"/>
      <c r="UQK202" s="319"/>
      <c r="UQL202" s="319"/>
      <c r="UQM202" s="319"/>
      <c r="UQN202" s="319"/>
      <c r="UQO202" s="319"/>
      <c r="UQP202" s="319"/>
      <c r="UQQ202" s="319"/>
      <c r="UQR202" s="319"/>
      <c r="UQS202" s="319"/>
      <c r="UQT202" s="319"/>
      <c r="UQU202" s="319"/>
      <c r="UQV202" s="319"/>
      <c r="UQW202" s="319"/>
      <c r="UQX202" s="319"/>
      <c r="UQY202" s="319"/>
      <c r="UQZ202" s="319"/>
      <c r="URA202" s="319"/>
      <c r="URB202" s="319"/>
      <c r="URC202" s="319"/>
      <c r="URD202" s="319"/>
      <c r="URE202" s="319"/>
      <c r="URF202" s="319"/>
      <c r="URG202" s="319"/>
      <c r="URH202" s="319"/>
      <c r="URI202" s="319"/>
      <c r="URJ202" s="319"/>
      <c r="URK202" s="319"/>
      <c r="URL202" s="319"/>
      <c r="URM202" s="319"/>
      <c r="URN202" s="319"/>
      <c r="URO202" s="319"/>
      <c r="URP202" s="319"/>
      <c r="URQ202" s="319"/>
      <c r="URR202" s="319"/>
      <c r="URS202" s="319"/>
      <c r="URT202" s="319"/>
      <c r="URU202" s="319"/>
      <c r="URV202" s="319"/>
      <c r="URW202" s="319"/>
      <c r="URX202" s="319"/>
      <c r="URY202" s="319"/>
      <c r="URZ202" s="319"/>
      <c r="USA202" s="319"/>
      <c r="USB202" s="319"/>
      <c r="USC202" s="319"/>
      <c r="USD202" s="319"/>
      <c r="USE202" s="319"/>
      <c r="USF202" s="319"/>
      <c r="USG202" s="319"/>
      <c r="USH202" s="319"/>
      <c r="USI202" s="319"/>
      <c r="USJ202" s="319"/>
      <c r="USK202" s="319"/>
      <c r="USL202" s="319"/>
      <c r="USM202" s="319"/>
      <c r="USN202" s="319"/>
      <c r="USO202" s="319"/>
      <c r="USP202" s="319"/>
      <c r="USQ202" s="319"/>
      <c r="USR202" s="319"/>
      <c r="USS202" s="319"/>
      <c r="UST202" s="319"/>
      <c r="USU202" s="319"/>
      <c r="USV202" s="319"/>
      <c r="USW202" s="319"/>
      <c r="USX202" s="319"/>
      <c r="USY202" s="319"/>
      <c r="USZ202" s="319"/>
      <c r="UTA202" s="319"/>
      <c r="UTB202" s="319"/>
      <c r="UTC202" s="319"/>
      <c r="UTD202" s="319"/>
      <c r="UTE202" s="319"/>
      <c r="UTF202" s="319"/>
      <c r="UTG202" s="319"/>
      <c r="UTH202" s="319"/>
      <c r="UTI202" s="319"/>
      <c r="UTJ202" s="319"/>
      <c r="UTK202" s="319"/>
      <c r="UTL202" s="319"/>
      <c r="UTM202" s="319"/>
      <c r="UTN202" s="319"/>
      <c r="UTO202" s="319"/>
      <c r="UTP202" s="319"/>
      <c r="UTQ202" s="319"/>
      <c r="UTR202" s="319"/>
      <c r="UTS202" s="319"/>
      <c r="UTT202" s="319"/>
      <c r="UTU202" s="319"/>
      <c r="UTV202" s="319"/>
      <c r="UTW202" s="319"/>
      <c r="UTX202" s="319"/>
      <c r="UTY202" s="319"/>
      <c r="UTZ202" s="319"/>
      <c r="UUA202" s="319"/>
      <c r="UUB202" s="319"/>
      <c r="UUC202" s="319"/>
      <c r="UUD202" s="319"/>
      <c r="UUE202" s="319"/>
      <c r="UUF202" s="319"/>
      <c r="UUG202" s="319"/>
      <c r="UUH202" s="319"/>
      <c r="UUI202" s="319"/>
      <c r="UUJ202" s="319"/>
      <c r="UUK202" s="319"/>
      <c r="UUL202" s="319"/>
      <c r="UUM202" s="319"/>
      <c r="UUN202" s="319"/>
      <c r="UUO202" s="319"/>
      <c r="UUP202" s="319"/>
      <c r="UUQ202" s="319"/>
      <c r="UUR202" s="319"/>
      <c r="UUS202" s="319"/>
      <c r="UUT202" s="319"/>
      <c r="UUU202" s="319"/>
      <c r="UUV202" s="319"/>
      <c r="UUW202" s="319"/>
      <c r="UUX202" s="319"/>
      <c r="UUY202" s="319"/>
      <c r="UUZ202" s="319"/>
      <c r="UVA202" s="319"/>
      <c r="UVB202" s="319"/>
      <c r="UVC202" s="319"/>
      <c r="UVD202" s="319"/>
      <c r="UVE202" s="319"/>
      <c r="UVF202" s="319"/>
      <c r="UVG202" s="319"/>
      <c r="UVH202" s="319"/>
      <c r="UVI202" s="319"/>
      <c r="UVJ202" s="319"/>
      <c r="UVK202" s="319"/>
      <c r="UVL202" s="319"/>
      <c r="UVM202" s="319"/>
      <c r="UVN202" s="319"/>
      <c r="UVO202" s="319"/>
      <c r="UVP202" s="319"/>
      <c r="UVQ202" s="319"/>
      <c r="UVR202" s="319"/>
      <c r="UVS202" s="319"/>
      <c r="UVT202" s="319"/>
      <c r="UVU202" s="319"/>
      <c r="UVV202" s="319"/>
      <c r="UVW202" s="319"/>
      <c r="UVX202" s="319"/>
      <c r="UVY202" s="319"/>
      <c r="UVZ202" s="319"/>
      <c r="UWA202" s="319"/>
      <c r="UWB202" s="319"/>
      <c r="UWC202" s="319"/>
      <c r="UWD202" s="319"/>
      <c r="UWE202" s="319"/>
      <c r="UWF202" s="319"/>
      <c r="UWG202" s="319"/>
      <c r="UWH202" s="319"/>
      <c r="UWI202" s="319"/>
      <c r="UWJ202" s="319"/>
      <c r="UWK202" s="319"/>
      <c r="UWL202" s="319"/>
      <c r="UWM202" s="319"/>
      <c r="UWN202" s="319"/>
      <c r="UWO202" s="319"/>
      <c r="UWP202" s="319"/>
      <c r="UWQ202" s="319"/>
      <c r="UWR202" s="319"/>
      <c r="UWS202" s="319"/>
      <c r="UWT202" s="319"/>
      <c r="UWU202" s="319"/>
      <c r="UWV202" s="319"/>
      <c r="UWW202" s="319"/>
      <c r="UWX202" s="319"/>
      <c r="UWY202" s="319"/>
      <c r="UWZ202" s="319"/>
      <c r="UXA202" s="319"/>
      <c r="UXB202" s="319"/>
      <c r="UXC202" s="319"/>
      <c r="UXD202" s="319"/>
      <c r="UXE202" s="319"/>
      <c r="UXF202" s="319"/>
      <c r="UXG202" s="319"/>
      <c r="UXH202" s="319"/>
      <c r="UXI202" s="319"/>
      <c r="UXJ202" s="319"/>
      <c r="UXK202" s="319"/>
      <c r="UXL202" s="319"/>
      <c r="UXM202" s="319"/>
      <c r="UXN202" s="319"/>
      <c r="UXO202" s="319"/>
      <c r="UXP202" s="319"/>
      <c r="UXQ202" s="319"/>
      <c r="UXR202" s="319"/>
      <c r="UXS202" s="319"/>
      <c r="UXT202" s="319"/>
      <c r="UXU202" s="319"/>
      <c r="UXV202" s="319"/>
      <c r="UXW202" s="319"/>
      <c r="UXX202" s="319"/>
      <c r="UXY202" s="319"/>
      <c r="UXZ202" s="319"/>
      <c r="UYA202" s="319"/>
      <c r="UYB202" s="319"/>
      <c r="UYC202" s="319"/>
      <c r="UYD202" s="319"/>
      <c r="UYE202" s="319"/>
      <c r="UYF202" s="319"/>
      <c r="UYG202" s="319"/>
      <c r="UYH202" s="319"/>
      <c r="UYI202" s="319"/>
      <c r="UYJ202" s="319"/>
      <c r="UYK202" s="319"/>
      <c r="UYL202" s="319"/>
      <c r="UYM202" s="319"/>
      <c r="UYN202" s="319"/>
      <c r="UYO202" s="319"/>
      <c r="UYP202" s="319"/>
      <c r="UYQ202" s="319"/>
      <c r="UYR202" s="319"/>
      <c r="UYS202" s="319"/>
      <c r="UYT202" s="319"/>
      <c r="UYU202" s="319"/>
      <c r="UYV202" s="319"/>
      <c r="UYW202" s="319"/>
      <c r="UYX202" s="319"/>
      <c r="UYY202" s="319"/>
      <c r="UYZ202" s="319"/>
      <c r="UZA202" s="319"/>
      <c r="UZB202" s="319"/>
      <c r="UZC202" s="319"/>
      <c r="UZD202" s="319"/>
      <c r="UZE202" s="319"/>
      <c r="UZF202" s="319"/>
      <c r="UZG202" s="319"/>
      <c r="UZH202" s="319"/>
      <c r="UZI202" s="319"/>
      <c r="UZJ202" s="319"/>
      <c r="UZK202" s="319"/>
      <c r="UZL202" s="319"/>
      <c r="UZM202" s="319"/>
      <c r="UZN202" s="319"/>
      <c r="UZO202" s="319"/>
      <c r="UZP202" s="319"/>
      <c r="UZQ202" s="319"/>
      <c r="UZR202" s="319"/>
      <c r="UZS202" s="319"/>
      <c r="UZT202" s="319"/>
      <c r="UZU202" s="319"/>
      <c r="UZV202" s="319"/>
      <c r="UZW202" s="319"/>
      <c r="UZX202" s="319"/>
      <c r="UZY202" s="319"/>
      <c r="UZZ202" s="319"/>
      <c r="VAA202" s="319"/>
      <c r="VAB202" s="319"/>
      <c r="VAC202" s="319"/>
      <c r="VAD202" s="319"/>
      <c r="VAE202" s="319"/>
      <c r="VAF202" s="319"/>
      <c r="VAG202" s="319"/>
      <c r="VAH202" s="319"/>
      <c r="VAI202" s="319"/>
      <c r="VAJ202" s="319"/>
      <c r="VAK202" s="319"/>
      <c r="VAL202" s="319"/>
      <c r="VAM202" s="319"/>
      <c r="VAN202" s="319"/>
      <c r="VAO202" s="319"/>
      <c r="VAP202" s="319"/>
      <c r="VAQ202" s="319"/>
      <c r="VAR202" s="319"/>
      <c r="VAS202" s="319"/>
      <c r="VAT202" s="319"/>
      <c r="VAU202" s="319"/>
      <c r="VAV202" s="319"/>
      <c r="VAW202" s="319"/>
      <c r="VAX202" s="319"/>
      <c r="VAY202" s="319"/>
      <c r="VAZ202" s="319"/>
      <c r="VBA202" s="319"/>
      <c r="VBB202" s="319"/>
      <c r="VBC202" s="319"/>
      <c r="VBD202" s="319"/>
      <c r="VBE202" s="319"/>
      <c r="VBF202" s="319"/>
      <c r="VBG202" s="319"/>
      <c r="VBH202" s="319"/>
      <c r="VBI202" s="319"/>
      <c r="VBJ202" s="319"/>
      <c r="VBK202" s="319"/>
      <c r="VBL202" s="319"/>
      <c r="VBM202" s="319"/>
      <c r="VBN202" s="319"/>
      <c r="VBO202" s="319"/>
      <c r="VBP202" s="319"/>
      <c r="VBQ202" s="319"/>
      <c r="VBR202" s="319"/>
      <c r="VBS202" s="319"/>
      <c r="VBT202" s="319"/>
      <c r="VBU202" s="319"/>
      <c r="VBV202" s="319"/>
      <c r="VBW202" s="319"/>
      <c r="VBX202" s="319"/>
      <c r="VBY202" s="319"/>
      <c r="VBZ202" s="319"/>
      <c r="VCA202" s="319"/>
      <c r="VCB202" s="319"/>
      <c r="VCC202" s="319"/>
      <c r="VCD202" s="319"/>
      <c r="VCE202" s="319"/>
      <c r="VCF202" s="319"/>
      <c r="VCG202" s="319"/>
      <c r="VCH202" s="319"/>
      <c r="VCI202" s="319"/>
      <c r="VCJ202" s="319"/>
      <c r="VCK202" s="319"/>
      <c r="VCL202" s="319"/>
      <c r="VCM202" s="319"/>
      <c r="VCN202" s="319"/>
      <c r="VCO202" s="319"/>
      <c r="VCP202" s="319"/>
      <c r="VCQ202" s="319"/>
      <c r="VCR202" s="319"/>
      <c r="VCS202" s="319"/>
      <c r="VCT202" s="319"/>
      <c r="VCU202" s="319"/>
      <c r="VCV202" s="319"/>
      <c r="VCW202" s="319"/>
      <c r="VCX202" s="319"/>
      <c r="VCY202" s="319"/>
      <c r="VCZ202" s="319"/>
      <c r="VDA202" s="319"/>
      <c r="VDB202" s="319"/>
      <c r="VDC202" s="319"/>
      <c r="VDD202" s="319"/>
      <c r="VDE202" s="319"/>
      <c r="VDF202" s="319"/>
      <c r="VDG202" s="319"/>
      <c r="VDH202" s="319"/>
      <c r="VDI202" s="319"/>
      <c r="VDJ202" s="319"/>
      <c r="VDK202" s="319"/>
      <c r="VDL202" s="319"/>
      <c r="VDM202" s="319"/>
      <c r="VDN202" s="319"/>
      <c r="VDO202" s="319"/>
      <c r="VDP202" s="319"/>
      <c r="VDQ202" s="319"/>
      <c r="VDR202" s="319"/>
      <c r="VDS202" s="319"/>
      <c r="VDT202" s="319"/>
      <c r="VDU202" s="319"/>
      <c r="VDV202" s="319"/>
      <c r="VDW202" s="319"/>
      <c r="VDX202" s="319"/>
      <c r="VDY202" s="319"/>
      <c r="VDZ202" s="319"/>
      <c r="VEA202" s="319"/>
      <c r="VEB202" s="319"/>
      <c r="VEC202" s="319"/>
      <c r="VED202" s="319"/>
      <c r="VEE202" s="319"/>
      <c r="VEF202" s="319"/>
      <c r="VEG202" s="319"/>
      <c r="VEH202" s="319"/>
      <c r="VEI202" s="319"/>
      <c r="VEJ202" s="319"/>
      <c r="VEK202" s="319"/>
      <c r="VEL202" s="319"/>
      <c r="VEM202" s="319"/>
      <c r="VEN202" s="319"/>
      <c r="VEO202" s="319"/>
      <c r="VEP202" s="319"/>
      <c r="VEQ202" s="319"/>
      <c r="VER202" s="319"/>
      <c r="VES202" s="319"/>
      <c r="VET202" s="319"/>
      <c r="VEU202" s="319"/>
      <c r="VEV202" s="319"/>
      <c r="VEW202" s="319"/>
      <c r="VEX202" s="319"/>
      <c r="VEY202" s="319"/>
      <c r="VEZ202" s="319"/>
      <c r="VFA202" s="319"/>
      <c r="VFB202" s="319"/>
      <c r="VFC202" s="319"/>
      <c r="VFD202" s="319"/>
      <c r="VFE202" s="319"/>
      <c r="VFF202" s="319"/>
      <c r="VFG202" s="319"/>
      <c r="VFH202" s="319"/>
      <c r="VFI202" s="319"/>
      <c r="VFJ202" s="319"/>
      <c r="VFK202" s="319"/>
      <c r="VFL202" s="319"/>
      <c r="VFM202" s="319"/>
      <c r="VFN202" s="319"/>
      <c r="VFO202" s="319"/>
      <c r="VFP202" s="319"/>
      <c r="VFQ202" s="319"/>
      <c r="VFR202" s="319"/>
      <c r="VFS202" s="319"/>
      <c r="VFT202" s="319"/>
      <c r="VFU202" s="319"/>
      <c r="VFV202" s="319"/>
      <c r="VFW202" s="319"/>
      <c r="VFX202" s="319"/>
      <c r="VFY202" s="319"/>
      <c r="VFZ202" s="319"/>
      <c r="VGA202" s="319"/>
      <c r="VGB202" s="319"/>
      <c r="VGC202" s="319"/>
      <c r="VGD202" s="319"/>
      <c r="VGE202" s="319"/>
      <c r="VGF202" s="319"/>
      <c r="VGG202" s="319"/>
      <c r="VGH202" s="319"/>
      <c r="VGI202" s="319"/>
      <c r="VGJ202" s="319"/>
      <c r="VGK202" s="319"/>
      <c r="VGL202" s="319"/>
      <c r="VGM202" s="319"/>
      <c r="VGN202" s="319"/>
      <c r="VGO202" s="319"/>
      <c r="VGP202" s="319"/>
      <c r="VGQ202" s="319"/>
      <c r="VGR202" s="319"/>
      <c r="VGS202" s="319"/>
      <c r="VGT202" s="319"/>
      <c r="VGU202" s="319"/>
      <c r="VGV202" s="319"/>
      <c r="VGW202" s="319"/>
      <c r="VGX202" s="319"/>
      <c r="VGY202" s="319"/>
      <c r="VGZ202" s="319"/>
      <c r="VHA202" s="319"/>
      <c r="VHB202" s="319"/>
      <c r="VHC202" s="319"/>
      <c r="VHD202" s="319"/>
      <c r="VHE202" s="319"/>
      <c r="VHF202" s="319"/>
      <c r="VHG202" s="319"/>
      <c r="VHH202" s="319"/>
      <c r="VHI202" s="319"/>
      <c r="VHJ202" s="319"/>
      <c r="VHK202" s="319"/>
      <c r="VHL202" s="319"/>
      <c r="VHM202" s="319"/>
      <c r="VHN202" s="319"/>
      <c r="VHO202" s="319"/>
      <c r="VHP202" s="319"/>
      <c r="VHQ202" s="319"/>
      <c r="VHR202" s="319"/>
      <c r="VHS202" s="319"/>
      <c r="VHT202" s="319"/>
      <c r="VHU202" s="319"/>
      <c r="VHV202" s="319"/>
      <c r="VHW202" s="319"/>
      <c r="VHX202" s="319"/>
      <c r="VHY202" s="319"/>
      <c r="VHZ202" s="319"/>
      <c r="VIA202" s="319"/>
      <c r="VIB202" s="319"/>
      <c r="VIC202" s="319"/>
      <c r="VID202" s="319"/>
      <c r="VIE202" s="319"/>
      <c r="VIF202" s="319"/>
      <c r="VIG202" s="319"/>
      <c r="VIH202" s="319"/>
      <c r="VII202" s="319"/>
      <c r="VIJ202" s="319"/>
      <c r="VIK202" s="319"/>
      <c r="VIL202" s="319"/>
      <c r="VIM202" s="319"/>
      <c r="VIN202" s="319"/>
      <c r="VIO202" s="319"/>
      <c r="VIP202" s="319"/>
      <c r="VIQ202" s="319"/>
      <c r="VIR202" s="319"/>
      <c r="VIS202" s="319"/>
      <c r="VIT202" s="319"/>
      <c r="VIU202" s="319"/>
      <c r="VIV202" s="319"/>
      <c r="VIW202" s="319"/>
      <c r="VIX202" s="319"/>
      <c r="VIY202" s="319"/>
      <c r="VIZ202" s="319"/>
      <c r="VJA202" s="319"/>
      <c r="VJB202" s="319"/>
      <c r="VJC202" s="319"/>
      <c r="VJD202" s="319"/>
      <c r="VJE202" s="319"/>
      <c r="VJF202" s="319"/>
      <c r="VJG202" s="319"/>
      <c r="VJH202" s="319"/>
      <c r="VJI202" s="319"/>
      <c r="VJJ202" s="319"/>
      <c r="VJK202" s="319"/>
      <c r="VJL202" s="319"/>
      <c r="VJM202" s="319"/>
      <c r="VJN202" s="319"/>
      <c r="VJO202" s="319"/>
      <c r="VJP202" s="319"/>
      <c r="VJQ202" s="319"/>
      <c r="VJR202" s="319"/>
      <c r="VJS202" s="319"/>
      <c r="VJT202" s="319"/>
      <c r="VJU202" s="319"/>
      <c r="VJV202" s="319"/>
      <c r="VJW202" s="319"/>
      <c r="VJX202" s="319"/>
      <c r="VJY202" s="319"/>
      <c r="VJZ202" s="319"/>
      <c r="VKA202" s="319"/>
      <c r="VKB202" s="319"/>
      <c r="VKC202" s="319"/>
      <c r="VKD202" s="319"/>
      <c r="VKE202" s="319"/>
      <c r="VKF202" s="319"/>
      <c r="VKG202" s="319"/>
      <c r="VKH202" s="319"/>
      <c r="VKI202" s="319"/>
      <c r="VKJ202" s="319"/>
      <c r="VKK202" s="319"/>
      <c r="VKL202" s="319"/>
      <c r="VKM202" s="319"/>
      <c r="VKN202" s="319"/>
      <c r="VKO202" s="319"/>
      <c r="VKP202" s="319"/>
      <c r="VKQ202" s="319"/>
      <c r="VKR202" s="319"/>
      <c r="VKS202" s="319"/>
      <c r="VKT202" s="319"/>
      <c r="VKU202" s="319"/>
      <c r="VKV202" s="319"/>
      <c r="VKW202" s="319"/>
      <c r="VKX202" s="319"/>
      <c r="VKY202" s="319"/>
      <c r="VKZ202" s="319"/>
      <c r="VLA202" s="319"/>
      <c r="VLB202" s="319"/>
      <c r="VLC202" s="319"/>
      <c r="VLD202" s="319"/>
      <c r="VLE202" s="319"/>
      <c r="VLF202" s="319"/>
      <c r="VLG202" s="319"/>
      <c r="VLH202" s="319"/>
      <c r="VLI202" s="319"/>
      <c r="VLJ202" s="319"/>
      <c r="VLK202" s="319"/>
      <c r="VLL202" s="319"/>
      <c r="VLM202" s="319"/>
      <c r="VLN202" s="319"/>
      <c r="VLO202" s="319"/>
      <c r="VLP202" s="319"/>
      <c r="VLQ202" s="319"/>
      <c r="VLR202" s="319"/>
      <c r="VLS202" s="319"/>
      <c r="VLT202" s="319"/>
      <c r="VLU202" s="319"/>
      <c r="VLV202" s="319"/>
      <c r="VLW202" s="319"/>
      <c r="VLX202" s="319"/>
      <c r="VLY202" s="319"/>
      <c r="VLZ202" s="319"/>
      <c r="VMA202" s="319"/>
      <c r="VMB202" s="319"/>
      <c r="VMC202" s="319"/>
      <c r="VMD202" s="319"/>
      <c r="VME202" s="319"/>
      <c r="VMF202" s="319"/>
      <c r="VMG202" s="319"/>
      <c r="VMH202" s="319"/>
      <c r="VMI202" s="319"/>
      <c r="VMJ202" s="319"/>
      <c r="VMK202" s="319"/>
      <c r="VML202" s="319"/>
      <c r="VMM202" s="319"/>
      <c r="VMN202" s="319"/>
      <c r="VMO202" s="319"/>
      <c r="VMP202" s="319"/>
      <c r="VMQ202" s="319"/>
      <c r="VMR202" s="319"/>
      <c r="VMS202" s="319"/>
      <c r="VMT202" s="319"/>
      <c r="VMU202" s="319"/>
      <c r="VMV202" s="319"/>
      <c r="VMW202" s="319"/>
      <c r="VMX202" s="319"/>
      <c r="VMY202" s="319"/>
      <c r="VMZ202" s="319"/>
      <c r="VNA202" s="319"/>
      <c r="VNB202" s="319"/>
      <c r="VNC202" s="319"/>
      <c r="VND202" s="319"/>
      <c r="VNE202" s="319"/>
      <c r="VNF202" s="319"/>
      <c r="VNG202" s="319"/>
      <c r="VNH202" s="319"/>
      <c r="VNI202" s="319"/>
      <c r="VNJ202" s="319"/>
      <c r="VNK202" s="319"/>
      <c r="VNL202" s="319"/>
      <c r="VNM202" s="319"/>
      <c r="VNN202" s="319"/>
      <c r="VNO202" s="319"/>
      <c r="VNP202" s="319"/>
      <c r="VNQ202" s="319"/>
      <c r="VNR202" s="319"/>
      <c r="VNS202" s="319"/>
      <c r="VNT202" s="319"/>
      <c r="VNU202" s="319"/>
      <c r="VNV202" s="319"/>
      <c r="VNW202" s="319"/>
      <c r="VNX202" s="319"/>
      <c r="VNY202" s="319"/>
      <c r="VNZ202" s="319"/>
      <c r="VOA202" s="319"/>
      <c r="VOB202" s="319"/>
      <c r="VOC202" s="319"/>
      <c r="VOD202" s="319"/>
      <c r="VOE202" s="319"/>
      <c r="VOF202" s="319"/>
      <c r="VOG202" s="319"/>
      <c r="VOH202" s="319"/>
      <c r="VOI202" s="319"/>
      <c r="VOJ202" s="319"/>
      <c r="VOK202" s="319"/>
      <c r="VOL202" s="319"/>
      <c r="VOM202" s="319"/>
      <c r="VON202" s="319"/>
      <c r="VOO202" s="319"/>
      <c r="VOP202" s="319"/>
      <c r="VOQ202" s="319"/>
      <c r="VOR202" s="319"/>
      <c r="VOS202" s="319"/>
      <c r="VOT202" s="319"/>
      <c r="VOU202" s="319"/>
      <c r="VOV202" s="319"/>
      <c r="VOW202" s="319"/>
      <c r="VOX202" s="319"/>
      <c r="VOY202" s="319"/>
      <c r="VOZ202" s="319"/>
      <c r="VPA202" s="319"/>
      <c r="VPB202" s="319"/>
      <c r="VPC202" s="319"/>
      <c r="VPD202" s="319"/>
      <c r="VPE202" s="319"/>
      <c r="VPF202" s="319"/>
      <c r="VPG202" s="319"/>
      <c r="VPH202" s="319"/>
      <c r="VPI202" s="319"/>
      <c r="VPJ202" s="319"/>
      <c r="VPK202" s="319"/>
      <c r="VPL202" s="319"/>
      <c r="VPM202" s="319"/>
      <c r="VPN202" s="319"/>
      <c r="VPO202" s="319"/>
      <c r="VPP202" s="319"/>
      <c r="VPQ202" s="319"/>
      <c r="VPR202" s="319"/>
      <c r="VPS202" s="319"/>
      <c r="VPT202" s="319"/>
      <c r="VPU202" s="319"/>
      <c r="VPV202" s="319"/>
      <c r="VPW202" s="319"/>
      <c r="VPX202" s="319"/>
      <c r="VPY202" s="319"/>
      <c r="VPZ202" s="319"/>
      <c r="VQA202" s="319"/>
      <c r="VQB202" s="319"/>
      <c r="VQC202" s="319"/>
      <c r="VQD202" s="319"/>
      <c r="VQE202" s="319"/>
      <c r="VQF202" s="319"/>
      <c r="VQG202" s="319"/>
      <c r="VQH202" s="319"/>
      <c r="VQI202" s="319"/>
      <c r="VQJ202" s="319"/>
      <c r="VQK202" s="319"/>
      <c r="VQL202" s="319"/>
      <c r="VQM202" s="319"/>
      <c r="VQN202" s="319"/>
      <c r="VQO202" s="319"/>
      <c r="VQP202" s="319"/>
      <c r="VQQ202" s="319"/>
      <c r="VQR202" s="319"/>
      <c r="VQS202" s="319"/>
      <c r="VQT202" s="319"/>
      <c r="VQU202" s="319"/>
      <c r="VQV202" s="319"/>
      <c r="VQW202" s="319"/>
      <c r="VQX202" s="319"/>
      <c r="VQY202" s="319"/>
      <c r="VQZ202" s="319"/>
      <c r="VRA202" s="319"/>
      <c r="VRB202" s="319"/>
      <c r="VRC202" s="319"/>
      <c r="VRD202" s="319"/>
      <c r="VRE202" s="319"/>
      <c r="VRF202" s="319"/>
      <c r="VRG202" s="319"/>
      <c r="VRH202" s="319"/>
      <c r="VRI202" s="319"/>
      <c r="VRJ202" s="319"/>
      <c r="VRK202" s="319"/>
      <c r="VRL202" s="319"/>
      <c r="VRM202" s="319"/>
      <c r="VRN202" s="319"/>
      <c r="VRO202" s="319"/>
      <c r="VRP202" s="319"/>
      <c r="VRQ202" s="319"/>
      <c r="VRR202" s="319"/>
      <c r="VRS202" s="319"/>
      <c r="VRT202" s="319"/>
      <c r="VRU202" s="319"/>
      <c r="VRV202" s="319"/>
      <c r="VRW202" s="319"/>
      <c r="VRX202" s="319"/>
      <c r="VRY202" s="319"/>
      <c r="VRZ202" s="319"/>
      <c r="VSA202" s="319"/>
      <c r="VSB202" s="319"/>
      <c r="VSC202" s="319"/>
      <c r="VSD202" s="319"/>
      <c r="VSE202" s="319"/>
      <c r="VSF202" s="319"/>
      <c r="VSG202" s="319"/>
      <c r="VSH202" s="319"/>
      <c r="VSI202" s="319"/>
      <c r="VSJ202" s="319"/>
      <c r="VSK202" s="319"/>
      <c r="VSL202" s="319"/>
      <c r="VSM202" s="319"/>
      <c r="VSN202" s="319"/>
      <c r="VSO202" s="319"/>
      <c r="VSP202" s="319"/>
      <c r="VSQ202" s="319"/>
      <c r="VSR202" s="319"/>
      <c r="VSS202" s="319"/>
      <c r="VST202" s="319"/>
      <c r="VSU202" s="319"/>
      <c r="VSV202" s="319"/>
      <c r="VSW202" s="319"/>
      <c r="VSX202" s="319"/>
      <c r="VSY202" s="319"/>
      <c r="VSZ202" s="319"/>
      <c r="VTA202" s="319"/>
      <c r="VTB202" s="319"/>
      <c r="VTC202" s="319"/>
      <c r="VTD202" s="319"/>
      <c r="VTE202" s="319"/>
      <c r="VTF202" s="319"/>
      <c r="VTG202" s="319"/>
      <c r="VTH202" s="319"/>
      <c r="VTI202" s="319"/>
      <c r="VTJ202" s="319"/>
      <c r="VTK202" s="319"/>
      <c r="VTL202" s="319"/>
      <c r="VTM202" s="319"/>
      <c r="VTN202" s="319"/>
      <c r="VTO202" s="319"/>
      <c r="VTP202" s="319"/>
      <c r="VTQ202" s="319"/>
      <c r="VTR202" s="319"/>
      <c r="VTS202" s="319"/>
      <c r="VTT202" s="319"/>
      <c r="VTU202" s="319"/>
      <c r="VTV202" s="319"/>
      <c r="VTW202" s="319"/>
      <c r="VTX202" s="319"/>
      <c r="VTY202" s="319"/>
      <c r="VTZ202" s="319"/>
      <c r="VUA202" s="319"/>
      <c r="VUB202" s="319"/>
      <c r="VUC202" s="319"/>
      <c r="VUD202" s="319"/>
      <c r="VUE202" s="319"/>
      <c r="VUF202" s="319"/>
      <c r="VUG202" s="319"/>
      <c r="VUH202" s="319"/>
      <c r="VUI202" s="319"/>
      <c r="VUJ202" s="319"/>
      <c r="VUK202" s="319"/>
      <c r="VUL202" s="319"/>
      <c r="VUM202" s="319"/>
      <c r="VUN202" s="319"/>
      <c r="VUO202" s="319"/>
      <c r="VUP202" s="319"/>
      <c r="VUQ202" s="319"/>
      <c r="VUR202" s="319"/>
      <c r="VUS202" s="319"/>
      <c r="VUT202" s="319"/>
      <c r="VUU202" s="319"/>
      <c r="VUV202" s="319"/>
      <c r="VUW202" s="319"/>
      <c r="VUX202" s="319"/>
      <c r="VUY202" s="319"/>
      <c r="VUZ202" s="319"/>
      <c r="VVA202" s="319"/>
      <c r="VVB202" s="319"/>
      <c r="VVC202" s="319"/>
      <c r="VVD202" s="319"/>
      <c r="VVE202" s="319"/>
      <c r="VVF202" s="319"/>
      <c r="VVG202" s="319"/>
      <c r="VVH202" s="319"/>
      <c r="VVI202" s="319"/>
      <c r="VVJ202" s="319"/>
      <c r="VVK202" s="319"/>
      <c r="VVL202" s="319"/>
      <c r="VVM202" s="319"/>
      <c r="VVN202" s="319"/>
      <c r="VVO202" s="319"/>
      <c r="VVP202" s="319"/>
      <c r="VVQ202" s="319"/>
      <c r="VVR202" s="319"/>
      <c r="VVS202" s="319"/>
      <c r="VVT202" s="319"/>
      <c r="VVU202" s="319"/>
      <c r="VVV202" s="319"/>
      <c r="VVW202" s="319"/>
      <c r="VVX202" s="319"/>
      <c r="VVY202" s="319"/>
      <c r="VVZ202" s="319"/>
      <c r="VWA202" s="319"/>
      <c r="VWB202" s="319"/>
      <c r="VWC202" s="319"/>
      <c r="VWD202" s="319"/>
      <c r="VWE202" s="319"/>
      <c r="VWF202" s="319"/>
      <c r="VWG202" s="319"/>
      <c r="VWH202" s="319"/>
      <c r="VWI202" s="319"/>
      <c r="VWJ202" s="319"/>
      <c r="VWK202" s="319"/>
      <c r="VWL202" s="319"/>
      <c r="VWM202" s="319"/>
      <c r="VWN202" s="319"/>
      <c r="VWO202" s="319"/>
      <c r="VWP202" s="319"/>
      <c r="VWQ202" s="319"/>
      <c r="VWR202" s="319"/>
      <c r="VWS202" s="319"/>
      <c r="VWT202" s="319"/>
      <c r="VWU202" s="319"/>
      <c r="VWV202" s="319"/>
      <c r="VWW202" s="319"/>
      <c r="VWX202" s="319"/>
      <c r="VWY202" s="319"/>
      <c r="VWZ202" s="319"/>
      <c r="VXA202" s="319"/>
      <c r="VXB202" s="319"/>
      <c r="VXC202" s="319"/>
      <c r="VXD202" s="319"/>
      <c r="VXE202" s="319"/>
      <c r="VXF202" s="319"/>
      <c r="VXG202" s="319"/>
      <c r="VXH202" s="319"/>
      <c r="VXI202" s="319"/>
      <c r="VXJ202" s="319"/>
      <c r="VXK202" s="319"/>
      <c r="VXL202" s="319"/>
      <c r="VXM202" s="319"/>
      <c r="VXN202" s="319"/>
      <c r="VXO202" s="319"/>
      <c r="VXP202" s="319"/>
      <c r="VXQ202" s="319"/>
      <c r="VXR202" s="319"/>
      <c r="VXS202" s="319"/>
      <c r="VXT202" s="319"/>
      <c r="VXU202" s="319"/>
      <c r="VXV202" s="319"/>
      <c r="VXW202" s="319"/>
      <c r="VXX202" s="319"/>
      <c r="VXY202" s="319"/>
      <c r="VXZ202" s="319"/>
      <c r="VYA202" s="319"/>
      <c r="VYB202" s="319"/>
      <c r="VYC202" s="319"/>
      <c r="VYD202" s="319"/>
      <c r="VYE202" s="319"/>
      <c r="VYF202" s="319"/>
      <c r="VYG202" s="319"/>
      <c r="VYH202" s="319"/>
      <c r="VYI202" s="319"/>
      <c r="VYJ202" s="319"/>
      <c r="VYK202" s="319"/>
      <c r="VYL202" s="319"/>
      <c r="VYM202" s="319"/>
      <c r="VYN202" s="319"/>
      <c r="VYO202" s="319"/>
      <c r="VYP202" s="319"/>
      <c r="VYQ202" s="319"/>
      <c r="VYR202" s="319"/>
      <c r="VYS202" s="319"/>
      <c r="VYT202" s="319"/>
      <c r="VYU202" s="319"/>
      <c r="VYV202" s="319"/>
      <c r="VYW202" s="319"/>
      <c r="VYX202" s="319"/>
      <c r="VYY202" s="319"/>
      <c r="VYZ202" s="319"/>
      <c r="VZA202" s="319"/>
      <c r="VZB202" s="319"/>
      <c r="VZC202" s="319"/>
      <c r="VZD202" s="319"/>
      <c r="VZE202" s="319"/>
      <c r="VZF202" s="319"/>
      <c r="VZG202" s="319"/>
      <c r="VZH202" s="319"/>
      <c r="VZI202" s="319"/>
      <c r="VZJ202" s="319"/>
      <c r="VZK202" s="319"/>
      <c r="VZL202" s="319"/>
      <c r="VZM202" s="319"/>
      <c r="VZN202" s="319"/>
      <c r="VZO202" s="319"/>
      <c r="VZP202" s="319"/>
      <c r="VZQ202" s="319"/>
      <c r="VZR202" s="319"/>
      <c r="VZS202" s="319"/>
      <c r="VZT202" s="319"/>
      <c r="VZU202" s="319"/>
      <c r="VZV202" s="319"/>
      <c r="VZW202" s="319"/>
      <c r="VZX202" s="319"/>
      <c r="VZY202" s="319"/>
      <c r="VZZ202" s="319"/>
      <c r="WAA202" s="319"/>
      <c r="WAB202" s="319"/>
      <c r="WAC202" s="319"/>
      <c r="WAD202" s="319"/>
      <c r="WAE202" s="319"/>
      <c r="WAF202" s="319"/>
      <c r="WAG202" s="319"/>
      <c r="WAH202" s="319"/>
      <c r="WAI202" s="319"/>
      <c r="WAJ202" s="319"/>
      <c r="WAK202" s="319"/>
      <c r="WAL202" s="319"/>
      <c r="WAM202" s="319"/>
      <c r="WAN202" s="319"/>
      <c r="WAO202" s="319"/>
      <c r="WAP202" s="319"/>
      <c r="WAQ202" s="319"/>
      <c r="WAR202" s="319"/>
      <c r="WAS202" s="319"/>
      <c r="WAT202" s="319"/>
      <c r="WAU202" s="319"/>
      <c r="WAV202" s="319"/>
      <c r="WAW202" s="319"/>
      <c r="WAX202" s="319"/>
      <c r="WAY202" s="319"/>
      <c r="WAZ202" s="319"/>
      <c r="WBA202" s="319"/>
      <c r="WBB202" s="319"/>
      <c r="WBC202" s="319"/>
      <c r="WBD202" s="319"/>
      <c r="WBE202" s="319"/>
      <c r="WBF202" s="319"/>
      <c r="WBG202" s="319"/>
      <c r="WBH202" s="319"/>
      <c r="WBI202" s="319"/>
      <c r="WBJ202" s="319"/>
      <c r="WBK202" s="319"/>
      <c r="WBL202" s="319"/>
      <c r="WBM202" s="319"/>
      <c r="WBN202" s="319"/>
      <c r="WBO202" s="319"/>
      <c r="WBP202" s="319"/>
      <c r="WBQ202" s="319"/>
      <c r="WBR202" s="319"/>
      <c r="WBS202" s="319"/>
      <c r="WBT202" s="319"/>
      <c r="WBU202" s="319"/>
      <c r="WBV202" s="319"/>
      <c r="WBW202" s="319"/>
      <c r="WBX202" s="319"/>
      <c r="WBY202" s="319"/>
      <c r="WBZ202" s="319"/>
      <c r="WCA202" s="319"/>
      <c r="WCB202" s="319"/>
      <c r="WCC202" s="319"/>
      <c r="WCD202" s="319"/>
      <c r="WCE202" s="319"/>
      <c r="WCF202" s="319"/>
      <c r="WCG202" s="319"/>
      <c r="WCH202" s="319"/>
      <c r="WCI202" s="319"/>
      <c r="WCJ202" s="319"/>
      <c r="WCK202" s="319"/>
      <c r="WCL202" s="319"/>
      <c r="WCM202" s="319"/>
      <c r="WCN202" s="319"/>
      <c r="WCO202" s="319"/>
      <c r="WCP202" s="319"/>
      <c r="WCQ202" s="319"/>
      <c r="WCR202" s="319"/>
      <c r="WCS202" s="319"/>
      <c r="WCT202" s="319"/>
      <c r="WCU202" s="319"/>
      <c r="WCV202" s="319"/>
      <c r="WCW202" s="319"/>
      <c r="WCX202" s="319"/>
      <c r="WCY202" s="319"/>
      <c r="WCZ202" s="319"/>
      <c r="WDA202" s="319"/>
      <c r="WDB202" s="319"/>
      <c r="WDC202" s="319"/>
      <c r="WDD202" s="319"/>
      <c r="WDE202" s="319"/>
      <c r="WDF202" s="319"/>
      <c r="WDG202" s="319"/>
      <c r="WDH202" s="319"/>
      <c r="WDI202" s="319"/>
      <c r="WDJ202" s="319"/>
      <c r="WDK202" s="319"/>
      <c r="WDL202" s="319"/>
      <c r="WDM202" s="319"/>
      <c r="WDN202" s="319"/>
      <c r="WDO202" s="319"/>
      <c r="WDP202" s="319"/>
      <c r="WDQ202" s="319"/>
      <c r="WDR202" s="319"/>
      <c r="WDS202" s="319"/>
      <c r="WDT202" s="319"/>
      <c r="WDU202" s="319"/>
      <c r="WDV202" s="319"/>
      <c r="WDW202" s="319"/>
      <c r="WDX202" s="319"/>
      <c r="WDY202" s="319"/>
      <c r="WDZ202" s="319"/>
      <c r="WEA202" s="319"/>
      <c r="WEB202" s="319"/>
      <c r="WEC202" s="319"/>
      <c r="WED202" s="319"/>
      <c r="WEE202" s="319"/>
      <c r="WEF202" s="319"/>
      <c r="WEG202" s="319"/>
      <c r="WEH202" s="319"/>
      <c r="WEI202" s="319"/>
      <c r="WEJ202" s="319"/>
      <c r="WEK202" s="319"/>
      <c r="WEL202" s="319"/>
      <c r="WEM202" s="319"/>
      <c r="WEN202" s="319"/>
      <c r="WEO202" s="319"/>
      <c r="WEP202" s="319"/>
      <c r="WEQ202" s="319"/>
      <c r="WER202" s="319"/>
      <c r="WES202" s="319"/>
      <c r="WET202" s="319"/>
      <c r="WEU202" s="319"/>
      <c r="WEV202" s="319"/>
      <c r="WEW202" s="319"/>
      <c r="WEX202" s="319"/>
      <c r="WEY202" s="319"/>
      <c r="WEZ202" s="319"/>
      <c r="WFA202" s="319"/>
      <c r="WFB202" s="319"/>
      <c r="WFC202" s="319"/>
      <c r="WFD202" s="319"/>
      <c r="WFE202" s="319"/>
      <c r="WFF202" s="319"/>
      <c r="WFG202" s="319"/>
      <c r="WFH202" s="319"/>
      <c r="WFI202" s="319"/>
      <c r="WFJ202" s="319"/>
      <c r="WFK202" s="319"/>
      <c r="WFL202" s="319"/>
      <c r="WFM202" s="319"/>
      <c r="WFN202" s="319"/>
      <c r="WFO202" s="319"/>
      <c r="WFP202" s="319"/>
      <c r="WFQ202" s="319"/>
      <c r="WFR202" s="319"/>
      <c r="WFS202" s="319"/>
      <c r="WFT202" s="319"/>
      <c r="WFU202" s="319"/>
      <c r="WFV202" s="319"/>
      <c r="WFW202" s="319"/>
      <c r="WFX202" s="319"/>
      <c r="WFY202" s="319"/>
      <c r="WFZ202" s="319"/>
      <c r="WGA202" s="319"/>
      <c r="WGB202" s="319"/>
      <c r="WGC202" s="319"/>
      <c r="WGD202" s="319"/>
      <c r="WGE202" s="319"/>
      <c r="WGF202" s="319"/>
      <c r="WGG202" s="319"/>
      <c r="WGH202" s="319"/>
      <c r="WGI202" s="319"/>
      <c r="WGJ202" s="319"/>
      <c r="WGK202" s="319"/>
      <c r="WGL202" s="319"/>
      <c r="WGM202" s="319"/>
      <c r="WGN202" s="319"/>
      <c r="WGO202" s="319"/>
      <c r="WGP202" s="319"/>
      <c r="WGQ202" s="319"/>
      <c r="WGR202" s="319"/>
      <c r="WGS202" s="319"/>
      <c r="WGT202" s="319"/>
      <c r="WGU202" s="319"/>
      <c r="WGV202" s="319"/>
      <c r="WGW202" s="319"/>
      <c r="WGX202" s="319"/>
      <c r="WGY202" s="319"/>
      <c r="WGZ202" s="319"/>
      <c r="WHA202" s="319"/>
      <c r="WHB202" s="319"/>
      <c r="WHC202" s="319"/>
      <c r="WHD202" s="319"/>
      <c r="WHE202" s="319"/>
      <c r="WHF202" s="319"/>
      <c r="WHG202" s="319"/>
      <c r="WHH202" s="319"/>
      <c r="WHI202" s="319"/>
      <c r="WHJ202" s="319"/>
      <c r="WHK202" s="319"/>
      <c r="WHL202" s="319"/>
      <c r="WHM202" s="319"/>
      <c r="WHN202" s="319"/>
      <c r="WHO202" s="319"/>
      <c r="WHP202" s="319"/>
      <c r="WHQ202" s="319"/>
      <c r="WHR202" s="319"/>
      <c r="WHS202" s="319"/>
      <c r="WHT202" s="319"/>
      <c r="WHU202" s="319"/>
      <c r="WHV202" s="319"/>
      <c r="WHW202" s="319"/>
      <c r="WHX202" s="319"/>
      <c r="WHY202" s="319"/>
      <c r="WHZ202" s="319"/>
      <c r="WIA202" s="319"/>
      <c r="WIB202" s="319"/>
      <c r="WIC202" s="319"/>
      <c r="WID202" s="319"/>
      <c r="WIE202" s="319"/>
      <c r="WIF202" s="319"/>
      <c r="WIG202" s="319"/>
      <c r="WIH202" s="319"/>
      <c r="WII202" s="319"/>
      <c r="WIJ202" s="319"/>
      <c r="WIK202" s="319"/>
      <c r="WIL202" s="319"/>
      <c r="WIM202" s="319"/>
      <c r="WIN202" s="319"/>
      <c r="WIO202" s="319"/>
      <c r="WIP202" s="319"/>
      <c r="WIQ202" s="319"/>
      <c r="WIR202" s="319"/>
      <c r="WIS202" s="319"/>
      <c r="WIT202" s="319"/>
      <c r="WIU202" s="319"/>
      <c r="WIV202" s="319"/>
      <c r="WIW202" s="319"/>
      <c r="WIX202" s="319"/>
      <c r="WIY202" s="319"/>
      <c r="WIZ202" s="319"/>
      <c r="WJA202" s="319"/>
      <c r="WJB202" s="319"/>
      <c r="WJC202" s="319"/>
      <c r="WJD202" s="319"/>
      <c r="WJE202" s="319"/>
      <c r="WJF202" s="319"/>
      <c r="WJG202" s="319"/>
      <c r="WJH202" s="319"/>
      <c r="WJI202" s="319"/>
      <c r="WJJ202" s="319"/>
      <c r="WJK202" s="319"/>
      <c r="WJL202" s="319"/>
      <c r="WJM202" s="319"/>
      <c r="WJN202" s="319"/>
      <c r="WJO202" s="319"/>
      <c r="WJP202" s="319"/>
      <c r="WJQ202" s="319"/>
      <c r="WJR202" s="319"/>
      <c r="WJS202" s="319"/>
      <c r="WJT202" s="319"/>
      <c r="WJU202" s="319"/>
      <c r="WJV202" s="319"/>
      <c r="WJW202" s="319"/>
      <c r="WJX202" s="319"/>
      <c r="WJY202" s="319"/>
      <c r="WJZ202" s="319"/>
      <c r="WKA202" s="319"/>
      <c r="WKB202" s="319"/>
      <c r="WKC202" s="319"/>
      <c r="WKD202" s="319"/>
      <c r="WKE202" s="319"/>
      <c r="WKF202" s="319"/>
      <c r="WKG202" s="319"/>
      <c r="WKH202" s="319"/>
      <c r="WKI202" s="319"/>
      <c r="WKJ202" s="319"/>
      <c r="WKK202" s="319"/>
      <c r="WKL202" s="319"/>
      <c r="WKM202" s="319"/>
      <c r="WKN202" s="319"/>
      <c r="WKO202" s="319"/>
      <c r="WKP202" s="319"/>
      <c r="WKQ202" s="319"/>
      <c r="WKR202" s="319"/>
      <c r="WKS202" s="319"/>
      <c r="WKT202" s="319"/>
      <c r="WKU202" s="319"/>
      <c r="WKV202" s="319"/>
      <c r="WKW202" s="319"/>
      <c r="WKX202" s="319"/>
      <c r="WKY202" s="319"/>
      <c r="WKZ202" s="319"/>
      <c r="WLA202" s="319"/>
      <c r="WLB202" s="319"/>
      <c r="WLC202" s="319"/>
      <c r="WLD202" s="319"/>
      <c r="WLE202" s="319"/>
      <c r="WLF202" s="319"/>
      <c r="WLG202" s="319"/>
      <c r="WLH202" s="319"/>
      <c r="WLI202" s="319"/>
      <c r="WLJ202" s="319"/>
      <c r="WLK202" s="319"/>
      <c r="WLL202" s="319"/>
      <c r="WLM202" s="319"/>
      <c r="WLN202" s="319"/>
      <c r="WLO202" s="319"/>
      <c r="WLP202" s="319"/>
      <c r="WLQ202" s="319"/>
      <c r="WLR202" s="319"/>
      <c r="WLS202" s="319"/>
      <c r="WLT202" s="319"/>
      <c r="WLU202" s="319"/>
      <c r="WLV202" s="319"/>
      <c r="WLW202" s="319"/>
      <c r="WLX202" s="319"/>
      <c r="WLY202" s="319"/>
      <c r="WLZ202" s="319"/>
      <c r="WMA202" s="319"/>
      <c r="WMB202" s="319"/>
      <c r="WMC202" s="319"/>
      <c r="WMD202" s="319"/>
      <c r="WME202" s="319"/>
      <c r="WMF202" s="319"/>
      <c r="WMG202" s="319"/>
      <c r="WMH202" s="319"/>
      <c r="WMI202" s="319"/>
      <c r="WMJ202" s="319"/>
      <c r="WMK202" s="319"/>
      <c r="WML202" s="319"/>
      <c r="WMM202" s="319"/>
      <c r="WMN202" s="319"/>
      <c r="WMO202" s="319"/>
      <c r="WMP202" s="319"/>
      <c r="WMQ202" s="319"/>
      <c r="WMR202" s="319"/>
      <c r="WMS202" s="319"/>
      <c r="WMT202" s="319"/>
      <c r="WMU202" s="319"/>
      <c r="WMV202" s="319"/>
      <c r="WMW202" s="319"/>
      <c r="WMX202" s="319"/>
      <c r="WMY202" s="319"/>
      <c r="WMZ202" s="319"/>
      <c r="WNA202" s="319"/>
      <c r="WNB202" s="319"/>
      <c r="WNC202" s="319"/>
      <c r="WND202" s="319"/>
      <c r="WNE202" s="319"/>
      <c r="WNF202" s="319"/>
      <c r="WNG202" s="319"/>
      <c r="WNH202" s="319"/>
      <c r="WNI202" s="319"/>
      <c r="WNJ202" s="319"/>
      <c r="WNK202" s="319"/>
      <c r="WNL202" s="319"/>
      <c r="WNM202" s="319"/>
      <c r="WNN202" s="319"/>
      <c r="WNO202" s="319"/>
      <c r="WNP202" s="319"/>
      <c r="WNQ202" s="319"/>
      <c r="WNR202" s="319"/>
      <c r="WNS202" s="319"/>
      <c r="WNT202" s="319"/>
      <c r="WNU202" s="319"/>
      <c r="WNV202" s="319"/>
      <c r="WNW202" s="319"/>
      <c r="WNX202" s="319"/>
      <c r="WNY202" s="319"/>
      <c r="WNZ202" s="319"/>
      <c r="WOA202" s="319"/>
      <c r="WOB202" s="319"/>
      <c r="WOC202" s="319"/>
      <c r="WOD202" s="319"/>
      <c r="WOE202" s="319"/>
      <c r="WOF202" s="319"/>
      <c r="WOG202" s="319"/>
      <c r="WOH202" s="319"/>
      <c r="WOI202" s="319"/>
      <c r="WOJ202" s="319"/>
      <c r="WOK202" s="319"/>
      <c r="WOL202" s="319"/>
      <c r="WOM202" s="319"/>
      <c r="WON202" s="319"/>
      <c r="WOO202" s="319"/>
      <c r="WOP202" s="319"/>
      <c r="WOQ202" s="319"/>
      <c r="WOR202" s="319"/>
      <c r="WOS202" s="319"/>
      <c r="WOT202" s="319"/>
      <c r="WOU202" s="319"/>
      <c r="WOV202" s="319"/>
      <c r="WOW202" s="319"/>
      <c r="WOX202" s="319"/>
      <c r="WOY202" s="319"/>
      <c r="WOZ202" s="319"/>
      <c r="WPA202" s="319"/>
      <c r="WPB202" s="319"/>
      <c r="WPC202" s="319"/>
      <c r="WPD202" s="319"/>
      <c r="WPE202" s="319"/>
      <c r="WPF202" s="319"/>
      <c r="WPG202" s="319"/>
      <c r="WPH202" s="319"/>
      <c r="WPI202" s="319"/>
      <c r="WPJ202" s="319"/>
      <c r="WPK202" s="319"/>
      <c r="WPL202" s="319"/>
      <c r="WPM202" s="319"/>
      <c r="WPN202" s="319"/>
      <c r="WPO202" s="319"/>
      <c r="WPP202" s="319"/>
      <c r="WPQ202" s="319"/>
      <c r="WPR202" s="319"/>
      <c r="WPS202" s="319"/>
      <c r="WPT202" s="319"/>
      <c r="WPU202" s="319"/>
      <c r="WPV202" s="319"/>
      <c r="WPW202" s="319"/>
      <c r="WPX202" s="319"/>
      <c r="WPY202" s="319"/>
      <c r="WPZ202" s="319"/>
      <c r="WQA202" s="319"/>
      <c r="WQB202" s="319"/>
      <c r="WQC202" s="319"/>
      <c r="WQD202" s="319"/>
      <c r="WQE202" s="319"/>
      <c r="WQF202" s="319"/>
      <c r="WQG202" s="319"/>
      <c r="WQH202" s="319"/>
      <c r="WQI202" s="319"/>
      <c r="WQJ202" s="319"/>
      <c r="WQK202" s="319"/>
      <c r="WQL202" s="319"/>
      <c r="WQM202" s="319"/>
      <c r="WQN202" s="319"/>
      <c r="WQO202" s="319"/>
      <c r="WQP202" s="319"/>
      <c r="WQQ202" s="319"/>
      <c r="WQR202" s="319"/>
      <c r="WQS202" s="319"/>
      <c r="WQT202" s="319"/>
      <c r="WQU202" s="319"/>
      <c r="WQV202" s="319"/>
      <c r="WQW202" s="319"/>
      <c r="WQX202" s="319"/>
      <c r="WQY202" s="319"/>
      <c r="WQZ202" s="319"/>
      <c r="WRA202" s="319"/>
      <c r="WRB202" s="319"/>
      <c r="WRC202" s="319"/>
      <c r="WRD202" s="319"/>
      <c r="WRE202" s="319"/>
      <c r="WRF202" s="319"/>
      <c r="WRG202" s="319"/>
      <c r="WRH202" s="319"/>
      <c r="WRI202" s="319"/>
      <c r="WRJ202" s="319"/>
      <c r="WRK202" s="319"/>
      <c r="WRL202" s="319"/>
      <c r="WRM202" s="319"/>
      <c r="WRN202" s="319"/>
      <c r="WRO202" s="319"/>
      <c r="WRP202" s="319"/>
      <c r="WRQ202" s="319"/>
      <c r="WRR202" s="319"/>
      <c r="WRS202" s="319"/>
      <c r="WRT202" s="319"/>
      <c r="WRU202" s="319"/>
      <c r="WRV202" s="319"/>
      <c r="WRW202" s="319"/>
      <c r="WRX202" s="319"/>
      <c r="WRY202" s="319"/>
      <c r="WRZ202" s="319"/>
      <c r="WSA202" s="319"/>
      <c r="WSB202" s="319"/>
      <c r="WSC202" s="319"/>
      <c r="WSD202" s="319"/>
      <c r="WSE202" s="319"/>
      <c r="WSF202" s="319"/>
      <c r="WSG202" s="319"/>
      <c r="WSH202" s="319"/>
      <c r="WSI202" s="319"/>
      <c r="WSJ202" s="319"/>
      <c r="WSK202" s="319"/>
      <c r="WSL202" s="319"/>
      <c r="WSM202" s="319"/>
      <c r="WSN202" s="319"/>
      <c r="WSO202" s="319"/>
      <c r="WSP202" s="319"/>
      <c r="WSQ202" s="319"/>
      <c r="WSR202" s="319"/>
      <c r="WSS202" s="319"/>
      <c r="WST202" s="319"/>
      <c r="WSU202" s="319"/>
      <c r="WSV202" s="319"/>
      <c r="WSW202" s="319"/>
      <c r="WSX202" s="319"/>
      <c r="WSY202" s="319"/>
      <c r="WSZ202" s="319"/>
      <c r="WTA202" s="319"/>
      <c r="WTB202" s="319"/>
      <c r="WTC202" s="319"/>
      <c r="WTD202" s="319"/>
      <c r="WTE202" s="319"/>
      <c r="WTF202" s="319"/>
      <c r="WTG202" s="319"/>
      <c r="WTH202" s="319"/>
      <c r="WTI202" s="319"/>
      <c r="WTJ202" s="319"/>
      <c r="WTK202" s="319"/>
      <c r="WTL202" s="319"/>
      <c r="WTM202" s="319"/>
      <c r="WTN202" s="319"/>
      <c r="WTO202" s="319"/>
      <c r="WTP202" s="319"/>
      <c r="WTQ202" s="319"/>
      <c r="WTR202" s="319"/>
      <c r="WTS202" s="319"/>
      <c r="WTT202" s="319"/>
      <c r="WTU202" s="319"/>
      <c r="WTV202" s="319"/>
      <c r="WTW202" s="319"/>
      <c r="WTX202" s="319"/>
      <c r="WTY202" s="319"/>
      <c r="WTZ202" s="319"/>
      <c r="WUA202" s="319"/>
      <c r="WUB202" s="319"/>
      <c r="WUC202" s="319"/>
      <c r="WUD202" s="319"/>
      <c r="WUE202" s="319"/>
      <c r="WUF202" s="319"/>
      <c r="WUG202" s="319"/>
      <c r="WUH202" s="319"/>
      <c r="WUI202" s="319"/>
      <c r="WUJ202" s="319"/>
      <c r="WUK202" s="319"/>
      <c r="WUL202" s="319"/>
      <c r="WUM202" s="319"/>
      <c r="WUN202" s="319"/>
      <c r="WUO202" s="319"/>
      <c r="WUP202" s="319"/>
      <c r="WUQ202" s="319"/>
      <c r="WUR202" s="319"/>
      <c r="WUS202" s="319"/>
      <c r="WUT202" s="319"/>
      <c r="WUU202" s="319"/>
      <c r="WUV202" s="319"/>
      <c r="WUW202" s="319"/>
      <c r="WUX202" s="319"/>
      <c r="WUY202" s="319"/>
      <c r="WUZ202" s="319"/>
      <c r="WVA202" s="319"/>
      <c r="WVB202" s="319"/>
      <c r="WVC202" s="319"/>
      <c r="WVD202" s="319"/>
      <c r="WVE202" s="319"/>
      <c r="WVF202" s="319"/>
      <c r="WVG202" s="319"/>
      <c r="WVH202" s="319"/>
      <c r="WVI202" s="319"/>
      <c r="WVJ202" s="319"/>
      <c r="WVK202" s="319"/>
      <c r="WVL202" s="319"/>
      <c r="WVM202" s="319"/>
      <c r="WVN202" s="319"/>
      <c r="WVO202" s="319"/>
      <c r="WVP202" s="319"/>
      <c r="WVQ202" s="319"/>
      <c r="WVR202" s="319"/>
      <c r="WVS202" s="319"/>
      <c r="WVT202" s="319"/>
      <c r="WVU202" s="319"/>
      <c r="WVV202" s="319"/>
      <c r="WVW202" s="319"/>
      <c r="WVX202" s="319"/>
      <c r="WVY202" s="319"/>
      <c r="WVZ202" s="319"/>
      <c r="WWA202" s="319"/>
      <c r="WWB202" s="319"/>
      <c r="WWC202" s="319"/>
      <c r="WWD202" s="319"/>
      <c r="WWE202" s="319"/>
      <c r="WWF202" s="319"/>
      <c r="WWG202" s="319"/>
      <c r="WWH202" s="319"/>
      <c r="WWI202" s="319"/>
      <c r="WWJ202" s="319"/>
      <c r="WWK202" s="319"/>
      <c r="WWL202" s="319"/>
      <c r="WWM202" s="319"/>
      <c r="WWN202" s="319"/>
      <c r="WWO202" s="319"/>
      <c r="WWP202" s="319"/>
      <c r="WWQ202" s="319"/>
      <c r="WWR202" s="319"/>
      <c r="WWS202" s="319"/>
      <c r="WWT202" s="319"/>
      <c r="WWU202" s="319"/>
      <c r="WWV202" s="319"/>
      <c r="WWW202" s="319"/>
      <c r="WWX202" s="319"/>
      <c r="WWY202" s="319"/>
      <c r="WWZ202" s="319"/>
      <c r="WXA202" s="319"/>
      <c r="WXB202" s="319"/>
      <c r="WXC202" s="319"/>
      <c r="WXD202" s="319"/>
      <c r="WXE202" s="319"/>
      <c r="WXF202" s="319"/>
      <c r="WXG202" s="319"/>
      <c r="WXH202" s="319"/>
      <c r="WXI202" s="319"/>
      <c r="WXJ202" s="319"/>
      <c r="WXK202" s="319"/>
      <c r="WXL202" s="319"/>
      <c r="WXM202" s="319"/>
      <c r="WXN202" s="319"/>
      <c r="WXO202" s="319"/>
      <c r="WXP202" s="319"/>
      <c r="WXQ202" s="319"/>
      <c r="WXR202" s="319"/>
      <c r="WXS202" s="319"/>
      <c r="WXT202" s="319"/>
      <c r="WXU202" s="319"/>
      <c r="WXV202" s="319"/>
      <c r="WXW202" s="319"/>
      <c r="WXX202" s="319"/>
      <c r="WXY202" s="319"/>
      <c r="WXZ202" s="319"/>
      <c r="WYA202" s="319"/>
      <c r="WYB202" s="319"/>
      <c r="WYC202" s="319"/>
      <c r="WYD202" s="319"/>
      <c r="WYE202" s="319"/>
      <c r="WYF202" s="319"/>
      <c r="WYG202" s="319"/>
      <c r="WYH202" s="319"/>
      <c r="WYI202" s="319"/>
      <c r="WYJ202" s="319"/>
      <c r="WYK202" s="319"/>
      <c r="WYL202" s="319"/>
      <c r="WYM202" s="319"/>
      <c r="WYN202" s="319"/>
      <c r="WYO202" s="319"/>
      <c r="WYP202" s="319"/>
      <c r="WYQ202" s="319"/>
      <c r="WYR202" s="319"/>
      <c r="WYS202" s="319"/>
      <c r="WYT202" s="319"/>
      <c r="WYU202" s="319"/>
      <c r="WYV202" s="319"/>
      <c r="WYW202" s="319"/>
      <c r="WYX202" s="319"/>
      <c r="WYY202" s="319"/>
      <c r="WYZ202" s="319"/>
      <c r="WZA202" s="319"/>
      <c r="WZB202" s="319"/>
      <c r="WZC202" s="319"/>
      <c r="WZD202" s="319"/>
      <c r="WZE202" s="319"/>
      <c r="WZF202" s="319"/>
      <c r="WZG202" s="319"/>
      <c r="WZH202" s="319"/>
      <c r="WZI202" s="319"/>
      <c r="WZJ202" s="319"/>
      <c r="WZK202" s="319"/>
      <c r="WZL202" s="319"/>
      <c r="WZM202" s="319"/>
      <c r="WZN202" s="319"/>
      <c r="WZO202" s="319"/>
      <c r="WZP202" s="319"/>
      <c r="WZQ202" s="319"/>
      <c r="WZR202" s="319"/>
      <c r="WZS202" s="319"/>
      <c r="WZT202" s="319"/>
      <c r="WZU202" s="319"/>
      <c r="WZV202" s="319"/>
      <c r="WZW202" s="319"/>
      <c r="WZX202" s="319"/>
      <c r="WZY202" s="319"/>
      <c r="WZZ202" s="319"/>
      <c r="XAA202" s="319"/>
      <c r="XAB202" s="319"/>
      <c r="XAC202" s="319"/>
      <c r="XAD202" s="319"/>
      <c r="XAE202" s="319"/>
      <c r="XAF202" s="319"/>
      <c r="XAG202" s="319"/>
      <c r="XAH202" s="319"/>
      <c r="XAI202" s="319"/>
      <c r="XAJ202" s="319"/>
      <c r="XAK202" s="319"/>
      <c r="XAL202" s="319"/>
      <c r="XAM202" s="319"/>
      <c r="XAN202" s="319"/>
      <c r="XAO202" s="319"/>
      <c r="XAP202" s="319"/>
      <c r="XAQ202" s="319"/>
      <c r="XAR202" s="319"/>
      <c r="XAS202" s="319"/>
      <c r="XAT202" s="319"/>
      <c r="XAU202" s="319"/>
      <c r="XAV202" s="319"/>
      <c r="XAW202" s="319"/>
      <c r="XAX202" s="319"/>
      <c r="XAY202" s="319"/>
      <c r="XAZ202" s="319"/>
      <c r="XBA202" s="319"/>
      <c r="XBB202" s="319"/>
      <c r="XBC202" s="319"/>
      <c r="XBD202" s="319"/>
      <c r="XBE202" s="319"/>
      <c r="XBF202" s="319"/>
      <c r="XBG202" s="319"/>
      <c r="XBH202" s="319"/>
      <c r="XBI202" s="319"/>
      <c r="XBJ202" s="319"/>
      <c r="XBK202" s="319"/>
      <c r="XBL202" s="319"/>
      <c r="XBM202" s="319"/>
      <c r="XBN202" s="319"/>
      <c r="XBO202" s="319"/>
      <c r="XBP202" s="319"/>
      <c r="XBQ202" s="319"/>
      <c r="XBR202" s="319"/>
      <c r="XBS202" s="319"/>
      <c r="XBT202" s="319"/>
      <c r="XBU202" s="319"/>
      <c r="XBV202" s="319"/>
      <c r="XBW202" s="319"/>
      <c r="XBX202" s="319"/>
      <c r="XBY202" s="319"/>
      <c r="XBZ202" s="319"/>
      <c r="XCA202" s="319"/>
      <c r="XCB202" s="319"/>
      <c r="XCC202" s="319"/>
      <c r="XCD202" s="319"/>
      <c r="XCE202" s="319"/>
      <c r="XCF202" s="319"/>
      <c r="XCG202" s="319"/>
      <c r="XCH202" s="319"/>
      <c r="XCI202" s="319"/>
      <c r="XCJ202" s="319"/>
      <c r="XCK202" s="319"/>
      <c r="XCL202" s="319"/>
      <c r="XCM202" s="319"/>
      <c r="XCN202" s="319"/>
      <c r="XCO202" s="319"/>
      <c r="XCP202" s="319"/>
      <c r="XCQ202" s="319"/>
      <c r="XCR202" s="319"/>
      <c r="XCS202" s="319"/>
      <c r="XCT202" s="319"/>
      <c r="XCU202" s="319"/>
      <c r="XCV202" s="319"/>
      <c r="XCW202" s="319"/>
      <c r="XCX202" s="319"/>
      <c r="XCY202" s="319"/>
      <c r="XCZ202" s="319"/>
      <c r="XDA202" s="319"/>
      <c r="XDB202" s="319"/>
      <c r="XDC202" s="319"/>
      <c r="XDD202" s="319"/>
      <c r="XDE202" s="319"/>
      <c r="XDF202" s="319"/>
      <c r="XDG202" s="319"/>
      <c r="XDH202" s="319"/>
      <c r="XDI202" s="319"/>
      <c r="XDJ202" s="319"/>
      <c r="XDK202" s="319"/>
      <c r="XDL202" s="319"/>
      <c r="XDM202" s="319"/>
      <c r="XDN202" s="319"/>
      <c r="XDO202" s="319"/>
      <c r="XDP202" s="319"/>
      <c r="XDQ202" s="319"/>
      <c r="XDR202" s="319"/>
      <c r="XDS202" s="319"/>
      <c r="XDT202" s="319"/>
      <c r="XDU202" s="319"/>
      <c r="XDV202" s="319"/>
      <c r="XDW202" s="319"/>
      <c r="XDX202" s="319"/>
      <c r="XDY202" s="319"/>
      <c r="XDZ202" s="319"/>
      <c r="XEA202" s="319"/>
      <c r="XEB202" s="319"/>
      <c r="XEC202" s="319"/>
      <c r="XED202" s="319"/>
      <c r="XEE202" s="319"/>
      <c r="XEF202" s="319"/>
      <c r="XEG202" s="319"/>
      <c r="XEH202" s="319"/>
      <c r="XEI202" s="319"/>
      <c r="XEJ202" s="319"/>
      <c r="XEK202" s="319"/>
      <c r="XEL202" s="319"/>
      <c r="XEM202" s="319"/>
      <c r="XEN202" s="319"/>
      <c r="XEO202" s="319"/>
      <c r="XEP202" s="319"/>
      <c r="XEQ202" s="319"/>
      <c r="XER202" s="319"/>
      <c r="XES202" s="319"/>
      <c r="XET202" s="319"/>
      <c r="XEU202" s="319"/>
      <c r="XEV202" s="319"/>
      <c r="XEW202" s="319"/>
      <c r="XEX202" s="319"/>
      <c r="XEY202" s="319"/>
      <c r="XEZ202" s="319"/>
      <c r="XFA202" s="319"/>
      <c r="XFB202" s="319"/>
      <c r="XFC202" s="319"/>
      <c r="XFD202" s="319"/>
    </row>
    <row r="203" spans="1:16384" ht="51" customHeight="1">
      <c r="A203" s="336" t="s">
        <v>57</v>
      </c>
      <c r="B203" s="336"/>
      <c r="C203" s="336"/>
      <c r="D203" s="336"/>
      <c r="E203" s="337" t="s">
        <v>432</v>
      </c>
      <c r="F203" s="337"/>
      <c r="G203" s="337"/>
      <c r="H203" s="337"/>
      <c r="I203" s="337"/>
      <c r="J203" s="337"/>
      <c r="K203" s="337"/>
      <c r="L203" s="337"/>
      <c r="M203" s="337"/>
      <c r="N203" s="337"/>
      <c r="O203" s="337"/>
      <c r="P203" s="337"/>
      <c r="Q203" s="337"/>
      <c r="R203" s="337"/>
      <c r="S203" s="337"/>
      <c r="T203" s="337" t="s">
        <v>433</v>
      </c>
      <c r="U203" s="337"/>
      <c r="V203" s="337"/>
      <c r="W203" s="337"/>
      <c r="X203" s="337"/>
      <c r="Y203" s="337"/>
      <c r="Z203" s="337"/>
      <c r="AA203" s="337"/>
      <c r="AB203" s="337"/>
      <c r="AC203" s="337"/>
      <c r="AD203" s="337"/>
      <c r="AE203" s="337" t="s">
        <v>434</v>
      </c>
      <c r="AF203" s="337"/>
      <c r="AG203" s="337"/>
      <c r="AH203" s="337"/>
      <c r="AI203" s="337"/>
      <c r="AJ203" s="337"/>
      <c r="AK203" s="337"/>
      <c r="AL203" s="337"/>
      <c r="AM203" s="337"/>
      <c r="AN203" s="337"/>
      <c r="AO203" s="337"/>
      <c r="AP203" s="337"/>
      <c r="AQ203" s="337"/>
      <c r="AR203" s="337"/>
      <c r="AS203" s="337"/>
      <c r="AT203" s="337"/>
      <c r="AU203" s="337" t="s">
        <v>435</v>
      </c>
      <c r="AV203" s="337"/>
      <c r="AW203" s="337"/>
      <c r="AX203" s="337"/>
      <c r="AY203" s="337"/>
      <c r="AZ203" s="337"/>
      <c r="BA203" s="337"/>
      <c r="BB203" s="337"/>
      <c r="BC203" s="337"/>
      <c r="BD203" s="337"/>
      <c r="BE203" s="337"/>
      <c r="BF203" s="337"/>
      <c r="BG203" s="337"/>
      <c r="BH203" s="337"/>
      <c r="BI203" s="337"/>
      <c r="BJ203" s="337"/>
      <c r="BK203" s="337"/>
      <c r="BL203" s="337"/>
      <c r="BM203" s="337"/>
      <c r="BN203" s="337" t="s">
        <v>436</v>
      </c>
      <c r="BO203" s="337"/>
      <c r="BP203" s="337"/>
      <c r="BQ203" s="337"/>
      <c r="BR203" s="337"/>
      <c r="BS203" s="337"/>
      <c r="BT203" s="337"/>
      <c r="BU203" s="337"/>
      <c r="BV203" s="337"/>
      <c r="BW203" s="337"/>
      <c r="BX203" s="337"/>
      <c r="BY203" s="337"/>
      <c r="BZ203" s="337"/>
      <c r="CA203" s="337"/>
      <c r="CB203" s="338" t="s">
        <v>437</v>
      </c>
      <c r="CC203" s="338"/>
      <c r="CD203" s="338"/>
      <c r="CE203" s="338"/>
      <c r="CF203" s="338"/>
      <c r="CG203" s="338"/>
      <c r="CH203" s="338"/>
      <c r="CI203" s="338"/>
      <c r="CJ203" s="338"/>
      <c r="CK203" s="338"/>
      <c r="CL203" s="338"/>
      <c r="CM203" s="338"/>
    </row>
    <row r="204" spans="1:16384" ht="15.75" customHeight="1">
      <c r="A204" s="395" t="s">
        <v>400</v>
      </c>
      <c r="B204" s="395"/>
      <c r="C204" s="395"/>
      <c r="D204" s="395"/>
      <c r="E204" s="396" t="s">
        <v>401</v>
      </c>
      <c r="F204" s="396"/>
      <c r="G204" s="396"/>
      <c r="H204" s="396"/>
      <c r="I204" s="396"/>
      <c r="J204" s="396"/>
      <c r="K204" s="396"/>
      <c r="L204" s="396"/>
      <c r="M204" s="396"/>
      <c r="N204" s="396"/>
      <c r="O204" s="396"/>
      <c r="P204" s="396"/>
      <c r="Q204" s="396"/>
      <c r="R204" s="396"/>
      <c r="S204" s="396"/>
      <c r="T204" s="396" t="s">
        <v>438</v>
      </c>
      <c r="U204" s="396"/>
      <c r="V204" s="396"/>
      <c r="W204" s="396"/>
      <c r="X204" s="396"/>
      <c r="Y204" s="396"/>
      <c r="Z204" s="396"/>
      <c r="AA204" s="396"/>
      <c r="AB204" s="396"/>
      <c r="AC204" s="396"/>
      <c r="AD204" s="396"/>
      <c r="AE204" s="396" t="s">
        <v>439</v>
      </c>
      <c r="AF204" s="396"/>
      <c r="AG204" s="396"/>
      <c r="AH204" s="396"/>
      <c r="AI204" s="396"/>
      <c r="AJ204" s="396"/>
      <c r="AK204" s="396"/>
      <c r="AL204" s="396"/>
      <c r="AM204" s="396"/>
      <c r="AN204" s="396"/>
      <c r="AO204" s="396"/>
      <c r="AP204" s="396"/>
      <c r="AQ204" s="396"/>
      <c r="AR204" s="396"/>
      <c r="AS204" s="396"/>
      <c r="AT204" s="396"/>
      <c r="AU204" s="396" t="s">
        <v>440</v>
      </c>
      <c r="AV204" s="396"/>
      <c r="AW204" s="396"/>
      <c r="AX204" s="396"/>
      <c r="AY204" s="396"/>
      <c r="AZ204" s="396"/>
      <c r="BA204" s="396"/>
      <c r="BB204" s="396"/>
      <c r="BC204" s="396"/>
      <c r="BD204" s="396"/>
      <c r="BE204" s="396"/>
      <c r="BF204" s="396"/>
      <c r="BG204" s="396"/>
      <c r="BH204" s="396"/>
      <c r="BI204" s="396"/>
      <c r="BJ204" s="396"/>
      <c r="BK204" s="396"/>
      <c r="BL204" s="396"/>
      <c r="BM204" s="396"/>
      <c r="BN204" s="396" t="s">
        <v>441</v>
      </c>
      <c r="BO204" s="396"/>
      <c r="BP204" s="396"/>
      <c r="BQ204" s="396"/>
      <c r="BR204" s="396"/>
      <c r="BS204" s="396"/>
      <c r="BT204" s="396"/>
      <c r="BU204" s="396"/>
      <c r="BV204" s="396"/>
      <c r="BW204" s="396"/>
      <c r="BX204" s="396"/>
      <c r="BY204" s="396"/>
      <c r="BZ204" s="396"/>
      <c r="CA204" s="396"/>
      <c r="CB204" s="416" t="s">
        <v>442</v>
      </c>
      <c r="CC204" s="416"/>
      <c r="CD204" s="416"/>
      <c r="CE204" s="416"/>
      <c r="CF204" s="416"/>
      <c r="CG204" s="416"/>
      <c r="CH204" s="416"/>
      <c r="CI204" s="416"/>
      <c r="CJ204" s="416"/>
      <c r="CK204" s="416"/>
      <c r="CL204" s="416"/>
      <c r="CM204" s="416"/>
    </row>
    <row r="205" spans="1:16384" ht="30.75" customHeight="1">
      <c r="A205" s="327" t="s">
        <v>405</v>
      </c>
      <c r="B205" s="327"/>
      <c r="C205" s="327"/>
      <c r="D205" s="327"/>
      <c r="E205" s="324" t="s">
        <v>873</v>
      </c>
      <c r="F205" s="324"/>
      <c r="G205" s="324"/>
      <c r="H205" s="324"/>
      <c r="I205" s="324"/>
      <c r="J205" s="324"/>
      <c r="K205" s="324"/>
      <c r="L205" s="324"/>
      <c r="M205" s="324"/>
      <c r="N205" s="324"/>
      <c r="O205" s="324"/>
      <c r="P205" s="324"/>
      <c r="Q205" s="324"/>
      <c r="R205" s="324"/>
      <c r="S205" s="324"/>
      <c r="T205" s="325">
        <f>SUM(T208:AD215)</f>
        <v>28060561260</v>
      </c>
      <c r="U205" s="325"/>
      <c r="V205" s="325"/>
      <c r="W205" s="325"/>
      <c r="X205" s="325"/>
      <c r="Y205" s="325"/>
      <c r="Z205" s="325"/>
      <c r="AA205" s="325"/>
      <c r="AB205" s="325"/>
      <c r="AC205" s="325"/>
      <c r="AD205" s="325"/>
      <c r="AE205" s="325">
        <f>SUM(AE208:AT215)</f>
        <v>1225826000</v>
      </c>
      <c r="AF205" s="325"/>
      <c r="AG205" s="325"/>
      <c r="AH205" s="325"/>
      <c r="AI205" s="325"/>
      <c r="AJ205" s="325"/>
      <c r="AK205" s="325"/>
      <c r="AL205" s="325"/>
      <c r="AM205" s="325"/>
      <c r="AN205" s="325"/>
      <c r="AO205" s="325"/>
      <c r="AP205" s="325"/>
      <c r="AQ205" s="325"/>
      <c r="AR205" s="325"/>
      <c r="AS205" s="325"/>
      <c r="AT205" s="325"/>
      <c r="AU205" s="325">
        <f>SUM(AU208:BM215)</f>
        <v>-7402735260</v>
      </c>
      <c r="AV205" s="325"/>
      <c r="AW205" s="325"/>
      <c r="AX205" s="325"/>
      <c r="AY205" s="325"/>
      <c r="AZ205" s="325"/>
      <c r="BA205" s="325"/>
      <c r="BB205" s="325"/>
      <c r="BC205" s="325"/>
      <c r="BD205" s="325"/>
      <c r="BE205" s="325"/>
      <c r="BF205" s="325"/>
      <c r="BG205" s="325"/>
      <c r="BH205" s="325"/>
      <c r="BI205" s="325"/>
      <c r="BJ205" s="325"/>
      <c r="BK205" s="325"/>
      <c r="BL205" s="325"/>
      <c r="BM205" s="325"/>
      <c r="BN205" s="325">
        <f>SUM(BN208:CA215)</f>
        <v>-307204760</v>
      </c>
      <c r="BO205" s="325"/>
      <c r="BP205" s="325"/>
      <c r="BQ205" s="325"/>
      <c r="BR205" s="325"/>
      <c r="BS205" s="325"/>
      <c r="BT205" s="325"/>
      <c r="BU205" s="325"/>
      <c r="BV205" s="325"/>
      <c r="BW205" s="325"/>
      <c r="BX205" s="325"/>
      <c r="BY205" s="325"/>
      <c r="BZ205" s="325"/>
      <c r="CA205" s="325"/>
      <c r="CB205" s="326">
        <f>SUM(CB208:CM215)</f>
        <v>-7095530500</v>
      </c>
      <c r="CC205" s="326"/>
      <c r="CD205" s="326"/>
      <c r="CE205" s="326"/>
      <c r="CF205" s="326"/>
      <c r="CG205" s="326"/>
      <c r="CH205" s="326"/>
      <c r="CI205" s="326"/>
      <c r="CJ205" s="326"/>
      <c r="CK205" s="326"/>
      <c r="CL205" s="326"/>
      <c r="CM205" s="326"/>
    </row>
    <row r="206" spans="1:16384" ht="28.5" customHeight="1">
      <c r="A206" s="316" t="s">
        <v>402</v>
      </c>
      <c r="B206" s="316"/>
      <c r="C206" s="316"/>
      <c r="D206" s="316"/>
      <c r="E206" s="317" t="s">
        <v>431</v>
      </c>
      <c r="F206" s="317"/>
      <c r="G206" s="317"/>
      <c r="H206" s="317"/>
      <c r="I206" s="317"/>
      <c r="J206" s="317"/>
      <c r="K206" s="317"/>
      <c r="L206" s="317"/>
      <c r="M206" s="317"/>
      <c r="N206" s="317"/>
      <c r="O206" s="317"/>
      <c r="P206" s="317"/>
      <c r="Q206" s="317"/>
      <c r="R206" s="317"/>
      <c r="S206" s="317"/>
      <c r="T206" s="312">
        <v>0</v>
      </c>
      <c r="U206" s="312"/>
      <c r="V206" s="312"/>
      <c r="W206" s="312"/>
      <c r="X206" s="312"/>
      <c r="Y206" s="312"/>
      <c r="Z206" s="312"/>
      <c r="AA206" s="312"/>
      <c r="AB206" s="312"/>
      <c r="AC206" s="312"/>
      <c r="AD206" s="312"/>
      <c r="AE206" s="312">
        <v>0</v>
      </c>
      <c r="AF206" s="312"/>
      <c r="AG206" s="312"/>
      <c r="AH206" s="312"/>
      <c r="AI206" s="312"/>
      <c r="AJ206" s="312"/>
      <c r="AK206" s="312"/>
      <c r="AL206" s="312"/>
      <c r="AM206" s="312"/>
      <c r="AN206" s="312"/>
      <c r="AO206" s="312"/>
      <c r="AP206" s="312"/>
      <c r="AQ206" s="312"/>
      <c r="AR206" s="312"/>
      <c r="AS206" s="312"/>
      <c r="AT206" s="312"/>
      <c r="AU206" s="312">
        <v>0</v>
      </c>
      <c r="AV206" s="312"/>
      <c r="AW206" s="312"/>
      <c r="AX206" s="312"/>
      <c r="AY206" s="312"/>
      <c r="AZ206" s="312"/>
      <c r="BA206" s="312"/>
      <c r="BB206" s="312"/>
      <c r="BC206" s="312"/>
      <c r="BD206" s="312"/>
      <c r="BE206" s="312"/>
      <c r="BF206" s="312"/>
      <c r="BG206" s="312"/>
      <c r="BH206" s="312"/>
      <c r="BI206" s="312"/>
      <c r="BJ206" s="312"/>
      <c r="BK206" s="312"/>
      <c r="BL206" s="312"/>
      <c r="BM206" s="312"/>
      <c r="BN206" s="312"/>
      <c r="BO206" s="312"/>
      <c r="BP206" s="312"/>
      <c r="BQ206" s="312"/>
      <c r="BR206" s="312"/>
      <c r="BS206" s="312"/>
      <c r="BT206" s="312"/>
      <c r="BU206" s="312"/>
      <c r="BV206" s="312"/>
      <c r="BW206" s="312"/>
      <c r="BX206" s="312"/>
      <c r="BY206" s="312"/>
      <c r="BZ206" s="312"/>
      <c r="CA206" s="312"/>
      <c r="CB206" s="318">
        <v>0</v>
      </c>
      <c r="CC206" s="318"/>
      <c r="CD206" s="318"/>
      <c r="CE206" s="318"/>
      <c r="CF206" s="318"/>
      <c r="CG206" s="318"/>
      <c r="CH206" s="318"/>
      <c r="CI206" s="318"/>
      <c r="CJ206" s="318"/>
      <c r="CK206" s="318"/>
      <c r="CL206" s="318"/>
      <c r="CM206" s="318"/>
    </row>
    <row r="207" spans="1:16384" s="99" customFormat="1" ht="15.75" customHeight="1">
      <c r="A207" s="327"/>
      <c r="B207" s="327"/>
      <c r="C207" s="327"/>
      <c r="D207" s="327"/>
      <c r="E207" s="324" t="s">
        <v>874</v>
      </c>
      <c r="F207" s="324"/>
      <c r="G207" s="324"/>
      <c r="H207" s="324"/>
      <c r="I207" s="324"/>
      <c r="J207" s="324"/>
      <c r="K207" s="324"/>
      <c r="L207" s="324"/>
      <c r="M207" s="324"/>
      <c r="N207" s="324"/>
      <c r="O207" s="324"/>
      <c r="P207" s="324"/>
      <c r="Q207" s="324"/>
      <c r="R207" s="324"/>
      <c r="S207" s="324"/>
      <c r="T207" s="325">
        <v>0</v>
      </c>
      <c r="U207" s="325"/>
      <c r="V207" s="325"/>
      <c r="W207" s="325"/>
      <c r="X207" s="325"/>
      <c r="Y207" s="325"/>
      <c r="Z207" s="325"/>
      <c r="AA207" s="325"/>
      <c r="AB207" s="325"/>
      <c r="AC207" s="325"/>
      <c r="AD207" s="325"/>
      <c r="AE207" s="325">
        <v>0</v>
      </c>
      <c r="AF207" s="325"/>
      <c r="AG207" s="325"/>
      <c r="AH207" s="325"/>
      <c r="AI207" s="325"/>
      <c r="AJ207" s="325"/>
      <c r="AK207" s="325"/>
      <c r="AL207" s="325"/>
      <c r="AM207" s="325"/>
      <c r="AN207" s="325"/>
      <c r="AO207" s="325"/>
      <c r="AP207" s="325"/>
      <c r="AQ207" s="325"/>
      <c r="AR207" s="325"/>
      <c r="AS207" s="325"/>
      <c r="AT207" s="325"/>
      <c r="AU207" s="325">
        <v>0</v>
      </c>
      <c r="AV207" s="325"/>
      <c r="AW207" s="325"/>
      <c r="AX207" s="325"/>
      <c r="AY207" s="325"/>
      <c r="AZ207" s="325"/>
      <c r="BA207" s="325"/>
      <c r="BB207" s="325"/>
      <c r="BC207" s="325"/>
      <c r="BD207" s="325"/>
      <c r="BE207" s="325"/>
      <c r="BF207" s="325"/>
      <c r="BG207" s="325"/>
      <c r="BH207" s="325"/>
      <c r="BI207" s="325"/>
      <c r="BJ207" s="325"/>
      <c r="BK207" s="325"/>
      <c r="BL207" s="325"/>
      <c r="BM207" s="325"/>
      <c r="BN207" s="325"/>
      <c r="BO207" s="325"/>
      <c r="BP207" s="325"/>
      <c r="BQ207" s="325"/>
      <c r="BR207" s="325"/>
      <c r="BS207" s="325"/>
      <c r="BT207" s="325"/>
      <c r="BU207" s="325"/>
      <c r="BV207" s="325"/>
      <c r="BW207" s="325"/>
      <c r="BX207" s="325"/>
      <c r="BY207" s="325"/>
      <c r="BZ207" s="325"/>
      <c r="CA207" s="325"/>
      <c r="CB207" s="326">
        <v>0</v>
      </c>
      <c r="CC207" s="326"/>
      <c r="CD207" s="326"/>
      <c r="CE207" s="326"/>
      <c r="CF207" s="326"/>
      <c r="CG207" s="326"/>
      <c r="CH207" s="326"/>
      <c r="CI207" s="326"/>
      <c r="CJ207" s="326"/>
      <c r="CK207" s="326"/>
      <c r="CL207" s="326"/>
      <c r="CM207" s="326"/>
    </row>
    <row r="208" spans="1:16384" ht="25.5" customHeight="1">
      <c r="A208" s="316"/>
      <c r="B208" s="316"/>
      <c r="C208" s="316"/>
      <c r="D208" s="316"/>
      <c r="E208" s="317" t="s">
        <v>493</v>
      </c>
      <c r="F208" s="317"/>
      <c r="G208" s="317"/>
      <c r="H208" s="317"/>
      <c r="I208" s="317"/>
      <c r="J208" s="317"/>
      <c r="K208" s="317"/>
      <c r="L208" s="317"/>
      <c r="M208" s="317"/>
      <c r="N208" s="317"/>
      <c r="O208" s="317"/>
      <c r="P208" s="317"/>
      <c r="Q208" s="317"/>
      <c r="R208" s="317"/>
      <c r="S208" s="317"/>
      <c r="T208" s="312">
        <v>81260</v>
      </c>
      <c r="U208" s="312"/>
      <c r="V208" s="312"/>
      <c r="W208" s="312"/>
      <c r="X208" s="312"/>
      <c r="Y208" s="312"/>
      <c r="Z208" s="312"/>
      <c r="AA208" s="312"/>
      <c r="AB208" s="312"/>
      <c r="AC208" s="312"/>
      <c r="AD208" s="312"/>
      <c r="AE208" s="312">
        <f>AQ100</f>
        <v>10000</v>
      </c>
      <c r="AF208" s="312"/>
      <c r="AG208" s="312"/>
      <c r="AH208" s="312"/>
      <c r="AI208" s="312"/>
      <c r="AJ208" s="312"/>
      <c r="AK208" s="312"/>
      <c r="AL208" s="312"/>
      <c r="AM208" s="312"/>
      <c r="AN208" s="312"/>
      <c r="AO208" s="312"/>
      <c r="AP208" s="312"/>
      <c r="AQ208" s="312"/>
      <c r="AR208" s="312"/>
      <c r="AS208" s="312"/>
      <c r="AT208" s="312"/>
      <c r="AU208" s="312">
        <f>AE208-T208</f>
        <v>-71260</v>
      </c>
      <c r="AV208" s="312"/>
      <c r="AW208" s="312"/>
      <c r="AX208" s="312"/>
      <c r="AY208" s="312"/>
      <c r="AZ208" s="312"/>
      <c r="BA208" s="312"/>
      <c r="BB208" s="312"/>
      <c r="BC208" s="312"/>
      <c r="BD208" s="312"/>
      <c r="BE208" s="312"/>
      <c r="BF208" s="312"/>
      <c r="BG208" s="312"/>
      <c r="BH208" s="312"/>
      <c r="BI208" s="312"/>
      <c r="BJ208" s="312"/>
      <c r="BK208" s="312"/>
      <c r="BL208" s="312"/>
      <c r="BM208" s="312"/>
      <c r="BN208" s="312">
        <f>-CF100</f>
        <v>-72760</v>
      </c>
      <c r="BO208" s="312"/>
      <c r="BP208" s="312"/>
      <c r="BQ208" s="312"/>
      <c r="BR208" s="312"/>
      <c r="BS208" s="312"/>
      <c r="BT208" s="312"/>
      <c r="BU208" s="312"/>
      <c r="BV208" s="312"/>
      <c r="BW208" s="312"/>
      <c r="BX208" s="312"/>
      <c r="BY208" s="312"/>
      <c r="BZ208" s="312"/>
      <c r="CA208" s="312"/>
      <c r="CB208" s="318">
        <f>AU208-BN208</f>
        <v>1500</v>
      </c>
      <c r="CC208" s="318"/>
      <c r="CD208" s="318"/>
      <c r="CE208" s="318"/>
      <c r="CF208" s="318"/>
      <c r="CG208" s="318"/>
      <c r="CH208" s="318"/>
      <c r="CI208" s="318"/>
      <c r="CJ208" s="318"/>
      <c r="CK208" s="318"/>
      <c r="CL208" s="318"/>
      <c r="CM208" s="318"/>
    </row>
    <row r="209" spans="1:16384" ht="25.5" customHeight="1">
      <c r="A209" s="316"/>
      <c r="B209" s="316"/>
      <c r="C209" s="316"/>
      <c r="D209" s="316"/>
      <c r="E209" s="317" t="s">
        <v>495</v>
      </c>
      <c r="F209" s="317"/>
      <c r="G209" s="317"/>
      <c r="H209" s="317"/>
      <c r="I209" s="317"/>
      <c r="J209" s="317"/>
      <c r="K209" s="317"/>
      <c r="L209" s="317"/>
      <c r="M209" s="317"/>
      <c r="N209" s="317"/>
      <c r="O209" s="317"/>
      <c r="P209" s="317"/>
      <c r="Q209" s="317"/>
      <c r="R209" s="317"/>
      <c r="S209" s="317"/>
      <c r="T209" s="312">
        <v>350000000</v>
      </c>
      <c r="U209" s="312"/>
      <c r="V209" s="312"/>
      <c r="W209" s="312"/>
      <c r="X209" s="312"/>
      <c r="Y209" s="312"/>
      <c r="Z209" s="312"/>
      <c r="AA209" s="312"/>
      <c r="AB209" s="312"/>
      <c r="AC209" s="312"/>
      <c r="AD209" s="312"/>
      <c r="AE209" s="312">
        <f>AQ102</f>
        <v>213500000</v>
      </c>
      <c r="AF209" s="312"/>
      <c r="AG209" s="312"/>
      <c r="AH209" s="312"/>
      <c r="AI209" s="312"/>
      <c r="AJ209" s="312"/>
      <c r="AK209" s="312"/>
      <c r="AL209" s="312"/>
      <c r="AM209" s="312"/>
      <c r="AN209" s="312"/>
      <c r="AO209" s="312"/>
      <c r="AP209" s="312"/>
      <c r="AQ209" s="312"/>
      <c r="AR209" s="312"/>
      <c r="AS209" s="312"/>
      <c r="AT209" s="312"/>
      <c r="AU209" s="312">
        <f t="shared" ref="AU209:AU210" si="7">AE209-T209</f>
        <v>-136500000</v>
      </c>
      <c r="AV209" s="312"/>
      <c r="AW209" s="312"/>
      <c r="AX209" s="312"/>
      <c r="AY209" s="312"/>
      <c r="AZ209" s="312"/>
      <c r="BA209" s="312"/>
      <c r="BB209" s="312"/>
      <c r="BC209" s="312"/>
      <c r="BD209" s="312"/>
      <c r="BE209" s="312"/>
      <c r="BF209" s="312"/>
      <c r="BG209" s="312"/>
      <c r="BH209" s="312"/>
      <c r="BI209" s="312"/>
      <c r="BJ209" s="312"/>
      <c r="BK209" s="312"/>
      <c r="BL209" s="312"/>
      <c r="BM209" s="312"/>
      <c r="BN209" s="312">
        <f>-CF101</f>
        <v>-205632000</v>
      </c>
      <c r="BO209" s="312"/>
      <c r="BP209" s="312"/>
      <c r="BQ209" s="312"/>
      <c r="BR209" s="312"/>
      <c r="BS209" s="312"/>
      <c r="BT209" s="312"/>
      <c r="BU209" s="312"/>
      <c r="BV209" s="312"/>
      <c r="BW209" s="312"/>
      <c r="BX209" s="312"/>
      <c r="BY209" s="312"/>
      <c r="BZ209" s="312"/>
      <c r="CA209" s="312"/>
      <c r="CB209" s="318">
        <f>AU209-BN209</f>
        <v>69132000</v>
      </c>
      <c r="CC209" s="318"/>
      <c r="CD209" s="318"/>
      <c r="CE209" s="318"/>
      <c r="CF209" s="318"/>
      <c r="CG209" s="318"/>
      <c r="CH209" s="318"/>
      <c r="CI209" s="318"/>
      <c r="CJ209" s="318"/>
      <c r="CK209" s="318"/>
      <c r="CL209" s="318"/>
      <c r="CM209" s="318"/>
    </row>
    <row r="210" spans="1:16384" ht="25.5" customHeight="1">
      <c r="A210" s="316"/>
      <c r="B210" s="316"/>
      <c r="C210" s="316"/>
      <c r="D210" s="316"/>
      <c r="E210" s="317" t="s">
        <v>494</v>
      </c>
      <c r="F210" s="317"/>
      <c r="G210" s="317"/>
      <c r="H210" s="317"/>
      <c r="I210" s="317"/>
      <c r="J210" s="317"/>
      <c r="K210" s="317"/>
      <c r="L210" s="317"/>
      <c r="M210" s="317"/>
      <c r="N210" s="317"/>
      <c r="O210" s="317"/>
      <c r="P210" s="317"/>
      <c r="Q210" s="317"/>
      <c r="R210" s="317"/>
      <c r="S210" s="317"/>
      <c r="T210" s="312">
        <v>228480000</v>
      </c>
      <c r="U210" s="312"/>
      <c r="V210" s="312"/>
      <c r="W210" s="312"/>
      <c r="X210" s="312"/>
      <c r="Y210" s="312"/>
      <c r="Z210" s="312"/>
      <c r="AA210" s="312"/>
      <c r="AB210" s="312"/>
      <c r="AC210" s="312"/>
      <c r="AD210" s="312"/>
      <c r="AE210" s="312">
        <f>AQ101</f>
        <v>34816000</v>
      </c>
      <c r="AF210" s="312"/>
      <c r="AG210" s="312"/>
      <c r="AH210" s="312"/>
      <c r="AI210" s="312"/>
      <c r="AJ210" s="312"/>
      <c r="AK210" s="312"/>
      <c r="AL210" s="312"/>
      <c r="AM210" s="312"/>
      <c r="AN210" s="312"/>
      <c r="AO210" s="312"/>
      <c r="AP210" s="312"/>
      <c r="AQ210" s="312"/>
      <c r="AR210" s="312"/>
      <c r="AS210" s="312"/>
      <c r="AT210" s="312"/>
      <c r="AU210" s="312">
        <f t="shared" si="7"/>
        <v>-193664000</v>
      </c>
      <c r="AV210" s="312"/>
      <c r="AW210" s="312"/>
      <c r="AX210" s="312"/>
      <c r="AY210" s="312"/>
      <c r="AZ210" s="312"/>
      <c r="BA210" s="312"/>
      <c r="BB210" s="312"/>
      <c r="BC210" s="312"/>
      <c r="BD210" s="312"/>
      <c r="BE210" s="312"/>
      <c r="BF210" s="312"/>
      <c r="BG210" s="312"/>
      <c r="BH210" s="312"/>
      <c r="BI210" s="312"/>
      <c r="BJ210" s="312"/>
      <c r="BK210" s="312"/>
      <c r="BL210" s="312"/>
      <c r="BM210" s="312"/>
      <c r="BN210" s="312">
        <f>-CF102</f>
        <v>-101500000</v>
      </c>
      <c r="BO210" s="312"/>
      <c r="BP210" s="312"/>
      <c r="BQ210" s="312"/>
      <c r="BR210" s="312"/>
      <c r="BS210" s="312"/>
      <c r="BT210" s="312"/>
      <c r="BU210" s="312"/>
      <c r="BV210" s="312"/>
      <c r="BW210" s="312"/>
      <c r="BX210" s="312"/>
      <c r="BY210" s="312"/>
      <c r="BZ210" s="312"/>
      <c r="CA210" s="312"/>
      <c r="CB210" s="318">
        <f>AU210-BN210</f>
        <v>-92164000</v>
      </c>
      <c r="CC210" s="318"/>
      <c r="CD210" s="318"/>
      <c r="CE210" s="318"/>
      <c r="CF210" s="318"/>
      <c r="CG210" s="318"/>
      <c r="CH210" s="318"/>
      <c r="CI210" s="318"/>
      <c r="CJ210" s="318"/>
      <c r="CK210" s="318"/>
      <c r="CL210" s="318"/>
      <c r="CM210" s="318"/>
    </row>
    <row r="211" spans="1:16384" ht="25.5" customHeight="1">
      <c r="A211" s="316"/>
      <c r="B211" s="316"/>
      <c r="C211" s="316"/>
      <c r="D211" s="316"/>
      <c r="E211" s="317" t="s">
        <v>1023</v>
      </c>
      <c r="F211" s="317"/>
      <c r="G211" s="317"/>
      <c r="H211" s="317"/>
      <c r="I211" s="317"/>
      <c r="J211" s="317"/>
      <c r="K211" s="317"/>
      <c r="L211" s="317"/>
      <c r="M211" s="317"/>
      <c r="N211" s="317"/>
      <c r="O211" s="317"/>
      <c r="P211" s="317"/>
      <c r="Q211" s="317"/>
      <c r="R211" s="317"/>
      <c r="S211" s="317"/>
      <c r="T211" s="312">
        <f>AA103</f>
        <v>8050000000</v>
      </c>
      <c r="U211" s="312"/>
      <c r="V211" s="312"/>
      <c r="W211" s="312"/>
      <c r="X211" s="312"/>
      <c r="Y211" s="312"/>
      <c r="Z211" s="312"/>
      <c r="AA211" s="312"/>
      <c r="AB211" s="312"/>
      <c r="AC211" s="312"/>
      <c r="AD211" s="312"/>
      <c r="AE211" s="312">
        <f>AQ103</f>
        <v>977500000</v>
      </c>
      <c r="AF211" s="312"/>
      <c r="AG211" s="312"/>
      <c r="AH211" s="312"/>
      <c r="AI211" s="312"/>
      <c r="AJ211" s="312"/>
      <c r="AK211" s="312"/>
      <c r="AL211" s="312"/>
      <c r="AM211" s="312"/>
      <c r="AN211" s="312"/>
      <c r="AO211" s="312"/>
      <c r="AP211" s="312"/>
      <c r="AQ211" s="312"/>
      <c r="AR211" s="312"/>
      <c r="AS211" s="312"/>
      <c r="AT211" s="312"/>
      <c r="AU211" s="312">
        <f t="shared" ref="AU211" si="8">AE211-T211</f>
        <v>-7072500000</v>
      </c>
      <c r="AV211" s="312"/>
      <c r="AW211" s="312"/>
      <c r="AX211" s="312"/>
      <c r="AY211" s="312"/>
      <c r="AZ211" s="312"/>
      <c r="BA211" s="312"/>
      <c r="BB211" s="312"/>
      <c r="BC211" s="312"/>
      <c r="BD211" s="312"/>
      <c r="BE211" s="312"/>
      <c r="BF211" s="312"/>
      <c r="BG211" s="312"/>
      <c r="BH211" s="312"/>
      <c r="BI211" s="312"/>
      <c r="BJ211" s="312"/>
      <c r="BK211" s="312"/>
      <c r="BL211" s="312"/>
      <c r="BM211" s="312"/>
      <c r="BN211" s="312"/>
      <c r="BO211" s="312"/>
      <c r="BP211" s="312"/>
      <c r="BQ211" s="312"/>
      <c r="BR211" s="312"/>
      <c r="BS211" s="312"/>
      <c r="BT211" s="312"/>
      <c r="BU211" s="312"/>
      <c r="BV211" s="312"/>
      <c r="BW211" s="312"/>
      <c r="BX211" s="312"/>
      <c r="BY211" s="312"/>
      <c r="BZ211" s="312"/>
      <c r="CA211" s="312"/>
      <c r="CB211" s="318">
        <f>AU211-BN211</f>
        <v>-7072500000</v>
      </c>
      <c r="CC211" s="318"/>
      <c r="CD211" s="318"/>
      <c r="CE211" s="318"/>
      <c r="CF211" s="318"/>
      <c r="CG211" s="318"/>
      <c r="CH211" s="318"/>
      <c r="CI211" s="318"/>
      <c r="CJ211" s="318"/>
      <c r="CK211" s="318"/>
      <c r="CL211" s="318"/>
      <c r="CM211" s="318"/>
    </row>
    <row r="212" spans="1:16384" s="99" customFormat="1" ht="15.75" customHeight="1">
      <c r="A212" s="327"/>
      <c r="B212" s="327"/>
      <c r="C212" s="327"/>
      <c r="D212" s="327"/>
      <c r="E212" s="324" t="s">
        <v>875</v>
      </c>
      <c r="F212" s="324"/>
      <c r="G212" s="324"/>
      <c r="H212" s="324"/>
      <c r="I212" s="324"/>
      <c r="J212" s="324"/>
      <c r="K212" s="324"/>
      <c r="L212" s="324"/>
      <c r="M212" s="324"/>
      <c r="N212" s="324"/>
      <c r="O212" s="324"/>
      <c r="P212" s="324"/>
      <c r="Q212" s="324"/>
      <c r="R212" s="324"/>
      <c r="S212" s="324"/>
      <c r="T212" s="325"/>
      <c r="U212" s="325"/>
      <c r="V212" s="325"/>
      <c r="W212" s="325"/>
      <c r="X212" s="325"/>
      <c r="Y212" s="325"/>
      <c r="Z212" s="325"/>
      <c r="AA212" s="325"/>
      <c r="AB212" s="325"/>
      <c r="AC212" s="325"/>
      <c r="AD212" s="325"/>
      <c r="AE212" s="325"/>
      <c r="AF212" s="325"/>
      <c r="AG212" s="325"/>
      <c r="AH212" s="325"/>
      <c r="AI212" s="325"/>
      <c r="AJ212" s="325"/>
      <c r="AK212" s="325"/>
      <c r="AL212" s="325"/>
      <c r="AM212" s="325"/>
      <c r="AN212" s="325"/>
      <c r="AO212" s="325"/>
      <c r="AP212" s="325"/>
      <c r="AQ212" s="325"/>
      <c r="AR212" s="325"/>
      <c r="AS212" s="325"/>
      <c r="AT212" s="325"/>
      <c r="AU212" s="325"/>
      <c r="AV212" s="325"/>
      <c r="AW212" s="325"/>
      <c r="AX212" s="325"/>
      <c r="AY212" s="325"/>
      <c r="AZ212" s="325"/>
      <c r="BA212" s="325"/>
      <c r="BB212" s="325"/>
      <c r="BC212" s="325"/>
      <c r="BD212" s="325"/>
      <c r="BE212" s="325"/>
      <c r="BF212" s="325"/>
      <c r="BG212" s="325"/>
      <c r="BH212" s="325"/>
      <c r="BI212" s="325"/>
      <c r="BJ212" s="325"/>
      <c r="BK212" s="325"/>
      <c r="BL212" s="325"/>
      <c r="BM212" s="325"/>
      <c r="BN212" s="325"/>
      <c r="BO212" s="325"/>
      <c r="BP212" s="325"/>
      <c r="BQ212" s="325"/>
      <c r="BR212" s="325"/>
      <c r="BS212" s="325"/>
      <c r="BT212" s="325"/>
      <c r="BU212" s="325"/>
      <c r="BV212" s="325"/>
      <c r="BW212" s="325"/>
      <c r="BX212" s="325"/>
      <c r="BY212" s="325"/>
      <c r="BZ212" s="325"/>
      <c r="CA212" s="325"/>
      <c r="CB212" s="326"/>
      <c r="CC212" s="326"/>
      <c r="CD212" s="326"/>
      <c r="CE212" s="326"/>
      <c r="CF212" s="326"/>
      <c r="CG212" s="326"/>
      <c r="CH212" s="326"/>
      <c r="CI212" s="326"/>
      <c r="CJ212" s="326"/>
      <c r="CK212" s="326"/>
      <c r="CL212" s="326"/>
      <c r="CM212" s="326"/>
    </row>
    <row r="213" spans="1:16384" ht="39" customHeight="1">
      <c r="A213" s="316"/>
      <c r="B213" s="316"/>
      <c r="C213" s="316"/>
      <c r="D213" s="316"/>
      <c r="E213" s="317" t="s">
        <v>915</v>
      </c>
      <c r="F213" s="317"/>
      <c r="G213" s="317"/>
      <c r="H213" s="317"/>
      <c r="I213" s="317"/>
      <c r="J213" s="317"/>
      <c r="K213" s="317"/>
      <c r="L213" s="317"/>
      <c r="M213" s="317"/>
      <c r="N213" s="317"/>
      <c r="O213" s="317"/>
      <c r="P213" s="317"/>
      <c r="Q213" s="317"/>
      <c r="R213" s="317"/>
      <c r="S213" s="317"/>
      <c r="T213" s="312">
        <v>11500000000</v>
      </c>
      <c r="U213" s="312"/>
      <c r="V213" s="312"/>
      <c r="W213" s="31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c r="AS213" s="312"/>
      <c r="AT213" s="312"/>
      <c r="AU213" s="312"/>
      <c r="AV213" s="312"/>
      <c r="AW213" s="312"/>
      <c r="AX213" s="312"/>
      <c r="AY213" s="312"/>
      <c r="AZ213" s="312"/>
      <c r="BA213" s="312"/>
      <c r="BB213" s="312"/>
      <c r="BC213" s="312"/>
      <c r="BD213" s="312"/>
      <c r="BE213" s="312"/>
      <c r="BF213" s="312"/>
      <c r="BG213" s="312"/>
      <c r="BH213" s="312"/>
      <c r="BI213" s="312"/>
      <c r="BJ213" s="312"/>
      <c r="BK213" s="312"/>
      <c r="BL213" s="312"/>
      <c r="BM213" s="312"/>
      <c r="BN213" s="312"/>
      <c r="BO213" s="312"/>
      <c r="BP213" s="312"/>
      <c r="BQ213" s="312"/>
      <c r="BR213" s="312"/>
      <c r="BS213" s="312"/>
      <c r="BT213" s="312"/>
      <c r="BU213" s="312"/>
      <c r="BV213" s="312"/>
      <c r="BW213" s="312"/>
      <c r="BX213" s="312"/>
      <c r="BY213" s="312"/>
      <c r="BZ213" s="312"/>
      <c r="CA213" s="312"/>
      <c r="CB213" s="326"/>
      <c r="CC213" s="326"/>
      <c r="CD213" s="326"/>
      <c r="CE213" s="326"/>
      <c r="CF213" s="326"/>
      <c r="CG213" s="326"/>
      <c r="CH213" s="326"/>
      <c r="CI213" s="326"/>
      <c r="CJ213" s="326"/>
      <c r="CK213" s="326"/>
      <c r="CL213" s="326"/>
      <c r="CM213" s="326"/>
    </row>
    <row r="214" spans="1:16384" ht="26.25" customHeight="1">
      <c r="A214" s="316"/>
      <c r="B214" s="316"/>
      <c r="C214" s="316"/>
      <c r="D214" s="316"/>
      <c r="E214" s="317" t="s">
        <v>877</v>
      </c>
      <c r="F214" s="317"/>
      <c r="G214" s="317"/>
      <c r="H214" s="317"/>
      <c r="I214" s="317"/>
      <c r="J214" s="317"/>
      <c r="K214" s="317"/>
      <c r="L214" s="317"/>
      <c r="M214" s="317"/>
      <c r="N214" s="317"/>
      <c r="O214" s="317"/>
      <c r="P214" s="317"/>
      <c r="Q214" s="317"/>
      <c r="R214" s="317"/>
      <c r="S214" s="317"/>
      <c r="T214" s="312">
        <v>7500000000</v>
      </c>
      <c r="U214" s="312"/>
      <c r="V214" s="312"/>
      <c r="W214" s="31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c r="AS214" s="312"/>
      <c r="AT214" s="312"/>
      <c r="AU214" s="312"/>
      <c r="AV214" s="312"/>
      <c r="AW214" s="312"/>
      <c r="AX214" s="312"/>
      <c r="AY214" s="312"/>
      <c r="AZ214" s="312"/>
      <c r="BA214" s="312"/>
      <c r="BB214" s="312"/>
      <c r="BC214" s="312"/>
      <c r="BD214" s="312"/>
      <c r="BE214" s="312"/>
      <c r="BF214" s="312"/>
      <c r="BG214" s="312"/>
      <c r="BH214" s="312"/>
      <c r="BI214" s="312"/>
      <c r="BJ214" s="312"/>
      <c r="BK214" s="312"/>
      <c r="BL214" s="312"/>
      <c r="BM214" s="312"/>
      <c r="BN214" s="312"/>
      <c r="BO214" s="312"/>
      <c r="BP214" s="312"/>
      <c r="BQ214" s="312"/>
      <c r="BR214" s="312"/>
      <c r="BS214" s="312"/>
      <c r="BT214" s="312"/>
      <c r="BU214" s="312"/>
      <c r="BV214" s="312"/>
      <c r="BW214" s="312"/>
      <c r="BX214" s="312"/>
      <c r="BY214" s="312"/>
      <c r="BZ214" s="312"/>
      <c r="CA214" s="312"/>
      <c r="CB214" s="326"/>
      <c r="CC214" s="326"/>
      <c r="CD214" s="326"/>
      <c r="CE214" s="326"/>
      <c r="CF214" s="326"/>
      <c r="CG214" s="326"/>
      <c r="CH214" s="326"/>
      <c r="CI214" s="326"/>
      <c r="CJ214" s="326"/>
      <c r="CK214" s="326"/>
      <c r="CL214" s="326"/>
      <c r="CM214" s="326"/>
    </row>
    <row r="215" spans="1:16384" ht="28.5" customHeight="1">
      <c r="A215" s="316"/>
      <c r="B215" s="316"/>
      <c r="C215" s="316"/>
      <c r="D215" s="316"/>
      <c r="E215" s="317" t="s">
        <v>878</v>
      </c>
      <c r="F215" s="317"/>
      <c r="G215" s="317"/>
      <c r="H215" s="317"/>
      <c r="I215" s="317"/>
      <c r="J215" s="317"/>
      <c r="K215" s="317"/>
      <c r="L215" s="317"/>
      <c r="M215" s="317"/>
      <c r="N215" s="317"/>
      <c r="O215" s="317"/>
      <c r="P215" s="317"/>
      <c r="Q215" s="317"/>
      <c r="R215" s="317"/>
      <c r="S215" s="317"/>
      <c r="T215" s="312">
        <v>432000000</v>
      </c>
      <c r="U215" s="312"/>
      <c r="V215" s="312"/>
      <c r="W215" s="312"/>
      <c r="X215" s="312"/>
      <c r="Y215" s="312"/>
      <c r="Z215" s="312"/>
      <c r="AA215" s="312"/>
      <c r="AB215" s="312"/>
      <c r="AC215" s="312"/>
      <c r="AD215" s="312"/>
      <c r="AE215" s="312">
        <v>0</v>
      </c>
      <c r="AF215" s="312"/>
      <c r="AG215" s="312"/>
      <c r="AH215" s="312"/>
      <c r="AI215" s="312"/>
      <c r="AJ215" s="312"/>
      <c r="AK215" s="312"/>
      <c r="AL215" s="312"/>
      <c r="AM215" s="312"/>
      <c r="AN215" s="312"/>
      <c r="AO215" s="312"/>
      <c r="AP215" s="312"/>
      <c r="AQ215" s="312"/>
      <c r="AR215" s="312"/>
      <c r="AS215" s="312"/>
      <c r="AT215" s="312"/>
      <c r="AU215" s="312">
        <v>0</v>
      </c>
      <c r="AV215" s="312"/>
      <c r="AW215" s="312"/>
      <c r="AX215" s="312"/>
      <c r="AY215" s="312"/>
      <c r="AZ215" s="312"/>
      <c r="BA215" s="312"/>
      <c r="BB215" s="312"/>
      <c r="BC215" s="312"/>
      <c r="BD215" s="312"/>
      <c r="BE215" s="312"/>
      <c r="BF215" s="312"/>
      <c r="BG215" s="312"/>
      <c r="BH215" s="312"/>
      <c r="BI215" s="312"/>
      <c r="BJ215" s="312"/>
      <c r="BK215" s="312"/>
      <c r="BL215" s="312"/>
      <c r="BM215" s="312"/>
      <c r="BN215" s="312"/>
      <c r="BO215" s="312"/>
      <c r="BP215" s="312"/>
      <c r="BQ215" s="312"/>
      <c r="BR215" s="312"/>
      <c r="BS215" s="312"/>
      <c r="BT215" s="312"/>
      <c r="BU215" s="312"/>
      <c r="BV215" s="312"/>
      <c r="BW215" s="312"/>
      <c r="BX215" s="312"/>
      <c r="BY215" s="312"/>
      <c r="BZ215" s="312"/>
      <c r="CA215" s="312"/>
      <c r="CB215" s="318">
        <v>0</v>
      </c>
      <c r="CC215" s="318"/>
      <c r="CD215" s="318"/>
      <c r="CE215" s="318"/>
      <c r="CF215" s="318"/>
      <c r="CG215" s="318"/>
      <c r="CH215" s="318"/>
      <c r="CI215" s="318"/>
      <c r="CJ215" s="318"/>
      <c r="CK215" s="318"/>
      <c r="CL215" s="318"/>
      <c r="CM215" s="318"/>
    </row>
    <row r="216" spans="1:16384" ht="28.5" customHeight="1">
      <c r="A216" s="327" t="s">
        <v>407</v>
      </c>
      <c r="B216" s="327"/>
      <c r="C216" s="327"/>
      <c r="D216" s="327"/>
      <c r="E216" s="324" t="s">
        <v>443</v>
      </c>
      <c r="F216" s="324"/>
      <c r="G216" s="324"/>
      <c r="H216" s="324"/>
      <c r="I216" s="324"/>
      <c r="J216" s="324"/>
      <c r="K216" s="324"/>
      <c r="L216" s="324"/>
      <c r="M216" s="324"/>
      <c r="N216" s="324"/>
      <c r="O216" s="324"/>
      <c r="P216" s="324"/>
      <c r="Q216" s="324"/>
      <c r="R216" s="324"/>
      <c r="S216" s="324"/>
      <c r="T216" s="325">
        <f>SUM(T217:AD218)</f>
        <v>69551055396</v>
      </c>
      <c r="U216" s="325"/>
      <c r="V216" s="325"/>
      <c r="W216" s="325"/>
      <c r="X216" s="325"/>
      <c r="Y216" s="325"/>
      <c r="Z216" s="325"/>
      <c r="AA216" s="325"/>
      <c r="AB216" s="325"/>
      <c r="AC216" s="325"/>
      <c r="AD216" s="325"/>
      <c r="AE216" s="325">
        <f>SUM(AE217:AT218)</f>
        <v>61778352411</v>
      </c>
      <c r="AF216" s="325"/>
      <c r="AG216" s="325"/>
      <c r="AH216" s="325"/>
      <c r="AI216" s="325"/>
      <c r="AJ216" s="325"/>
      <c r="AK216" s="325"/>
      <c r="AL216" s="325"/>
      <c r="AM216" s="325"/>
      <c r="AN216" s="325"/>
      <c r="AO216" s="325"/>
      <c r="AP216" s="325"/>
      <c r="AQ216" s="325"/>
      <c r="AR216" s="325"/>
      <c r="AS216" s="325"/>
      <c r="AT216" s="325"/>
      <c r="AU216" s="325">
        <f>AU217</f>
        <v>-7772702985</v>
      </c>
      <c r="AV216" s="325"/>
      <c r="AW216" s="325"/>
      <c r="AX216" s="325"/>
      <c r="AY216" s="325"/>
      <c r="AZ216" s="325"/>
      <c r="BA216" s="325"/>
      <c r="BB216" s="325"/>
      <c r="BC216" s="325"/>
      <c r="BD216" s="325"/>
      <c r="BE216" s="325"/>
      <c r="BF216" s="325"/>
      <c r="BG216" s="325"/>
      <c r="BH216" s="325"/>
      <c r="BI216" s="325"/>
      <c r="BJ216" s="325"/>
      <c r="BK216" s="325"/>
      <c r="BL216" s="325"/>
      <c r="BM216" s="325"/>
      <c r="BN216" s="325">
        <f>BN217</f>
        <v>-7772702985</v>
      </c>
      <c r="BO216" s="325"/>
      <c r="BP216" s="325"/>
      <c r="BQ216" s="325"/>
      <c r="BR216" s="325"/>
      <c r="BS216" s="325"/>
      <c r="BT216" s="325"/>
      <c r="BU216" s="325"/>
      <c r="BV216" s="325"/>
      <c r="BW216" s="325"/>
      <c r="BX216" s="325"/>
      <c r="BY216" s="325"/>
      <c r="BZ216" s="325"/>
      <c r="CA216" s="325"/>
      <c r="CB216" s="326">
        <v>0</v>
      </c>
      <c r="CC216" s="326"/>
      <c r="CD216" s="326"/>
      <c r="CE216" s="326"/>
      <c r="CF216" s="326"/>
      <c r="CG216" s="326"/>
      <c r="CH216" s="326"/>
      <c r="CI216" s="326"/>
      <c r="CJ216" s="326"/>
      <c r="CK216" s="326"/>
      <c r="CL216" s="326"/>
      <c r="CM216" s="326"/>
    </row>
    <row r="217" spans="1:16384" ht="35.25" customHeight="1">
      <c r="A217" s="316"/>
      <c r="B217" s="316"/>
      <c r="C217" s="316"/>
      <c r="D217" s="316"/>
      <c r="E217" s="317" t="s">
        <v>870</v>
      </c>
      <c r="F217" s="317"/>
      <c r="G217" s="317"/>
      <c r="H217" s="317"/>
      <c r="I217" s="317"/>
      <c r="J217" s="317"/>
      <c r="K217" s="317"/>
      <c r="L217" s="317"/>
      <c r="M217" s="317"/>
      <c r="N217" s="317"/>
      <c r="O217" s="317"/>
      <c r="P217" s="317"/>
      <c r="Q217" s="317"/>
      <c r="R217" s="317"/>
      <c r="S217" s="317"/>
      <c r="T217" s="312">
        <f>Q86</f>
        <v>69121955809</v>
      </c>
      <c r="U217" s="312"/>
      <c r="V217" s="312"/>
      <c r="W217" s="312"/>
      <c r="X217" s="312"/>
      <c r="Y217" s="312"/>
      <c r="Z217" s="312"/>
      <c r="AA217" s="312"/>
      <c r="AB217" s="312"/>
      <c r="AC217" s="312"/>
      <c r="AD217" s="312"/>
      <c r="AE217" s="312">
        <f>AI86</f>
        <v>61349252824</v>
      </c>
      <c r="AF217" s="312"/>
      <c r="AG217" s="312"/>
      <c r="AH217" s="312"/>
      <c r="AI217" s="312"/>
      <c r="AJ217" s="312"/>
      <c r="AK217" s="312"/>
      <c r="AL217" s="312"/>
      <c r="AM217" s="312"/>
      <c r="AN217" s="312"/>
      <c r="AO217" s="312"/>
      <c r="AP217" s="312"/>
      <c r="AQ217" s="312"/>
      <c r="AR217" s="312"/>
      <c r="AS217" s="312"/>
      <c r="AT217" s="312"/>
      <c r="AU217" s="312">
        <f>AE217-T217</f>
        <v>-7772702985</v>
      </c>
      <c r="AV217" s="312"/>
      <c r="AW217" s="312"/>
      <c r="AX217" s="312"/>
      <c r="AY217" s="312"/>
      <c r="AZ217" s="312"/>
      <c r="BA217" s="312"/>
      <c r="BB217" s="312"/>
      <c r="BC217" s="312"/>
      <c r="BD217" s="312"/>
      <c r="BE217" s="312"/>
      <c r="BF217" s="312"/>
      <c r="BG217" s="312"/>
      <c r="BH217" s="312"/>
      <c r="BI217" s="312"/>
      <c r="BJ217" s="312"/>
      <c r="BK217" s="312"/>
      <c r="BL217" s="312"/>
      <c r="BM217" s="312"/>
      <c r="BN217" s="312">
        <f>AU217</f>
        <v>-7772702985</v>
      </c>
      <c r="BO217" s="312"/>
      <c r="BP217" s="312"/>
      <c r="BQ217" s="312"/>
      <c r="BR217" s="312"/>
      <c r="BS217" s="312"/>
      <c r="BT217" s="312"/>
      <c r="BU217" s="312"/>
      <c r="BV217" s="312"/>
      <c r="BW217" s="312"/>
      <c r="BX217" s="312"/>
      <c r="BY217" s="312"/>
      <c r="BZ217" s="312"/>
      <c r="CA217" s="312"/>
      <c r="CB217" s="318">
        <v>0</v>
      </c>
      <c r="CC217" s="318"/>
      <c r="CD217" s="318"/>
      <c r="CE217" s="318"/>
      <c r="CF217" s="318"/>
      <c r="CG217" s="318"/>
      <c r="CH217" s="318"/>
      <c r="CI217" s="318"/>
      <c r="CJ217" s="318"/>
      <c r="CK217" s="318"/>
      <c r="CL217" s="318"/>
      <c r="CM217" s="318"/>
    </row>
    <row r="218" spans="1:16384" ht="35.25" customHeight="1">
      <c r="A218" s="418"/>
      <c r="B218" s="418"/>
      <c r="C218" s="418"/>
      <c r="D218" s="418"/>
      <c r="E218" s="419" t="s">
        <v>871</v>
      </c>
      <c r="F218" s="419"/>
      <c r="G218" s="419"/>
      <c r="H218" s="419"/>
      <c r="I218" s="419"/>
      <c r="J218" s="419"/>
      <c r="K218" s="419"/>
      <c r="L218" s="419"/>
      <c r="M218" s="419"/>
      <c r="N218" s="419"/>
      <c r="O218" s="419"/>
      <c r="P218" s="419"/>
      <c r="Q218" s="419"/>
      <c r="R218" s="419"/>
      <c r="S218" s="419"/>
      <c r="T218" s="420">
        <f>Q87</f>
        <v>429099587</v>
      </c>
      <c r="U218" s="420"/>
      <c r="V218" s="420"/>
      <c r="W218" s="420"/>
      <c r="X218" s="420"/>
      <c r="Y218" s="420"/>
      <c r="Z218" s="420"/>
      <c r="AA218" s="420"/>
      <c r="AB218" s="420"/>
      <c r="AC218" s="420"/>
      <c r="AD218" s="420"/>
      <c r="AE218" s="420">
        <f>AI87</f>
        <v>429099587</v>
      </c>
      <c r="AF218" s="420"/>
      <c r="AG218" s="420"/>
      <c r="AH218" s="420"/>
      <c r="AI218" s="420"/>
      <c r="AJ218" s="420"/>
      <c r="AK218" s="420"/>
      <c r="AL218" s="420"/>
      <c r="AM218" s="420"/>
      <c r="AN218" s="420"/>
      <c r="AO218" s="420"/>
      <c r="AP218" s="420"/>
      <c r="AQ218" s="420"/>
      <c r="AR218" s="420"/>
      <c r="AS218" s="420"/>
      <c r="AT218" s="420"/>
      <c r="AU218" s="420">
        <v>0</v>
      </c>
      <c r="AV218" s="420"/>
      <c r="AW218" s="420"/>
      <c r="AX218" s="420"/>
      <c r="AY218" s="420"/>
      <c r="AZ218" s="420"/>
      <c r="BA218" s="420"/>
      <c r="BB218" s="420"/>
      <c r="BC218" s="420"/>
      <c r="BD218" s="420"/>
      <c r="BE218" s="420"/>
      <c r="BF218" s="420"/>
      <c r="BG218" s="420"/>
      <c r="BH218" s="420"/>
      <c r="BI218" s="420"/>
      <c r="BJ218" s="420"/>
      <c r="BK218" s="420"/>
      <c r="BL218" s="420"/>
      <c r="BM218" s="420"/>
      <c r="BN218" s="420"/>
      <c r="BO218" s="420"/>
      <c r="BP218" s="420"/>
      <c r="BQ218" s="420"/>
      <c r="BR218" s="420"/>
      <c r="BS218" s="420"/>
      <c r="BT218" s="420"/>
      <c r="BU218" s="420"/>
      <c r="BV218" s="420"/>
      <c r="BW218" s="420"/>
      <c r="BX218" s="420"/>
      <c r="BY218" s="420"/>
      <c r="BZ218" s="420"/>
      <c r="CA218" s="420"/>
      <c r="CB218" s="417">
        <v>0</v>
      </c>
      <c r="CC218" s="417"/>
      <c r="CD218" s="417"/>
      <c r="CE218" s="417"/>
      <c r="CF218" s="417"/>
      <c r="CG218" s="417"/>
      <c r="CH218" s="417"/>
      <c r="CI218" s="417"/>
      <c r="CJ218" s="417"/>
      <c r="CK218" s="417"/>
      <c r="CL218" s="417"/>
      <c r="CM218" s="417"/>
    </row>
    <row r="219" spans="1:16384">
      <c r="A219" s="201"/>
      <c r="B219" s="201"/>
      <c r="C219" s="201"/>
      <c r="D219" s="201"/>
      <c r="E219" s="201"/>
      <c r="F219" s="201"/>
      <c r="G219" s="201"/>
      <c r="H219" s="201"/>
      <c r="I219" s="201"/>
      <c r="J219" s="201"/>
      <c r="K219" s="201"/>
      <c r="L219" s="201"/>
      <c r="M219" s="201"/>
      <c r="N219" s="201"/>
      <c r="O219" s="201"/>
      <c r="P219" s="201"/>
      <c r="Q219" s="201"/>
      <c r="R219" s="201"/>
      <c r="S219" s="201"/>
      <c r="T219" s="201"/>
      <c r="U219" s="201"/>
      <c r="V219" s="201"/>
      <c r="W219" s="201"/>
      <c r="X219" s="201"/>
      <c r="Y219" s="201"/>
      <c r="Z219" s="201"/>
      <c r="AA219" s="201"/>
      <c r="AB219" s="201"/>
      <c r="AC219" s="201"/>
      <c r="AD219" s="201"/>
      <c r="AE219" s="201"/>
      <c r="AF219" s="201"/>
      <c r="AG219" s="201"/>
      <c r="AH219" s="201"/>
      <c r="AI219" s="201"/>
      <c r="AJ219" s="201"/>
      <c r="AK219" s="201"/>
      <c r="AL219" s="201"/>
      <c r="AM219" s="201"/>
      <c r="AN219" s="201"/>
      <c r="AO219" s="201"/>
      <c r="AP219" s="201"/>
      <c r="AQ219" s="201"/>
      <c r="AR219" s="201"/>
      <c r="AS219" s="201"/>
      <c r="AT219" s="202"/>
      <c r="AU219" s="202"/>
      <c r="AV219" s="202"/>
      <c r="AW219" s="202"/>
      <c r="AX219" s="202"/>
      <c r="AY219" s="202"/>
      <c r="AZ219" s="202"/>
      <c r="BA219" s="202"/>
      <c r="BB219" s="202"/>
      <c r="BC219" s="202"/>
      <c r="BD219" s="202"/>
      <c r="BE219" s="202"/>
      <c r="BF219" s="202"/>
      <c r="BG219" s="202"/>
      <c r="BH219" s="202"/>
      <c r="BI219" s="202"/>
      <c r="BJ219" s="202"/>
      <c r="BK219" s="202"/>
      <c r="BL219" s="202"/>
      <c r="BM219" s="202"/>
      <c r="BN219" s="202"/>
      <c r="BO219" s="202"/>
      <c r="BP219" s="202"/>
      <c r="BQ219" s="202"/>
      <c r="BR219" s="202"/>
      <c r="BS219" s="202"/>
      <c r="BT219" s="202"/>
      <c r="BU219" s="202"/>
      <c r="BV219" s="202"/>
      <c r="BW219" s="202"/>
      <c r="BX219" s="202"/>
      <c r="BY219" s="202"/>
      <c r="BZ219" s="202"/>
      <c r="CA219" s="202"/>
      <c r="CB219" s="202"/>
      <c r="CC219" s="202"/>
      <c r="CD219" s="202"/>
      <c r="CE219" s="202"/>
      <c r="CF219" s="202"/>
      <c r="CG219" s="202"/>
      <c r="CH219" s="202"/>
      <c r="CI219" s="202"/>
      <c r="CJ219" s="202"/>
      <c r="CK219" s="202"/>
      <c r="CL219" s="202"/>
      <c r="CM219" s="202"/>
      <c r="CN219" s="202"/>
    </row>
    <row r="220" spans="1:16384" ht="4.5" customHeight="1">
      <c r="A220" s="91"/>
    </row>
    <row r="221" spans="1:16384" ht="23.25" customHeight="1">
      <c r="A221" s="319" t="s">
        <v>997</v>
      </c>
      <c r="B221" s="319"/>
      <c r="C221" s="319"/>
      <c r="D221" s="319"/>
      <c r="E221" s="319"/>
      <c r="F221" s="319"/>
      <c r="G221" s="319"/>
      <c r="H221" s="319"/>
      <c r="I221" s="319"/>
      <c r="J221" s="319"/>
      <c r="K221" s="319"/>
      <c r="L221" s="319"/>
      <c r="M221" s="319"/>
      <c r="N221" s="319"/>
      <c r="O221" s="319"/>
      <c r="P221" s="319"/>
      <c r="Q221" s="319"/>
      <c r="R221" s="319"/>
      <c r="S221" s="319"/>
      <c r="T221" s="319"/>
      <c r="U221" s="319"/>
      <c r="V221" s="319"/>
      <c r="W221" s="319"/>
      <c r="X221" s="319"/>
      <c r="Y221" s="319"/>
      <c r="Z221" s="319"/>
      <c r="AA221" s="319"/>
      <c r="AB221" s="319"/>
      <c r="AC221" s="319"/>
      <c r="AD221" s="319"/>
      <c r="AE221" s="319"/>
      <c r="AF221" s="319"/>
      <c r="AG221" s="319"/>
      <c r="AH221" s="319"/>
      <c r="AI221" s="319"/>
      <c r="AJ221" s="319"/>
      <c r="AK221" s="319"/>
      <c r="AL221" s="319"/>
      <c r="AM221" s="319"/>
      <c r="AN221" s="319"/>
      <c r="AO221" s="319"/>
      <c r="AP221" s="319"/>
      <c r="AQ221" s="319"/>
      <c r="AR221" s="319"/>
      <c r="AS221" s="319"/>
      <c r="AT221" s="319"/>
      <c r="AU221" s="319"/>
      <c r="AV221" s="319"/>
      <c r="AW221" s="319"/>
      <c r="AX221" s="319"/>
      <c r="AY221" s="319"/>
      <c r="AZ221" s="319"/>
      <c r="BA221" s="319"/>
      <c r="BB221" s="319"/>
      <c r="BC221" s="319"/>
      <c r="BD221" s="319"/>
      <c r="BE221" s="319"/>
      <c r="BF221" s="319"/>
      <c r="BG221" s="319"/>
      <c r="BH221" s="319"/>
      <c r="BI221" s="319"/>
      <c r="BJ221" s="319"/>
      <c r="BK221" s="319"/>
      <c r="BL221" s="319"/>
      <c r="BM221" s="319"/>
      <c r="BN221" s="319"/>
      <c r="BO221" s="319"/>
      <c r="BP221" s="319"/>
      <c r="BQ221" s="319"/>
      <c r="BR221" s="319"/>
      <c r="BS221" s="319"/>
      <c r="BT221" s="319"/>
      <c r="BU221" s="319"/>
      <c r="BV221" s="319"/>
      <c r="BW221" s="319"/>
      <c r="BX221" s="319"/>
      <c r="BY221" s="319"/>
      <c r="BZ221" s="319"/>
      <c r="CA221" s="319"/>
      <c r="CB221" s="319"/>
      <c r="CC221" s="319"/>
      <c r="CD221" s="319"/>
      <c r="CE221" s="319"/>
      <c r="CF221" s="319"/>
      <c r="CG221" s="319"/>
      <c r="CH221" s="319"/>
      <c r="CI221" s="319"/>
      <c r="CJ221" s="319"/>
      <c r="CK221" s="319"/>
      <c r="CL221" s="319"/>
      <c r="CM221" s="319"/>
      <c r="CN221" s="319"/>
      <c r="CO221" s="319"/>
      <c r="CP221" s="319"/>
      <c r="CQ221" s="319"/>
      <c r="CR221" s="319"/>
      <c r="CS221" s="319"/>
      <c r="CT221" s="319"/>
      <c r="CU221" s="319"/>
      <c r="CV221" s="319"/>
      <c r="CW221" s="319"/>
      <c r="CX221" s="319"/>
      <c r="CY221" s="319"/>
      <c r="CZ221" s="319"/>
      <c r="DA221" s="319"/>
      <c r="DB221" s="319"/>
      <c r="DC221" s="319"/>
      <c r="DD221" s="319"/>
      <c r="DE221" s="319"/>
      <c r="DF221" s="319"/>
      <c r="DG221" s="319"/>
      <c r="DH221" s="319"/>
      <c r="DI221" s="319"/>
      <c r="DJ221" s="319"/>
      <c r="DK221" s="319"/>
      <c r="DL221" s="319"/>
      <c r="DM221" s="319"/>
      <c r="DN221" s="319"/>
      <c r="DO221" s="319"/>
      <c r="DP221" s="319"/>
      <c r="DQ221" s="319"/>
      <c r="DR221" s="319"/>
      <c r="DS221" s="319"/>
      <c r="DT221" s="319"/>
      <c r="DU221" s="319"/>
      <c r="DV221" s="319"/>
      <c r="DW221" s="319"/>
      <c r="DX221" s="319"/>
      <c r="DY221" s="319"/>
      <c r="DZ221" s="319"/>
      <c r="EA221" s="319"/>
      <c r="EB221" s="319"/>
      <c r="EC221" s="319"/>
      <c r="ED221" s="319"/>
      <c r="EE221" s="319"/>
      <c r="EF221" s="319"/>
      <c r="EG221" s="319"/>
      <c r="EH221" s="319"/>
      <c r="EI221" s="319"/>
      <c r="EJ221" s="319"/>
      <c r="EK221" s="319"/>
      <c r="EL221" s="319"/>
      <c r="EM221" s="319"/>
      <c r="EN221" s="319"/>
      <c r="EO221" s="319"/>
      <c r="EP221" s="319"/>
      <c r="EQ221" s="319"/>
      <c r="ER221" s="319"/>
      <c r="ES221" s="319"/>
      <c r="ET221" s="319"/>
      <c r="EU221" s="319"/>
      <c r="EV221" s="319"/>
      <c r="EW221" s="319"/>
      <c r="EX221" s="319"/>
      <c r="EY221" s="319"/>
      <c r="EZ221" s="319"/>
      <c r="FA221" s="319"/>
      <c r="FB221" s="319"/>
      <c r="FC221" s="319"/>
      <c r="FD221" s="319"/>
      <c r="FE221" s="319"/>
      <c r="FF221" s="319"/>
      <c r="FG221" s="319"/>
      <c r="FH221" s="319"/>
      <c r="FI221" s="319"/>
      <c r="FJ221" s="319"/>
      <c r="FK221" s="319"/>
      <c r="FL221" s="319"/>
      <c r="FM221" s="319"/>
      <c r="FN221" s="319"/>
      <c r="FO221" s="319"/>
      <c r="FP221" s="319"/>
      <c r="FQ221" s="319"/>
      <c r="FR221" s="319"/>
      <c r="FS221" s="319"/>
      <c r="FT221" s="319"/>
      <c r="FU221" s="319"/>
      <c r="FV221" s="319"/>
      <c r="FW221" s="319"/>
      <c r="FX221" s="319"/>
      <c r="FY221" s="319"/>
      <c r="FZ221" s="319"/>
      <c r="GA221" s="319"/>
      <c r="GB221" s="319"/>
      <c r="GC221" s="319"/>
      <c r="GD221" s="319"/>
      <c r="GE221" s="319"/>
      <c r="GF221" s="319"/>
      <c r="GG221" s="319"/>
      <c r="GH221" s="319"/>
      <c r="GI221" s="319"/>
      <c r="GJ221" s="319"/>
      <c r="GK221" s="319"/>
      <c r="GL221" s="319"/>
      <c r="GM221" s="319"/>
      <c r="GN221" s="319"/>
      <c r="GO221" s="319"/>
      <c r="GP221" s="319"/>
      <c r="GQ221" s="319"/>
      <c r="GR221" s="319"/>
      <c r="GS221" s="319"/>
      <c r="GT221" s="319"/>
      <c r="GU221" s="319"/>
      <c r="GV221" s="319"/>
      <c r="GW221" s="319"/>
      <c r="GX221" s="319"/>
      <c r="GY221" s="319"/>
      <c r="GZ221" s="319"/>
      <c r="HA221" s="319"/>
      <c r="HB221" s="319"/>
      <c r="HC221" s="319"/>
      <c r="HD221" s="319"/>
      <c r="HE221" s="319"/>
      <c r="HF221" s="319"/>
      <c r="HG221" s="319"/>
      <c r="HH221" s="319"/>
      <c r="HI221" s="319"/>
      <c r="HJ221" s="319"/>
      <c r="HK221" s="319"/>
      <c r="HL221" s="319"/>
      <c r="HM221" s="319"/>
      <c r="HN221" s="319"/>
      <c r="HO221" s="319"/>
      <c r="HP221" s="319"/>
      <c r="HQ221" s="319"/>
      <c r="HR221" s="319"/>
      <c r="HS221" s="319"/>
      <c r="HT221" s="319"/>
      <c r="HU221" s="319"/>
      <c r="HV221" s="319"/>
      <c r="HW221" s="319"/>
      <c r="HX221" s="319"/>
      <c r="HY221" s="319"/>
      <c r="HZ221" s="319"/>
      <c r="IA221" s="319"/>
      <c r="IB221" s="319"/>
      <c r="IC221" s="319"/>
      <c r="ID221" s="319"/>
      <c r="IE221" s="319"/>
      <c r="IF221" s="319"/>
      <c r="IG221" s="319"/>
      <c r="IH221" s="319"/>
      <c r="II221" s="319"/>
      <c r="IJ221" s="319"/>
      <c r="IK221" s="319"/>
      <c r="IL221" s="319"/>
      <c r="IM221" s="319"/>
      <c r="IN221" s="319"/>
      <c r="IO221" s="319"/>
      <c r="IP221" s="319"/>
      <c r="IQ221" s="319"/>
      <c r="IR221" s="319"/>
      <c r="IS221" s="319"/>
      <c r="IT221" s="319"/>
      <c r="IU221" s="319"/>
      <c r="IV221" s="319"/>
      <c r="IW221" s="319"/>
      <c r="IX221" s="319"/>
      <c r="IY221" s="319"/>
      <c r="IZ221" s="319"/>
      <c r="JA221" s="319"/>
      <c r="JB221" s="319"/>
      <c r="JC221" s="319"/>
      <c r="JD221" s="319"/>
      <c r="JE221" s="319"/>
      <c r="JF221" s="319"/>
      <c r="JG221" s="319"/>
      <c r="JH221" s="319"/>
      <c r="JI221" s="319"/>
      <c r="JJ221" s="319"/>
      <c r="JK221" s="319"/>
      <c r="JL221" s="319"/>
      <c r="JM221" s="319"/>
      <c r="JN221" s="319"/>
      <c r="JO221" s="319"/>
      <c r="JP221" s="319"/>
      <c r="JQ221" s="319"/>
      <c r="JR221" s="319"/>
      <c r="JS221" s="319"/>
      <c r="JT221" s="319"/>
      <c r="JU221" s="319"/>
      <c r="JV221" s="319"/>
      <c r="JW221" s="319"/>
      <c r="JX221" s="319"/>
      <c r="JY221" s="319"/>
      <c r="JZ221" s="319"/>
      <c r="KA221" s="319"/>
      <c r="KB221" s="319"/>
      <c r="KC221" s="319"/>
      <c r="KD221" s="319"/>
      <c r="KE221" s="319"/>
      <c r="KF221" s="319"/>
      <c r="KG221" s="319"/>
      <c r="KH221" s="319"/>
      <c r="KI221" s="319"/>
      <c r="KJ221" s="319"/>
      <c r="KK221" s="319"/>
      <c r="KL221" s="319"/>
      <c r="KM221" s="319"/>
      <c r="KN221" s="319"/>
      <c r="KO221" s="319"/>
      <c r="KP221" s="319"/>
      <c r="KQ221" s="319"/>
      <c r="KR221" s="319"/>
      <c r="KS221" s="319"/>
      <c r="KT221" s="319"/>
      <c r="KU221" s="319"/>
      <c r="KV221" s="319"/>
      <c r="KW221" s="319"/>
      <c r="KX221" s="319"/>
      <c r="KY221" s="319"/>
      <c r="KZ221" s="319"/>
      <c r="LA221" s="319"/>
      <c r="LB221" s="319"/>
      <c r="LC221" s="319"/>
      <c r="LD221" s="319"/>
      <c r="LE221" s="319"/>
      <c r="LF221" s="319"/>
      <c r="LG221" s="319"/>
      <c r="LH221" s="319"/>
      <c r="LI221" s="319"/>
      <c r="LJ221" s="319"/>
      <c r="LK221" s="319"/>
      <c r="LL221" s="319"/>
      <c r="LM221" s="319"/>
      <c r="LN221" s="319"/>
      <c r="LO221" s="319"/>
      <c r="LP221" s="319"/>
      <c r="LQ221" s="319"/>
      <c r="LR221" s="319"/>
      <c r="LS221" s="319"/>
      <c r="LT221" s="319"/>
      <c r="LU221" s="319"/>
      <c r="LV221" s="319"/>
      <c r="LW221" s="319"/>
      <c r="LX221" s="319"/>
      <c r="LY221" s="319"/>
      <c r="LZ221" s="319"/>
      <c r="MA221" s="319"/>
      <c r="MB221" s="319"/>
      <c r="MC221" s="319"/>
      <c r="MD221" s="319"/>
      <c r="ME221" s="319"/>
      <c r="MF221" s="319"/>
      <c r="MG221" s="319"/>
      <c r="MH221" s="319"/>
      <c r="MI221" s="319"/>
      <c r="MJ221" s="319"/>
      <c r="MK221" s="319"/>
      <c r="ML221" s="319"/>
      <c r="MM221" s="319"/>
      <c r="MN221" s="319"/>
      <c r="MO221" s="319"/>
      <c r="MP221" s="319"/>
      <c r="MQ221" s="319"/>
      <c r="MR221" s="319"/>
      <c r="MS221" s="319"/>
      <c r="MT221" s="319"/>
      <c r="MU221" s="319"/>
      <c r="MV221" s="319"/>
      <c r="MW221" s="319"/>
      <c r="MX221" s="319"/>
      <c r="MY221" s="319"/>
      <c r="MZ221" s="319"/>
      <c r="NA221" s="319"/>
      <c r="NB221" s="319"/>
      <c r="NC221" s="319"/>
      <c r="ND221" s="319"/>
      <c r="NE221" s="319"/>
      <c r="NF221" s="319"/>
      <c r="NG221" s="319"/>
      <c r="NH221" s="319"/>
      <c r="NI221" s="319"/>
      <c r="NJ221" s="319"/>
      <c r="NK221" s="319"/>
      <c r="NL221" s="319"/>
      <c r="NM221" s="319"/>
      <c r="NN221" s="319"/>
      <c r="NO221" s="319"/>
      <c r="NP221" s="319"/>
      <c r="NQ221" s="319"/>
      <c r="NR221" s="319"/>
      <c r="NS221" s="319"/>
      <c r="NT221" s="319"/>
      <c r="NU221" s="319"/>
      <c r="NV221" s="319"/>
      <c r="NW221" s="319"/>
      <c r="NX221" s="319"/>
      <c r="NY221" s="319"/>
      <c r="NZ221" s="319"/>
      <c r="OA221" s="319"/>
      <c r="OB221" s="319"/>
      <c r="OC221" s="319"/>
      <c r="OD221" s="319"/>
      <c r="OE221" s="319"/>
      <c r="OF221" s="319"/>
      <c r="OG221" s="319"/>
      <c r="OH221" s="319"/>
      <c r="OI221" s="319"/>
      <c r="OJ221" s="319"/>
      <c r="OK221" s="319"/>
      <c r="OL221" s="319"/>
      <c r="OM221" s="319"/>
      <c r="ON221" s="319"/>
      <c r="OO221" s="319"/>
      <c r="OP221" s="319"/>
      <c r="OQ221" s="319"/>
      <c r="OR221" s="319"/>
      <c r="OS221" s="319"/>
      <c r="OT221" s="319"/>
      <c r="OU221" s="319"/>
      <c r="OV221" s="319"/>
      <c r="OW221" s="319"/>
      <c r="OX221" s="319"/>
      <c r="OY221" s="319"/>
      <c r="OZ221" s="319"/>
      <c r="PA221" s="319"/>
      <c r="PB221" s="319"/>
      <c r="PC221" s="319"/>
      <c r="PD221" s="319"/>
      <c r="PE221" s="319"/>
      <c r="PF221" s="319"/>
      <c r="PG221" s="319"/>
      <c r="PH221" s="319"/>
      <c r="PI221" s="319"/>
      <c r="PJ221" s="319"/>
      <c r="PK221" s="319"/>
      <c r="PL221" s="319"/>
      <c r="PM221" s="319"/>
      <c r="PN221" s="319"/>
      <c r="PO221" s="319"/>
      <c r="PP221" s="319"/>
      <c r="PQ221" s="319"/>
      <c r="PR221" s="319"/>
      <c r="PS221" s="319"/>
      <c r="PT221" s="319"/>
      <c r="PU221" s="319"/>
      <c r="PV221" s="319"/>
      <c r="PW221" s="319"/>
      <c r="PX221" s="319"/>
      <c r="PY221" s="319"/>
      <c r="PZ221" s="319"/>
      <c r="QA221" s="319"/>
      <c r="QB221" s="319"/>
      <c r="QC221" s="319"/>
      <c r="QD221" s="319"/>
      <c r="QE221" s="319"/>
      <c r="QF221" s="319"/>
      <c r="QG221" s="319"/>
      <c r="QH221" s="319"/>
      <c r="QI221" s="319"/>
      <c r="QJ221" s="319"/>
      <c r="QK221" s="319"/>
      <c r="QL221" s="319"/>
      <c r="QM221" s="319"/>
      <c r="QN221" s="319"/>
      <c r="QO221" s="319"/>
      <c r="QP221" s="319"/>
      <c r="QQ221" s="319"/>
      <c r="QR221" s="319"/>
      <c r="QS221" s="319"/>
      <c r="QT221" s="319"/>
      <c r="QU221" s="319"/>
      <c r="QV221" s="319"/>
      <c r="QW221" s="319"/>
      <c r="QX221" s="319"/>
      <c r="QY221" s="319"/>
      <c r="QZ221" s="319"/>
      <c r="RA221" s="319"/>
      <c r="RB221" s="319"/>
      <c r="RC221" s="319"/>
      <c r="RD221" s="319"/>
      <c r="RE221" s="319"/>
      <c r="RF221" s="319"/>
      <c r="RG221" s="319"/>
      <c r="RH221" s="319"/>
      <c r="RI221" s="319"/>
      <c r="RJ221" s="319"/>
      <c r="RK221" s="319"/>
      <c r="RL221" s="319"/>
      <c r="RM221" s="319"/>
      <c r="RN221" s="319"/>
      <c r="RO221" s="319"/>
      <c r="RP221" s="319"/>
      <c r="RQ221" s="319"/>
      <c r="RR221" s="319"/>
      <c r="RS221" s="319"/>
      <c r="RT221" s="319"/>
      <c r="RU221" s="319"/>
      <c r="RV221" s="319"/>
      <c r="RW221" s="319"/>
      <c r="RX221" s="319"/>
      <c r="RY221" s="319"/>
      <c r="RZ221" s="319"/>
      <c r="SA221" s="319"/>
      <c r="SB221" s="319"/>
      <c r="SC221" s="319"/>
      <c r="SD221" s="319"/>
      <c r="SE221" s="319"/>
      <c r="SF221" s="319"/>
      <c r="SG221" s="319"/>
      <c r="SH221" s="319"/>
      <c r="SI221" s="319"/>
      <c r="SJ221" s="319"/>
      <c r="SK221" s="319"/>
      <c r="SL221" s="319"/>
      <c r="SM221" s="319"/>
      <c r="SN221" s="319"/>
      <c r="SO221" s="319"/>
      <c r="SP221" s="319"/>
      <c r="SQ221" s="319"/>
      <c r="SR221" s="319"/>
      <c r="SS221" s="319"/>
      <c r="ST221" s="319"/>
      <c r="SU221" s="319"/>
      <c r="SV221" s="319"/>
      <c r="SW221" s="319"/>
      <c r="SX221" s="319"/>
      <c r="SY221" s="319"/>
      <c r="SZ221" s="319"/>
      <c r="TA221" s="319"/>
      <c r="TB221" s="319"/>
      <c r="TC221" s="319"/>
      <c r="TD221" s="319"/>
      <c r="TE221" s="319"/>
      <c r="TF221" s="319"/>
      <c r="TG221" s="319"/>
      <c r="TH221" s="319"/>
      <c r="TI221" s="319"/>
      <c r="TJ221" s="319"/>
      <c r="TK221" s="319"/>
      <c r="TL221" s="319"/>
      <c r="TM221" s="319"/>
      <c r="TN221" s="319"/>
      <c r="TO221" s="319"/>
      <c r="TP221" s="319"/>
      <c r="TQ221" s="319"/>
      <c r="TR221" s="319"/>
      <c r="TS221" s="319"/>
      <c r="TT221" s="319"/>
      <c r="TU221" s="319"/>
      <c r="TV221" s="319"/>
      <c r="TW221" s="319"/>
      <c r="TX221" s="319"/>
      <c r="TY221" s="319"/>
      <c r="TZ221" s="319"/>
      <c r="UA221" s="319"/>
      <c r="UB221" s="319"/>
      <c r="UC221" s="319"/>
      <c r="UD221" s="319"/>
      <c r="UE221" s="319"/>
      <c r="UF221" s="319"/>
      <c r="UG221" s="319"/>
      <c r="UH221" s="319"/>
      <c r="UI221" s="319"/>
      <c r="UJ221" s="319"/>
      <c r="UK221" s="319"/>
      <c r="UL221" s="319"/>
      <c r="UM221" s="319"/>
      <c r="UN221" s="319"/>
      <c r="UO221" s="319"/>
      <c r="UP221" s="319"/>
      <c r="UQ221" s="319"/>
      <c r="UR221" s="319"/>
      <c r="US221" s="319"/>
      <c r="UT221" s="319"/>
      <c r="UU221" s="319"/>
      <c r="UV221" s="319"/>
      <c r="UW221" s="319"/>
      <c r="UX221" s="319"/>
      <c r="UY221" s="319"/>
      <c r="UZ221" s="319"/>
      <c r="VA221" s="319"/>
      <c r="VB221" s="319"/>
      <c r="VC221" s="319"/>
      <c r="VD221" s="319"/>
      <c r="VE221" s="319"/>
      <c r="VF221" s="319"/>
      <c r="VG221" s="319"/>
      <c r="VH221" s="319"/>
      <c r="VI221" s="319"/>
      <c r="VJ221" s="319"/>
      <c r="VK221" s="319"/>
      <c r="VL221" s="319"/>
      <c r="VM221" s="319"/>
      <c r="VN221" s="319"/>
      <c r="VO221" s="319"/>
      <c r="VP221" s="319"/>
      <c r="VQ221" s="319"/>
      <c r="VR221" s="319"/>
      <c r="VS221" s="319"/>
      <c r="VT221" s="319"/>
      <c r="VU221" s="319"/>
      <c r="VV221" s="319"/>
      <c r="VW221" s="319"/>
      <c r="VX221" s="319"/>
      <c r="VY221" s="319"/>
      <c r="VZ221" s="319"/>
      <c r="WA221" s="319"/>
      <c r="WB221" s="319"/>
      <c r="WC221" s="319"/>
      <c r="WD221" s="319"/>
      <c r="WE221" s="319"/>
      <c r="WF221" s="319"/>
      <c r="WG221" s="319"/>
      <c r="WH221" s="319"/>
      <c r="WI221" s="319"/>
      <c r="WJ221" s="319"/>
      <c r="WK221" s="319"/>
      <c r="WL221" s="319"/>
      <c r="WM221" s="319"/>
      <c r="WN221" s="319"/>
      <c r="WO221" s="319"/>
      <c r="WP221" s="319"/>
      <c r="WQ221" s="319"/>
      <c r="WR221" s="319"/>
      <c r="WS221" s="319"/>
      <c r="WT221" s="319"/>
      <c r="WU221" s="319"/>
      <c r="WV221" s="319"/>
      <c r="WW221" s="319"/>
      <c r="WX221" s="319"/>
      <c r="WY221" s="319"/>
      <c r="WZ221" s="319"/>
      <c r="XA221" s="319"/>
      <c r="XB221" s="319"/>
      <c r="XC221" s="319"/>
      <c r="XD221" s="319"/>
      <c r="XE221" s="319"/>
      <c r="XF221" s="319"/>
      <c r="XG221" s="319"/>
      <c r="XH221" s="319"/>
      <c r="XI221" s="319"/>
      <c r="XJ221" s="319"/>
      <c r="XK221" s="319"/>
      <c r="XL221" s="319"/>
      <c r="XM221" s="319"/>
      <c r="XN221" s="319"/>
      <c r="XO221" s="319"/>
      <c r="XP221" s="319"/>
      <c r="XQ221" s="319"/>
      <c r="XR221" s="319"/>
      <c r="XS221" s="319"/>
      <c r="XT221" s="319"/>
      <c r="XU221" s="319"/>
      <c r="XV221" s="319"/>
      <c r="XW221" s="319"/>
      <c r="XX221" s="319"/>
      <c r="XY221" s="319"/>
      <c r="XZ221" s="319"/>
      <c r="YA221" s="319"/>
      <c r="YB221" s="319"/>
      <c r="YC221" s="319"/>
      <c r="YD221" s="319"/>
      <c r="YE221" s="319"/>
      <c r="YF221" s="319"/>
      <c r="YG221" s="319"/>
      <c r="YH221" s="319"/>
      <c r="YI221" s="319"/>
      <c r="YJ221" s="319"/>
      <c r="YK221" s="319"/>
      <c r="YL221" s="319"/>
      <c r="YM221" s="319"/>
      <c r="YN221" s="319"/>
      <c r="YO221" s="319"/>
      <c r="YP221" s="319"/>
      <c r="YQ221" s="319"/>
      <c r="YR221" s="319"/>
      <c r="YS221" s="319"/>
      <c r="YT221" s="319"/>
      <c r="YU221" s="319"/>
      <c r="YV221" s="319"/>
      <c r="YW221" s="319"/>
      <c r="YX221" s="319"/>
      <c r="YY221" s="319"/>
      <c r="YZ221" s="319"/>
      <c r="ZA221" s="319"/>
      <c r="ZB221" s="319"/>
      <c r="ZC221" s="319"/>
      <c r="ZD221" s="319"/>
      <c r="ZE221" s="319"/>
      <c r="ZF221" s="319"/>
      <c r="ZG221" s="319"/>
      <c r="ZH221" s="319"/>
      <c r="ZI221" s="319"/>
      <c r="ZJ221" s="319"/>
      <c r="ZK221" s="319"/>
      <c r="ZL221" s="319"/>
      <c r="ZM221" s="319"/>
      <c r="ZN221" s="319"/>
      <c r="ZO221" s="319"/>
      <c r="ZP221" s="319"/>
      <c r="ZQ221" s="319"/>
      <c r="ZR221" s="319"/>
      <c r="ZS221" s="319"/>
      <c r="ZT221" s="319"/>
      <c r="ZU221" s="319"/>
      <c r="ZV221" s="319"/>
      <c r="ZW221" s="319"/>
      <c r="ZX221" s="319"/>
      <c r="ZY221" s="319"/>
      <c r="ZZ221" s="319"/>
      <c r="AAA221" s="319"/>
      <c r="AAB221" s="319"/>
      <c r="AAC221" s="319"/>
      <c r="AAD221" s="319"/>
      <c r="AAE221" s="319"/>
      <c r="AAF221" s="319"/>
      <c r="AAG221" s="319"/>
      <c r="AAH221" s="319"/>
      <c r="AAI221" s="319"/>
      <c r="AAJ221" s="319"/>
      <c r="AAK221" s="319"/>
      <c r="AAL221" s="319"/>
      <c r="AAM221" s="319"/>
      <c r="AAN221" s="319"/>
      <c r="AAO221" s="319"/>
      <c r="AAP221" s="319"/>
      <c r="AAQ221" s="319"/>
      <c r="AAR221" s="319"/>
      <c r="AAS221" s="319"/>
      <c r="AAT221" s="319"/>
      <c r="AAU221" s="319"/>
      <c r="AAV221" s="319"/>
      <c r="AAW221" s="319"/>
      <c r="AAX221" s="319"/>
      <c r="AAY221" s="319"/>
      <c r="AAZ221" s="319"/>
      <c r="ABA221" s="319"/>
      <c r="ABB221" s="319"/>
      <c r="ABC221" s="319"/>
      <c r="ABD221" s="319"/>
      <c r="ABE221" s="319"/>
      <c r="ABF221" s="319"/>
      <c r="ABG221" s="319"/>
      <c r="ABH221" s="319"/>
      <c r="ABI221" s="319"/>
      <c r="ABJ221" s="319"/>
      <c r="ABK221" s="319"/>
      <c r="ABL221" s="319"/>
      <c r="ABM221" s="319"/>
      <c r="ABN221" s="319"/>
      <c r="ABO221" s="319"/>
      <c r="ABP221" s="319"/>
      <c r="ABQ221" s="319"/>
      <c r="ABR221" s="319"/>
      <c r="ABS221" s="319"/>
      <c r="ABT221" s="319"/>
      <c r="ABU221" s="319"/>
      <c r="ABV221" s="319"/>
      <c r="ABW221" s="319"/>
      <c r="ABX221" s="319"/>
      <c r="ABY221" s="319"/>
      <c r="ABZ221" s="319"/>
      <c r="ACA221" s="319"/>
      <c r="ACB221" s="319"/>
      <c r="ACC221" s="319"/>
      <c r="ACD221" s="319"/>
      <c r="ACE221" s="319"/>
      <c r="ACF221" s="319"/>
      <c r="ACG221" s="319"/>
      <c r="ACH221" s="319"/>
      <c r="ACI221" s="319"/>
      <c r="ACJ221" s="319"/>
      <c r="ACK221" s="319"/>
      <c r="ACL221" s="319"/>
      <c r="ACM221" s="319"/>
      <c r="ACN221" s="319"/>
      <c r="ACO221" s="319"/>
      <c r="ACP221" s="319"/>
      <c r="ACQ221" s="319"/>
      <c r="ACR221" s="319"/>
      <c r="ACS221" s="319"/>
      <c r="ACT221" s="319"/>
      <c r="ACU221" s="319"/>
      <c r="ACV221" s="319"/>
      <c r="ACW221" s="319"/>
      <c r="ACX221" s="319"/>
      <c r="ACY221" s="319"/>
      <c r="ACZ221" s="319"/>
      <c r="ADA221" s="319"/>
      <c r="ADB221" s="319"/>
      <c r="ADC221" s="319"/>
      <c r="ADD221" s="319"/>
      <c r="ADE221" s="319"/>
      <c r="ADF221" s="319"/>
      <c r="ADG221" s="319"/>
      <c r="ADH221" s="319"/>
      <c r="ADI221" s="319"/>
      <c r="ADJ221" s="319"/>
      <c r="ADK221" s="319"/>
      <c r="ADL221" s="319"/>
      <c r="ADM221" s="319"/>
      <c r="ADN221" s="319"/>
      <c r="ADO221" s="319"/>
      <c r="ADP221" s="319"/>
      <c r="ADQ221" s="319"/>
      <c r="ADR221" s="319"/>
      <c r="ADS221" s="319"/>
      <c r="ADT221" s="319"/>
      <c r="ADU221" s="319"/>
      <c r="ADV221" s="319"/>
      <c r="ADW221" s="319"/>
      <c r="ADX221" s="319"/>
      <c r="ADY221" s="319"/>
      <c r="ADZ221" s="319"/>
      <c r="AEA221" s="319"/>
      <c r="AEB221" s="319"/>
      <c r="AEC221" s="319"/>
      <c r="AED221" s="319"/>
      <c r="AEE221" s="319"/>
      <c r="AEF221" s="319"/>
      <c r="AEG221" s="319"/>
      <c r="AEH221" s="319"/>
      <c r="AEI221" s="319"/>
      <c r="AEJ221" s="319"/>
      <c r="AEK221" s="319"/>
      <c r="AEL221" s="319"/>
      <c r="AEM221" s="319"/>
      <c r="AEN221" s="319"/>
      <c r="AEO221" s="319"/>
      <c r="AEP221" s="319"/>
      <c r="AEQ221" s="319"/>
      <c r="AER221" s="319"/>
      <c r="AES221" s="319"/>
      <c r="AET221" s="319"/>
      <c r="AEU221" s="319"/>
      <c r="AEV221" s="319"/>
      <c r="AEW221" s="319"/>
      <c r="AEX221" s="319"/>
      <c r="AEY221" s="319"/>
      <c r="AEZ221" s="319"/>
      <c r="AFA221" s="319"/>
      <c r="AFB221" s="319"/>
      <c r="AFC221" s="319"/>
      <c r="AFD221" s="319"/>
      <c r="AFE221" s="319"/>
      <c r="AFF221" s="319"/>
      <c r="AFG221" s="319"/>
      <c r="AFH221" s="319"/>
      <c r="AFI221" s="319"/>
      <c r="AFJ221" s="319"/>
      <c r="AFK221" s="319"/>
      <c r="AFL221" s="319"/>
      <c r="AFM221" s="319"/>
      <c r="AFN221" s="319"/>
      <c r="AFO221" s="319"/>
      <c r="AFP221" s="319"/>
      <c r="AFQ221" s="319"/>
      <c r="AFR221" s="319"/>
      <c r="AFS221" s="319"/>
      <c r="AFT221" s="319"/>
      <c r="AFU221" s="319"/>
      <c r="AFV221" s="319"/>
      <c r="AFW221" s="319"/>
      <c r="AFX221" s="319"/>
      <c r="AFY221" s="319"/>
      <c r="AFZ221" s="319"/>
      <c r="AGA221" s="319"/>
      <c r="AGB221" s="319"/>
      <c r="AGC221" s="319"/>
      <c r="AGD221" s="319"/>
      <c r="AGE221" s="319"/>
      <c r="AGF221" s="319"/>
      <c r="AGG221" s="319"/>
      <c r="AGH221" s="319"/>
      <c r="AGI221" s="319"/>
      <c r="AGJ221" s="319"/>
      <c r="AGK221" s="319"/>
      <c r="AGL221" s="319"/>
      <c r="AGM221" s="319"/>
      <c r="AGN221" s="319"/>
      <c r="AGO221" s="319"/>
      <c r="AGP221" s="319"/>
      <c r="AGQ221" s="319"/>
      <c r="AGR221" s="319"/>
      <c r="AGS221" s="319"/>
      <c r="AGT221" s="319"/>
      <c r="AGU221" s="319"/>
      <c r="AGV221" s="319"/>
      <c r="AGW221" s="319"/>
      <c r="AGX221" s="319"/>
      <c r="AGY221" s="319"/>
      <c r="AGZ221" s="319"/>
      <c r="AHA221" s="319"/>
      <c r="AHB221" s="319"/>
      <c r="AHC221" s="319"/>
      <c r="AHD221" s="319"/>
      <c r="AHE221" s="319"/>
      <c r="AHF221" s="319"/>
      <c r="AHG221" s="319"/>
      <c r="AHH221" s="319"/>
      <c r="AHI221" s="319"/>
      <c r="AHJ221" s="319"/>
      <c r="AHK221" s="319"/>
      <c r="AHL221" s="319"/>
      <c r="AHM221" s="319"/>
      <c r="AHN221" s="319"/>
      <c r="AHO221" s="319"/>
      <c r="AHP221" s="319"/>
      <c r="AHQ221" s="319"/>
      <c r="AHR221" s="319"/>
      <c r="AHS221" s="319"/>
      <c r="AHT221" s="319"/>
      <c r="AHU221" s="319"/>
      <c r="AHV221" s="319"/>
      <c r="AHW221" s="319"/>
      <c r="AHX221" s="319"/>
      <c r="AHY221" s="319"/>
      <c r="AHZ221" s="319"/>
      <c r="AIA221" s="319"/>
      <c r="AIB221" s="319"/>
      <c r="AIC221" s="319"/>
      <c r="AID221" s="319"/>
      <c r="AIE221" s="319"/>
      <c r="AIF221" s="319"/>
      <c r="AIG221" s="319"/>
      <c r="AIH221" s="319"/>
      <c r="AII221" s="319"/>
      <c r="AIJ221" s="319"/>
      <c r="AIK221" s="319"/>
      <c r="AIL221" s="319"/>
      <c r="AIM221" s="319"/>
      <c r="AIN221" s="319"/>
      <c r="AIO221" s="319"/>
      <c r="AIP221" s="319"/>
      <c r="AIQ221" s="319"/>
      <c r="AIR221" s="319"/>
      <c r="AIS221" s="319"/>
      <c r="AIT221" s="319"/>
      <c r="AIU221" s="319"/>
      <c r="AIV221" s="319"/>
      <c r="AIW221" s="319"/>
      <c r="AIX221" s="319"/>
      <c r="AIY221" s="319"/>
      <c r="AIZ221" s="319"/>
      <c r="AJA221" s="319"/>
      <c r="AJB221" s="319"/>
      <c r="AJC221" s="319"/>
      <c r="AJD221" s="319"/>
      <c r="AJE221" s="319"/>
      <c r="AJF221" s="319"/>
      <c r="AJG221" s="319"/>
      <c r="AJH221" s="319"/>
      <c r="AJI221" s="319"/>
      <c r="AJJ221" s="319"/>
      <c r="AJK221" s="319"/>
      <c r="AJL221" s="319"/>
      <c r="AJM221" s="319"/>
      <c r="AJN221" s="319"/>
      <c r="AJO221" s="319"/>
      <c r="AJP221" s="319"/>
      <c r="AJQ221" s="319"/>
      <c r="AJR221" s="319"/>
      <c r="AJS221" s="319"/>
      <c r="AJT221" s="319"/>
      <c r="AJU221" s="319"/>
      <c r="AJV221" s="319"/>
      <c r="AJW221" s="319"/>
      <c r="AJX221" s="319"/>
      <c r="AJY221" s="319"/>
      <c r="AJZ221" s="319"/>
      <c r="AKA221" s="319"/>
      <c r="AKB221" s="319"/>
      <c r="AKC221" s="319"/>
      <c r="AKD221" s="319"/>
      <c r="AKE221" s="319"/>
      <c r="AKF221" s="319"/>
      <c r="AKG221" s="319"/>
      <c r="AKH221" s="319"/>
      <c r="AKI221" s="319"/>
      <c r="AKJ221" s="319"/>
      <c r="AKK221" s="319"/>
      <c r="AKL221" s="319"/>
      <c r="AKM221" s="319"/>
      <c r="AKN221" s="319"/>
      <c r="AKO221" s="319"/>
      <c r="AKP221" s="319"/>
      <c r="AKQ221" s="319"/>
      <c r="AKR221" s="319"/>
      <c r="AKS221" s="319"/>
      <c r="AKT221" s="319"/>
      <c r="AKU221" s="319"/>
      <c r="AKV221" s="319"/>
      <c r="AKW221" s="319"/>
      <c r="AKX221" s="319"/>
      <c r="AKY221" s="319"/>
      <c r="AKZ221" s="319"/>
      <c r="ALA221" s="319"/>
      <c r="ALB221" s="319"/>
      <c r="ALC221" s="319"/>
      <c r="ALD221" s="319"/>
      <c r="ALE221" s="319"/>
      <c r="ALF221" s="319"/>
      <c r="ALG221" s="319"/>
      <c r="ALH221" s="319"/>
      <c r="ALI221" s="319"/>
      <c r="ALJ221" s="319"/>
      <c r="ALK221" s="319"/>
      <c r="ALL221" s="319"/>
      <c r="ALM221" s="319"/>
      <c r="ALN221" s="319"/>
      <c r="ALO221" s="319"/>
      <c r="ALP221" s="319"/>
      <c r="ALQ221" s="319"/>
      <c r="ALR221" s="319"/>
      <c r="ALS221" s="319"/>
      <c r="ALT221" s="319"/>
      <c r="ALU221" s="319"/>
      <c r="ALV221" s="319"/>
      <c r="ALW221" s="319"/>
      <c r="ALX221" s="319"/>
      <c r="ALY221" s="319"/>
      <c r="ALZ221" s="319"/>
      <c r="AMA221" s="319"/>
      <c r="AMB221" s="319"/>
      <c r="AMC221" s="319"/>
      <c r="AMD221" s="319"/>
      <c r="AME221" s="319"/>
      <c r="AMF221" s="319"/>
      <c r="AMG221" s="319"/>
      <c r="AMH221" s="319"/>
      <c r="AMI221" s="319"/>
      <c r="AMJ221" s="319"/>
      <c r="AMK221" s="319"/>
      <c r="AML221" s="319"/>
      <c r="AMM221" s="319"/>
      <c r="AMN221" s="319"/>
      <c r="AMO221" s="319"/>
      <c r="AMP221" s="319"/>
      <c r="AMQ221" s="319"/>
      <c r="AMR221" s="319"/>
      <c r="AMS221" s="319"/>
      <c r="AMT221" s="319"/>
      <c r="AMU221" s="319"/>
      <c r="AMV221" s="319"/>
      <c r="AMW221" s="319"/>
      <c r="AMX221" s="319"/>
      <c r="AMY221" s="319"/>
      <c r="AMZ221" s="319"/>
      <c r="ANA221" s="319"/>
      <c r="ANB221" s="319"/>
      <c r="ANC221" s="319"/>
      <c r="AND221" s="319"/>
      <c r="ANE221" s="319"/>
      <c r="ANF221" s="319"/>
      <c r="ANG221" s="319"/>
      <c r="ANH221" s="319"/>
      <c r="ANI221" s="319"/>
      <c r="ANJ221" s="319"/>
      <c r="ANK221" s="319"/>
      <c r="ANL221" s="319"/>
      <c r="ANM221" s="319"/>
      <c r="ANN221" s="319"/>
      <c r="ANO221" s="319"/>
      <c r="ANP221" s="319"/>
      <c r="ANQ221" s="319"/>
      <c r="ANR221" s="319"/>
      <c r="ANS221" s="319"/>
      <c r="ANT221" s="319"/>
      <c r="ANU221" s="319"/>
      <c r="ANV221" s="319"/>
      <c r="ANW221" s="319"/>
      <c r="ANX221" s="319"/>
      <c r="ANY221" s="319"/>
      <c r="ANZ221" s="319"/>
      <c r="AOA221" s="319"/>
      <c r="AOB221" s="319"/>
      <c r="AOC221" s="319"/>
      <c r="AOD221" s="319"/>
      <c r="AOE221" s="319"/>
      <c r="AOF221" s="319"/>
      <c r="AOG221" s="319"/>
      <c r="AOH221" s="319"/>
      <c r="AOI221" s="319"/>
      <c r="AOJ221" s="319"/>
      <c r="AOK221" s="319"/>
      <c r="AOL221" s="319"/>
      <c r="AOM221" s="319"/>
      <c r="AON221" s="319"/>
      <c r="AOO221" s="319"/>
      <c r="AOP221" s="319"/>
      <c r="AOQ221" s="319"/>
      <c r="AOR221" s="319"/>
      <c r="AOS221" s="319"/>
      <c r="AOT221" s="319"/>
      <c r="AOU221" s="319"/>
      <c r="AOV221" s="319"/>
      <c r="AOW221" s="319"/>
      <c r="AOX221" s="319"/>
      <c r="AOY221" s="319"/>
      <c r="AOZ221" s="319"/>
      <c r="APA221" s="319"/>
      <c r="APB221" s="319"/>
      <c r="APC221" s="319"/>
      <c r="APD221" s="319"/>
      <c r="APE221" s="319"/>
      <c r="APF221" s="319"/>
      <c r="APG221" s="319"/>
      <c r="APH221" s="319"/>
      <c r="API221" s="319"/>
      <c r="APJ221" s="319"/>
      <c r="APK221" s="319"/>
      <c r="APL221" s="319"/>
      <c r="APM221" s="319"/>
      <c r="APN221" s="319"/>
      <c r="APO221" s="319"/>
      <c r="APP221" s="319"/>
      <c r="APQ221" s="319"/>
      <c r="APR221" s="319"/>
      <c r="APS221" s="319"/>
      <c r="APT221" s="319"/>
      <c r="APU221" s="319"/>
      <c r="APV221" s="319"/>
      <c r="APW221" s="319"/>
      <c r="APX221" s="319"/>
      <c r="APY221" s="319"/>
      <c r="APZ221" s="319"/>
      <c r="AQA221" s="319"/>
      <c r="AQB221" s="319"/>
      <c r="AQC221" s="319"/>
      <c r="AQD221" s="319"/>
      <c r="AQE221" s="319"/>
      <c r="AQF221" s="319"/>
      <c r="AQG221" s="319"/>
      <c r="AQH221" s="319"/>
      <c r="AQI221" s="319"/>
      <c r="AQJ221" s="319"/>
      <c r="AQK221" s="319"/>
      <c r="AQL221" s="319"/>
      <c r="AQM221" s="319"/>
      <c r="AQN221" s="319"/>
      <c r="AQO221" s="319"/>
      <c r="AQP221" s="319"/>
      <c r="AQQ221" s="319"/>
      <c r="AQR221" s="319"/>
      <c r="AQS221" s="319"/>
      <c r="AQT221" s="319"/>
      <c r="AQU221" s="319"/>
      <c r="AQV221" s="319"/>
      <c r="AQW221" s="319"/>
      <c r="AQX221" s="319"/>
      <c r="AQY221" s="319"/>
      <c r="AQZ221" s="319"/>
      <c r="ARA221" s="319"/>
      <c r="ARB221" s="319"/>
      <c r="ARC221" s="319"/>
      <c r="ARD221" s="319"/>
      <c r="ARE221" s="319"/>
      <c r="ARF221" s="319"/>
      <c r="ARG221" s="319"/>
      <c r="ARH221" s="319"/>
      <c r="ARI221" s="319"/>
      <c r="ARJ221" s="319"/>
      <c r="ARK221" s="319"/>
      <c r="ARL221" s="319"/>
      <c r="ARM221" s="319"/>
      <c r="ARN221" s="319"/>
      <c r="ARO221" s="319"/>
      <c r="ARP221" s="319"/>
      <c r="ARQ221" s="319"/>
      <c r="ARR221" s="319"/>
      <c r="ARS221" s="319"/>
      <c r="ART221" s="319"/>
      <c r="ARU221" s="319"/>
      <c r="ARV221" s="319"/>
      <c r="ARW221" s="319"/>
      <c r="ARX221" s="319"/>
      <c r="ARY221" s="319"/>
      <c r="ARZ221" s="319"/>
      <c r="ASA221" s="319"/>
      <c r="ASB221" s="319"/>
      <c r="ASC221" s="319"/>
      <c r="ASD221" s="319"/>
      <c r="ASE221" s="319"/>
      <c r="ASF221" s="319"/>
      <c r="ASG221" s="319"/>
      <c r="ASH221" s="319"/>
      <c r="ASI221" s="319"/>
      <c r="ASJ221" s="319"/>
      <c r="ASK221" s="319"/>
      <c r="ASL221" s="319"/>
      <c r="ASM221" s="319"/>
      <c r="ASN221" s="319"/>
      <c r="ASO221" s="319"/>
      <c r="ASP221" s="319"/>
      <c r="ASQ221" s="319"/>
      <c r="ASR221" s="319"/>
      <c r="ASS221" s="319"/>
      <c r="AST221" s="319"/>
      <c r="ASU221" s="319"/>
      <c r="ASV221" s="319"/>
      <c r="ASW221" s="319"/>
      <c r="ASX221" s="319"/>
      <c r="ASY221" s="319"/>
      <c r="ASZ221" s="319"/>
      <c r="ATA221" s="319"/>
      <c r="ATB221" s="319"/>
      <c r="ATC221" s="319"/>
      <c r="ATD221" s="319"/>
      <c r="ATE221" s="319"/>
      <c r="ATF221" s="319"/>
      <c r="ATG221" s="319"/>
      <c r="ATH221" s="319"/>
      <c r="ATI221" s="319"/>
      <c r="ATJ221" s="319"/>
      <c r="ATK221" s="319"/>
      <c r="ATL221" s="319"/>
      <c r="ATM221" s="319"/>
      <c r="ATN221" s="319"/>
      <c r="ATO221" s="319"/>
      <c r="ATP221" s="319"/>
      <c r="ATQ221" s="319"/>
      <c r="ATR221" s="319"/>
      <c r="ATS221" s="319"/>
      <c r="ATT221" s="319"/>
      <c r="ATU221" s="319"/>
      <c r="ATV221" s="319"/>
      <c r="ATW221" s="319"/>
      <c r="ATX221" s="319"/>
      <c r="ATY221" s="319"/>
      <c r="ATZ221" s="319"/>
      <c r="AUA221" s="319"/>
      <c r="AUB221" s="319"/>
      <c r="AUC221" s="319"/>
      <c r="AUD221" s="319"/>
      <c r="AUE221" s="319"/>
      <c r="AUF221" s="319"/>
      <c r="AUG221" s="319"/>
      <c r="AUH221" s="319"/>
      <c r="AUI221" s="319"/>
      <c r="AUJ221" s="319"/>
      <c r="AUK221" s="319"/>
      <c r="AUL221" s="319"/>
      <c r="AUM221" s="319"/>
      <c r="AUN221" s="319"/>
      <c r="AUO221" s="319"/>
      <c r="AUP221" s="319"/>
      <c r="AUQ221" s="319"/>
      <c r="AUR221" s="319"/>
      <c r="AUS221" s="319"/>
      <c r="AUT221" s="319"/>
      <c r="AUU221" s="319"/>
      <c r="AUV221" s="319"/>
      <c r="AUW221" s="319"/>
      <c r="AUX221" s="319"/>
      <c r="AUY221" s="319"/>
      <c r="AUZ221" s="319"/>
      <c r="AVA221" s="319"/>
      <c r="AVB221" s="319"/>
      <c r="AVC221" s="319"/>
      <c r="AVD221" s="319"/>
      <c r="AVE221" s="319"/>
      <c r="AVF221" s="319"/>
      <c r="AVG221" s="319"/>
      <c r="AVH221" s="319"/>
      <c r="AVI221" s="319"/>
      <c r="AVJ221" s="319"/>
      <c r="AVK221" s="319"/>
      <c r="AVL221" s="319"/>
      <c r="AVM221" s="319"/>
      <c r="AVN221" s="319"/>
      <c r="AVO221" s="319"/>
      <c r="AVP221" s="319"/>
      <c r="AVQ221" s="319"/>
      <c r="AVR221" s="319"/>
      <c r="AVS221" s="319"/>
      <c r="AVT221" s="319"/>
      <c r="AVU221" s="319"/>
      <c r="AVV221" s="319"/>
      <c r="AVW221" s="319"/>
      <c r="AVX221" s="319"/>
      <c r="AVY221" s="319"/>
      <c r="AVZ221" s="319"/>
      <c r="AWA221" s="319"/>
      <c r="AWB221" s="319"/>
      <c r="AWC221" s="319"/>
      <c r="AWD221" s="319"/>
      <c r="AWE221" s="319"/>
      <c r="AWF221" s="319"/>
      <c r="AWG221" s="319"/>
      <c r="AWH221" s="319"/>
      <c r="AWI221" s="319"/>
      <c r="AWJ221" s="319"/>
      <c r="AWK221" s="319"/>
      <c r="AWL221" s="319"/>
      <c r="AWM221" s="319"/>
      <c r="AWN221" s="319"/>
      <c r="AWO221" s="319"/>
      <c r="AWP221" s="319"/>
      <c r="AWQ221" s="319"/>
      <c r="AWR221" s="319"/>
      <c r="AWS221" s="319"/>
      <c r="AWT221" s="319"/>
      <c r="AWU221" s="319"/>
      <c r="AWV221" s="319"/>
      <c r="AWW221" s="319"/>
      <c r="AWX221" s="319"/>
      <c r="AWY221" s="319"/>
      <c r="AWZ221" s="319"/>
      <c r="AXA221" s="319"/>
      <c r="AXB221" s="319"/>
      <c r="AXC221" s="319"/>
      <c r="AXD221" s="319"/>
      <c r="AXE221" s="319"/>
      <c r="AXF221" s="319"/>
      <c r="AXG221" s="319"/>
      <c r="AXH221" s="319"/>
      <c r="AXI221" s="319"/>
      <c r="AXJ221" s="319"/>
      <c r="AXK221" s="319"/>
      <c r="AXL221" s="319"/>
      <c r="AXM221" s="319"/>
      <c r="AXN221" s="319"/>
      <c r="AXO221" s="319"/>
      <c r="AXP221" s="319"/>
      <c r="AXQ221" s="319"/>
      <c r="AXR221" s="319"/>
      <c r="AXS221" s="319"/>
      <c r="AXT221" s="319"/>
      <c r="AXU221" s="319"/>
      <c r="AXV221" s="319"/>
      <c r="AXW221" s="319"/>
      <c r="AXX221" s="319"/>
      <c r="AXY221" s="319"/>
      <c r="AXZ221" s="319"/>
      <c r="AYA221" s="319"/>
      <c r="AYB221" s="319"/>
      <c r="AYC221" s="319"/>
      <c r="AYD221" s="319"/>
      <c r="AYE221" s="319"/>
      <c r="AYF221" s="319"/>
      <c r="AYG221" s="319"/>
      <c r="AYH221" s="319"/>
      <c r="AYI221" s="319"/>
      <c r="AYJ221" s="319"/>
      <c r="AYK221" s="319"/>
      <c r="AYL221" s="319"/>
      <c r="AYM221" s="319"/>
      <c r="AYN221" s="319"/>
      <c r="AYO221" s="319"/>
      <c r="AYP221" s="319"/>
      <c r="AYQ221" s="319"/>
      <c r="AYR221" s="319"/>
      <c r="AYS221" s="319"/>
      <c r="AYT221" s="319"/>
      <c r="AYU221" s="319"/>
      <c r="AYV221" s="319"/>
      <c r="AYW221" s="319"/>
      <c r="AYX221" s="319"/>
      <c r="AYY221" s="319"/>
      <c r="AYZ221" s="319"/>
      <c r="AZA221" s="319"/>
      <c r="AZB221" s="319"/>
      <c r="AZC221" s="319"/>
      <c r="AZD221" s="319"/>
      <c r="AZE221" s="319"/>
      <c r="AZF221" s="319"/>
      <c r="AZG221" s="319"/>
      <c r="AZH221" s="319"/>
      <c r="AZI221" s="319"/>
      <c r="AZJ221" s="319"/>
      <c r="AZK221" s="319"/>
      <c r="AZL221" s="319"/>
      <c r="AZM221" s="319"/>
      <c r="AZN221" s="319"/>
      <c r="AZO221" s="319"/>
      <c r="AZP221" s="319"/>
      <c r="AZQ221" s="319"/>
      <c r="AZR221" s="319"/>
      <c r="AZS221" s="319"/>
      <c r="AZT221" s="319"/>
      <c r="AZU221" s="319"/>
      <c r="AZV221" s="319"/>
      <c r="AZW221" s="319"/>
      <c r="AZX221" s="319"/>
      <c r="AZY221" s="319"/>
      <c r="AZZ221" s="319"/>
      <c r="BAA221" s="319"/>
      <c r="BAB221" s="319"/>
      <c r="BAC221" s="319"/>
      <c r="BAD221" s="319"/>
      <c r="BAE221" s="319"/>
      <c r="BAF221" s="319"/>
      <c r="BAG221" s="319"/>
      <c r="BAH221" s="319"/>
      <c r="BAI221" s="319"/>
      <c r="BAJ221" s="319"/>
      <c r="BAK221" s="319"/>
      <c r="BAL221" s="319"/>
      <c r="BAM221" s="319"/>
      <c r="BAN221" s="319"/>
      <c r="BAO221" s="319"/>
      <c r="BAP221" s="319"/>
      <c r="BAQ221" s="319"/>
      <c r="BAR221" s="319"/>
      <c r="BAS221" s="319"/>
      <c r="BAT221" s="319"/>
      <c r="BAU221" s="319"/>
      <c r="BAV221" s="319"/>
      <c r="BAW221" s="319"/>
      <c r="BAX221" s="319"/>
      <c r="BAY221" s="319"/>
      <c r="BAZ221" s="319"/>
      <c r="BBA221" s="319"/>
      <c r="BBB221" s="319"/>
      <c r="BBC221" s="319"/>
      <c r="BBD221" s="319"/>
      <c r="BBE221" s="319"/>
      <c r="BBF221" s="319"/>
      <c r="BBG221" s="319"/>
      <c r="BBH221" s="319"/>
      <c r="BBI221" s="319"/>
      <c r="BBJ221" s="319"/>
      <c r="BBK221" s="319"/>
      <c r="BBL221" s="319"/>
      <c r="BBM221" s="319"/>
      <c r="BBN221" s="319"/>
      <c r="BBO221" s="319"/>
      <c r="BBP221" s="319"/>
      <c r="BBQ221" s="319"/>
      <c r="BBR221" s="319"/>
      <c r="BBS221" s="319"/>
      <c r="BBT221" s="319"/>
      <c r="BBU221" s="319"/>
      <c r="BBV221" s="319"/>
      <c r="BBW221" s="319"/>
      <c r="BBX221" s="319"/>
      <c r="BBY221" s="319"/>
      <c r="BBZ221" s="319"/>
      <c r="BCA221" s="319"/>
      <c r="BCB221" s="319"/>
      <c r="BCC221" s="319"/>
      <c r="BCD221" s="319"/>
      <c r="BCE221" s="319"/>
      <c r="BCF221" s="319"/>
      <c r="BCG221" s="319"/>
      <c r="BCH221" s="319"/>
      <c r="BCI221" s="319"/>
      <c r="BCJ221" s="319"/>
      <c r="BCK221" s="319"/>
      <c r="BCL221" s="319"/>
      <c r="BCM221" s="319"/>
      <c r="BCN221" s="319"/>
      <c r="BCO221" s="319"/>
      <c r="BCP221" s="319"/>
      <c r="BCQ221" s="319"/>
      <c r="BCR221" s="319"/>
      <c r="BCS221" s="319"/>
      <c r="BCT221" s="319"/>
      <c r="BCU221" s="319"/>
      <c r="BCV221" s="319"/>
      <c r="BCW221" s="319"/>
      <c r="BCX221" s="319"/>
      <c r="BCY221" s="319"/>
      <c r="BCZ221" s="319"/>
      <c r="BDA221" s="319"/>
      <c r="BDB221" s="319"/>
      <c r="BDC221" s="319"/>
      <c r="BDD221" s="319"/>
      <c r="BDE221" s="319"/>
      <c r="BDF221" s="319"/>
      <c r="BDG221" s="319"/>
      <c r="BDH221" s="319"/>
      <c r="BDI221" s="319"/>
      <c r="BDJ221" s="319"/>
      <c r="BDK221" s="319"/>
      <c r="BDL221" s="319"/>
      <c r="BDM221" s="319"/>
      <c r="BDN221" s="319"/>
      <c r="BDO221" s="319"/>
      <c r="BDP221" s="319"/>
      <c r="BDQ221" s="319"/>
      <c r="BDR221" s="319"/>
      <c r="BDS221" s="319"/>
      <c r="BDT221" s="319"/>
      <c r="BDU221" s="319"/>
      <c r="BDV221" s="319"/>
      <c r="BDW221" s="319"/>
      <c r="BDX221" s="319"/>
      <c r="BDY221" s="319"/>
      <c r="BDZ221" s="319"/>
      <c r="BEA221" s="319"/>
      <c r="BEB221" s="319"/>
      <c r="BEC221" s="319"/>
      <c r="BED221" s="319"/>
      <c r="BEE221" s="319"/>
      <c r="BEF221" s="319"/>
      <c r="BEG221" s="319"/>
      <c r="BEH221" s="319"/>
      <c r="BEI221" s="319"/>
      <c r="BEJ221" s="319"/>
      <c r="BEK221" s="319"/>
      <c r="BEL221" s="319"/>
      <c r="BEM221" s="319"/>
      <c r="BEN221" s="319"/>
      <c r="BEO221" s="319"/>
      <c r="BEP221" s="319"/>
      <c r="BEQ221" s="319"/>
      <c r="BER221" s="319"/>
      <c r="BES221" s="319"/>
      <c r="BET221" s="319"/>
      <c r="BEU221" s="319"/>
      <c r="BEV221" s="319"/>
      <c r="BEW221" s="319"/>
      <c r="BEX221" s="319"/>
      <c r="BEY221" s="319"/>
      <c r="BEZ221" s="319"/>
      <c r="BFA221" s="319"/>
      <c r="BFB221" s="319"/>
      <c r="BFC221" s="319"/>
      <c r="BFD221" s="319"/>
      <c r="BFE221" s="319"/>
      <c r="BFF221" s="319"/>
      <c r="BFG221" s="319"/>
      <c r="BFH221" s="319"/>
      <c r="BFI221" s="319"/>
      <c r="BFJ221" s="319"/>
      <c r="BFK221" s="319"/>
      <c r="BFL221" s="319"/>
      <c r="BFM221" s="319"/>
      <c r="BFN221" s="319"/>
      <c r="BFO221" s="319"/>
      <c r="BFP221" s="319"/>
      <c r="BFQ221" s="319"/>
      <c r="BFR221" s="319"/>
      <c r="BFS221" s="319"/>
      <c r="BFT221" s="319"/>
      <c r="BFU221" s="319"/>
      <c r="BFV221" s="319"/>
      <c r="BFW221" s="319"/>
      <c r="BFX221" s="319"/>
      <c r="BFY221" s="319"/>
      <c r="BFZ221" s="319"/>
      <c r="BGA221" s="319"/>
      <c r="BGB221" s="319"/>
      <c r="BGC221" s="319"/>
      <c r="BGD221" s="319"/>
      <c r="BGE221" s="319"/>
      <c r="BGF221" s="319"/>
      <c r="BGG221" s="319"/>
      <c r="BGH221" s="319"/>
      <c r="BGI221" s="319"/>
      <c r="BGJ221" s="319"/>
      <c r="BGK221" s="319"/>
      <c r="BGL221" s="319"/>
      <c r="BGM221" s="319"/>
      <c r="BGN221" s="319"/>
      <c r="BGO221" s="319"/>
      <c r="BGP221" s="319"/>
      <c r="BGQ221" s="319"/>
      <c r="BGR221" s="319"/>
      <c r="BGS221" s="319"/>
      <c r="BGT221" s="319"/>
      <c r="BGU221" s="319"/>
      <c r="BGV221" s="319"/>
      <c r="BGW221" s="319"/>
      <c r="BGX221" s="319"/>
      <c r="BGY221" s="319"/>
      <c r="BGZ221" s="319"/>
      <c r="BHA221" s="319"/>
      <c r="BHB221" s="319"/>
      <c r="BHC221" s="319"/>
      <c r="BHD221" s="319"/>
      <c r="BHE221" s="319"/>
      <c r="BHF221" s="319"/>
      <c r="BHG221" s="319"/>
      <c r="BHH221" s="319"/>
      <c r="BHI221" s="319"/>
      <c r="BHJ221" s="319"/>
      <c r="BHK221" s="319"/>
      <c r="BHL221" s="319"/>
      <c r="BHM221" s="319"/>
      <c r="BHN221" s="319"/>
      <c r="BHO221" s="319"/>
      <c r="BHP221" s="319"/>
      <c r="BHQ221" s="319"/>
      <c r="BHR221" s="319"/>
      <c r="BHS221" s="319"/>
      <c r="BHT221" s="319"/>
      <c r="BHU221" s="319"/>
      <c r="BHV221" s="319"/>
      <c r="BHW221" s="319"/>
      <c r="BHX221" s="319"/>
      <c r="BHY221" s="319"/>
      <c r="BHZ221" s="319"/>
      <c r="BIA221" s="319"/>
      <c r="BIB221" s="319"/>
      <c r="BIC221" s="319"/>
      <c r="BID221" s="319"/>
      <c r="BIE221" s="319"/>
      <c r="BIF221" s="319"/>
      <c r="BIG221" s="319"/>
      <c r="BIH221" s="319"/>
      <c r="BII221" s="319"/>
      <c r="BIJ221" s="319"/>
      <c r="BIK221" s="319"/>
      <c r="BIL221" s="319"/>
      <c r="BIM221" s="319"/>
      <c r="BIN221" s="319"/>
      <c r="BIO221" s="319"/>
      <c r="BIP221" s="319"/>
      <c r="BIQ221" s="319"/>
      <c r="BIR221" s="319"/>
      <c r="BIS221" s="319"/>
      <c r="BIT221" s="319"/>
      <c r="BIU221" s="319"/>
      <c r="BIV221" s="319"/>
      <c r="BIW221" s="319"/>
      <c r="BIX221" s="319"/>
      <c r="BIY221" s="319"/>
      <c r="BIZ221" s="319"/>
      <c r="BJA221" s="319"/>
      <c r="BJB221" s="319"/>
      <c r="BJC221" s="319"/>
      <c r="BJD221" s="319"/>
      <c r="BJE221" s="319"/>
      <c r="BJF221" s="319"/>
      <c r="BJG221" s="319"/>
      <c r="BJH221" s="319"/>
      <c r="BJI221" s="319"/>
      <c r="BJJ221" s="319"/>
      <c r="BJK221" s="319"/>
      <c r="BJL221" s="319"/>
      <c r="BJM221" s="319"/>
      <c r="BJN221" s="319"/>
      <c r="BJO221" s="319"/>
      <c r="BJP221" s="319"/>
      <c r="BJQ221" s="319"/>
      <c r="BJR221" s="319"/>
      <c r="BJS221" s="319"/>
      <c r="BJT221" s="319"/>
      <c r="BJU221" s="319"/>
      <c r="BJV221" s="319"/>
      <c r="BJW221" s="319"/>
      <c r="BJX221" s="319"/>
      <c r="BJY221" s="319"/>
      <c r="BJZ221" s="319"/>
      <c r="BKA221" s="319"/>
      <c r="BKB221" s="319"/>
      <c r="BKC221" s="319"/>
      <c r="BKD221" s="319"/>
      <c r="BKE221" s="319"/>
      <c r="BKF221" s="319"/>
      <c r="BKG221" s="319"/>
      <c r="BKH221" s="319"/>
      <c r="BKI221" s="319"/>
      <c r="BKJ221" s="319"/>
      <c r="BKK221" s="319"/>
      <c r="BKL221" s="319"/>
      <c r="BKM221" s="319"/>
      <c r="BKN221" s="319"/>
      <c r="BKO221" s="319"/>
      <c r="BKP221" s="319"/>
      <c r="BKQ221" s="319"/>
      <c r="BKR221" s="319"/>
      <c r="BKS221" s="319"/>
      <c r="BKT221" s="319"/>
      <c r="BKU221" s="319"/>
      <c r="BKV221" s="319"/>
      <c r="BKW221" s="319"/>
      <c r="BKX221" s="319"/>
      <c r="BKY221" s="319"/>
      <c r="BKZ221" s="319"/>
      <c r="BLA221" s="319"/>
      <c r="BLB221" s="319"/>
      <c r="BLC221" s="319"/>
      <c r="BLD221" s="319"/>
      <c r="BLE221" s="319"/>
      <c r="BLF221" s="319"/>
      <c r="BLG221" s="319"/>
      <c r="BLH221" s="319"/>
      <c r="BLI221" s="319"/>
      <c r="BLJ221" s="319"/>
      <c r="BLK221" s="319"/>
      <c r="BLL221" s="319"/>
      <c r="BLM221" s="319"/>
      <c r="BLN221" s="319"/>
      <c r="BLO221" s="319"/>
      <c r="BLP221" s="319"/>
      <c r="BLQ221" s="319"/>
      <c r="BLR221" s="319"/>
      <c r="BLS221" s="319"/>
      <c r="BLT221" s="319"/>
      <c r="BLU221" s="319"/>
      <c r="BLV221" s="319"/>
      <c r="BLW221" s="319"/>
      <c r="BLX221" s="319"/>
      <c r="BLY221" s="319"/>
      <c r="BLZ221" s="319"/>
      <c r="BMA221" s="319"/>
      <c r="BMB221" s="319"/>
      <c r="BMC221" s="319"/>
      <c r="BMD221" s="319"/>
      <c r="BME221" s="319"/>
      <c r="BMF221" s="319"/>
      <c r="BMG221" s="319"/>
      <c r="BMH221" s="319"/>
      <c r="BMI221" s="319"/>
      <c r="BMJ221" s="319"/>
      <c r="BMK221" s="319"/>
      <c r="BML221" s="319"/>
      <c r="BMM221" s="319"/>
      <c r="BMN221" s="319"/>
      <c r="BMO221" s="319"/>
      <c r="BMP221" s="319"/>
      <c r="BMQ221" s="319"/>
      <c r="BMR221" s="319"/>
      <c r="BMS221" s="319"/>
      <c r="BMT221" s="319"/>
      <c r="BMU221" s="319"/>
      <c r="BMV221" s="319"/>
      <c r="BMW221" s="319"/>
      <c r="BMX221" s="319"/>
      <c r="BMY221" s="319"/>
      <c r="BMZ221" s="319"/>
      <c r="BNA221" s="319"/>
      <c r="BNB221" s="319"/>
      <c r="BNC221" s="319"/>
      <c r="BND221" s="319"/>
      <c r="BNE221" s="319"/>
      <c r="BNF221" s="319"/>
      <c r="BNG221" s="319"/>
      <c r="BNH221" s="319"/>
      <c r="BNI221" s="319"/>
      <c r="BNJ221" s="319"/>
      <c r="BNK221" s="319"/>
      <c r="BNL221" s="319"/>
      <c r="BNM221" s="319"/>
      <c r="BNN221" s="319"/>
      <c r="BNO221" s="319"/>
      <c r="BNP221" s="319"/>
      <c r="BNQ221" s="319"/>
      <c r="BNR221" s="319"/>
      <c r="BNS221" s="319"/>
      <c r="BNT221" s="319"/>
      <c r="BNU221" s="319"/>
      <c r="BNV221" s="319"/>
      <c r="BNW221" s="319"/>
      <c r="BNX221" s="319"/>
      <c r="BNY221" s="319"/>
      <c r="BNZ221" s="319"/>
      <c r="BOA221" s="319"/>
      <c r="BOB221" s="319"/>
      <c r="BOC221" s="319"/>
      <c r="BOD221" s="319"/>
      <c r="BOE221" s="319"/>
      <c r="BOF221" s="319"/>
      <c r="BOG221" s="319"/>
      <c r="BOH221" s="319"/>
      <c r="BOI221" s="319"/>
      <c r="BOJ221" s="319"/>
      <c r="BOK221" s="319"/>
      <c r="BOL221" s="319"/>
      <c r="BOM221" s="319"/>
      <c r="BON221" s="319"/>
      <c r="BOO221" s="319"/>
      <c r="BOP221" s="319"/>
      <c r="BOQ221" s="319"/>
      <c r="BOR221" s="319"/>
      <c r="BOS221" s="319"/>
      <c r="BOT221" s="319"/>
      <c r="BOU221" s="319"/>
      <c r="BOV221" s="319"/>
      <c r="BOW221" s="319"/>
      <c r="BOX221" s="319"/>
      <c r="BOY221" s="319"/>
      <c r="BOZ221" s="319"/>
      <c r="BPA221" s="319"/>
      <c r="BPB221" s="319"/>
      <c r="BPC221" s="319"/>
      <c r="BPD221" s="319"/>
      <c r="BPE221" s="319"/>
      <c r="BPF221" s="319"/>
      <c r="BPG221" s="319"/>
      <c r="BPH221" s="319"/>
      <c r="BPI221" s="319"/>
      <c r="BPJ221" s="319"/>
      <c r="BPK221" s="319"/>
      <c r="BPL221" s="319"/>
      <c r="BPM221" s="319"/>
      <c r="BPN221" s="319"/>
      <c r="BPO221" s="319"/>
      <c r="BPP221" s="319"/>
      <c r="BPQ221" s="319"/>
      <c r="BPR221" s="319"/>
      <c r="BPS221" s="319"/>
      <c r="BPT221" s="319"/>
      <c r="BPU221" s="319"/>
      <c r="BPV221" s="319"/>
      <c r="BPW221" s="319"/>
      <c r="BPX221" s="319"/>
      <c r="BPY221" s="319"/>
      <c r="BPZ221" s="319"/>
      <c r="BQA221" s="319"/>
      <c r="BQB221" s="319"/>
      <c r="BQC221" s="319"/>
      <c r="BQD221" s="319"/>
      <c r="BQE221" s="319"/>
      <c r="BQF221" s="319"/>
      <c r="BQG221" s="319"/>
      <c r="BQH221" s="319"/>
      <c r="BQI221" s="319"/>
      <c r="BQJ221" s="319"/>
      <c r="BQK221" s="319"/>
      <c r="BQL221" s="319"/>
      <c r="BQM221" s="319"/>
      <c r="BQN221" s="319"/>
      <c r="BQO221" s="319"/>
      <c r="BQP221" s="319"/>
      <c r="BQQ221" s="319"/>
      <c r="BQR221" s="319"/>
      <c r="BQS221" s="319"/>
      <c r="BQT221" s="319"/>
      <c r="BQU221" s="319"/>
      <c r="BQV221" s="319"/>
      <c r="BQW221" s="319"/>
      <c r="BQX221" s="319"/>
      <c r="BQY221" s="319"/>
      <c r="BQZ221" s="319"/>
      <c r="BRA221" s="319"/>
      <c r="BRB221" s="319"/>
      <c r="BRC221" s="319"/>
      <c r="BRD221" s="319"/>
      <c r="BRE221" s="319"/>
      <c r="BRF221" s="319"/>
      <c r="BRG221" s="319"/>
      <c r="BRH221" s="319"/>
      <c r="BRI221" s="319"/>
      <c r="BRJ221" s="319"/>
      <c r="BRK221" s="319"/>
      <c r="BRL221" s="319"/>
      <c r="BRM221" s="319"/>
      <c r="BRN221" s="319"/>
      <c r="BRO221" s="319"/>
      <c r="BRP221" s="319"/>
      <c r="BRQ221" s="319"/>
      <c r="BRR221" s="319"/>
      <c r="BRS221" s="319"/>
      <c r="BRT221" s="319"/>
      <c r="BRU221" s="319"/>
      <c r="BRV221" s="319"/>
      <c r="BRW221" s="319"/>
      <c r="BRX221" s="319"/>
      <c r="BRY221" s="319"/>
      <c r="BRZ221" s="319"/>
      <c r="BSA221" s="319"/>
      <c r="BSB221" s="319"/>
      <c r="BSC221" s="319"/>
      <c r="BSD221" s="319"/>
      <c r="BSE221" s="319"/>
      <c r="BSF221" s="319"/>
      <c r="BSG221" s="319"/>
      <c r="BSH221" s="319"/>
      <c r="BSI221" s="319"/>
      <c r="BSJ221" s="319"/>
      <c r="BSK221" s="319"/>
      <c r="BSL221" s="319"/>
      <c r="BSM221" s="319"/>
      <c r="BSN221" s="319"/>
      <c r="BSO221" s="319"/>
      <c r="BSP221" s="319"/>
      <c r="BSQ221" s="319"/>
      <c r="BSR221" s="319"/>
      <c r="BSS221" s="319"/>
      <c r="BST221" s="319"/>
      <c r="BSU221" s="319"/>
      <c r="BSV221" s="319"/>
      <c r="BSW221" s="319"/>
      <c r="BSX221" s="319"/>
      <c r="BSY221" s="319"/>
      <c r="BSZ221" s="319"/>
      <c r="BTA221" s="319"/>
      <c r="BTB221" s="319"/>
      <c r="BTC221" s="319"/>
      <c r="BTD221" s="319"/>
      <c r="BTE221" s="319"/>
      <c r="BTF221" s="319"/>
      <c r="BTG221" s="319"/>
      <c r="BTH221" s="319"/>
      <c r="BTI221" s="319"/>
      <c r="BTJ221" s="319"/>
      <c r="BTK221" s="319"/>
      <c r="BTL221" s="319"/>
      <c r="BTM221" s="319"/>
      <c r="BTN221" s="319"/>
      <c r="BTO221" s="319"/>
      <c r="BTP221" s="319"/>
      <c r="BTQ221" s="319"/>
      <c r="BTR221" s="319"/>
      <c r="BTS221" s="319"/>
      <c r="BTT221" s="319"/>
      <c r="BTU221" s="319"/>
      <c r="BTV221" s="319"/>
      <c r="BTW221" s="319"/>
      <c r="BTX221" s="319"/>
      <c r="BTY221" s="319"/>
      <c r="BTZ221" s="319"/>
      <c r="BUA221" s="319"/>
      <c r="BUB221" s="319"/>
      <c r="BUC221" s="319"/>
      <c r="BUD221" s="319"/>
      <c r="BUE221" s="319"/>
      <c r="BUF221" s="319"/>
      <c r="BUG221" s="319"/>
      <c r="BUH221" s="319"/>
      <c r="BUI221" s="319"/>
      <c r="BUJ221" s="319"/>
      <c r="BUK221" s="319"/>
      <c r="BUL221" s="319"/>
      <c r="BUM221" s="319"/>
      <c r="BUN221" s="319"/>
      <c r="BUO221" s="319"/>
      <c r="BUP221" s="319"/>
      <c r="BUQ221" s="319"/>
      <c r="BUR221" s="319"/>
      <c r="BUS221" s="319"/>
      <c r="BUT221" s="319"/>
      <c r="BUU221" s="319"/>
      <c r="BUV221" s="319"/>
      <c r="BUW221" s="319"/>
      <c r="BUX221" s="319"/>
      <c r="BUY221" s="319"/>
      <c r="BUZ221" s="319"/>
      <c r="BVA221" s="319"/>
      <c r="BVB221" s="319"/>
      <c r="BVC221" s="319"/>
      <c r="BVD221" s="319"/>
      <c r="BVE221" s="319"/>
      <c r="BVF221" s="319"/>
      <c r="BVG221" s="319"/>
      <c r="BVH221" s="319"/>
      <c r="BVI221" s="319"/>
      <c r="BVJ221" s="319"/>
      <c r="BVK221" s="319"/>
      <c r="BVL221" s="319"/>
      <c r="BVM221" s="319"/>
      <c r="BVN221" s="319"/>
      <c r="BVO221" s="319"/>
      <c r="BVP221" s="319"/>
      <c r="BVQ221" s="319"/>
      <c r="BVR221" s="319"/>
      <c r="BVS221" s="319"/>
      <c r="BVT221" s="319"/>
      <c r="BVU221" s="319"/>
      <c r="BVV221" s="319"/>
      <c r="BVW221" s="319"/>
      <c r="BVX221" s="319"/>
      <c r="BVY221" s="319"/>
      <c r="BVZ221" s="319"/>
      <c r="BWA221" s="319"/>
      <c r="BWB221" s="319"/>
      <c r="BWC221" s="319"/>
      <c r="BWD221" s="319"/>
      <c r="BWE221" s="319"/>
      <c r="BWF221" s="319"/>
      <c r="BWG221" s="319"/>
      <c r="BWH221" s="319"/>
      <c r="BWI221" s="319"/>
      <c r="BWJ221" s="319"/>
      <c r="BWK221" s="319"/>
      <c r="BWL221" s="319"/>
      <c r="BWM221" s="319"/>
      <c r="BWN221" s="319"/>
      <c r="BWO221" s="319"/>
      <c r="BWP221" s="319"/>
      <c r="BWQ221" s="319"/>
      <c r="BWR221" s="319"/>
      <c r="BWS221" s="319"/>
      <c r="BWT221" s="319"/>
      <c r="BWU221" s="319"/>
      <c r="BWV221" s="319"/>
      <c r="BWW221" s="319"/>
      <c r="BWX221" s="319"/>
      <c r="BWY221" s="319"/>
      <c r="BWZ221" s="319"/>
      <c r="BXA221" s="319"/>
      <c r="BXB221" s="319"/>
      <c r="BXC221" s="319"/>
      <c r="BXD221" s="319"/>
      <c r="BXE221" s="319"/>
      <c r="BXF221" s="319"/>
      <c r="BXG221" s="319"/>
      <c r="BXH221" s="319"/>
      <c r="BXI221" s="319"/>
      <c r="BXJ221" s="319"/>
      <c r="BXK221" s="319"/>
      <c r="BXL221" s="319"/>
      <c r="BXM221" s="319"/>
      <c r="BXN221" s="319"/>
      <c r="BXO221" s="319"/>
      <c r="BXP221" s="319"/>
      <c r="BXQ221" s="319"/>
      <c r="BXR221" s="319"/>
      <c r="BXS221" s="319"/>
      <c r="BXT221" s="319"/>
      <c r="BXU221" s="319"/>
      <c r="BXV221" s="319"/>
      <c r="BXW221" s="319"/>
      <c r="BXX221" s="319"/>
      <c r="BXY221" s="319"/>
      <c r="BXZ221" s="319"/>
      <c r="BYA221" s="319"/>
      <c r="BYB221" s="319"/>
      <c r="BYC221" s="319"/>
      <c r="BYD221" s="319"/>
      <c r="BYE221" s="319"/>
      <c r="BYF221" s="319"/>
      <c r="BYG221" s="319"/>
      <c r="BYH221" s="319"/>
      <c r="BYI221" s="319"/>
      <c r="BYJ221" s="319"/>
      <c r="BYK221" s="319"/>
      <c r="BYL221" s="319"/>
      <c r="BYM221" s="319"/>
      <c r="BYN221" s="319"/>
      <c r="BYO221" s="319"/>
      <c r="BYP221" s="319"/>
      <c r="BYQ221" s="319"/>
      <c r="BYR221" s="319"/>
      <c r="BYS221" s="319"/>
      <c r="BYT221" s="319"/>
      <c r="BYU221" s="319"/>
      <c r="BYV221" s="319"/>
      <c r="BYW221" s="319"/>
      <c r="BYX221" s="319"/>
      <c r="BYY221" s="319"/>
      <c r="BYZ221" s="319"/>
      <c r="BZA221" s="319"/>
      <c r="BZB221" s="319"/>
      <c r="BZC221" s="319"/>
      <c r="BZD221" s="319"/>
      <c r="BZE221" s="319"/>
      <c r="BZF221" s="319"/>
      <c r="BZG221" s="319"/>
      <c r="BZH221" s="319"/>
      <c r="BZI221" s="319"/>
      <c r="BZJ221" s="319"/>
      <c r="BZK221" s="319"/>
      <c r="BZL221" s="319"/>
      <c r="BZM221" s="319"/>
      <c r="BZN221" s="319"/>
      <c r="BZO221" s="319"/>
      <c r="BZP221" s="319"/>
      <c r="BZQ221" s="319"/>
      <c r="BZR221" s="319"/>
      <c r="BZS221" s="319"/>
      <c r="BZT221" s="319"/>
      <c r="BZU221" s="319"/>
      <c r="BZV221" s="319"/>
      <c r="BZW221" s="319"/>
      <c r="BZX221" s="319"/>
      <c r="BZY221" s="319"/>
      <c r="BZZ221" s="319"/>
      <c r="CAA221" s="319"/>
      <c r="CAB221" s="319"/>
      <c r="CAC221" s="319"/>
      <c r="CAD221" s="319"/>
      <c r="CAE221" s="319"/>
      <c r="CAF221" s="319"/>
      <c r="CAG221" s="319"/>
      <c r="CAH221" s="319"/>
      <c r="CAI221" s="319"/>
      <c r="CAJ221" s="319"/>
      <c r="CAK221" s="319"/>
      <c r="CAL221" s="319"/>
      <c r="CAM221" s="319"/>
      <c r="CAN221" s="319"/>
      <c r="CAO221" s="319"/>
      <c r="CAP221" s="319"/>
      <c r="CAQ221" s="319"/>
      <c r="CAR221" s="319"/>
      <c r="CAS221" s="319"/>
      <c r="CAT221" s="319"/>
      <c r="CAU221" s="319"/>
      <c r="CAV221" s="319"/>
      <c r="CAW221" s="319"/>
      <c r="CAX221" s="319"/>
      <c r="CAY221" s="319"/>
      <c r="CAZ221" s="319"/>
      <c r="CBA221" s="319"/>
      <c r="CBB221" s="319"/>
      <c r="CBC221" s="319"/>
      <c r="CBD221" s="319"/>
      <c r="CBE221" s="319"/>
      <c r="CBF221" s="319"/>
      <c r="CBG221" s="319"/>
      <c r="CBH221" s="319"/>
      <c r="CBI221" s="319"/>
      <c r="CBJ221" s="319"/>
      <c r="CBK221" s="319"/>
      <c r="CBL221" s="319"/>
      <c r="CBM221" s="319"/>
      <c r="CBN221" s="319"/>
      <c r="CBO221" s="319"/>
      <c r="CBP221" s="319"/>
      <c r="CBQ221" s="319"/>
      <c r="CBR221" s="319"/>
      <c r="CBS221" s="319"/>
      <c r="CBT221" s="319"/>
      <c r="CBU221" s="319"/>
      <c r="CBV221" s="319"/>
      <c r="CBW221" s="319"/>
      <c r="CBX221" s="319"/>
      <c r="CBY221" s="319"/>
      <c r="CBZ221" s="319"/>
      <c r="CCA221" s="319"/>
      <c r="CCB221" s="319"/>
      <c r="CCC221" s="319"/>
      <c r="CCD221" s="319"/>
      <c r="CCE221" s="319"/>
      <c r="CCF221" s="319"/>
      <c r="CCG221" s="319"/>
      <c r="CCH221" s="319"/>
      <c r="CCI221" s="319"/>
      <c r="CCJ221" s="319"/>
      <c r="CCK221" s="319"/>
      <c r="CCL221" s="319"/>
      <c r="CCM221" s="319"/>
      <c r="CCN221" s="319"/>
      <c r="CCO221" s="319"/>
      <c r="CCP221" s="319"/>
      <c r="CCQ221" s="319"/>
      <c r="CCR221" s="319"/>
      <c r="CCS221" s="319"/>
      <c r="CCT221" s="319"/>
      <c r="CCU221" s="319"/>
      <c r="CCV221" s="319"/>
      <c r="CCW221" s="319"/>
      <c r="CCX221" s="319"/>
      <c r="CCY221" s="319"/>
      <c r="CCZ221" s="319"/>
      <c r="CDA221" s="319"/>
      <c r="CDB221" s="319"/>
      <c r="CDC221" s="319"/>
      <c r="CDD221" s="319"/>
      <c r="CDE221" s="319"/>
      <c r="CDF221" s="319"/>
      <c r="CDG221" s="319"/>
      <c r="CDH221" s="319"/>
      <c r="CDI221" s="319"/>
      <c r="CDJ221" s="319"/>
      <c r="CDK221" s="319"/>
      <c r="CDL221" s="319"/>
      <c r="CDM221" s="319"/>
      <c r="CDN221" s="319"/>
      <c r="CDO221" s="319"/>
      <c r="CDP221" s="319"/>
      <c r="CDQ221" s="319"/>
      <c r="CDR221" s="319"/>
      <c r="CDS221" s="319"/>
      <c r="CDT221" s="319"/>
      <c r="CDU221" s="319"/>
      <c r="CDV221" s="319"/>
      <c r="CDW221" s="319"/>
      <c r="CDX221" s="319"/>
      <c r="CDY221" s="319"/>
      <c r="CDZ221" s="319"/>
      <c r="CEA221" s="319"/>
      <c r="CEB221" s="319"/>
      <c r="CEC221" s="319"/>
      <c r="CED221" s="319"/>
      <c r="CEE221" s="319"/>
      <c r="CEF221" s="319"/>
      <c r="CEG221" s="319"/>
      <c r="CEH221" s="319"/>
      <c r="CEI221" s="319"/>
      <c r="CEJ221" s="319"/>
      <c r="CEK221" s="319"/>
      <c r="CEL221" s="319"/>
      <c r="CEM221" s="319"/>
      <c r="CEN221" s="319"/>
      <c r="CEO221" s="319"/>
      <c r="CEP221" s="319"/>
      <c r="CEQ221" s="319"/>
      <c r="CER221" s="319"/>
      <c r="CES221" s="319"/>
      <c r="CET221" s="319"/>
      <c r="CEU221" s="319"/>
      <c r="CEV221" s="319"/>
      <c r="CEW221" s="319"/>
      <c r="CEX221" s="319"/>
      <c r="CEY221" s="319"/>
      <c r="CEZ221" s="319"/>
      <c r="CFA221" s="319"/>
      <c r="CFB221" s="319"/>
      <c r="CFC221" s="319"/>
      <c r="CFD221" s="319"/>
      <c r="CFE221" s="319"/>
      <c r="CFF221" s="319"/>
      <c r="CFG221" s="319"/>
      <c r="CFH221" s="319"/>
      <c r="CFI221" s="319"/>
      <c r="CFJ221" s="319"/>
      <c r="CFK221" s="319"/>
      <c r="CFL221" s="319"/>
      <c r="CFM221" s="319"/>
      <c r="CFN221" s="319"/>
      <c r="CFO221" s="319"/>
      <c r="CFP221" s="319"/>
      <c r="CFQ221" s="319"/>
      <c r="CFR221" s="319"/>
      <c r="CFS221" s="319"/>
      <c r="CFT221" s="319"/>
      <c r="CFU221" s="319"/>
      <c r="CFV221" s="319"/>
      <c r="CFW221" s="319"/>
      <c r="CFX221" s="319"/>
      <c r="CFY221" s="319"/>
      <c r="CFZ221" s="319"/>
      <c r="CGA221" s="319"/>
      <c r="CGB221" s="319"/>
      <c r="CGC221" s="319"/>
      <c r="CGD221" s="319"/>
      <c r="CGE221" s="319"/>
      <c r="CGF221" s="319"/>
      <c r="CGG221" s="319"/>
      <c r="CGH221" s="319"/>
      <c r="CGI221" s="319"/>
      <c r="CGJ221" s="319"/>
      <c r="CGK221" s="319"/>
      <c r="CGL221" s="319"/>
      <c r="CGM221" s="319"/>
      <c r="CGN221" s="319"/>
      <c r="CGO221" s="319"/>
      <c r="CGP221" s="319"/>
      <c r="CGQ221" s="319"/>
      <c r="CGR221" s="319"/>
      <c r="CGS221" s="319"/>
      <c r="CGT221" s="319"/>
      <c r="CGU221" s="319"/>
      <c r="CGV221" s="319"/>
      <c r="CGW221" s="319"/>
      <c r="CGX221" s="319"/>
      <c r="CGY221" s="319"/>
      <c r="CGZ221" s="319"/>
      <c r="CHA221" s="319"/>
      <c r="CHB221" s="319"/>
      <c r="CHC221" s="319"/>
      <c r="CHD221" s="319"/>
      <c r="CHE221" s="319"/>
      <c r="CHF221" s="319"/>
      <c r="CHG221" s="319"/>
      <c r="CHH221" s="319"/>
      <c r="CHI221" s="319"/>
      <c r="CHJ221" s="319"/>
      <c r="CHK221" s="319"/>
      <c r="CHL221" s="319"/>
      <c r="CHM221" s="319"/>
      <c r="CHN221" s="319"/>
      <c r="CHO221" s="319"/>
      <c r="CHP221" s="319"/>
      <c r="CHQ221" s="319"/>
      <c r="CHR221" s="319"/>
      <c r="CHS221" s="319"/>
      <c r="CHT221" s="319"/>
      <c r="CHU221" s="319"/>
      <c r="CHV221" s="319"/>
      <c r="CHW221" s="319"/>
      <c r="CHX221" s="319"/>
      <c r="CHY221" s="319"/>
      <c r="CHZ221" s="319"/>
      <c r="CIA221" s="319"/>
      <c r="CIB221" s="319"/>
      <c r="CIC221" s="319"/>
      <c r="CID221" s="319"/>
      <c r="CIE221" s="319"/>
      <c r="CIF221" s="319"/>
      <c r="CIG221" s="319"/>
      <c r="CIH221" s="319"/>
      <c r="CII221" s="319"/>
      <c r="CIJ221" s="319"/>
      <c r="CIK221" s="319"/>
      <c r="CIL221" s="319"/>
      <c r="CIM221" s="319"/>
      <c r="CIN221" s="319"/>
      <c r="CIO221" s="319"/>
      <c r="CIP221" s="319"/>
      <c r="CIQ221" s="319"/>
      <c r="CIR221" s="319"/>
      <c r="CIS221" s="319"/>
      <c r="CIT221" s="319"/>
      <c r="CIU221" s="319"/>
      <c r="CIV221" s="319"/>
      <c r="CIW221" s="319"/>
      <c r="CIX221" s="319"/>
      <c r="CIY221" s="319"/>
      <c r="CIZ221" s="319"/>
      <c r="CJA221" s="319"/>
      <c r="CJB221" s="319"/>
      <c r="CJC221" s="319"/>
      <c r="CJD221" s="319"/>
      <c r="CJE221" s="319"/>
      <c r="CJF221" s="319"/>
      <c r="CJG221" s="319"/>
      <c r="CJH221" s="319"/>
      <c r="CJI221" s="319"/>
      <c r="CJJ221" s="319"/>
      <c r="CJK221" s="319"/>
      <c r="CJL221" s="319"/>
      <c r="CJM221" s="319"/>
      <c r="CJN221" s="319"/>
      <c r="CJO221" s="319"/>
      <c r="CJP221" s="319"/>
      <c r="CJQ221" s="319"/>
      <c r="CJR221" s="319"/>
      <c r="CJS221" s="319"/>
      <c r="CJT221" s="319"/>
      <c r="CJU221" s="319"/>
      <c r="CJV221" s="319"/>
      <c r="CJW221" s="319"/>
      <c r="CJX221" s="319"/>
      <c r="CJY221" s="319"/>
      <c r="CJZ221" s="319"/>
      <c r="CKA221" s="319"/>
      <c r="CKB221" s="319"/>
      <c r="CKC221" s="319"/>
      <c r="CKD221" s="319"/>
      <c r="CKE221" s="319"/>
      <c r="CKF221" s="319"/>
      <c r="CKG221" s="319"/>
      <c r="CKH221" s="319"/>
      <c r="CKI221" s="319"/>
      <c r="CKJ221" s="319"/>
      <c r="CKK221" s="319"/>
      <c r="CKL221" s="319"/>
      <c r="CKM221" s="319"/>
      <c r="CKN221" s="319"/>
      <c r="CKO221" s="319"/>
      <c r="CKP221" s="319"/>
      <c r="CKQ221" s="319"/>
      <c r="CKR221" s="319"/>
      <c r="CKS221" s="319"/>
      <c r="CKT221" s="319"/>
      <c r="CKU221" s="319"/>
      <c r="CKV221" s="319"/>
      <c r="CKW221" s="319"/>
      <c r="CKX221" s="319"/>
      <c r="CKY221" s="319"/>
      <c r="CKZ221" s="319"/>
      <c r="CLA221" s="319"/>
      <c r="CLB221" s="319"/>
      <c r="CLC221" s="319"/>
      <c r="CLD221" s="319"/>
      <c r="CLE221" s="319"/>
      <c r="CLF221" s="319"/>
      <c r="CLG221" s="319"/>
      <c r="CLH221" s="319"/>
      <c r="CLI221" s="319"/>
      <c r="CLJ221" s="319"/>
      <c r="CLK221" s="319"/>
      <c r="CLL221" s="319"/>
      <c r="CLM221" s="319"/>
      <c r="CLN221" s="319"/>
      <c r="CLO221" s="319"/>
      <c r="CLP221" s="319"/>
      <c r="CLQ221" s="319"/>
      <c r="CLR221" s="319"/>
      <c r="CLS221" s="319"/>
      <c r="CLT221" s="319"/>
      <c r="CLU221" s="319"/>
      <c r="CLV221" s="319"/>
      <c r="CLW221" s="319"/>
      <c r="CLX221" s="319"/>
      <c r="CLY221" s="319"/>
      <c r="CLZ221" s="319"/>
      <c r="CMA221" s="319"/>
      <c r="CMB221" s="319"/>
      <c r="CMC221" s="319"/>
      <c r="CMD221" s="319"/>
      <c r="CME221" s="319"/>
      <c r="CMF221" s="319"/>
      <c r="CMG221" s="319"/>
      <c r="CMH221" s="319"/>
      <c r="CMI221" s="319"/>
      <c r="CMJ221" s="319"/>
      <c r="CMK221" s="319"/>
      <c r="CML221" s="319"/>
      <c r="CMM221" s="319"/>
      <c r="CMN221" s="319"/>
      <c r="CMO221" s="319"/>
      <c r="CMP221" s="319"/>
      <c r="CMQ221" s="319"/>
      <c r="CMR221" s="319"/>
      <c r="CMS221" s="319"/>
      <c r="CMT221" s="319"/>
      <c r="CMU221" s="319"/>
      <c r="CMV221" s="319"/>
      <c r="CMW221" s="319"/>
      <c r="CMX221" s="319"/>
      <c r="CMY221" s="319"/>
      <c r="CMZ221" s="319"/>
      <c r="CNA221" s="319"/>
      <c r="CNB221" s="319"/>
      <c r="CNC221" s="319"/>
      <c r="CND221" s="319"/>
      <c r="CNE221" s="319"/>
      <c r="CNF221" s="319"/>
      <c r="CNG221" s="319"/>
      <c r="CNH221" s="319"/>
      <c r="CNI221" s="319"/>
      <c r="CNJ221" s="319"/>
      <c r="CNK221" s="319"/>
      <c r="CNL221" s="319"/>
      <c r="CNM221" s="319"/>
      <c r="CNN221" s="319"/>
      <c r="CNO221" s="319"/>
      <c r="CNP221" s="319"/>
      <c r="CNQ221" s="319"/>
      <c r="CNR221" s="319"/>
      <c r="CNS221" s="319"/>
      <c r="CNT221" s="319"/>
      <c r="CNU221" s="319"/>
      <c r="CNV221" s="319"/>
      <c r="CNW221" s="319"/>
      <c r="CNX221" s="319"/>
      <c r="CNY221" s="319"/>
      <c r="CNZ221" s="319"/>
      <c r="COA221" s="319"/>
      <c r="COB221" s="319"/>
      <c r="COC221" s="319"/>
      <c r="COD221" s="319"/>
      <c r="COE221" s="319"/>
      <c r="COF221" s="319"/>
      <c r="COG221" s="319"/>
      <c r="COH221" s="319"/>
      <c r="COI221" s="319"/>
      <c r="COJ221" s="319"/>
      <c r="COK221" s="319"/>
      <c r="COL221" s="319"/>
      <c r="COM221" s="319"/>
      <c r="CON221" s="319"/>
      <c r="COO221" s="319"/>
      <c r="COP221" s="319"/>
      <c r="COQ221" s="319"/>
      <c r="COR221" s="319"/>
      <c r="COS221" s="319"/>
      <c r="COT221" s="319"/>
      <c r="COU221" s="319"/>
      <c r="COV221" s="319"/>
      <c r="COW221" s="319"/>
      <c r="COX221" s="319"/>
      <c r="COY221" s="319"/>
      <c r="COZ221" s="319"/>
      <c r="CPA221" s="319"/>
      <c r="CPB221" s="319"/>
      <c r="CPC221" s="319"/>
      <c r="CPD221" s="319"/>
      <c r="CPE221" s="319"/>
      <c r="CPF221" s="319"/>
      <c r="CPG221" s="319"/>
      <c r="CPH221" s="319"/>
      <c r="CPI221" s="319"/>
      <c r="CPJ221" s="319"/>
      <c r="CPK221" s="319"/>
      <c r="CPL221" s="319"/>
      <c r="CPM221" s="319"/>
      <c r="CPN221" s="319"/>
      <c r="CPO221" s="319"/>
      <c r="CPP221" s="319"/>
      <c r="CPQ221" s="319"/>
      <c r="CPR221" s="319"/>
      <c r="CPS221" s="319"/>
      <c r="CPT221" s="319"/>
      <c r="CPU221" s="319"/>
      <c r="CPV221" s="319"/>
      <c r="CPW221" s="319"/>
      <c r="CPX221" s="319"/>
      <c r="CPY221" s="319"/>
      <c r="CPZ221" s="319"/>
      <c r="CQA221" s="319"/>
      <c r="CQB221" s="319"/>
      <c r="CQC221" s="319"/>
      <c r="CQD221" s="319"/>
      <c r="CQE221" s="319"/>
      <c r="CQF221" s="319"/>
      <c r="CQG221" s="319"/>
      <c r="CQH221" s="319"/>
      <c r="CQI221" s="319"/>
      <c r="CQJ221" s="319"/>
      <c r="CQK221" s="319"/>
      <c r="CQL221" s="319"/>
      <c r="CQM221" s="319"/>
      <c r="CQN221" s="319"/>
      <c r="CQO221" s="319"/>
      <c r="CQP221" s="319"/>
      <c r="CQQ221" s="319"/>
      <c r="CQR221" s="319"/>
      <c r="CQS221" s="319"/>
      <c r="CQT221" s="319"/>
      <c r="CQU221" s="319"/>
      <c r="CQV221" s="319"/>
      <c r="CQW221" s="319"/>
      <c r="CQX221" s="319"/>
      <c r="CQY221" s="319"/>
      <c r="CQZ221" s="319"/>
      <c r="CRA221" s="319"/>
      <c r="CRB221" s="319"/>
      <c r="CRC221" s="319"/>
      <c r="CRD221" s="319"/>
      <c r="CRE221" s="319"/>
      <c r="CRF221" s="319"/>
      <c r="CRG221" s="319"/>
      <c r="CRH221" s="319"/>
      <c r="CRI221" s="319"/>
      <c r="CRJ221" s="319"/>
      <c r="CRK221" s="319"/>
      <c r="CRL221" s="319"/>
      <c r="CRM221" s="319"/>
      <c r="CRN221" s="319"/>
      <c r="CRO221" s="319"/>
      <c r="CRP221" s="319"/>
      <c r="CRQ221" s="319"/>
      <c r="CRR221" s="319"/>
      <c r="CRS221" s="319"/>
      <c r="CRT221" s="319"/>
      <c r="CRU221" s="319"/>
      <c r="CRV221" s="319"/>
      <c r="CRW221" s="319"/>
      <c r="CRX221" s="319"/>
      <c r="CRY221" s="319"/>
      <c r="CRZ221" s="319"/>
      <c r="CSA221" s="319"/>
      <c r="CSB221" s="319"/>
      <c r="CSC221" s="319"/>
      <c r="CSD221" s="319"/>
      <c r="CSE221" s="319"/>
      <c r="CSF221" s="319"/>
      <c r="CSG221" s="319"/>
      <c r="CSH221" s="319"/>
      <c r="CSI221" s="319"/>
      <c r="CSJ221" s="319"/>
      <c r="CSK221" s="319"/>
      <c r="CSL221" s="319"/>
      <c r="CSM221" s="319"/>
      <c r="CSN221" s="319"/>
      <c r="CSO221" s="319"/>
      <c r="CSP221" s="319"/>
      <c r="CSQ221" s="319"/>
      <c r="CSR221" s="319"/>
      <c r="CSS221" s="319"/>
      <c r="CST221" s="319"/>
      <c r="CSU221" s="319"/>
      <c r="CSV221" s="319"/>
      <c r="CSW221" s="319"/>
      <c r="CSX221" s="319"/>
      <c r="CSY221" s="319"/>
      <c r="CSZ221" s="319"/>
      <c r="CTA221" s="319"/>
      <c r="CTB221" s="319"/>
      <c r="CTC221" s="319"/>
      <c r="CTD221" s="319"/>
      <c r="CTE221" s="319"/>
      <c r="CTF221" s="319"/>
      <c r="CTG221" s="319"/>
      <c r="CTH221" s="319"/>
      <c r="CTI221" s="319"/>
      <c r="CTJ221" s="319"/>
      <c r="CTK221" s="319"/>
      <c r="CTL221" s="319"/>
      <c r="CTM221" s="319"/>
      <c r="CTN221" s="319"/>
      <c r="CTO221" s="319"/>
      <c r="CTP221" s="319"/>
      <c r="CTQ221" s="319"/>
      <c r="CTR221" s="319"/>
      <c r="CTS221" s="319"/>
      <c r="CTT221" s="319"/>
      <c r="CTU221" s="319"/>
      <c r="CTV221" s="319"/>
      <c r="CTW221" s="319"/>
      <c r="CTX221" s="319"/>
      <c r="CTY221" s="319"/>
      <c r="CTZ221" s="319"/>
      <c r="CUA221" s="319"/>
      <c r="CUB221" s="319"/>
      <c r="CUC221" s="319"/>
      <c r="CUD221" s="319"/>
      <c r="CUE221" s="319"/>
      <c r="CUF221" s="319"/>
      <c r="CUG221" s="319"/>
      <c r="CUH221" s="319"/>
      <c r="CUI221" s="319"/>
      <c r="CUJ221" s="319"/>
      <c r="CUK221" s="319"/>
      <c r="CUL221" s="319"/>
      <c r="CUM221" s="319"/>
      <c r="CUN221" s="319"/>
      <c r="CUO221" s="319"/>
      <c r="CUP221" s="319"/>
      <c r="CUQ221" s="319"/>
      <c r="CUR221" s="319"/>
      <c r="CUS221" s="319"/>
      <c r="CUT221" s="319"/>
      <c r="CUU221" s="319"/>
      <c r="CUV221" s="319"/>
      <c r="CUW221" s="319"/>
      <c r="CUX221" s="319"/>
      <c r="CUY221" s="319"/>
      <c r="CUZ221" s="319"/>
      <c r="CVA221" s="319"/>
      <c r="CVB221" s="319"/>
      <c r="CVC221" s="319"/>
      <c r="CVD221" s="319"/>
      <c r="CVE221" s="319"/>
      <c r="CVF221" s="319"/>
      <c r="CVG221" s="319"/>
      <c r="CVH221" s="319"/>
      <c r="CVI221" s="319"/>
      <c r="CVJ221" s="319"/>
      <c r="CVK221" s="319"/>
      <c r="CVL221" s="319"/>
      <c r="CVM221" s="319"/>
      <c r="CVN221" s="319"/>
      <c r="CVO221" s="319"/>
      <c r="CVP221" s="319"/>
      <c r="CVQ221" s="319"/>
      <c r="CVR221" s="319"/>
      <c r="CVS221" s="319"/>
      <c r="CVT221" s="319"/>
      <c r="CVU221" s="319"/>
      <c r="CVV221" s="319"/>
      <c r="CVW221" s="319"/>
      <c r="CVX221" s="319"/>
      <c r="CVY221" s="319"/>
      <c r="CVZ221" s="319"/>
      <c r="CWA221" s="319"/>
      <c r="CWB221" s="319"/>
      <c r="CWC221" s="319"/>
      <c r="CWD221" s="319"/>
      <c r="CWE221" s="319"/>
      <c r="CWF221" s="319"/>
      <c r="CWG221" s="319"/>
      <c r="CWH221" s="319"/>
      <c r="CWI221" s="319"/>
      <c r="CWJ221" s="319"/>
      <c r="CWK221" s="319"/>
      <c r="CWL221" s="319"/>
      <c r="CWM221" s="319"/>
      <c r="CWN221" s="319"/>
      <c r="CWO221" s="319"/>
      <c r="CWP221" s="319"/>
      <c r="CWQ221" s="319"/>
      <c r="CWR221" s="319"/>
      <c r="CWS221" s="319"/>
      <c r="CWT221" s="319"/>
      <c r="CWU221" s="319"/>
      <c r="CWV221" s="319"/>
      <c r="CWW221" s="319"/>
      <c r="CWX221" s="319"/>
      <c r="CWY221" s="319"/>
      <c r="CWZ221" s="319"/>
      <c r="CXA221" s="319"/>
      <c r="CXB221" s="319"/>
      <c r="CXC221" s="319"/>
      <c r="CXD221" s="319"/>
      <c r="CXE221" s="319"/>
      <c r="CXF221" s="319"/>
      <c r="CXG221" s="319"/>
      <c r="CXH221" s="319"/>
      <c r="CXI221" s="319"/>
      <c r="CXJ221" s="319"/>
      <c r="CXK221" s="319"/>
      <c r="CXL221" s="319"/>
      <c r="CXM221" s="319"/>
      <c r="CXN221" s="319"/>
      <c r="CXO221" s="319"/>
      <c r="CXP221" s="319"/>
      <c r="CXQ221" s="319"/>
      <c r="CXR221" s="319"/>
      <c r="CXS221" s="319"/>
      <c r="CXT221" s="319"/>
      <c r="CXU221" s="319"/>
      <c r="CXV221" s="319"/>
      <c r="CXW221" s="319"/>
      <c r="CXX221" s="319"/>
      <c r="CXY221" s="319"/>
      <c r="CXZ221" s="319"/>
      <c r="CYA221" s="319"/>
      <c r="CYB221" s="319"/>
      <c r="CYC221" s="319"/>
      <c r="CYD221" s="319"/>
      <c r="CYE221" s="319"/>
      <c r="CYF221" s="319"/>
      <c r="CYG221" s="319"/>
      <c r="CYH221" s="319"/>
      <c r="CYI221" s="319"/>
      <c r="CYJ221" s="319"/>
      <c r="CYK221" s="319"/>
      <c r="CYL221" s="319"/>
      <c r="CYM221" s="319"/>
      <c r="CYN221" s="319"/>
      <c r="CYO221" s="319"/>
      <c r="CYP221" s="319"/>
      <c r="CYQ221" s="319"/>
      <c r="CYR221" s="319"/>
      <c r="CYS221" s="319"/>
      <c r="CYT221" s="319"/>
      <c r="CYU221" s="319"/>
      <c r="CYV221" s="319"/>
      <c r="CYW221" s="319"/>
      <c r="CYX221" s="319"/>
      <c r="CYY221" s="319"/>
      <c r="CYZ221" s="319"/>
      <c r="CZA221" s="319"/>
      <c r="CZB221" s="319"/>
      <c r="CZC221" s="319"/>
      <c r="CZD221" s="319"/>
      <c r="CZE221" s="319"/>
      <c r="CZF221" s="319"/>
      <c r="CZG221" s="319"/>
      <c r="CZH221" s="319"/>
      <c r="CZI221" s="319"/>
      <c r="CZJ221" s="319"/>
      <c r="CZK221" s="319"/>
      <c r="CZL221" s="319"/>
      <c r="CZM221" s="319"/>
      <c r="CZN221" s="319"/>
      <c r="CZO221" s="319"/>
      <c r="CZP221" s="319"/>
      <c r="CZQ221" s="319"/>
      <c r="CZR221" s="319"/>
      <c r="CZS221" s="319"/>
      <c r="CZT221" s="319"/>
      <c r="CZU221" s="319"/>
      <c r="CZV221" s="319"/>
      <c r="CZW221" s="319"/>
      <c r="CZX221" s="319"/>
      <c r="CZY221" s="319"/>
      <c r="CZZ221" s="319"/>
      <c r="DAA221" s="319"/>
      <c r="DAB221" s="319"/>
      <c r="DAC221" s="319"/>
      <c r="DAD221" s="319"/>
      <c r="DAE221" s="319"/>
      <c r="DAF221" s="319"/>
      <c r="DAG221" s="319"/>
      <c r="DAH221" s="319"/>
      <c r="DAI221" s="319"/>
      <c r="DAJ221" s="319"/>
      <c r="DAK221" s="319"/>
      <c r="DAL221" s="319"/>
      <c r="DAM221" s="319"/>
      <c r="DAN221" s="319"/>
      <c r="DAO221" s="319"/>
      <c r="DAP221" s="319"/>
      <c r="DAQ221" s="319"/>
      <c r="DAR221" s="319"/>
      <c r="DAS221" s="319"/>
      <c r="DAT221" s="319"/>
      <c r="DAU221" s="319"/>
      <c r="DAV221" s="319"/>
      <c r="DAW221" s="319"/>
      <c r="DAX221" s="319"/>
      <c r="DAY221" s="319"/>
      <c r="DAZ221" s="319"/>
      <c r="DBA221" s="319"/>
      <c r="DBB221" s="319"/>
      <c r="DBC221" s="319"/>
      <c r="DBD221" s="319"/>
      <c r="DBE221" s="319"/>
      <c r="DBF221" s="319"/>
      <c r="DBG221" s="319"/>
      <c r="DBH221" s="319"/>
      <c r="DBI221" s="319"/>
      <c r="DBJ221" s="319"/>
      <c r="DBK221" s="319"/>
      <c r="DBL221" s="319"/>
      <c r="DBM221" s="319"/>
      <c r="DBN221" s="319"/>
      <c r="DBO221" s="319"/>
      <c r="DBP221" s="319"/>
      <c r="DBQ221" s="319"/>
      <c r="DBR221" s="319"/>
      <c r="DBS221" s="319"/>
      <c r="DBT221" s="319"/>
      <c r="DBU221" s="319"/>
      <c r="DBV221" s="319"/>
      <c r="DBW221" s="319"/>
      <c r="DBX221" s="319"/>
      <c r="DBY221" s="319"/>
      <c r="DBZ221" s="319"/>
      <c r="DCA221" s="319"/>
      <c r="DCB221" s="319"/>
      <c r="DCC221" s="319"/>
      <c r="DCD221" s="319"/>
      <c r="DCE221" s="319"/>
      <c r="DCF221" s="319"/>
      <c r="DCG221" s="319"/>
      <c r="DCH221" s="319"/>
      <c r="DCI221" s="319"/>
      <c r="DCJ221" s="319"/>
      <c r="DCK221" s="319"/>
      <c r="DCL221" s="319"/>
      <c r="DCM221" s="319"/>
      <c r="DCN221" s="319"/>
      <c r="DCO221" s="319"/>
      <c r="DCP221" s="319"/>
      <c r="DCQ221" s="319"/>
      <c r="DCR221" s="319"/>
      <c r="DCS221" s="319"/>
      <c r="DCT221" s="319"/>
      <c r="DCU221" s="319"/>
      <c r="DCV221" s="319"/>
      <c r="DCW221" s="319"/>
      <c r="DCX221" s="319"/>
      <c r="DCY221" s="319"/>
      <c r="DCZ221" s="319"/>
      <c r="DDA221" s="319"/>
      <c r="DDB221" s="319"/>
      <c r="DDC221" s="319"/>
      <c r="DDD221" s="319"/>
      <c r="DDE221" s="319"/>
      <c r="DDF221" s="319"/>
      <c r="DDG221" s="319"/>
      <c r="DDH221" s="319"/>
      <c r="DDI221" s="319"/>
      <c r="DDJ221" s="319"/>
      <c r="DDK221" s="319"/>
      <c r="DDL221" s="319"/>
      <c r="DDM221" s="319"/>
      <c r="DDN221" s="319"/>
      <c r="DDO221" s="319"/>
      <c r="DDP221" s="319"/>
      <c r="DDQ221" s="319"/>
      <c r="DDR221" s="319"/>
      <c r="DDS221" s="319"/>
      <c r="DDT221" s="319"/>
      <c r="DDU221" s="319"/>
      <c r="DDV221" s="319"/>
      <c r="DDW221" s="319"/>
      <c r="DDX221" s="319"/>
      <c r="DDY221" s="319"/>
      <c r="DDZ221" s="319"/>
      <c r="DEA221" s="319"/>
      <c r="DEB221" s="319"/>
      <c r="DEC221" s="319"/>
      <c r="DED221" s="319"/>
      <c r="DEE221" s="319"/>
      <c r="DEF221" s="319"/>
      <c r="DEG221" s="319"/>
      <c r="DEH221" s="319"/>
      <c r="DEI221" s="319"/>
      <c r="DEJ221" s="319"/>
      <c r="DEK221" s="319"/>
      <c r="DEL221" s="319"/>
      <c r="DEM221" s="319"/>
      <c r="DEN221" s="319"/>
      <c r="DEO221" s="319"/>
      <c r="DEP221" s="319"/>
      <c r="DEQ221" s="319"/>
      <c r="DER221" s="319"/>
      <c r="DES221" s="319"/>
      <c r="DET221" s="319"/>
      <c r="DEU221" s="319"/>
      <c r="DEV221" s="319"/>
      <c r="DEW221" s="319"/>
      <c r="DEX221" s="319"/>
      <c r="DEY221" s="319"/>
      <c r="DEZ221" s="319"/>
      <c r="DFA221" s="319"/>
      <c r="DFB221" s="319"/>
      <c r="DFC221" s="319"/>
      <c r="DFD221" s="319"/>
      <c r="DFE221" s="319"/>
      <c r="DFF221" s="319"/>
      <c r="DFG221" s="319"/>
      <c r="DFH221" s="319"/>
      <c r="DFI221" s="319"/>
      <c r="DFJ221" s="319"/>
      <c r="DFK221" s="319"/>
      <c r="DFL221" s="319"/>
      <c r="DFM221" s="319"/>
      <c r="DFN221" s="319"/>
      <c r="DFO221" s="319"/>
      <c r="DFP221" s="319"/>
      <c r="DFQ221" s="319"/>
      <c r="DFR221" s="319"/>
      <c r="DFS221" s="319"/>
      <c r="DFT221" s="319"/>
      <c r="DFU221" s="319"/>
      <c r="DFV221" s="319"/>
      <c r="DFW221" s="319"/>
      <c r="DFX221" s="319"/>
      <c r="DFY221" s="319"/>
      <c r="DFZ221" s="319"/>
      <c r="DGA221" s="319"/>
      <c r="DGB221" s="319"/>
      <c r="DGC221" s="319"/>
      <c r="DGD221" s="319"/>
      <c r="DGE221" s="319"/>
      <c r="DGF221" s="319"/>
      <c r="DGG221" s="319"/>
      <c r="DGH221" s="319"/>
      <c r="DGI221" s="319"/>
      <c r="DGJ221" s="319"/>
      <c r="DGK221" s="319"/>
      <c r="DGL221" s="319"/>
      <c r="DGM221" s="319"/>
      <c r="DGN221" s="319"/>
      <c r="DGO221" s="319"/>
      <c r="DGP221" s="319"/>
      <c r="DGQ221" s="319"/>
      <c r="DGR221" s="319"/>
      <c r="DGS221" s="319"/>
      <c r="DGT221" s="319"/>
      <c r="DGU221" s="319"/>
      <c r="DGV221" s="319"/>
      <c r="DGW221" s="319"/>
      <c r="DGX221" s="319"/>
      <c r="DGY221" s="319"/>
      <c r="DGZ221" s="319"/>
      <c r="DHA221" s="319"/>
      <c r="DHB221" s="319"/>
      <c r="DHC221" s="319"/>
      <c r="DHD221" s="319"/>
      <c r="DHE221" s="319"/>
      <c r="DHF221" s="319"/>
      <c r="DHG221" s="319"/>
      <c r="DHH221" s="319"/>
      <c r="DHI221" s="319"/>
      <c r="DHJ221" s="319"/>
      <c r="DHK221" s="319"/>
      <c r="DHL221" s="319"/>
      <c r="DHM221" s="319"/>
      <c r="DHN221" s="319"/>
      <c r="DHO221" s="319"/>
      <c r="DHP221" s="319"/>
      <c r="DHQ221" s="319"/>
      <c r="DHR221" s="319"/>
      <c r="DHS221" s="319"/>
      <c r="DHT221" s="319"/>
      <c r="DHU221" s="319"/>
      <c r="DHV221" s="319"/>
      <c r="DHW221" s="319"/>
      <c r="DHX221" s="319"/>
      <c r="DHY221" s="319"/>
      <c r="DHZ221" s="319"/>
      <c r="DIA221" s="319"/>
      <c r="DIB221" s="319"/>
      <c r="DIC221" s="319"/>
      <c r="DID221" s="319"/>
      <c r="DIE221" s="319"/>
      <c r="DIF221" s="319"/>
      <c r="DIG221" s="319"/>
      <c r="DIH221" s="319"/>
      <c r="DII221" s="319"/>
      <c r="DIJ221" s="319"/>
      <c r="DIK221" s="319"/>
      <c r="DIL221" s="319"/>
      <c r="DIM221" s="319"/>
      <c r="DIN221" s="319"/>
      <c r="DIO221" s="319"/>
      <c r="DIP221" s="319"/>
      <c r="DIQ221" s="319"/>
      <c r="DIR221" s="319"/>
      <c r="DIS221" s="319"/>
      <c r="DIT221" s="319"/>
      <c r="DIU221" s="319"/>
      <c r="DIV221" s="319"/>
      <c r="DIW221" s="319"/>
      <c r="DIX221" s="319"/>
      <c r="DIY221" s="319"/>
      <c r="DIZ221" s="319"/>
      <c r="DJA221" s="319"/>
      <c r="DJB221" s="319"/>
      <c r="DJC221" s="319"/>
      <c r="DJD221" s="319"/>
      <c r="DJE221" s="319"/>
      <c r="DJF221" s="319"/>
      <c r="DJG221" s="319"/>
      <c r="DJH221" s="319"/>
      <c r="DJI221" s="319"/>
      <c r="DJJ221" s="319"/>
      <c r="DJK221" s="319"/>
      <c r="DJL221" s="319"/>
      <c r="DJM221" s="319"/>
      <c r="DJN221" s="319"/>
      <c r="DJO221" s="319"/>
      <c r="DJP221" s="319"/>
      <c r="DJQ221" s="319"/>
      <c r="DJR221" s="319"/>
      <c r="DJS221" s="319"/>
      <c r="DJT221" s="319"/>
      <c r="DJU221" s="319"/>
      <c r="DJV221" s="319"/>
      <c r="DJW221" s="319"/>
      <c r="DJX221" s="319"/>
      <c r="DJY221" s="319"/>
      <c r="DJZ221" s="319"/>
      <c r="DKA221" s="319"/>
      <c r="DKB221" s="319"/>
      <c r="DKC221" s="319"/>
      <c r="DKD221" s="319"/>
      <c r="DKE221" s="319"/>
      <c r="DKF221" s="319"/>
      <c r="DKG221" s="319"/>
      <c r="DKH221" s="319"/>
      <c r="DKI221" s="319"/>
      <c r="DKJ221" s="319"/>
      <c r="DKK221" s="319"/>
      <c r="DKL221" s="319"/>
      <c r="DKM221" s="319"/>
      <c r="DKN221" s="319"/>
      <c r="DKO221" s="319"/>
      <c r="DKP221" s="319"/>
      <c r="DKQ221" s="319"/>
      <c r="DKR221" s="319"/>
      <c r="DKS221" s="319"/>
      <c r="DKT221" s="319"/>
      <c r="DKU221" s="319"/>
      <c r="DKV221" s="319"/>
      <c r="DKW221" s="319"/>
      <c r="DKX221" s="319"/>
      <c r="DKY221" s="319"/>
      <c r="DKZ221" s="319"/>
      <c r="DLA221" s="319"/>
      <c r="DLB221" s="319"/>
      <c r="DLC221" s="319"/>
      <c r="DLD221" s="319"/>
      <c r="DLE221" s="319"/>
      <c r="DLF221" s="319"/>
      <c r="DLG221" s="319"/>
      <c r="DLH221" s="319"/>
      <c r="DLI221" s="319"/>
      <c r="DLJ221" s="319"/>
      <c r="DLK221" s="319"/>
      <c r="DLL221" s="319"/>
      <c r="DLM221" s="319"/>
      <c r="DLN221" s="319"/>
      <c r="DLO221" s="319"/>
      <c r="DLP221" s="319"/>
      <c r="DLQ221" s="319"/>
      <c r="DLR221" s="319"/>
      <c r="DLS221" s="319"/>
      <c r="DLT221" s="319"/>
      <c r="DLU221" s="319"/>
      <c r="DLV221" s="319"/>
      <c r="DLW221" s="319"/>
      <c r="DLX221" s="319"/>
      <c r="DLY221" s="319"/>
      <c r="DLZ221" s="319"/>
      <c r="DMA221" s="319"/>
      <c r="DMB221" s="319"/>
      <c r="DMC221" s="319"/>
      <c r="DMD221" s="319"/>
      <c r="DME221" s="319"/>
      <c r="DMF221" s="319"/>
      <c r="DMG221" s="319"/>
      <c r="DMH221" s="319"/>
      <c r="DMI221" s="319"/>
      <c r="DMJ221" s="319"/>
      <c r="DMK221" s="319"/>
      <c r="DML221" s="319"/>
      <c r="DMM221" s="319"/>
      <c r="DMN221" s="319"/>
      <c r="DMO221" s="319"/>
      <c r="DMP221" s="319"/>
      <c r="DMQ221" s="319"/>
      <c r="DMR221" s="319"/>
      <c r="DMS221" s="319"/>
      <c r="DMT221" s="319"/>
      <c r="DMU221" s="319"/>
      <c r="DMV221" s="319"/>
      <c r="DMW221" s="319"/>
      <c r="DMX221" s="319"/>
      <c r="DMY221" s="319"/>
      <c r="DMZ221" s="319"/>
      <c r="DNA221" s="319"/>
      <c r="DNB221" s="319"/>
      <c r="DNC221" s="319"/>
      <c r="DND221" s="319"/>
      <c r="DNE221" s="319"/>
      <c r="DNF221" s="319"/>
      <c r="DNG221" s="319"/>
      <c r="DNH221" s="319"/>
      <c r="DNI221" s="319"/>
      <c r="DNJ221" s="319"/>
      <c r="DNK221" s="319"/>
      <c r="DNL221" s="319"/>
      <c r="DNM221" s="319"/>
      <c r="DNN221" s="319"/>
      <c r="DNO221" s="319"/>
      <c r="DNP221" s="319"/>
      <c r="DNQ221" s="319"/>
      <c r="DNR221" s="319"/>
      <c r="DNS221" s="319"/>
      <c r="DNT221" s="319"/>
      <c r="DNU221" s="319"/>
      <c r="DNV221" s="319"/>
      <c r="DNW221" s="319"/>
      <c r="DNX221" s="319"/>
      <c r="DNY221" s="319"/>
      <c r="DNZ221" s="319"/>
      <c r="DOA221" s="319"/>
      <c r="DOB221" s="319"/>
      <c r="DOC221" s="319"/>
      <c r="DOD221" s="319"/>
      <c r="DOE221" s="319"/>
      <c r="DOF221" s="319"/>
      <c r="DOG221" s="319"/>
      <c r="DOH221" s="319"/>
      <c r="DOI221" s="319"/>
      <c r="DOJ221" s="319"/>
      <c r="DOK221" s="319"/>
      <c r="DOL221" s="319"/>
      <c r="DOM221" s="319"/>
      <c r="DON221" s="319"/>
      <c r="DOO221" s="319"/>
      <c r="DOP221" s="319"/>
      <c r="DOQ221" s="319"/>
      <c r="DOR221" s="319"/>
      <c r="DOS221" s="319"/>
      <c r="DOT221" s="319"/>
      <c r="DOU221" s="319"/>
      <c r="DOV221" s="319"/>
      <c r="DOW221" s="319"/>
      <c r="DOX221" s="319"/>
      <c r="DOY221" s="319"/>
      <c r="DOZ221" s="319"/>
      <c r="DPA221" s="319"/>
      <c r="DPB221" s="319"/>
      <c r="DPC221" s="319"/>
      <c r="DPD221" s="319"/>
      <c r="DPE221" s="319"/>
      <c r="DPF221" s="319"/>
      <c r="DPG221" s="319"/>
      <c r="DPH221" s="319"/>
      <c r="DPI221" s="319"/>
      <c r="DPJ221" s="319"/>
      <c r="DPK221" s="319"/>
      <c r="DPL221" s="319"/>
      <c r="DPM221" s="319"/>
      <c r="DPN221" s="319"/>
      <c r="DPO221" s="319"/>
      <c r="DPP221" s="319"/>
      <c r="DPQ221" s="319"/>
      <c r="DPR221" s="319"/>
      <c r="DPS221" s="319"/>
      <c r="DPT221" s="319"/>
      <c r="DPU221" s="319"/>
      <c r="DPV221" s="319"/>
      <c r="DPW221" s="319"/>
      <c r="DPX221" s="319"/>
      <c r="DPY221" s="319"/>
      <c r="DPZ221" s="319"/>
      <c r="DQA221" s="319"/>
      <c r="DQB221" s="319"/>
      <c r="DQC221" s="319"/>
      <c r="DQD221" s="319"/>
      <c r="DQE221" s="319"/>
      <c r="DQF221" s="319"/>
      <c r="DQG221" s="319"/>
      <c r="DQH221" s="319"/>
      <c r="DQI221" s="319"/>
      <c r="DQJ221" s="319"/>
      <c r="DQK221" s="319"/>
      <c r="DQL221" s="319"/>
      <c r="DQM221" s="319"/>
      <c r="DQN221" s="319"/>
      <c r="DQO221" s="319"/>
      <c r="DQP221" s="319"/>
      <c r="DQQ221" s="319"/>
      <c r="DQR221" s="319"/>
      <c r="DQS221" s="319"/>
      <c r="DQT221" s="319"/>
      <c r="DQU221" s="319"/>
      <c r="DQV221" s="319"/>
      <c r="DQW221" s="319"/>
      <c r="DQX221" s="319"/>
      <c r="DQY221" s="319"/>
      <c r="DQZ221" s="319"/>
      <c r="DRA221" s="319"/>
      <c r="DRB221" s="319"/>
      <c r="DRC221" s="319"/>
      <c r="DRD221" s="319"/>
      <c r="DRE221" s="319"/>
      <c r="DRF221" s="319"/>
      <c r="DRG221" s="319"/>
      <c r="DRH221" s="319"/>
      <c r="DRI221" s="319"/>
      <c r="DRJ221" s="319"/>
      <c r="DRK221" s="319"/>
      <c r="DRL221" s="319"/>
      <c r="DRM221" s="319"/>
      <c r="DRN221" s="319"/>
      <c r="DRO221" s="319"/>
      <c r="DRP221" s="319"/>
      <c r="DRQ221" s="319"/>
      <c r="DRR221" s="319"/>
      <c r="DRS221" s="319"/>
      <c r="DRT221" s="319"/>
      <c r="DRU221" s="319"/>
      <c r="DRV221" s="319"/>
      <c r="DRW221" s="319"/>
      <c r="DRX221" s="319"/>
      <c r="DRY221" s="319"/>
      <c r="DRZ221" s="319"/>
      <c r="DSA221" s="319"/>
      <c r="DSB221" s="319"/>
      <c r="DSC221" s="319"/>
      <c r="DSD221" s="319"/>
      <c r="DSE221" s="319"/>
      <c r="DSF221" s="319"/>
      <c r="DSG221" s="319"/>
      <c r="DSH221" s="319"/>
      <c r="DSI221" s="319"/>
      <c r="DSJ221" s="319"/>
      <c r="DSK221" s="319"/>
      <c r="DSL221" s="319"/>
      <c r="DSM221" s="319"/>
      <c r="DSN221" s="319"/>
      <c r="DSO221" s="319"/>
      <c r="DSP221" s="319"/>
      <c r="DSQ221" s="319"/>
      <c r="DSR221" s="319"/>
      <c r="DSS221" s="319"/>
      <c r="DST221" s="319"/>
      <c r="DSU221" s="319"/>
      <c r="DSV221" s="319"/>
      <c r="DSW221" s="319"/>
      <c r="DSX221" s="319"/>
      <c r="DSY221" s="319"/>
      <c r="DSZ221" s="319"/>
      <c r="DTA221" s="319"/>
      <c r="DTB221" s="319"/>
      <c r="DTC221" s="319"/>
      <c r="DTD221" s="319"/>
      <c r="DTE221" s="319"/>
      <c r="DTF221" s="319"/>
      <c r="DTG221" s="319"/>
      <c r="DTH221" s="319"/>
      <c r="DTI221" s="319"/>
      <c r="DTJ221" s="319"/>
      <c r="DTK221" s="319"/>
      <c r="DTL221" s="319"/>
      <c r="DTM221" s="319"/>
      <c r="DTN221" s="319"/>
      <c r="DTO221" s="319"/>
      <c r="DTP221" s="319"/>
      <c r="DTQ221" s="319"/>
      <c r="DTR221" s="319"/>
      <c r="DTS221" s="319"/>
      <c r="DTT221" s="319"/>
      <c r="DTU221" s="319"/>
      <c r="DTV221" s="319"/>
      <c r="DTW221" s="319"/>
      <c r="DTX221" s="319"/>
      <c r="DTY221" s="319"/>
      <c r="DTZ221" s="319"/>
      <c r="DUA221" s="319"/>
      <c r="DUB221" s="319"/>
      <c r="DUC221" s="319"/>
      <c r="DUD221" s="319"/>
      <c r="DUE221" s="319"/>
      <c r="DUF221" s="319"/>
      <c r="DUG221" s="319"/>
      <c r="DUH221" s="319"/>
      <c r="DUI221" s="319"/>
      <c r="DUJ221" s="319"/>
      <c r="DUK221" s="319"/>
      <c r="DUL221" s="319"/>
      <c r="DUM221" s="319"/>
      <c r="DUN221" s="319"/>
      <c r="DUO221" s="319"/>
      <c r="DUP221" s="319"/>
      <c r="DUQ221" s="319"/>
      <c r="DUR221" s="319"/>
      <c r="DUS221" s="319"/>
      <c r="DUT221" s="319"/>
      <c r="DUU221" s="319"/>
      <c r="DUV221" s="319"/>
      <c r="DUW221" s="319"/>
      <c r="DUX221" s="319"/>
      <c r="DUY221" s="319"/>
      <c r="DUZ221" s="319"/>
      <c r="DVA221" s="319"/>
      <c r="DVB221" s="319"/>
      <c r="DVC221" s="319"/>
      <c r="DVD221" s="319"/>
      <c r="DVE221" s="319"/>
      <c r="DVF221" s="319"/>
      <c r="DVG221" s="319"/>
      <c r="DVH221" s="319"/>
      <c r="DVI221" s="319"/>
      <c r="DVJ221" s="319"/>
      <c r="DVK221" s="319"/>
      <c r="DVL221" s="319"/>
      <c r="DVM221" s="319"/>
      <c r="DVN221" s="319"/>
      <c r="DVO221" s="319"/>
      <c r="DVP221" s="319"/>
      <c r="DVQ221" s="319"/>
      <c r="DVR221" s="319"/>
      <c r="DVS221" s="319"/>
      <c r="DVT221" s="319"/>
      <c r="DVU221" s="319"/>
      <c r="DVV221" s="319"/>
      <c r="DVW221" s="319"/>
      <c r="DVX221" s="319"/>
      <c r="DVY221" s="319"/>
      <c r="DVZ221" s="319"/>
      <c r="DWA221" s="319"/>
      <c r="DWB221" s="319"/>
      <c r="DWC221" s="319"/>
      <c r="DWD221" s="319"/>
      <c r="DWE221" s="319"/>
      <c r="DWF221" s="319"/>
      <c r="DWG221" s="319"/>
      <c r="DWH221" s="319"/>
      <c r="DWI221" s="319"/>
      <c r="DWJ221" s="319"/>
      <c r="DWK221" s="319"/>
      <c r="DWL221" s="319"/>
      <c r="DWM221" s="319"/>
      <c r="DWN221" s="319"/>
      <c r="DWO221" s="319"/>
      <c r="DWP221" s="319"/>
      <c r="DWQ221" s="319"/>
      <c r="DWR221" s="319"/>
      <c r="DWS221" s="319"/>
      <c r="DWT221" s="319"/>
      <c r="DWU221" s="319"/>
      <c r="DWV221" s="319"/>
      <c r="DWW221" s="319"/>
      <c r="DWX221" s="319"/>
      <c r="DWY221" s="319"/>
      <c r="DWZ221" s="319"/>
      <c r="DXA221" s="319"/>
      <c r="DXB221" s="319"/>
      <c r="DXC221" s="319"/>
      <c r="DXD221" s="319"/>
      <c r="DXE221" s="319"/>
      <c r="DXF221" s="319"/>
      <c r="DXG221" s="319"/>
      <c r="DXH221" s="319"/>
      <c r="DXI221" s="319"/>
      <c r="DXJ221" s="319"/>
      <c r="DXK221" s="319"/>
      <c r="DXL221" s="319"/>
      <c r="DXM221" s="319"/>
      <c r="DXN221" s="319"/>
      <c r="DXO221" s="319"/>
      <c r="DXP221" s="319"/>
      <c r="DXQ221" s="319"/>
      <c r="DXR221" s="319"/>
      <c r="DXS221" s="319"/>
      <c r="DXT221" s="319"/>
      <c r="DXU221" s="319"/>
      <c r="DXV221" s="319"/>
      <c r="DXW221" s="319"/>
      <c r="DXX221" s="319"/>
      <c r="DXY221" s="319"/>
      <c r="DXZ221" s="319"/>
      <c r="DYA221" s="319"/>
      <c r="DYB221" s="319"/>
      <c r="DYC221" s="319"/>
      <c r="DYD221" s="319"/>
      <c r="DYE221" s="319"/>
      <c r="DYF221" s="319"/>
      <c r="DYG221" s="319"/>
      <c r="DYH221" s="319"/>
      <c r="DYI221" s="319"/>
      <c r="DYJ221" s="319"/>
      <c r="DYK221" s="319"/>
      <c r="DYL221" s="319"/>
      <c r="DYM221" s="319"/>
      <c r="DYN221" s="319"/>
      <c r="DYO221" s="319"/>
      <c r="DYP221" s="319"/>
      <c r="DYQ221" s="319"/>
      <c r="DYR221" s="319"/>
      <c r="DYS221" s="319"/>
      <c r="DYT221" s="319"/>
      <c r="DYU221" s="319"/>
      <c r="DYV221" s="319"/>
      <c r="DYW221" s="319"/>
      <c r="DYX221" s="319"/>
      <c r="DYY221" s="319"/>
      <c r="DYZ221" s="319"/>
      <c r="DZA221" s="319"/>
      <c r="DZB221" s="319"/>
      <c r="DZC221" s="319"/>
      <c r="DZD221" s="319"/>
      <c r="DZE221" s="319"/>
      <c r="DZF221" s="319"/>
      <c r="DZG221" s="319"/>
      <c r="DZH221" s="319"/>
      <c r="DZI221" s="319"/>
      <c r="DZJ221" s="319"/>
      <c r="DZK221" s="319"/>
      <c r="DZL221" s="319"/>
      <c r="DZM221" s="319"/>
      <c r="DZN221" s="319"/>
      <c r="DZO221" s="319"/>
      <c r="DZP221" s="319"/>
      <c r="DZQ221" s="319"/>
      <c r="DZR221" s="319"/>
      <c r="DZS221" s="319"/>
      <c r="DZT221" s="319"/>
      <c r="DZU221" s="319"/>
      <c r="DZV221" s="319"/>
      <c r="DZW221" s="319"/>
      <c r="DZX221" s="319"/>
      <c r="DZY221" s="319"/>
      <c r="DZZ221" s="319"/>
      <c r="EAA221" s="319"/>
      <c r="EAB221" s="319"/>
      <c r="EAC221" s="319"/>
      <c r="EAD221" s="319"/>
      <c r="EAE221" s="319"/>
      <c r="EAF221" s="319"/>
      <c r="EAG221" s="319"/>
      <c r="EAH221" s="319"/>
      <c r="EAI221" s="319"/>
      <c r="EAJ221" s="319"/>
      <c r="EAK221" s="319"/>
      <c r="EAL221" s="319"/>
      <c r="EAM221" s="319"/>
      <c r="EAN221" s="319"/>
      <c r="EAO221" s="319"/>
      <c r="EAP221" s="319"/>
      <c r="EAQ221" s="319"/>
      <c r="EAR221" s="319"/>
      <c r="EAS221" s="319"/>
      <c r="EAT221" s="319"/>
      <c r="EAU221" s="319"/>
      <c r="EAV221" s="319"/>
      <c r="EAW221" s="319"/>
      <c r="EAX221" s="319"/>
      <c r="EAY221" s="319"/>
      <c r="EAZ221" s="319"/>
      <c r="EBA221" s="319"/>
      <c r="EBB221" s="319"/>
      <c r="EBC221" s="319"/>
      <c r="EBD221" s="319"/>
      <c r="EBE221" s="319"/>
      <c r="EBF221" s="319"/>
      <c r="EBG221" s="319"/>
      <c r="EBH221" s="319"/>
      <c r="EBI221" s="319"/>
      <c r="EBJ221" s="319"/>
      <c r="EBK221" s="319"/>
      <c r="EBL221" s="319"/>
      <c r="EBM221" s="319"/>
      <c r="EBN221" s="319"/>
      <c r="EBO221" s="319"/>
      <c r="EBP221" s="319"/>
      <c r="EBQ221" s="319"/>
      <c r="EBR221" s="319"/>
      <c r="EBS221" s="319"/>
      <c r="EBT221" s="319"/>
      <c r="EBU221" s="319"/>
      <c r="EBV221" s="319"/>
      <c r="EBW221" s="319"/>
      <c r="EBX221" s="319"/>
      <c r="EBY221" s="319"/>
      <c r="EBZ221" s="319"/>
      <c r="ECA221" s="319"/>
      <c r="ECB221" s="319"/>
      <c r="ECC221" s="319"/>
      <c r="ECD221" s="319"/>
      <c r="ECE221" s="319"/>
      <c r="ECF221" s="319"/>
      <c r="ECG221" s="319"/>
      <c r="ECH221" s="319"/>
      <c r="ECI221" s="319"/>
      <c r="ECJ221" s="319"/>
      <c r="ECK221" s="319"/>
      <c r="ECL221" s="319"/>
      <c r="ECM221" s="319"/>
      <c r="ECN221" s="319"/>
      <c r="ECO221" s="319"/>
      <c r="ECP221" s="319"/>
      <c r="ECQ221" s="319"/>
      <c r="ECR221" s="319"/>
      <c r="ECS221" s="319"/>
      <c r="ECT221" s="319"/>
      <c r="ECU221" s="319"/>
      <c r="ECV221" s="319"/>
      <c r="ECW221" s="319"/>
      <c r="ECX221" s="319"/>
      <c r="ECY221" s="319"/>
      <c r="ECZ221" s="319"/>
      <c r="EDA221" s="319"/>
      <c r="EDB221" s="319"/>
      <c r="EDC221" s="319"/>
      <c r="EDD221" s="319"/>
      <c r="EDE221" s="319"/>
      <c r="EDF221" s="319"/>
      <c r="EDG221" s="319"/>
      <c r="EDH221" s="319"/>
      <c r="EDI221" s="319"/>
      <c r="EDJ221" s="319"/>
      <c r="EDK221" s="319"/>
      <c r="EDL221" s="319"/>
      <c r="EDM221" s="319"/>
      <c r="EDN221" s="319"/>
      <c r="EDO221" s="319"/>
      <c r="EDP221" s="319"/>
      <c r="EDQ221" s="319"/>
      <c r="EDR221" s="319"/>
      <c r="EDS221" s="319"/>
      <c r="EDT221" s="319"/>
      <c r="EDU221" s="319"/>
      <c r="EDV221" s="319"/>
      <c r="EDW221" s="319"/>
      <c r="EDX221" s="319"/>
      <c r="EDY221" s="319"/>
      <c r="EDZ221" s="319"/>
      <c r="EEA221" s="319"/>
      <c r="EEB221" s="319"/>
      <c r="EEC221" s="319"/>
      <c r="EED221" s="319"/>
      <c r="EEE221" s="319"/>
      <c r="EEF221" s="319"/>
      <c r="EEG221" s="319"/>
      <c r="EEH221" s="319"/>
      <c r="EEI221" s="319"/>
      <c r="EEJ221" s="319"/>
      <c r="EEK221" s="319"/>
      <c r="EEL221" s="319"/>
      <c r="EEM221" s="319"/>
      <c r="EEN221" s="319"/>
      <c r="EEO221" s="319"/>
      <c r="EEP221" s="319"/>
      <c r="EEQ221" s="319"/>
      <c r="EER221" s="319"/>
      <c r="EES221" s="319"/>
      <c r="EET221" s="319"/>
      <c r="EEU221" s="319"/>
      <c r="EEV221" s="319"/>
      <c r="EEW221" s="319"/>
      <c r="EEX221" s="319"/>
      <c r="EEY221" s="319"/>
      <c r="EEZ221" s="319"/>
      <c r="EFA221" s="319"/>
      <c r="EFB221" s="319"/>
      <c r="EFC221" s="319"/>
      <c r="EFD221" s="319"/>
      <c r="EFE221" s="319"/>
      <c r="EFF221" s="319"/>
      <c r="EFG221" s="319"/>
      <c r="EFH221" s="319"/>
      <c r="EFI221" s="319"/>
      <c r="EFJ221" s="319"/>
      <c r="EFK221" s="319"/>
      <c r="EFL221" s="319"/>
      <c r="EFM221" s="319"/>
      <c r="EFN221" s="319"/>
      <c r="EFO221" s="319"/>
      <c r="EFP221" s="319"/>
      <c r="EFQ221" s="319"/>
      <c r="EFR221" s="319"/>
      <c r="EFS221" s="319"/>
      <c r="EFT221" s="319"/>
      <c r="EFU221" s="319"/>
      <c r="EFV221" s="319"/>
      <c r="EFW221" s="319"/>
      <c r="EFX221" s="319"/>
      <c r="EFY221" s="319"/>
      <c r="EFZ221" s="319"/>
      <c r="EGA221" s="319"/>
      <c r="EGB221" s="319"/>
      <c r="EGC221" s="319"/>
      <c r="EGD221" s="319"/>
      <c r="EGE221" s="319"/>
      <c r="EGF221" s="319"/>
      <c r="EGG221" s="319"/>
      <c r="EGH221" s="319"/>
      <c r="EGI221" s="319"/>
      <c r="EGJ221" s="319"/>
      <c r="EGK221" s="319"/>
      <c r="EGL221" s="319"/>
      <c r="EGM221" s="319"/>
      <c r="EGN221" s="319"/>
      <c r="EGO221" s="319"/>
      <c r="EGP221" s="319"/>
      <c r="EGQ221" s="319"/>
      <c r="EGR221" s="319"/>
      <c r="EGS221" s="319"/>
      <c r="EGT221" s="319"/>
      <c r="EGU221" s="319"/>
      <c r="EGV221" s="319"/>
      <c r="EGW221" s="319"/>
      <c r="EGX221" s="319"/>
      <c r="EGY221" s="319"/>
      <c r="EGZ221" s="319"/>
      <c r="EHA221" s="319"/>
      <c r="EHB221" s="319"/>
      <c r="EHC221" s="319"/>
      <c r="EHD221" s="319"/>
      <c r="EHE221" s="319"/>
      <c r="EHF221" s="319"/>
      <c r="EHG221" s="319"/>
      <c r="EHH221" s="319"/>
      <c r="EHI221" s="319"/>
      <c r="EHJ221" s="319"/>
      <c r="EHK221" s="319"/>
      <c r="EHL221" s="319"/>
      <c r="EHM221" s="319"/>
      <c r="EHN221" s="319"/>
      <c r="EHO221" s="319"/>
      <c r="EHP221" s="319"/>
      <c r="EHQ221" s="319"/>
      <c r="EHR221" s="319"/>
      <c r="EHS221" s="319"/>
      <c r="EHT221" s="319"/>
      <c r="EHU221" s="319"/>
      <c r="EHV221" s="319"/>
      <c r="EHW221" s="319"/>
      <c r="EHX221" s="319"/>
      <c r="EHY221" s="319"/>
      <c r="EHZ221" s="319"/>
      <c r="EIA221" s="319"/>
      <c r="EIB221" s="319"/>
      <c r="EIC221" s="319"/>
      <c r="EID221" s="319"/>
      <c r="EIE221" s="319"/>
      <c r="EIF221" s="319"/>
      <c r="EIG221" s="319"/>
      <c r="EIH221" s="319"/>
      <c r="EII221" s="319"/>
      <c r="EIJ221" s="319"/>
      <c r="EIK221" s="319"/>
      <c r="EIL221" s="319"/>
      <c r="EIM221" s="319"/>
      <c r="EIN221" s="319"/>
      <c r="EIO221" s="319"/>
      <c r="EIP221" s="319"/>
      <c r="EIQ221" s="319"/>
      <c r="EIR221" s="319"/>
      <c r="EIS221" s="319"/>
      <c r="EIT221" s="319"/>
      <c r="EIU221" s="319"/>
      <c r="EIV221" s="319"/>
      <c r="EIW221" s="319"/>
      <c r="EIX221" s="319"/>
      <c r="EIY221" s="319"/>
      <c r="EIZ221" s="319"/>
      <c r="EJA221" s="319"/>
      <c r="EJB221" s="319"/>
      <c r="EJC221" s="319"/>
      <c r="EJD221" s="319"/>
      <c r="EJE221" s="319"/>
      <c r="EJF221" s="319"/>
      <c r="EJG221" s="319"/>
      <c r="EJH221" s="319"/>
      <c r="EJI221" s="319"/>
      <c r="EJJ221" s="319"/>
      <c r="EJK221" s="319"/>
      <c r="EJL221" s="319"/>
      <c r="EJM221" s="319"/>
      <c r="EJN221" s="319"/>
      <c r="EJO221" s="319"/>
      <c r="EJP221" s="319"/>
      <c r="EJQ221" s="319"/>
      <c r="EJR221" s="319"/>
      <c r="EJS221" s="319"/>
      <c r="EJT221" s="319"/>
      <c r="EJU221" s="319"/>
      <c r="EJV221" s="319"/>
      <c r="EJW221" s="319"/>
      <c r="EJX221" s="319"/>
      <c r="EJY221" s="319"/>
      <c r="EJZ221" s="319"/>
      <c r="EKA221" s="319"/>
      <c r="EKB221" s="319"/>
      <c r="EKC221" s="319"/>
      <c r="EKD221" s="319"/>
      <c r="EKE221" s="319"/>
      <c r="EKF221" s="319"/>
      <c r="EKG221" s="319"/>
      <c r="EKH221" s="319"/>
      <c r="EKI221" s="319"/>
      <c r="EKJ221" s="319"/>
      <c r="EKK221" s="319"/>
      <c r="EKL221" s="319"/>
      <c r="EKM221" s="319"/>
      <c r="EKN221" s="319"/>
      <c r="EKO221" s="319"/>
      <c r="EKP221" s="319"/>
      <c r="EKQ221" s="319"/>
      <c r="EKR221" s="319"/>
      <c r="EKS221" s="319"/>
      <c r="EKT221" s="319"/>
      <c r="EKU221" s="319"/>
      <c r="EKV221" s="319"/>
      <c r="EKW221" s="319"/>
      <c r="EKX221" s="319"/>
      <c r="EKY221" s="319"/>
      <c r="EKZ221" s="319"/>
      <c r="ELA221" s="319"/>
      <c r="ELB221" s="319"/>
      <c r="ELC221" s="319"/>
      <c r="ELD221" s="319"/>
      <c r="ELE221" s="319"/>
      <c r="ELF221" s="319"/>
      <c r="ELG221" s="319"/>
      <c r="ELH221" s="319"/>
      <c r="ELI221" s="319"/>
      <c r="ELJ221" s="319"/>
      <c r="ELK221" s="319"/>
      <c r="ELL221" s="319"/>
      <c r="ELM221" s="319"/>
      <c r="ELN221" s="319"/>
      <c r="ELO221" s="319"/>
      <c r="ELP221" s="319"/>
      <c r="ELQ221" s="319"/>
      <c r="ELR221" s="319"/>
      <c r="ELS221" s="319"/>
      <c r="ELT221" s="319"/>
      <c r="ELU221" s="319"/>
      <c r="ELV221" s="319"/>
      <c r="ELW221" s="319"/>
      <c r="ELX221" s="319"/>
      <c r="ELY221" s="319"/>
      <c r="ELZ221" s="319"/>
      <c r="EMA221" s="319"/>
      <c r="EMB221" s="319"/>
      <c r="EMC221" s="319"/>
      <c r="EMD221" s="319"/>
      <c r="EME221" s="319"/>
      <c r="EMF221" s="319"/>
      <c r="EMG221" s="319"/>
      <c r="EMH221" s="319"/>
      <c r="EMI221" s="319"/>
      <c r="EMJ221" s="319"/>
      <c r="EMK221" s="319"/>
      <c r="EML221" s="319"/>
      <c r="EMM221" s="319"/>
      <c r="EMN221" s="319"/>
      <c r="EMO221" s="319"/>
      <c r="EMP221" s="319"/>
      <c r="EMQ221" s="319"/>
      <c r="EMR221" s="319"/>
      <c r="EMS221" s="319"/>
      <c r="EMT221" s="319"/>
      <c r="EMU221" s="319"/>
      <c r="EMV221" s="319"/>
      <c r="EMW221" s="319"/>
      <c r="EMX221" s="319"/>
      <c r="EMY221" s="319"/>
      <c r="EMZ221" s="319"/>
      <c r="ENA221" s="319"/>
      <c r="ENB221" s="319"/>
      <c r="ENC221" s="319"/>
      <c r="END221" s="319"/>
      <c r="ENE221" s="319"/>
      <c r="ENF221" s="319"/>
      <c r="ENG221" s="319"/>
      <c r="ENH221" s="319"/>
      <c r="ENI221" s="319"/>
      <c r="ENJ221" s="319"/>
      <c r="ENK221" s="319"/>
      <c r="ENL221" s="319"/>
      <c r="ENM221" s="319"/>
      <c r="ENN221" s="319"/>
      <c r="ENO221" s="319"/>
      <c r="ENP221" s="319"/>
      <c r="ENQ221" s="319"/>
      <c r="ENR221" s="319"/>
      <c r="ENS221" s="319"/>
      <c r="ENT221" s="319"/>
      <c r="ENU221" s="319"/>
      <c r="ENV221" s="319"/>
      <c r="ENW221" s="319"/>
      <c r="ENX221" s="319"/>
      <c r="ENY221" s="319"/>
      <c r="ENZ221" s="319"/>
      <c r="EOA221" s="319"/>
      <c r="EOB221" s="319"/>
      <c r="EOC221" s="319"/>
      <c r="EOD221" s="319"/>
      <c r="EOE221" s="319"/>
      <c r="EOF221" s="319"/>
      <c r="EOG221" s="319"/>
      <c r="EOH221" s="319"/>
      <c r="EOI221" s="319"/>
      <c r="EOJ221" s="319"/>
      <c r="EOK221" s="319"/>
      <c r="EOL221" s="319"/>
      <c r="EOM221" s="319"/>
      <c r="EON221" s="319"/>
      <c r="EOO221" s="319"/>
      <c r="EOP221" s="319"/>
      <c r="EOQ221" s="319"/>
      <c r="EOR221" s="319"/>
      <c r="EOS221" s="319"/>
      <c r="EOT221" s="319"/>
      <c r="EOU221" s="319"/>
      <c r="EOV221" s="319"/>
      <c r="EOW221" s="319"/>
      <c r="EOX221" s="319"/>
      <c r="EOY221" s="319"/>
      <c r="EOZ221" s="319"/>
      <c r="EPA221" s="319"/>
      <c r="EPB221" s="319"/>
      <c r="EPC221" s="319"/>
      <c r="EPD221" s="319"/>
      <c r="EPE221" s="319"/>
      <c r="EPF221" s="319"/>
      <c r="EPG221" s="319"/>
      <c r="EPH221" s="319"/>
      <c r="EPI221" s="319"/>
      <c r="EPJ221" s="319"/>
      <c r="EPK221" s="319"/>
      <c r="EPL221" s="319"/>
      <c r="EPM221" s="319"/>
      <c r="EPN221" s="319"/>
      <c r="EPO221" s="319"/>
      <c r="EPP221" s="319"/>
      <c r="EPQ221" s="319"/>
      <c r="EPR221" s="319"/>
      <c r="EPS221" s="319"/>
      <c r="EPT221" s="319"/>
      <c r="EPU221" s="319"/>
      <c r="EPV221" s="319"/>
      <c r="EPW221" s="319"/>
      <c r="EPX221" s="319"/>
      <c r="EPY221" s="319"/>
      <c r="EPZ221" s="319"/>
      <c r="EQA221" s="319"/>
      <c r="EQB221" s="319"/>
      <c r="EQC221" s="319"/>
      <c r="EQD221" s="319"/>
      <c r="EQE221" s="319"/>
      <c r="EQF221" s="319"/>
      <c r="EQG221" s="319"/>
      <c r="EQH221" s="319"/>
      <c r="EQI221" s="319"/>
      <c r="EQJ221" s="319"/>
      <c r="EQK221" s="319"/>
      <c r="EQL221" s="319"/>
      <c r="EQM221" s="319"/>
      <c r="EQN221" s="319"/>
      <c r="EQO221" s="319"/>
      <c r="EQP221" s="319"/>
      <c r="EQQ221" s="319"/>
      <c r="EQR221" s="319"/>
      <c r="EQS221" s="319"/>
      <c r="EQT221" s="319"/>
      <c r="EQU221" s="319"/>
      <c r="EQV221" s="319"/>
      <c r="EQW221" s="319"/>
      <c r="EQX221" s="319"/>
      <c r="EQY221" s="319"/>
      <c r="EQZ221" s="319"/>
      <c r="ERA221" s="319"/>
      <c r="ERB221" s="319"/>
      <c r="ERC221" s="319"/>
      <c r="ERD221" s="319"/>
      <c r="ERE221" s="319"/>
      <c r="ERF221" s="319"/>
      <c r="ERG221" s="319"/>
      <c r="ERH221" s="319"/>
      <c r="ERI221" s="319"/>
      <c r="ERJ221" s="319"/>
      <c r="ERK221" s="319"/>
      <c r="ERL221" s="319"/>
      <c r="ERM221" s="319"/>
      <c r="ERN221" s="319"/>
      <c r="ERO221" s="319"/>
      <c r="ERP221" s="319"/>
      <c r="ERQ221" s="319"/>
      <c r="ERR221" s="319"/>
      <c r="ERS221" s="319"/>
      <c r="ERT221" s="319"/>
      <c r="ERU221" s="319"/>
      <c r="ERV221" s="319"/>
      <c r="ERW221" s="319"/>
      <c r="ERX221" s="319"/>
      <c r="ERY221" s="319"/>
      <c r="ERZ221" s="319"/>
      <c r="ESA221" s="319"/>
      <c r="ESB221" s="319"/>
      <c r="ESC221" s="319"/>
      <c r="ESD221" s="319"/>
      <c r="ESE221" s="319"/>
      <c r="ESF221" s="319"/>
      <c r="ESG221" s="319"/>
      <c r="ESH221" s="319"/>
      <c r="ESI221" s="319"/>
      <c r="ESJ221" s="319"/>
      <c r="ESK221" s="319"/>
      <c r="ESL221" s="319"/>
      <c r="ESM221" s="319"/>
      <c r="ESN221" s="319"/>
      <c r="ESO221" s="319"/>
      <c r="ESP221" s="319"/>
      <c r="ESQ221" s="319"/>
      <c r="ESR221" s="319"/>
      <c r="ESS221" s="319"/>
      <c r="EST221" s="319"/>
      <c r="ESU221" s="319"/>
      <c r="ESV221" s="319"/>
      <c r="ESW221" s="319"/>
      <c r="ESX221" s="319"/>
      <c r="ESY221" s="319"/>
      <c r="ESZ221" s="319"/>
      <c r="ETA221" s="319"/>
      <c r="ETB221" s="319"/>
      <c r="ETC221" s="319"/>
      <c r="ETD221" s="319"/>
      <c r="ETE221" s="319"/>
      <c r="ETF221" s="319"/>
      <c r="ETG221" s="319"/>
      <c r="ETH221" s="319"/>
      <c r="ETI221" s="319"/>
      <c r="ETJ221" s="319"/>
      <c r="ETK221" s="319"/>
      <c r="ETL221" s="319"/>
      <c r="ETM221" s="319"/>
      <c r="ETN221" s="319"/>
      <c r="ETO221" s="319"/>
      <c r="ETP221" s="319"/>
      <c r="ETQ221" s="319"/>
      <c r="ETR221" s="319"/>
      <c r="ETS221" s="319"/>
      <c r="ETT221" s="319"/>
      <c r="ETU221" s="319"/>
      <c r="ETV221" s="319"/>
      <c r="ETW221" s="319"/>
      <c r="ETX221" s="319"/>
      <c r="ETY221" s="319"/>
      <c r="ETZ221" s="319"/>
      <c r="EUA221" s="319"/>
      <c r="EUB221" s="319"/>
      <c r="EUC221" s="319"/>
      <c r="EUD221" s="319"/>
      <c r="EUE221" s="319"/>
      <c r="EUF221" s="319"/>
      <c r="EUG221" s="319"/>
      <c r="EUH221" s="319"/>
      <c r="EUI221" s="319"/>
      <c r="EUJ221" s="319"/>
      <c r="EUK221" s="319"/>
      <c r="EUL221" s="319"/>
      <c r="EUM221" s="319"/>
      <c r="EUN221" s="319"/>
      <c r="EUO221" s="319"/>
      <c r="EUP221" s="319"/>
      <c r="EUQ221" s="319"/>
      <c r="EUR221" s="319"/>
      <c r="EUS221" s="319"/>
      <c r="EUT221" s="319"/>
      <c r="EUU221" s="319"/>
      <c r="EUV221" s="319"/>
      <c r="EUW221" s="319"/>
      <c r="EUX221" s="319"/>
      <c r="EUY221" s="319"/>
      <c r="EUZ221" s="319"/>
      <c r="EVA221" s="319"/>
      <c r="EVB221" s="319"/>
      <c r="EVC221" s="319"/>
      <c r="EVD221" s="319"/>
      <c r="EVE221" s="319"/>
      <c r="EVF221" s="319"/>
      <c r="EVG221" s="319"/>
      <c r="EVH221" s="319"/>
      <c r="EVI221" s="319"/>
      <c r="EVJ221" s="319"/>
      <c r="EVK221" s="319"/>
      <c r="EVL221" s="319"/>
      <c r="EVM221" s="319"/>
      <c r="EVN221" s="319"/>
      <c r="EVO221" s="319"/>
      <c r="EVP221" s="319"/>
      <c r="EVQ221" s="319"/>
      <c r="EVR221" s="319"/>
      <c r="EVS221" s="319"/>
      <c r="EVT221" s="319"/>
      <c r="EVU221" s="319"/>
      <c r="EVV221" s="319"/>
      <c r="EVW221" s="319"/>
      <c r="EVX221" s="319"/>
      <c r="EVY221" s="319"/>
      <c r="EVZ221" s="319"/>
      <c r="EWA221" s="319"/>
      <c r="EWB221" s="319"/>
      <c r="EWC221" s="319"/>
      <c r="EWD221" s="319"/>
      <c r="EWE221" s="319"/>
      <c r="EWF221" s="319"/>
      <c r="EWG221" s="319"/>
      <c r="EWH221" s="319"/>
      <c r="EWI221" s="319"/>
      <c r="EWJ221" s="319"/>
      <c r="EWK221" s="319"/>
      <c r="EWL221" s="319"/>
      <c r="EWM221" s="319"/>
      <c r="EWN221" s="319"/>
      <c r="EWO221" s="319"/>
      <c r="EWP221" s="319"/>
      <c r="EWQ221" s="319"/>
      <c r="EWR221" s="319"/>
      <c r="EWS221" s="319"/>
      <c r="EWT221" s="319"/>
      <c r="EWU221" s="319"/>
      <c r="EWV221" s="319"/>
      <c r="EWW221" s="319"/>
      <c r="EWX221" s="319"/>
      <c r="EWY221" s="319"/>
      <c r="EWZ221" s="319"/>
      <c r="EXA221" s="319"/>
      <c r="EXB221" s="319"/>
      <c r="EXC221" s="319"/>
      <c r="EXD221" s="319"/>
      <c r="EXE221" s="319"/>
      <c r="EXF221" s="319"/>
      <c r="EXG221" s="319"/>
      <c r="EXH221" s="319"/>
      <c r="EXI221" s="319"/>
      <c r="EXJ221" s="319"/>
      <c r="EXK221" s="319"/>
      <c r="EXL221" s="319"/>
      <c r="EXM221" s="319"/>
      <c r="EXN221" s="319"/>
      <c r="EXO221" s="319"/>
      <c r="EXP221" s="319"/>
      <c r="EXQ221" s="319"/>
      <c r="EXR221" s="319"/>
      <c r="EXS221" s="319"/>
      <c r="EXT221" s="319"/>
      <c r="EXU221" s="319"/>
      <c r="EXV221" s="319"/>
      <c r="EXW221" s="319"/>
      <c r="EXX221" s="319"/>
      <c r="EXY221" s="319"/>
      <c r="EXZ221" s="319"/>
      <c r="EYA221" s="319"/>
      <c r="EYB221" s="319"/>
      <c r="EYC221" s="319"/>
      <c r="EYD221" s="319"/>
      <c r="EYE221" s="319"/>
      <c r="EYF221" s="319"/>
      <c r="EYG221" s="319"/>
      <c r="EYH221" s="319"/>
      <c r="EYI221" s="319"/>
      <c r="EYJ221" s="319"/>
      <c r="EYK221" s="319"/>
      <c r="EYL221" s="319"/>
      <c r="EYM221" s="319"/>
      <c r="EYN221" s="319"/>
      <c r="EYO221" s="319"/>
      <c r="EYP221" s="319"/>
      <c r="EYQ221" s="319"/>
      <c r="EYR221" s="319"/>
      <c r="EYS221" s="319"/>
      <c r="EYT221" s="319"/>
      <c r="EYU221" s="319"/>
      <c r="EYV221" s="319"/>
      <c r="EYW221" s="319"/>
      <c r="EYX221" s="319"/>
      <c r="EYY221" s="319"/>
      <c r="EYZ221" s="319"/>
      <c r="EZA221" s="319"/>
      <c r="EZB221" s="319"/>
      <c r="EZC221" s="319"/>
      <c r="EZD221" s="319"/>
      <c r="EZE221" s="319"/>
      <c r="EZF221" s="319"/>
      <c r="EZG221" s="319"/>
      <c r="EZH221" s="319"/>
      <c r="EZI221" s="319"/>
      <c r="EZJ221" s="319"/>
      <c r="EZK221" s="319"/>
      <c r="EZL221" s="319"/>
      <c r="EZM221" s="319"/>
      <c r="EZN221" s="319"/>
      <c r="EZO221" s="319"/>
      <c r="EZP221" s="319"/>
      <c r="EZQ221" s="319"/>
      <c r="EZR221" s="319"/>
      <c r="EZS221" s="319"/>
      <c r="EZT221" s="319"/>
      <c r="EZU221" s="319"/>
      <c r="EZV221" s="319"/>
      <c r="EZW221" s="319"/>
      <c r="EZX221" s="319"/>
      <c r="EZY221" s="319"/>
      <c r="EZZ221" s="319"/>
      <c r="FAA221" s="319"/>
      <c r="FAB221" s="319"/>
      <c r="FAC221" s="319"/>
      <c r="FAD221" s="319"/>
      <c r="FAE221" s="319"/>
      <c r="FAF221" s="319"/>
      <c r="FAG221" s="319"/>
      <c r="FAH221" s="319"/>
      <c r="FAI221" s="319"/>
      <c r="FAJ221" s="319"/>
      <c r="FAK221" s="319"/>
      <c r="FAL221" s="319"/>
      <c r="FAM221" s="319"/>
      <c r="FAN221" s="319"/>
      <c r="FAO221" s="319"/>
      <c r="FAP221" s="319"/>
      <c r="FAQ221" s="319"/>
      <c r="FAR221" s="319"/>
      <c r="FAS221" s="319"/>
      <c r="FAT221" s="319"/>
      <c r="FAU221" s="319"/>
      <c r="FAV221" s="319"/>
      <c r="FAW221" s="319"/>
      <c r="FAX221" s="319"/>
      <c r="FAY221" s="319"/>
      <c r="FAZ221" s="319"/>
      <c r="FBA221" s="319"/>
      <c r="FBB221" s="319"/>
      <c r="FBC221" s="319"/>
      <c r="FBD221" s="319"/>
      <c r="FBE221" s="319"/>
      <c r="FBF221" s="319"/>
      <c r="FBG221" s="319"/>
      <c r="FBH221" s="319"/>
      <c r="FBI221" s="319"/>
      <c r="FBJ221" s="319"/>
      <c r="FBK221" s="319"/>
      <c r="FBL221" s="319"/>
      <c r="FBM221" s="319"/>
      <c r="FBN221" s="319"/>
      <c r="FBO221" s="319"/>
      <c r="FBP221" s="319"/>
      <c r="FBQ221" s="319"/>
      <c r="FBR221" s="319"/>
      <c r="FBS221" s="319"/>
      <c r="FBT221" s="319"/>
      <c r="FBU221" s="319"/>
      <c r="FBV221" s="319"/>
      <c r="FBW221" s="319"/>
      <c r="FBX221" s="319"/>
      <c r="FBY221" s="319"/>
      <c r="FBZ221" s="319"/>
      <c r="FCA221" s="319"/>
      <c r="FCB221" s="319"/>
      <c r="FCC221" s="319"/>
      <c r="FCD221" s="319"/>
      <c r="FCE221" s="319"/>
      <c r="FCF221" s="319"/>
      <c r="FCG221" s="319"/>
      <c r="FCH221" s="319"/>
      <c r="FCI221" s="319"/>
      <c r="FCJ221" s="319"/>
      <c r="FCK221" s="319"/>
      <c r="FCL221" s="319"/>
      <c r="FCM221" s="319"/>
      <c r="FCN221" s="319"/>
      <c r="FCO221" s="319"/>
      <c r="FCP221" s="319"/>
      <c r="FCQ221" s="319"/>
      <c r="FCR221" s="319"/>
      <c r="FCS221" s="319"/>
      <c r="FCT221" s="319"/>
      <c r="FCU221" s="319"/>
      <c r="FCV221" s="319"/>
      <c r="FCW221" s="319"/>
      <c r="FCX221" s="319"/>
      <c r="FCY221" s="319"/>
      <c r="FCZ221" s="319"/>
      <c r="FDA221" s="319"/>
      <c r="FDB221" s="319"/>
      <c r="FDC221" s="319"/>
      <c r="FDD221" s="319"/>
      <c r="FDE221" s="319"/>
      <c r="FDF221" s="319"/>
      <c r="FDG221" s="319"/>
      <c r="FDH221" s="319"/>
      <c r="FDI221" s="319"/>
      <c r="FDJ221" s="319"/>
      <c r="FDK221" s="319"/>
      <c r="FDL221" s="319"/>
      <c r="FDM221" s="319"/>
      <c r="FDN221" s="319"/>
      <c r="FDO221" s="319"/>
      <c r="FDP221" s="319"/>
      <c r="FDQ221" s="319"/>
      <c r="FDR221" s="319"/>
      <c r="FDS221" s="319"/>
      <c r="FDT221" s="319"/>
      <c r="FDU221" s="319"/>
      <c r="FDV221" s="319"/>
      <c r="FDW221" s="319"/>
      <c r="FDX221" s="319"/>
      <c r="FDY221" s="319"/>
      <c r="FDZ221" s="319"/>
      <c r="FEA221" s="319"/>
      <c r="FEB221" s="319"/>
      <c r="FEC221" s="319"/>
      <c r="FED221" s="319"/>
      <c r="FEE221" s="319"/>
      <c r="FEF221" s="319"/>
      <c r="FEG221" s="319"/>
      <c r="FEH221" s="319"/>
      <c r="FEI221" s="319"/>
      <c r="FEJ221" s="319"/>
      <c r="FEK221" s="319"/>
      <c r="FEL221" s="319"/>
      <c r="FEM221" s="319"/>
      <c r="FEN221" s="319"/>
      <c r="FEO221" s="319"/>
      <c r="FEP221" s="319"/>
      <c r="FEQ221" s="319"/>
      <c r="FER221" s="319"/>
      <c r="FES221" s="319"/>
      <c r="FET221" s="319"/>
      <c r="FEU221" s="319"/>
      <c r="FEV221" s="319"/>
      <c r="FEW221" s="319"/>
      <c r="FEX221" s="319"/>
      <c r="FEY221" s="319"/>
      <c r="FEZ221" s="319"/>
      <c r="FFA221" s="319"/>
      <c r="FFB221" s="319"/>
      <c r="FFC221" s="319"/>
      <c r="FFD221" s="319"/>
      <c r="FFE221" s="319"/>
      <c r="FFF221" s="319"/>
      <c r="FFG221" s="319"/>
      <c r="FFH221" s="319"/>
      <c r="FFI221" s="319"/>
      <c r="FFJ221" s="319"/>
      <c r="FFK221" s="319"/>
      <c r="FFL221" s="319"/>
      <c r="FFM221" s="319"/>
      <c r="FFN221" s="319"/>
      <c r="FFO221" s="319"/>
      <c r="FFP221" s="319"/>
      <c r="FFQ221" s="319"/>
      <c r="FFR221" s="319"/>
      <c r="FFS221" s="319"/>
      <c r="FFT221" s="319"/>
      <c r="FFU221" s="319"/>
      <c r="FFV221" s="319"/>
      <c r="FFW221" s="319"/>
      <c r="FFX221" s="319"/>
      <c r="FFY221" s="319"/>
      <c r="FFZ221" s="319"/>
      <c r="FGA221" s="319"/>
      <c r="FGB221" s="319"/>
      <c r="FGC221" s="319"/>
      <c r="FGD221" s="319"/>
      <c r="FGE221" s="319"/>
      <c r="FGF221" s="319"/>
      <c r="FGG221" s="319"/>
      <c r="FGH221" s="319"/>
      <c r="FGI221" s="319"/>
      <c r="FGJ221" s="319"/>
      <c r="FGK221" s="319"/>
      <c r="FGL221" s="319"/>
      <c r="FGM221" s="319"/>
      <c r="FGN221" s="319"/>
      <c r="FGO221" s="319"/>
      <c r="FGP221" s="319"/>
      <c r="FGQ221" s="319"/>
      <c r="FGR221" s="319"/>
      <c r="FGS221" s="319"/>
      <c r="FGT221" s="319"/>
      <c r="FGU221" s="319"/>
      <c r="FGV221" s="319"/>
      <c r="FGW221" s="319"/>
      <c r="FGX221" s="319"/>
      <c r="FGY221" s="319"/>
      <c r="FGZ221" s="319"/>
      <c r="FHA221" s="319"/>
      <c r="FHB221" s="319"/>
      <c r="FHC221" s="319"/>
      <c r="FHD221" s="319"/>
      <c r="FHE221" s="319"/>
      <c r="FHF221" s="319"/>
      <c r="FHG221" s="319"/>
      <c r="FHH221" s="319"/>
      <c r="FHI221" s="319"/>
      <c r="FHJ221" s="319"/>
      <c r="FHK221" s="319"/>
      <c r="FHL221" s="319"/>
      <c r="FHM221" s="319"/>
      <c r="FHN221" s="319"/>
      <c r="FHO221" s="319"/>
      <c r="FHP221" s="319"/>
      <c r="FHQ221" s="319"/>
      <c r="FHR221" s="319"/>
      <c r="FHS221" s="319"/>
      <c r="FHT221" s="319"/>
      <c r="FHU221" s="319"/>
      <c r="FHV221" s="319"/>
      <c r="FHW221" s="319"/>
      <c r="FHX221" s="319"/>
      <c r="FHY221" s="319"/>
      <c r="FHZ221" s="319"/>
      <c r="FIA221" s="319"/>
      <c r="FIB221" s="319"/>
      <c r="FIC221" s="319"/>
      <c r="FID221" s="319"/>
      <c r="FIE221" s="319"/>
      <c r="FIF221" s="319"/>
      <c r="FIG221" s="319"/>
      <c r="FIH221" s="319"/>
      <c r="FII221" s="319"/>
      <c r="FIJ221" s="319"/>
      <c r="FIK221" s="319"/>
      <c r="FIL221" s="319"/>
      <c r="FIM221" s="319"/>
      <c r="FIN221" s="319"/>
      <c r="FIO221" s="319"/>
      <c r="FIP221" s="319"/>
      <c r="FIQ221" s="319"/>
      <c r="FIR221" s="319"/>
      <c r="FIS221" s="319"/>
      <c r="FIT221" s="319"/>
      <c r="FIU221" s="319"/>
      <c r="FIV221" s="319"/>
      <c r="FIW221" s="319"/>
      <c r="FIX221" s="319"/>
      <c r="FIY221" s="319"/>
      <c r="FIZ221" s="319"/>
      <c r="FJA221" s="319"/>
      <c r="FJB221" s="319"/>
      <c r="FJC221" s="319"/>
      <c r="FJD221" s="319"/>
      <c r="FJE221" s="319"/>
      <c r="FJF221" s="319"/>
      <c r="FJG221" s="319"/>
      <c r="FJH221" s="319"/>
      <c r="FJI221" s="319"/>
      <c r="FJJ221" s="319"/>
      <c r="FJK221" s="319"/>
      <c r="FJL221" s="319"/>
      <c r="FJM221" s="319"/>
      <c r="FJN221" s="319"/>
      <c r="FJO221" s="319"/>
      <c r="FJP221" s="319"/>
      <c r="FJQ221" s="319"/>
      <c r="FJR221" s="319"/>
      <c r="FJS221" s="319"/>
      <c r="FJT221" s="319"/>
      <c r="FJU221" s="319"/>
      <c r="FJV221" s="319"/>
      <c r="FJW221" s="319"/>
      <c r="FJX221" s="319"/>
      <c r="FJY221" s="319"/>
      <c r="FJZ221" s="319"/>
      <c r="FKA221" s="319"/>
      <c r="FKB221" s="319"/>
      <c r="FKC221" s="319"/>
      <c r="FKD221" s="319"/>
      <c r="FKE221" s="319"/>
      <c r="FKF221" s="319"/>
      <c r="FKG221" s="319"/>
      <c r="FKH221" s="319"/>
      <c r="FKI221" s="319"/>
      <c r="FKJ221" s="319"/>
      <c r="FKK221" s="319"/>
      <c r="FKL221" s="319"/>
      <c r="FKM221" s="319"/>
      <c r="FKN221" s="319"/>
      <c r="FKO221" s="319"/>
      <c r="FKP221" s="319"/>
      <c r="FKQ221" s="319"/>
      <c r="FKR221" s="319"/>
      <c r="FKS221" s="319"/>
      <c r="FKT221" s="319"/>
      <c r="FKU221" s="319"/>
      <c r="FKV221" s="319"/>
      <c r="FKW221" s="319"/>
      <c r="FKX221" s="319"/>
      <c r="FKY221" s="319"/>
      <c r="FKZ221" s="319"/>
      <c r="FLA221" s="319"/>
      <c r="FLB221" s="319"/>
      <c r="FLC221" s="319"/>
      <c r="FLD221" s="319"/>
      <c r="FLE221" s="319"/>
      <c r="FLF221" s="319"/>
      <c r="FLG221" s="319"/>
      <c r="FLH221" s="319"/>
      <c r="FLI221" s="319"/>
      <c r="FLJ221" s="319"/>
      <c r="FLK221" s="319"/>
      <c r="FLL221" s="319"/>
      <c r="FLM221" s="319"/>
      <c r="FLN221" s="319"/>
      <c r="FLO221" s="319"/>
      <c r="FLP221" s="319"/>
      <c r="FLQ221" s="319"/>
      <c r="FLR221" s="319"/>
      <c r="FLS221" s="319"/>
      <c r="FLT221" s="319"/>
      <c r="FLU221" s="319"/>
      <c r="FLV221" s="319"/>
      <c r="FLW221" s="319"/>
      <c r="FLX221" s="319"/>
      <c r="FLY221" s="319"/>
      <c r="FLZ221" s="319"/>
      <c r="FMA221" s="319"/>
      <c r="FMB221" s="319"/>
      <c r="FMC221" s="319"/>
      <c r="FMD221" s="319"/>
      <c r="FME221" s="319"/>
      <c r="FMF221" s="319"/>
      <c r="FMG221" s="319"/>
      <c r="FMH221" s="319"/>
      <c r="FMI221" s="319"/>
      <c r="FMJ221" s="319"/>
      <c r="FMK221" s="319"/>
      <c r="FML221" s="319"/>
      <c r="FMM221" s="319"/>
      <c r="FMN221" s="319"/>
      <c r="FMO221" s="319"/>
      <c r="FMP221" s="319"/>
      <c r="FMQ221" s="319"/>
      <c r="FMR221" s="319"/>
      <c r="FMS221" s="319"/>
      <c r="FMT221" s="319"/>
      <c r="FMU221" s="319"/>
      <c r="FMV221" s="319"/>
      <c r="FMW221" s="319"/>
      <c r="FMX221" s="319"/>
      <c r="FMY221" s="319"/>
      <c r="FMZ221" s="319"/>
      <c r="FNA221" s="319"/>
      <c r="FNB221" s="319"/>
      <c r="FNC221" s="319"/>
      <c r="FND221" s="319"/>
      <c r="FNE221" s="319"/>
      <c r="FNF221" s="319"/>
      <c r="FNG221" s="319"/>
      <c r="FNH221" s="319"/>
      <c r="FNI221" s="319"/>
      <c r="FNJ221" s="319"/>
      <c r="FNK221" s="319"/>
      <c r="FNL221" s="319"/>
      <c r="FNM221" s="319"/>
      <c r="FNN221" s="319"/>
      <c r="FNO221" s="319"/>
      <c r="FNP221" s="319"/>
      <c r="FNQ221" s="319"/>
      <c r="FNR221" s="319"/>
      <c r="FNS221" s="319"/>
      <c r="FNT221" s="319"/>
      <c r="FNU221" s="319"/>
      <c r="FNV221" s="319"/>
      <c r="FNW221" s="319"/>
      <c r="FNX221" s="319"/>
      <c r="FNY221" s="319"/>
      <c r="FNZ221" s="319"/>
      <c r="FOA221" s="319"/>
      <c r="FOB221" s="319"/>
      <c r="FOC221" s="319"/>
      <c r="FOD221" s="319"/>
      <c r="FOE221" s="319"/>
      <c r="FOF221" s="319"/>
      <c r="FOG221" s="319"/>
      <c r="FOH221" s="319"/>
      <c r="FOI221" s="319"/>
      <c r="FOJ221" s="319"/>
      <c r="FOK221" s="319"/>
      <c r="FOL221" s="319"/>
      <c r="FOM221" s="319"/>
      <c r="FON221" s="319"/>
      <c r="FOO221" s="319"/>
      <c r="FOP221" s="319"/>
      <c r="FOQ221" s="319"/>
      <c r="FOR221" s="319"/>
      <c r="FOS221" s="319"/>
      <c r="FOT221" s="319"/>
      <c r="FOU221" s="319"/>
      <c r="FOV221" s="319"/>
      <c r="FOW221" s="319"/>
      <c r="FOX221" s="319"/>
      <c r="FOY221" s="319"/>
      <c r="FOZ221" s="319"/>
      <c r="FPA221" s="319"/>
      <c r="FPB221" s="319"/>
      <c r="FPC221" s="319"/>
      <c r="FPD221" s="319"/>
      <c r="FPE221" s="319"/>
      <c r="FPF221" s="319"/>
      <c r="FPG221" s="319"/>
      <c r="FPH221" s="319"/>
      <c r="FPI221" s="319"/>
      <c r="FPJ221" s="319"/>
      <c r="FPK221" s="319"/>
      <c r="FPL221" s="319"/>
      <c r="FPM221" s="319"/>
      <c r="FPN221" s="319"/>
      <c r="FPO221" s="319"/>
      <c r="FPP221" s="319"/>
      <c r="FPQ221" s="319"/>
      <c r="FPR221" s="319"/>
      <c r="FPS221" s="319"/>
      <c r="FPT221" s="319"/>
      <c r="FPU221" s="319"/>
      <c r="FPV221" s="319"/>
      <c r="FPW221" s="319"/>
      <c r="FPX221" s="319"/>
      <c r="FPY221" s="319"/>
      <c r="FPZ221" s="319"/>
      <c r="FQA221" s="319"/>
      <c r="FQB221" s="319"/>
      <c r="FQC221" s="319"/>
      <c r="FQD221" s="319"/>
      <c r="FQE221" s="319"/>
      <c r="FQF221" s="319"/>
      <c r="FQG221" s="319"/>
      <c r="FQH221" s="319"/>
      <c r="FQI221" s="319"/>
      <c r="FQJ221" s="319"/>
      <c r="FQK221" s="319"/>
      <c r="FQL221" s="319"/>
      <c r="FQM221" s="319"/>
      <c r="FQN221" s="319"/>
      <c r="FQO221" s="319"/>
      <c r="FQP221" s="319"/>
      <c r="FQQ221" s="319"/>
      <c r="FQR221" s="319"/>
      <c r="FQS221" s="319"/>
      <c r="FQT221" s="319"/>
      <c r="FQU221" s="319"/>
      <c r="FQV221" s="319"/>
      <c r="FQW221" s="319"/>
      <c r="FQX221" s="319"/>
      <c r="FQY221" s="319"/>
      <c r="FQZ221" s="319"/>
      <c r="FRA221" s="319"/>
      <c r="FRB221" s="319"/>
      <c r="FRC221" s="319"/>
      <c r="FRD221" s="319"/>
      <c r="FRE221" s="319"/>
      <c r="FRF221" s="319"/>
      <c r="FRG221" s="319"/>
      <c r="FRH221" s="319"/>
      <c r="FRI221" s="319"/>
      <c r="FRJ221" s="319"/>
      <c r="FRK221" s="319"/>
      <c r="FRL221" s="319"/>
      <c r="FRM221" s="319"/>
      <c r="FRN221" s="319"/>
      <c r="FRO221" s="319"/>
      <c r="FRP221" s="319"/>
      <c r="FRQ221" s="319"/>
      <c r="FRR221" s="319"/>
      <c r="FRS221" s="319"/>
      <c r="FRT221" s="319"/>
      <c r="FRU221" s="319"/>
      <c r="FRV221" s="319"/>
      <c r="FRW221" s="319"/>
      <c r="FRX221" s="319"/>
      <c r="FRY221" s="319"/>
      <c r="FRZ221" s="319"/>
      <c r="FSA221" s="319"/>
      <c r="FSB221" s="319"/>
      <c r="FSC221" s="319"/>
      <c r="FSD221" s="319"/>
      <c r="FSE221" s="319"/>
      <c r="FSF221" s="319"/>
      <c r="FSG221" s="319"/>
      <c r="FSH221" s="319"/>
      <c r="FSI221" s="319"/>
      <c r="FSJ221" s="319"/>
      <c r="FSK221" s="319"/>
      <c r="FSL221" s="319"/>
      <c r="FSM221" s="319"/>
      <c r="FSN221" s="319"/>
      <c r="FSO221" s="319"/>
      <c r="FSP221" s="319"/>
      <c r="FSQ221" s="319"/>
      <c r="FSR221" s="319"/>
      <c r="FSS221" s="319"/>
      <c r="FST221" s="319"/>
      <c r="FSU221" s="319"/>
      <c r="FSV221" s="319"/>
      <c r="FSW221" s="319"/>
      <c r="FSX221" s="319"/>
      <c r="FSY221" s="319"/>
      <c r="FSZ221" s="319"/>
      <c r="FTA221" s="319"/>
      <c r="FTB221" s="319"/>
      <c r="FTC221" s="319"/>
      <c r="FTD221" s="319"/>
      <c r="FTE221" s="319"/>
      <c r="FTF221" s="319"/>
      <c r="FTG221" s="319"/>
      <c r="FTH221" s="319"/>
      <c r="FTI221" s="319"/>
      <c r="FTJ221" s="319"/>
      <c r="FTK221" s="319"/>
      <c r="FTL221" s="319"/>
      <c r="FTM221" s="319"/>
      <c r="FTN221" s="319"/>
      <c r="FTO221" s="319"/>
      <c r="FTP221" s="319"/>
      <c r="FTQ221" s="319"/>
      <c r="FTR221" s="319"/>
      <c r="FTS221" s="319"/>
      <c r="FTT221" s="319"/>
      <c r="FTU221" s="319"/>
      <c r="FTV221" s="319"/>
      <c r="FTW221" s="319"/>
      <c r="FTX221" s="319"/>
      <c r="FTY221" s="319"/>
      <c r="FTZ221" s="319"/>
      <c r="FUA221" s="319"/>
      <c r="FUB221" s="319"/>
      <c r="FUC221" s="319"/>
      <c r="FUD221" s="319"/>
      <c r="FUE221" s="319"/>
      <c r="FUF221" s="319"/>
      <c r="FUG221" s="319"/>
      <c r="FUH221" s="319"/>
      <c r="FUI221" s="319"/>
      <c r="FUJ221" s="319"/>
      <c r="FUK221" s="319"/>
      <c r="FUL221" s="319"/>
      <c r="FUM221" s="319"/>
      <c r="FUN221" s="319"/>
      <c r="FUO221" s="319"/>
      <c r="FUP221" s="319"/>
      <c r="FUQ221" s="319"/>
      <c r="FUR221" s="319"/>
      <c r="FUS221" s="319"/>
      <c r="FUT221" s="319"/>
      <c r="FUU221" s="319"/>
      <c r="FUV221" s="319"/>
      <c r="FUW221" s="319"/>
      <c r="FUX221" s="319"/>
      <c r="FUY221" s="319"/>
      <c r="FUZ221" s="319"/>
      <c r="FVA221" s="319"/>
      <c r="FVB221" s="319"/>
      <c r="FVC221" s="319"/>
      <c r="FVD221" s="319"/>
      <c r="FVE221" s="319"/>
      <c r="FVF221" s="319"/>
      <c r="FVG221" s="319"/>
      <c r="FVH221" s="319"/>
      <c r="FVI221" s="319"/>
      <c r="FVJ221" s="319"/>
      <c r="FVK221" s="319"/>
      <c r="FVL221" s="319"/>
      <c r="FVM221" s="319"/>
      <c r="FVN221" s="319"/>
      <c r="FVO221" s="319"/>
      <c r="FVP221" s="319"/>
      <c r="FVQ221" s="319"/>
      <c r="FVR221" s="319"/>
      <c r="FVS221" s="319"/>
      <c r="FVT221" s="319"/>
      <c r="FVU221" s="319"/>
      <c r="FVV221" s="319"/>
      <c r="FVW221" s="319"/>
      <c r="FVX221" s="319"/>
      <c r="FVY221" s="319"/>
      <c r="FVZ221" s="319"/>
      <c r="FWA221" s="319"/>
      <c r="FWB221" s="319"/>
      <c r="FWC221" s="319"/>
      <c r="FWD221" s="319"/>
      <c r="FWE221" s="319"/>
      <c r="FWF221" s="319"/>
      <c r="FWG221" s="319"/>
      <c r="FWH221" s="319"/>
      <c r="FWI221" s="319"/>
      <c r="FWJ221" s="319"/>
      <c r="FWK221" s="319"/>
      <c r="FWL221" s="319"/>
      <c r="FWM221" s="319"/>
      <c r="FWN221" s="319"/>
      <c r="FWO221" s="319"/>
      <c r="FWP221" s="319"/>
      <c r="FWQ221" s="319"/>
      <c r="FWR221" s="319"/>
      <c r="FWS221" s="319"/>
      <c r="FWT221" s="319"/>
      <c r="FWU221" s="319"/>
      <c r="FWV221" s="319"/>
      <c r="FWW221" s="319"/>
      <c r="FWX221" s="319"/>
      <c r="FWY221" s="319"/>
      <c r="FWZ221" s="319"/>
      <c r="FXA221" s="319"/>
      <c r="FXB221" s="319"/>
      <c r="FXC221" s="319"/>
      <c r="FXD221" s="319"/>
      <c r="FXE221" s="319"/>
      <c r="FXF221" s="319"/>
      <c r="FXG221" s="319"/>
      <c r="FXH221" s="319"/>
      <c r="FXI221" s="319"/>
      <c r="FXJ221" s="319"/>
      <c r="FXK221" s="319"/>
      <c r="FXL221" s="319"/>
      <c r="FXM221" s="319"/>
      <c r="FXN221" s="319"/>
      <c r="FXO221" s="319"/>
      <c r="FXP221" s="319"/>
      <c r="FXQ221" s="319"/>
      <c r="FXR221" s="319"/>
      <c r="FXS221" s="319"/>
      <c r="FXT221" s="319"/>
      <c r="FXU221" s="319"/>
      <c r="FXV221" s="319"/>
      <c r="FXW221" s="319"/>
      <c r="FXX221" s="319"/>
      <c r="FXY221" s="319"/>
      <c r="FXZ221" s="319"/>
      <c r="FYA221" s="319"/>
      <c r="FYB221" s="319"/>
      <c r="FYC221" s="319"/>
      <c r="FYD221" s="319"/>
      <c r="FYE221" s="319"/>
      <c r="FYF221" s="319"/>
      <c r="FYG221" s="319"/>
      <c r="FYH221" s="319"/>
      <c r="FYI221" s="319"/>
      <c r="FYJ221" s="319"/>
      <c r="FYK221" s="319"/>
      <c r="FYL221" s="319"/>
      <c r="FYM221" s="319"/>
      <c r="FYN221" s="319"/>
      <c r="FYO221" s="319"/>
      <c r="FYP221" s="319"/>
      <c r="FYQ221" s="319"/>
      <c r="FYR221" s="319"/>
      <c r="FYS221" s="319"/>
      <c r="FYT221" s="319"/>
      <c r="FYU221" s="319"/>
      <c r="FYV221" s="319"/>
      <c r="FYW221" s="319"/>
      <c r="FYX221" s="319"/>
      <c r="FYY221" s="319"/>
      <c r="FYZ221" s="319"/>
      <c r="FZA221" s="319"/>
      <c r="FZB221" s="319"/>
      <c r="FZC221" s="319"/>
      <c r="FZD221" s="319"/>
      <c r="FZE221" s="319"/>
      <c r="FZF221" s="319"/>
      <c r="FZG221" s="319"/>
      <c r="FZH221" s="319"/>
      <c r="FZI221" s="319"/>
      <c r="FZJ221" s="319"/>
      <c r="FZK221" s="319"/>
      <c r="FZL221" s="319"/>
      <c r="FZM221" s="319"/>
      <c r="FZN221" s="319"/>
      <c r="FZO221" s="319"/>
      <c r="FZP221" s="319"/>
      <c r="FZQ221" s="319"/>
      <c r="FZR221" s="319"/>
      <c r="FZS221" s="319"/>
      <c r="FZT221" s="319"/>
      <c r="FZU221" s="319"/>
      <c r="FZV221" s="319"/>
      <c r="FZW221" s="319"/>
      <c r="FZX221" s="319"/>
      <c r="FZY221" s="319"/>
      <c r="FZZ221" s="319"/>
      <c r="GAA221" s="319"/>
      <c r="GAB221" s="319"/>
      <c r="GAC221" s="319"/>
      <c r="GAD221" s="319"/>
      <c r="GAE221" s="319"/>
      <c r="GAF221" s="319"/>
      <c r="GAG221" s="319"/>
      <c r="GAH221" s="319"/>
      <c r="GAI221" s="319"/>
      <c r="GAJ221" s="319"/>
      <c r="GAK221" s="319"/>
      <c r="GAL221" s="319"/>
      <c r="GAM221" s="319"/>
      <c r="GAN221" s="319"/>
      <c r="GAO221" s="319"/>
      <c r="GAP221" s="319"/>
      <c r="GAQ221" s="319"/>
      <c r="GAR221" s="319"/>
      <c r="GAS221" s="319"/>
      <c r="GAT221" s="319"/>
      <c r="GAU221" s="319"/>
      <c r="GAV221" s="319"/>
      <c r="GAW221" s="319"/>
      <c r="GAX221" s="319"/>
      <c r="GAY221" s="319"/>
      <c r="GAZ221" s="319"/>
      <c r="GBA221" s="319"/>
      <c r="GBB221" s="319"/>
      <c r="GBC221" s="319"/>
      <c r="GBD221" s="319"/>
      <c r="GBE221" s="319"/>
      <c r="GBF221" s="319"/>
      <c r="GBG221" s="319"/>
      <c r="GBH221" s="319"/>
      <c r="GBI221" s="319"/>
      <c r="GBJ221" s="319"/>
      <c r="GBK221" s="319"/>
      <c r="GBL221" s="319"/>
      <c r="GBM221" s="319"/>
      <c r="GBN221" s="319"/>
      <c r="GBO221" s="319"/>
      <c r="GBP221" s="319"/>
      <c r="GBQ221" s="319"/>
      <c r="GBR221" s="319"/>
      <c r="GBS221" s="319"/>
      <c r="GBT221" s="319"/>
      <c r="GBU221" s="319"/>
      <c r="GBV221" s="319"/>
      <c r="GBW221" s="319"/>
      <c r="GBX221" s="319"/>
      <c r="GBY221" s="319"/>
      <c r="GBZ221" s="319"/>
      <c r="GCA221" s="319"/>
      <c r="GCB221" s="319"/>
      <c r="GCC221" s="319"/>
      <c r="GCD221" s="319"/>
      <c r="GCE221" s="319"/>
      <c r="GCF221" s="319"/>
      <c r="GCG221" s="319"/>
      <c r="GCH221" s="319"/>
      <c r="GCI221" s="319"/>
      <c r="GCJ221" s="319"/>
      <c r="GCK221" s="319"/>
      <c r="GCL221" s="319"/>
      <c r="GCM221" s="319"/>
      <c r="GCN221" s="319"/>
      <c r="GCO221" s="319"/>
      <c r="GCP221" s="319"/>
      <c r="GCQ221" s="319"/>
      <c r="GCR221" s="319"/>
      <c r="GCS221" s="319"/>
      <c r="GCT221" s="319"/>
      <c r="GCU221" s="319"/>
      <c r="GCV221" s="319"/>
      <c r="GCW221" s="319"/>
      <c r="GCX221" s="319"/>
      <c r="GCY221" s="319"/>
      <c r="GCZ221" s="319"/>
      <c r="GDA221" s="319"/>
      <c r="GDB221" s="319"/>
      <c r="GDC221" s="319"/>
      <c r="GDD221" s="319"/>
      <c r="GDE221" s="319"/>
      <c r="GDF221" s="319"/>
      <c r="GDG221" s="319"/>
      <c r="GDH221" s="319"/>
      <c r="GDI221" s="319"/>
      <c r="GDJ221" s="319"/>
      <c r="GDK221" s="319"/>
      <c r="GDL221" s="319"/>
      <c r="GDM221" s="319"/>
      <c r="GDN221" s="319"/>
      <c r="GDO221" s="319"/>
      <c r="GDP221" s="319"/>
      <c r="GDQ221" s="319"/>
      <c r="GDR221" s="319"/>
      <c r="GDS221" s="319"/>
      <c r="GDT221" s="319"/>
      <c r="GDU221" s="319"/>
      <c r="GDV221" s="319"/>
      <c r="GDW221" s="319"/>
      <c r="GDX221" s="319"/>
      <c r="GDY221" s="319"/>
      <c r="GDZ221" s="319"/>
      <c r="GEA221" s="319"/>
      <c r="GEB221" s="319"/>
      <c r="GEC221" s="319"/>
      <c r="GED221" s="319"/>
      <c r="GEE221" s="319"/>
      <c r="GEF221" s="319"/>
      <c r="GEG221" s="319"/>
      <c r="GEH221" s="319"/>
      <c r="GEI221" s="319"/>
      <c r="GEJ221" s="319"/>
      <c r="GEK221" s="319"/>
      <c r="GEL221" s="319"/>
      <c r="GEM221" s="319"/>
      <c r="GEN221" s="319"/>
      <c r="GEO221" s="319"/>
      <c r="GEP221" s="319"/>
      <c r="GEQ221" s="319"/>
      <c r="GER221" s="319"/>
      <c r="GES221" s="319"/>
      <c r="GET221" s="319"/>
      <c r="GEU221" s="319"/>
      <c r="GEV221" s="319"/>
      <c r="GEW221" s="319"/>
      <c r="GEX221" s="319"/>
      <c r="GEY221" s="319"/>
      <c r="GEZ221" s="319"/>
      <c r="GFA221" s="319"/>
      <c r="GFB221" s="319"/>
      <c r="GFC221" s="319"/>
      <c r="GFD221" s="319"/>
      <c r="GFE221" s="319"/>
      <c r="GFF221" s="319"/>
      <c r="GFG221" s="319"/>
      <c r="GFH221" s="319"/>
      <c r="GFI221" s="319"/>
      <c r="GFJ221" s="319"/>
      <c r="GFK221" s="319"/>
      <c r="GFL221" s="319"/>
      <c r="GFM221" s="319"/>
      <c r="GFN221" s="319"/>
      <c r="GFO221" s="319"/>
      <c r="GFP221" s="319"/>
      <c r="GFQ221" s="319"/>
      <c r="GFR221" s="319"/>
      <c r="GFS221" s="319"/>
      <c r="GFT221" s="319"/>
      <c r="GFU221" s="319"/>
      <c r="GFV221" s="319"/>
      <c r="GFW221" s="319"/>
      <c r="GFX221" s="319"/>
      <c r="GFY221" s="319"/>
      <c r="GFZ221" s="319"/>
      <c r="GGA221" s="319"/>
      <c r="GGB221" s="319"/>
      <c r="GGC221" s="319"/>
      <c r="GGD221" s="319"/>
      <c r="GGE221" s="319"/>
      <c r="GGF221" s="319"/>
      <c r="GGG221" s="319"/>
      <c r="GGH221" s="319"/>
      <c r="GGI221" s="319"/>
      <c r="GGJ221" s="319"/>
      <c r="GGK221" s="319"/>
      <c r="GGL221" s="319"/>
      <c r="GGM221" s="319"/>
      <c r="GGN221" s="319"/>
      <c r="GGO221" s="319"/>
      <c r="GGP221" s="319"/>
      <c r="GGQ221" s="319"/>
      <c r="GGR221" s="319"/>
      <c r="GGS221" s="319"/>
      <c r="GGT221" s="319"/>
      <c r="GGU221" s="319"/>
      <c r="GGV221" s="319"/>
      <c r="GGW221" s="319"/>
      <c r="GGX221" s="319"/>
      <c r="GGY221" s="319"/>
      <c r="GGZ221" s="319"/>
      <c r="GHA221" s="319"/>
      <c r="GHB221" s="319"/>
      <c r="GHC221" s="319"/>
      <c r="GHD221" s="319"/>
      <c r="GHE221" s="319"/>
      <c r="GHF221" s="319"/>
      <c r="GHG221" s="319"/>
      <c r="GHH221" s="319"/>
      <c r="GHI221" s="319"/>
      <c r="GHJ221" s="319"/>
      <c r="GHK221" s="319"/>
      <c r="GHL221" s="319"/>
      <c r="GHM221" s="319"/>
      <c r="GHN221" s="319"/>
      <c r="GHO221" s="319"/>
      <c r="GHP221" s="319"/>
      <c r="GHQ221" s="319"/>
      <c r="GHR221" s="319"/>
      <c r="GHS221" s="319"/>
      <c r="GHT221" s="319"/>
      <c r="GHU221" s="319"/>
      <c r="GHV221" s="319"/>
      <c r="GHW221" s="319"/>
      <c r="GHX221" s="319"/>
      <c r="GHY221" s="319"/>
      <c r="GHZ221" s="319"/>
      <c r="GIA221" s="319"/>
      <c r="GIB221" s="319"/>
      <c r="GIC221" s="319"/>
      <c r="GID221" s="319"/>
      <c r="GIE221" s="319"/>
      <c r="GIF221" s="319"/>
      <c r="GIG221" s="319"/>
      <c r="GIH221" s="319"/>
      <c r="GII221" s="319"/>
      <c r="GIJ221" s="319"/>
      <c r="GIK221" s="319"/>
      <c r="GIL221" s="319"/>
      <c r="GIM221" s="319"/>
      <c r="GIN221" s="319"/>
      <c r="GIO221" s="319"/>
      <c r="GIP221" s="319"/>
      <c r="GIQ221" s="319"/>
      <c r="GIR221" s="319"/>
      <c r="GIS221" s="319"/>
      <c r="GIT221" s="319"/>
      <c r="GIU221" s="319"/>
      <c r="GIV221" s="319"/>
      <c r="GIW221" s="319"/>
      <c r="GIX221" s="319"/>
      <c r="GIY221" s="319"/>
      <c r="GIZ221" s="319"/>
      <c r="GJA221" s="319"/>
      <c r="GJB221" s="319"/>
      <c r="GJC221" s="319"/>
      <c r="GJD221" s="319"/>
      <c r="GJE221" s="319"/>
      <c r="GJF221" s="319"/>
      <c r="GJG221" s="319"/>
      <c r="GJH221" s="319"/>
      <c r="GJI221" s="319"/>
      <c r="GJJ221" s="319"/>
      <c r="GJK221" s="319"/>
      <c r="GJL221" s="319"/>
      <c r="GJM221" s="319"/>
      <c r="GJN221" s="319"/>
      <c r="GJO221" s="319"/>
      <c r="GJP221" s="319"/>
      <c r="GJQ221" s="319"/>
      <c r="GJR221" s="319"/>
      <c r="GJS221" s="319"/>
      <c r="GJT221" s="319"/>
      <c r="GJU221" s="319"/>
      <c r="GJV221" s="319"/>
      <c r="GJW221" s="319"/>
      <c r="GJX221" s="319"/>
      <c r="GJY221" s="319"/>
      <c r="GJZ221" s="319"/>
      <c r="GKA221" s="319"/>
      <c r="GKB221" s="319"/>
      <c r="GKC221" s="319"/>
      <c r="GKD221" s="319"/>
      <c r="GKE221" s="319"/>
      <c r="GKF221" s="319"/>
      <c r="GKG221" s="319"/>
      <c r="GKH221" s="319"/>
      <c r="GKI221" s="319"/>
      <c r="GKJ221" s="319"/>
      <c r="GKK221" s="319"/>
      <c r="GKL221" s="319"/>
      <c r="GKM221" s="319"/>
      <c r="GKN221" s="319"/>
      <c r="GKO221" s="319"/>
      <c r="GKP221" s="319"/>
      <c r="GKQ221" s="319"/>
      <c r="GKR221" s="319"/>
      <c r="GKS221" s="319"/>
      <c r="GKT221" s="319"/>
      <c r="GKU221" s="319"/>
      <c r="GKV221" s="319"/>
      <c r="GKW221" s="319"/>
      <c r="GKX221" s="319"/>
      <c r="GKY221" s="319"/>
      <c r="GKZ221" s="319"/>
      <c r="GLA221" s="319"/>
      <c r="GLB221" s="319"/>
      <c r="GLC221" s="319"/>
      <c r="GLD221" s="319"/>
      <c r="GLE221" s="319"/>
      <c r="GLF221" s="319"/>
      <c r="GLG221" s="319"/>
      <c r="GLH221" s="319"/>
      <c r="GLI221" s="319"/>
      <c r="GLJ221" s="319"/>
      <c r="GLK221" s="319"/>
      <c r="GLL221" s="319"/>
      <c r="GLM221" s="319"/>
      <c r="GLN221" s="319"/>
      <c r="GLO221" s="319"/>
      <c r="GLP221" s="319"/>
      <c r="GLQ221" s="319"/>
      <c r="GLR221" s="319"/>
      <c r="GLS221" s="319"/>
      <c r="GLT221" s="319"/>
      <c r="GLU221" s="319"/>
      <c r="GLV221" s="319"/>
      <c r="GLW221" s="319"/>
      <c r="GLX221" s="319"/>
      <c r="GLY221" s="319"/>
      <c r="GLZ221" s="319"/>
      <c r="GMA221" s="319"/>
      <c r="GMB221" s="319"/>
      <c r="GMC221" s="319"/>
      <c r="GMD221" s="319"/>
      <c r="GME221" s="319"/>
      <c r="GMF221" s="319"/>
      <c r="GMG221" s="319"/>
      <c r="GMH221" s="319"/>
      <c r="GMI221" s="319"/>
      <c r="GMJ221" s="319"/>
      <c r="GMK221" s="319"/>
      <c r="GML221" s="319"/>
      <c r="GMM221" s="319"/>
      <c r="GMN221" s="319"/>
      <c r="GMO221" s="319"/>
      <c r="GMP221" s="319"/>
      <c r="GMQ221" s="319"/>
      <c r="GMR221" s="319"/>
      <c r="GMS221" s="319"/>
      <c r="GMT221" s="319"/>
      <c r="GMU221" s="319"/>
      <c r="GMV221" s="319"/>
      <c r="GMW221" s="319"/>
      <c r="GMX221" s="319"/>
      <c r="GMY221" s="319"/>
      <c r="GMZ221" s="319"/>
      <c r="GNA221" s="319"/>
      <c r="GNB221" s="319"/>
      <c r="GNC221" s="319"/>
      <c r="GND221" s="319"/>
      <c r="GNE221" s="319"/>
      <c r="GNF221" s="319"/>
      <c r="GNG221" s="319"/>
      <c r="GNH221" s="319"/>
      <c r="GNI221" s="319"/>
      <c r="GNJ221" s="319"/>
      <c r="GNK221" s="319"/>
      <c r="GNL221" s="319"/>
      <c r="GNM221" s="319"/>
      <c r="GNN221" s="319"/>
      <c r="GNO221" s="319"/>
      <c r="GNP221" s="319"/>
      <c r="GNQ221" s="319"/>
      <c r="GNR221" s="319"/>
      <c r="GNS221" s="319"/>
      <c r="GNT221" s="319"/>
      <c r="GNU221" s="319"/>
      <c r="GNV221" s="319"/>
      <c r="GNW221" s="319"/>
      <c r="GNX221" s="319"/>
      <c r="GNY221" s="319"/>
      <c r="GNZ221" s="319"/>
      <c r="GOA221" s="319"/>
      <c r="GOB221" s="319"/>
      <c r="GOC221" s="319"/>
      <c r="GOD221" s="319"/>
      <c r="GOE221" s="319"/>
      <c r="GOF221" s="319"/>
      <c r="GOG221" s="319"/>
      <c r="GOH221" s="319"/>
      <c r="GOI221" s="319"/>
      <c r="GOJ221" s="319"/>
      <c r="GOK221" s="319"/>
      <c r="GOL221" s="319"/>
      <c r="GOM221" s="319"/>
      <c r="GON221" s="319"/>
      <c r="GOO221" s="319"/>
      <c r="GOP221" s="319"/>
      <c r="GOQ221" s="319"/>
      <c r="GOR221" s="319"/>
      <c r="GOS221" s="319"/>
      <c r="GOT221" s="319"/>
      <c r="GOU221" s="319"/>
      <c r="GOV221" s="319"/>
      <c r="GOW221" s="319"/>
      <c r="GOX221" s="319"/>
      <c r="GOY221" s="319"/>
      <c r="GOZ221" s="319"/>
      <c r="GPA221" s="319"/>
      <c r="GPB221" s="319"/>
      <c r="GPC221" s="319"/>
      <c r="GPD221" s="319"/>
      <c r="GPE221" s="319"/>
      <c r="GPF221" s="319"/>
      <c r="GPG221" s="319"/>
      <c r="GPH221" s="319"/>
      <c r="GPI221" s="319"/>
      <c r="GPJ221" s="319"/>
      <c r="GPK221" s="319"/>
      <c r="GPL221" s="319"/>
      <c r="GPM221" s="319"/>
      <c r="GPN221" s="319"/>
      <c r="GPO221" s="319"/>
      <c r="GPP221" s="319"/>
      <c r="GPQ221" s="319"/>
      <c r="GPR221" s="319"/>
      <c r="GPS221" s="319"/>
      <c r="GPT221" s="319"/>
      <c r="GPU221" s="319"/>
      <c r="GPV221" s="319"/>
      <c r="GPW221" s="319"/>
      <c r="GPX221" s="319"/>
      <c r="GPY221" s="319"/>
      <c r="GPZ221" s="319"/>
      <c r="GQA221" s="319"/>
      <c r="GQB221" s="319"/>
      <c r="GQC221" s="319"/>
      <c r="GQD221" s="319"/>
      <c r="GQE221" s="319"/>
      <c r="GQF221" s="319"/>
      <c r="GQG221" s="319"/>
      <c r="GQH221" s="319"/>
      <c r="GQI221" s="319"/>
      <c r="GQJ221" s="319"/>
      <c r="GQK221" s="319"/>
      <c r="GQL221" s="319"/>
      <c r="GQM221" s="319"/>
      <c r="GQN221" s="319"/>
      <c r="GQO221" s="319"/>
      <c r="GQP221" s="319"/>
      <c r="GQQ221" s="319"/>
      <c r="GQR221" s="319"/>
      <c r="GQS221" s="319"/>
      <c r="GQT221" s="319"/>
      <c r="GQU221" s="319"/>
      <c r="GQV221" s="319"/>
      <c r="GQW221" s="319"/>
      <c r="GQX221" s="319"/>
      <c r="GQY221" s="319"/>
      <c r="GQZ221" s="319"/>
      <c r="GRA221" s="319"/>
      <c r="GRB221" s="319"/>
      <c r="GRC221" s="319"/>
      <c r="GRD221" s="319"/>
      <c r="GRE221" s="319"/>
      <c r="GRF221" s="319"/>
      <c r="GRG221" s="319"/>
      <c r="GRH221" s="319"/>
      <c r="GRI221" s="319"/>
      <c r="GRJ221" s="319"/>
      <c r="GRK221" s="319"/>
      <c r="GRL221" s="319"/>
      <c r="GRM221" s="319"/>
      <c r="GRN221" s="319"/>
      <c r="GRO221" s="319"/>
      <c r="GRP221" s="319"/>
      <c r="GRQ221" s="319"/>
      <c r="GRR221" s="319"/>
      <c r="GRS221" s="319"/>
      <c r="GRT221" s="319"/>
      <c r="GRU221" s="319"/>
      <c r="GRV221" s="319"/>
      <c r="GRW221" s="319"/>
      <c r="GRX221" s="319"/>
      <c r="GRY221" s="319"/>
      <c r="GRZ221" s="319"/>
      <c r="GSA221" s="319"/>
      <c r="GSB221" s="319"/>
      <c r="GSC221" s="319"/>
      <c r="GSD221" s="319"/>
      <c r="GSE221" s="319"/>
      <c r="GSF221" s="319"/>
      <c r="GSG221" s="319"/>
      <c r="GSH221" s="319"/>
      <c r="GSI221" s="319"/>
      <c r="GSJ221" s="319"/>
      <c r="GSK221" s="319"/>
      <c r="GSL221" s="319"/>
      <c r="GSM221" s="319"/>
      <c r="GSN221" s="319"/>
      <c r="GSO221" s="319"/>
      <c r="GSP221" s="319"/>
      <c r="GSQ221" s="319"/>
      <c r="GSR221" s="319"/>
      <c r="GSS221" s="319"/>
      <c r="GST221" s="319"/>
      <c r="GSU221" s="319"/>
      <c r="GSV221" s="319"/>
      <c r="GSW221" s="319"/>
      <c r="GSX221" s="319"/>
      <c r="GSY221" s="319"/>
      <c r="GSZ221" s="319"/>
      <c r="GTA221" s="319"/>
      <c r="GTB221" s="319"/>
      <c r="GTC221" s="319"/>
      <c r="GTD221" s="319"/>
      <c r="GTE221" s="319"/>
      <c r="GTF221" s="319"/>
      <c r="GTG221" s="319"/>
      <c r="GTH221" s="319"/>
      <c r="GTI221" s="319"/>
      <c r="GTJ221" s="319"/>
      <c r="GTK221" s="319"/>
      <c r="GTL221" s="319"/>
      <c r="GTM221" s="319"/>
      <c r="GTN221" s="319"/>
      <c r="GTO221" s="319"/>
      <c r="GTP221" s="319"/>
      <c r="GTQ221" s="319"/>
      <c r="GTR221" s="319"/>
      <c r="GTS221" s="319"/>
      <c r="GTT221" s="319"/>
      <c r="GTU221" s="319"/>
      <c r="GTV221" s="319"/>
      <c r="GTW221" s="319"/>
      <c r="GTX221" s="319"/>
      <c r="GTY221" s="319"/>
      <c r="GTZ221" s="319"/>
      <c r="GUA221" s="319"/>
      <c r="GUB221" s="319"/>
      <c r="GUC221" s="319"/>
      <c r="GUD221" s="319"/>
      <c r="GUE221" s="319"/>
      <c r="GUF221" s="319"/>
      <c r="GUG221" s="319"/>
      <c r="GUH221" s="319"/>
      <c r="GUI221" s="319"/>
      <c r="GUJ221" s="319"/>
      <c r="GUK221" s="319"/>
      <c r="GUL221" s="319"/>
      <c r="GUM221" s="319"/>
      <c r="GUN221" s="319"/>
      <c r="GUO221" s="319"/>
      <c r="GUP221" s="319"/>
      <c r="GUQ221" s="319"/>
      <c r="GUR221" s="319"/>
      <c r="GUS221" s="319"/>
      <c r="GUT221" s="319"/>
      <c r="GUU221" s="319"/>
      <c r="GUV221" s="319"/>
      <c r="GUW221" s="319"/>
      <c r="GUX221" s="319"/>
      <c r="GUY221" s="319"/>
      <c r="GUZ221" s="319"/>
      <c r="GVA221" s="319"/>
      <c r="GVB221" s="319"/>
      <c r="GVC221" s="319"/>
      <c r="GVD221" s="319"/>
      <c r="GVE221" s="319"/>
      <c r="GVF221" s="319"/>
      <c r="GVG221" s="319"/>
      <c r="GVH221" s="319"/>
      <c r="GVI221" s="319"/>
      <c r="GVJ221" s="319"/>
      <c r="GVK221" s="319"/>
      <c r="GVL221" s="319"/>
      <c r="GVM221" s="319"/>
      <c r="GVN221" s="319"/>
      <c r="GVO221" s="319"/>
      <c r="GVP221" s="319"/>
      <c r="GVQ221" s="319"/>
      <c r="GVR221" s="319"/>
      <c r="GVS221" s="319"/>
      <c r="GVT221" s="319"/>
      <c r="GVU221" s="319"/>
      <c r="GVV221" s="319"/>
      <c r="GVW221" s="319"/>
      <c r="GVX221" s="319"/>
      <c r="GVY221" s="319"/>
      <c r="GVZ221" s="319"/>
      <c r="GWA221" s="319"/>
      <c r="GWB221" s="319"/>
      <c r="GWC221" s="319"/>
      <c r="GWD221" s="319"/>
      <c r="GWE221" s="319"/>
      <c r="GWF221" s="319"/>
      <c r="GWG221" s="319"/>
      <c r="GWH221" s="319"/>
      <c r="GWI221" s="319"/>
      <c r="GWJ221" s="319"/>
      <c r="GWK221" s="319"/>
      <c r="GWL221" s="319"/>
      <c r="GWM221" s="319"/>
      <c r="GWN221" s="319"/>
      <c r="GWO221" s="319"/>
      <c r="GWP221" s="319"/>
      <c r="GWQ221" s="319"/>
      <c r="GWR221" s="319"/>
      <c r="GWS221" s="319"/>
      <c r="GWT221" s="319"/>
      <c r="GWU221" s="319"/>
      <c r="GWV221" s="319"/>
      <c r="GWW221" s="319"/>
      <c r="GWX221" s="319"/>
      <c r="GWY221" s="319"/>
      <c r="GWZ221" s="319"/>
      <c r="GXA221" s="319"/>
      <c r="GXB221" s="319"/>
      <c r="GXC221" s="319"/>
      <c r="GXD221" s="319"/>
      <c r="GXE221" s="319"/>
      <c r="GXF221" s="319"/>
      <c r="GXG221" s="319"/>
      <c r="GXH221" s="319"/>
      <c r="GXI221" s="319"/>
      <c r="GXJ221" s="319"/>
      <c r="GXK221" s="319"/>
      <c r="GXL221" s="319"/>
      <c r="GXM221" s="319"/>
      <c r="GXN221" s="319"/>
      <c r="GXO221" s="319"/>
      <c r="GXP221" s="319"/>
      <c r="GXQ221" s="319"/>
      <c r="GXR221" s="319"/>
      <c r="GXS221" s="319"/>
      <c r="GXT221" s="319"/>
      <c r="GXU221" s="319"/>
      <c r="GXV221" s="319"/>
      <c r="GXW221" s="319"/>
      <c r="GXX221" s="319"/>
      <c r="GXY221" s="319"/>
      <c r="GXZ221" s="319"/>
      <c r="GYA221" s="319"/>
      <c r="GYB221" s="319"/>
      <c r="GYC221" s="319"/>
      <c r="GYD221" s="319"/>
      <c r="GYE221" s="319"/>
      <c r="GYF221" s="319"/>
      <c r="GYG221" s="319"/>
      <c r="GYH221" s="319"/>
      <c r="GYI221" s="319"/>
      <c r="GYJ221" s="319"/>
      <c r="GYK221" s="319"/>
      <c r="GYL221" s="319"/>
      <c r="GYM221" s="319"/>
      <c r="GYN221" s="319"/>
      <c r="GYO221" s="319"/>
      <c r="GYP221" s="319"/>
      <c r="GYQ221" s="319"/>
      <c r="GYR221" s="319"/>
      <c r="GYS221" s="319"/>
      <c r="GYT221" s="319"/>
      <c r="GYU221" s="319"/>
      <c r="GYV221" s="319"/>
      <c r="GYW221" s="319"/>
      <c r="GYX221" s="319"/>
      <c r="GYY221" s="319"/>
      <c r="GYZ221" s="319"/>
      <c r="GZA221" s="319"/>
      <c r="GZB221" s="319"/>
      <c r="GZC221" s="319"/>
      <c r="GZD221" s="319"/>
      <c r="GZE221" s="319"/>
      <c r="GZF221" s="319"/>
      <c r="GZG221" s="319"/>
      <c r="GZH221" s="319"/>
      <c r="GZI221" s="319"/>
      <c r="GZJ221" s="319"/>
      <c r="GZK221" s="319"/>
      <c r="GZL221" s="319"/>
      <c r="GZM221" s="319"/>
      <c r="GZN221" s="319"/>
      <c r="GZO221" s="319"/>
      <c r="GZP221" s="319"/>
      <c r="GZQ221" s="319"/>
      <c r="GZR221" s="319"/>
      <c r="GZS221" s="319"/>
      <c r="GZT221" s="319"/>
      <c r="GZU221" s="319"/>
      <c r="GZV221" s="319"/>
      <c r="GZW221" s="319"/>
      <c r="GZX221" s="319"/>
      <c r="GZY221" s="319"/>
      <c r="GZZ221" s="319"/>
      <c r="HAA221" s="319"/>
      <c r="HAB221" s="319"/>
      <c r="HAC221" s="319"/>
      <c r="HAD221" s="319"/>
      <c r="HAE221" s="319"/>
      <c r="HAF221" s="319"/>
      <c r="HAG221" s="319"/>
      <c r="HAH221" s="319"/>
      <c r="HAI221" s="319"/>
      <c r="HAJ221" s="319"/>
      <c r="HAK221" s="319"/>
      <c r="HAL221" s="319"/>
      <c r="HAM221" s="319"/>
      <c r="HAN221" s="319"/>
      <c r="HAO221" s="319"/>
      <c r="HAP221" s="319"/>
      <c r="HAQ221" s="319"/>
      <c r="HAR221" s="319"/>
      <c r="HAS221" s="319"/>
      <c r="HAT221" s="319"/>
      <c r="HAU221" s="319"/>
      <c r="HAV221" s="319"/>
      <c r="HAW221" s="319"/>
      <c r="HAX221" s="319"/>
      <c r="HAY221" s="319"/>
      <c r="HAZ221" s="319"/>
      <c r="HBA221" s="319"/>
      <c r="HBB221" s="319"/>
      <c r="HBC221" s="319"/>
      <c r="HBD221" s="319"/>
      <c r="HBE221" s="319"/>
      <c r="HBF221" s="319"/>
      <c r="HBG221" s="319"/>
      <c r="HBH221" s="319"/>
      <c r="HBI221" s="319"/>
      <c r="HBJ221" s="319"/>
      <c r="HBK221" s="319"/>
      <c r="HBL221" s="319"/>
      <c r="HBM221" s="319"/>
      <c r="HBN221" s="319"/>
      <c r="HBO221" s="319"/>
      <c r="HBP221" s="319"/>
      <c r="HBQ221" s="319"/>
      <c r="HBR221" s="319"/>
      <c r="HBS221" s="319"/>
      <c r="HBT221" s="319"/>
      <c r="HBU221" s="319"/>
      <c r="HBV221" s="319"/>
      <c r="HBW221" s="319"/>
      <c r="HBX221" s="319"/>
      <c r="HBY221" s="319"/>
      <c r="HBZ221" s="319"/>
      <c r="HCA221" s="319"/>
      <c r="HCB221" s="319"/>
      <c r="HCC221" s="319"/>
      <c r="HCD221" s="319"/>
      <c r="HCE221" s="319"/>
      <c r="HCF221" s="319"/>
      <c r="HCG221" s="319"/>
      <c r="HCH221" s="319"/>
      <c r="HCI221" s="319"/>
      <c r="HCJ221" s="319"/>
      <c r="HCK221" s="319"/>
      <c r="HCL221" s="319"/>
      <c r="HCM221" s="319"/>
      <c r="HCN221" s="319"/>
      <c r="HCO221" s="319"/>
      <c r="HCP221" s="319"/>
      <c r="HCQ221" s="319"/>
      <c r="HCR221" s="319"/>
      <c r="HCS221" s="319"/>
      <c r="HCT221" s="319"/>
      <c r="HCU221" s="319"/>
      <c r="HCV221" s="319"/>
      <c r="HCW221" s="319"/>
      <c r="HCX221" s="319"/>
      <c r="HCY221" s="319"/>
      <c r="HCZ221" s="319"/>
      <c r="HDA221" s="319"/>
      <c r="HDB221" s="319"/>
      <c r="HDC221" s="319"/>
      <c r="HDD221" s="319"/>
      <c r="HDE221" s="319"/>
      <c r="HDF221" s="319"/>
      <c r="HDG221" s="319"/>
      <c r="HDH221" s="319"/>
      <c r="HDI221" s="319"/>
      <c r="HDJ221" s="319"/>
      <c r="HDK221" s="319"/>
      <c r="HDL221" s="319"/>
      <c r="HDM221" s="319"/>
      <c r="HDN221" s="319"/>
      <c r="HDO221" s="319"/>
      <c r="HDP221" s="319"/>
      <c r="HDQ221" s="319"/>
      <c r="HDR221" s="319"/>
      <c r="HDS221" s="319"/>
      <c r="HDT221" s="319"/>
      <c r="HDU221" s="319"/>
      <c r="HDV221" s="319"/>
      <c r="HDW221" s="319"/>
      <c r="HDX221" s="319"/>
      <c r="HDY221" s="319"/>
      <c r="HDZ221" s="319"/>
      <c r="HEA221" s="319"/>
      <c r="HEB221" s="319"/>
      <c r="HEC221" s="319"/>
      <c r="HED221" s="319"/>
      <c r="HEE221" s="319"/>
      <c r="HEF221" s="319"/>
      <c r="HEG221" s="319"/>
      <c r="HEH221" s="319"/>
      <c r="HEI221" s="319"/>
      <c r="HEJ221" s="319"/>
      <c r="HEK221" s="319"/>
      <c r="HEL221" s="319"/>
      <c r="HEM221" s="319"/>
      <c r="HEN221" s="319"/>
      <c r="HEO221" s="319"/>
      <c r="HEP221" s="319"/>
      <c r="HEQ221" s="319"/>
      <c r="HER221" s="319"/>
      <c r="HES221" s="319"/>
      <c r="HET221" s="319"/>
      <c r="HEU221" s="319"/>
      <c r="HEV221" s="319"/>
      <c r="HEW221" s="319"/>
      <c r="HEX221" s="319"/>
      <c r="HEY221" s="319"/>
      <c r="HEZ221" s="319"/>
      <c r="HFA221" s="319"/>
      <c r="HFB221" s="319"/>
      <c r="HFC221" s="319"/>
      <c r="HFD221" s="319"/>
      <c r="HFE221" s="319"/>
      <c r="HFF221" s="319"/>
      <c r="HFG221" s="319"/>
      <c r="HFH221" s="319"/>
      <c r="HFI221" s="319"/>
      <c r="HFJ221" s="319"/>
      <c r="HFK221" s="319"/>
      <c r="HFL221" s="319"/>
      <c r="HFM221" s="319"/>
      <c r="HFN221" s="319"/>
      <c r="HFO221" s="319"/>
      <c r="HFP221" s="319"/>
      <c r="HFQ221" s="319"/>
      <c r="HFR221" s="319"/>
      <c r="HFS221" s="319"/>
      <c r="HFT221" s="319"/>
      <c r="HFU221" s="319"/>
      <c r="HFV221" s="319"/>
      <c r="HFW221" s="319"/>
      <c r="HFX221" s="319"/>
      <c r="HFY221" s="319"/>
      <c r="HFZ221" s="319"/>
      <c r="HGA221" s="319"/>
      <c r="HGB221" s="319"/>
      <c r="HGC221" s="319"/>
      <c r="HGD221" s="319"/>
      <c r="HGE221" s="319"/>
      <c r="HGF221" s="319"/>
      <c r="HGG221" s="319"/>
      <c r="HGH221" s="319"/>
      <c r="HGI221" s="319"/>
      <c r="HGJ221" s="319"/>
      <c r="HGK221" s="319"/>
      <c r="HGL221" s="319"/>
      <c r="HGM221" s="319"/>
      <c r="HGN221" s="319"/>
      <c r="HGO221" s="319"/>
      <c r="HGP221" s="319"/>
      <c r="HGQ221" s="319"/>
      <c r="HGR221" s="319"/>
      <c r="HGS221" s="319"/>
      <c r="HGT221" s="319"/>
      <c r="HGU221" s="319"/>
      <c r="HGV221" s="319"/>
      <c r="HGW221" s="319"/>
      <c r="HGX221" s="319"/>
      <c r="HGY221" s="319"/>
      <c r="HGZ221" s="319"/>
      <c r="HHA221" s="319"/>
      <c r="HHB221" s="319"/>
      <c r="HHC221" s="319"/>
      <c r="HHD221" s="319"/>
      <c r="HHE221" s="319"/>
      <c r="HHF221" s="319"/>
      <c r="HHG221" s="319"/>
      <c r="HHH221" s="319"/>
      <c r="HHI221" s="319"/>
      <c r="HHJ221" s="319"/>
      <c r="HHK221" s="319"/>
      <c r="HHL221" s="319"/>
      <c r="HHM221" s="319"/>
      <c r="HHN221" s="319"/>
      <c r="HHO221" s="319"/>
      <c r="HHP221" s="319"/>
      <c r="HHQ221" s="319"/>
      <c r="HHR221" s="319"/>
      <c r="HHS221" s="319"/>
      <c r="HHT221" s="319"/>
      <c r="HHU221" s="319"/>
      <c r="HHV221" s="319"/>
      <c r="HHW221" s="319"/>
      <c r="HHX221" s="319"/>
      <c r="HHY221" s="319"/>
      <c r="HHZ221" s="319"/>
      <c r="HIA221" s="319"/>
      <c r="HIB221" s="319"/>
      <c r="HIC221" s="319"/>
      <c r="HID221" s="319"/>
      <c r="HIE221" s="319"/>
      <c r="HIF221" s="319"/>
      <c r="HIG221" s="319"/>
      <c r="HIH221" s="319"/>
      <c r="HII221" s="319"/>
      <c r="HIJ221" s="319"/>
      <c r="HIK221" s="319"/>
      <c r="HIL221" s="319"/>
      <c r="HIM221" s="319"/>
      <c r="HIN221" s="319"/>
      <c r="HIO221" s="319"/>
      <c r="HIP221" s="319"/>
      <c r="HIQ221" s="319"/>
      <c r="HIR221" s="319"/>
      <c r="HIS221" s="319"/>
      <c r="HIT221" s="319"/>
      <c r="HIU221" s="319"/>
      <c r="HIV221" s="319"/>
      <c r="HIW221" s="319"/>
      <c r="HIX221" s="319"/>
      <c r="HIY221" s="319"/>
      <c r="HIZ221" s="319"/>
      <c r="HJA221" s="319"/>
      <c r="HJB221" s="319"/>
      <c r="HJC221" s="319"/>
      <c r="HJD221" s="319"/>
      <c r="HJE221" s="319"/>
      <c r="HJF221" s="319"/>
      <c r="HJG221" s="319"/>
      <c r="HJH221" s="319"/>
      <c r="HJI221" s="319"/>
      <c r="HJJ221" s="319"/>
      <c r="HJK221" s="319"/>
      <c r="HJL221" s="319"/>
      <c r="HJM221" s="319"/>
      <c r="HJN221" s="319"/>
      <c r="HJO221" s="319"/>
      <c r="HJP221" s="319"/>
      <c r="HJQ221" s="319"/>
      <c r="HJR221" s="319"/>
      <c r="HJS221" s="319"/>
      <c r="HJT221" s="319"/>
      <c r="HJU221" s="319"/>
      <c r="HJV221" s="319"/>
      <c r="HJW221" s="319"/>
      <c r="HJX221" s="319"/>
      <c r="HJY221" s="319"/>
      <c r="HJZ221" s="319"/>
      <c r="HKA221" s="319"/>
      <c r="HKB221" s="319"/>
      <c r="HKC221" s="319"/>
      <c r="HKD221" s="319"/>
      <c r="HKE221" s="319"/>
      <c r="HKF221" s="319"/>
      <c r="HKG221" s="319"/>
      <c r="HKH221" s="319"/>
      <c r="HKI221" s="319"/>
      <c r="HKJ221" s="319"/>
      <c r="HKK221" s="319"/>
      <c r="HKL221" s="319"/>
      <c r="HKM221" s="319"/>
      <c r="HKN221" s="319"/>
      <c r="HKO221" s="319"/>
      <c r="HKP221" s="319"/>
      <c r="HKQ221" s="319"/>
      <c r="HKR221" s="319"/>
      <c r="HKS221" s="319"/>
      <c r="HKT221" s="319"/>
      <c r="HKU221" s="319"/>
      <c r="HKV221" s="319"/>
      <c r="HKW221" s="319"/>
      <c r="HKX221" s="319"/>
      <c r="HKY221" s="319"/>
      <c r="HKZ221" s="319"/>
      <c r="HLA221" s="319"/>
      <c r="HLB221" s="319"/>
      <c r="HLC221" s="319"/>
      <c r="HLD221" s="319"/>
      <c r="HLE221" s="319"/>
      <c r="HLF221" s="319"/>
      <c r="HLG221" s="319"/>
      <c r="HLH221" s="319"/>
      <c r="HLI221" s="319"/>
      <c r="HLJ221" s="319"/>
      <c r="HLK221" s="319"/>
      <c r="HLL221" s="319"/>
      <c r="HLM221" s="319"/>
      <c r="HLN221" s="319"/>
      <c r="HLO221" s="319"/>
      <c r="HLP221" s="319"/>
      <c r="HLQ221" s="319"/>
      <c r="HLR221" s="319"/>
      <c r="HLS221" s="319"/>
      <c r="HLT221" s="319"/>
      <c r="HLU221" s="319"/>
      <c r="HLV221" s="319"/>
      <c r="HLW221" s="319"/>
      <c r="HLX221" s="319"/>
      <c r="HLY221" s="319"/>
      <c r="HLZ221" s="319"/>
      <c r="HMA221" s="319"/>
      <c r="HMB221" s="319"/>
      <c r="HMC221" s="319"/>
      <c r="HMD221" s="319"/>
      <c r="HME221" s="319"/>
      <c r="HMF221" s="319"/>
      <c r="HMG221" s="319"/>
      <c r="HMH221" s="319"/>
      <c r="HMI221" s="319"/>
      <c r="HMJ221" s="319"/>
      <c r="HMK221" s="319"/>
      <c r="HML221" s="319"/>
      <c r="HMM221" s="319"/>
      <c r="HMN221" s="319"/>
      <c r="HMO221" s="319"/>
      <c r="HMP221" s="319"/>
      <c r="HMQ221" s="319"/>
      <c r="HMR221" s="319"/>
      <c r="HMS221" s="319"/>
      <c r="HMT221" s="319"/>
      <c r="HMU221" s="319"/>
      <c r="HMV221" s="319"/>
      <c r="HMW221" s="319"/>
      <c r="HMX221" s="319"/>
      <c r="HMY221" s="319"/>
      <c r="HMZ221" s="319"/>
      <c r="HNA221" s="319"/>
      <c r="HNB221" s="319"/>
      <c r="HNC221" s="319"/>
      <c r="HND221" s="319"/>
      <c r="HNE221" s="319"/>
      <c r="HNF221" s="319"/>
      <c r="HNG221" s="319"/>
      <c r="HNH221" s="319"/>
      <c r="HNI221" s="319"/>
      <c r="HNJ221" s="319"/>
      <c r="HNK221" s="319"/>
      <c r="HNL221" s="319"/>
      <c r="HNM221" s="319"/>
      <c r="HNN221" s="319"/>
      <c r="HNO221" s="319"/>
      <c r="HNP221" s="319"/>
      <c r="HNQ221" s="319"/>
      <c r="HNR221" s="319"/>
      <c r="HNS221" s="319"/>
      <c r="HNT221" s="319"/>
      <c r="HNU221" s="319"/>
      <c r="HNV221" s="319"/>
      <c r="HNW221" s="319"/>
      <c r="HNX221" s="319"/>
      <c r="HNY221" s="319"/>
      <c r="HNZ221" s="319"/>
      <c r="HOA221" s="319"/>
      <c r="HOB221" s="319"/>
      <c r="HOC221" s="319"/>
      <c r="HOD221" s="319"/>
      <c r="HOE221" s="319"/>
      <c r="HOF221" s="319"/>
      <c r="HOG221" s="319"/>
      <c r="HOH221" s="319"/>
      <c r="HOI221" s="319"/>
      <c r="HOJ221" s="319"/>
      <c r="HOK221" s="319"/>
      <c r="HOL221" s="319"/>
      <c r="HOM221" s="319"/>
      <c r="HON221" s="319"/>
      <c r="HOO221" s="319"/>
      <c r="HOP221" s="319"/>
      <c r="HOQ221" s="319"/>
      <c r="HOR221" s="319"/>
      <c r="HOS221" s="319"/>
      <c r="HOT221" s="319"/>
      <c r="HOU221" s="319"/>
      <c r="HOV221" s="319"/>
      <c r="HOW221" s="319"/>
      <c r="HOX221" s="319"/>
      <c r="HOY221" s="319"/>
      <c r="HOZ221" s="319"/>
      <c r="HPA221" s="319"/>
      <c r="HPB221" s="319"/>
      <c r="HPC221" s="319"/>
      <c r="HPD221" s="319"/>
      <c r="HPE221" s="319"/>
      <c r="HPF221" s="319"/>
      <c r="HPG221" s="319"/>
      <c r="HPH221" s="319"/>
      <c r="HPI221" s="319"/>
      <c r="HPJ221" s="319"/>
      <c r="HPK221" s="319"/>
      <c r="HPL221" s="319"/>
      <c r="HPM221" s="319"/>
      <c r="HPN221" s="319"/>
      <c r="HPO221" s="319"/>
      <c r="HPP221" s="319"/>
      <c r="HPQ221" s="319"/>
      <c r="HPR221" s="319"/>
      <c r="HPS221" s="319"/>
      <c r="HPT221" s="319"/>
      <c r="HPU221" s="319"/>
      <c r="HPV221" s="319"/>
      <c r="HPW221" s="319"/>
      <c r="HPX221" s="319"/>
      <c r="HPY221" s="319"/>
      <c r="HPZ221" s="319"/>
      <c r="HQA221" s="319"/>
      <c r="HQB221" s="319"/>
      <c r="HQC221" s="319"/>
      <c r="HQD221" s="319"/>
      <c r="HQE221" s="319"/>
      <c r="HQF221" s="319"/>
      <c r="HQG221" s="319"/>
      <c r="HQH221" s="319"/>
      <c r="HQI221" s="319"/>
      <c r="HQJ221" s="319"/>
      <c r="HQK221" s="319"/>
      <c r="HQL221" s="319"/>
      <c r="HQM221" s="319"/>
      <c r="HQN221" s="319"/>
      <c r="HQO221" s="319"/>
      <c r="HQP221" s="319"/>
      <c r="HQQ221" s="319"/>
      <c r="HQR221" s="319"/>
      <c r="HQS221" s="319"/>
      <c r="HQT221" s="319"/>
      <c r="HQU221" s="319"/>
      <c r="HQV221" s="319"/>
      <c r="HQW221" s="319"/>
      <c r="HQX221" s="319"/>
      <c r="HQY221" s="319"/>
      <c r="HQZ221" s="319"/>
      <c r="HRA221" s="319"/>
      <c r="HRB221" s="319"/>
      <c r="HRC221" s="319"/>
      <c r="HRD221" s="319"/>
      <c r="HRE221" s="319"/>
      <c r="HRF221" s="319"/>
      <c r="HRG221" s="319"/>
      <c r="HRH221" s="319"/>
      <c r="HRI221" s="319"/>
      <c r="HRJ221" s="319"/>
      <c r="HRK221" s="319"/>
      <c r="HRL221" s="319"/>
      <c r="HRM221" s="319"/>
      <c r="HRN221" s="319"/>
      <c r="HRO221" s="319"/>
      <c r="HRP221" s="319"/>
      <c r="HRQ221" s="319"/>
      <c r="HRR221" s="319"/>
      <c r="HRS221" s="319"/>
      <c r="HRT221" s="319"/>
      <c r="HRU221" s="319"/>
      <c r="HRV221" s="319"/>
      <c r="HRW221" s="319"/>
      <c r="HRX221" s="319"/>
      <c r="HRY221" s="319"/>
      <c r="HRZ221" s="319"/>
      <c r="HSA221" s="319"/>
      <c r="HSB221" s="319"/>
      <c r="HSC221" s="319"/>
      <c r="HSD221" s="319"/>
      <c r="HSE221" s="319"/>
      <c r="HSF221" s="319"/>
      <c r="HSG221" s="319"/>
      <c r="HSH221" s="319"/>
      <c r="HSI221" s="319"/>
      <c r="HSJ221" s="319"/>
      <c r="HSK221" s="319"/>
      <c r="HSL221" s="319"/>
      <c r="HSM221" s="319"/>
      <c r="HSN221" s="319"/>
      <c r="HSO221" s="319"/>
      <c r="HSP221" s="319"/>
      <c r="HSQ221" s="319"/>
      <c r="HSR221" s="319"/>
      <c r="HSS221" s="319"/>
      <c r="HST221" s="319"/>
      <c r="HSU221" s="319"/>
      <c r="HSV221" s="319"/>
      <c r="HSW221" s="319"/>
      <c r="HSX221" s="319"/>
      <c r="HSY221" s="319"/>
      <c r="HSZ221" s="319"/>
      <c r="HTA221" s="319"/>
      <c r="HTB221" s="319"/>
      <c r="HTC221" s="319"/>
      <c r="HTD221" s="319"/>
      <c r="HTE221" s="319"/>
      <c r="HTF221" s="319"/>
      <c r="HTG221" s="319"/>
      <c r="HTH221" s="319"/>
      <c r="HTI221" s="319"/>
      <c r="HTJ221" s="319"/>
      <c r="HTK221" s="319"/>
      <c r="HTL221" s="319"/>
      <c r="HTM221" s="319"/>
      <c r="HTN221" s="319"/>
      <c r="HTO221" s="319"/>
      <c r="HTP221" s="319"/>
      <c r="HTQ221" s="319"/>
      <c r="HTR221" s="319"/>
      <c r="HTS221" s="319"/>
      <c r="HTT221" s="319"/>
      <c r="HTU221" s="319"/>
      <c r="HTV221" s="319"/>
      <c r="HTW221" s="319"/>
      <c r="HTX221" s="319"/>
      <c r="HTY221" s="319"/>
      <c r="HTZ221" s="319"/>
      <c r="HUA221" s="319"/>
      <c r="HUB221" s="319"/>
      <c r="HUC221" s="319"/>
      <c r="HUD221" s="319"/>
      <c r="HUE221" s="319"/>
      <c r="HUF221" s="319"/>
      <c r="HUG221" s="319"/>
      <c r="HUH221" s="319"/>
      <c r="HUI221" s="319"/>
      <c r="HUJ221" s="319"/>
      <c r="HUK221" s="319"/>
      <c r="HUL221" s="319"/>
      <c r="HUM221" s="319"/>
      <c r="HUN221" s="319"/>
      <c r="HUO221" s="319"/>
      <c r="HUP221" s="319"/>
      <c r="HUQ221" s="319"/>
      <c r="HUR221" s="319"/>
      <c r="HUS221" s="319"/>
      <c r="HUT221" s="319"/>
      <c r="HUU221" s="319"/>
      <c r="HUV221" s="319"/>
      <c r="HUW221" s="319"/>
      <c r="HUX221" s="319"/>
      <c r="HUY221" s="319"/>
      <c r="HUZ221" s="319"/>
      <c r="HVA221" s="319"/>
      <c r="HVB221" s="319"/>
      <c r="HVC221" s="319"/>
      <c r="HVD221" s="319"/>
      <c r="HVE221" s="319"/>
      <c r="HVF221" s="319"/>
      <c r="HVG221" s="319"/>
      <c r="HVH221" s="319"/>
      <c r="HVI221" s="319"/>
      <c r="HVJ221" s="319"/>
      <c r="HVK221" s="319"/>
      <c r="HVL221" s="319"/>
      <c r="HVM221" s="319"/>
      <c r="HVN221" s="319"/>
      <c r="HVO221" s="319"/>
      <c r="HVP221" s="319"/>
      <c r="HVQ221" s="319"/>
      <c r="HVR221" s="319"/>
      <c r="HVS221" s="319"/>
      <c r="HVT221" s="319"/>
      <c r="HVU221" s="319"/>
      <c r="HVV221" s="319"/>
      <c r="HVW221" s="319"/>
      <c r="HVX221" s="319"/>
      <c r="HVY221" s="319"/>
      <c r="HVZ221" s="319"/>
      <c r="HWA221" s="319"/>
      <c r="HWB221" s="319"/>
      <c r="HWC221" s="319"/>
      <c r="HWD221" s="319"/>
      <c r="HWE221" s="319"/>
      <c r="HWF221" s="319"/>
      <c r="HWG221" s="319"/>
      <c r="HWH221" s="319"/>
      <c r="HWI221" s="319"/>
      <c r="HWJ221" s="319"/>
      <c r="HWK221" s="319"/>
      <c r="HWL221" s="319"/>
      <c r="HWM221" s="319"/>
      <c r="HWN221" s="319"/>
      <c r="HWO221" s="319"/>
      <c r="HWP221" s="319"/>
      <c r="HWQ221" s="319"/>
      <c r="HWR221" s="319"/>
      <c r="HWS221" s="319"/>
      <c r="HWT221" s="319"/>
      <c r="HWU221" s="319"/>
      <c r="HWV221" s="319"/>
      <c r="HWW221" s="319"/>
      <c r="HWX221" s="319"/>
      <c r="HWY221" s="319"/>
      <c r="HWZ221" s="319"/>
      <c r="HXA221" s="319"/>
      <c r="HXB221" s="319"/>
      <c r="HXC221" s="319"/>
      <c r="HXD221" s="319"/>
      <c r="HXE221" s="319"/>
      <c r="HXF221" s="319"/>
      <c r="HXG221" s="319"/>
      <c r="HXH221" s="319"/>
      <c r="HXI221" s="319"/>
      <c r="HXJ221" s="319"/>
      <c r="HXK221" s="319"/>
      <c r="HXL221" s="319"/>
      <c r="HXM221" s="319"/>
      <c r="HXN221" s="319"/>
      <c r="HXO221" s="319"/>
      <c r="HXP221" s="319"/>
      <c r="HXQ221" s="319"/>
      <c r="HXR221" s="319"/>
      <c r="HXS221" s="319"/>
      <c r="HXT221" s="319"/>
      <c r="HXU221" s="319"/>
      <c r="HXV221" s="319"/>
      <c r="HXW221" s="319"/>
      <c r="HXX221" s="319"/>
      <c r="HXY221" s="319"/>
      <c r="HXZ221" s="319"/>
      <c r="HYA221" s="319"/>
      <c r="HYB221" s="319"/>
      <c r="HYC221" s="319"/>
      <c r="HYD221" s="319"/>
      <c r="HYE221" s="319"/>
      <c r="HYF221" s="319"/>
      <c r="HYG221" s="319"/>
      <c r="HYH221" s="319"/>
      <c r="HYI221" s="319"/>
      <c r="HYJ221" s="319"/>
      <c r="HYK221" s="319"/>
      <c r="HYL221" s="319"/>
      <c r="HYM221" s="319"/>
      <c r="HYN221" s="319"/>
      <c r="HYO221" s="319"/>
      <c r="HYP221" s="319"/>
      <c r="HYQ221" s="319"/>
      <c r="HYR221" s="319"/>
      <c r="HYS221" s="319"/>
      <c r="HYT221" s="319"/>
      <c r="HYU221" s="319"/>
      <c r="HYV221" s="319"/>
      <c r="HYW221" s="319"/>
      <c r="HYX221" s="319"/>
      <c r="HYY221" s="319"/>
      <c r="HYZ221" s="319"/>
      <c r="HZA221" s="319"/>
      <c r="HZB221" s="319"/>
      <c r="HZC221" s="319"/>
      <c r="HZD221" s="319"/>
      <c r="HZE221" s="319"/>
      <c r="HZF221" s="319"/>
      <c r="HZG221" s="319"/>
      <c r="HZH221" s="319"/>
      <c r="HZI221" s="319"/>
      <c r="HZJ221" s="319"/>
      <c r="HZK221" s="319"/>
      <c r="HZL221" s="319"/>
      <c r="HZM221" s="319"/>
      <c r="HZN221" s="319"/>
      <c r="HZO221" s="319"/>
      <c r="HZP221" s="319"/>
      <c r="HZQ221" s="319"/>
      <c r="HZR221" s="319"/>
      <c r="HZS221" s="319"/>
      <c r="HZT221" s="319"/>
      <c r="HZU221" s="319"/>
      <c r="HZV221" s="319"/>
      <c r="HZW221" s="319"/>
      <c r="HZX221" s="319"/>
      <c r="HZY221" s="319"/>
      <c r="HZZ221" s="319"/>
      <c r="IAA221" s="319"/>
      <c r="IAB221" s="319"/>
      <c r="IAC221" s="319"/>
      <c r="IAD221" s="319"/>
      <c r="IAE221" s="319"/>
      <c r="IAF221" s="319"/>
      <c r="IAG221" s="319"/>
      <c r="IAH221" s="319"/>
      <c r="IAI221" s="319"/>
      <c r="IAJ221" s="319"/>
      <c r="IAK221" s="319"/>
      <c r="IAL221" s="319"/>
      <c r="IAM221" s="319"/>
      <c r="IAN221" s="319"/>
      <c r="IAO221" s="319"/>
      <c r="IAP221" s="319"/>
      <c r="IAQ221" s="319"/>
      <c r="IAR221" s="319"/>
      <c r="IAS221" s="319"/>
      <c r="IAT221" s="319"/>
      <c r="IAU221" s="319"/>
      <c r="IAV221" s="319"/>
      <c r="IAW221" s="319"/>
      <c r="IAX221" s="319"/>
      <c r="IAY221" s="319"/>
      <c r="IAZ221" s="319"/>
      <c r="IBA221" s="319"/>
      <c r="IBB221" s="319"/>
      <c r="IBC221" s="319"/>
      <c r="IBD221" s="319"/>
      <c r="IBE221" s="319"/>
      <c r="IBF221" s="319"/>
      <c r="IBG221" s="319"/>
      <c r="IBH221" s="319"/>
      <c r="IBI221" s="319"/>
      <c r="IBJ221" s="319"/>
      <c r="IBK221" s="319"/>
      <c r="IBL221" s="319"/>
      <c r="IBM221" s="319"/>
      <c r="IBN221" s="319"/>
      <c r="IBO221" s="319"/>
      <c r="IBP221" s="319"/>
      <c r="IBQ221" s="319"/>
      <c r="IBR221" s="319"/>
      <c r="IBS221" s="319"/>
      <c r="IBT221" s="319"/>
      <c r="IBU221" s="319"/>
      <c r="IBV221" s="319"/>
      <c r="IBW221" s="319"/>
      <c r="IBX221" s="319"/>
      <c r="IBY221" s="319"/>
      <c r="IBZ221" s="319"/>
      <c r="ICA221" s="319"/>
      <c r="ICB221" s="319"/>
      <c r="ICC221" s="319"/>
      <c r="ICD221" s="319"/>
      <c r="ICE221" s="319"/>
      <c r="ICF221" s="319"/>
      <c r="ICG221" s="319"/>
      <c r="ICH221" s="319"/>
      <c r="ICI221" s="319"/>
      <c r="ICJ221" s="319"/>
      <c r="ICK221" s="319"/>
      <c r="ICL221" s="319"/>
      <c r="ICM221" s="319"/>
      <c r="ICN221" s="319"/>
      <c r="ICO221" s="319"/>
      <c r="ICP221" s="319"/>
      <c r="ICQ221" s="319"/>
      <c r="ICR221" s="319"/>
      <c r="ICS221" s="319"/>
      <c r="ICT221" s="319"/>
      <c r="ICU221" s="319"/>
      <c r="ICV221" s="319"/>
      <c r="ICW221" s="319"/>
      <c r="ICX221" s="319"/>
      <c r="ICY221" s="319"/>
      <c r="ICZ221" s="319"/>
      <c r="IDA221" s="319"/>
      <c r="IDB221" s="319"/>
      <c r="IDC221" s="319"/>
      <c r="IDD221" s="319"/>
      <c r="IDE221" s="319"/>
      <c r="IDF221" s="319"/>
      <c r="IDG221" s="319"/>
      <c r="IDH221" s="319"/>
      <c r="IDI221" s="319"/>
      <c r="IDJ221" s="319"/>
      <c r="IDK221" s="319"/>
      <c r="IDL221" s="319"/>
      <c r="IDM221" s="319"/>
      <c r="IDN221" s="319"/>
      <c r="IDO221" s="319"/>
      <c r="IDP221" s="319"/>
      <c r="IDQ221" s="319"/>
      <c r="IDR221" s="319"/>
      <c r="IDS221" s="319"/>
      <c r="IDT221" s="319"/>
      <c r="IDU221" s="319"/>
      <c r="IDV221" s="319"/>
      <c r="IDW221" s="319"/>
      <c r="IDX221" s="319"/>
      <c r="IDY221" s="319"/>
      <c r="IDZ221" s="319"/>
      <c r="IEA221" s="319"/>
      <c r="IEB221" s="319"/>
      <c r="IEC221" s="319"/>
      <c r="IED221" s="319"/>
      <c r="IEE221" s="319"/>
      <c r="IEF221" s="319"/>
      <c r="IEG221" s="319"/>
      <c r="IEH221" s="319"/>
      <c r="IEI221" s="319"/>
      <c r="IEJ221" s="319"/>
      <c r="IEK221" s="319"/>
      <c r="IEL221" s="319"/>
      <c r="IEM221" s="319"/>
      <c r="IEN221" s="319"/>
      <c r="IEO221" s="319"/>
      <c r="IEP221" s="319"/>
      <c r="IEQ221" s="319"/>
      <c r="IER221" s="319"/>
      <c r="IES221" s="319"/>
      <c r="IET221" s="319"/>
      <c r="IEU221" s="319"/>
      <c r="IEV221" s="319"/>
      <c r="IEW221" s="319"/>
      <c r="IEX221" s="319"/>
      <c r="IEY221" s="319"/>
      <c r="IEZ221" s="319"/>
      <c r="IFA221" s="319"/>
      <c r="IFB221" s="319"/>
      <c r="IFC221" s="319"/>
      <c r="IFD221" s="319"/>
      <c r="IFE221" s="319"/>
      <c r="IFF221" s="319"/>
      <c r="IFG221" s="319"/>
      <c r="IFH221" s="319"/>
      <c r="IFI221" s="319"/>
      <c r="IFJ221" s="319"/>
      <c r="IFK221" s="319"/>
      <c r="IFL221" s="319"/>
      <c r="IFM221" s="319"/>
      <c r="IFN221" s="319"/>
      <c r="IFO221" s="319"/>
      <c r="IFP221" s="319"/>
      <c r="IFQ221" s="319"/>
      <c r="IFR221" s="319"/>
      <c r="IFS221" s="319"/>
      <c r="IFT221" s="319"/>
      <c r="IFU221" s="319"/>
      <c r="IFV221" s="319"/>
      <c r="IFW221" s="319"/>
      <c r="IFX221" s="319"/>
      <c r="IFY221" s="319"/>
      <c r="IFZ221" s="319"/>
      <c r="IGA221" s="319"/>
      <c r="IGB221" s="319"/>
      <c r="IGC221" s="319"/>
      <c r="IGD221" s="319"/>
      <c r="IGE221" s="319"/>
      <c r="IGF221" s="319"/>
      <c r="IGG221" s="319"/>
      <c r="IGH221" s="319"/>
      <c r="IGI221" s="319"/>
      <c r="IGJ221" s="319"/>
      <c r="IGK221" s="319"/>
      <c r="IGL221" s="319"/>
      <c r="IGM221" s="319"/>
      <c r="IGN221" s="319"/>
      <c r="IGO221" s="319"/>
      <c r="IGP221" s="319"/>
      <c r="IGQ221" s="319"/>
      <c r="IGR221" s="319"/>
      <c r="IGS221" s="319"/>
      <c r="IGT221" s="319"/>
      <c r="IGU221" s="319"/>
      <c r="IGV221" s="319"/>
      <c r="IGW221" s="319"/>
      <c r="IGX221" s="319"/>
      <c r="IGY221" s="319"/>
      <c r="IGZ221" s="319"/>
      <c r="IHA221" s="319"/>
      <c r="IHB221" s="319"/>
      <c r="IHC221" s="319"/>
      <c r="IHD221" s="319"/>
      <c r="IHE221" s="319"/>
      <c r="IHF221" s="319"/>
      <c r="IHG221" s="319"/>
      <c r="IHH221" s="319"/>
      <c r="IHI221" s="319"/>
      <c r="IHJ221" s="319"/>
      <c r="IHK221" s="319"/>
      <c r="IHL221" s="319"/>
      <c r="IHM221" s="319"/>
      <c r="IHN221" s="319"/>
      <c r="IHO221" s="319"/>
      <c r="IHP221" s="319"/>
      <c r="IHQ221" s="319"/>
      <c r="IHR221" s="319"/>
      <c r="IHS221" s="319"/>
      <c r="IHT221" s="319"/>
      <c r="IHU221" s="319"/>
      <c r="IHV221" s="319"/>
      <c r="IHW221" s="319"/>
      <c r="IHX221" s="319"/>
      <c r="IHY221" s="319"/>
      <c r="IHZ221" s="319"/>
      <c r="IIA221" s="319"/>
      <c r="IIB221" s="319"/>
      <c r="IIC221" s="319"/>
      <c r="IID221" s="319"/>
      <c r="IIE221" s="319"/>
      <c r="IIF221" s="319"/>
      <c r="IIG221" s="319"/>
      <c r="IIH221" s="319"/>
      <c r="III221" s="319"/>
      <c r="IIJ221" s="319"/>
      <c r="IIK221" s="319"/>
      <c r="IIL221" s="319"/>
      <c r="IIM221" s="319"/>
      <c r="IIN221" s="319"/>
      <c r="IIO221" s="319"/>
      <c r="IIP221" s="319"/>
      <c r="IIQ221" s="319"/>
      <c r="IIR221" s="319"/>
      <c r="IIS221" s="319"/>
      <c r="IIT221" s="319"/>
      <c r="IIU221" s="319"/>
      <c r="IIV221" s="319"/>
      <c r="IIW221" s="319"/>
      <c r="IIX221" s="319"/>
      <c r="IIY221" s="319"/>
      <c r="IIZ221" s="319"/>
      <c r="IJA221" s="319"/>
      <c r="IJB221" s="319"/>
      <c r="IJC221" s="319"/>
      <c r="IJD221" s="319"/>
      <c r="IJE221" s="319"/>
      <c r="IJF221" s="319"/>
      <c r="IJG221" s="319"/>
      <c r="IJH221" s="319"/>
      <c r="IJI221" s="319"/>
      <c r="IJJ221" s="319"/>
      <c r="IJK221" s="319"/>
      <c r="IJL221" s="319"/>
      <c r="IJM221" s="319"/>
      <c r="IJN221" s="319"/>
      <c r="IJO221" s="319"/>
      <c r="IJP221" s="319"/>
      <c r="IJQ221" s="319"/>
      <c r="IJR221" s="319"/>
      <c r="IJS221" s="319"/>
      <c r="IJT221" s="319"/>
      <c r="IJU221" s="319"/>
      <c r="IJV221" s="319"/>
      <c r="IJW221" s="319"/>
      <c r="IJX221" s="319"/>
      <c r="IJY221" s="319"/>
      <c r="IJZ221" s="319"/>
      <c r="IKA221" s="319"/>
      <c r="IKB221" s="319"/>
      <c r="IKC221" s="319"/>
      <c r="IKD221" s="319"/>
      <c r="IKE221" s="319"/>
      <c r="IKF221" s="319"/>
      <c r="IKG221" s="319"/>
      <c r="IKH221" s="319"/>
      <c r="IKI221" s="319"/>
      <c r="IKJ221" s="319"/>
      <c r="IKK221" s="319"/>
      <c r="IKL221" s="319"/>
      <c r="IKM221" s="319"/>
      <c r="IKN221" s="319"/>
      <c r="IKO221" s="319"/>
      <c r="IKP221" s="319"/>
      <c r="IKQ221" s="319"/>
      <c r="IKR221" s="319"/>
      <c r="IKS221" s="319"/>
      <c r="IKT221" s="319"/>
      <c r="IKU221" s="319"/>
      <c r="IKV221" s="319"/>
      <c r="IKW221" s="319"/>
      <c r="IKX221" s="319"/>
      <c r="IKY221" s="319"/>
      <c r="IKZ221" s="319"/>
      <c r="ILA221" s="319"/>
      <c r="ILB221" s="319"/>
      <c r="ILC221" s="319"/>
      <c r="ILD221" s="319"/>
      <c r="ILE221" s="319"/>
      <c r="ILF221" s="319"/>
      <c r="ILG221" s="319"/>
      <c r="ILH221" s="319"/>
      <c r="ILI221" s="319"/>
      <c r="ILJ221" s="319"/>
      <c r="ILK221" s="319"/>
      <c r="ILL221" s="319"/>
      <c r="ILM221" s="319"/>
      <c r="ILN221" s="319"/>
      <c r="ILO221" s="319"/>
      <c r="ILP221" s="319"/>
      <c r="ILQ221" s="319"/>
      <c r="ILR221" s="319"/>
      <c r="ILS221" s="319"/>
      <c r="ILT221" s="319"/>
      <c r="ILU221" s="319"/>
      <c r="ILV221" s="319"/>
      <c r="ILW221" s="319"/>
      <c r="ILX221" s="319"/>
      <c r="ILY221" s="319"/>
      <c r="ILZ221" s="319"/>
      <c r="IMA221" s="319"/>
      <c r="IMB221" s="319"/>
      <c r="IMC221" s="319"/>
      <c r="IMD221" s="319"/>
      <c r="IME221" s="319"/>
      <c r="IMF221" s="319"/>
      <c r="IMG221" s="319"/>
      <c r="IMH221" s="319"/>
      <c r="IMI221" s="319"/>
      <c r="IMJ221" s="319"/>
      <c r="IMK221" s="319"/>
      <c r="IML221" s="319"/>
      <c r="IMM221" s="319"/>
      <c r="IMN221" s="319"/>
      <c r="IMO221" s="319"/>
      <c r="IMP221" s="319"/>
      <c r="IMQ221" s="319"/>
      <c r="IMR221" s="319"/>
      <c r="IMS221" s="319"/>
      <c r="IMT221" s="319"/>
      <c r="IMU221" s="319"/>
      <c r="IMV221" s="319"/>
      <c r="IMW221" s="319"/>
      <c r="IMX221" s="319"/>
      <c r="IMY221" s="319"/>
      <c r="IMZ221" s="319"/>
      <c r="INA221" s="319"/>
      <c r="INB221" s="319"/>
      <c r="INC221" s="319"/>
      <c r="IND221" s="319"/>
      <c r="INE221" s="319"/>
      <c r="INF221" s="319"/>
      <c r="ING221" s="319"/>
      <c r="INH221" s="319"/>
      <c r="INI221" s="319"/>
      <c r="INJ221" s="319"/>
      <c r="INK221" s="319"/>
      <c r="INL221" s="319"/>
      <c r="INM221" s="319"/>
      <c r="INN221" s="319"/>
      <c r="INO221" s="319"/>
      <c r="INP221" s="319"/>
      <c r="INQ221" s="319"/>
      <c r="INR221" s="319"/>
      <c r="INS221" s="319"/>
      <c r="INT221" s="319"/>
      <c r="INU221" s="319"/>
      <c r="INV221" s="319"/>
      <c r="INW221" s="319"/>
      <c r="INX221" s="319"/>
      <c r="INY221" s="319"/>
      <c r="INZ221" s="319"/>
      <c r="IOA221" s="319"/>
      <c r="IOB221" s="319"/>
      <c r="IOC221" s="319"/>
      <c r="IOD221" s="319"/>
      <c r="IOE221" s="319"/>
      <c r="IOF221" s="319"/>
      <c r="IOG221" s="319"/>
      <c r="IOH221" s="319"/>
      <c r="IOI221" s="319"/>
      <c r="IOJ221" s="319"/>
      <c r="IOK221" s="319"/>
      <c r="IOL221" s="319"/>
      <c r="IOM221" s="319"/>
      <c r="ION221" s="319"/>
      <c r="IOO221" s="319"/>
      <c r="IOP221" s="319"/>
      <c r="IOQ221" s="319"/>
      <c r="IOR221" s="319"/>
      <c r="IOS221" s="319"/>
      <c r="IOT221" s="319"/>
      <c r="IOU221" s="319"/>
      <c r="IOV221" s="319"/>
      <c r="IOW221" s="319"/>
      <c r="IOX221" s="319"/>
      <c r="IOY221" s="319"/>
      <c r="IOZ221" s="319"/>
      <c r="IPA221" s="319"/>
      <c r="IPB221" s="319"/>
      <c r="IPC221" s="319"/>
      <c r="IPD221" s="319"/>
      <c r="IPE221" s="319"/>
      <c r="IPF221" s="319"/>
      <c r="IPG221" s="319"/>
      <c r="IPH221" s="319"/>
      <c r="IPI221" s="319"/>
      <c r="IPJ221" s="319"/>
      <c r="IPK221" s="319"/>
      <c r="IPL221" s="319"/>
      <c r="IPM221" s="319"/>
      <c r="IPN221" s="319"/>
      <c r="IPO221" s="319"/>
      <c r="IPP221" s="319"/>
      <c r="IPQ221" s="319"/>
      <c r="IPR221" s="319"/>
      <c r="IPS221" s="319"/>
      <c r="IPT221" s="319"/>
      <c r="IPU221" s="319"/>
      <c r="IPV221" s="319"/>
      <c r="IPW221" s="319"/>
      <c r="IPX221" s="319"/>
      <c r="IPY221" s="319"/>
      <c r="IPZ221" s="319"/>
      <c r="IQA221" s="319"/>
      <c r="IQB221" s="319"/>
      <c r="IQC221" s="319"/>
      <c r="IQD221" s="319"/>
      <c r="IQE221" s="319"/>
      <c r="IQF221" s="319"/>
      <c r="IQG221" s="319"/>
      <c r="IQH221" s="319"/>
      <c r="IQI221" s="319"/>
      <c r="IQJ221" s="319"/>
      <c r="IQK221" s="319"/>
      <c r="IQL221" s="319"/>
      <c r="IQM221" s="319"/>
      <c r="IQN221" s="319"/>
      <c r="IQO221" s="319"/>
      <c r="IQP221" s="319"/>
      <c r="IQQ221" s="319"/>
      <c r="IQR221" s="319"/>
      <c r="IQS221" s="319"/>
      <c r="IQT221" s="319"/>
      <c r="IQU221" s="319"/>
      <c r="IQV221" s="319"/>
      <c r="IQW221" s="319"/>
      <c r="IQX221" s="319"/>
      <c r="IQY221" s="319"/>
      <c r="IQZ221" s="319"/>
      <c r="IRA221" s="319"/>
      <c r="IRB221" s="319"/>
      <c r="IRC221" s="319"/>
      <c r="IRD221" s="319"/>
      <c r="IRE221" s="319"/>
      <c r="IRF221" s="319"/>
      <c r="IRG221" s="319"/>
      <c r="IRH221" s="319"/>
      <c r="IRI221" s="319"/>
      <c r="IRJ221" s="319"/>
      <c r="IRK221" s="319"/>
      <c r="IRL221" s="319"/>
      <c r="IRM221" s="319"/>
      <c r="IRN221" s="319"/>
      <c r="IRO221" s="319"/>
      <c r="IRP221" s="319"/>
      <c r="IRQ221" s="319"/>
      <c r="IRR221" s="319"/>
      <c r="IRS221" s="319"/>
      <c r="IRT221" s="319"/>
      <c r="IRU221" s="319"/>
      <c r="IRV221" s="319"/>
      <c r="IRW221" s="319"/>
      <c r="IRX221" s="319"/>
      <c r="IRY221" s="319"/>
      <c r="IRZ221" s="319"/>
      <c r="ISA221" s="319"/>
      <c r="ISB221" s="319"/>
      <c r="ISC221" s="319"/>
      <c r="ISD221" s="319"/>
      <c r="ISE221" s="319"/>
      <c r="ISF221" s="319"/>
      <c r="ISG221" s="319"/>
      <c r="ISH221" s="319"/>
      <c r="ISI221" s="319"/>
      <c r="ISJ221" s="319"/>
      <c r="ISK221" s="319"/>
      <c r="ISL221" s="319"/>
      <c r="ISM221" s="319"/>
      <c r="ISN221" s="319"/>
      <c r="ISO221" s="319"/>
      <c r="ISP221" s="319"/>
      <c r="ISQ221" s="319"/>
      <c r="ISR221" s="319"/>
      <c r="ISS221" s="319"/>
      <c r="IST221" s="319"/>
      <c r="ISU221" s="319"/>
      <c r="ISV221" s="319"/>
      <c r="ISW221" s="319"/>
      <c r="ISX221" s="319"/>
      <c r="ISY221" s="319"/>
      <c r="ISZ221" s="319"/>
      <c r="ITA221" s="319"/>
      <c r="ITB221" s="319"/>
      <c r="ITC221" s="319"/>
      <c r="ITD221" s="319"/>
      <c r="ITE221" s="319"/>
      <c r="ITF221" s="319"/>
      <c r="ITG221" s="319"/>
      <c r="ITH221" s="319"/>
      <c r="ITI221" s="319"/>
      <c r="ITJ221" s="319"/>
      <c r="ITK221" s="319"/>
      <c r="ITL221" s="319"/>
      <c r="ITM221" s="319"/>
      <c r="ITN221" s="319"/>
      <c r="ITO221" s="319"/>
      <c r="ITP221" s="319"/>
      <c r="ITQ221" s="319"/>
      <c r="ITR221" s="319"/>
      <c r="ITS221" s="319"/>
      <c r="ITT221" s="319"/>
      <c r="ITU221" s="319"/>
      <c r="ITV221" s="319"/>
      <c r="ITW221" s="319"/>
      <c r="ITX221" s="319"/>
      <c r="ITY221" s="319"/>
      <c r="ITZ221" s="319"/>
      <c r="IUA221" s="319"/>
      <c r="IUB221" s="319"/>
      <c r="IUC221" s="319"/>
      <c r="IUD221" s="319"/>
      <c r="IUE221" s="319"/>
      <c r="IUF221" s="319"/>
      <c r="IUG221" s="319"/>
      <c r="IUH221" s="319"/>
      <c r="IUI221" s="319"/>
      <c r="IUJ221" s="319"/>
      <c r="IUK221" s="319"/>
      <c r="IUL221" s="319"/>
      <c r="IUM221" s="319"/>
      <c r="IUN221" s="319"/>
      <c r="IUO221" s="319"/>
      <c r="IUP221" s="319"/>
      <c r="IUQ221" s="319"/>
      <c r="IUR221" s="319"/>
      <c r="IUS221" s="319"/>
      <c r="IUT221" s="319"/>
      <c r="IUU221" s="319"/>
      <c r="IUV221" s="319"/>
      <c r="IUW221" s="319"/>
      <c r="IUX221" s="319"/>
      <c r="IUY221" s="319"/>
      <c r="IUZ221" s="319"/>
      <c r="IVA221" s="319"/>
      <c r="IVB221" s="319"/>
      <c r="IVC221" s="319"/>
      <c r="IVD221" s="319"/>
      <c r="IVE221" s="319"/>
      <c r="IVF221" s="319"/>
      <c r="IVG221" s="319"/>
      <c r="IVH221" s="319"/>
      <c r="IVI221" s="319"/>
      <c r="IVJ221" s="319"/>
      <c r="IVK221" s="319"/>
      <c r="IVL221" s="319"/>
      <c r="IVM221" s="319"/>
      <c r="IVN221" s="319"/>
      <c r="IVO221" s="319"/>
      <c r="IVP221" s="319"/>
      <c r="IVQ221" s="319"/>
      <c r="IVR221" s="319"/>
      <c r="IVS221" s="319"/>
      <c r="IVT221" s="319"/>
      <c r="IVU221" s="319"/>
      <c r="IVV221" s="319"/>
      <c r="IVW221" s="319"/>
      <c r="IVX221" s="319"/>
      <c r="IVY221" s="319"/>
      <c r="IVZ221" s="319"/>
      <c r="IWA221" s="319"/>
      <c r="IWB221" s="319"/>
      <c r="IWC221" s="319"/>
      <c r="IWD221" s="319"/>
      <c r="IWE221" s="319"/>
      <c r="IWF221" s="319"/>
      <c r="IWG221" s="319"/>
      <c r="IWH221" s="319"/>
      <c r="IWI221" s="319"/>
      <c r="IWJ221" s="319"/>
      <c r="IWK221" s="319"/>
      <c r="IWL221" s="319"/>
      <c r="IWM221" s="319"/>
      <c r="IWN221" s="319"/>
      <c r="IWO221" s="319"/>
      <c r="IWP221" s="319"/>
      <c r="IWQ221" s="319"/>
      <c r="IWR221" s="319"/>
      <c r="IWS221" s="319"/>
      <c r="IWT221" s="319"/>
      <c r="IWU221" s="319"/>
      <c r="IWV221" s="319"/>
      <c r="IWW221" s="319"/>
      <c r="IWX221" s="319"/>
      <c r="IWY221" s="319"/>
      <c r="IWZ221" s="319"/>
      <c r="IXA221" s="319"/>
      <c r="IXB221" s="319"/>
      <c r="IXC221" s="319"/>
      <c r="IXD221" s="319"/>
      <c r="IXE221" s="319"/>
      <c r="IXF221" s="319"/>
      <c r="IXG221" s="319"/>
      <c r="IXH221" s="319"/>
      <c r="IXI221" s="319"/>
      <c r="IXJ221" s="319"/>
      <c r="IXK221" s="319"/>
      <c r="IXL221" s="319"/>
      <c r="IXM221" s="319"/>
      <c r="IXN221" s="319"/>
      <c r="IXO221" s="319"/>
      <c r="IXP221" s="319"/>
      <c r="IXQ221" s="319"/>
      <c r="IXR221" s="319"/>
      <c r="IXS221" s="319"/>
      <c r="IXT221" s="319"/>
      <c r="IXU221" s="319"/>
      <c r="IXV221" s="319"/>
      <c r="IXW221" s="319"/>
      <c r="IXX221" s="319"/>
      <c r="IXY221" s="319"/>
      <c r="IXZ221" s="319"/>
      <c r="IYA221" s="319"/>
      <c r="IYB221" s="319"/>
      <c r="IYC221" s="319"/>
      <c r="IYD221" s="319"/>
      <c r="IYE221" s="319"/>
      <c r="IYF221" s="319"/>
      <c r="IYG221" s="319"/>
      <c r="IYH221" s="319"/>
      <c r="IYI221" s="319"/>
      <c r="IYJ221" s="319"/>
      <c r="IYK221" s="319"/>
      <c r="IYL221" s="319"/>
      <c r="IYM221" s="319"/>
      <c r="IYN221" s="319"/>
      <c r="IYO221" s="319"/>
      <c r="IYP221" s="319"/>
      <c r="IYQ221" s="319"/>
      <c r="IYR221" s="319"/>
      <c r="IYS221" s="319"/>
      <c r="IYT221" s="319"/>
      <c r="IYU221" s="319"/>
      <c r="IYV221" s="319"/>
      <c r="IYW221" s="319"/>
      <c r="IYX221" s="319"/>
      <c r="IYY221" s="319"/>
      <c r="IYZ221" s="319"/>
      <c r="IZA221" s="319"/>
      <c r="IZB221" s="319"/>
      <c r="IZC221" s="319"/>
      <c r="IZD221" s="319"/>
      <c r="IZE221" s="319"/>
      <c r="IZF221" s="319"/>
      <c r="IZG221" s="319"/>
      <c r="IZH221" s="319"/>
      <c r="IZI221" s="319"/>
      <c r="IZJ221" s="319"/>
      <c r="IZK221" s="319"/>
      <c r="IZL221" s="319"/>
      <c r="IZM221" s="319"/>
      <c r="IZN221" s="319"/>
      <c r="IZO221" s="319"/>
      <c r="IZP221" s="319"/>
      <c r="IZQ221" s="319"/>
      <c r="IZR221" s="319"/>
      <c r="IZS221" s="319"/>
      <c r="IZT221" s="319"/>
      <c r="IZU221" s="319"/>
      <c r="IZV221" s="319"/>
      <c r="IZW221" s="319"/>
      <c r="IZX221" s="319"/>
      <c r="IZY221" s="319"/>
      <c r="IZZ221" s="319"/>
      <c r="JAA221" s="319"/>
      <c r="JAB221" s="319"/>
      <c r="JAC221" s="319"/>
      <c r="JAD221" s="319"/>
      <c r="JAE221" s="319"/>
      <c r="JAF221" s="319"/>
      <c r="JAG221" s="319"/>
      <c r="JAH221" s="319"/>
      <c r="JAI221" s="319"/>
      <c r="JAJ221" s="319"/>
      <c r="JAK221" s="319"/>
      <c r="JAL221" s="319"/>
      <c r="JAM221" s="319"/>
      <c r="JAN221" s="319"/>
      <c r="JAO221" s="319"/>
      <c r="JAP221" s="319"/>
      <c r="JAQ221" s="319"/>
      <c r="JAR221" s="319"/>
      <c r="JAS221" s="319"/>
      <c r="JAT221" s="319"/>
      <c r="JAU221" s="319"/>
      <c r="JAV221" s="319"/>
      <c r="JAW221" s="319"/>
      <c r="JAX221" s="319"/>
      <c r="JAY221" s="319"/>
      <c r="JAZ221" s="319"/>
      <c r="JBA221" s="319"/>
      <c r="JBB221" s="319"/>
      <c r="JBC221" s="319"/>
      <c r="JBD221" s="319"/>
      <c r="JBE221" s="319"/>
      <c r="JBF221" s="319"/>
      <c r="JBG221" s="319"/>
      <c r="JBH221" s="319"/>
      <c r="JBI221" s="319"/>
      <c r="JBJ221" s="319"/>
      <c r="JBK221" s="319"/>
      <c r="JBL221" s="319"/>
      <c r="JBM221" s="319"/>
      <c r="JBN221" s="319"/>
      <c r="JBO221" s="319"/>
      <c r="JBP221" s="319"/>
      <c r="JBQ221" s="319"/>
      <c r="JBR221" s="319"/>
      <c r="JBS221" s="319"/>
      <c r="JBT221" s="319"/>
      <c r="JBU221" s="319"/>
      <c r="JBV221" s="319"/>
      <c r="JBW221" s="319"/>
      <c r="JBX221" s="319"/>
      <c r="JBY221" s="319"/>
      <c r="JBZ221" s="319"/>
      <c r="JCA221" s="319"/>
      <c r="JCB221" s="319"/>
      <c r="JCC221" s="319"/>
      <c r="JCD221" s="319"/>
      <c r="JCE221" s="319"/>
      <c r="JCF221" s="319"/>
      <c r="JCG221" s="319"/>
      <c r="JCH221" s="319"/>
      <c r="JCI221" s="319"/>
      <c r="JCJ221" s="319"/>
      <c r="JCK221" s="319"/>
      <c r="JCL221" s="319"/>
      <c r="JCM221" s="319"/>
      <c r="JCN221" s="319"/>
      <c r="JCO221" s="319"/>
      <c r="JCP221" s="319"/>
      <c r="JCQ221" s="319"/>
      <c r="JCR221" s="319"/>
      <c r="JCS221" s="319"/>
      <c r="JCT221" s="319"/>
      <c r="JCU221" s="319"/>
      <c r="JCV221" s="319"/>
      <c r="JCW221" s="319"/>
      <c r="JCX221" s="319"/>
      <c r="JCY221" s="319"/>
      <c r="JCZ221" s="319"/>
      <c r="JDA221" s="319"/>
      <c r="JDB221" s="319"/>
      <c r="JDC221" s="319"/>
      <c r="JDD221" s="319"/>
      <c r="JDE221" s="319"/>
      <c r="JDF221" s="319"/>
      <c r="JDG221" s="319"/>
      <c r="JDH221" s="319"/>
      <c r="JDI221" s="319"/>
      <c r="JDJ221" s="319"/>
      <c r="JDK221" s="319"/>
      <c r="JDL221" s="319"/>
      <c r="JDM221" s="319"/>
      <c r="JDN221" s="319"/>
      <c r="JDO221" s="319"/>
      <c r="JDP221" s="319"/>
      <c r="JDQ221" s="319"/>
      <c r="JDR221" s="319"/>
      <c r="JDS221" s="319"/>
      <c r="JDT221" s="319"/>
      <c r="JDU221" s="319"/>
      <c r="JDV221" s="319"/>
      <c r="JDW221" s="319"/>
      <c r="JDX221" s="319"/>
      <c r="JDY221" s="319"/>
      <c r="JDZ221" s="319"/>
      <c r="JEA221" s="319"/>
      <c r="JEB221" s="319"/>
      <c r="JEC221" s="319"/>
      <c r="JED221" s="319"/>
      <c r="JEE221" s="319"/>
      <c r="JEF221" s="319"/>
      <c r="JEG221" s="319"/>
      <c r="JEH221" s="319"/>
      <c r="JEI221" s="319"/>
      <c r="JEJ221" s="319"/>
      <c r="JEK221" s="319"/>
      <c r="JEL221" s="319"/>
      <c r="JEM221" s="319"/>
      <c r="JEN221" s="319"/>
      <c r="JEO221" s="319"/>
      <c r="JEP221" s="319"/>
      <c r="JEQ221" s="319"/>
      <c r="JER221" s="319"/>
      <c r="JES221" s="319"/>
      <c r="JET221" s="319"/>
      <c r="JEU221" s="319"/>
      <c r="JEV221" s="319"/>
      <c r="JEW221" s="319"/>
      <c r="JEX221" s="319"/>
      <c r="JEY221" s="319"/>
      <c r="JEZ221" s="319"/>
      <c r="JFA221" s="319"/>
      <c r="JFB221" s="319"/>
      <c r="JFC221" s="319"/>
      <c r="JFD221" s="319"/>
      <c r="JFE221" s="319"/>
      <c r="JFF221" s="319"/>
      <c r="JFG221" s="319"/>
      <c r="JFH221" s="319"/>
      <c r="JFI221" s="319"/>
      <c r="JFJ221" s="319"/>
      <c r="JFK221" s="319"/>
      <c r="JFL221" s="319"/>
      <c r="JFM221" s="319"/>
      <c r="JFN221" s="319"/>
      <c r="JFO221" s="319"/>
      <c r="JFP221" s="319"/>
      <c r="JFQ221" s="319"/>
      <c r="JFR221" s="319"/>
      <c r="JFS221" s="319"/>
      <c r="JFT221" s="319"/>
      <c r="JFU221" s="319"/>
      <c r="JFV221" s="319"/>
      <c r="JFW221" s="319"/>
      <c r="JFX221" s="319"/>
      <c r="JFY221" s="319"/>
      <c r="JFZ221" s="319"/>
      <c r="JGA221" s="319"/>
      <c r="JGB221" s="319"/>
      <c r="JGC221" s="319"/>
      <c r="JGD221" s="319"/>
      <c r="JGE221" s="319"/>
      <c r="JGF221" s="319"/>
      <c r="JGG221" s="319"/>
      <c r="JGH221" s="319"/>
      <c r="JGI221" s="319"/>
      <c r="JGJ221" s="319"/>
      <c r="JGK221" s="319"/>
      <c r="JGL221" s="319"/>
      <c r="JGM221" s="319"/>
      <c r="JGN221" s="319"/>
      <c r="JGO221" s="319"/>
      <c r="JGP221" s="319"/>
      <c r="JGQ221" s="319"/>
      <c r="JGR221" s="319"/>
      <c r="JGS221" s="319"/>
      <c r="JGT221" s="319"/>
      <c r="JGU221" s="319"/>
      <c r="JGV221" s="319"/>
      <c r="JGW221" s="319"/>
      <c r="JGX221" s="319"/>
      <c r="JGY221" s="319"/>
      <c r="JGZ221" s="319"/>
      <c r="JHA221" s="319"/>
      <c r="JHB221" s="319"/>
      <c r="JHC221" s="319"/>
      <c r="JHD221" s="319"/>
      <c r="JHE221" s="319"/>
      <c r="JHF221" s="319"/>
      <c r="JHG221" s="319"/>
      <c r="JHH221" s="319"/>
      <c r="JHI221" s="319"/>
      <c r="JHJ221" s="319"/>
      <c r="JHK221" s="319"/>
      <c r="JHL221" s="319"/>
      <c r="JHM221" s="319"/>
      <c r="JHN221" s="319"/>
      <c r="JHO221" s="319"/>
      <c r="JHP221" s="319"/>
      <c r="JHQ221" s="319"/>
      <c r="JHR221" s="319"/>
      <c r="JHS221" s="319"/>
      <c r="JHT221" s="319"/>
      <c r="JHU221" s="319"/>
      <c r="JHV221" s="319"/>
      <c r="JHW221" s="319"/>
      <c r="JHX221" s="319"/>
      <c r="JHY221" s="319"/>
      <c r="JHZ221" s="319"/>
      <c r="JIA221" s="319"/>
      <c r="JIB221" s="319"/>
      <c r="JIC221" s="319"/>
      <c r="JID221" s="319"/>
      <c r="JIE221" s="319"/>
      <c r="JIF221" s="319"/>
      <c r="JIG221" s="319"/>
      <c r="JIH221" s="319"/>
      <c r="JII221" s="319"/>
      <c r="JIJ221" s="319"/>
      <c r="JIK221" s="319"/>
      <c r="JIL221" s="319"/>
      <c r="JIM221" s="319"/>
      <c r="JIN221" s="319"/>
      <c r="JIO221" s="319"/>
      <c r="JIP221" s="319"/>
      <c r="JIQ221" s="319"/>
      <c r="JIR221" s="319"/>
      <c r="JIS221" s="319"/>
      <c r="JIT221" s="319"/>
      <c r="JIU221" s="319"/>
      <c r="JIV221" s="319"/>
      <c r="JIW221" s="319"/>
      <c r="JIX221" s="319"/>
      <c r="JIY221" s="319"/>
      <c r="JIZ221" s="319"/>
      <c r="JJA221" s="319"/>
      <c r="JJB221" s="319"/>
      <c r="JJC221" s="319"/>
      <c r="JJD221" s="319"/>
      <c r="JJE221" s="319"/>
      <c r="JJF221" s="319"/>
      <c r="JJG221" s="319"/>
      <c r="JJH221" s="319"/>
      <c r="JJI221" s="319"/>
      <c r="JJJ221" s="319"/>
      <c r="JJK221" s="319"/>
      <c r="JJL221" s="319"/>
      <c r="JJM221" s="319"/>
      <c r="JJN221" s="319"/>
      <c r="JJO221" s="319"/>
      <c r="JJP221" s="319"/>
      <c r="JJQ221" s="319"/>
      <c r="JJR221" s="319"/>
      <c r="JJS221" s="319"/>
      <c r="JJT221" s="319"/>
      <c r="JJU221" s="319"/>
      <c r="JJV221" s="319"/>
      <c r="JJW221" s="319"/>
      <c r="JJX221" s="319"/>
      <c r="JJY221" s="319"/>
      <c r="JJZ221" s="319"/>
      <c r="JKA221" s="319"/>
      <c r="JKB221" s="319"/>
      <c r="JKC221" s="319"/>
      <c r="JKD221" s="319"/>
      <c r="JKE221" s="319"/>
      <c r="JKF221" s="319"/>
      <c r="JKG221" s="319"/>
      <c r="JKH221" s="319"/>
      <c r="JKI221" s="319"/>
      <c r="JKJ221" s="319"/>
      <c r="JKK221" s="319"/>
      <c r="JKL221" s="319"/>
      <c r="JKM221" s="319"/>
      <c r="JKN221" s="319"/>
      <c r="JKO221" s="319"/>
      <c r="JKP221" s="319"/>
      <c r="JKQ221" s="319"/>
      <c r="JKR221" s="319"/>
      <c r="JKS221" s="319"/>
      <c r="JKT221" s="319"/>
      <c r="JKU221" s="319"/>
      <c r="JKV221" s="319"/>
      <c r="JKW221" s="319"/>
      <c r="JKX221" s="319"/>
      <c r="JKY221" s="319"/>
      <c r="JKZ221" s="319"/>
      <c r="JLA221" s="319"/>
      <c r="JLB221" s="319"/>
      <c r="JLC221" s="319"/>
      <c r="JLD221" s="319"/>
      <c r="JLE221" s="319"/>
      <c r="JLF221" s="319"/>
      <c r="JLG221" s="319"/>
      <c r="JLH221" s="319"/>
      <c r="JLI221" s="319"/>
      <c r="JLJ221" s="319"/>
      <c r="JLK221" s="319"/>
      <c r="JLL221" s="319"/>
      <c r="JLM221" s="319"/>
      <c r="JLN221" s="319"/>
      <c r="JLO221" s="319"/>
      <c r="JLP221" s="319"/>
      <c r="JLQ221" s="319"/>
      <c r="JLR221" s="319"/>
      <c r="JLS221" s="319"/>
      <c r="JLT221" s="319"/>
      <c r="JLU221" s="319"/>
      <c r="JLV221" s="319"/>
      <c r="JLW221" s="319"/>
      <c r="JLX221" s="319"/>
      <c r="JLY221" s="319"/>
      <c r="JLZ221" s="319"/>
      <c r="JMA221" s="319"/>
      <c r="JMB221" s="319"/>
      <c r="JMC221" s="319"/>
      <c r="JMD221" s="319"/>
      <c r="JME221" s="319"/>
      <c r="JMF221" s="319"/>
      <c r="JMG221" s="319"/>
      <c r="JMH221" s="319"/>
      <c r="JMI221" s="319"/>
      <c r="JMJ221" s="319"/>
      <c r="JMK221" s="319"/>
      <c r="JML221" s="319"/>
      <c r="JMM221" s="319"/>
      <c r="JMN221" s="319"/>
      <c r="JMO221" s="319"/>
      <c r="JMP221" s="319"/>
      <c r="JMQ221" s="319"/>
      <c r="JMR221" s="319"/>
      <c r="JMS221" s="319"/>
      <c r="JMT221" s="319"/>
      <c r="JMU221" s="319"/>
      <c r="JMV221" s="319"/>
      <c r="JMW221" s="319"/>
      <c r="JMX221" s="319"/>
      <c r="JMY221" s="319"/>
      <c r="JMZ221" s="319"/>
      <c r="JNA221" s="319"/>
      <c r="JNB221" s="319"/>
      <c r="JNC221" s="319"/>
      <c r="JND221" s="319"/>
      <c r="JNE221" s="319"/>
      <c r="JNF221" s="319"/>
      <c r="JNG221" s="319"/>
      <c r="JNH221" s="319"/>
      <c r="JNI221" s="319"/>
      <c r="JNJ221" s="319"/>
      <c r="JNK221" s="319"/>
      <c r="JNL221" s="319"/>
      <c r="JNM221" s="319"/>
      <c r="JNN221" s="319"/>
      <c r="JNO221" s="319"/>
      <c r="JNP221" s="319"/>
      <c r="JNQ221" s="319"/>
      <c r="JNR221" s="319"/>
      <c r="JNS221" s="319"/>
      <c r="JNT221" s="319"/>
      <c r="JNU221" s="319"/>
      <c r="JNV221" s="319"/>
      <c r="JNW221" s="319"/>
      <c r="JNX221" s="319"/>
      <c r="JNY221" s="319"/>
      <c r="JNZ221" s="319"/>
      <c r="JOA221" s="319"/>
      <c r="JOB221" s="319"/>
      <c r="JOC221" s="319"/>
      <c r="JOD221" s="319"/>
      <c r="JOE221" s="319"/>
      <c r="JOF221" s="319"/>
      <c r="JOG221" s="319"/>
      <c r="JOH221" s="319"/>
      <c r="JOI221" s="319"/>
      <c r="JOJ221" s="319"/>
      <c r="JOK221" s="319"/>
      <c r="JOL221" s="319"/>
      <c r="JOM221" s="319"/>
      <c r="JON221" s="319"/>
      <c r="JOO221" s="319"/>
      <c r="JOP221" s="319"/>
      <c r="JOQ221" s="319"/>
      <c r="JOR221" s="319"/>
      <c r="JOS221" s="319"/>
      <c r="JOT221" s="319"/>
      <c r="JOU221" s="319"/>
      <c r="JOV221" s="319"/>
      <c r="JOW221" s="319"/>
      <c r="JOX221" s="319"/>
      <c r="JOY221" s="319"/>
      <c r="JOZ221" s="319"/>
      <c r="JPA221" s="319"/>
      <c r="JPB221" s="319"/>
      <c r="JPC221" s="319"/>
      <c r="JPD221" s="319"/>
      <c r="JPE221" s="319"/>
      <c r="JPF221" s="319"/>
      <c r="JPG221" s="319"/>
      <c r="JPH221" s="319"/>
      <c r="JPI221" s="319"/>
      <c r="JPJ221" s="319"/>
      <c r="JPK221" s="319"/>
      <c r="JPL221" s="319"/>
      <c r="JPM221" s="319"/>
      <c r="JPN221" s="319"/>
      <c r="JPO221" s="319"/>
      <c r="JPP221" s="319"/>
      <c r="JPQ221" s="319"/>
      <c r="JPR221" s="319"/>
      <c r="JPS221" s="319"/>
      <c r="JPT221" s="319"/>
      <c r="JPU221" s="319"/>
      <c r="JPV221" s="319"/>
      <c r="JPW221" s="319"/>
      <c r="JPX221" s="319"/>
      <c r="JPY221" s="319"/>
      <c r="JPZ221" s="319"/>
      <c r="JQA221" s="319"/>
      <c r="JQB221" s="319"/>
      <c r="JQC221" s="319"/>
      <c r="JQD221" s="319"/>
      <c r="JQE221" s="319"/>
      <c r="JQF221" s="319"/>
      <c r="JQG221" s="319"/>
      <c r="JQH221" s="319"/>
      <c r="JQI221" s="319"/>
      <c r="JQJ221" s="319"/>
      <c r="JQK221" s="319"/>
      <c r="JQL221" s="319"/>
      <c r="JQM221" s="319"/>
      <c r="JQN221" s="319"/>
      <c r="JQO221" s="319"/>
      <c r="JQP221" s="319"/>
      <c r="JQQ221" s="319"/>
      <c r="JQR221" s="319"/>
      <c r="JQS221" s="319"/>
      <c r="JQT221" s="319"/>
      <c r="JQU221" s="319"/>
      <c r="JQV221" s="319"/>
      <c r="JQW221" s="319"/>
      <c r="JQX221" s="319"/>
      <c r="JQY221" s="319"/>
      <c r="JQZ221" s="319"/>
      <c r="JRA221" s="319"/>
      <c r="JRB221" s="319"/>
      <c r="JRC221" s="319"/>
      <c r="JRD221" s="319"/>
      <c r="JRE221" s="319"/>
      <c r="JRF221" s="319"/>
      <c r="JRG221" s="319"/>
      <c r="JRH221" s="319"/>
      <c r="JRI221" s="319"/>
      <c r="JRJ221" s="319"/>
      <c r="JRK221" s="319"/>
      <c r="JRL221" s="319"/>
      <c r="JRM221" s="319"/>
      <c r="JRN221" s="319"/>
      <c r="JRO221" s="319"/>
      <c r="JRP221" s="319"/>
      <c r="JRQ221" s="319"/>
      <c r="JRR221" s="319"/>
      <c r="JRS221" s="319"/>
      <c r="JRT221" s="319"/>
      <c r="JRU221" s="319"/>
      <c r="JRV221" s="319"/>
      <c r="JRW221" s="319"/>
      <c r="JRX221" s="319"/>
      <c r="JRY221" s="319"/>
      <c r="JRZ221" s="319"/>
      <c r="JSA221" s="319"/>
      <c r="JSB221" s="319"/>
      <c r="JSC221" s="319"/>
      <c r="JSD221" s="319"/>
      <c r="JSE221" s="319"/>
      <c r="JSF221" s="319"/>
      <c r="JSG221" s="319"/>
      <c r="JSH221" s="319"/>
      <c r="JSI221" s="319"/>
      <c r="JSJ221" s="319"/>
      <c r="JSK221" s="319"/>
      <c r="JSL221" s="319"/>
      <c r="JSM221" s="319"/>
      <c r="JSN221" s="319"/>
      <c r="JSO221" s="319"/>
      <c r="JSP221" s="319"/>
      <c r="JSQ221" s="319"/>
      <c r="JSR221" s="319"/>
      <c r="JSS221" s="319"/>
      <c r="JST221" s="319"/>
      <c r="JSU221" s="319"/>
      <c r="JSV221" s="319"/>
      <c r="JSW221" s="319"/>
      <c r="JSX221" s="319"/>
      <c r="JSY221" s="319"/>
      <c r="JSZ221" s="319"/>
      <c r="JTA221" s="319"/>
      <c r="JTB221" s="319"/>
      <c r="JTC221" s="319"/>
      <c r="JTD221" s="319"/>
      <c r="JTE221" s="319"/>
      <c r="JTF221" s="319"/>
      <c r="JTG221" s="319"/>
      <c r="JTH221" s="319"/>
      <c r="JTI221" s="319"/>
      <c r="JTJ221" s="319"/>
      <c r="JTK221" s="319"/>
      <c r="JTL221" s="319"/>
      <c r="JTM221" s="319"/>
      <c r="JTN221" s="319"/>
      <c r="JTO221" s="319"/>
      <c r="JTP221" s="319"/>
      <c r="JTQ221" s="319"/>
      <c r="JTR221" s="319"/>
      <c r="JTS221" s="319"/>
      <c r="JTT221" s="319"/>
      <c r="JTU221" s="319"/>
      <c r="JTV221" s="319"/>
      <c r="JTW221" s="319"/>
      <c r="JTX221" s="319"/>
      <c r="JTY221" s="319"/>
      <c r="JTZ221" s="319"/>
      <c r="JUA221" s="319"/>
      <c r="JUB221" s="319"/>
      <c r="JUC221" s="319"/>
      <c r="JUD221" s="319"/>
      <c r="JUE221" s="319"/>
      <c r="JUF221" s="319"/>
      <c r="JUG221" s="319"/>
      <c r="JUH221" s="319"/>
      <c r="JUI221" s="319"/>
      <c r="JUJ221" s="319"/>
      <c r="JUK221" s="319"/>
      <c r="JUL221" s="319"/>
      <c r="JUM221" s="319"/>
      <c r="JUN221" s="319"/>
      <c r="JUO221" s="319"/>
      <c r="JUP221" s="319"/>
      <c r="JUQ221" s="319"/>
      <c r="JUR221" s="319"/>
      <c r="JUS221" s="319"/>
      <c r="JUT221" s="319"/>
      <c r="JUU221" s="319"/>
      <c r="JUV221" s="319"/>
      <c r="JUW221" s="319"/>
      <c r="JUX221" s="319"/>
      <c r="JUY221" s="319"/>
      <c r="JUZ221" s="319"/>
      <c r="JVA221" s="319"/>
      <c r="JVB221" s="319"/>
      <c r="JVC221" s="319"/>
      <c r="JVD221" s="319"/>
      <c r="JVE221" s="319"/>
      <c r="JVF221" s="319"/>
      <c r="JVG221" s="319"/>
      <c r="JVH221" s="319"/>
      <c r="JVI221" s="319"/>
      <c r="JVJ221" s="319"/>
      <c r="JVK221" s="319"/>
      <c r="JVL221" s="319"/>
      <c r="JVM221" s="319"/>
      <c r="JVN221" s="319"/>
      <c r="JVO221" s="319"/>
      <c r="JVP221" s="319"/>
      <c r="JVQ221" s="319"/>
      <c r="JVR221" s="319"/>
      <c r="JVS221" s="319"/>
      <c r="JVT221" s="319"/>
      <c r="JVU221" s="319"/>
      <c r="JVV221" s="319"/>
      <c r="JVW221" s="319"/>
      <c r="JVX221" s="319"/>
      <c r="JVY221" s="319"/>
      <c r="JVZ221" s="319"/>
      <c r="JWA221" s="319"/>
      <c r="JWB221" s="319"/>
      <c r="JWC221" s="319"/>
      <c r="JWD221" s="319"/>
      <c r="JWE221" s="319"/>
      <c r="JWF221" s="319"/>
      <c r="JWG221" s="319"/>
      <c r="JWH221" s="319"/>
      <c r="JWI221" s="319"/>
      <c r="JWJ221" s="319"/>
      <c r="JWK221" s="319"/>
      <c r="JWL221" s="319"/>
      <c r="JWM221" s="319"/>
      <c r="JWN221" s="319"/>
      <c r="JWO221" s="319"/>
      <c r="JWP221" s="319"/>
      <c r="JWQ221" s="319"/>
      <c r="JWR221" s="319"/>
      <c r="JWS221" s="319"/>
      <c r="JWT221" s="319"/>
      <c r="JWU221" s="319"/>
      <c r="JWV221" s="319"/>
      <c r="JWW221" s="319"/>
      <c r="JWX221" s="319"/>
      <c r="JWY221" s="319"/>
      <c r="JWZ221" s="319"/>
      <c r="JXA221" s="319"/>
      <c r="JXB221" s="319"/>
      <c r="JXC221" s="319"/>
      <c r="JXD221" s="319"/>
      <c r="JXE221" s="319"/>
      <c r="JXF221" s="319"/>
      <c r="JXG221" s="319"/>
      <c r="JXH221" s="319"/>
      <c r="JXI221" s="319"/>
      <c r="JXJ221" s="319"/>
      <c r="JXK221" s="319"/>
      <c r="JXL221" s="319"/>
      <c r="JXM221" s="319"/>
      <c r="JXN221" s="319"/>
      <c r="JXO221" s="319"/>
      <c r="JXP221" s="319"/>
      <c r="JXQ221" s="319"/>
      <c r="JXR221" s="319"/>
      <c r="JXS221" s="319"/>
      <c r="JXT221" s="319"/>
      <c r="JXU221" s="319"/>
      <c r="JXV221" s="319"/>
      <c r="JXW221" s="319"/>
      <c r="JXX221" s="319"/>
      <c r="JXY221" s="319"/>
      <c r="JXZ221" s="319"/>
      <c r="JYA221" s="319"/>
      <c r="JYB221" s="319"/>
      <c r="JYC221" s="319"/>
      <c r="JYD221" s="319"/>
      <c r="JYE221" s="319"/>
      <c r="JYF221" s="319"/>
      <c r="JYG221" s="319"/>
      <c r="JYH221" s="319"/>
      <c r="JYI221" s="319"/>
      <c r="JYJ221" s="319"/>
      <c r="JYK221" s="319"/>
      <c r="JYL221" s="319"/>
      <c r="JYM221" s="319"/>
      <c r="JYN221" s="319"/>
      <c r="JYO221" s="319"/>
      <c r="JYP221" s="319"/>
      <c r="JYQ221" s="319"/>
      <c r="JYR221" s="319"/>
      <c r="JYS221" s="319"/>
      <c r="JYT221" s="319"/>
      <c r="JYU221" s="319"/>
      <c r="JYV221" s="319"/>
      <c r="JYW221" s="319"/>
      <c r="JYX221" s="319"/>
      <c r="JYY221" s="319"/>
      <c r="JYZ221" s="319"/>
      <c r="JZA221" s="319"/>
      <c r="JZB221" s="319"/>
      <c r="JZC221" s="319"/>
      <c r="JZD221" s="319"/>
      <c r="JZE221" s="319"/>
      <c r="JZF221" s="319"/>
      <c r="JZG221" s="319"/>
      <c r="JZH221" s="319"/>
      <c r="JZI221" s="319"/>
      <c r="JZJ221" s="319"/>
      <c r="JZK221" s="319"/>
      <c r="JZL221" s="319"/>
      <c r="JZM221" s="319"/>
      <c r="JZN221" s="319"/>
      <c r="JZO221" s="319"/>
      <c r="JZP221" s="319"/>
      <c r="JZQ221" s="319"/>
      <c r="JZR221" s="319"/>
      <c r="JZS221" s="319"/>
      <c r="JZT221" s="319"/>
      <c r="JZU221" s="319"/>
      <c r="JZV221" s="319"/>
      <c r="JZW221" s="319"/>
      <c r="JZX221" s="319"/>
      <c r="JZY221" s="319"/>
      <c r="JZZ221" s="319"/>
      <c r="KAA221" s="319"/>
      <c r="KAB221" s="319"/>
      <c r="KAC221" s="319"/>
      <c r="KAD221" s="319"/>
      <c r="KAE221" s="319"/>
      <c r="KAF221" s="319"/>
      <c r="KAG221" s="319"/>
      <c r="KAH221" s="319"/>
      <c r="KAI221" s="319"/>
      <c r="KAJ221" s="319"/>
      <c r="KAK221" s="319"/>
      <c r="KAL221" s="319"/>
      <c r="KAM221" s="319"/>
      <c r="KAN221" s="319"/>
      <c r="KAO221" s="319"/>
      <c r="KAP221" s="319"/>
      <c r="KAQ221" s="319"/>
      <c r="KAR221" s="319"/>
      <c r="KAS221" s="319"/>
      <c r="KAT221" s="319"/>
      <c r="KAU221" s="319"/>
      <c r="KAV221" s="319"/>
      <c r="KAW221" s="319"/>
      <c r="KAX221" s="319"/>
      <c r="KAY221" s="319"/>
      <c r="KAZ221" s="319"/>
      <c r="KBA221" s="319"/>
      <c r="KBB221" s="319"/>
      <c r="KBC221" s="319"/>
      <c r="KBD221" s="319"/>
      <c r="KBE221" s="319"/>
      <c r="KBF221" s="319"/>
      <c r="KBG221" s="319"/>
      <c r="KBH221" s="319"/>
      <c r="KBI221" s="319"/>
      <c r="KBJ221" s="319"/>
      <c r="KBK221" s="319"/>
      <c r="KBL221" s="319"/>
      <c r="KBM221" s="319"/>
      <c r="KBN221" s="319"/>
      <c r="KBO221" s="319"/>
      <c r="KBP221" s="319"/>
      <c r="KBQ221" s="319"/>
      <c r="KBR221" s="319"/>
      <c r="KBS221" s="319"/>
      <c r="KBT221" s="319"/>
      <c r="KBU221" s="319"/>
      <c r="KBV221" s="319"/>
      <c r="KBW221" s="319"/>
      <c r="KBX221" s="319"/>
      <c r="KBY221" s="319"/>
      <c r="KBZ221" s="319"/>
      <c r="KCA221" s="319"/>
      <c r="KCB221" s="319"/>
      <c r="KCC221" s="319"/>
      <c r="KCD221" s="319"/>
      <c r="KCE221" s="319"/>
      <c r="KCF221" s="319"/>
      <c r="KCG221" s="319"/>
      <c r="KCH221" s="319"/>
      <c r="KCI221" s="319"/>
      <c r="KCJ221" s="319"/>
      <c r="KCK221" s="319"/>
      <c r="KCL221" s="319"/>
      <c r="KCM221" s="319"/>
      <c r="KCN221" s="319"/>
      <c r="KCO221" s="319"/>
      <c r="KCP221" s="319"/>
      <c r="KCQ221" s="319"/>
      <c r="KCR221" s="319"/>
      <c r="KCS221" s="319"/>
      <c r="KCT221" s="319"/>
      <c r="KCU221" s="319"/>
      <c r="KCV221" s="319"/>
      <c r="KCW221" s="319"/>
      <c r="KCX221" s="319"/>
      <c r="KCY221" s="319"/>
      <c r="KCZ221" s="319"/>
      <c r="KDA221" s="319"/>
      <c r="KDB221" s="319"/>
      <c r="KDC221" s="319"/>
      <c r="KDD221" s="319"/>
      <c r="KDE221" s="319"/>
      <c r="KDF221" s="319"/>
      <c r="KDG221" s="319"/>
      <c r="KDH221" s="319"/>
      <c r="KDI221" s="319"/>
      <c r="KDJ221" s="319"/>
      <c r="KDK221" s="319"/>
      <c r="KDL221" s="319"/>
      <c r="KDM221" s="319"/>
      <c r="KDN221" s="319"/>
      <c r="KDO221" s="319"/>
      <c r="KDP221" s="319"/>
      <c r="KDQ221" s="319"/>
      <c r="KDR221" s="319"/>
      <c r="KDS221" s="319"/>
      <c r="KDT221" s="319"/>
      <c r="KDU221" s="319"/>
      <c r="KDV221" s="319"/>
      <c r="KDW221" s="319"/>
      <c r="KDX221" s="319"/>
      <c r="KDY221" s="319"/>
      <c r="KDZ221" s="319"/>
      <c r="KEA221" s="319"/>
      <c r="KEB221" s="319"/>
      <c r="KEC221" s="319"/>
      <c r="KED221" s="319"/>
      <c r="KEE221" s="319"/>
      <c r="KEF221" s="319"/>
      <c r="KEG221" s="319"/>
      <c r="KEH221" s="319"/>
      <c r="KEI221" s="319"/>
      <c r="KEJ221" s="319"/>
      <c r="KEK221" s="319"/>
      <c r="KEL221" s="319"/>
      <c r="KEM221" s="319"/>
      <c r="KEN221" s="319"/>
      <c r="KEO221" s="319"/>
      <c r="KEP221" s="319"/>
      <c r="KEQ221" s="319"/>
      <c r="KER221" s="319"/>
      <c r="KES221" s="319"/>
      <c r="KET221" s="319"/>
      <c r="KEU221" s="319"/>
      <c r="KEV221" s="319"/>
      <c r="KEW221" s="319"/>
      <c r="KEX221" s="319"/>
      <c r="KEY221" s="319"/>
      <c r="KEZ221" s="319"/>
      <c r="KFA221" s="319"/>
      <c r="KFB221" s="319"/>
      <c r="KFC221" s="319"/>
      <c r="KFD221" s="319"/>
      <c r="KFE221" s="319"/>
      <c r="KFF221" s="319"/>
      <c r="KFG221" s="319"/>
      <c r="KFH221" s="319"/>
      <c r="KFI221" s="319"/>
      <c r="KFJ221" s="319"/>
      <c r="KFK221" s="319"/>
      <c r="KFL221" s="319"/>
      <c r="KFM221" s="319"/>
      <c r="KFN221" s="319"/>
      <c r="KFO221" s="319"/>
      <c r="KFP221" s="319"/>
      <c r="KFQ221" s="319"/>
      <c r="KFR221" s="319"/>
      <c r="KFS221" s="319"/>
      <c r="KFT221" s="319"/>
      <c r="KFU221" s="319"/>
      <c r="KFV221" s="319"/>
      <c r="KFW221" s="319"/>
      <c r="KFX221" s="319"/>
      <c r="KFY221" s="319"/>
      <c r="KFZ221" s="319"/>
      <c r="KGA221" s="319"/>
      <c r="KGB221" s="319"/>
      <c r="KGC221" s="319"/>
      <c r="KGD221" s="319"/>
      <c r="KGE221" s="319"/>
      <c r="KGF221" s="319"/>
      <c r="KGG221" s="319"/>
      <c r="KGH221" s="319"/>
      <c r="KGI221" s="319"/>
      <c r="KGJ221" s="319"/>
      <c r="KGK221" s="319"/>
      <c r="KGL221" s="319"/>
      <c r="KGM221" s="319"/>
      <c r="KGN221" s="319"/>
      <c r="KGO221" s="319"/>
      <c r="KGP221" s="319"/>
      <c r="KGQ221" s="319"/>
      <c r="KGR221" s="319"/>
      <c r="KGS221" s="319"/>
      <c r="KGT221" s="319"/>
      <c r="KGU221" s="319"/>
      <c r="KGV221" s="319"/>
      <c r="KGW221" s="319"/>
      <c r="KGX221" s="319"/>
      <c r="KGY221" s="319"/>
      <c r="KGZ221" s="319"/>
      <c r="KHA221" s="319"/>
      <c r="KHB221" s="319"/>
      <c r="KHC221" s="319"/>
      <c r="KHD221" s="319"/>
      <c r="KHE221" s="319"/>
      <c r="KHF221" s="319"/>
      <c r="KHG221" s="319"/>
      <c r="KHH221" s="319"/>
      <c r="KHI221" s="319"/>
      <c r="KHJ221" s="319"/>
      <c r="KHK221" s="319"/>
      <c r="KHL221" s="319"/>
      <c r="KHM221" s="319"/>
      <c r="KHN221" s="319"/>
      <c r="KHO221" s="319"/>
      <c r="KHP221" s="319"/>
      <c r="KHQ221" s="319"/>
      <c r="KHR221" s="319"/>
      <c r="KHS221" s="319"/>
      <c r="KHT221" s="319"/>
      <c r="KHU221" s="319"/>
      <c r="KHV221" s="319"/>
      <c r="KHW221" s="319"/>
      <c r="KHX221" s="319"/>
      <c r="KHY221" s="319"/>
      <c r="KHZ221" s="319"/>
      <c r="KIA221" s="319"/>
      <c r="KIB221" s="319"/>
      <c r="KIC221" s="319"/>
      <c r="KID221" s="319"/>
      <c r="KIE221" s="319"/>
      <c r="KIF221" s="319"/>
      <c r="KIG221" s="319"/>
      <c r="KIH221" s="319"/>
      <c r="KII221" s="319"/>
      <c r="KIJ221" s="319"/>
      <c r="KIK221" s="319"/>
      <c r="KIL221" s="319"/>
      <c r="KIM221" s="319"/>
      <c r="KIN221" s="319"/>
      <c r="KIO221" s="319"/>
      <c r="KIP221" s="319"/>
      <c r="KIQ221" s="319"/>
      <c r="KIR221" s="319"/>
      <c r="KIS221" s="319"/>
      <c r="KIT221" s="319"/>
      <c r="KIU221" s="319"/>
      <c r="KIV221" s="319"/>
      <c r="KIW221" s="319"/>
      <c r="KIX221" s="319"/>
      <c r="KIY221" s="319"/>
      <c r="KIZ221" s="319"/>
      <c r="KJA221" s="319"/>
      <c r="KJB221" s="319"/>
      <c r="KJC221" s="319"/>
      <c r="KJD221" s="319"/>
      <c r="KJE221" s="319"/>
      <c r="KJF221" s="319"/>
      <c r="KJG221" s="319"/>
      <c r="KJH221" s="319"/>
      <c r="KJI221" s="319"/>
      <c r="KJJ221" s="319"/>
      <c r="KJK221" s="319"/>
      <c r="KJL221" s="319"/>
      <c r="KJM221" s="319"/>
      <c r="KJN221" s="319"/>
      <c r="KJO221" s="319"/>
      <c r="KJP221" s="319"/>
      <c r="KJQ221" s="319"/>
      <c r="KJR221" s="319"/>
      <c r="KJS221" s="319"/>
      <c r="KJT221" s="319"/>
      <c r="KJU221" s="319"/>
      <c r="KJV221" s="319"/>
      <c r="KJW221" s="319"/>
      <c r="KJX221" s="319"/>
      <c r="KJY221" s="319"/>
      <c r="KJZ221" s="319"/>
      <c r="KKA221" s="319"/>
      <c r="KKB221" s="319"/>
      <c r="KKC221" s="319"/>
      <c r="KKD221" s="319"/>
      <c r="KKE221" s="319"/>
      <c r="KKF221" s="319"/>
      <c r="KKG221" s="319"/>
      <c r="KKH221" s="319"/>
      <c r="KKI221" s="319"/>
      <c r="KKJ221" s="319"/>
      <c r="KKK221" s="319"/>
      <c r="KKL221" s="319"/>
      <c r="KKM221" s="319"/>
      <c r="KKN221" s="319"/>
      <c r="KKO221" s="319"/>
      <c r="KKP221" s="319"/>
      <c r="KKQ221" s="319"/>
      <c r="KKR221" s="319"/>
      <c r="KKS221" s="319"/>
      <c r="KKT221" s="319"/>
      <c r="KKU221" s="319"/>
      <c r="KKV221" s="319"/>
      <c r="KKW221" s="319"/>
      <c r="KKX221" s="319"/>
      <c r="KKY221" s="319"/>
      <c r="KKZ221" s="319"/>
      <c r="KLA221" s="319"/>
      <c r="KLB221" s="319"/>
      <c r="KLC221" s="319"/>
      <c r="KLD221" s="319"/>
      <c r="KLE221" s="319"/>
      <c r="KLF221" s="319"/>
      <c r="KLG221" s="319"/>
      <c r="KLH221" s="319"/>
      <c r="KLI221" s="319"/>
      <c r="KLJ221" s="319"/>
      <c r="KLK221" s="319"/>
      <c r="KLL221" s="319"/>
      <c r="KLM221" s="319"/>
      <c r="KLN221" s="319"/>
      <c r="KLO221" s="319"/>
      <c r="KLP221" s="319"/>
      <c r="KLQ221" s="319"/>
      <c r="KLR221" s="319"/>
      <c r="KLS221" s="319"/>
      <c r="KLT221" s="319"/>
      <c r="KLU221" s="319"/>
      <c r="KLV221" s="319"/>
      <c r="KLW221" s="319"/>
      <c r="KLX221" s="319"/>
      <c r="KLY221" s="319"/>
      <c r="KLZ221" s="319"/>
      <c r="KMA221" s="319"/>
      <c r="KMB221" s="319"/>
      <c r="KMC221" s="319"/>
      <c r="KMD221" s="319"/>
      <c r="KME221" s="319"/>
      <c r="KMF221" s="319"/>
      <c r="KMG221" s="319"/>
      <c r="KMH221" s="319"/>
      <c r="KMI221" s="319"/>
      <c r="KMJ221" s="319"/>
      <c r="KMK221" s="319"/>
      <c r="KML221" s="319"/>
      <c r="KMM221" s="319"/>
      <c r="KMN221" s="319"/>
      <c r="KMO221" s="319"/>
      <c r="KMP221" s="319"/>
      <c r="KMQ221" s="319"/>
      <c r="KMR221" s="319"/>
      <c r="KMS221" s="319"/>
      <c r="KMT221" s="319"/>
      <c r="KMU221" s="319"/>
      <c r="KMV221" s="319"/>
      <c r="KMW221" s="319"/>
      <c r="KMX221" s="319"/>
      <c r="KMY221" s="319"/>
      <c r="KMZ221" s="319"/>
      <c r="KNA221" s="319"/>
      <c r="KNB221" s="319"/>
      <c r="KNC221" s="319"/>
      <c r="KND221" s="319"/>
      <c r="KNE221" s="319"/>
      <c r="KNF221" s="319"/>
      <c r="KNG221" s="319"/>
      <c r="KNH221" s="319"/>
      <c r="KNI221" s="319"/>
      <c r="KNJ221" s="319"/>
      <c r="KNK221" s="319"/>
      <c r="KNL221" s="319"/>
      <c r="KNM221" s="319"/>
      <c r="KNN221" s="319"/>
      <c r="KNO221" s="319"/>
      <c r="KNP221" s="319"/>
      <c r="KNQ221" s="319"/>
      <c r="KNR221" s="319"/>
      <c r="KNS221" s="319"/>
      <c r="KNT221" s="319"/>
      <c r="KNU221" s="319"/>
      <c r="KNV221" s="319"/>
      <c r="KNW221" s="319"/>
      <c r="KNX221" s="319"/>
      <c r="KNY221" s="319"/>
      <c r="KNZ221" s="319"/>
      <c r="KOA221" s="319"/>
      <c r="KOB221" s="319"/>
      <c r="KOC221" s="319"/>
      <c r="KOD221" s="319"/>
      <c r="KOE221" s="319"/>
      <c r="KOF221" s="319"/>
      <c r="KOG221" s="319"/>
      <c r="KOH221" s="319"/>
      <c r="KOI221" s="319"/>
      <c r="KOJ221" s="319"/>
      <c r="KOK221" s="319"/>
      <c r="KOL221" s="319"/>
      <c r="KOM221" s="319"/>
      <c r="KON221" s="319"/>
      <c r="KOO221" s="319"/>
      <c r="KOP221" s="319"/>
      <c r="KOQ221" s="319"/>
      <c r="KOR221" s="319"/>
      <c r="KOS221" s="319"/>
      <c r="KOT221" s="319"/>
      <c r="KOU221" s="319"/>
      <c r="KOV221" s="319"/>
      <c r="KOW221" s="319"/>
      <c r="KOX221" s="319"/>
      <c r="KOY221" s="319"/>
      <c r="KOZ221" s="319"/>
      <c r="KPA221" s="319"/>
      <c r="KPB221" s="319"/>
      <c r="KPC221" s="319"/>
      <c r="KPD221" s="319"/>
      <c r="KPE221" s="319"/>
      <c r="KPF221" s="319"/>
      <c r="KPG221" s="319"/>
      <c r="KPH221" s="319"/>
      <c r="KPI221" s="319"/>
      <c r="KPJ221" s="319"/>
      <c r="KPK221" s="319"/>
      <c r="KPL221" s="319"/>
      <c r="KPM221" s="319"/>
      <c r="KPN221" s="319"/>
      <c r="KPO221" s="319"/>
      <c r="KPP221" s="319"/>
      <c r="KPQ221" s="319"/>
      <c r="KPR221" s="319"/>
      <c r="KPS221" s="319"/>
      <c r="KPT221" s="319"/>
      <c r="KPU221" s="319"/>
      <c r="KPV221" s="319"/>
      <c r="KPW221" s="319"/>
      <c r="KPX221" s="319"/>
      <c r="KPY221" s="319"/>
      <c r="KPZ221" s="319"/>
      <c r="KQA221" s="319"/>
      <c r="KQB221" s="319"/>
      <c r="KQC221" s="319"/>
      <c r="KQD221" s="319"/>
      <c r="KQE221" s="319"/>
      <c r="KQF221" s="319"/>
      <c r="KQG221" s="319"/>
      <c r="KQH221" s="319"/>
      <c r="KQI221" s="319"/>
      <c r="KQJ221" s="319"/>
      <c r="KQK221" s="319"/>
      <c r="KQL221" s="319"/>
      <c r="KQM221" s="319"/>
      <c r="KQN221" s="319"/>
      <c r="KQO221" s="319"/>
      <c r="KQP221" s="319"/>
      <c r="KQQ221" s="319"/>
      <c r="KQR221" s="319"/>
      <c r="KQS221" s="319"/>
      <c r="KQT221" s="319"/>
      <c r="KQU221" s="319"/>
      <c r="KQV221" s="319"/>
      <c r="KQW221" s="319"/>
      <c r="KQX221" s="319"/>
      <c r="KQY221" s="319"/>
      <c r="KQZ221" s="319"/>
      <c r="KRA221" s="319"/>
      <c r="KRB221" s="319"/>
      <c r="KRC221" s="319"/>
      <c r="KRD221" s="319"/>
      <c r="KRE221" s="319"/>
      <c r="KRF221" s="319"/>
      <c r="KRG221" s="319"/>
      <c r="KRH221" s="319"/>
      <c r="KRI221" s="319"/>
      <c r="KRJ221" s="319"/>
      <c r="KRK221" s="319"/>
      <c r="KRL221" s="319"/>
      <c r="KRM221" s="319"/>
      <c r="KRN221" s="319"/>
      <c r="KRO221" s="319"/>
      <c r="KRP221" s="319"/>
      <c r="KRQ221" s="319"/>
      <c r="KRR221" s="319"/>
      <c r="KRS221" s="319"/>
      <c r="KRT221" s="319"/>
      <c r="KRU221" s="319"/>
      <c r="KRV221" s="319"/>
      <c r="KRW221" s="319"/>
      <c r="KRX221" s="319"/>
      <c r="KRY221" s="319"/>
      <c r="KRZ221" s="319"/>
      <c r="KSA221" s="319"/>
      <c r="KSB221" s="319"/>
      <c r="KSC221" s="319"/>
      <c r="KSD221" s="319"/>
      <c r="KSE221" s="319"/>
      <c r="KSF221" s="319"/>
      <c r="KSG221" s="319"/>
      <c r="KSH221" s="319"/>
      <c r="KSI221" s="319"/>
      <c r="KSJ221" s="319"/>
      <c r="KSK221" s="319"/>
      <c r="KSL221" s="319"/>
      <c r="KSM221" s="319"/>
      <c r="KSN221" s="319"/>
      <c r="KSO221" s="319"/>
      <c r="KSP221" s="319"/>
      <c r="KSQ221" s="319"/>
      <c r="KSR221" s="319"/>
      <c r="KSS221" s="319"/>
      <c r="KST221" s="319"/>
      <c r="KSU221" s="319"/>
      <c r="KSV221" s="319"/>
      <c r="KSW221" s="319"/>
      <c r="KSX221" s="319"/>
      <c r="KSY221" s="319"/>
      <c r="KSZ221" s="319"/>
      <c r="KTA221" s="319"/>
      <c r="KTB221" s="319"/>
      <c r="KTC221" s="319"/>
      <c r="KTD221" s="319"/>
      <c r="KTE221" s="319"/>
      <c r="KTF221" s="319"/>
      <c r="KTG221" s="319"/>
      <c r="KTH221" s="319"/>
      <c r="KTI221" s="319"/>
      <c r="KTJ221" s="319"/>
      <c r="KTK221" s="319"/>
      <c r="KTL221" s="319"/>
      <c r="KTM221" s="319"/>
      <c r="KTN221" s="319"/>
      <c r="KTO221" s="319"/>
      <c r="KTP221" s="319"/>
      <c r="KTQ221" s="319"/>
      <c r="KTR221" s="319"/>
      <c r="KTS221" s="319"/>
      <c r="KTT221" s="319"/>
      <c r="KTU221" s="319"/>
      <c r="KTV221" s="319"/>
      <c r="KTW221" s="319"/>
      <c r="KTX221" s="319"/>
      <c r="KTY221" s="319"/>
      <c r="KTZ221" s="319"/>
      <c r="KUA221" s="319"/>
      <c r="KUB221" s="319"/>
      <c r="KUC221" s="319"/>
      <c r="KUD221" s="319"/>
      <c r="KUE221" s="319"/>
      <c r="KUF221" s="319"/>
      <c r="KUG221" s="319"/>
      <c r="KUH221" s="319"/>
      <c r="KUI221" s="319"/>
      <c r="KUJ221" s="319"/>
      <c r="KUK221" s="319"/>
      <c r="KUL221" s="319"/>
      <c r="KUM221" s="319"/>
      <c r="KUN221" s="319"/>
      <c r="KUO221" s="319"/>
      <c r="KUP221" s="319"/>
      <c r="KUQ221" s="319"/>
      <c r="KUR221" s="319"/>
      <c r="KUS221" s="319"/>
      <c r="KUT221" s="319"/>
      <c r="KUU221" s="319"/>
      <c r="KUV221" s="319"/>
      <c r="KUW221" s="319"/>
      <c r="KUX221" s="319"/>
      <c r="KUY221" s="319"/>
      <c r="KUZ221" s="319"/>
      <c r="KVA221" s="319"/>
      <c r="KVB221" s="319"/>
      <c r="KVC221" s="319"/>
      <c r="KVD221" s="319"/>
      <c r="KVE221" s="319"/>
      <c r="KVF221" s="319"/>
      <c r="KVG221" s="319"/>
      <c r="KVH221" s="319"/>
      <c r="KVI221" s="319"/>
      <c r="KVJ221" s="319"/>
      <c r="KVK221" s="319"/>
      <c r="KVL221" s="319"/>
      <c r="KVM221" s="319"/>
      <c r="KVN221" s="319"/>
      <c r="KVO221" s="319"/>
      <c r="KVP221" s="319"/>
      <c r="KVQ221" s="319"/>
      <c r="KVR221" s="319"/>
      <c r="KVS221" s="319"/>
      <c r="KVT221" s="319"/>
      <c r="KVU221" s="319"/>
      <c r="KVV221" s="319"/>
      <c r="KVW221" s="319"/>
      <c r="KVX221" s="319"/>
      <c r="KVY221" s="319"/>
      <c r="KVZ221" s="319"/>
      <c r="KWA221" s="319"/>
      <c r="KWB221" s="319"/>
      <c r="KWC221" s="319"/>
      <c r="KWD221" s="319"/>
      <c r="KWE221" s="319"/>
      <c r="KWF221" s="319"/>
      <c r="KWG221" s="319"/>
      <c r="KWH221" s="319"/>
      <c r="KWI221" s="319"/>
      <c r="KWJ221" s="319"/>
      <c r="KWK221" s="319"/>
      <c r="KWL221" s="319"/>
      <c r="KWM221" s="319"/>
      <c r="KWN221" s="319"/>
      <c r="KWO221" s="319"/>
      <c r="KWP221" s="319"/>
      <c r="KWQ221" s="319"/>
      <c r="KWR221" s="319"/>
      <c r="KWS221" s="319"/>
      <c r="KWT221" s="319"/>
      <c r="KWU221" s="319"/>
      <c r="KWV221" s="319"/>
      <c r="KWW221" s="319"/>
      <c r="KWX221" s="319"/>
      <c r="KWY221" s="319"/>
      <c r="KWZ221" s="319"/>
      <c r="KXA221" s="319"/>
      <c r="KXB221" s="319"/>
      <c r="KXC221" s="319"/>
      <c r="KXD221" s="319"/>
      <c r="KXE221" s="319"/>
      <c r="KXF221" s="319"/>
      <c r="KXG221" s="319"/>
      <c r="KXH221" s="319"/>
      <c r="KXI221" s="319"/>
      <c r="KXJ221" s="319"/>
      <c r="KXK221" s="319"/>
      <c r="KXL221" s="319"/>
      <c r="KXM221" s="319"/>
      <c r="KXN221" s="319"/>
      <c r="KXO221" s="319"/>
      <c r="KXP221" s="319"/>
      <c r="KXQ221" s="319"/>
      <c r="KXR221" s="319"/>
      <c r="KXS221" s="319"/>
      <c r="KXT221" s="319"/>
      <c r="KXU221" s="319"/>
      <c r="KXV221" s="319"/>
      <c r="KXW221" s="319"/>
      <c r="KXX221" s="319"/>
      <c r="KXY221" s="319"/>
      <c r="KXZ221" s="319"/>
      <c r="KYA221" s="319"/>
      <c r="KYB221" s="319"/>
      <c r="KYC221" s="319"/>
      <c r="KYD221" s="319"/>
      <c r="KYE221" s="319"/>
      <c r="KYF221" s="319"/>
      <c r="KYG221" s="319"/>
      <c r="KYH221" s="319"/>
      <c r="KYI221" s="319"/>
      <c r="KYJ221" s="319"/>
      <c r="KYK221" s="319"/>
      <c r="KYL221" s="319"/>
      <c r="KYM221" s="319"/>
      <c r="KYN221" s="319"/>
      <c r="KYO221" s="319"/>
      <c r="KYP221" s="319"/>
      <c r="KYQ221" s="319"/>
      <c r="KYR221" s="319"/>
      <c r="KYS221" s="319"/>
      <c r="KYT221" s="319"/>
      <c r="KYU221" s="319"/>
      <c r="KYV221" s="319"/>
      <c r="KYW221" s="319"/>
      <c r="KYX221" s="319"/>
      <c r="KYY221" s="319"/>
      <c r="KYZ221" s="319"/>
      <c r="KZA221" s="319"/>
      <c r="KZB221" s="319"/>
      <c r="KZC221" s="319"/>
      <c r="KZD221" s="319"/>
      <c r="KZE221" s="319"/>
      <c r="KZF221" s="319"/>
      <c r="KZG221" s="319"/>
      <c r="KZH221" s="319"/>
      <c r="KZI221" s="319"/>
      <c r="KZJ221" s="319"/>
      <c r="KZK221" s="319"/>
      <c r="KZL221" s="319"/>
      <c r="KZM221" s="319"/>
      <c r="KZN221" s="319"/>
      <c r="KZO221" s="319"/>
      <c r="KZP221" s="319"/>
      <c r="KZQ221" s="319"/>
      <c r="KZR221" s="319"/>
      <c r="KZS221" s="319"/>
      <c r="KZT221" s="319"/>
      <c r="KZU221" s="319"/>
      <c r="KZV221" s="319"/>
      <c r="KZW221" s="319"/>
      <c r="KZX221" s="319"/>
      <c r="KZY221" s="319"/>
      <c r="KZZ221" s="319"/>
      <c r="LAA221" s="319"/>
      <c r="LAB221" s="319"/>
      <c r="LAC221" s="319"/>
      <c r="LAD221" s="319"/>
      <c r="LAE221" s="319"/>
      <c r="LAF221" s="319"/>
      <c r="LAG221" s="319"/>
      <c r="LAH221" s="319"/>
      <c r="LAI221" s="319"/>
      <c r="LAJ221" s="319"/>
      <c r="LAK221" s="319"/>
      <c r="LAL221" s="319"/>
      <c r="LAM221" s="319"/>
      <c r="LAN221" s="319"/>
      <c r="LAO221" s="319"/>
      <c r="LAP221" s="319"/>
      <c r="LAQ221" s="319"/>
      <c r="LAR221" s="319"/>
      <c r="LAS221" s="319"/>
      <c r="LAT221" s="319"/>
      <c r="LAU221" s="319"/>
      <c r="LAV221" s="319"/>
      <c r="LAW221" s="319"/>
      <c r="LAX221" s="319"/>
      <c r="LAY221" s="319"/>
      <c r="LAZ221" s="319"/>
      <c r="LBA221" s="319"/>
      <c r="LBB221" s="319"/>
      <c r="LBC221" s="319"/>
      <c r="LBD221" s="319"/>
      <c r="LBE221" s="319"/>
      <c r="LBF221" s="319"/>
      <c r="LBG221" s="319"/>
      <c r="LBH221" s="319"/>
      <c r="LBI221" s="319"/>
      <c r="LBJ221" s="319"/>
      <c r="LBK221" s="319"/>
      <c r="LBL221" s="319"/>
      <c r="LBM221" s="319"/>
      <c r="LBN221" s="319"/>
      <c r="LBO221" s="319"/>
      <c r="LBP221" s="319"/>
      <c r="LBQ221" s="319"/>
      <c r="LBR221" s="319"/>
      <c r="LBS221" s="319"/>
      <c r="LBT221" s="319"/>
      <c r="LBU221" s="319"/>
      <c r="LBV221" s="319"/>
      <c r="LBW221" s="319"/>
      <c r="LBX221" s="319"/>
      <c r="LBY221" s="319"/>
      <c r="LBZ221" s="319"/>
      <c r="LCA221" s="319"/>
      <c r="LCB221" s="319"/>
      <c r="LCC221" s="319"/>
      <c r="LCD221" s="319"/>
      <c r="LCE221" s="319"/>
      <c r="LCF221" s="319"/>
      <c r="LCG221" s="319"/>
      <c r="LCH221" s="319"/>
      <c r="LCI221" s="319"/>
      <c r="LCJ221" s="319"/>
      <c r="LCK221" s="319"/>
      <c r="LCL221" s="319"/>
      <c r="LCM221" s="319"/>
      <c r="LCN221" s="319"/>
      <c r="LCO221" s="319"/>
      <c r="LCP221" s="319"/>
      <c r="LCQ221" s="319"/>
      <c r="LCR221" s="319"/>
      <c r="LCS221" s="319"/>
      <c r="LCT221" s="319"/>
      <c r="LCU221" s="319"/>
      <c r="LCV221" s="319"/>
      <c r="LCW221" s="319"/>
      <c r="LCX221" s="319"/>
      <c r="LCY221" s="319"/>
      <c r="LCZ221" s="319"/>
      <c r="LDA221" s="319"/>
      <c r="LDB221" s="319"/>
      <c r="LDC221" s="319"/>
      <c r="LDD221" s="319"/>
      <c r="LDE221" s="319"/>
      <c r="LDF221" s="319"/>
      <c r="LDG221" s="319"/>
      <c r="LDH221" s="319"/>
      <c r="LDI221" s="319"/>
      <c r="LDJ221" s="319"/>
      <c r="LDK221" s="319"/>
      <c r="LDL221" s="319"/>
      <c r="LDM221" s="319"/>
      <c r="LDN221" s="319"/>
      <c r="LDO221" s="319"/>
      <c r="LDP221" s="319"/>
      <c r="LDQ221" s="319"/>
      <c r="LDR221" s="319"/>
      <c r="LDS221" s="319"/>
      <c r="LDT221" s="319"/>
      <c r="LDU221" s="319"/>
      <c r="LDV221" s="319"/>
      <c r="LDW221" s="319"/>
      <c r="LDX221" s="319"/>
      <c r="LDY221" s="319"/>
      <c r="LDZ221" s="319"/>
      <c r="LEA221" s="319"/>
      <c r="LEB221" s="319"/>
      <c r="LEC221" s="319"/>
      <c r="LED221" s="319"/>
      <c r="LEE221" s="319"/>
      <c r="LEF221" s="319"/>
      <c r="LEG221" s="319"/>
      <c r="LEH221" s="319"/>
      <c r="LEI221" s="319"/>
      <c r="LEJ221" s="319"/>
      <c r="LEK221" s="319"/>
      <c r="LEL221" s="319"/>
      <c r="LEM221" s="319"/>
      <c r="LEN221" s="319"/>
      <c r="LEO221" s="319"/>
      <c r="LEP221" s="319"/>
      <c r="LEQ221" s="319"/>
      <c r="LER221" s="319"/>
      <c r="LES221" s="319"/>
      <c r="LET221" s="319"/>
      <c r="LEU221" s="319"/>
      <c r="LEV221" s="319"/>
      <c r="LEW221" s="319"/>
      <c r="LEX221" s="319"/>
      <c r="LEY221" s="319"/>
      <c r="LEZ221" s="319"/>
      <c r="LFA221" s="319"/>
      <c r="LFB221" s="319"/>
      <c r="LFC221" s="319"/>
      <c r="LFD221" s="319"/>
      <c r="LFE221" s="319"/>
      <c r="LFF221" s="319"/>
      <c r="LFG221" s="319"/>
      <c r="LFH221" s="319"/>
      <c r="LFI221" s="319"/>
      <c r="LFJ221" s="319"/>
      <c r="LFK221" s="319"/>
      <c r="LFL221" s="319"/>
      <c r="LFM221" s="319"/>
      <c r="LFN221" s="319"/>
      <c r="LFO221" s="319"/>
      <c r="LFP221" s="319"/>
      <c r="LFQ221" s="319"/>
      <c r="LFR221" s="319"/>
      <c r="LFS221" s="319"/>
      <c r="LFT221" s="319"/>
      <c r="LFU221" s="319"/>
      <c r="LFV221" s="319"/>
      <c r="LFW221" s="319"/>
      <c r="LFX221" s="319"/>
      <c r="LFY221" s="319"/>
      <c r="LFZ221" s="319"/>
      <c r="LGA221" s="319"/>
      <c r="LGB221" s="319"/>
      <c r="LGC221" s="319"/>
      <c r="LGD221" s="319"/>
      <c r="LGE221" s="319"/>
      <c r="LGF221" s="319"/>
      <c r="LGG221" s="319"/>
      <c r="LGH221" s="319"/>
      <c r="LGI221" s="319"/>
      <c r="LGJ221" s="319"/>
      <c r="LGK221" s="319"/>
      <c r="LGL221" s="319"/>
      <c r="LGM221" s="319"/>
      <c r="LGN221" s="319"/>
      <c r="LGO221" s="319"/>
      <c r="LGP221" s="319"/>
      <c r="LGQ221" s="319"/>
      <c r="LGR221" s="319"/>
      <c r="LGS221" s="319"/>
      <c r="LGT221" s="319"/>
      <c r="LGU221" s="319"/>
      <c r="LGV221" s="319"/>
      <c r="LGW221" s="319"/>
      <c r="LGX221" s="319"/>
      <c r="LGY221" s="319"/>
      <c r="LGZ221" s="319"/>
      <c r="LHA221" s="319"/>
      <c r="LHB221" s="319"/>
      <c r="LHC221" s="319"/>
      <c r="LHD221" s="319"/>
      <c r="LHE221" s="319"/>
      <c r="LHF221" s="319"/>
      <c r="LHG221" s="319"/>
      <c r="LHH221" s="319"/>
      <c r="LHI221" s="319"/>
      <c r="LHJ221" s="319"/>
      <c r="LHK221" s="319"/>
      <c r="LHL221" s="319"/>
      <c r="LHM221" s="319"/>
      <c r="LHN221" s="319"/>
      <c r="LHO221" s="319"/>
      <c r="LHP221" s="319"/>
      <c r="LHQ221" s="319"/>
      <c r="LHR221" s="319"/>
      <c r="LHS221" s="319"/>
      <c r="LHT221" s="319"/>
      <c r="LHU221" s="319"/>
      <c r="LHV221" s="319"/>
      <c r="LHW221" s="319"/>
      <c r="LHX221" s="319"/>
      <c r="LHY221" s="319"/>
      <c r="LHZ221" s="319"/>
      <c r="LIA221" s="319"/>
      <c r="LIB221" s="319"/>
      <c r="LIC221" s="319"/>
      <c r="LID221" s="319"/>
      <c r="LIE221" s="319"/>
      <c r="LIF221" s="319"/>
      <c r="LIG221" s="319"/>
      <c r="LIH221" s="319"/>
      <c r="LII221" s="319"/>
      <c r="LIJ221" s="319"/>
      <c r="LIK221" s="319"/>
      <c r="LIL221" s="319"/>
      <c r="LIM221" s="319"/>
      <c r="LIN221" s="319"/>
      <c r="LIO221" s="319"/>
      <c r="LIP221" s="319"/>
      <c r="LIQ221" s="319"/>
      <c r="LIR221" s="319"/>
      <c r="LIS221" s="319"/>
      <c r="LIT221" s="319"/>
      <c r="LIU221" s="319"/>
      <c r="LIV221" s="319"/>
      <c r="LIW221" s="319"/>
      <c r="LIX221" s="319"/>
      <c r="LIY221" s="319"/>
      <c r="LIZ221" s="319"/>
      <c r="LJA221" s="319"/>
      <c r="LJB221" s="319"/>
      <c r="LJC221" s="319"/>
      <c r="LJD221" s="319"/>
      <c r="LJE221" s="319"/>
      <c r="LJF221" s="319"/>
      <c r="LJG221" s="319"/>
      <c r="LJH221" s="319"/>
      <c r="LJI221" s="319"/>
      <c r="LJJ221" s="319"/>
      <c r="LJK221" s="319"/>
      <c r="LJL221" s="319"/>
      <c r="LJM221" s="319"/>
      <c r="LJN221" s="319"/>
      <c r="LJO221" s="319"/>
      <c r="LJP221" s="319"/>
      <c r="LJQ221" s="319"/>
      <c r="LJR221" s="319"/>
      <c r="LJS221" s="319"/>
      <c r="LJT221" s="319"/>
      <c r="LJU221" s="319"/>
      <c r="LJV221" s="319"/>
      <c r="LJW221" s="319"/>
      <c r="LJX221" s="319"/>
      <c r="LJY221" s="319"/>
      <c r="LJZ221" s="319"/>
      <c r="LKA221" s="319"/>
      <c r="LKB221" s="319"/>
      <c r="LKC221" s="319"/>
      <c r="LKD221" s="319"/>
      <c r="LKE221" s="319"/>
      <c r="LKF221" s="319"/>
      <c r="LKG221" s="319"/>
      <c r="LKH221" s="319"/>
      <c r="LKI221" s="319"/>
      <c r="LKJ221" s="319"/>
      <c r="LKK221" s="319"/>
      <c r="LKL221" s="319"/>
      <c r="LKM221" s="319"/>
      <c r="LKN221" s="319"/>
      <c r="LKO221" s="319"/>
      <c r="LKP221" s="319"/>
      <c r="LKQ221" s="319"/>
      <c r="LKR221" s="319"/>
      <c r="LKS221" s="319"/>
      <c r="LKT221" s="319"/>
      <c r="LKU221" s="319"/>
      <c r="LKV221" s="319"/>
      <c r="LKW221" s="319"/>
      <c r="LKX221" s="319"/>
      <c r="LKY221" s="319"/>
      <c r="LKZ221" s="319"/>
      <c r="LLA221" s="319"/>
      <c r="LLB221" s="319"/>
      <c r="LLC221" s="319"/>
      <c r="LLD221" s="319"/>
      <c r="LLE221" s="319"/>
      <c r="LLF221" s="319"/>
      <c r="LLG221" s="319"/>
      <c r="LLH221" s="319"/>
      <c r="LLI221" s="319"/>
      <c r="LLJ221" s="319"/>
      <c r="LLK221" s="319"/>
      <c r="LLL221" s="319"/>
      <c r="LLM221" s="319"/>
      <c r="LLN221" s="319"/>
      <c r="LLO221" s="319"/>
      <c r="LLP221" s="319"/>
      <c r="LLQ221" s="319"/>
      <c r="LLR221" s="319"/>
      <c r="LLS221" s="319"/>
      <c r="LLT221" s="319"/>
      <c r="LLU221" s="319"/>
      <c r="LLV221" s="319"/>
      <c r="LLW221" s="319"/>
      <c r="LLX221" s="319"/>
      <c r="LLY221" s="319"/>
      <c r="LLZ221" s="319"/>
      <c r="LMA221" s="319"/>
      <c r="LMB221" s="319"/>
      <c r="LMC221" s="319"/>
      <c r="LMD221" s="319"/>
      <c r="LME221" s="319"/>
      <c r="LMF221" s="319"/>
      <c r="LMG221" s="319"/>
      <c r="LMH221" s="319"/>
      <c r="LMI221" s="319"/>
      <c r="LMJ221" s="319"/>
      <c r="LMK221" s="319"/>
      <c r="LML221" s="319"/>
      <c r="LMM221" s="319"/>
      <c r="LMN221" s="319"/>
      <c r="LMO221" s="319"/>
      <c r="LMP221" s="319"/>
      <c r="LMQ221" s="319"/>
      <c r="LMR221" s="319"/>
      <c r="LMS221" s="319"/>
      <c r="LMT221" s="319"/>
      <c r="LMU221" s="319"/>
      <c r="LMV221" s="319"/>
      <c r="LMW221" s="319"/>
      <c r="LMX221" s="319"/>
      <c r="LMY221" s="319"/>
      <c r="LMZ221" s="319"/>
      <c r="LNA221" s="319"/>
      <c r="LNB221" s="319"/>
      <c r="LNC221" s="319"/>
      <c r="LND221" s="319"/>
      <c r="LNE221" s="319"/>
      <c r="LNF221" s="319"/>
      <c r="LNG221" s="319"/>
      <c r="LNH221" s="319"/>
      <c r="LNI221" s="319"/>
      <c r="LNJ221" s="319"/>
      <c r="LNK221" s="319"/>
      <c r="LNL221" s="319"/>
      <c r="LNM221" s="319"/>
      <c r="LNN221" s="319"/>
      <c r="LNO221" s="319"/>
      <c r="LNP221" s="319"/>
      <c r="LNQ221" s="319"/>
      <c r="LNR221" s="319"/>
      <c r="LNS221" s="319"/>
      <c r="LNT221" s="319"/>
      <c r="LNU221" s="319"/>
      <c r="LNV221" s="319"/>
      <c r="LNW221" s="319"/>
      <c r="LNX221" s="319"/>
      <c r="LNY221" s="319"/>
      <c r="LNZ221" s="319"/>
      <c r="LOA221" s="319"/>
      <c r="LOB221" s="319"/>
      <c r="LOC221" s="319"/>
      <c r="LOD221" s="319"/>
      <c r="LOE221" s="319"/>
      <c r="LOF221" s="319"/>
      <c r="LOG221" s="319"/>
      <c r="LOH221" s="319"/>
      <c r="LOI221" s="319"/>
      <c r="LOJ221" s="319"/>
      <c r="LOK221" s="319"/>
      <c r="LOL221" s="319"/>
      <c r="LOM221" s="319"/>
      <c r="LON221" s="319"/>
      <c r="LOO221" s="319"/>
      <c r="LOP221" s="319"/>
      <c r="LOQ221" s="319"/>
      <c r="LOR221" s="319"/>
      <c r="LOS221" s="319"/>
      <c r="LOT221" s="319"/>
      <c r="LOU221" s="319"/>
      <c r="LOV221" s="319"/>
      <c r="LOW221" s="319"/>
      <c r="LOX221" s="319"/>
      <c r="LOY221" s="319"/>
      <c r="LOZ221" s="319"/>
      <c r="LPA221" s="319"/>
      <c r="LPB221" s="319"/>
      <c r="LPC221" s="319"/>
      <c r="LPD221" s="319"/>
      <c r="LPE221" s="319"/>
      <c r="LPF221" s="319"/>
      <c r="LPG221" s="319"/>
      <c r="LPH221" s="319"/>
      <c r="LPI221" s="319"/>
      <c r="LPJ221" s="319"/>
      <c r="LPK221" s="319"/>
      <c r="LPL221" s="319"/>
      <c r="LPM221" s="319"/>
      <c r="LPN221" s="319"/>
      <c r="LPO221" s="319"/>
      <c r="LPP221" s="319"/>
      <c r="LPQ221" s="319"/>
      <c r="LPR221" s="319"/>
      <c r="LPS221" s="319"/>
      <c r="LPT221" s="319"/>
      <c r="LPU221" s="319"/>
      <c r="LPV221" s="319"/>
      <c r="LPW221" s="319"/>
      <c r="LPX221" s="319"/>
      <c r="LPY221" s="319"/>
      <c r="LPZ221" s="319"/>
      <c r="LQA221" s="319"/>
      <c r="LQB221" s="319"/>
      <c r="LQC221" s="319"/>
      <c r="LQD221" s="319"/>
      <c r="LQE221" s="319"/>
      <c r="LQF221" s="319"/>
      <c r="LQG221" s="319"/>
      <c r="LQH221" s="319"/>
      <c r="LQI221" s="319"/>
      <c r="LQJ221" s="319"/>
      <c r="LQK221" s="319"/>
      <c r="LQL221" s="319"/>
      <c r="LQM221" s="319"/>
      <c r="LQN221" s="319"/>
      <c r="LQO221" s="319"/>
      <c r="LQP221" s="319"/>
      <c r="LQQ221" s="319"/>
      <c r="LQR221" s="319"/>
      <c r="LQS221" s="319"/>
      <c r="LQT221" s="319"/>
      <c r="LQU221" s="319"/>
      <c r="LQV221" s="319"/>
      <c r="LQW221" s="319"/>
      <c r="LQX221" s="319"/>
      <c r="LQY221" s="319"/>
      <c r="LQZ221" s="319"/>
      <c r="LRA221" s="319"/>
      <c r="LRB221" s="319"/>
      <c r="LRC221" s="319"/>
      <c r="LRD221" s="319"/>
      <c r="LRE221" s="319"/>
      <c r="LRF221" s="319"/>
      <c r="LRG221" s="319"/>
      <c r="LRH221" s="319"/>
      <c r="LRI221" s="319"/>
      <c r="LRJ221" s="319"/>
      <c r="LRK221" s="319"/>
      <c r="LRL221" s="319"/>
      <c r="LRM221" s="319"/>
      <c r="LRN221" s="319"/>
      <c r="LRO221" s="319"/>
      <c r="LRP221" s="319"/>
      <c r="LRQ221" s="319"/>
      <c r="LRR221" s="319"/>
      <c r="LRS221" s="319"/>
      <c r="LRT221" s="319"/>
      <c r="LRU221" s="319"/>
      <c r="LRV221" s="319"/>
      <c r="LRW221" s="319"/>
      <c r="LRX221" s="319"/>
      <c r="LRY221" s="319"/>
      <c r="LRZ221" s="319"/>
      <c r="LSA221" s="319"/>
      <c r="LSB221" s="319"/>
      <c r="LSC221" s="319"/>
      <c r="LSD221" s="319"/>
      <c r="LSE221" s="319"/>
      <c r="LSF221" s="319"/>
      <c r="LSG221" s="319"/>
      <c r="LSH221" s="319"/>
      <c r="LSI221" s="319"/>
      <c r="LSJ221" s="319"/>
      <c r="LSK221" s="319"/>
      <c r="LSL221" s="319"/>
      <c r="LSM221" s="319"/>
      <c r="LSN221" s="319"/>
      <c r="LSO221" s="319"/>
      <c r="LSP221" s="319"/>
      <c r="LSQ221" s="319"/>
      <c r="LSR221" s="319"/>
      <c r="LSS221" s="319"/>
      <c r="LST221" s="319"/>
      <c r="LSU221" s="319"/>
      <c r="LSV221" s="319"/>
      <c r="LSW221" s="319"/>
      <c r="LSX221" s="319"/>
      <c r="LSY221" s="319"/>
      <c r="LSZ221" s="319"/>
      <c r="LTA221" s="319"/>
      <c r="LTB221" s="319"/>
      <c r="LTC221" s="319"/>
      <c r="LTD221" s="319"/>
      <c r="LTE221" s="319"/>
      <c r="LTF221" s="319"/>
      <c r="LTG221" s="319"/>
      <c r="LTH221" s="319"/>
      <c r="LTI221" s="319"/>
      <c r="LTJ221" s="319"/>
      <c r="LTK221" s="319"/>
      <c r="LTL221" s="319"/>
      <c r="LTM221" s="319"/>
      <c r="LTN221" s="319"/>
      <c r="LTO221" s="319"/>
      <c r="LTP221" s="319"/>
      <c r="LTQ221" s="319"/>
      <c r="LTR221" s="319"/>
      <c r="LTS221" s="319"/>
      <c r="LTT221" s="319"/>
      <c r="LTU221" s="319"/>
      <c r="LTV221" s="319"/>
      <c r="LTW221" s="319"/>
      <c r="LTX221" s="319"/>
      <c r="LTY221" s="319"/>
      <c r="LTZ221" s="319"/>
      <c r="LUA221" s="319"/>
      <c r="LUB221" s="319"/>
      <c r="LUC221" s="319"/>
      <c r="LUD221" s="319"/>
      <c r="LUE221" s="319"/>
      <c r="LUF221" s="319"/>
      <c r="LUG221" s="319"/>
      <c r="LUH221" s="319"/>
      <c r="LUI221" s="319"/>
      <c r="LUJ221" s="319"/>
      <c r="LUK221" s="319"/>
      <c r="LUL221" s="319"/>
      <c r="LUM221" s="319"/>
      <c r="LUN221" s="319"/>
      <c r="LUO221" s="319"/>
      <c r="LUP221" s="319"/>
      <c r="LUQ221" s="319"/>
      <c r="LUR221" s="319"/>
      <c r="LUS221" s="319"/>
      <c r="LUT221" s="319"/>
      <c r="LUU221" s="319"/>
      <c r="LUV221" s="319"/>
      <c r="LUW221" s="319"/>
      <c r="LUX221" s="319"/>
      <c r="LUY221" s="319"/>
      <c r="LUZ221" s="319"/>
      <c r="LVA221" s="319"/>
      <c r="LVB221" s="319"/>
      <c r="LVC221" s="319"/>
      <c r="LVD221" s="319"/>
      <c r="LVE221" s="319"/>
      <c r="LVF221" s="319"/>
      <c r="LVG221" s="319"/>
      <c r="LVH221" s="319"/>
      <c r="LVI221" s="319"/>
      <c r="LVJ221" s="319"/>
      <c r="LVK221" s="319"/>
      <c r="LVL221" s="319"/>
      <c r="LVM221" s="319"/>
      <c r="LVN221" s="319"/>
      <c r="LVO221" s="319"/>
      <c r="LVP221" s="319"/>
      <c r="LVQ221" s="319"/>
      <c r="LVR221" s="319"/>
      <c r="LVS221" s="319"/>
      <c r="LVT221" s="319"/>
      <c r="LVU221" s="319"/>
      <c r="LVV221" s="319"/>
      <c r="LVW221" s="319"/>
      <c r="LVX221" s="319"/>
      <c r="LVY221" s="319"/>
      <c r="LVZ221" s="319"/>
      <c r="LWA221" s="319"/>
      <c r="LWB221" s="319"/>
      <c r="LWC221" s="319"/>
      <c r="LWD221" s="319"/>
      <c r="LWE221" s="319"/>
      <c r="LWF221" s="319"/>
      <c r="LWG221" s="319"/>
      <c r="LWH221" s="319"/>
      <c r="LWI221" s="319"/>
      <c r="LWJ221" s="319"/>
      <c r="LWK221" s="319"/>
      <c r="LWL221" s="319"/>
      <c r="LWM221" s="319"/>
      <c r="LWN221" s="319"/>
      <c r="LWO221" s="319"/>
      <c r="LWP221" s="319"/>
      <c r="LWQ221" s="319"/>
      <c r="LWR221" s="319"/>
      <c r="LWS221" s="319"/>
      <c r="LWT221" s="319"/>
      <c r="LWU221" s="319"/>
      <c r="LWV221" s="319"/>
      <c r="LWW221" s="319"/>
      <c r="LWX221" s="319"/>
      <c r="LWY221" s="319"/>
      <c r="LWZ221" s="319"/>
      <c r="LXA221" s="319"/>
      <c r="LXB221" s="319"/>
      <c r="LXC221" s="319"/>
      <c r="LXD221" s="319"/>
      <c r="LXE221" s="319"/>
      <c r="LXF221" s="319"/>
      <c r="LXG221" s="319"/>
      <c r="LXH221" s="319"/>
      <c r="LXI221" s="319"/>
      <c r="LXJ221" s="319"/>
      <c r="LXK221" s="319"/>
      <c r="LXL221" s="319"/>
      <c r="LXM221" s="319"/>
      <c r="LXN221" s="319"/>
      <c r="LXO221" s="319"/>
      <c r="LXP221" s="319"/>
      <c r="LXQ221" s="319"/>
      <c r="LXR221" s="319"/>
      <c r="LXS221" s="319"/>
      <c r="LXT221" s="319"/>
      <c r="LXU221" s="319"/>
      <c r="LXV221" s="319"/>
      <c r="LXW221" s="319"/>
      <c r="LXX221" s="319"/>
      <c r="LXY221" s="319"/>
      <c r="LXZ221" s="319"/>
      <c r="LYA221" s="319"/>
      <c r="LYB221" s="319"/>
      <c r="LYC221" s="319"/>
      <c r="LYD221" s="319"/>
      <c r="LYE221" s="319"/>
      <c r="LYF221" s="319"/>
      <c r="LYG221" s="319"/>
      <c r="LYH221" s="319"/>
      <c r="LYI221" s="319"/>
      <c r="LYJ221" s="319"/>
      <c r="LYK221" s="319"/>
      <c r="LYL221" s="319"/>
      <c r="LYM221" s="319"/>
      <c r="LYN221" s="319"/>
      <c r="LYO221" s="319"/>
      <c r="LYP221" s="319"/>
      <c r="LYQ221" s="319"/>
      <c r="LYR221" s="319"/>
      <c r="LYS221" s="319"/>
      <c r="LYT221" s="319"/>
      <c r="LYU221" s="319"/>
      <c r="LYV221" s="319"/>
      <c r="LYW221" s="319"/>
      <c r="LYX221" s="319"/>
      <c r="LYY221" s="319"/>
      <c r="LYZ221" s="319"/>
      <c r="LZA221" s="319"/>
      <c r="LZB221" s="319"/>
      <c r="LZC221" s="319"/>
      <c r="LZD221" s="319"/>
      <c r="LZE221" s="319"/>
      <c r="LZF221" s="319"/>
      <c r="LZG221" s="319"/>
      <c r="LZH221" s="319"/>
      <c r="LZI221" s="319"/>
      <c r="LZJ221" s="319"/>
      <c r="LZK221" s="319"/>
      <c r="LZL221" s="319"/>
      <c r="LZM221" s="319"/>
      <c r="LZN221" s="319"/>
      <c r="LZO221" s="319"/>
      <c r="LZP221" s="319"/>
      <c r="LZQ221" s="319"/>
      <c r="LZR221" s="319"/>
      <c r="LZS221" s="319"/>
      <c r="LZT221" s="319"/>
      <c r="LZU221" s="319"/>
      <c r="LZV221" s="319"/>
      <c r="LZW221" s="319"/>
      <c r="LZX221" s="319"/>
      <c r="LZY221" s="319"/>
      <c r="LZZ221" s="319"/>
      <c r="MAA221" s="319"/>
      <c r="MAB221" s="319"/>
      <c r="MAC221" s="319"/>
      <c r="MAD221" s="319"/>
      <c r="MAE221" s="319"/>
      <c r="MAF221" s="319"/>
      <c r="MAG221" s="319"/>
      <c r="MAH221" s="319"/>
      <c r="MAI221" s="319"/>
      <c r="MAJ221" s="319"/>
      <c r="MAK221" s="319"/>
      <c r="MAL221" s="319"/>
      <c r="MAM221" s="319"/>
      <c r="MAN221" s="319"/>
      <c r="MAO221" s="319"/>
      <c r="MAP221" s="319"/>
      <c r="MAQ221" s="319"/>
      <c r="MAR221" s="319"/>
      <c r="MAS221" s="319"/>
      <c r="MAT221" s="319"/>
      <c r="MAU221" s="319"/>
      <c r="MAV221" s="319"/>
      <c r="MAW221" s="319"/>
      <c r="MAX221" s="319"/>
      <c r="MAY221" s="319"/>
      <c r="MAZ221" s="319"/>
      <c r="MBA221" s="319"/>
      <c r="MBB221" s="319"/>
      <c r="MBC221" s="319"/>
      <c r="MBD221" s="319"/>
      <c r="MBE221" s="319"/>
      <c r="MBF221" s="319"/>
      <c r="MBG221" s="319"/>
      <c r="MBH221" s="319"/>
      <c r="MBI221" s="319"/>
      <c r="MBJ221" s="319"/>
      <c r="MBK221" s="319"/>
      <c r="MBL221" s="319"/>
      <c r="MBM221" s="319"/>
      <c r="MBN221" s="319"/>
      <c r="MBO221" s="319"/>
      <c r="MBP221" s="319"/>
      <c r="MBQ221" s="319"/>
      <c r="MBR221" s="319"/>
      <c r="MBS221" s="319"/>
      <c r="MBT221" s="319"/>
      <c r="MBU221" s="319"/>
      <c r="MBV221" s="319"/>
      <c r="MBW221" s="319"/>
      <c r="MBX221" s="319"/>
      <c r="MBY221" s="319"/>
      <c r="MBZ221" s="319"/>
      <c r="MCA221" s="319"/>
      <c r="MCB221" s="319"/>
      <c r="MCC221" s="319"/>
      <c r="MCD221" s="319"/>
      <c r="MCE221" s="319"/>
      <c r="MCF221" s="319"/>
      <c r="MCG221" s="319"/>
      <c r="MCH221" s="319"/>
      <c r="MCI221" s="319"/>
      <c r="MCJ221" s="319"/>
      <c r="MCK221" s="319"/>
      <c r="MCL221" s="319"/>
      <c r="MCM221" s="319"/>
      <c r="MCN221" s="319"/>
      <c r="MCO221" s="319"/>
      <c r="MCP221" s="319"/>
      <c r="MCQ221" s="319"/>
      <c r="MCR221" s="319"/>
      <c r="MCS221" s="319"/>
      <c r="MCT221" s="319"/>
      <c r="MCU221" s="319"/>
      <c r="MCV221" s="319"/>
      <c r="MCW221" s="319"/>
      <c r="MCX221" s="319"/>
      <c r="MCY221" s="319"/>
      <c r="MCZ221" s="319"/>
      <c r="MDA221" s="319"/>
      <c r="MDB221" s="319"/>
      <c r="MDC221" s="319"/>
      <c r="MDD221" s="319"/>
      <c r="MDE221" s="319"/>
      <c r="MDF221" s="319"/>
      <c r="MDG221" s="319"/>
      <c r="MDH221" s="319"/>
      <c r="MDI221" s="319"/>
      <c r="MDJ221" s="319"/>
      <c r="MDK221" s="319"/>
      <c r="MDL221" s="319"/>
      <c r="MDM221" s="319"/>
      <c r="MDN221" s="319"/>
      <c r="MDO221" s="319"/>
      <c r="MDP221" s="319"/>
      <c r="MDQ221" s="319"/>
      <c r="MDR221" s="319"/>
      <c r="MDS221" s="319"/>
      <c r="MDT221" s="319"/>
      <c r="MDU221" s="319"/>
      <c r="MDV221" s="319"/>
      <c r="MDW221" s="319"/>
      <c r="MDX221" s="319"/>
      <c r="MDY221" s="319"/>
      <c r="MDZ221" s="319"/>
      <c r="MEA221" s="319"/>
      <c r="MEB221" s="319"/>
      <c r="MEC221" s="319"/>
      <c r="MED221" s="319"/>
      <c r="MEE221" s="319"/>
      <c r="MEF221" s="319"/>
      <c r="MEG221" s="319"/>
      <c r="MEH221" s="319"/>
      <c r="MEI221" s="319"/>
      <c r="MEJ221" s="319"/>
      <c r="MEK221" s="319"/>
      <c r="MEL221" s="319"/>
      <c r="MEM221" s="319"/>
      <c r="MEN221" s="319"/>
      <c r="MEO221" s="319"/>
      <c r="MEP221" s="319"/>
      <c r="MEQ221" s="319"/>
      <c r="MER221" s="319"/>
      <c r="MES221" s="319"/>
      <c r="MET221" s="319"/>
      <c r="MEU221" s="319"/>
      <c r="MEV221" s="319"/>
      <c r="MEW221" s="319"/>
      <c r="MEX221" s="319"/>
      <c r="MEY221" s="319"/>
      <c r="MEZ221" s="319"/>
      <c r="MFA221" s="319"/>
      <c r="MFB221" s="319"/>
      <c r="MFC221" s="319"/>
      <c r="MFD221" s="319"/>
      <c r="MFE221" s="319"/>
      <c r="MFF221" s="319"/>
      <c r="MFG221" s="319"/>
      <c r="MFH221" s="319"/>
      <c r="MFI221" s="319"/>
      <c r="MFJ221" s="319"/>
      <c r="MFK221" s="319"/>
      <c r="MFL221" s="319"/>
      <c r="MFM221" s="319"/>
      <c r="MFN221" s="319"/>
      <c r="MFO221" s="319"/>
      <c r="MFP221" s="319"/>
      <c r="MFQ221" s="319"/>
      <c r="MFR221" s="319"/>
      <c r="MFS221" s="319"/>
      <c r="MFT221" s="319"/>
      <c r="MFU221" s="319"/>
      <c r="MFV221" s="319"/>
      <c r="MFW221" s="319"/>
      <c r="MFX221" s="319"/>
      <c r="MFY221" s="319"/>
      <c r="MFZ221" s="319"/>
      <c r="MGA221" s="319"/>
      <c r="MGB221" s="319"/>
      <c r="MGC221" s="319"/>
      <c r="MGD221" s="319"/>
      <c r="MGE221" s="319"/>
      <c r="MGF221" s="319"/>
      <c r="MGG221" s="319"/>
      <c r="MGH221" s="319"/>
      <c r="MGI221" s="319"/>
      <c r="MGJ221" s="319"/>
      <c r="MGK221" s="319"/>
      <c r="MGL221" s="319"/>
      <c r="MGM221" s="319"/>
      <c r="MGN221" s="319"/>
      <c r="MGO221" s="319"/>
      <c r="MGP221" s="319"/>
      <c r="MGQ221" s="319"/>
      <c r="MGR221" s="319"/>
      <c r="MGS221" s="319"/>
      <c r="MGT221" s="319"/>
      <c r="MGU221" s="319"/>
      <c r="MGV221" s="319"/>
      <c r="MGW221" s="319"/>
      <c r="MGX221" s="319"/>
      <c r="MGY221" s="319"/>
      <c r="MGZ221" s="319"/>
      <c r="MHA221" s="319"/>
      <c r="MHB221" s="319"/>
      <c r="MHC221" s="319"/>
      <c r="MHD221" s="319"/>
      <c r="MHE221" s="319"/>
      <c r="MHF221" s="319"/>
      <c r="MHG221" s="319"/>
      <c r="MHH221" s="319"/>
      <c r="MHI221" s="319"/>
      <c r="MHJ221" s="319"/>
      <c r="MHK221" s="319"/>
      <c r="MHL221" s="319"/>
      <c r="MHM221" s="319"/>
      <c r="MHN221" s="319"/>
      <c r="MHO221" s="319"/>
      <c r="MHP221" s="319"/>
      <c r="MHQ221" s="319"/>
      <c r="MHR221" s="319"/>
      <c r="MHS221" s="319"/>
      <c r="MHT221" s="319"/>
      <c r="MHU221" s="319"/>
      <c r="MHV221" s="319"/>
      <c r="MHW221" s="319"/>
      <c r="MHX221" s="319"/>
      <c r="MHY221" s="319"/>
      <c r="MHZ221" s="319"/>
      <c r="MIA221" s="319"/>
      <c r="MIB221" s="319"/>
      <c r="MIC221" s="319"/>
      <c r="MID221" s="319"/>
      <c r="MIE221" s="319"/>
      <c r="MIF221" s="319"/>
      <c r="MIG221" s="319"/>
      <c r="MIH221" s="319"/>
      <c r="MII221" s="319"/>
      <c r="MIJ221" s="319"/>
      <c r="MIK221" s="319"/>
      <c r="MIL221" s="319"/>
      <c r="MIM221" s="319"/>
      <c r="MIN221" s="319"/>
      <c r="MIO221" s="319"/>
      <c r="MIP221" s="319"/>
      <c r="MIQ221" s="319"/>
      <c r="MIR221" s="319"/>
      <c r="MIS221" s="319"/>
      <c r="MIT221" s="319"/>
      <c r="MIU221" s="319"/>
      <c r="MIV221" s="319"/>
      <c r="MIW221" s="319"/>
      <c r="MIX221" s="319"/>
      <c r="MIY221" s="319"/>
      <c r="MIZ221" s="319"/>
      <c r="MJA221" s="319"/>
      <c r="MJB221" s="319"/>
      <c r="MJC221" s="319"/>
      <c r="MJD221" s="319"/>
      <c r="MJE221" s="319"/>
      <c r="MJF221" s="319"/>
      <c r="MJG221" s="319"/>
      <c r="MJH221" s="319"/>
      <c r="MJI221" s="319"/>
      <c r="MJJ221" s="319"/>
      <c r="MJK221" s="319"/>
      <c r="MJL221" s="319"/>
      <c r="MJM221" s="319"/>
      <c r="MJN221" s="319"/>
      <c r="MJO221" s="319"/>
      <c r="MJP221" s="319"/>
      <c r="MJQ221" s="319"/>
      <c r="MJR221" s="319"/>
      <c r="MJS221" s="319"/>
      <c r="MJT221" s="319"/>
      <c r="MJU221" s="319"/>
      <c r="MJV221" s="319"/>
      <c r="MJW221" s="319"/>
      <c r="MJX221" s="319"/>
      <c r="MJY221" s="319"/>
      <c r="MJZ221" s="319"/>
      <c r="MKA221" s="319"/>
      <c r="MKB221" s="319"/>
      <c r="MKC221" s="319"/>
      <c r="MKD221" s="319"/>
      <c r="MKE221" s="319"/>
      <c r="MKF221" s="319"/>
      <c r="MKG221" s="319"/>
      <c r="MKH221" s="319"/>
      <c r="MKI221" s="319"/>
      <c r="MKJ221" s="319"/>
      <c r="MKK221" s="319"/>
      <c r="MKL221" s="319"/>
      <c r="MKM221" s="319"/>
      <c r="MKN221" s="319"/>
      <c r="MKO221" s="319"/>
      <c r="MKP221" s="319"/>
      <c r="MKQ221" s="319"/>
      <c r="MKR221" s="319"/>
      <c r="MKS221" s="319"/>
      <c r="MKT221" s="319"/>
      <c r="MKU221" s="319"/>
      <c r="MKV221" s="319"/>
      <c r="MKW221" s="319"/>
      <c r="MKX221" s="319"/>
      <c r="MKY221" s="319"/>
      <c r="MKZ221" s="319"/>
      <c r="MLA221" s="319"/>
      <c r="MLB221" s="319"/>
      <c r="MLC221" s="319"/>
      <c r="MLD221" s="319"/>
      <c r="MLE221" s="319"/>
      <c r="MLF221" s="319"/>
      <c r="MLG221" s="319"/>
      <c r="MLH221" s="319"/>
      <c r="MLI221" s="319"/>
      <c r="MLJ221" s="319"/>
      <c r="MLK221" s="319"/>
      <c r="MLL221" s="319"/>
      <c r="MLM221" s="319"/>
      <c r="MLN221" s="319"/>
      <c r="MLO221" s="319"/>
      <c r="MLP221" s="319"/>
      <c r="MLQ221" s="319"/>
      <c r="MLR221" s="319"/>
      <c r="MLS221" s="319"/>
      <c r="MLT221" s="319"/>
      <c r="MLU221" s="319"/>
      <c r="MLV221" s="319"/>
      <c r="MLW221" s="319"/>
      <c r="MLX221" s="319"/>
      <c r="MLY221" s="319"/>
      <c r="MLZ221" s="319"/>
      <c r="MMA221" s="319"/>
      <c r="MMB221" s="319"/>
      <c r="MMC221" s="319"/>
      <c r="MMD221" s="319"/>
      <c r="MME221" s="319"/>
      <c r="MMF221" s="319"/>
      <c r="MMG221" s="319"/>
      <c r="MMH221" s="319"/>
      <c r="MMI221" s="319"/>
      <c r="MMJ221" s="319"/>
      <c r="MMK221" s="319"/>
      <c r="MML221" s="319"/>
      <c r="MMM221" s="319"/>
      <c r="MMN221" s="319"/>
      <c r="MMO221" s="319"/>
      <c r="MMP221" s="319"/>
      <c r="MMQ221" s="319"/>
      <c r="MMR221" s="319"/>
      <c r="MMS221" s="319"/>
      <c r="MMT221" s="319"/>
      <c r="MMU221" s="319"/>
      <c r="MMV221" s="319"/>
      <c r="MMW221" s="319"/>
      <c r="MMX221" s="319"/>
      <c r="MMY221" s="319"/>
      <c r="MMZ221" s="319"/>
      <c r="MNA221" s="319"/>
      <c r="MNB221" s="319"/>
      <c r="MNC221" s="319"/>
      <c r="MND221" s="319"/>
      <c r="MNE221" s="319"/>
      <c r="MNF221" s="319"/>
      <c r="MNG221" s="319"/>
      <c r="MNH221" s="319"/>
      <c r="MNI221" s="319"/>
      <c r="MNJ221" s="319"/>
      <c r="MNK221" s="319"/>
      <c r="MNL221" s="319"/>
      <c r="MNM221" s="319"/>
      <c r="MNN221" s="319"/>
      <c r="MNO221" s="319"/>
      <c r="MNP221" s="319"/>
      <c r="MNQ221" s="319"/>
      <c r="MNR221" s="319"/>
      <c r="MNS221" s="319"/>
      <c r="MNT221" s="319"/>
      <c r="MNU221" s="319"/>
      <c r="MNV221" s="319"/>
      <c r="MNW221" s="319"/>
      <c r="MNX221" s="319"/>
      <c r="MNY221" s="319"/>
      <c r="MNZ221" s="319"/>
      <c r="MOA221" s="319"/>
      <c r="MOB221" s="319"/>
      <c r="MOC221" s="319"/>
      <c r="MOD221" s="319"/>
      <c r="MOE221" s="319"/>
      <c r="MOF221" s="319"/>
      <c r="MOG221" s="319"/>
      <c r="MOH221" s="319"/>
      <c r="MOI221" s="319"/>
      <c r="MOJ221" s="319"/>
      <c r="MOK221" s="319"/>
      <c r="MOL221" s="319"/>
      <c r="MOM221" s="319"/>
      <c r="MON221" s="319"/>
      <c r="MOO221" s="319"/>
      <c r="MOP221" s="319"/>
      <c r="MOQ221" s="319"/>
      <c r="MOR221" s="319"/>
      <c r="MOS221" s="319"/>
      <c r="MOT221" s="319"/>
      <c r="MOU221" s="319"/>
      <c r="MOV221" s="319"/>
      <c r="MOW221" s="319"/>
      <c r="MOX221" s="319"/>
      <c r="MOY221" s="319"/>
      <c r="MOZ221" s="319"/>
      <c r="MPA221" s="319"/>
      <c r="MPB221" s="319"/>
      <c r="MPC221" s="319"/>
      <c r="MPD221" s="319"/>
      <c r="MPE221" s="319"/>
      <c r="MPF221" s="319"/>
      <c r="MPG221" s="319"/>
      <c r="MPH221" s="319"/>
      <c r="MPI221" s="319"/>
      <c r="MPJ221" s="319"/>
      <c r="MPK221" s="319"/>
      <c r="MPL221" s="319"/>
      <c r="MPM221" s="319"/>
      <c r="MPN221" s="319"/>
      <c r="MPO221" s="319"/>
      <c r="MPP221" s="319"/>
      <c r="MPQ221" s="319"/>
      <c r="MPR221" s="319"/>
      <c r="MPS221" s="319"/>
      <c r="MPT221" s="319"/>
      <c r="MPU221" s="319"/>
      <c r="MPV221" s="319"/>
      <c r="MPW221" s="319"/>
      <c r="MPX221" s="319"/>
      <c r="MPY221" s="319"/>
      <c r="MPZ221" s="319"/>
      <c r="MQA221" s="319"/>
      <c r="MQB221" s="319"/>
      <c r="MQC221" s="319"/>
      <c r="MQD221" s="319"/>
      <c r="MQE221" s="319"/>
      <c r="MQF221" s="319"/>
      <c r="MQG221" s="319"/>
      <c r="MQH221" s="319"/>
      <c r="MQI221" s="319"/>
      <c r="MQJ221" s="319"/>
      <c r="MQK221" s="319"/>
      <c r="MQL221" s="319"/>
      <c r="MQM221" s="319"/>
      <c r="MQN221" s="319"/>
      <c r="MQO221" s="319"/>
      <c r="MQP221" s="319"/>
      <c r="MQQ221" s="319"/>
      <c r="MQR221" s="319"/>
      <c r="MQS221" s="319"/>
      <c r="MQT221" s="319"/>
      <c r="MQU221" s="319"/>
      <c r="MQV221" s="319"/>
      <c r="MQW221" s="319"/>
      <c r="MQX221" s="319"/>
      <c r="MQY221" s="319"/>
      <c r="MQZ221" s="319"/>
      <c r="MRA221" s="319"/>
      <c r="MRB221" s="319"/>
      <c r="MRC221" s="319"/>
      <c r="MRD221" s="319"/>
      <c r="MRE221" s="319"/>
      <c r="MRF221" s="319"/>
      <c r="MRG221" s="319"/>
      <c r="MRH221" s="319"/>
      <c r="MRI221" s="319"/>
      <c r="MRJ221" s="319"/>
      <c r="MRK221" s="319"/>
      <c r="MRL221" s="319"/>
      <c r="MRM221" s="319"/>
      <c r="MRN221" s="319"/>
      <c r="MRO221" s="319"/>
      <c r="MRP221" s="319"/>
      <c r="MRQ221" s="319"/>
      <c r="MRR221" s="319"/>
      <c r="MRS221" s="319"/>
      <c r="MRT221" s="319"/>
      <c r="MRU221" s="319"/>
      <c r="MRV221" s="319"/>
      <c r="MRW221" s="319"/>
      <c r="MRX221" s="319"/>
      <c r="MRY221" s="319"/>
      <c r="MRZ221" s="319"/>
      <c r="MSA221" s="319"/>
      <c r="MSB221" s="319"/>
      <c r="MSC221" s="319"/>
      <c r="MSD221" s="319"/>
      <c r="MSE221" s="319"/>
      <c r="MSF221" s="319"/>
      <c r="MSG221" s="319"/>
      <c r="MSH221" s="319"/>
      <c r="MSI221" s="319"/>
      <c r="MSJ221" s="319"/>
      <c r="MSK221" s="319"/>
      <c r="MSL221" s="319"/>
      <c r="MSM221" s="319"/>
      <c r="MSN221" s="319"/>
      <c r="MSO221" s="319"/>
      <c r="MSP221" s="319"/>
      <c r="MSQ221" s="319"/>
      <c r="MSR221" s="319"/>
      <c r="MSS221" s="319"/>
      <c r="MST221" s="319"/>
      <c r="MSU221" s="319"/>
      <c r="MSV221" s="319"/>
      <c r="MSW221" s="319"/>
      <c r="MSX221" s="319"/>
      <c r="MSY221" s="319"/>
      <c r="MSZ221" s="319"/>
      <c r="MTA221" s="319"/>
      <c r="MTB221" s="319"/>
      <c r="MTC221" s="319"/>
      <c r="MTD221" s="319"/>
      <c r="MTE221" s="319"/>
      <c r="MTF221" s="319"/>
      <c r="MTG221" s="319"/>
      <c r="MTH221" s="319"/>
      <c r="MTI221" s="319"/>
      <c r="MTJ221" s="319"/>
      <c r="MTK221" s="319"/>
      <c r="MTL221" s="319"/>
      <c r="MTM221" s="319"/>
      <c r="MTN221" s="319"/>
      <c r="MTO221" s="319"/>
      <c r="MTP221" s="319"/>
      <c r="MTQ221" s="319"/>
      <c r="MTR221" s="319"/>
      <c r="MTS221" s="319"/>
      <c r="MTT221" s="319"/>
      <c r="MTU221" s="319"/>
      <c r="MTV221" s="319"/>
      <c r="MTW221" s="319"/>
      <c r="MTX221" s="319"/>
      <c r="MTY221" s="319"/>
      <c r="MTZ221" s="319"/>
      <c r="MUA221" s="319"/>
      <c r="MUB221" s="319"/>
      <c r="MUC221" s="319"/>
      <c r="MUD221" s="319"/>
      <c r="MUE221" s="319"/>
      <c r="MUF221" s="319"/>
      <c r="MUG221" s="319"/>
      <c r="MUH221" s="319"/>
      <c r="MUI221" s="319"/>
      <c r="MUJ221" s="319"/>
      <c r="MUK221" s="319"/>
      <c r="MUL221" s="319"/>
      <c r="MUM221" s="319"/>
      <c r="MUN221" s="319"/>
      <c r="MUO221" s="319"/>
      <c r="MUP221" s="319"/>
      <c r="MUQ221" s="319"/>
      <c r="MUR221" s="319"/>
      <c r="MUS221" s="319"/>
      <c r="MUT221" s="319"/>
      <c r="MUU221" s="319"/>
      <c r="MUV221" s="319"/>
      <c r="MUW221" s="319"/>
      <c r="MUX221" s="319"/>
      <c r="MUY221" s="319"/>
      <c r="MUZ221" s="319"/>
      <c r="MVA221" s="319"/>
      <c r="MVB221" s="319"/>
      <c r="MVC221" s="319"/>
      <c r="MVD221" s="319"/>
      <c r="MVE221" s="319"/>
      <c r="MVF221" s="319"/>
      <c r="MVG221" s="319"/>
      <c r="MVH221" s="319"/>
      <c r="MVI221" s="319"/>
      <c r="MVJ221" s="319"/>
      <c r="MVK221" s="319"/>
      <c r="MVL221" s="319"/>
      <c r="MVM221" s="319"/>
      <c r="MVN221" s="319"/>
      <c r="MVO221" s="319"/>
      <c r="MVP221" s="319"/>
      <c r="MVQ221" s="319"/>
      <c r="MVR221" s="319"/>
      <c r="MVS221" s="319"/>
      <c r="MVT221" s="319"/>
      <c r="MVU221" s="319"/>
      <c r="MVV221" s="319"/>
      <c r="MVW221" s="319"/>
      <c r="MVX221" s="319"/>
      <c r="MVY221" s="319"/>
      <c r="MVZ221" s="319"/>
      <c r="MWA221" s="319"/>
      <c r="MWB221" s="319"/>
      <c r="MWC221" s="319"/>
      <c r="MWD221" s="319"/>
      <c r="MWE221" s="319"/>
      <c r="MWF221" s="319"/>
      <c r="MWG221" s="319"/>
      <c r="MWH221" s="319"/>
      <c r="MWI221" s="319"/>
      <c r="MWJ221" s="319"/>
      <c r="MWK221" s="319"/>
      <c r="MWL221" s="319"/>
      <c r="MWM221" s="319"/>
      <c r="MWN221" s="319"/>
      <c r="MWO221" s="319"/>
      <c r="MWP221" s="319"/>
      <c r="MWQ221" s="319"/>
      <c r="MWR221" s="319"/>
      <c r="MWS221" s="319"/>
      <c r="MWT221" s="319"/>
      <c r="MWU221" s="319"/>
      <c r="MWV221" s="319"/>
      <c r="MWW221" s="319"/>
      <c r="MWX221" s="319"/>
      <c r="MWY221" s="319"/>
      <c r="MWZ221" s="319"/>
      <c r="MXA221" s="319"/>
      <c r="MXB221" s="319"/>
      <c r="MXC221" s="319"/>
      <c r="MXD221" s="319"/>
      <c r="MXE221" s="319"/>
      <c r="MXF221" s="319"/>
      <c r="MXG221" s="319"/>
      <c r="MXH221" s="319"/>
      <c r="MXI221" s="319"/>
      <c r="MXJ221" s="319"/>
      <c r="MXK221" s="319"/>
      <c r="MXL221" s="319"/>
      <c r="MXM221" s="319"/>
      <c r="MXN221" s="319"/>
      <c r="MXO221" s="319"/>
      <c r="MXP221" s="319"/>
      <c r="MXQ221" s="319"/>
      <c r="MXR221" s="319"/>
      <c r="MXS221" s="319"/>
      <c r="MXT221" s="319"/>
      <c r="MXU221" s="319"/>
      <c r="MXV221" s="319"/>
      <c r="MXW221" s="319"/>
      <c r="MXX221" s="319"/>
      <c r="MXY221" s="319"/>
      <c r="MXZ221" s="319"/>
      <c r="MYA221" s="319"/>
      <c r="MYB221" s="319"/>
      <c r="MYC221" s="319"/>
      <c r="MYD221" s="319"/>
      <c r="MYE221" s="319"/>
      <c r="MYF221" s="319"/>
      <c r="MYG221" s="319"/>
      <c r="MYH221" s="319"/>
      <c r="MYI221" s="319"/>
      <c r="MYJ221" s="319"/>
      <c r="MYK221" s="319"/>
      <c r="MYL221" s="319"/>
      <c r="MYM221" s="319"/>
      <c r="MYN221" s="319"/>
      <c r="MYO221" s="319"/>
      <c r="MYP221" s="319"/>
      <c r="MYQ221" s="319"/>
      <c r="MYR221" s="319"/>
      <c r="MYS221" s="319"/>
      <c r="MYT221" s="319"/>
      <c r="MYU221" s="319"/>
      <c r="MYV221" s="319"/>
      <c r="MYW221" s="319"/>
      <c r="MYX221" s="319"/>
      <c r="MYY221" s="319"/>
      <c r="MYZ221" s="319"/>
      <c r="MZA221" s="319"/>
      <c r="MZB221" s="319"/>
      <c r="MZC221" s="319"/>
      <c r="MZD221" s="319"/>
      <c r="MZE221" s="319"/>
      <c r="MZF221" s="319"/>
      <c r="MZG221" s="319"/>
      <c r="MZH221" s="319"/>
      <c r="MZI221" s="319"/>
      <c r="MZJ221" s="319"/>
      <c r="MZK221" s="319"/>
      <c r="MZL221" s="319"/>
      <c r="MZM221" s="319"/>
      <c r="MZN221" s="319"/>
      <c r="MZO221" s="319"/>
      <c r="MZP221" s="319"/>
      <c r="MZQ221" s="319"/>
      <c r="MZR221" s="319"/>
      <c r="MZS221" s="319"/>
      <c r="MZT221" s="319"/>
      <c r="MZU221" s="319"/>
      <c r="MZV221" s="319"/>
      <c r="MZW221" s="319"/>
      <c r="MZX221" s="319"/>
      <c r="MZY221" s="319"/>
      <c r="MZZ221" s="319"/>
      <c r="NAA221" s="319"/>
      <c r="NAB221" s="319"/>
      <c r="NAC221" s="319"/>
      <c r="NAD221" s="319"/>
      <c r="NAE221" s="319"/>
      <c r="NAF221" s="319"/>
      <c r="NAG221" s="319"/>
      <c r="NAH221" s="319"/>
      <c r="NAI221" s="319"/>
      <c r="NAJ221" s="319"/>
      <c r="NAK221" s="319"/>
      <c r="NAL221" s="319"/>
      <c r="NAM221" s="319"/>
      <c r="NAN221" s="319"/>
      <c r="NAO221" s="319"/>
      <c r="NAP221" s="319"/>
      <c r="NAQ221" s="319"/>
      <c r="NAR221" s="319"/>
      <c r="NAS221" s="319"/>
      <c r="NAT221" s="319"/>
      <c r="NAU221" s="319"/>
      <c r="NAV221" s="319"/>
      <c r="NAW221" s="319"/>
      <c r="NAX221" s="319"/>
      <c r="NAY221" s="319"/>
      <c r="NAZ221" s="319"/>
      <c r="NBA221" s="319"/>
      <c r="NBB221" s="319"/>
      <c r="NBC221" s="319"/>
      <c r="NBD221" s="319"/>
      <c r="NBE221" s="319"/>
      <c r="NBF221" s="319"/>
      <c r="NBG221" s="319"/>
      <c r="NBH221" s="319"/>
      <c r="NBI221" s="319"/>
      <c r="NBJ221" s="319"/>
      <c r="NBK221" s="319"/>
      <c r="NBL221" s="319"/>
      <c r="NBM221" s="319"/>
      <c r="NBN221" s="319"/>
      <c r="NBO221" s="319"/>
      <c r="NBP221" s="319"/>
      <c r="NBQ221" s="319"/>
      <c r="NBR221" s="319"/>
      <c r="NBS221" s="319"/>
      <c r="NBT221" s="319"/>
      <c r="NBU221" s="319"/>
      <c r="NBV221" s="319"/>
      <c r="NBW221" s="319"/>
      <c r="NBX221" s="319"/>
      <c r="NBY221" s="319"/>
      <c r="NBZ221" s="319"/>
      <c r="NCA221" s="319"/>
      <c r="NCB221" s="319"/>
      <c r="NCC221" s="319"/>
      <c r="NCD221" s="319"/>
      <c r="NCE221" s="319"/>
      <c r="NCF221" s="319"/>
      <c r="NCG221" s="319"/>
      <c r="NCH221" s="319"/>
      <c r="NCI221" s="319"/>
      <c r="NCJ221" s="319"/>
      <c r="NCK221" s="319"/>
      <c r="NCL221" s="319"/>
      <c r="NCM221" s="319"/>
      <c r="NCN221" s="319"/>
      <c r="NCO221" s="319"/>
      <c r="NCP221" s="319"/>
      <c r="NCQ221" s="319"/>
      <c r="NCR221" s="319"/>
      <c r="NCS221" s="319"/>
      <c r="NCT221" s="319"/>
      <c r="NCU221" s="319"/>
      <c r="NCV221" s="319"/>
      <c r="NCW221" s="319"/>
      <c r="NCX221" s="319"/>
      <c r="NCY221" s="319"/>
      <c r="NCZ221" s="319"/>
      <c r="NDA221" s="319"/>
      <c r="NDB221" s="319"/>
      <c r="NDC221" s="319"/>
      <c r="NDD221" s="319"/>
      <c r="NDE221" s="319"/>
      <c r="NDF221" s="319"/>
      <c r="NDG221" s="319"/>
      <c r="NDH221" s="319"/>
      <c r="NDI221" s="319"/>
      <c r="NDJ221" s="319"/>
      <c r="NDK221" s="319"/>
      <c r="NDL221" s="319"/>
      <c r="NDM221" s="319"/>
      <c r="NDN221" s="319"/>
      <c r="NDO221" s="319"/>
      <c r="NDP221" s="319"/>
      <c r="NDQ221" s="319"/>
      <c r="NDR221" s="319"/>
      <c r="NDS221" s="319"/>
      <c r="NDT221" s="319"/>
      <c r="NDU221" s="319"/>
      <c r="NDV221" s="319"/>
      <c r="NDW221" s="319"/>
      <c r="NDX221" s="319"/>
      <c r="NDY221" s="319"/>
      <c r="NDZ221" s="319"/>
      <c r="NEA221" s="319"/>
      <c r="NEB221" s="319"/>
      <c r="NEC221" s="319"/>
      <c r="NED221" s="319"/>
      <c r="NEE221" s="319"/>
      <c r="NEF221" s="319"/>
      <c r="NEG221" s="319"/>
      <c r="NEH221" s="319"/>
      <c r="NEI221" s="319"/>
      <c r="NEJ221" s="319"/>
      <c r="NEK221" s="319"/>
      <c r="NEL221" s="319"/>
      <c r="NEM221" s="319"/>
      <c r="NEN221" s="319"/>
      <c r="NEO221" s="319"/>
      <c r="NEP221" s="319"/>
      <c r="NEQ221" s="319"/>
      <c r="NER221" s="319"/>
      <c r="NES221" s="319"/>
      <c r="NET221" s="319"/>
      <c r="NEU221" s="319"/>
      <c r="NEV221" s="319"/>
      <c r="NEW221" s="319"/>
      <c r="NEX221" s="319"/>
      <c r="NEY221" s="319"/>
      <c r="NEZ221" s="319"/>
      <c r="NFA221" s="319"/>
      <c r="NFB221" s="319"/>
      <c r="NFC221" s="319"/>
      <c r="NFD221" s="319"/>
      <c r="NFE221" s="319"/>
      <c r="NFF221" s="319"/>
      <c r="NFG221" s="319"/>
      <c r="NFH221" s="319"/>
      <c r="NFI221" s="319"/>
      <c r="NFJ221" s="319"/>
      <c r="NFK221" s="319"/>
      <c r="NFL221" s="319"/>
      <c r="NFM221" s="319"/>
      <c r="NFN221" s="319"/>
      <c r="NFO221" s="319"/>
      <c r="NFP221" s="319"/>
      <c r="NFQ221" s="319"/>
      <c r="NFR221" s="319"/>
      <c r="NFS221" s="319"/>
      <c r="NFT221" s="319"/>
      <c r="NFU221" s="319"/>
      <c r="NFV221" s="319"/>
      <c r="NFW221" s="319"/>
      <c r="NFX221" s="319"/>
      <c r="NFY221" s="319"/>
      <c r="NFZ221" s="319"/>
      <c r="NGA221" s="319"/>
      <c r="NGB221" s="319"/>
      <c r="NGC221" s="319"/>
      <c r="NGD221" s="319"/>
      <c r="NGE221" s="319"/>
      <c r="NGF221" s="319"/>
      <c r="NGG221" s="319"/>
      <c r="NGH221" s="319"/>
      <c r="NGI221" s="319"/>
      <c r="NGJ221" s="319"/>
      <c r="NGK221" s="319"/>
      <c r="NGL221" s="319"/>
      <c r="NGM221" s="319"/>
      <c r="NGN221" s="319"/>
      <c r="NGO221" s="319"/>
      <c r="NGP221" s="319"/>
      <c r="NGQ221" s="319"/>
      <c r="NGR221" s="319"/>
      <c r="NGS221" s="319"/>
      <c r="NGT221" s="319"/>
      <c r="NGU221" s="319"/>
      <c r="NGV221" s="319"/>
      <c r="NGW221" s="319"/>
      <c r="NGX221" s="319"/>
      <c r="NGY221" s="319"/>
      <c r="NGZ221" s="319"/>
      <c r="NHA221" s="319"/>
      <c r="NHB221" s="319"/>
      <c r="NHC221" s="319"/>
      <c r="NHD221" s="319"/>
      <c r="NHE221" s="319"/>
      <c r="NHF221" s="319"/>
      <c r="NHG221" s="319"/>
      <c r="NHH221" s="319"/>
      <c r="NHI221" s="319"/>
      <c r="NHJ221" s="319"/>
      <c r="NHK221" s="319"/>
      <c r="NHL221" s="319"/>
      <c r="NHM221" s="319"/>
      <c r="NHN221" s="319"/>
      <c r="NHO221" s="319"/>
      <c r="NHP221" s="319"/>
      <c r="NHQ221" s="319"/>
      <c r="NHR221" s="319"/>
      <c r="NHS221" s="319"/>
      <c r="NHT221" s="319"/>
      <c r="NHU221" s="319"/>
      <c r="NHV221" s="319"/>
      <c r="NHW221" s="319"/>
      <c r="NHX221" s="319"/>
      <c r="NHY221" s="319"/>
      <c r="NHZ221" s="319"/>
      <c r="NIA221" s="319"/>
      <c r="NIB221" s="319"/>
      <c r="NIC221" s="319"/>
      <c r="NID221" s="319"/>
      <c r="NIE221" s="319"/>
      <c r="NIF221" s="319"/>
      <c r="NIG221" s="319"/>
      <c r="NIH221" s="319"/>
      <c r="NII221" s="319"/>
      <c r="NIJ221" s="319"/>
      <c r="NIK221" s="319"/>
      <c r="NIL221" s="319"/>
      <c r="NIM221" s="319"/>
      <c r="NIN221" s="319"/>
      <c r="NIO221" s="319"/>
      <c r="NIP221" s="319"/>
      <c r="NIQ221" s="319"/>
      <c r="NIR221" s="319"/>
      <c r="NIS221" s="319"/>
      <c r="NIT221" s="319"/>
      <c r="NIU221" s="319"/>
      <c r="NIV221" s="319"/>
      <c r="NIW221" s="319"/>
      <c r="NIX221" s="319"/>
      <c r="NIY221" s="319"/>
      <c r="NIZ221" s="319"/>
      <c r="NJA221" s="319"/>
      <c r="NJB221" s="319"/>
      <c r="NJC221" s="319"/>
      <c r="NJD221" s="319"/>
      <c r="NJE221" s="319"/>
      <c r="NJF221" s="319"/>
      <c r="NJG221" s="319"/>
      <c r="NJH221" s="319"/>
      <c r="NJI221" s="319"/>
      <c r="NJJ221" s="319"/>
      <c r="NJK221" s="319"/>
      <c r="NJL221" s="319"/>
      <c r="NJM221" s="319"/>
      <c r="NJN221" s="319"/>
      <c r="NJO221" s="319"/>
      <c r="NJP221" s="319"/>
      <c r="NJQ221" s="319"/>
      <c r="NJR221" s="319"/>
      <c r="NJS221" s="319"/>
      <c r="NJT221" s="319"/>
      <c r="NJU221" s="319"/>
      <c r="NJV221" s="319"/>
      <c r="NJW221" s="319"/>
      <c r="NJX221" s="319"/>
      <c r="NJY221" s="319"/>
      <c r="NJZ221" s="319"/>
      <c r="NKA221" s="319"/>
      <c r="NKB221" s="319"/>
      <c r="NKC221" s="319"/>
      <c r="NKD221" s="319"/>
      <c r="NKE221" s="319"/>
      <c r="NKF221" s="319"/>
      <c r="NKG221" s="319"/>
      <c r="NKH221" s="319"/>
      <c r="NKI221" s="319"/>
      <c r="NKJ221" s="319"/>
      <c r="NKK221" s="319"/>
      <c r="NKL221" s="319"/>
      <c r="NKM221" s="319"/>
      <c r="NKN221" s="319"/>
      <c r="NKO221" s="319"/>
      <c r="NKP221" s="319"/>
      <c r="NKQ221" s="319"/>
      <c r="NKR221" s="319"/>
      <c r="NKS221" s="319"/>
      <c r="NKT221" s="319"/>
      <c r="NKU221" s="319"/>
      <c r="NKV221" s="319"/>
      <c r="NKW221" s="319"/>
      <c r="NKX221" s="319"/>
      <c r="NKY221" s="319"/>
      <c r="NKZ221" s="319"/>
      <c r="NLA221" s="319"/>
      <c r="NLB221" s="319"/>
      <c r="NLC221" s="319"/>
      <c r="NLD221" s="319"/>
      <c r="NLE221" s="319"/>
      <c r="NLF221" s="319"/>
      <c r="NLG221" s="319"/>
      <c r="NLH221" s="319"/>
      <c r="NLI221" s="319"/>
      <c r="NLJ221" s="319"/>
      <c r="NLK221" s="319"/>
      <c r="NLL221" s="319"/>
      <c r="NLM221" s="319"/>
      <c r="NLN221" s="319"/>
      <c r="NLO221" s="319"/>
      <c r="NLP221" s="319"/>
      <c r="NLQ221" s="319"/>
      <c r="NLR221" s="319"/>
      <c r="NLS221" s="319"/>
      <c r="NLT221" s="319"/>
      <c r="NLU221" s="319"/>
      <c r="NLV221" s="319"/>
      <c r="NLW221" s="319"/>
      <c r="NLX221" s="319"/>
      <c r="NLY221" s="319"/>
      <c r="NLZ221" s="319"/>
      <c r="NMA221" s="319"/>
      <c r="NMB221" s="319"/>
      <c r="NMC221" s="319"/>
      <c r="NMD221" s="319"/>
      <c r="NME221" s="319"/>
      <c r="NMF221" s="319"/>
      <c r="NMG221" s="319"/>
      <c r="NMH221" s="319"/>
      <c r="NMI221" s="319"/>
      <c r="NMJ221" s="319"/>
      <c r="NMK221" s="319"/>
      <c r="NML221" s="319"/>
      <c r="NMM221" s="319"/>
      <c r="NMN221" s="319"/>
      <c r="NMO221" s="319"/>
      <c r="NMP221" s="319"/>
      <c r="NMQ221" s="319"/>
      <c r="NMR221" s="319"/>
      <c r="NMS221" s="319"/>
      <c r="NMT221" s="319"/>
      <c r="NMU221" s="319"/>
      <c r="NMV221" s="319"/>
      <c r="NMW221" s="319"/>
      <c r="NMX221" s="319"/>
      <c r="NMY221" s="319"/>
      <c r="NMZ221" s="319"/>
      <c r="NNA221" s="319"/>
      <c r="NNB221" s="319"/>
      <c r="NNC221" s="319"/>
      <c r="NND221" s="319"/>
      <c r="NNE221" s="319"/>
      <c r="NNF221" s="319"/>
      <c r="NNG221" s="319"/>
      <c r="NNH221" s="319"/>
      <c r="NNI221" s="319"/>
      <c r="NNJ221" s="319"/>
      <c r="NNK221" s="319"/>
      <c r="NNL221" s="319"/>
      <c r="NNM221" s="319"/>
      <c r="NNN221" s="319"/>
      <c r="NNO221" s="319"/>
      <c r="NNP221" s="319"/>
      <c r="NNQ221" s="319"/>
      <c r="NNR221" s="319"/>
      <c r="NNS221" s="319"/>
      <c r="NNT221" s="319"/>
      <c r="NNU221" s="319"/>
      <c r="NNV221" s="319"/>
      <c r="NNW221" s="319"/>
      <c r="NNX221" s="319"/>
      <c r="NNY221" s="319"/>
      <c r="NNZ221" s="319"/>
      <c r="NOA221" s="319"/>
      <c r="NOB221" s="319"/>
      <c r="NOC221" s="319"/>
      <c r="NOD221" s="319"/>
      <c r="NOE221" s="319"/>
      <c r="NOF221" s="319"/>
      <c r="NOG221" s="319"/>
      <c r="NOH221" s="319"/>
      <c r="NOI221" s="319"/>
      <c r="NOJ221" s="319"/>
      <c r="NOK221" s="319"/>
      <c r="NOL221" s="319"/>
      <c r="NOM221" s="319"/>
      <c r="NON221" s="319"/>
      <c r="NOO221" s="319"/>
      <c r="NOP221" s="319"/>
      <c r="NOQ221" s="319"/>
      <c r="NOR221" s="319"/>
      <c r="NOS221" s="319"/>
      <c r="NOT221" s="319"/>
      <c r="NOU221" s="319"/>
      <c r="NOV221" s="319"/>
      <c r="NOW221" s="319"/>
      <c r="NOX221" s="319"/>
      <c r="NOY221" s="319"/>
      <c r="NOZ221" s="319"/>
      <c r="NPA221" s="319"/>
      <c r="NPB221" s="319"/>
      <c r="NPC221" s="319"/>
      <c r="NPD221" s="319"/>
      <c r="NPE221" s="319"/>
      <c r="NPF221" s="319"/>
      <c r="NPG221" s="319"/>
      <c r="NPH221" s="319"/>
      <c r="NPI221" s="319"/>
      <c r="NPJ221" s="319"/>
      <c r="NPK221" s="319"/>
      <c r="NPL221" s="319"/>
      <c r="NPM221" s="319"/>
      <c r="NPN221" s="319"/>
      <c r="NPO221" s="319"/>
      <c r="NPP221" s="319"/>
      <c r="NPQ221" s="319"/>
      <c r="NPR221" s="319"/>
      <c r="NPS221" s="319"/>
      <c r="NPT221" s="319"/>
      <c r="NPU221" s="319"/>
      <c r="NPV221" s="319"/>
      <c r="NPW221" s="319"/>
      <c r="NPX221" s="319"/>
      <c r="NPY221" s="319"/>
      <c r="NPZ221" s="319"/>
      <c r="NQA221" s="319"/>
      <c r="NQB221" s="319"/>
      <c r="NQC221" s="319"/>
      <c r="NQD221" s="319"/>
      <c r="NQE221" s="319"/>
      <c r="NQF221" s="319"/>
      <c r="NQG221" s="319"/>
      <c r="NQH221" s="319"/>
      <c r="NQI221" s="319"/>
      <c r="NQJ221" s="319"/>
      <c r="NQK221" s="319"/>
      <c r="NQL221" s="319"/>
      <c r="NQM221" s="319"/>
      <c r="NQN221" s="319"/>
      <c r="NQO221" s="319"/>
      <c r="NQP221" s="319"/>
      <c r="NQQ221" s="319"/>
      <c r="NQR221" s="319"/>
      <c r="NQS221" s="319"/>
      <c r="NQT221" s="319"/>
      <c r="NQU221" s="319"/>
      <c r="NQV221" s="319"/>
      <c r="NQW221" s="319"/>
      <c r="NQX221" s="319"/>
      <c r="NQY221" s="319"/>
      <c r="NQZ221" s="319"/>
      <c r="NRA221" s="319"/>
      <c r="NRB221" s="319"/>
      <c r="NRC221" s="319"/>
      <c r="NRD221" s="319"/>
      <c r="NRE221" s="319"/>
      <c r="NRF221" s="319"/>
      <c r="NRG221" s="319"/>
      <c r="NRH221" s="319"/>
      <c r="NRI221" s="319"/>
      <c r="NRJ221" s="319"/>
      <c r="NRK221" s="319"/>
      <c r="NRL221" s="319"/>
      <c r="NRM221" s="319"/>
      <c r="NRN221" s="319"/>
      <c r="NRO221" s="319"/>
      <c r="NRP221" s="319"/>
      <c r="NRQ221" s="319"/>
      <c r="NRR221" s="319"/>
      <c r="NRS221" s="319"/>
      <c r="NRT221" s="319"/>
      <c r="NRU221" s="319"/>
      <c r="NRV221" s="319"/>
      <c r="NRW221" s="319"/>
      <c r="NRX221" s="319"/>
      <c r="NRY221" s="319"/>
      <c r="NRZ221" s="319"/>
      <c r="NSA221" s="319"/>
      <c r="NSB221" s="319"/>
      <c r="NSC221" s="319"/>
      <c r="NSD221" s="319"/>
      <c r="NSE221" s="319"/>
      <c r="NSF221" s="319"/>
      <c r="NSG221" s="319"/>
      <c r="NSH221" s="319"/>
      <c r="NSI221" s="319"/>
      <c r="NSJ221" s="319"/>
      <c r="NSK221" s="319"/>
      <c r="NSL221" s="319"/>
      <c r="NSM221" s="319"/>
      <c r="NSN221" s="319"/>
      <c r="NSO221" s="319"/>
      <c r="NSP221" s="319"/>
      <c r="NSQ221" s="319"/>
      <c r="NSR221" s="319"/>
      <c r="NSS221" s="319"/>
      <c r="NST221" s="319"/>
      <c r="NSU221" s="319"/>
      <c r="NSV221" s="319"/>
      <c r="NSW221" s="319"/>
      <c r="NSX221" s="319"/>
      <c r="NSY221" s="319"/>
      <c r="NSZ221" s="319"/>
      <c r="NTA221" s="319"/>
      <c r="NTB221" s="319"/>
      <c r="NTC221" s="319"/>
      <c r="NTD221" s="319"/>
      <c r="NTE221" s="319"/>
      <c r="NTF221" s="319"/>
      <c r="NTG221" s="319"/>
      <c r="NTH221" s="319"/>
      <c r="NTI221" s="319"/>
      <c r="NTJ221" s="319"/>
      <c r="NTK221" s="319"/>
      <c r="NTL221" s="319"/>
      <c r="NTM221" s="319"/>
      <c r="NTN221" s="319"/>
      <c r="NTO221" s="319"/>
      <c r="NTP221" s="319"/>
      <c r="NTQ221" s="319"/>
      <c r="NTR221" s="319"/>
      <c r="NTS221" s="319"/>
      <c r="NTT221" s="319"/>
      <c r="NTU221" s="319"/>
      <c r="NTV221" s="319"/>
      <c r="NTW221" s="319"/>
      <c r="NTX221" s="319"/>
      <c r="NTY221" s="319"/>
      <c r="NTZ221" s="319"/>
      <c r="NUA221" s="319"/>
      <c r="NUB221" s="319"/>
      <c r="NUC221" s="319"/>
      <c r="NUD221" s="319"/>
      <c r="NUE221" s="319"/>
      <c r="NUF221" s="319"/>
      <c r="NUG221" s="319"/>
      <c r="NUH221" s="319"/>
      <c r="NUI221" s="319"/>
      <c r="NUJ221" s="319"/>
      <c r="NUK221" s="319"/>
      <c r="NUL221" s="319"/>
      <c r="NUM221" s="319"/>
      <c r="NUN221" s="319"/>
      <c r="NUO221" s="319"/>
      <c r="NUP221" s="319"/>
      <c r="NUQ221" s="319"/>
      <c r="NUR221" s="319"/>
      <c r="NUS221" s="319"/>
      <c r="NUT221" s="319"/>
      <c r="NUU221" s="319"/>
      <c r="NUV221" s="319"/>
      <c r="NUW221" s="319"/>
      <c r="NUX221" s="319"/>
      <c r="NUY221" s="319"/>
      <c r="NUZ221" s="319"/>
      <c r="NVA221" s="319"/>
      <c r="NVB221" s="319"/>
      <c r="NVC221" s="319"/>
      <c r="NVD221" s="319"/>
      <c r="NVE221" s="319"/>
      <c r="NVF221" s="319"/>
      <c r="NVG221" s="319"/>
      <c r="NVH221" s="319"/>
      <c r="NVI221" s="319"/>
      <c r="NVJ221" s="319"/>
      <c r="NVK221" s="319"/>
      <c r="NVL221" s="319"/>
      <c r="NVM221" s="319"/>
      <c r="NVN221" s="319"/>
      <c r="NVO221" s="319"/>
      <c r="NVP221" s="319"/>
      <c r="NVQ221" s="319"/>
      <c r="NVR221" s="319"/>
      <c r="NVS221" s="319"/>
      <c r="NVT221" s="319"/>
      <c r="NVU221" s="319"/>
      <c r="NVV221" s="319"/>
      <c r="NVW221" s="319"/>
      <c r="NVX221" s="319"/>
      <c r="NVY221" s="319"/>
      <c r="NVZ221" s="319"/>
      <c r="NWA221" s="319"/>
      <c r="NWB221" s="319"/>
      <c r="NWC221" s="319"/>
      <c r="NWD221" s="319"/>
      <c r="NWE221" s="319"/>
      <c r="NWF221" s="319"/>
      <c r="NWG221" s="319"/>
      <c r="NWH221" s="319"/>
      <c r="NWI221" s="319"/>
      <c r="NWJ221" s="319"/>
      <c r="NWK221" s="319"/>
      <c r="NWL221" s="319"/>
      <c r="NWM221" s="319"/>
      <c r="NWN221" s="319"/>
      <c r="NWO221" s="319"/>
      <c r="NWP221" s="319"/>
      <c r="NWQ221" s="319"/>
      <c r="NWR221" s="319"/>
      <c r="NWS221" s="319"/>
      <c r="NWT221" s="319"/>
      <c r="NWU221" s="319"/>
      <c r="NWV221" s="319"/>
      <c r="NWW221" s="319"/>
      <c r="NWX221" s="319"/>
      <c r="NWY221" s="319"/>
      <c r="NWZ221" s="319"/>
      <c r="NXA221" s="319"/>
      <c r="NXB221" s="319"/>
      <c r="NXC221" s="319"/>
      <c r="NXD221" s="319"/>
      <c r="NXE221" s="319"/>
      <c r="NXF221" s="319"/>
      <c r="NXG221" s="319"/>
      <c r="NXH221" s="319"/>
      <c r="NXI221" s="319"/>
      <c r="NXJ221" s="319"/>
      <c r="NXK221" s="319"/>
      <c r="NXL221" s="319"/>
      <c r="NXM221" s="319"/>
      <c r="NXN221" s="319"/>
      <c r="NXO221" s="319"/>
      <c r="NXP221" s="319"/>
      <c r="NXQ221" s="319"/>
      <c r="NXR221" s="319"/>
      <c r="NXS221" s="319"/>
      <c r="NXT221" s="319"/>
      <c r="NXU221" s="319"/>
      <c r="NXV221" s="319"/>
      <c r="NXW221" s="319"/>
      <c r="NXX221" s="319"/>
      <c r="NXY221" s="319"/>
      <c r="NXZ221" s="319"/>
      <c r="NYA221" s="319"/>
      <c r="NYB221" s="319"/>
      <c r="NYC221" s="319"/>
      <c r="NYD221" s="319"/>
      <c r="NYE221" s="319"/>
      <c r="NYF221" s="319"/>
      <c r="NYG221" s="319"/>
      <c r="NYH221" s="319"/>
      <c r="NYI221" s="319"/>
      <c r="NYJ221" s="319"/>
      <c r="NYK221" s="319"/>
      <c r="NYL221" s="319"/>
      <c r="NYM221" s="319"/>
      <c r="NYN221" s="319"/>
      <c r="NYO221" s="319"/>
      <c r="NYP221" s="319"/>
      <c r="NYQ221" s="319"/>
      <c r="NYR221" s="319"/>
      <c r="NYS221" s="319"/>
      <c r="NYT221" s="319"/>
      <c r="NYU221" s="319"/>
      <c r="NYV221" s="319"/>
      <c r="NYW221" s="319"/>
      <c r="NYX221" s="319"/>
      <c r="NYY221" s="319"/>
      <c r="NYZ221" s="319"/>
      <c r="NZA221" s="319"/>
      <c r="NZB221" s="319"/>
      <c r="NZC221" s="319"/>
      <c r="NZD221" s="319"/>
      <c r="NZE221" s="319"/>
      <c r="NZF221" s="319"/>
      <c r="NZG221" s="319"/>
      <c r="NZH221" s="319"/>
      <c r="NZI221" s="319"/>
      <c r="NZJ221" s="319"/>
      <c r="NZK221" s="319"/>
      <c r="NZL221" s="319"/>
      <c r="NZM221" s="319"/>
      <c r="NZN221" s="319"/>
      <c r="NZO221" s="319"/>
      <c r="NZP221" s="319"/>
      <c r="NZQ221" s="319"/>
      <c r="NZR221" s="319"/>
      <c r="NZS221" s="319"/>
      <c r="NZT221" s="319"/>
      <c r="NZU221" s="319"/>
      <c r="NZV221" s="319"/>
      <c r="NZW221" s="319"/>
      <c r="NZX221" s="319"/>
      <c r="NZY221" s="319"/>
      <c r="NZZ221" s="319"/>
      <c r="OAA221" s="319"/>
      <c r="OAB221" s="319"/>
      <c r="OAC221" s="319"/>
      <c r="OAD221" s="319"/>
      <c r="OAE221" s="319"/>
      <c r="OAF221" s="319"/>
      <c r="OAG221" s="319"/>
      <c r="OAH221" s="319"/>
      <c r="OAI221" s="319"/>
      <c r="OAJ221" s="319"/>
      <c r="OAK221" s="319"/>
      <c r="OAL221" s="319"/>
      <c r="OAM221" s="319"/>
      <c r="OAN221" s="319"/>
      <c r="OAO221" s="319"/>
      <c r="OAP221" s="319"/>
      <c r="OAQ221" s="319"/>
      <c r="OAR221" s="319"/>
      <c r="OAS221" s="319"/>
      <c r="OAT221" s="319"/>
      <c r="OAU221" s="319"/>
      <c r="OAV221" s="319"/>
      <c r="OAW221" s="319"/>
      <c r="OAX221" s="319"/>
      <c r="OAY221" s="319"/>
      <c r="OAZ221" s="319"/>
      <c r="OBA221" s="319"/>
      <c r="OBB221" s="319"/>
      <c r="OBC221" s="319"/>
      <c r="OBD221" s="319"/>
      <c r="OBE221" s="319"/>
      <c r="OBF221" s="319"/>
      <c r="OBG221" s="319"/>
      <c r="OBH221" s="319"/>
      <c r="OBI221" s="319"/>
      <c r="OBJ221" s="319"/>
      <c r="OBK221" s="319"/>
      <c r="OBL221" s="319"/>
      <c r="OBM221" s="319"/>
      <c r="OBN221" s="319"/>
      <c r="OBO221" s="319"/>
      <c r="OBP221" s="319"/>
      <c r="OBQ221" s="319"/>
      <c r="OBR221" s="319"/>
      <c r="OBS221" s="319"/>
      <c r="OBT221" s="319"/>
      <c r="OBU221" s="319"/>
      <c r="OBV221" s="319"/>
      <c r="OBW221" s="319"/>
      <c r="OBX221" s="319"/>
      <c r="OBY221" s="319"/>
      <c r="OBZ221" s="319"/>
      <c r="OCA221" s="319"/>
      <c r="OCB221" s="319"/>
      <c r="OCC221" s="319"/>
      <c r="OCD221" s="319"/>
      <c r="OCE221" s="319"/>
      <c r="OCF221" s="319"/>
      <c r="OCG221" s="319"/>
      <c r="OCH221" s="319"/>
      <c r="OCI221" s="319"/>
      <c r="OCJ221" s="319"/>
      <c r="OCK221" s="319"/>
      <c r="OCL221" s="319"/>
      <c r="OCM221" s="319"/>
      <c r="OCN221" s="319"/>
      <c r="OCO221" s="319"/>
      <c r="OCP221" s="319"/>
      <c r="OCQ221" s="319"/>
      <c r="OCR221" s="319"/>
      <c r="OCS221" s="319"/>
      <c r="OCT221" s="319"/>
      <c r="OCU221" s="319"/>
      <c r="OCV221" s="319"/>
      <c r="OCW221" s="319"/>
      <c r="OCX221" s="319"/>
      <c r="OCY221" s="319"/>
      <c r="OCZ221" s="319"/>
      <c r="ODA221" s="319"/>
      <c r="ODB221" s="319"/>
      <c r="ODC221" s="319"/>
      <c r="ODD221" s="319"/>
      <c r="ODE221" s="319"/>
      <c r="ODF221" s="319"/>
      <c r="ODG221" s="319"/>
      <c r="ODH221" s="319"/>
      <c r="ODI221" s="319"/>
      <c r="ODJ221" s="319"/>
      <c r="ODK221" s="319"/>
      <c r="ODL221" s="319"/>
      <c r="ODM221" s="319"/>
      <c r="ODN221" s="319"/>
      <c r="ODO221" s="319"/>
      <c r="ODP221" s="319"/>
      <c r="ODQ221" s="319"/>
      <c r="ODR221" s="319"/>
      <c r="ODS221" s="319"/>
      <c r="ODT221" s="319"/>
      <c r="ODU221" s="319"/>
      <c r="ODV221" s="319"/>
      <c r="ODW221" s="319"/>
      <c r="ODX221" s="319"/>
      <c r="ODY221" s="319"/>
      <c r="ODZ221" s="319"/>
      <c r="OEA221" s="319"/>
      <c r="OEB221" s="319"/>
      <c r="OEC221" s="319"/>
      <c r="OED221" s="319"/>
      <c r="OEE221" s="319"/>
      <c r="OEF221" s="319"/>
      <c r="OEG221" s="319"/>
      <c r="OEH221" s="319"/>
      <c r="OEI221" s="319"/>
      <c r="OEJ221" s="319"/>
      <c r="OEK221" s="319"/>
      <c r="OEL221" s="319"/>
      <c r="OEM221" s="319"/>
      <c r="OEN221" s="319"/>
      <c r="OEO221" s="319"/>
      <c r="OEP221" s="319"/>
      <c r="OEQ221" s="319"/>
      <c r="OER221" s="319"/>
      <c r="OES221" s="319"/>
      <c r="OET221" s="319"/>
      <c r="OEU221" s="319"/>
      <c r="OEV221" s="319"/>
      <c r="OEW221" s="319"/>
      <c r="OEX221" s="319"/>
      <c r="OEY221" s="319"/>
      <c r="OEZ221" s="319"/>
      <c r="OFA221" s="319"/>
      <c r="OFB221" s="319"/>
      <c r="OFC221" s="319"/>
      <c r="OFD221" s="319"/>
      <c r="OFE221" s="319"/>
      <c r="OFF221" s="319"/>
      <c r="OFG221" s="319"/>
      <c r="OFH221" s="319"/>
      <c r="OFI221" s="319"/>
      <c r="OFJ221" s="319"/>
      <c r="OFK221" s="319"/>
      <c r="OFL221" s="319"/>
      <c r="OFM221" s="319"/>
      <c r="OFN221" s="319"/>
      <c r="OFO221" s="319"/>
      <c r="OFP221" s="319"/>
      <c r="OFQ221" s="319"/>
      <c r="OFR221" s="319"/>
      <c r="OFS221" s="319"/>
      <c r="OFT221" s="319"/>
      <c r="OFU221" s="319"/>
      <c r="OFV221" s="319"/>
      <c r="OFW221" s="319"/>
      <c r="OFX221" s="319"/>
      <c r="OFY221" s="319"/>
      <c r="OFZ221" s="319"/>
      <c r="OGA221" s="319"/>
      <c r="OGB221" s="319"/>
      <c r="OGC221" s="319"/>
      <c r="OGD221" s="319"/>
      <c r="OGE221" s="319"/>
      <c r="OGF221" s="319"/>
      <c r="OGG221" s="319"/>
      <c r="OGH221" s="319"/>
      <c r="OGI221" s="319"/>
      <c r="OGJ221" s="319"/>
      <c r="OGK221" s="319"/>
      <c r="OGL221" s="319"/>
      <c r="OGM221" s="319"/>
      <c r="OGN221" s="319"/>
      <c r="OGO221" s="319"/>
      <c r="OGP221" s="319"/>
      <c r="OGQ221" s="319"/>
      <c r="OGR221" s="319"/>
      <c r="OGS221" s="319"/>
      <c r="OGT221" s="319"/>
      <c r="OGU221" s="319"/>
      <c r="OGV221" s="319"/>
      <c r="OGW221" s="319"/>
      <c r="OGX221" s="319"/>
      <c r="OGY221" s="319"/>
      <c r="OGZ221" s="319"/>
      <c r="OHA221" s="319"/>
      <c r="OHB221" s="319"/>
      <c r="OHC221" s="319"/>
      <c r="OHD221" s="319"/>
      <c r="OHE221" s="319"/>
      <c r="OHF221" s="319"/>
      <c r="OHG221" s="319"/>
      <c r="OHH221" s="319"/>
      <c r="OHI221" s="319"/>
      <c r="OHJ221" s="319"/>
      <c r="OHK221" s="319"/>
      <c r="OHL221" s="319"/>
      <c r="OHM221" s="319"/>
      <c r="OHN221" s="319"/>
      <c r="OHO221" s="319"/>
      <c r="OHP221" s="319"/>
      <c r="OHQ221" s="319"/>
      <c r="OHR221" s="319"/>
      <c r="OHS221" s="319"/>
      <c r="OHT221" s="319"/>
      <c r="OHU221" s="319"/>
      <c r="OHV221" s="319"/>
      <c r="OHW221" s="319"/>
      <c r="OHX221" s="319"/>
      <c r="OHY221" s="319"/>
      <c r="OHZ221" s="319"/>
      <c r="OIA221" s="319"/>
      <c r="OIB221" s="319"/>
      <c r="OIC221" s="319"/>
      <c r="OID221" s="319"/>
      <c r="OIE221" s="319"/>
      <c r="OIF221" s="319"/>
      <c r="OIG221" s="319"/>
      <c r="OIH221" s="319"/>
      <c r="OII221" s="319"/>
      <c r="OIJ221" s="319"/>
      <c r="OIK221" s="319"/>
      <c r="OIL221" s="319"/>
      <c r="OIM221" s="319"/>
      <c r="OIN221" s="319"/>
      <c r="OIO221" s="319"/>
      <c r="OIP221" s="319"/>
      <c r="OIQ221" s="319"/>
      <c r="OIR221" s="319"/>
      <c r="OIS221" s="319"/>
      <c r="OIT221" s="319"/>
      <c r="OIU221" s="319"/>
      <c r="OIV221" s="319"/>
      <c r="OIW221" s="319"/>
      <c r="OIX221" s="319"/>
      <c r="OIY221" s="319"/>
      <c r="OIZ221" s="319"/>
      <c r="OJA221" s="319"/>
      <c r="OJB221" s="319"/>
      <c r="OJC221" s="319"/>
      <c r="OJD221" s="319"/>
      <c r="OJE221" s="319"/>
      <c r="OJF221" s="319"/>
      <c r="OJG221" s="319"/>
      <c r="OJH221" s="319"/>
      <c r="OJI221" s="319"/>
      <c r="OJJ221" s="319"/>
      <c r="OJK221" s="319"/>
      <c r="OJL221" s="319"/>
      <c r="OJM221" s="319"/>
      <c r="OJN221" s="319"/>
      <c r="OJO221" s="319"/>
      <c r="OJP221" s="319"/>
      <c r="OJQ221" s="319"/>
      <c r="OJR221" s="319"/>
      <c r="OJS221" s="319"/>
      <c r="OJT221" s="319"/>
      <c r="OJU221" s="319"/>
      <c r="OJV221" s="319"/>
      <c r="OJW221" s="319"/>
      <c r="OJX221" s="319"/>
      <c r="OJY221" s="319"/>
      <c r="OJZ221" s="319"/>
      <c r="OKA221" s="319"/>
      <c r="OKB221" s="319"/>
      <c r="OKC221" s="319"/>
      <c r="OKD221" s="319"/>
      <c r="OKE221" s="319"/>
      <c r="OKF221" s="319"/>
      <c r="OKG221" s="319"/>
      <c r="OKH221" s="319"/>
      <c r="OKI221" s="319"/>
      <c r="OKJ221" s="319"/>
      <c r="OKK221" s="319"/>
      <c r="OKL221" s="319"/>
      <c r="OKM221" s="319"/>
      <c r="OKN221" s="319"/>
      <c r="OKO221" s="319"/>
      <c r="OKP221" s="319"/>
      <c r="OKQ221" s="319"/>
      <c r="OKR221" s="319"/>
      <c r="OKS221" s="319"/>
      <c r="OKT221" s="319"/>
      <c r="OKU221" s="319"/>
      <c r="OKV221" s="319"/>
      <c r="OKW221" s="319"/>
      <c r="OKX221" s="319"/>
      <c r="OKY221" s="319"/>
      <c r="OKZ221" s="319"/>
      <c r="OLA221" s="319"/>
      <c r="OLB221" s="319"/>
      <c r="OLC221" s="319"/>
      <c r="OLD221" s="319"/>
      <c r="OLE221" s="319"/>
      <c r="OLF221" s="319"/>
      <c r="OLG221" s="319"/>
      <c r="OLH221" s="319"/>
      <c r="OLI221" s="319"/>
      <c r="OLJ221" s="319"/>
      <c r="OLK221" s="319"/>
      <c r="OLL221" s="319"/>
      <c r="OLM221" s="319"/>
      <c r="OLN221" s="319"/>
      <c r="OLO221" s="319"/>
      <c r="OLP221" s="319"/>
      <c r="OLQ221" s="319"/>
      <c r="OLR221" s="319"/>
      <c r="OLS221" s="319"/>
      <c r="OLT221" s="319"/>
      <c r="OLU221" s="319"/>
      <c r="OLV221" s="319"/>
      <c r="OLW221" s="319"/>
      <c r="OLX221" s="319"/>
      <c r="OLY221" s="319"/>
      <c r="OLZ221" s="319"/>
      <c r="OMA221" s="319"/>
      <c r="OMB221" s="319"/>
      <c r="OMC221" s="319"/>
      <c r="OMD221" s="319"/>
      <c r="OME221" s="319"/>
      <c r="OMF221" s="319"/>
      <c r="OMG221" s="319"/>
      <c r="OMH221" s="319"/>
      <c r="OMI221" s="319"/>
      <c r="OMJ221" s="319"/>
      <c r="OMK221" s="319"/>
      <c r="OML221" s="319"/>
      <c r="OMM221" s="319"/>
      <c r="OMN221" s="319"/>
      <c r="OMO221" s="319"/>
      <c r="OMP221" s="319"/>
      <c r="OMQ221" s="319"/>
      <c r="OMR221" s="319"/>
      <c r="OMS221" s="319"/>
      <c r="OMT221" s="319"/>
      <c r="OMU221" s="319"/>
      <c r="OMV221" s="319"/>
      <c r="OMW221" s="319"/>
      <c r="OMX221" s="319"/>
      <c r="OMY221" s="319"/>
      <c r="OMZ221" s="319"/>
      <c r="ONA221" s="319"/>
      <c r="ONB221" s="319"/>
      <c r="ONC221" s="319"/>
      <c r="OND221" s="319"/>
      <c r="ONE221" s="319"/>
      <c r="ONF221" s="319"/>
      <c r="ONG221" s="319"/>
      <c r="ONH221" s="319"/>
      <c r="ONI221" s="319"/>
      <c r="ONJ221" s="319"/>
      <c r="ONK221" s="319"/>
      <c r="ONL221" s="319"/>
      <c r="ONM221" s="319"/>
      <c r="ONN221" s="319"/>
      <c r="ONO221" s="319"/>
      <c r="ONP221" s="319"/>
      <c r="ONQ221" s="319"/>
      <c r="ONR221" s="319"/>
      <c r="ONS221" s="319"/>
      <c r="ONT221" s="319"/>
      <c r="ONU221" s="319"/>
      <c r="ONV221" s="319"/>
      <c r="ONW221" s="319"/>
      <c r="ONX221" s="319"/>
      <c r="ONY221" s="319"/>
      <c r="ONZ221" s="319"/>
      <c r="OOA221" s="319"/>
      <c r="OOB221" s="319"/>
      <c r="OOC221" s="319"/>
      <c r="OOD221" s="319"/>
      <c r="OOE221" s="319"/>
      <c r="OOF221" s="319"/>
      <c r="OOG221" s="319"/>
      <c r="OOH221" s="319"/>
      <c r="OOI221" s="319"/>
      <c r="OOJ221" s="319"/>
      <c r="OOK221" s="319"/>
      <c r="OOL221" s="319"/>
      <c r="OOM221" s="319"/>
      <c r="OON221" s="319"/>
      <c r="OOO221" s="319"/>
      <c r="OOP221" s="319"/>
      <c r="OOQ221" s="319"/>
      <c r="OOR221" s="319"/>
      <c r="OOS221" s="319"/>
      <c r="OOT221" s="319"/>
      <c r="OOU221" s="319"/>
      <c r="OOV221" s="319"/>
      <c r="OOW221" s="319"/>
      <c r="OOX221" s="319"/>
      <c r="OOY221" s="319"/>
      <c r="OOZ221" s="319"/>
      <c r="OPA221" s="319"/>
      <c r="OPB221" s="319"/>
      <c r="OPC221" s="319"/>
      <c r="OPD221" s="319"/>
      <c r="OPE221" s="319"/>
      <c r="OPF221" s="319"/>
      <c r="OPG221" s="319"/>
      <c r="OPH221" s="319"/>
      <c r="OPI221" s="319"/>
      <c r="OPJ221" s="319"/>
      <c r="OPK221" s="319"/>
      <c r="OPL221" s="319"/>
      <c r="OPM221" s="319"/>
      <c r="OPN221" s="319"/>
      <c r="OPO221" s="319"/>
      <c r="OPP221" s="319"/>
      <c r="OPQ221" s="319"/>
      <c r="OPR221" s="319"/>
      <c r="OPS221" s="319"/>
      <c r="OPT221" s="319"/>
      <c r="OPU221" s="319"/>
      <c r="OPV221" s="319"/>
      <c r="OPW221" s="319"/>
      <c r="OPX221" s="319"/>
      <c r="OPY221" s="319"/>
      <c r="OPZ221" s="319"/>
      <c r="OQA221" s="319"/>
      <c r="OQB221" s="319"/>
      <c r="OQC221" s="319"/>
      <c r="OQD221" s="319"/>
      <c r="OQE221" s="319"/>
      <c r="OQF221" s="319"/>
      <c r="OQG221" s="319"/>
      <c r="OQH221" s="319"/>
      <c r="OQI221" s="319"/>
      <c r="OQJ221" s="319"/>
      <c r="OQK221" s="319"/>
      <c r="OQL221" s="319"/>
      <c r="OQM221" s="319"/>
      <c r="OQN221" s="319"/>
      <c r="OQO221" s="319"/>
      <c r="OQP221" s="319"/>
      <c r="OQQ221" s="319"/>
      <c r="OQR221" s="319"/>
      <c r="OQS221" s="319"/>
      <c r="OQT221" s="319"/>
      <c r="OQU221" s="319"/>
      <c r="OQV221" s="319"/>
      <c r="OQW221" s="319"/>
      <c r="OQX221" s="319"/>
      <c r="OQY221" s="319"/>
      <c r="OQZ221" s="319"/>
      <c r="ORA221" s="319"/>
      <c r="ORB221" s="319"/>
      <c r="ORC221" s="319"/>
      <c r="ORD221" s="319"/>
      <c r="ORE221" s="319"/>
      <c r="ORF221" s="319"/>
      <c r="ORG221" s="319"/>
      <c r="ORH221" s="319"/>
      <c r="ORI221" s="319"/>
      <c r="ORJ221" s="319"/>
      <c r="ORK221" s="319"/>
      <c r="ORL221" s="319"/>
      <c r="ORM221" s="319"/>
      <c r="ORN221" s="319"/>
      <c r="ORO221" s="319"/>
      <c r="ORP221" s="319"/>
      <c r="ORQ221" s="319"/>
      <c r="ORR221" s="319"/>
      <c r="ORS221" s="319"/>
      <c r="ORT221" s="319"/>
      <c r="ORU221" s="319"/>
      <c r="ORV221" s="319"/>
      <c r="ORW221" s="319"/>
      <c r="ORX221" s="319"/>
      <c r="ORY221" s="319"/>
      <c r="ORZ221" s="319"/>
      <c r="OSA221" s="319"/>
      <c r="OSB221" s="319"/>
      <c r="OSC221" s="319"/>
      <c r="OSD221" s="319"/>
      <c r="OSE221" s="319"/>
      <c r="OSF221" s="319"/>
      <c r="OSG221" s="319"/>
      <c r="OSH221" s="319"/>
      <c r="OSI221" s="319"/>
      <c r="OSJ221" s="319"/>
      <c r="OSK221" s="319"/>
      <c r="OSL221" s="319"/>
      <c r="OSM221" s="319"/>
      <c r="OSN221" s="319"/>
      <c r="OSO221" s="319"/>
      <c r="OSP221" s="319"/>
      <c r="OSQ221" s="319"/>
      <c r="OSR221" s="319"/>
      <c r="OSS221" s="319"/>
      <c r="OST221" s="319"/>
      <c r="OSU221" s="319"/>
      <c r="OSV221" s="319"/>
      <c r="OSW221" s="319"/>
      <c r="OSX221" s="319"/>
      <c r="OSY221" s="319"/>
      <c r="OSZ221" s="319"/>
      <c r="OTA221" s="319"/>
      <c r="OTB221" s="319"/>
      <c r="OTC221" s="319"/>
      <c r="OTD221" s="319"/>
      <c r="OTE221" s="319"/>
      <c r="OTF221" s="319"/>
      <c r="OTG221" s="319"/>
      <c r="OTH221" s="319"/>
      <c r="OTI221" s="319"/>
      <c r="OTJ221" s="319"/>
      <c r="OTK221" s="319"/>
      <c r="OTL221" s="319"/>
      <c r="OTM221" s="319"/>
      <c r="OTN221" s="319"/>
      <c r="OTO221" s="319"/>
      <c r="OTP221" s="319"/>
      <c r="OTQ221" s="319"/>
      <c r="OTR221" s="319"/>
      <c r="OTS221" s="319"/>
      <c r="OTT221" s="319"/>
      <c r="OTU221" s="319"/>
      <c r="OTV221" s="319"/>
      <c r="OTW221" s="319"/>
      <c r="OTX221" s="319"/>
      <c r="OTY221" s="319"/>
      <c r="OTZ221" s="319"/>
      <c r="OUA221" s="319"/>
      <c r="OUB221" s="319"/>
      <c r="OUC221" s="319"/>
      <c r="OUD221" s="319"/>
      <c r="OUE221" s="319"/>
      <c r="OUF221" s="319"/>
      <c r="OUG221" s="319"/>
      <c r="OUH221" s="319"/>
      <c r="OUI221" s="319"/>
      <c r="OUJ221" s="319"/>
      <c r="OUK221" s="319"/>
      <c r="OUL221" s="319"/>
      <c r="OUM221" s="319"/>
      <c r="OUN221" s="319"/>
      <c r="OUO221" s="319"/>
      <c r="OUP221" s="319"/>
      <c r="OUQ221" s="319"/>
      <c r="OUR221" s="319"/>
      <c r="OUS221" s="319"/>
      <c r="OUT221" s="319"/>
      <c r="OUU221" s="319"/>
      <c r="OUV221" s="319"/>
      <c r="OUW221" s="319"/>
      <c r="OUX221" s="319"/>
      <c r="OUY221" s="319"/>
      <c r="OUZ221" s="319"/>
      <c r="OVA221" s="319"/>
      <c r="OVB221" s="319"/>
      <c r="OVC221" s="319"/>
      <c r="OVD221" s="319"/>
      <c r="OVE221" s="319"/>
      <c r="OVF221" s="319"/>
      <c r="OVG221" s="319"/>
      <c r="OVH221" s="319"/>
      <c r="OVI221" s="319"/>
      <c r="OVJ221" s="319"/>
      <c r="OVK221" s="319"/>
      <c r="OVL221" s="319"/>
      <c r="OVM221" s="319"/>
      <c r="OVN221" s="319"/>
      <c r="OVO221" s="319"/>
      <c r="OVP221" s="319"/>
      <c r="OVQ221" s="319"/>
      <c r="OVR221" s="319"/>
      <c r="OVS221" s="319"/>
      <c r="OVT221" s="319"/>
      <c r="OVU221" s="319"/>
      <c r="OVV221" s="319"/>
      <c r="OVW221" s="319"/>
      <c r="OVX221" s="319"/>
      <c r="OVY221" s="319"/>
      <c r="OVZ221" s="319"/>
      <c r="OWA221" s="319"/>
      <c r="OWB221" s="319"/>
      <c r="OWC221" s="319"/>
      <c r="OWD221" s="319"/>
      <c r="OWE221" s="319"/>
      <c r="OWF221" s="319"/>
      <c r="OWG221" s="319"/>
      <c r="OWH221" s="319"/>
      <c r="OWI221" s="319"/>
      <c r="OWJ221" s="319"/>
      <c r="OWK221" s="319"/>
      <c r="OWL221" s="319"/>
      <c r="OWM221" s="319"/>
      <c r="OWN221" s="319"/>
      <c r="OWO221" s="319"/>
      <c r="OWP221" s="319"/>
      <c r="OWQ221" s="319"/>
      <c r="OWR221" s="319"/>
      <c r="OWS221" s="319"/>
      <c r="OWT221" s="319"/>
      <c r="OWU221" s="319"/>
      <c r="OWV221" s="319"/>
      <c r="OWW221" s="319"/>
      <c r="OWX221" s="319"/>
      <c r="OWY221" s="319"/>
      <c r="OWZ221" s="319"/>
      <c r="OXA221" s="319"/>
      <c r="OXB221" s="319"/>
      <c r="OXC221" s="319"/>
      <c r="OXD221" s="319"/>
      <c r="OXE221" s="319"/>
      <c r="OXF221" s="319"/>
      <c r="OXG221" s="319"/>
      <c r="OXH221" s="319"/>
      <c r="OXI221" s="319"/>
      <c r="OXJ221" s="319"/>
      <c r="OXK221" s="319"/>
      <c r="OXL221" s="319"/>
      <c r="OXM221" s="319"/>
      <c r="OXN221" s="319"/>
      <c r="OXO221" s="319"/>
      <c r="OXP221" s="319"/>
      <c r="OXQ221" s="319"/>
      <c r="OXR221" s="319"/>
      <c r="OXS221" s="319"/>
      <c r="OXT221" s="319"/>
      <c r="OXU221" s="319"/>
      <c r="OXV221" s="319"/>
      <c r="OXW221" s="319"/>
      <c r="OXX221" s="319"/>
      <c r="OXY221" s="319"/>
      <c r="OXZ221" s="319"/>
      <c r="OYA221" s="319"/>
      <c r="OYB221" s="319"/>
      <c r="OYC221" s="319"/>
      <c r="OYD221" s="319"/>
      <c r="OYE221" s="319"/>
      <c r="OYF221" s="319"/>
      <c r="OYG221" s="319"/>
      <c r="OYH221" s="319"/>
      <c r="OYI221" s="319"/>
      <c r="OYJ221" s="319"/>
      <c r="OYK221" s="319"/>
      <c r="OYL221" s="319"/>
      <c r="OYM221" s="319"/>
      <c r="OYN221" s="319"/>
      <c r="OYO221" s="319"/>
      <c r="OYP221" s="319"/>
      <c r="OYQ221" s="319"/>
      <c r="OYR221" s="319"/>
      <c r="OYS221" s="319"/>
      <c r="OYT221" s="319"/>
      <c r="OYU221" s="319"/>
      <c r="OYV221" s="319"/>
      <c r="OYW221" s="319"/>
      <c r="OYX221" s="319"/>
      <c r="OYY221" s="319"/>
      <c r="OYZ221" s="319"/>
      <c r="OZA221" s="319"/>
      <c r="OZB221" s="319"/>
      <c r="OZC221" s="319"/>
      <c r="OZD221" s="319"/>
      <c r="OZE221" s="319"/>
      <c r="OZF221" s="319"/>
      <c r="OZG221" s="319"/>
      <c r="OZH221" s="319"/>
      <c r="OZI221" s="319"/>
      <c r="OZJ221" s="319"/>
      <c r="OZK221" s="319"/>
      <c r="OZL221" s="319"/>
      <c r="OZM221" s="319"/>
      <c r="OZN221" s="319"/>
      <c r="OZO221" s="319"/>
      <c r="OZP221" s="319"/>
      <c r="OZQ221" s="319"/>
      <c r="OZR221" s="319"/>
      <c r="OZS221" s="319"/>
      <c r="OZT221" s="319"/>
      <c r="OZU221" s="319"/>
      <c r="OZV221" s="319"/>
      <c r="OZW221" s="319"/>
      <c r="OZX221" s="319"/>
      <c r="OZY221" s="319"/>
      <c r="OZZ221" s="319"/>
      <c r="PAA221" s="319"/>
      <c r="PAB221" s="319"/>
      <c r="PAC221" s="319"/>
      <c r="PAD221" s="319"/>
      <c r="PAE221" s="319"/>
      <c r="PAF221" s="319"/>
      <c r="PAG221" s="319"/>
      <c r="PAH221" s="319"/>
      <c r="PAI221" s="319"/>
      <c r="PAJ221" s="319"/>
      <c r="PAK221" s="319"/>
      <c r="PAL221" s="319"/>
      <c r="PAM221" s="319"/>
      <c r="PAN221" s="319"/>
      <c r="PAO221" s="319"/>
      <c r="PAP221" s="319"/>
      <c r="PAQ221" s="319"/>
      <c r="PAR221" s="319"/>
      <c r="PAS221" s="319"/>
      <c r="PAT221" s="319"/>
      <c r="PAU221" s="319"/>
      <c r="PAV221" s="319"/>
      <c r="PAW221" s="319"/>
      <c r="PAX221" s="319"/>
      <c r="PAY221" s="319"/>
      <c r="PAZ221" s="319"/>
      <c r="PBA221" s="319"/>
      <c r="PBB221" s="319"/>
      <c r="PBC221" s="319"/>
      <c r="PBD221" s="319"/>
      <c r="PBE221" s="319"/>
      <c r="PBF221" s="319"/>
      <c r="PBG221" s="319"/>
      <c r="PBH221" s="319"/>
      <c r="PBI221" s="319"/>
      <c r="PBJ221" s="319"/>
      <c r="PBK221" s="319"/>
      <c r="PBL221" s="319"/>
      <c r="PBM221" s="319"/>
      <c r="PBN221" s="319"/>
      <c r="PBO221" s="319"/>
      <c r="PBP221" s="319"/>
      <c r="PBQ221" s="319"/>
      <c r="PBR221" s="319"/>
      <c r="PBS221" s="319"/>
      <c r="PBT221" s="319"/>
      <c r="PBU221" s="319"/>
      <c r="PBV221" s="319"/>
      <c r="PBW221" s="319"/>
      <c r="PBX221" s="319"/>
      <c r="PBY221" s="319"/>
      <c r="PBZ221" s="319"/>
      <c r="PCA221" s="319"/>
      <c r="PCB221" s="319"/>
      <c r="PCC221" s="319"/>
      <c r="PCD221" s="319"/>
      <c r="PCE221" s="319"/>
      <c r="PCF221" s="319"/>
      <c r="PCG221" s="319"/>
      <c r="PCH221" s="319"/>
      <c r="PCI221" s="319"/>
      <c r="PCJ221" s="319"/>
      <c r="PCK221" s="319"/>
      <c r="PCL221" s="319"/>
      <c r="PCM221" s="319"/>
      <c r="PCN221" s="319"/>
      <c r="PCO221" s="319"/>
      <c r="PCP221" s="319"/>
      <c r="PCQ221" s="319"/>
      <c r="PCR221" s="319"/>
      <c r="PCS221" s="319"/>
      <c r="PCT221" s="319"/>
      <c r="PCU221" s="319"/>
      <c r="PCV221" s="319"/>
      <c r="PCW221" s="319"/>
      <c r="PCX221" s="319"/>
      <c r="PCY221" s="319"/>
      <c r="PCZ221" s="319"/>
      <c r="PDA221" s="319"/>
      <c r="PDB221" s="319"/>
      <c r="PDC221" s="319"/>
      <c r="PDD221" s="319"/>
      <c r="PDE221" s="319"/>
      <c r="PDF221" s="319"/>
      <c r="PDG221" s="319"/>
      <c r="PDH221" s="319"/>
      <c r="PDI221" s="319"/>
      <c r="PDJ221" s="319"/>
      <c r="PDK221" s="319"/>
      <c r="PDL221" s="319"/>
      <c r="PDM221" s="319"/>
      <c r="PDN221" s="319"/>
      <c r="PDO221" s="319"/>
      <c r="PDP221" s="319"/>
      <c r="PDQ221" s="319"/>
      <c r="PDR221" s="319"/>
      <c r="PDS221" s="319"/>
      <c r="PDT221" s="319"/>
      <c r="PDU221" s="319"/>
      <c r="PDV221" s="319"/>
      <c r="PDW221" s="319"/>
      <c r="PDX221" s="319"/>
      <c r="PDY221" s="319"/>
      <c r="PDZ221" s="319"/>
      <c r="PEA221" s="319"/>
      <c r="PEB221" s="319"/>
      <c r="PEC221" s="319"/>
      <c r="PED221" s="319"/>
      <c r="PEE221" s="319"/>
      <c r="PEF221" s="319"/>
      <c r="PEG221" s="319"/>
      <c r="PEH221" s="319"/>
      <c r="PEI221" s="319"/>
      <c r="PEJ221" s="319"/>
      <c r="PEK221" s="319"/>
      <c r="PEL221" s="319"/>
      <c r="PEM221" s="319"/>
      <c r="PEN221" s="319"/>
      <c r="PEO221" s="319"/>
      <c r="PEP221" s="319"/>
      <c r="PEQ221" s="319"/>
      <c r="PER221" s="319"/>
      <c r="PES221" s="319"/>
      <c r="PET221" s="319"/>
      <c r="PEU221" s="319"/>
      <c r="PEV221" s="319"/>
      <c r="PEW221" s="319"/>
      <c r="PEX221" s="319"/>
      <c r="PEY221" s="319"/>
      <c r="PEZ221" s="319"/>
      <c r="PFA221" s="319"/>
      <c r="PFB221" s="319"/>
      <c r="PFC221" s="319"/>
      <c r="PFD221" s="319"/>
      <c r="PFE221" s="319"/>
      <c r="PFF221" s="319"/>
      <c r="PFG221" s="319"/>
      <c r="PFH221" s="319"/>
      <c r="PFI221" s="319"/>
      <c r="PFJ221" s="319"/>
      <c r="PFK221" s="319"/>
      <c r="PFL221" s="319"/>
      <c r="PFM221" s="319"/>
      <c r="PFN221" s="319"/>
      <c r="PFO221" s="319"/>
      <c r="PFP221" s="319"/>
      <c r="PFQ221" s="319"/>
      <c r="PFR221" s="319"/>
      <c r="PFS221" s="319"/>
      <c r="PFT221" s="319"/>
      <c r="PFU221" s="319"/>
      <c r="PFV221" s="319"/>
      <c r="PFW221" s="319"/>
      <c r="PFX221" s="319"/>
      <c r="PFY221" s="319"/>
      <c r="PFZ221" s="319"/>
      <c r="PGA221" s="319"/>
      <c r="PGB221" s="319"/>
      <c r="PGC221" s="319"/>
      <c r="PGD221" s="319"/>
      <c r="PGE221" s="319"/>
      <c r="PGF221" s="319"/>
      <c r="PGG221" s="319"/>
      <c r="PGH221" s="319"/>
      <c r="PGI221" s="319"/>
      <c r="PGJ221" s="319"/>
      <c r="PGK221" s="319"/>
      <c r="PGL221" s="319"/>
      <c r="PGM221" s="319"/>
      <c r="PGN221" s="319"/>
      <c r="PGO221" s="319"/>
      <c r="PGP221" s="319"/>
      <c r="PGQ221" s="319"/>
      <c r="PGR221" s="319"/>
      <c r="PGS221" s="319"/>
      <c r="PGT221" s="319"/>
      <c r="PGU221" s="319"/>
      <c r="PGV221" s="319"/>
      <c r="PGW221" s="319"/>
      <c r="PGX221" s="319"/>
      <c r="PGY221" s="319"/>
      <c r="PGZ221" s="319"/>
      <c r="PHA221" s="319"/>
      <c r="PHB221" s="319"/>
      <c r="PHC221" s="319"/>
      <c r="PHD221" s="319"/>
      <c r="PHE221" s="319"/>
      <c r="PHF221" s="319"/>
      <c r="PHG221" s="319"/>
      <c r="PHH221" s="319"/>
      <c r="PHI221" s="319"/>
      <c r="PHJ221" s="319"/>
      <c r="PHK221" s="319"/>
      <c r="PHL221" s="319"/>
      <c r="PHM221" s="319"/>
      <c r="PHN221" s="319"/>
      <c r="PHO221" s="319"/>
      <c r="PHP221" s="319"/>
      <c r="PHQ221" s="319"/>
      <c r="PHR221" s="319"/>
      <c r="PHS221" s="319"/>
      <c r="PHT221" s="319"/>
      <c r="PHU221" s="319"/>
      <c r="PHV221" s="319"/>
      <c r="PHW221" s="319"/>
      <c r="PHX221" s="319"/>
      <c r="PHY221" s="319"/>
      <c r="PHZ221" s="319"/>
      <c r="PIA221" s="319"/>
      <c r="PIB221" s="319"/>
      <c r="PIC221" s="319"/>
      <c r="PID221" s="319"/>
      <c r="PIE221" s="319"/>
      <c r="PIF221" s="319"/>
      <c r="PIG221" s="319"/>
      <c r="PIH221" s="319"/>
      <c r="PII221" s="319"/>
      <c r="PIJ221" s="319"/>
      <c r="PIK221" s="319"/>
      <c r="PIL221" s="319"/>
      <c r="PIM221" s="319"/>
      <c r="PIN221" s="319"/>
      <c r="PIO221" s="319"/>
      <c r="PIP221" s="319"/>
      <c r="PIQ221" s="319"/>
      <c r="PIR221" s="319"/>
      <c r="PIS221" s="319"/>
      <c r="PIT221" s="319"/>
      <c r="PIU221" s="319"/>
      <c r="PIV221" s="319"/>
      <c r="PIW221" s="319"/>
      <c r="PIX221" s="319"/>
      <c r="PIY221" s="319"/>
      <c r="PIZ221" s="319"/>
      <c r="PJA221" s="319"/>
      <c r="PJB221" s="319"/>
      <c r="PJC221" s="319"/>
      <c r="PJD221" s="319"/>
      <c r="PJE221" s="319"/>
      <c r="PJF221" s="319"/>
      <c r="PJG221" s="319"/>
      <c r="PJH221" s="319"/>
      <c r="PJI221" s="319"/>
      <c r="PJJ221" s="319"/>
      <c r="PJK221" s="319"/>
      <c r="PJL221" s="319"/>
      <c r="PJM221" s="319"/>
      <c r="PJN221" s="319"/>
      <c r="PJO221" s="319"/>
      <c r="PJP221" s="319"/>
      <c r="PJQ221" s="319"/>
      <c r="PJR221" s="319"/>
      <c r="PJS221" s="319"/>
      <c r="PJT221" s="319"/>
      <c r="PJU221" s="319"/>
      <c r="PJV221" s="319"/>
      <c r="PJW221" s="319"/>
      <c r="PJX221" s="319"/>
      <c r="PJY221" s="319"/>
      <c r="PJZ221" s="319"/>
      <c r="PKA221" s="319"/>
      <c r="PKB221" s="319"/>
      <c r="PKC221" s="319"/>
      <c r="PKD221" s="319"/>
      <c r="PKE221" s="319"/>
      <c r="PKF221" s="319"/>
      <c r="PKG221" s="319"/>
      <c r="PKH221" s="319"/>
      <c r="PKI221" s="319"/>
      <c r="PKJ221" s="319"/>
      <c r="PKK221" s="319"/>
      <c r="PKL221" s="319"/>
      <c r="PKM221" s="319"/>
      <c r="PKN221" s="319"/>
      <c r="PKO221" s="319"/>
      <c r="PKP221" s="319"/>
      <c r="PKQ221" s="319"/>
      <c r="PKR221" s="319"/>
      <c r="PKS221" s="319"/>
      <c r="PKT221" s="319"/>
      <c r="PKU221" s="319"/>
      <c r="PKV221" s="319"/>
      <c r="PKW221" s="319"/>
      <c r="PKX221" s="319"/>
      <c r="PKY221" s="319"/>
      <c r="PKZ221" s="319"/>
      <c r="PLA221" s="319"/>
      <c r="PLB221" s="319"/>
      <c r="PLC221" s="319"/>
      <c r="PLD221" s="319"/>
      <c r="PLE221" s="319"/>
      <c r="PLF221" s="319"/>
      <c r="PLG221" s="319"/>
      <c r="PLH221" s="319"/>
      <c r="PLI221" s="319"/>
      <c r="PLJ221" s="319"/>
      <c r="PLK221" s="319"/>
      <c r="PLL221" s="319"/>
      <c r="PLM221" s="319"/>
      <c r="PLN221" s="319"/>
      <c r="PLO221" s="319"/>
      <c r="PLP221" s="319"/>
      <c r="PLQ221" s="319"/>
      <c r="PLR221" s="319"/>
      <c r="PLS221" s="319"/>
      <c r="PLT221" s="319"/>
      <c r="PLU221" s="319"/>
      <c r="PLV221" s="319"/>
      <c r="PLW221" s="319"/>
      <c r="PLX221" s="319"/>
      <c r="PLY221" s="319"/>
      <c r="PLZ221" s="319"/>
      <c r="PMA221" s="319"/>
      <c r="PMB221" s="319"/>
      <c r="PMC221" s="319"/>
      <c r="PMD221" s="319"/>
      <c r="PME221" s="319"/>
      <c r="PMF221" s="319"/>
      <c r="PMG221" s="319"/>
      <c r="PMH221" s="319"/>
      <c r="PMI221" s="319"/>
      <c r="PMJ221" s="319"/>
      <c r="PMK221" s="319"/>
      <c r="PML221" s="319"/>
      <c r="PMM221" s="319"/>
      <c r="PMN221" s="319"/>
      <c r="PMO221" s="319"/>
      <c r="PMP221" s="319"/>
      <c r="PMQ221" s="319"/>
      <c r="PMR221" s="319"/>
      <c r="PMS221" s="319"/>
      <c r="PMT221" s="319"/>
      <c r="PMU221" s="319"/>
      <c r="PMV221" s="319"/>
      <c r="PMW221" s="319"/>
      <c r="PMX221" s="319"/>
      <c r="PMY221" s="319"/>
      <c r="PMZ221" s="319"/>
      <c r="PNA221" s="319"/>
      <c r="PNB221" s="319"/>
      <c r="PNC221" s="319"/>
      <c r="PND221" s="319"/>
      <c r="PNE221" s="319"/>
      <c r="PNF221" s="319"/>
      <c r="PNG221" s="319"/>
      <c r="PNH221" s="319"/>
      <c r="PNI221" s="319"/>
      <c r="PNJ221" s="319"/>
      <c r="PNK221" s="319"/>
      <c r="PNL221" s="319"/>
      <c r="PNM221" s="319"/>
      <c r="PNN221" s="319"/>
      <c r="PNO221" s="319"/>
      <c r="PNP221" s="319"/>
      <c r="PNQ221" s="319"/>
      <c r="PNR221" s="319"/>
      <c r="PNS221" s="319"/>
      <c r="PNT221" s="319"/>
      <c r="PNU221" s="319"/>
      <c r="PNV221" s="319"/>
      <c r="PNW221" s="319"/>
      <c r="PNX221" s="319"/>
      <c r="PNY221" s="319"/>
      <c r="PNZ221" s="319"/>
      <c r="POA221" s="319"/>
      <c r="POB221" s="319"/>
      <c r="POC221" s="319"/>
      <c r="POD221" s="319"/>
      <c r="POE221" s="319"/>
      <c r="POF221" s="319"/>
      <c r="POG221" s="319"/>
      <c r="POH221" s="319"/>
      <c r="POI221" s="319"/>
      <c r="POJ221" s="319"/>
      <c r="POK221" s="319"/>
      <c r="POL221" s="319"/>
      <c r="POM221" s="319"/>
      <c r="PON221" s="319"/>
      <c r="POO221" s="319"/>
      <c r="POP221" s="319"/>
      <c r="POQ221" s="319"/>
      <c r="POR221" s="319"/>
      <c r="POS221" s="319"/>
      <c r="POT221" s="319"/>
      <c r="POU221" s="319"/>
      <c r="POV221" s="319"/>
      <c r="POW221" s="319"/>
      <c r="POX221" s="319"/>
      <c r="POY221" s="319"/>
      <c r="POZ221" s="319"/>
      <c r="PPA221" s="319"/>
      <c r="PPB221" s="319"/>
      <c r="PPC221" s="319"/>
      <c r="PPD221" s="319"/>
      <c r="PPE221" s="319"/>
      <c r="PPF221" s="319"/>
      <c r="PPG221" s="319"/>
      <c r="PPH221" s="319"/>
      <c r="PPI221" s="319"/>
      <c r="PPJ221" s="319"/>
      <c r="PPK221" s="319"/>
      <c r="PPL221" s="319"/>
      <c r="PPM221" s="319"/>
      <c r="PPN221" s="319"/>
      <c r="PPO221" s="319"/>
      <c r="PPP221" s="319"/>
      <c r="PPQ221" s="319"/>
      <c r="PPR221" s="319"/>
      <c r="PPS221" s="319"/>
      <c r="PPT221" s="319"/>
      <c r="PPU221" s="319"/>
      <c r="PPV221" s="319"/>
      <c r="PPW221" s="319"/>
      <c r="PPX221" s="319"/>
      <c r="PPY221" s="319"/>
      <c r="PPZ221" s="319"/>
      <c r="PQA221" s="319"/>
      <c r="PQB221" s="319"/>
      <c r="PQC221" s="319"/>
      <c r="PQD221" s="319"/>
      <c r="PQE221" s="319"/>
      <c r="PQF221" s="319"/>
      <c r="PQG221" s="319"/>
      <c r="PQH221" s="319"/>
      <c r="PQI221" s="319"/>
      <c r="PQJ221" s="319"/>
      <c r="PQK221" s="319"/>
      <c r="PQL221" s="319"/>
      <c r="PQM221" s="319"/>
      <c r="PQN221" s="319"/>
      <c r="PQO221" s="319"/>
      <c r="PQP221" s="319"/>
      <c r="PQQ221" s="319"/>
      <c r="PQR221" s="319"/>
      <c r="PQS221" s="319"/>
      <c r="PQT221" s="319"/>
      <c r="PQU221" s="319"/>
      <c r="PQV221" s="319"/>
      <c r="PQW221" s="319"/>
      <c r="PQX221" s="319"/>
      <c r="PQY221" s="319"/>
      <c r="PQZ221" s="319"/>
      <c r="PRA221" s="319"/>
      <c r="PRB221" s="319"/>
      <c r="PRC221" s="319"/>
      <c r="PRD221" s="319"/>
      <c r="PRE221" s="319"/>
      <c r="PRF221" s="319"/>
      <c r="PRG221" s="319"/>
      <c r="PRH221" s="319"/>
      <c r="PRI221" s="319"/>
      <c r="PRJ221" s="319"/>
      <c r="PRK221" s="319"/>
      <c r="PRL221" s="319"/>
      <c r="PRM221" s="319"/>
      <c r="PRN221" s="319"/>
      <c r="PRO221" s="319"/>
      <c r="PRP221" s="319"/>
      <c r="PRQ221" s="319"/>
      <c r="PRR221" s="319"/>
      <c r="PRS221" s="319"/>
      <c r="PRT221" s="319"/>
      <c r="PRU221" s="319"/>
      <c r="PRV221" s="319"/>
      <c r="PRW221" s="319"/>
      <c r="PRX221" s="319"/>
      <c r="PRY221" s="319"/>
      <c r="PRZ221" s="319"/>
      <c r="PSA221" s="319"/>
      <c r="PSB221" s="319"/>
      <c r="PSC221" s="319"/>
      <c r="PSD221" s="319"/>
      <c r="PSE221" s="319"/>
      <c r="PSF221" s="319"/>
      <c r="PSG221" s="319"/>
      <c r="PSH221" s="319"/>
      <c r="PSI221" s="319"/>
      <c r="PSJ221" s="319"/>
      <c r="PSK221" s="319"/>
      <c r="PSL221" s="319"/>
      <c r="PSM221" s="319"/>
      <c r="PSN221" s="319"/>
      <c r="PSO221" s="319"/>
      <c r="PSP221" s="319"/>
      <c r="PSQ221" s="319"/>
      <c r="PSR221" s="319"/>
      <c r="PSS221" s="319"/>
      <c r="PST221" s="319"/>
      <c r="PSU221" s="319"/>
      <c r="PSV221" s="319"/>
      <c r="PSW221" s="319"/>
      <c r="PSX221" s="319"/>
      <c r="PSY221" s="319"/>
      <c r="PSZ221" s="319"/>
      <c r="PTA221" s="319"/>
      <c r="PTB221" s="319"/>
      <c r="PTC221" s="319"/>
      <c r="PTD221" s="319"/>
      <c r="PTE221" s="319"/>
      <c r="PTF221" s="319"/>
      <c r="PTG221" s="319"/>
      <c r="PTH221" s="319"/>
      <c r="PTI221" s="319"/>
      <c r="PTJ221" s="319"/>
      <c r="PTK221" s="319"/>
      <c r="PTL221" s="319"/>
      <c r="PTM221" s="319"/>
      <c r="PTN221" s="319"/>
      <c r="PTO221" s="319"/>
      <c r="PTP221" s="319"/>
      <c r="PTQ221" s="319"/>
      <c r="PTR221" s="319"/>
      <c r="PTS221" s="319"/>
      <c r="PTT221" s="319"/>
      <c r="PTU221" s="319"/>
      <c r="PTV221" s="319"/>
      <c r="PTW221" s="319"/>
      <c r="PTX221" s="319"/>
      <c r="PTY221" s="319"/>
      <c r="PTZ221" s="319"/>
      <c r="PUA221" s="319"/>
      <c r="PUB221" s="319"/>
      <c r="PUC221" s="319"/>
      <c r="PUD221" s="319"/>
      <c r="PUE221" s="319"/>
      <c r="PUF221" s="319"/>
      <c r="PUG221" s="319"/>
      <c r="PUH221" s="319"/>
      <c r="PUI221" s="319"/>
      <c r="PUJ221" s="319"/>
      <c r="PUK221" s="319"/>
      <c r="PUL221" s="319"/>
      <c r="PUM221" s="319"/>
      <c r="PUN221" s="319"/>
      <c r="PUO221" s="319"/>
      <c r="PUP221" s="319"/>
      <c r="PUQ221" s="319"/>
      <c r="PUR221" s="319"/>
      <c r="PUS221" s="319"/>
      <c r="PUT221" s="319"/>
      <c r="PUU221" s="319"/>
      <c r="PUV221" s="319"/>
      <c r="PUW221" s="319"/>
      <c r="PUX221" s="319"/>
      <c r="PUY221" s="319"/>
      <c r="PUZ221" s="319"/>
      <c r="PVA221" s="319"/>
      <c r="PVB221" s="319"/>
      <c r="PVC221" s="319"/>
      <c r="PVD221" s="319"/>
      <c r="PVE221" s="319"/>
      <c r="PVF221" s="319"/>
      <c r="PVG221" s="319"/>
      <c r="PVH221" s="319"/>
      <c r="PVI221" s="319"/>
      <c r="PVJ221" s="319"/>
      <c r="PVK221" s="319"/>
      <c r="PVL221" s="319"/>
      <c r="PVM221" s="319"/>
      <c r="PVN221" s="319"/>
      <c r="PVO221" s="319"/>
      <c r="PVP221" s="319"/>
      <c r="PVQ221" s="319"/>
      <c r="PVR221" s="319"/>
      <c r="PVS221" s="319"/>
      <c r="PVT221" s="319"/>
      <c r="PVU221" s="319"/>
      <c r="PVV221" s="319"/>
      <c r="PVW221" s="319"/>
      <c r="PVX221" s="319"/>
      <c r="PVY221" s="319"/>
      <c r="PVZ221" s="319"/>
      <c r="PWA221" s="319"/>
      <c r="PWB221" s="319"/>
      <c r="PWC221" s="319"/>
      <c r="PWD221" s="319"/>
      <c r="PWE221" s="319"/>
      <c r="PWF221" s="319"/>
      <c r="PWG221" s="319"/>
      <c r="PWH221" s="319"/>
      <c r="PWI221" s="319"/>
      <c r="PWJ221" s="319"/>
      <c r="PWK221" s="319"/>
      <c r="PWL221" s="319"/>
      <c r="PWM221" s="319"/>
      <c r="PWN221" s="319"/>
      <c r="PWO221" s="319"/>
      <c r="PWP221" s="319"/>
      <c r="PWQ221" s="319"/>
      <c r="PWR221" s="319"/>
      <c r="PWS221" s="319"/>
      <c r="PWT221" s="319"/>
      <c r="PWU221" s="319"/>
      <c r="PWV221" s="319"/>
      <c r="PWW221" s="319"/>
      <c r="PWX221" s="319"/>
      <c r="PWY221" s="319"/>
      <c r="PWZ221" s="319"/>
      <c r="PXA221" s="319"/>
      <c r="PXB221" s="319"/>
      <c r="PXC221" s="319"/>
      <c r="PXD221" s="319"/>
      <c r="PXE221" s="319"/>
      <c r="PXF221" s="319"/>
      <c r="PXG221" s="319"/>
      <c r="PXH221" s="319"/>
      <c r="PXI221" s="319"/>
      <c r="PXJ221" s="319"/>
      <c r="PXK221" s="319"/>
      <c r="PXL221" s="319"/>
      <c r="PXM221" s="319"/>
      <c r="PXN221" s="319"/>
      <c r="PXO221" s="319"/>
      <c r="PXP221" s="319"/>
      <c r="PXQ221" s="319"/>
      <c r="PXR221" s="319"/>
      <c r="PXS221" s="319"/>
      <c r="PXT221" s="319"/>
      <c r="PXU221" s="319"/>
      <c r="PXV221" s="319"/>
      <c r="PXW221" s="319"/>
      <c r="PXX221" s="319"/>
      <c r="PXY221" s="319"/>
      <c r="PXZ221" s="319"/>
      <c r="PYA221" s="319"/>
      <c r="PYB221" s="319"/>
      <c r="PYC221" s="319"/>
      <c r="PYD221" s="319"/>
      <c r="PYE221" s="319"/>
      <c r="PYF221" s="319"/>
      <c r="PYG221" s="319"/>
      <c r="PYH221" s="319"/>
      <c r="PYI221" s="319"/>
      <c r="PYJ221" s="319"/>
      <c r="PYK221" s="319"/>
      <c r="PYL221" s="319"/>
      <c r="PYM221" s="319"/>
      <c r="PYN221" s="319"/>
      <c r="PYO221" s="319"/>
      <c r="PYP221" s="319"/>
      <c r="PYQ221" s="319"/>
      <c r="PYR221" s="319"/>
      <c r="PYS221" s="319"/>
      <c r="PYT221" s="319"/>
      <c r="PYU221" s="319"/>
      <c r="PYV221" s="319"/>
      <c r="PYW221" s="319"/>
      <c r="PYX221" s="319"/>
      <c r="PYY221" s="319"/>
      <c r="PYZ221" s="319"/>
      <c r="PZA221" s="319"/>
      <c r="PZB221" s="319"/>
      <c r="PZC221" s="319"/>
      <c r="PZD221" s="319"/>
      <c r="PZE221" s="319"/>
      <c r="PZF221" s="319"/>
      <c r="PZG221" s="319"/>
      <c r="PZH221" s="319"/>
      <c r="PZI221" s="319"/>
      <c r="PZJ221" s="319"/>
      <c r="PZK221" s="319"/>
      <c r="PZL221" s="319"/>
      <c r="PZM221" s="319"/>
      <c r="PZN221" s="319"/>
      <c r="PZO221" s="319"/>
      <c r="PZP221" s="319"/>
      <c r="PZQ221" s="319"/>
      <c r="PZR221" s="319"/>
      <c r="PZS221" s="319"/>
      <c r="PZT221" s="319"/>
      <c r="PZU221" s="319"/>
      <c r="PZV221" s="319"/>
      <c r="PZW221" s="319"/>
      <c r="PZX221" s="319"/>
      <c r="PZY221" s="319"/>
      <c r="PZZ221" s="319"/>
      <c r="QAA221" s="319"/>
      <c r="QAB221" s="319"/>
      <c r="QAC221" s="319"/>
      <c r="QAD221" s="319"/>
      <c r="QAE221" s="319"/>
      <c r="QAF221" s="319"/>
      <c r="QAG221" s="319"/>
      <c r="QAH221" s="319"/>
      <c r="QAI221" s="319"/>
      <c r="QAJ221" s="319"/>
      <c r="QAK221" s="319"/>
      <c r="QAL221" s="319"/>
      <c r="QAM221" s="319"/>
      <c r="QAN221" s="319"/>
      <c r="QAO221" s="319"/>
      <c r="QAP221" s="319"/>
      <c r="QAQ221" s="319"/>
      <c r="QAR221" s="319"/>
      <c r="QAS221" s="319"/>
      <c r="QAT221" s="319"/>
      <c r="QAU221" s="319"/>
      <c r="QAV221" s="319"/>
      <c r="QAW221" s="319"/>
      <c r="QAX221" s="319"/>
      <c r="QAY221" s="319"/>
      <c r="QAZ221" s="319"/>
      <c r="QBA221" s="319"/>
      <c r="QBB221" s="319"/>
      <c r="QBC221" s="319"/>
      <c r="QBD221" s="319"/>
      <c r="QBE221" s="319"/>
      <c r="QBF221" s="319"/>
      <c r="QBG221" s="319"/>
      <c r="QBH221" s="319"/>
      <c r="QBI221" s="319"/>
      <c r="QBJ221" s="319"/>
      <c r="QBK221" s="319"/>
      <c r="QBL221" s="319"/>
      <c r="QBM221" s="319"/>
      <c r="QBN221" s="319"/>
      <c r="QBO221" s="319"/>
      <c r="QBP221" s="319"/>
      <c r="QBQ221" s="319"/>
      <c r="QBR221" s="319"/>
      <c r="QBS221" s="319"/>
      <c r="QBT221" s="319"/>
      <c r="QBU221" s="319"/>
      <c r="QBV221" s="319"/>
      <c r="QBW221" s="319"/>
      <c r="QBX221" s="319"/>
      <c r="QBY221" s="319"/>
      <c r="QBZ221" s="319"/>
      <c r="QCA221" s="319"/>
      <c r="QCB221" s="319"/>
      <c r="QCC221" s="319"/>
      <c r="QCD221" s="319"/>
      <c r="QCE221" s="319"/>
      <c r="QCF221" s="319"/>
      <c r="QCG221" s="319"/>
      <c r="QCH221" s="319"/>
      <c r="QCI221" s="319"/>
      <c r="QCJ221" s="319"/>
      <c r="QCK221" s="319"/>
      <c r="QCL221" s="319"/>
      <c r="QCM221" s="319"/>
      <c r="QCN221" s="319"/>
      <c r="QCO221" s="319"/>
      <c r="QCP221" s="319"/>
      <c r="QCQ221" s="319"/>
      <c r="QCR221" s="319"/>
      <c r="QCS221" s="319"/>
      <c r="QCT221" s="319"/>
      <c r="QCU221" s="319"/>
      <c r="QCV221" s="319"/>
      <c r="QCW221" s="319"/>
      <c r="QCX221" s="319"/>
      <c r="QCY221" s="319"/>
      <c r="QCZ221" s="319"/>
      <c r="QDA221" s="319"/>
      <c r="QDB221" s="319"/>
      <c r="QDC221" s="319"/>
      <c r="QDD221" s="319"/>
      <c r="QDE221" s="319"/>
      <c r="QDF221" s="319"/>
      <c r="QDG221" s="319"/>
      <c r="QDH221" s="319"/>
      <c r="QDI221" s="319"/>
      <c r="QDJ221" s="319"/>
      <c r="QDK221" s="319"/>
      <c r="QDL221" s="319"/>
      <c r="QDM221" s="319"/>
      <c r="QDN221" s="319"/>
      <c r="QDO221" s="319"/>
      <c r="QDP221" s="319"/>
      <c r="QDQ221" s="319"/>
      <c r="QDR221" s="319"/>
      <c r="QDS221" s="319"/>
      <c r="QDT221" s="319"/>
      <c r="QDU221" s="319"/>
      <c r="QDV221" s="319"/>
      <c r="QDW221" s="319"/>
      <c r="QDX221" s="319"/>
      <c r="QDY221" s="319"/>
      <c r="QDZ221" s="319"/>
      <c r="QEA221" s="319"/>
      <c r="QEB221" s="319"/>
      <c r="QEC221" s="319"/>
      <c r="QED221" s="319"/>
      <c r="QEE221" s="319"/>
      <c r="QEF221" s="319"/>
      <c r="QEG221" s="319"/>
      <c r="QEH221" s="319"/>
      <c r="QEI221" s="319"/>
      <c r="QEJ221" s="319"/>
      <c r="QEK221" s="319"/>
      <c r="QEL221" s="319"/>
      <c r="QEM221" s="319"/>
      <c r="QEN221" s="319"/>
      <c r="QEO221" s="319"/>
      <c r="QEP221" s="319"/>
      <c r="QEQ221" s="319"/>
      <c r="QER221" s="319"/>
      <c r="QES221" s="319"/>
      <c r="QET221" s="319"/>
      <c r="QEU221" s="319"/>
      <c r="QEV221" s="319"/>
      <c r="QEW221" s="319"/>
      <c r="QEX221" s="319"/>
      <c r="QEY221" s="319"/>
      <c r="QEZ221" s="319"/>
      <c r="QFA221" s="319"/>
      <c r="QFB221" s="319"/>
      <c r="QFC221" s="319"/>
      <c r="QFD221" s="319"/>
      <c r="QFE221" s="319"/>
      <c r="QFF221" s="319"/>
      <c r="QFG221" s="319"/>
      <c r="QFH221" s="319"/>
      <c r="QFI221" s="319"/>
      <c r="QFJ221" s="319"/>
      <c r="QFK221" s="319"/>
      <c r="QFL221" s="319"/>
      <c r="QFM221" s="319"/>
      <c r="QFN221" s="319"/>
      <c r="QFO221" s="319"/>
      <c r="QFP221" s="319"/>
      <c r="QFQ221" s="319"/>
      <c r="QFR221" s="319"/>
      <c r="QFS221" s="319"/>
      <c r="QFT221" s="319"/>
      <c r="QFU221" s="319"/>
      <c r="QFV221" s="319"/>
      <c r="QFW221" s="319"/>
      <c r="QFX221" s="319"/>
      <c r="QFY221" s="319"/>
      <c r="QFZ221" s="319"/>
      <c r="QGA221" s="319"/>
      <c r="QGB221" s="319"/>
      <c r="QGC221" s="319"/>
      <c r="QGD221" s="319"/>
      <c r="QGE221" s="319"/>
      <c r="QGF221" s="319"/>
      <c r="QGG221" s="319"/>
      <c r="QGH221" s="319"/>
      <c r="QGI221" s="319"/>
      <c r="QGJ221" s="319"/>
      <c r="QGK221" s="319"/>
      <c r="QGL221" s="319"/>
      <c r="QGM221" s="319"/>
      <c r="QGN221" s="319"/>
      <c r="QGO221" s="319"/>
      <c r="QGP221" s="319"/>
      <c r="QGQ221" s="319"/>
      <c r="QGR221" s="319"/>
      <c r="QGS221" s="319"/>
      <c r="QGT221" s="319"/>
      <c r="QGU221" s="319"/>
      <c r="QGV221" s="319"/>
      <c r="QGW221" s="319"/>
      <c r="QGX221" s="319"/>
      <c r="QGY221" s="319"/>
      <c r="QGZ221" s="319"/>
      <c r="QHA221" s="319"/>
      <c r="QHB221" s="319"/>
      <c r="QHC221" s="319"/>
      <c r="QHD221" s="319"/>
      <c r="QHE221" s="319"/>
      <c r="QHF221" s="319"/>
      <c r="QHG221" s="319"/>
      <c r="QHH221" s="319"/>
      <c r="QHI221" s="319"/>
      <c r="QHJ221" s="319"/>
      <c r="QHK221" s="319"/>
      <c r="QHL221" s="319"/>
      <c r="QHM221" s="319"/>
      <c r="QHN221" s="319"/>
      <c r="QHO221" s="319"/>
      <c r="QHP221" s="319"/>
      <c r="QHQ221" s="319"/>
      <c r="QHR221" s="319"/>
      <c r="QHS221" s="319"/>
      <c r="QHT221" s="319"/>
      <c r="QHU221" s="319"/>
      <c r="QHV221" s="319"/>
      <c r="QHW221" s="319"/>
      <c r="QHX221" s="319"/>
      <c r="QHY221" s="319"/>
      <c r="QHZ221" s="319"/>
      <c r="QIA221" s="319"/>
      <c r="QIB221" s="319"/>
      <c r="QIC221" s="319"/>
      <c r="QID221" s="319"/>
      <c r="QIE221" s="319"/>
      <c r="QIF221" s="319"/>
      <c r="QIG221" s="319"/>
      <c r="QIH221" s="319"/>
      <c r="QII221" s="319"/>
      <c r="QIJ221" s="319"/>
      <c r="QIK221" s="319"/>
      <c r="QIL221" s="319"/>
      <c r="QIM221" s="319"/>
      <c r="QIN221" s="319"/>
      <c r="QIO221" s="319"/>
      <c r="QIP221" s="319"/>
      <c r="QIQ221" s="319"/>
      <c r="QIR221" s="319"/>
      <c r="QIS221" s="319"/>
      <c r="QIT221" s="319"/>
      <c r="QIU221" s="319"/>
      <c r="QIV221" s="319"/>
      <c r="QIW221" s="319"/>
      <c r="QIX221" s="319"/>
      <c r="QIY221" s="319"/>
      <c r="QIZ221" s="319"/>
      <c r="QJA221" s="319"/>
      <c r="QJB221" s="319"/>
      <c r="QJC221" s="319"/>
      <c r="QJD221" s="319"/>
      <c r="QJE221" s="319"/>
      <c r="QJF221" s="319"/>
      <c r="QJG221" s="319"/>
      <c r="QJH221" s="319"/>
      <c r="QJI221" s="319"/>
      <c r="QJJ221" s="319"/>
      <c r="QJK221" s="319"/>
      <c r="QJL221" s="319"/>
      <c r="QJM221" s="319"/>
      <c r="QJN221" s="319"/>
      <c r="QJO221" s="319"/>
      <c r="QJP221" s="319"/>
      <c r="QJQ221" s="319"/>
      <c r="QJR221" s="319"/>
      <c r="QJS221" s="319"/>
      <c r="QJT221" s="319"/>
      <c r="QJU221" s="319"/>
      <c r="QJV221" s="319"/>
      <c r="QJW221" s="319"/>
      <c r="QJX221" s="319"/>
      <c r="QJY221" s="319"/>
      <c r="QJZ221" s="319"/>
      <c r="QKA221" s="319"/>
      <c r="QKB221" s="319"/>
      <c r="QKC221" s="319"/>
      <c r="QKD221" s="319"/>
      <c r="QKE221" s="319"/>
      <c r="QKF221" s="319"/>
      <c r="QKG221" s="319"/>
      <c r="QKH221" s="319"/>
      <c r="QKI221" s="319"/>
      <c r="QKJ221" s="319"/>
      <c r="QKK221" s="319"/>
      <c r="QKL221" s="319"/>
      <c r="QKM221" s="319"/>
      <c r="QKN221" s="319"/>
      <c r="QKO221" s="319"/>
      <c r="QKP221" s="319"/>
      <c r="QKQ221" s="319"/>
      <c r="QKR221" s="319"/>
      <c r="QKS221" s="319"/>
      <c r="QKT221" s="319"/>
      <c r="QKU221" s="319"/>
      <c r="QKV221" s="319"/>
      <c r="QKW221" s="319"/>
      <c r="QKX221" s="319"/>
      <c r="QKY221" s="319"/>
      <c r="QKZ221" s="319"/>
      <c r="QLA221" s="319"/>
      <c r="QLB221" s="319"/>
      <c r="QLC221" s="319"/>
      <c r="QLD221" s="319"/>
      <c r="QLE221" s="319"/>
      <c r="QLF221" s="319"/>
      <c r="QLG221" s="319"/>
      <c r="QLH221" s="319"/>
      <c r="QLI221" s="319"/>
      <c r="QLJ221" s="319"/>
      <c r="QLK221" s="319"/>
      <c r="QLL221" s="319"/>
      <c r="QLM221" s="319"/>
      <c r="QLN221" s="319"/>
      <c r="QLO221" s="319"/>
      <c r="QLP221" s="319"/>
      <c r="QLQ221" s="319"/>
      <c r="QLR221" s="319"/>
      <c r="QLS221" s="319"/>
      <c r="QLT221" s="319"/>
      <c r="QLU221" s="319"/>
      <c r="QLV221" s="319"/>
      <c r="QLW221" s="319"/>
      <c r="QLX221" s="319"/>
      <c r="QLY221" s="319"/>
      <c r="QLZ221" s="319"/>
      <c r="QMA221" s="319"/>
      <c r="QMB221" s="319"/>
      <c r="QMC221" s="319"/>
      <c r="QMD221" s="319"/>
      <c r="QME221" s="319"/>
      <c r="QMF221" s="319"/>
      <c r="QMG221" s="319"/>
      <c r="QMH221" s="319"/>
      <c r="QMI221" s="319"/>
      <c r="QMJ221" s="319"/>
      <c r="QMK221" s="319"/>
      <c r="QML221" s="319"/>
      <c r="QMM221" s="319"/>
      <c r="QMN221" s="319"/>
      <c r="QMO221" s="319"/>
      <c r="QMP221" s="319"/>
      <c r="QMQ221" s="319"/>
      <c r="QMR221" s="319"/>
      <c r="QMS221" s="319"/>
      <c r="QMT221" s="319"/>
      <c r="QMU221" s="319"/>
      <c r="QMV221" s="319"/>
      <c r="QMW221" s="319"/>
      <c r="QMX221" s="319"/>
      <c r="QMY221" s="319"/>
      <c r="QMZ221" s="319"/>
      <c r="QNA221" s="319"/>
      <c r="QNB221" s="319"/>
      <c r="QNC221" s="319"/>
      <c r="QND221" s="319"/>
      <c r="QNE221" s="319"/>
      <c r="QNF221" s="319"/>
      <c r="QNG221" s="319"/>
      <c r="QNH221" s="319"/>
      <c r="QNI221" s="319"/>
      <c r="QNJ221" s="319"/>
      <c r="QNK221" s="319"/>
      <c r="QNL221" s="319"/>
      <c r="QNM221" s="319"/>
      <c r="QNN221" s="319"/>
      <c r="QNO221" s="319"/>
      <c r="QNP221" s="319"/>
      <c r="QNQ221" s="319"/>
      <c r="QNR221" s="319"/>
      <c r="QNS221" s="319"/>
      <c r="QNT221" s="319"/>
      <c r="QNU221" s="319"/>
      <c r="QNV221" s="319"/>
      <c r="QNW221" s="319"/>
      <c r="QNX221" s="319"/>
      <c r="QNY221" s="319"/>
      <c r="QNZ221" s="319"/>
      <c r="QOA221" s="319"/>
      <c r="QOB221" s="319"/>
      <c r="QOC221" s="319"/>
      <c r="QOD221" s="319"/>
      <c r="QOE221" s="319"/>
      <c r="QOF221" s="319"/>
      <c r="QOG221" s="319"/>
      <c r="QOH221" s="319"/>
      <c r="QOI221" s="319"/>
      <c r="QOJ221" s="319"/>
      <c r="QOK221" s="319"/>
      <c r="QOL221" s="319"/>
      <c r="QOM221" s="319"/>
      <c r="QON221" s="319"/>
      <c r="QOO221" s="319"/>
      <c r="QOP221" s="319"/>
      <c r="QOQ221" s="319"/>
      <c r="QOR221" s="319"/>
      <c r="QOS221" s="319"/>
      <c r="QOT221" s="319"/>
      <c r="QOU221" s="319"/>
      <c r="QOV221" s="319"/>
      <c r="QOW221" s="319"/>
      <c r="QOX221" s="319"/>
      <c r="QOY221" s="319"/>
      <c r="QOZ221" s="319"/>
      <c r="QPA221" s="319"/>
      <c r="QPB221" s="319"/>
      <c r="QPC221" s="319"/>
      <c r="QPD221" s="319"/>
      <c r="QPE221" s="319"/>
      <c r="QPF221" s="319"/>
      <c r="QPG221" s="319"/>
      <c r="QPH221" s="319"/>
      <c r="QPI221" s="319"/>
      <c r="QPJ221" s="319"/>
      <c r="QPK221" s="319"/>
      <c r="QPL221" s="319"/>
      <c r="QPM221" s="319"/>
      <c r="QPN221" s="319"/>
      <c r="QPO221" s="319"/>
      <c r="QPP221" s="319"/>
      <c r="QPQ221" s="319"/>
      <c r="QPR221" s="319"/>
      <c r="QPS221" s="319"/>
      <c r="QPT221" s="319"/>
      <c r="QPU221" s="319"/>
      <c r="QPV221" s="319"/>
      <c r="QPW221" s="319"/>
      <c r="QPX221" s="319"/>
      <c r="QPY221" s="319"/>
      <c r="QPZ221" s="319"/>
      <c r="QQA221" s="319"/>
      <c r="QQB221" s="319"/>
      <c r="QQC221" s="319"/>
      <c r="QQD221" s="319"/>
      <c r="QQE221" s="319"/>
      <c r="QQF221" s="319"/>
      <c r="QQG221" s="319"/>
      <c r="QQH221" s="319"/>
      <c r="QQI221" s="319"/>
      <c r="QQJ221" s="319"/>
      <c r="QQK221" s="319"/>
      <c r="QQL221" s="319"/>
      <c r="QQM221" s="319"/>
      <c r="QQN221" s="319"/>
      <c r="QQO221" s="319"/>
      <c r="QQP221" s="319"/>
      <c r="QQQ221" s="319"/>
      <c r="QQR221" s="319"/>
      <c r="QQS221" s="319"/>
      <c r="QQT221" s="319"/>
      <c r="QQU221" s="319"/>
      <c r="QQV221" s="319"/>
      <c r="QQW221" s="319"/>
      <c r="QQX221" s="319"/>
      <c r="QQY221" s="319"/>
      <c r="QQZ221" s="319"/>
      <c r="QRA221" s="319"/>
      <c r="QRB221" s="319"/>
      <c r="QRC221" s="319"/>
      <c r="QRD221" s="319"/>
      <c r="QRE221" s="319"/>
      <c r="QRF221" s="319"/>
      <c r="QRG221" s="319"/>
      <c r="QRH221" s="319"/>
      <c r="QRI221" s="319"/>
      <c r="QRJ221" s="319"/>
      <c r="QRK221" s="319"/>
      <c r="QRL221" s="319"/>
      <c r="QRM221" s="319"/>
      <c r="QRN221" s="319"/>
      <c r="QRO221" s="319"/>
      <c r="QRP221" s="319"/>
      <c r="QRQ221" s="319"/>
      <c r="QRR221" s="319"/>
      <c r="QRS221" s="319"/>
      <c r="QRT221" s="319"/>
      <c r="QRU221" s="319"/>
      <c r="QRV221" s="319"/>
      <c r="QRW221" s="319"/>
      <c r="QRX221" s="319"/>
      <c r="QRY221" s="319"/>
      <c r="QRZ221" s="319"/>
      <c r="QSA221" s="319"/>
      <c r="QSB221" s="319"/>
      <c r="QSC221" s="319"/>
      <c r="QSD221" s="319"/>
      <c r="QSE221" s="319"/>
      <c r="QSF221" s="319"/>
      <c r="QSG221" s="319"/>
      <c r="QSH221" s="319"/>
      <c r="QSI221" s="319"/>
      <c r="QSJ221" s="319"/>
      <c r="QSK221" s="319"/>
      <c r="QSL221" s="319"/>
      <c r="QSM221" s="319"/>
      <c r="QSN221" s="319"/>
      <c r="QSO221" s="319"/>
      <c r="QSP221" s="319"/>
      <c r="QSQ221" s="319"/>
      <c r="QSR221" s="319"/>
      <c r="QSS221" s="319"/>
      <c r="QST221" s="319"/>
      <c r="QSU221" s="319"/>
      <c r="QSV221" s="319"/>
      <c r="QSW221" s="319"/>
      <c r="QSX221" s="319"/>
      <c r="QSY221" s="319"/>
      <c r="QSZ221" s="319"/>
      <c r="QTA221" s="319"/>
      <c r="QTB221" s="319"/>
      <c r="QTC221" s="319"/>
      <c r="QTD221" s="319"/>
      <c r="QTE221" s="319"/>
      <c r="QTF221" s="319"/>
      <c r="QTG221" s="319"/>
      <c r="QTH221" s="319"/>
      <c r="QTI221" s="319"/>
      <c r="QTJ221" s="319"/>
      <c r="QTK221" s="319"/>
      <c r="QTL221" s="319"/>
      <c r="QTM221" s="319"/>
      <c r="QTN221" s="319"/>
      <c r="QTO221" s="319"/>
      <c r="QTP221" s="319"/>
      <c r="QTQ221" s="319"/>
      <c r="QTR221" s="319"/>
      <c r="QTS221" s="319"/>
      <c r="QTT221" s="319"/>
      <c r="QTU221" s="319"/>
      <c r="QTV221" s="319"/>
      <c r="QTW221" s="319"/>
      <c r="QTX221" s="319"/>
      <c r="QTY221" s="319"/>
      <c r="QTZ221" s="319"/>
      <c r="QUA221" s="319"/>
      <c r="QUB221" s="319"/>
      <c r="QUC221" s="319"/>
      <c r="QUD221" s="319"/>
      <c r="QUE221" s="319"/>
      <c r="QUF221" s="319"/>
      <c r="QUG221" s="319"/>
      <c r="QUH221" s="319"/>
      <c r="QUI221" s="319"/>
      <c r="QUJ221" s="319"/>
      <c r="QUK221" s="319"/>
      <c r="QUL221" s="319"/>
      <c r="QUM221" s="319"/>
      <c r="QUN221" s="319"/>
      <c r="QUO221" s="319"/>
      <c r="QUP221" s="319"/>
      <c r="QUQ221" s="319"/>
      <c r="QUR221" s="319"/>
      <c r="QUS221" s="319"/>
      <c r="QUT221" s="319"/>
      <c r="QUU221" s="319"/>
      <c r="QUV221" s="319"/>
      <c r="QUW221" s="319"/>
      <c r="QUX221" s="319"/>
      <c r="QUY221" s="319"/>
      <c r="QUZ221" s="319"/>
      <c r="QVA221" s="319"/>
      <c r="QVB221" s="319"/>
      <c r="QVC221" s="319"/>
      <c r="QVD221" s="319"/>
      <c r="QVE221" s="319"/>
      <c r="QVF221" s="319"/>
      <c r="QVG221" s="319"/>
      <c r="QVH221" s="319"/>
      <c r="QVI221" s="319"/>
      <c r="QVJ221" s="319"/>
      <c r="QVK221" s="319"/>
      <c r="QVL221" s="319"/>
      <c r="QVM221" s="319"/>
      <c r="QVN221" s="319"/>
      <c r="QVO221" s="319"/>
      <c r="QVP221" s="319"/>
      <c r="QVQ221" s="319"/>
      <c r="QVR221" s="319"/>
      <c r="QVS221" s="319"/>
      <c r="QVT221" s="319"/>
      <c r="QVU221" s="319"/>
      <c r="QVV221" s="319"/>
      <c r="QVW221" s="319"/>
      <c r="QVX221" s="319"/>
      <c r="QVY221" s="319"/>
      <c r="QVZ221" s="319"/>
      <c r="QWA221" s="319"/>
      <c r="QWB221" s="319"/>
      <c r="QWC221" s="319"/>
      <c r="QWD221" s="319"/>
      <c r="QWE221" s="319"/>
      <c r="QWF221" s="319"/>
      <c r="QWG221" s="319"/>
      <c r="QWH221" s="319"/>
      <c r="QWI221" s="319"/>
      <c r="QWJ221" s="319"/>
      <c r="QWK221" s="319"/>
      <c r="QWL221" s="319"/>
      <c r="QWM221" s="319"/>
      <c r="QWN221" s="319"/>
      <c r="QWO221" s="319"/>
      <c r="QWP221" s="319"/>
      <c r="QWQ221" s="319"/>
      <c r="QWR221" s="319"/>
      <c r="QWS221" s="319"/>
      <c r="QWT221" s="319"/>
      <c r="QWU221" s="319"/>
      <c r="QWV221" s="319"/>
      <c r="QWW221" s="319"/>
      <c r="QWX221" s="319"/>
      <c r="QWY221" s="319"/>
      <c r="QWZ221" s="319"/>
      <c r="QXA221" s="319"/>
      <c r="QXB221" s="319"/>
      <c r="QXC221" s="319"/>
      <c r="QXD221" s="319"/>
      <c r="QXE221" s="319"/>
      <c r="QXF221" s="319"/>
      <c r="QXG221" s="319"/>
      <c r="QXH221" s="319"/>
      <c r="QXI221" s="319"/>
      <c r="QXJ221" s="319"/>
      <c r="QXK221" s="319"/>
      <c r="QXL221" s="319"/>
      <c r="QXM221" s="319"/>
      <c r="QXN221" s="319"/>
      <c r="QXO221" s="319"/>
      <c r="QXP221" s="319"/>
      <c r="QXQ221" s="319"/>
      <c r="QXR221" s="319"/>
      <c r="QXS221" s="319"/>
      <c r="QXT221" s="319"/>
      <c r="QXU221" s="319"/>
      <c r="QXV221" s="319"/>
      <c r="QXW221" s="319"/>
      <c r="QXX221" s="319"/>
      <c r="QXY221" s="319"/>
      <c r="QXZ221" s="319"/>
      <c r="QYA221" s="319"/>
      <c r="QYB221" s="319"/>
      <c r="QYC221" s="319"/>
      <c r="QYD221" s="319"/>
      <c r="QYE221" s="319"/>
      <c r="QYF221" s="319"/>
      <c r="QYG221" s="319"/>
      <c r="QYH221" s="319"/>
      <c r="QYI221" s="319"/>
      <c r="QYJ221" s="319"/>
      <c r="QYK221" s="319"/>
      <c r="QYL221" s="319"/>
      <c r="QYM221" s="319"/>
      <c r="QYN221" s="319"/>
      <c r="QYO221" s="319"/>
      <c r="QYP221" s="319"/>
      <c r="QYQ221" s="319"/>
      <c r="QYR221" s="319"/>
      <c r="QYS221" s="319"/>
      <c r="QYT221" s="319"/>
      <c r="QYU221" s="319"/>
      <c r="QYV221" s="319"/>
      <c r="QYW221" s="319"/>
      <c r="QYX221" s="319"/>
      <c r="QYY221" s="319"/>
      <c r="QYZ221" s="319"/>
      <c r="QZA221" s="319"/>
      <c r="QZB221" s="319"/>
      <c r="QZC221" s="319"/>
      <c r="QZD221" s="319"/>
      <c r="QZE221" s="319"/>
      <c r="QZF221" s="319"/>
      <c r="QZG221" s="319"/>
      <c r="QZH221" s="319"/>
      <c r="QZI221" s="319"/>
      <c r="QZJ221" s="319"/>
      <c r="QZK221" s="319"/>
      <c r="QZL221" s="319"/>
      <c r="QZM221" s="319"/>
      <c r="QZN221" s="319"/>
      <c r="QZO221" s="319"/>
      <c r="QZP221" s="319"/>
      <c r="QZQ221" s="319"/>
      <c r="QZR221" s="319"/>
      <c r="QZS221" s="319"/>
      <c r="QZT221" s="319"/>
      <c r="QZU221" s="319"/>
      <c r="QZV221" s="319"/>
      <c r="QZW221" s="319"/>
      <c r="QZX221" s="319"/>
      <c r="QZY221" s="319"/>
      <c r="QZZ221" s="319"/>
      <c r="RAA221" s="319"/>
      <c r="RAB221" s="319"/>
      <c r="RAC221" s="319"/>
      <c r="RAD221" s="319"/>
      <c r="RAE221" s="319"/>
      <c r="RAF221" s="319"/>
      <c r="RAG221" s="319"/>
      <c r="RAH221" s="319"/>
      <c r="RAI221" s="319"/>
      <c r="RAJ221" s="319"/>
      <c r="RAK221" s="319"/>
      <c r="RAL221" s="319"/>
      <c r="RAM221" s="319"/>
      <c r="RAN221" s="319"/>
      <c r="RAO221" s="319"/>
      <c r="RAP221" s="319"/>
      <c r="RAQ221" s="319"/>
      <c r="RAR221" s="319"/>
      <c r="RAS221" s="319"/>
      <c r="RAT221" s="319"/>
      <c r="RAU221" s="319"/>
      <c r="RAV221" s="319"/>
      <c r="RAW221" s="319"/>
      <c r="RAX221" s="319"/>
      <c r="RAY221" s="319"/>
      <c r="RAZ221" s="319"/>
      <c r="RBA221" s="319"/>
      <c r="RBB221" s="319"/>
      <c r="RBC221" s="319"/>
      <c r="RBD221" s="319"/>
      <c r="RBE221" s="319"/>
      <c r="RBF221" s="319"/>
      <c r="RBG221" s="319"/>
      <c r="RBH221" s="319"/>
      <c r="RBI221" s="319"/>
      <c r="RBJ221" s="319"/>
      <c r="RBK221" s="319"/>
      <c r="RBL221" s="319"/>
      <c r="RBM221" s="319"/>
      <c r="RBN221" s="319"/>
      <c r="RBO221" s="319"/>
      <c r="RBP221" s="319"/>
      <c r="RBQ221" s="319"/>
      <c r="RBR221" s="319"/>
      <c r="RBS221" s="319"/>
      <c r="RBT221" s="319"/>
      <c r="RBU221" s="319"/>
      <c r="RBV221" s="319"/>
      <c r="RBW221" s="319"/>
      <c r="RBX221" s="319"/>
      <c r="RBY221" s="319"/>
      <c r="RBZ221" s="319"/>
      <c r="RCA221" s="319"/>
      <c r="RCB221" s="319"/>
      <c r="RCC221" s="319"/>
      <c r="RCD221" s="319"/>
      <c r="RCE221" s="319"/>
      <c r="RCF221" s="319"/>
      <c r="RCG221" s="319"/>
      <c r="RCH221" s="319"/>
      <c r="RCI221" s="319"/>
      <c r="RCJ221" s="319"/>
      <c r="RCK221" s="319"/>
      <c r="RCL221" s="319"/>
      <c r="RCM221" s="319"/>
      <c r="RCN221" s="319"/>
      <c r="RCO221" s="319"/>
      <c r="RCP221" s="319"/>
      <c r="RCQ221" s="319"/>
      <c r="RCR221" s="319"/>
      <c r="RCS221" s="319"/>
      <c r="RCT221" s="319"/>
      <c r="RCU221" s="319"/>
      <c r="RCV221" s="319"/>
      <c r="RCW221" s="319"/>
      <c r="RCX221" s="319"/>
      <c r="RCY221" s="319"/>
      <c r="RCZ221" s="319"/>
      <c r="RDA221" s="319"/>
      <c r="RDB221" s="319"/>
      <c r="RDC221" s="319"/>
      <c r="RDD221" s="319"/>
      <c r="RDE221" s="319"/>
      <c r="RDF221" s="319"/>
      <c r="RDG221" s="319"/>
      <c r="RDH221" s="319"/>
      <c r="RDI221" s="319"/>
      <c r="RDJ221" s="319"/>
      <c r="RDK221" s="319"/>
      <c r="RDL221" s="319"/>
      <c r="RDM221" s="319"/>
      <c r="RDN221" s="319"/>
      <c r="RDO221" s="319"/>
      <c r="RDP221" s="319"/>
      <c r="RDQ221" s="319"/>
      <c r="RDR221" s="319"/>
      <c r="RDS221" s="319"/>
      <c r="RDT221" s="319"/>
      <c r="RDU221" s="319"/>
      <c r="RDV221" s="319"/>
      <c r="RDW221" s="319"/>
      <c r="RDX221" s="319"/>
      <c r="RDY221" s="319"/>
      <c r="RDZ221" s="319"/>
      <c r="REA221" s="319"/>
      <c r="REB221" s="319"/>
      <c r="REC221" s="319"/>
      <c r="RED221" s="319"/>
      <c r="REE221" s="319"/>
      <c r="REF221" s="319"/>
      <c r="REG221" s="319"/>
      <c r="REH221" s="319"/>
      <c r="REI221" s="319"/>
      <c r="REJ221" s="319"/>
      <c r="REK221" s="319"/>
      <c r="REL221" s="319"/>
      <c r="REM221" s="319"/>
      <c r="REN221" s="319"/>
      <c r="REO221" s="319"/>
      <c r="REP221" s="319"/>
      <c r="REQ221" s="319"/>
      <c r="RER221" s="319"/>
      <c r="RES221" s="319"/>
      <c r="RET221" s="319"/>
      <c r="REU221" s="319"/>
      <c r="REV221" s="319"/>
      <c r="REW221" s="319"/>
      <c r="REX221" s="319"/>
      <c r="REY221" s="319"/>
      <c r="REZ221" s="319"/>
      <c r="RFA221" s="319"/>
      <c r="RFB221" s="319"/>
      <c r="RFC221" s="319"/>
      <c r="RFD221" s="319"/>
      <c r="RFE221" s="319"/>
      <c r="RFF221" s="319"/>
      <c r="RFG221" s="319"/>
      <c r="RFH221" s="319"/>
      <c r="RFI221" s="319"/>
      <c r="RFJ221" s="319"/>
      <c r="RFK221" s="319"/>
      <c r="RFL221" s="319"/>
      <c r="RFM221" s="319"/>
      <c r="RFN221" s="319"/>
      <c r="RFO221" s="319"/>
      <c r="RFP221" s="319"/>
      <c r="RFQ221" s="319"/>
      <c r="RFR221" s="319"/>
      <c r="RFS221" s="319"/>
      <c r="RFT221" s="319"/>
      <c r="RFU221" s="319"/>
      <c r="RFV221" s="319"/>
      <c r="RFW221" s="319"/>
      <c r="RFX221" s="319"/>
      <c r="RFY221" s="319"/>
      <c r="RFZ221" s="319"/>
      <c r="RGA221" s="319"/>
      <c r="RGB221" s="319"/>
      <c r="RGC221" s="319"/>
      <c r="RGD221" s="319"/>
      <c r="RGE221" s="319"/>
      <c r="RGF221" s="319"/>
      <c r="RGG221" s="319"/>
      <c r="RGH221" s="319"/>
      <c r="RGI221" s="319"/>
      <c r="RGJ221" s="319"/>
      <c r="RGK221" s="319"/>
      <c r="RGL221" s="319"/>
      <c r="RGM221" s="319"/>
      <c r="RGN221" s="319"/>
      <c r="RGO221" s="319"/>
      <c r="RGP221" s="319"/>
      <c r="RGQ221" s="319"/>
      <c r="RGR221" s="319"/>
      <c r="RGS221" s="319"/>
      <c r="RGT221" s="319"/>
      <c r="RGU221" s="319"/>
      <c r="RGV221" s="319"/>
      <c r="RGW221" s="319"/>
      <c r="RGX221" s="319"/>
      <c r="RGY221" s="319"/>
      <c r="RGZ221" s="319"/>
      <c r="RHA221" s="319"/>
      <c r="RHB221" s="319"/>
      <c r="RHC221" s="319"/>
      <c r="RHD221" s="319"/>
      <c r="RHE221" s="319"/>
      <c r="RHF221" s="319"/>
      <c r="RHG221" s="319"/>
      <c r="RHH221" s="319"/>
      <c r="RHI221" s="319"/>
      <c r="RHJ221" s="319"/>
      <c r="RHK221" s="319"/>
      <c r="RHL221" s="319"/>
      <c r="RHM221" s="319"/>
      <c r="RHN221" s="319"/>
      <c r="RHO221" s="319"/>
      <c r="RHP221" s="319"/>
      <c r="RHQ221" s="319"/>
      <c r="RHR221" s="319"/>
      <c r="RHS221" s="319"/>
      <c r="RHT221" s="319"/>
      <c r="RHU221" s="319"/>
      <c r="RHV221" s="319"/>
      <c r="RHW221" s="319"/>
      <c r="RHX221" s="319"/>
      <c r="RHY221" s="319"/>
      <c r="RHZ221" s="319"/>
      <c r="RIA221" s="319"/>
      <c r="RIB221" s="319"/>
      <c r="RIC221" s="319"/>
      <c r="RID221" s="319"/>
      <c r="RIE221" s="319"/>
      <c r="RIF221" s="319"/>
      <c r="RIG221" s="319"/>
      <c r="RIH221" s="319"/>
      <c r="RII221" s="319"/>
      <c r="RIJ221" s="319"/>
      <c r="RIK221" s="319"/>
      <c r="RIL221" s="319"/>
      <c r="RIM221" s="319"/>
      <c r="RIN221" s="319"/>
      <c r="RIO221" s="319"/>
      <c r="RIP221" s="319"/>
      <c r="RIQ221" s="319"/>
      <c r="RIR221" s="319"/>
      <c r="RIS221" s="319"/>
      <c r="RIT221" s="319"/>
      <c r="RIU221" s="319"/>
      <c r="RIV221" s="319"/>
      <c r="RIW221" s="319"/>
      <c r="RIX221" s="319"/>
      <c r="RIY221" s="319"/>
      <c r="RIZ221" s="319"/>
      <c r="RJA221" s="319"/>
      <c r="RJB221" s="319"/>
      <c r="RJC221" s="319"/>
      <c r="RJD221" s="319"/>
      <c r="RJE221" s="319"/>
      <c r="RJF221" s="319"/>
      <c r="RJG221" s="319"/>
      <c r="RJH221" s="319"/>
      <c r="RJI221" s="319"/>
      <c r="RJJ221" s="319"/>
      <c r="RJK221" s="319"/>
      <c r="RJL221" s="319"/>
      <c r="RJM221" s="319"/>
      <c r="RJN221" s="319"/>
      <c r="RJO221" s="319"/>
      <c r="RJP221" s="319"/>
      <c r="RJQ221" s="319"/>
      <c r="RJR221" s="319"/>
      <c r="RJS221" s="319"/>
      <c r="RJT221" s="319"/>
      <c r="RJU221" s="319"/>
      <c r="RJV221" s="319"/>
      <c r="RJW221" s="319"/>
      <c r="RJX221" s="319"/>
      <c r="RJY221" s="319"/>
      <c r="RJZ221" s="319"/>
      <c r="RKA221" s="319"/>
      <c r="RKB221" s="319"/>
      <c r="RKC221" s="319"/>
      <c r="RKD221" s="319"/>
      <c r="RKE221" s="319"/>
      <c r="RKF221" s="319"/>
      <c r="RKG221" s="319"/>
      <c r="RKH221" s="319"/>
      <c r="RKI221" s="319"/>
      <c r="RKJ221" s="319"/>
      <c r="RKK221" s="319"/>
      <c r="RKL221" s="319"/>
      <c r="RKM221" s="319"/>
      <c r="RKN221" s="319"/>
      <c r="RKO221" s="319"/>
      <c r="RKP221" s="319"/>
      <c r="RKQ221" s="319"/>
      <c r="RKR221" s="319"/>
      <c r="RKS221" s="319"/>
      <c r="RKT221" s="319"/>
      <c r="RKU221" s="319"/>
      <c r="RKV221" s="319"/>
      <c r="RKW221" s="319"/>
      <c r="RKX221" s="319"/>
      <c r="RKY221" s="319"/>
      <c r="RKZ221" s="319"/>
      <c r="RLA221" s="319"/>
      <c r="RLB221" s="319"/>
      <c r="RLC221" s="319"/>
      <c r="RLD221" s="319"/>
      <c r="RLE221" s="319"/>
      <c r="RLF221" s="319"/>
      <c r="RLG221" s="319"/>
      <c r="RLH221" s="319"/>
      <c r="RLI221" s="319"/>
      <c r="RLJ221" s="319"/>
      <c r="RLK221" s="319"/>
      <c r="RLL221" s="319"/>
      <c r="RLM221" s="319"/>
      <c r="RLN221" s="319"/>
      <c r="RLO221" s="319"/>
      <c r="RLP221" s="319"/>
      <c r="RLQ221" s="319"/>
      <c r="RLR221" s="319"/>
      <c r="RLS221" s="319"/>
      <c r="RLT221" s="319"/>
      <c r="RLU221" s="319"/>
      <c r="RLV221" s="319"/>
      <c r="RLW221" s="319"/>
      <c r="RLX221" s="319"/>
      <c r="RLY221" s="319"/>
      <c r="RLZ221" s="319"/>
      <c r="RMA221" s="319"/>
      <c r="RMB221" s="319"/>
      <c r="RMC221" s="319"/>
      <c r="RMD221" s="319"/>
      <c r="RME221" s="319"/>
      <c r="RMF221" s="319"/>
      <c r="RMG221" s="319"/>
      <c r="RMH221" s="319"/>
      <c r="RMI221" s="319"/>
      <c r="RMJ221" s="319"/>
      <c r="RMK221" s="319"/>
      <c r="RML221" s="319"/>
      <c r="RMM221" s="319"/>
      <c r="RMN221" s="319"/>
      <c r="RMO221" s="319"/>
      <c r="RMP221" s="319"/>
      <c r="RMQ221" s="319"/>
      <c r="RMR221" s="319"/>
      <c r="RMS221" s="319"/>
      <c r="RMT221" s="319"/>
      <c r="RMU221" s="319"/>
      <c r="RMV221" s="319"/>
      <c r="RMW221" s="319"/>
      <c r="RMX221" s="319"/>
      <c r="RMY221" s="319"/>
      <c r="RMZ221" s="319"/>
      <c r="RNA221" s="319"/>
      <c r="RNB221" s="319"/>
      <c r="RNC221" s="319"/>
      <c r="RND221" s="319"/>
      <c r="RNE221" s="319"/>
      <c r="RNF221" s="319"/>
      <c r="RNG221" s="319"/>
      <c r="RNH221" s="319"/>
      <c r="RNI221" s="319"/>
      <c r="RNJ221" s="319"/>
      <c r="RNK221" s="319"/>
      <c r="RNL221" s="319"/>
      <c r="RNM221" s="319"/>
      <c r="RNN221" s="319"/>
      <c r="RNO221" s="319"/>
      <c r="RNP221" s="319"/>
      <c r="RNQ221" s="319"/>
      <c r="RNR221" s="319"/>
      <c r="RNS221" s="319"/>
      <c r="RNT221" s="319"/>
      <c r="RNU221" s="319"/>
      <c r="RNV221" s="319"/>
      <c r="RNW221" s="319"/>
      <c r="RNX221" s="319"/>
      <c r="RNY221" s="319"/>
      <c r="RNZ221" s="319"/>
      <c r="ROA221" s="319"/>
      <c r="ROB221" s="319"/>
      <c r="ROC221" s="319"/>
      <c r="ROD221" s="319"/>
      <c r="ROE221" s="319"/>
      <c r="ROF221" s="319"/>
      <c r="ROG221" s="319"/>
      <c r="ROH221" s="319"/>
      <c r="ROI221" s="319"/>
      <c r="ROJ221" s="319"/>
      <c r="ROK221" s="319"/>
      <c r="ROL221" s="319"/>
      <c r="ROM221" s="319"/>
      <c r="RON221" s="319"/>
      <c r="ROO221" s="319"/>
      <c r="ROP221" s="319"/>
      <c r="ROQ221" s="319"/>
      <c r="ROR221" s="319"/>
      <c r="ROS221" s="319"/>
      <c r="ROT221" s="319"/>
      <c r="ROU221" s="319"/>
      <c r="ROV221" s="319"/>
      <c r="ROW221" s="319"/>
      <c r="ROX221" s="319"/>
      <c r="ROY221" s="319"/>
      <c r="ROZ221" s="319"/>
      <c r="RPA221" s="319"/>
      <c r="RPB221" s="319"/>
      <c r="RPC221" s="319"/>
      <c r="RPD221" s="319"/>
      <c r="RPE221" s="319"/>
      <c r="RPF221" s="319"/>
      <c r="RPG221" s="319"/>
      <c r="RPH221" s="319"/>
      <c r="RPI221" s="319"/>
      <c r="RPJ221" s="319"/>
      <c r="RPK221" s="319"/>
      <c r="RPL221" s="319"/>
      <c r="RPM221" s="319"/>
      <c r="RPN221" s="319"/>
      <c r="RPO221" s="319"/>
      <c r="RPP221" s="319"/>
      <c r="RPQ221" s="319"/>
      <c r="RPR221" s="319"/>
      <c r="RPS221" s="319"/>
      <c r="RPT221" s="319"/>
      <c r="RPU221" s="319"/>
      <c r="RPV221" s="319"/>
      <c r="RPW221" s="319"/>
      <c r="RPX221" s="319"/>
      <c r="RPY221" s="319"/>
      <c r="RPZ221" s="319"/>
      <c r="RQA221" s="319"/>
      <c r="RQB221" s="319"/>
      <c r="RQC221" s="319"/>
      <c r="RQD221" s="319"/>
      <c r="RQE221" s="319"/>
      <c r="RQF221" s="319"/>
      <c r="RQG221" s="319"/>
      <c r="RQH221" s="319"/>
      <c r="RQI221" s="319"/>
      <c r="RQJ221" s="319"/>
      <c r="RQK221" s="319"/>
      <c r="RQL221" s="319"/>
      <c r="RQM221" s="319"/>
      <c r="RQN221" s="319"/>
      <c r="RQO221" s="319"/>
      <c r="RQP221" s="319"/>
      <c r="RQQ221" s="319"/>
      <c r="RQR221" s="319"/>
      <c r="RQS221" s="319"/>
      <c r="RQT221" s="319"/>
      <c r="RQU221" s="319"/>
      <c r="RQV221" s="319"/>
      <c r="RQW221" s="319"/>
      <c r="RQX221" s="319"/>
      <c r="RQY221" s="319"/>
      <c r="RQZ221" s="319"/>
      <c r="RRA221" s="319"/>
      <c r="RRB221" s="319"/>
      <c r="RRC221" s="319"/>
      <c r="RRD221" s="319"/>
      <c r="RRE221" s="319"/>
      <c r="RRF221" s="319"/>
      <c r="RRG221" s="319"/>
      <c r="RRH221" s="319"/>
      <c r="RRI221" s="319"/>
      <c r="RRJ221" s="319"/>
      <c r="RRK221" s="319"/>
      <c r="RRL221" s="319"/>
      <c r="RRM221" s="319"/>
      <c r="RRN221" s="319"/>
      <c r="RRO221" s="319"/>
      <c r="RRP221" s="319"/>
      <c r="RRQ221" s="319"/>
      <c r="RRR221" s="319"/>
      <c r="RRS221" s="319"/>
      <c r="RRT221" s="319"/>
      <c r="RRU221" s="319"/>
      <c r="RRV221" s="319"/>
      <c r="RRW221" s="319"/>
      <c r="RRX221" s="319"/>
      <c r="RRY221" s="319"/>
      <c r="RRZ221" s="319"/>
      <c r="RSA221" s="319"/>
      <c r="RSB221" s="319"/>
      <c r="RSC221" s="319"/>
      <c r="RSD221" s="319"/>
      <c r="RSE221" s="319"/>
      <c r="RSF221" s="319"/>
      <c r="RSG221" s="319"/>
      <c r="RSH221" s="319"/>
      <c r="RSI221" s="319"/>
      <c r="RSJ221" s="319"/>
      <c r="RSK221" s="319"/>
      <c r="RSL221" s="319"/>
      <c r="RSM221" s="319"/>
      <c r="RSN221" s="319"/>
      <c r="RSO221" s="319"/>
      <c r="RSP221" s="319"/>
      <c r="RSQ221" s="319"/>
      <c r="RSR221" s="319"/>
      <c r="RSS221" s="319"/>
      <c r="RST221" s="319"/>
      <c r="RSU221" s="319"/>
      <c r="RSV221" s="319"/>
      <c r="RSW221" s="319"/>
      <c r="RSX221" s="319"/>
      <c r="RSY221" s="319"/>
      <c r="RSZ221" s="319"/>
      <c r="RTA221" s="319"/>
      <c r="RTB221" s="319"/>
      <c r="RTC221" s="319"/>
      <c r="RTD221" s="319"/>
      <c r="RTE221" s="319"/>
      <c r="RTF221" s="319"/>
      <c r="RTG221" s="319"/>
      <c r="RTH221" s="319"/>
      <c r="RTI221" s="319"/>
      <c r="RTJ221" s="319"/>
      <c r="RTK221" s="319"/>
      <c r="RTL221" s="319"/>
      <c r="RTM221" s="319"/>
      <c r="RTN221" s="319"/>
      <c r="RTO221" s="319"/>
      <c r="RTP221" s="319"/>
      <c r="RTQ221" s="319"/>
      <c r="RTR221" s="319"/>
      <c r="RTS221" s="319"/>
      <c r="RTT221" s="319"/>
      <c r="RTU221" s="319"/>
      <c r="RTV221" s="319"/>
      <c r="RTW221" s="319"/>
      <c r="RTX221" s="319"/>
      <c r="RTY221" s="319"/>
      <c r="RTZ221" s="319"/>
      <c r="RUA221" s="319"/>
      <c r="RUB221" s="319"/>
      <c r="RUC221" s="319"/>
      <c r="RUD221" s="319"/>
      <c r="RUE221" s="319"/>
      <c r="RUF221" s="319"/>
      <c r="RUG221" s="319"/>
      <c r="RUH221" s="319"/>
      <c r="RUI221" s="319"/>
      <c r="RUJ221" s="319"/>
      <c r="RUK221" s="319"/>
      <c r="RUL221" s="319"/>
      <c r="RUM221" s="319"/>
      <c r="RUN221" s="319"/>
      <c r="RUO221" s="319"/>
      <c r="RUP221" s="319"/>
      <c r="RUQ221" s="319"/>
      <c r="RUR221" s="319"/>
      <c r="RUS221" s="319"/>
      <c r="RUT221" s="319"/>
      <c r="RUU221" s="319"/>
      <c r="RUV221" s="319"/>
      <c r="RUW221" s="319"/>
      <c r="RUX221" s="319"/>
      <c r="RUY221" s="319"/>
      <c r="RUZ221" s="319"/>
      <c r="RVA221" s="319"/>
      <c r="RVB221" s="319"/>
      <c r="RVC221" s="319"/>
      <c r="RVD221" s="319"/>
      <c r="RVE221" s="319"/>
      <c r="RVF221" s="319"/>
      <c r="RVG221" s="319"/>
      <c r="RVH221" s="319"/>
      <c r="RVI221" s="319"/>
      <c r="RVJ221" s="319"/>
      <c r="RVK221" s="319"/>
      <c r="RVL221" s="319"/>
      <c r="RVM221" s="319"/>
      <c r="RVN221" s="319"/>
      <c r="RVO221" s="319"/>
      <c r="RVP221" s="319"/>
      <c r="RVQ221" s="319"/>
      <c r="RVR221" s="319"/>
      <c r="RVS221" s="319"/>
      <c r="RVT221" s="319"/>
      <c r="RVU221" s="319"/>
      <c r="RVV221" s="319"/>
      <c r="RVW221" s="319"/>
      <c r="RVX221" s="319"/>
      <c r="RVY221" s="319"/>
      <c r="RVZ221" s="319"/>
      <c r="RWA221" s="319"/>
      <c r="RWB221" s="319"/>
      <c r="RWC221" s="319"/>
      <c r="RWD221" s="319"/>
      <c r="RWE221" s="319"/>
      <c r="RWF221" s="319"/>
      <c r="RWG221" s="319"/>
      <c r="RWH221" s="319"/>
      <c r="RWI221" s="319"/>
      <c r="RWJ221" s="319"/>
      <c r="RWK221" s="319"/>
      <c r="RWL221" s="319"/>
      <c r="RWM221" s="319"/>
      <c r="RWN221" s="319"/>
      <c r="RWO221" s="319"/>
      <c r="RWP221" s="319"/>
      <c r="RWQ221" s="319"/>
      <c r="RWR221" s="319"/>
      <c r="RWS221" s="319"/>
      <c r="RWT221" s="319"/>
      <c r="RWU221" s="319"/>
      <c r="RWV221" s="319"/>
      <c r="RWW221" s="319"/>
      <c r="RWX221" s="319"/>
      <c r="RWY221" s="319"/>
      <c r="RWZ221" s="319"/>
      <c r="RXA221" s="319"/>
      <c r="RXB221" s="319"/>
      <c r="RXC221" s="319"/>
      <c r="RXD221" s="319"/>
      <c r="RXE221" s="319"/>
      <c r="RXF221" s="319"/>
      <c r="RXG221" s="319"/>
      <c r="RXH221" s="319"/>
      <c r="RXI221" s="319"/>
      <c r="RXJ221" s="319"/>
      <c r="RXK221" s="319"/>
      <c r="RXL221" s="319"/>
      <c r="RXM221" s="319"/>
      <c r="RXN221" s="319"/>
      <c r="RXO221" s="319"/>
      <c r="RXP221" s="319"/>
      <c r="RXQ221" s="319"/>
      <c r="RXR221" s="319"/>
      <c r="RXS221" s="319"/>
      <c r="RXT221" s="319"/>
      <c r="RXU221" s="319"/>
      <c r="RXV221" s="319"/>
      <c r="RXW221" s="319"/>
      <c r="RXX221" s="319"/>
      <c r="RXY221" s="319"/>
      <c r="RXZ221" s="319"/>
      <c r="RYA221" s="319"/>
      <c r="RYB221" s="319"/>
      <c r="RYC221" s="319"/>
      <c r="RYD221" s="319"/>
      <c r="RYE221" s="319"/>
      <c r="RYF221" s="319"/>
      <c r="RYG221" s="319"/>
      <c r="RYH221" s="319"/>
      <c r="RYI221" s="319"/>
      <c r="RYJ221" s="319"/>
      <c r="RYK221" s="319"/>
      <c r="RYL221" s="319"/>
      <c r="RYM221" s="319"/>
      <c r="RYN221" s="319"/>
      <c r="RYO221" s="319"/>
      <c r="RYP221" s="319"/>
      <c r="RYQ221" s="319"/>
      <c r="RYR221" s="319"/>
      <c r="RYS221" s="319"/>
      <c r="RYT221" s="319"/>
      <c r="RYU221" s="319"/>
      <c r="RYV221" s="319"/>
      <c r="RYW221" s="319"/>
      <c r="RYX221" s="319"/>
      <c r="RYY221" s="319"/>
      <c r="RYZ221" s="319"/>
      <c r="RZA221" s="319"/>
      <c r="RZB221" s="319"/>
      <c r="RZC221" s="319"/>
      <c r="RZD221" s="319"/>
      <c r="RZE221" s="319"/>
      <c r="RZF221" s="319"/>
      <c r="RZG221" s="319"/>
      <c r="RZH221" s="319"/>
      <c r="RZI221" s="319"/>
      <c r="RZJ221" s="319"/>
      <c r="RZK221" s="319"/>
      <c r="RZL221" s="319"/>
      <c r="RZM221" s="319"/>
      <c r="RZN221" s="319"/>
      <c r="RZO221" s="319"/>
      <c r="RZP221" s="319"/>
      <c r="RZQ221" s="319"/>
      <c r="RZR221" s="319"/>
      <c r="RZS221" s="319"/>
      <c r="RZT221" s="319"/>
      <c r="RZU221" s="319"/>
      <c r="RZV221" s="319"/>
      <c r="RZW221" s="319"/>
      <c r="RZX221" s="319"/>
      <c r="RZY221" s="319"/>
      <c r="RZZ221" s="319"/>
      <c r="SAA221" s="319"/>
      <c r="SAB221" s="319"/>
      <c r="SAC221" s="319"/>
      <c r="SAD221" s="319"/>
      <c r="SAE221" s="319"/>
      <c r="SAF221" s="319"/>
      <c r="SAG221" s="319"/>
      <c r="SAH221" s="319"/>
      <c r="SAI221" s="319"/>
      <c r="SAJ221" s="319"/>
      <c r="SAK221" s="319"/>
      <c r="SAL221" s="319"/>
      <c r="SAM221" s="319"/>
      <c r="SAN221" s="319"/>
      <c r="SAO221" s="319"/>
      <c r="SAP221" s="319"/>
      <c r="SAQ221" s="319"/>
      <c r="SAR221" s="319"/>
      <c r="SAS221" s="319"/>
      <c r="SAT221" s="319"/>
      <c r="SAU221" s="319"/>
      <c r="SAV221" s="319"/>
      <c r="SAW221" s="319"/>
      <c r="SAX221" s="319"/>
      <c r="SAY221" s="319"/>
      <c r="SAZ221" s="319"/>
      <c r="SBA221" s="319"/>
      <c r="SBB221" s="319"/>
      <c r="SBC221" s="319"/>
      <c r="SBD221" s="319"/>
      <c r="SBE221" s="319"/>
      <c r="SBF221" s="319"/>
      <c r="SBG221" s="319"/>
      <c r="SBH221" s="319"/>
      <c r="SBI221" s="319"/>
      <c r="SBJ221" s="319"/>
      <c r="SBK221" s="319"/>
      <c r="SBL221" s="319"/>
      <c r="SBM221" s="319"/>
      <c r="SBN221" s="319"/>
      <c r="SBO221" s="319"/>
      <c r="SBP221" s="319"/>
      <c r="SBQ221" s="319"/>
      <c r="SBR221" s="319"/>
      <c r="SBS221" s="319"/>
      <c r="SBT221" s="319"/>
      <c r="SBU221" s="319"/>
      <c r="SBV221" s="319"/>
      <c r="SBW221" s="319"/>
      <c r="SBX221" s="319"/>
      <c r="SBY221" s="319"/>
      <c r="SBZ221" s="319"/>
      <c r="SCA221" s="319"/>
      <c r="SCB221" s="319"/>
      <c r="SCC221" s="319"/>
      <c r="SCD221" s="319"/>
      <c r="SCE221" s="319"/>
      <c r="SCF221" s="319"/>
      <c r="SCG221" s="319"/>
      <c r="SCH221" s="319"/>
      <c r="SCI221" s="319"/>
      <c r="SCJ221" s="319"/>
      <c r="SCK221" s="319"/>
      <c r="SCL221" s="319"/>
      <c r="SCM221" s="319"/>
      <c r="SCN221" s="319"/>
      <c r="SCO221" s="319"/>
      <c r="SCP221" s="319"/>
      <c r="SCQ221" s="319"/>
      <c r="SCR221" s="319"/>
      <c r="SCS221" s="319"/>
      <c r="SCT221" s="319"/>
      <c r="SCU221" s="319"/>
      <c r="SCV221" s="319"/>
      <c r="SCW221" s="319"/>
      <c r="SCX221" s="319"/>
      <c r="SCY221" s="319"/>
      <c r="SCZ221" s="319"/>
      <c r="SDA221" s="319"/>
      <c r="SDB221" s="319"/>
      <c r="SDC221" s="319"/>
      <c r="SDD221" s="319"/>
      <c r="SDE221" s="319"/>
      <c r="SDF221" s="319"/>
      <c r="SDG221" s="319"/>
      <c r="SDH221" s="319"/>
      <c r="SDI221" s="319"/>
      <c r="SDJ221" s="319"/>
      <c r="SDK221" s="319"/>
      <c r="SDL221" s="319"/>
      <c r="SDM221" s="319"/>
      <c r="SDN221" s="319"/>
      <c r="SDO221" s="319"/>
      <c r="SDP221" s="319"/>
      <c r="SDQ221" s="319"/>
      <c r="SDR221" s="319"/>
      <c r="SDS221" s="319"/>
      <c r="SDT221" s="319"/>
      <c r="SDU221" s="319"/>
      <c r="SDV221" s="319"/>
      <c r="SDW221" s="319"/>
      <c r="SDX221" s="319"/>
      <c r="SDY221" s="319"/>
      <c r="SDZ221" s="319"/>
      <c r="SEA221" s="319"/>
      <c r="SEB221" s="319"/>
      <c r="SEC221" s="319"/>
      <c r="SED221" s="319"/>
      <c r="SEE221" s="319"/>
      <c r="SEF221" s="319"/>
      <c r="SEG221" s="319"/>
      <c r="SEH221" s="319"/>
      <c r="SEI221" s="319"/>
      <c r="SEJ221" s="319"/>
      <c r="SEK221" s="319"/>
      <c r="SEL221" s="319"/>
      <c r="SEM221" s="319"/>
      <c r="SEN221" s="319"/>
      <c r="SEO221" s="319"/>
      <c r="SEP221" s="319"/>
      <c r="SEQ221" s="319"/>
      <c r="SER221" s="319"/>
      <c r="SES221" s="319"/>
      <c r="SET221" s="319"/>
      <c r="SEU221" s="319"/>
      <c r="SEV221" s="319"/>
      <c r="SEW221" s="319"/>
      <c r="SEX221" s="319"/>
      <c r="SEY221" s="319"/>
      <c r="SEZ221" s="319"/>
      <c r="SFA221" s="319"/>
      <c r="SFB221" s="319"/>
      <c r="SFC221" s="319"/>
      <c r="SFD221" s="319"/>
      <c r="SFE221" s="319"/>
      <c r="SFF221" s="319"/>
      <c r="SFG221" s="319"/>
      <c r="SFH221" s="319"/>
      <c r="SFI221" s="319"/>
      <c r="SFJ221" s="319"/>
      <c r="SFK221" s="319"/>
      <c r="SFL221" s="319"/>
      <c r="SFM221" s="319"/>
      <c r="SFN221" s="319"/>
      <c r="SFO221" s="319"/>
      <c r="SFP221" s="319"/>
      <c r="SFQ221" s="319"/>
      <c r="SFR221" s="319"/>
      <c r="SFS221" s="319"/>
      <c r="SFT221" s="319"/>
      <c r="SFU221" s="319"/>
      <c r="SFV221" s="319"/>
      <c r="SFW221" s="319"/>
      <c r="SFX221" s="319"/>
      <c r="SFY221" s="319"/>
      <c r="SFZ221" s="319"/>
      <c r="SGA221" s="319"/>
      <c r="SGB221" s="319"/>
      <c r="SGC221" s="319"/>
      <c r="SGD221" s="319"/>
      <c r="SGE221" s="319"/>
      <c r="SGF221" s="319"/>
      <c r="SGG221" s="319"/>
      <c r="SGH221" s="319"/>
      <c r="SGI221" s="319"/>
      <c r="SGJ221" s="319"/>
      <c r="SGK221" s="319"/>
      <c r="SGL221" s="319"/>
      <c r="SGM221" s="319"/>
      <c r="SGN221" s="319"/>
      <c r="SGO221" s="319"/>
      <c r="SGP221" s="319"/>
      <c r="SGQ221" s="319"/>
      <c r="SGR221" s="319"/>
      <c r="SGS221" s="319"/>
      <c r="SGT221" s="319"/>
      <c r="SGU221" s="319"/>
      <c r="SGV221" s="319"/>
      <c r="SGW221" s="319"/>
      <c r="SGX221" s="319"/>
      <c r="SGY221" s="319"/>
      <c r="SGZ221" s="319"/>
      <c r="SHA221" s="319"/>
      <c r="SHB221" s="319"/>
      <c r="SHC221" s="319"/>
      <c r="SHD221" s="319"/>
      <c r="SHE221" s="319"/>
      <c r="SHF221" s="319"/>
      <c r="SHG221" s="319"/>
      <c r="SHH221" s="319"/>
      <c r="SHI221" s="319"/>
      <c r="SHJ221" s="319"/>
      <c r="SHK221" s="319"/>
      <c r="SHL221" s="319"/>
      <c r="SHM221" s="319"/>
      <c r="SHN221" s="319"/>
      <c r="SHO221" s="319"/>
      <c r="SHP221" s="319"/>
      <c r="SHQ221" s="319"/>
      <c r="SHR221" s="319"/>
      <c r="SHS221" s="319"/>
      <c r="SHT221" s="319"/>
      <c r="SHU221" s="319"/>
      <c r="SHV221" s="319"/>
      <c r="SHW221" s="319"/>
      <c r="SHX221" s="319"/>
      <c r="SHY221" s="319"/>
      <c r="SHZ221" s="319"/>
      <c r="SIA221" s="319"/>
      <c r="SIB221" s="319"/>
      <c r="SIC221" s="319"/>
      <c r="SID221" s="319"/>
      <c r="SIE221" s="319"/>
      <c r="SIF221" s="319"/>
      <c r="SIG221" s="319"/>
      <c r="SIH221" s="319"/>
      <c r="SII221" s="319"/>
      <c r="SIJ221" s="319"/>
      <c r="SIK221" s="319"/>
      <c r="SIL221" s="319"/>
      <c r="SIM221" s="319"/>
      <c r="SIN221" s="319"/>
      <c r="SIO221" s="319"/>
      <c r="SIP221" s="319"/>
      <c r="SIQ221" s="319"/>
      <c r="SIR221" s="319"/>
      <c r="SIS221" s="319"/>
      <c r="SIT221" s="319"/>
      <c r="SIU221" s="319"/>
      <c r="SIV221" s="319"/>
      <c r="SIW221" s="319"/>
      <c r="SIX221" s="319"/>
      <c r="SIY221" s="319"/>
      <c r="SIZ221" s="319"/>
      <c r="SJA221" s="319"/>
      <c r="SJB221" s="319"/>
      <c r="SJC221" s="319"/>
      <c r="SJD221" s="319"/>
      <c r="SJE221" s="319"/>
      <c r="SJF221" s="319"/>
      <c r="SJG221" s="319"/>
      <c r="SJH221" s="319"/>
      <c r="SJI221" s="319"/>
      <c r="SJJ221" s="319"/>
      <c r="SJK221" s="319"/>
      <c r="SJL221" s="319"/>
      <c r="SJM221" s="319"/>
      <c r="SJN221" s="319"/>
      <c r="SJO221" s="319"/>
      <c r="SJP221" s="319"/>
      <c r="SJQ221" s="319"/>
      <c r="SJR221" s="319"/>
      <c r="SJS221" s="319"/>
      <c r="SJT221" s="319"/>
      <c r="SJU221" s="319"/>
      <c r="SJV221" s="319"/>
      <c r="SJW221" s="319"/>
      <c r="SJX221" s="319"/>
      <c r="SJY221" s="319"/>
      <c r="SJZ221" s="319"/>
      <c r="SKA221" s="319"/>
      <c r="SKB221" s="319"/>
      <c r="SKC221" s="319"/>
      <c r="SKD221" s="319"/>
      <c r="SKE221" s="319"/>
      <c r="SKF221" s="319"/>
      <c r="SKG221" s="319"/>
      <c r="SKH221" s="319"/>
      <c r="SKI221" s="319"/>
      <c r="SKJ221" s="319"/>
      <c r="SKK221" s="319"/>
      <c r="SKL221" s="319"/>
      <c r="SKM221" s="319"/>
      <c r="SKN221" s="319"/>
      <c r="SKO221" s="319"/>
      <c r="SKP221" s="319"/>
      <c r="SKQ221" s="319"/>
      <c r="SKR221" s="319"/>
      <c r="SKS221" s="319"/>
      <c r="SKT221" s="319"/>
      <c r="SKU221" s="319"/>
      <c r="SKV221" s="319"/>
      <c r="SKW221" s="319"/>
      <c r="SKX221" s="319"/>
      <c r="SKY221" s="319"/>
      <c r="SKZ221" s="319"/>
      <c r="SLA221" s="319"/>
      <c r="SLB221" s="319"/>
      <c r="SLC221" s="319"/>
      <c r="SLD221" s="319"/>
      <c r="SLE221" s="319"/>
      <c r="SLF221" s="319"/>
      <c r="SLG221" s="319"/>
      <c r="SLH221" s="319"/>
      <c r="SLI221" s="319"/>
      <c r="SLJ221" s="319"/>
      <c r="SLK221" s="319"/>
      <c r="SLL221" s="319"/>
      <c r="SLM221" s="319"/>
      <c r="SLN221" s="319"/>
      <c r="SLO221" s="319"/>
      <c r="SLP221" s="319"/>
      <c r="SLQ221" s="319"/>
      <c r="SLR221" s="319"/>
      <c r="SLS221" s="319"/>
      <c r="SLT221" s="319"/>
      <c r="SLU221" s="319"/>
      <c r="SLV221" s="319"/>
      <c r="SLW221" s="319"/>
      <c r="SLX221" s="319"/>
      <c r="SLY221" s="319"/>
      <c r="SLZ221" s="319"/>
      <c r="SMA221" s="319"/>
      <c r="SMB221" s="319"/>
      <c r="SMC221" s="319"/>
      <c r="SMD221" s="319"/>
      <c r="SME221" s="319"/>
      <c r="SMF221" s="319"/>
      <c r="SMG221" s="319"/>
      <c r="SMH221" s="319"/>
      <c r="SMI221" s="319"/>
      <c r="SMJ221" s="319"/>
      <c r="SMK221" s="319"/>
      <c r="SML221" s="319"/>
      <c r="SMM221" s="319"/>
      <c r="SMN221" s="319"/>
      <c r="SMO221" s="319"/>
      <c r="SMP221" s="319"/>
      <c r="SMQ221" s="319"/>
      <c r="SMR221" s="319"/>
      <c r="SMS221" s="319"/>
      <c r="SMT221" s="319"/>
      <c r="SMU221" s="319"/>
      <c r="SMV221" s="319"/>
      <c r="SMW221" s="319"/>
      <c r="SMX221" s="319"/>
      <c r="SMY221" s="319"/>
      <c r="SMZ221" s="319"/>
      <c r="SNA221" s="319"/>
      <c r="SNB221" s="319"/>
      <c r="SNC221" s="319"/>
      <c r="SND221" s="319"/>
      <c r="SNE221" s="319"/>
      <c r="SNF221" s="319"/>
      <c r="SNG221" s="319"/>
      <c r="SNH221" s="319"/>
      <c r="SNI221" s="319"/>
      <c r="SNJ221" s="319"/>
      <c r="SNK221" s="319"/>
      <c r="SNL221" s="319"/>
      <c r="SNM221" s="319"/>
      <c r="SNN221" s="319"/>
      <c r="SNO221" s="319"/>
      <c r="SNP221" s="319"/>
      <c r="SNQ221" s="319"/>
      <c r="SNR221" s="319"/>
      <c r="SNS221" s="319"/>
      <c r="SNT221" s="319"/>
      <c r="SNU221" s="319"/>
      <c r="SNV221" s="319"/>
      <c r="SNW221" s="319"/>
      <c r="SNX221" s="319"/>
      <c r="SNY221" s="319"/>
      <c r="SNZ221" s="319"/>
      <c r="SOA221" s="319"/>
      <c r="SOB221" s="319"/>
      <c r="SOC221" s="319"/>
      <c r="SOD221" s="319"/>
      <c r="SOE221" s="319"/>
      <c r="SOF221" s="319"/>
      <c r="SOG221" s="319"/>
      <c r="SOH221" s="319"/>
      <c r="SOI221" s="319"/>
      <c r="SOJ221" s="319"/>
      <c r="SOK221" s="319"/>
      <c r="SOL221" s="319"/>
      <c r="SOM221" s="319"/>
      <c r="SON221" s="319"/>
      <c r="SOO221" s="319"/>
      <c r="SOP221" s="319"/>
      <c r="SOQ221" s="319"/>
      <c r="SOR221" s="319"/>
      <c r="SOS221" s="319"/>
      <c r="SOT221" s="319"/>
      <c r="SOU221" s="319"/>
      <c r="SOV221" s="319"/>
      <c r="SOW221" s="319"/>
      <c r="SOX221" s="319"/>
      <c r="SOY221" s="319"/>
      <c r="SOZ221" s="319"/>
      <c r="SPA221" s="319"/>
      <c r="SPB221" s="319"/>
      <c r="SPC221" s="319"/>
      <c r="SPD221" s="319"/>
      <c r="SPE221" s="319"/>
      <c r="SPF221" s="319"/>
      <c r="SPG221" s="319"/>
      <c r="SPH221" s="319"/>
      <c r="SPI221" s="319"/>
      <c r="SPJ221" s="319"/>
      <c r="SPK221" s="319"/>
      <c r="SPL221" s="319"/>
      <c r="SPM221" s="319"/>
      <c r="SPN221" s="319"/>
      <c r="SPO221" s="319"/>
      <c r="SPP221" s="319"/>
      <c r="SPQ221" s="319"/>
      <c r="SPR221" s="319"/>
      <c r="SPS221" s="319"/>
      <c r="SPT221" s="319"/>
      <c r="SPU221" s="319"/>
      <c r="SPV221" s="319"/>
      <c r="SPW221" s="319"/>
      <c r="SPX221" s="319"/>
      <c r="SPY221" s="319"/>
      <c r="SPZ221" s="319"/>
      <c r="SQA221" s="319"/>
      <c r="SQB221" s="319"/>
      <c r="SQC221" s="319"/>
      <c r="SQD221" s="319"/>
      <c r="SQE221" s="319"/>
      <c r="SQF221" s="319"/>
      <c r="SQG221" s="319"/>
      <c r="SQH221" s="319"/>
      <c r="SQI221" s="319"/>
      <c r="SQJ221" s="319"/>
      <c r="SQK221" s="319"/>
      <c r="SQL221" s="319"/>
      <c r="SQM221" s="319"/>
      <c r="SQN221" s="319"/>
      <c r="SQO221" s="319"/>
      <c r="SQP221" s="319"/>
      <c r="SQQ221" s="319"/>
      <c r="SQR221" s="319"/>
      <c r="SQS221" s="319"/>
      <c r="SQT221" s="319"/>
      <c r="SQU221" s="319"/>
      <c r="SQV221" s="319"/>
      <c r="SQW221" s="319"/>
      <c r="SQX221" s="319"/>
      <c r="SQY221" s="319"/>
      <c r="SQZ221" s="319"/>
      <c r="SRA221" s="319"/>
      <c r="SRB221" s="319"/>
      <c r="SRC221" s="319"/>
      <c r="SRD221" s="319"/>
      <c r="SRE221" s="319"/>
      <c r="SRF221" s="319"/>
      <c r="SRG221" s="319"/>
      <c r="SRH221" s="319"/>
      <c r="SRI221" s="319"/>
      <c r="SRJ221" s="319"/>
      <c r="SRK221" s="319"/>
      <c r="SRL221" s="319"/>
      <c r="SRM221" s="319"/>
      <c r="SRN221" s="319"/>
      <c r="SRO221" s="319"/>
      <c r="SRP221" s="319"/>
      <c r="SRQ221" s="319"/>
      <c r="SRR221" s="319"/>
      <c r="SRS221" s="319"/>
      <c r="SRT221" s="319"/>
      <c r="SRU221" s="319"/>
      <c r="SRV221" s="319"/>
      <c r="SRW221" s="319"/>
      <c r="SRX221" s="319"/>
      <c r="SRY221" s="319"/>
      <c r="SRZ221" s="319"/>
      <c r="SSA221" s="319"/>
      <c r="SSB221" s="319"/>
      <c r="SSC221" s="319"/>
      <c r="SSD221" s="319"/>
      <c r="SSE221" s="319"/>
      <c r="SSF221" s="319"/>
      <c r="SSG221" s="319"/>
      <c r="SSH221" s="319"/>
      <c r="SSI221" s="319"/>
      <c r="SSJ221" s="319"/>
      <c r="SSK221" s="319"/>
      <c r="SSL221" s="319"/>
      <c r="SSM221" s="319"/>
      <c r="SSN221" s="319"/>
      <c r="SSO221" s="319"/>
      <c r="SSP221" s="319"/>
      <c r="SSQ221" s="319"/>
      <c r="SSR221" s="319"/>
      <c r="SSS221" s="319"/>
      <c r="SST221" s="319"/>
      <c r="SSU221" s="319"/>
      <c r="SSV221" s="319"/>
      <c r="SSW221" s="319"/>
      <c r="SSX221" s="319"/>
      <c r="SSY221" s="319"/>
      <c r="SSZ221" s="319"/>
      <c r="STA221" s="319"/>
      <c r="STB221" s="319"/>
      <c r="STC221" s="319"/>
      <c r="STD221" s="319"/>
      <c r="STE221" s="319"/>
      <c r="STF221" s="319"/>
      <c r="STG221" s="319"/>
      <c r="STH221" s="319"/>
      <c r="STI221" s="319"/>
      <c r="STJ221" s="319"/>
      <c r="STK221" s="319"/>
      <c r="STL221" s="319"/>
      <c r="STM221" s="319"/>
      <c r="STN221" s="319"/>
      <c r="STO221" s="319"/>
      <c r="STP221" s="319"/>
      <c r="STQ221" s="319"/>
      <c r="STR221" s="319"/>
      <c r="STS221" s="319"/>
      <c r="STT221" s="319"/>
      <c r="STU221" s="319"/>
      <c r="STV221" s="319"/>
      <c r="STW221" s="319"/>
      <c r="STX221" s="319"/>
      <c r="STY221" s="319"/>
      <c r="STZ221" s="319"/>
      <c r="SUA221" s="319"/>
      <c r="SUB221" s="319"/>
      <c r="SUC221" s="319"/>
      <c r="SUD221" s="319"/>
      <c r="SUE221" s="319"/>
      <c r="SUF221" s="319"/>
      <c r="SUG221" s="319"/>
      <c r="SUH221" s="319"/>
      <c r="SUI221" s="319"/>
      <c r="SUJ221" s="319"/>
      <c r="SUK221" s="319"/>
      <c r="SUL221" s="319"/>
      <c r="SUM221" s="319"/>
      <c r="SUN221" s="319"/>
      <c r="SUO221" s="319"/>
      <c r="SUP221" s="319"/>
      <c r="SUQ221" s="319"/>
      <c r="SUR221" s="319"/>
      <c r="SUS221" s="319"/>
      <c r="SUT221" s="319"/>
      <c r="SUU221" s="319"/>
      <c r="SUV221" s="319"/>
      <c r="SUW221" s="319"/>
      <c r="SUX221" s="319"/>
      <c r="SUY221" s="319"/>
      <c r="SUZ221" s="319"/>
      <c r="SVA221" s="319"/>
      <c r="SVB221" s="319"/>
      <c r="SVC221" s="319"/>
      <c r="SVD221" s="319"/>
      <c r="SVE221" s="319"/>
      <c r="SVF221" s="319"/>
      <c r="SVG221" s="319"/>
      <c r="SVH221" s="319"/>
      <c r="SVI221" s="319"/>
      <c r="SVJ221" s="319"/>
      <c r="SVK221" s="319"/>
      <c r="SVL221" s="319"/>
      <c r="SVM221" s="319"/>
      <c r="SVN221" s="319"/>
      <c r="SVO221" s="319"/>
      <c r="SVP221" s="319"/>
      <c r="SVQ221" s="319"/>
      <c r="SVR221" s="319"/>
      <c r="SVS221" s="319"/>
      <c r="SVT221" s="319"/>
      <c r="SVU221" s="319"/>
      <c r="SVV221" s="319"/>
      <c r="SVW221" s="319"/>
      <c r="SVX221" s="319"/>
      <c r="SVY221" s="319"/>
      <c r="SVZ221" s="319"/>
      <c r="SWA221" s="319"/>
      <c r="SWB221" s="319"/>
      <c r="SWC221" s="319"/>
      <c r="SWD221" s="319"/>
      <c r="SWE221" s="319"/>
      <c r="SWF221" s="319"/>
      <c r="SWG221" s="319"/>
      <c r="SWH221" s="319"/>
      <c r="SWI221" s="319"/>
      <c r="SWJ221" s="319"/>
      <c r="SWK221" s="319"/>
      <c r="SWL221" s="319"/>
      <c r="SWM221" s="319"/>
      <c r="SWN221" s="319"/>
      <c r="SWO221" s="319"/>
      <c r="SWP221" s="319"/>
      <c r="SWQ221" s="319"/>
      <c r="SWR221" s="319"/>
      <c r="SWS221" s="319"/>
      <c r="SWT221" s="319"/>
      <c r="SWU221" s="319"/>
      <c r="SWV221" s="319"/>
      <c r="SWW221" s="319"/>
      <c r="SWX221" s="319"/>
      <c r="SWY221" s="319"/>
      <c r="SWZ221" s="319"/>
      <c r="SXA221" s="319"/>
      <c r="SXB221" s="319"/>
      <c r="SXC221" s="319"/>
      <c r="SXD221" s="319"/>
      <c r="SXE221" s="319"/>
      <c r="SXF221" s="319"/>
      <c r="SXG221" s="319"/>
      <c r="SXH221" s="319"/>
      <c r="SXI221" s="319"/>
      <c r="SXJ221" s="319"/>
      <c r="SXK221" s="319"/>
      <c r="SXL221" s="319"/>
      <c r="SXM221" s="319"/>
      <c r="SXN221" s="319"/>
      <c r="SXO221" s="319"/>
      <c r="SXP221" s="319"/>
      <c r="SXQ221" s="319"/>
      <c r="SXR221" s="319"/>
      <c r="SXS221" s="319"/>
      <c r="SXT221" s="319"/>
      <c r="SXU221" s="319"/>
      <c r="SXV221" s="319"/>
      <c r="SXW221" s="319"/>
      <c r="SXX221" s="319"/>
      <c r="SXY221" s="319"/>
      <c r="SXZ221" s="319"/>
      <c r="SYA221" s="319"/>
      <c r="SYB221" s="319"/>
      <c r="SYC221" s="319"/>
      <c r="SYD221" s="319"/>
      <c r="SYE221" s="319"/>
      <c r="SYF221" s="319"/>
      <c r="SYG221" s="319"/>
      <c r="SYH221" s="319"/>
      <c r="SYI221" s="319"/>
      <c r="SYJ221" s="319"/>
      <c r="SYK221" s="319"/>
      <c r="SYL221" s="319"/>
      <c r="SYM221" s="319"/>
      <c r="SYN221" s="319"/>
      <c r="SYO221" s="319"/>
      <c r="SYP221" s="319"/>
      <c r="SYQ221" s="319"/>
      <c r="SYR221" s="319"/>
      <c r="SYS221" s="319"/>
      <c r="SYT221" s="319"/>
      <c r="SYU221" s="319"/>
      <c r="SYV221" s="319"/>
      <c r="SYW221" s="319"/>
      <c r="SYX221" s="319"/>
      <c r="SYY221" s="319"/>
      <c r="SYZ221" s="319"/>
      <c r="SZA221" s="319"/>
      <c r="SZB221" s="319"/>
      <c r="SZC221" s="319"/>
      <c r="SZD221" s="319"/>
      <c r="SZE221" s="319"/>
      <c r="SZF221" s="319"/>
      <c r="SZG221" s="319"/>
      <c r="SZH221" s="319"/>
      <c r="SZI221" s="319"/>
      <c r="SZJ221" s="319"/>
      <c r="SZK221" s="319"/>
      <c r="SZL221" s="319"/>
      <c r="SZM221" s="319"/>
      <c r="SZN221" s="319"/>
      <c r="SZO221" s="319"/>
      <c r="SZP221" s="319"/>
      <c r="SZQ221" s="319"/>
      <c r="SZR221" s="319"/>
      <c r="SZS221" s="319"/>
      <c r="SZT221" s="319"/>
      <c r="SZU221" s="319"/>
      <c r="SZV221" s="319"/>
      <c r="SZW221" s="319"/>
      <c r="SZX221" s="319"/>
      <c r="SZY221" s="319"/>
      <c r="SZZ221" s="319"/>
      <c r="TAA221" s="319"/>
      <c r="TAB221" s="319"/>
      <c r="TAC221" s="319"/>
      <c r="TAD221" s="319"/>
      <c r="TAE221" s="319"/>
      <c r="TAF221" s="319"/>
      <c r="TAG221" s="319"/>
      <c r="TAH221" s="319"/>
      <c r="TAI221" s="319"/>
      <c r="TAJ221" s="319"/>
      <c r="TAK221" s="319"/>
      <c r="TAL221" s="319"/>
      <c r="TAM221" s="319"/>
      <c r="TAN221" s="319"/>
      <c r="TAO221" s="319"/>
      <c r="TAP221" s="319"/>
      <c r="TAQ221" s="319"/>
      <c r="TAR221" s="319"/>
      <c r="TAS221" s="319"/>
      <c r="TAT221" s="319"/>
      <c r="TAU221" s="319"/>
      <c r="TAV221" s="319"/>
      <c r="TAW221" s="319"/>
      <c r="TAX221" s="319"/>
      <c r="TAY221" s="319"/>
      <c r="TAZ221" s="319"/>
      <c r="TBA221" s="319"/>
      <c r="TBB221" s="319"/>
      <c r="TBC221" s="319"/>
      <c r="TBD221" s="319"/>
      <c r="TBE221" s="319"/>
      <c r="TBF221" s="319"/>
      <c r="TBG221" s="319"/>
      <c r="TBH221" s="319"/>
      <c r="TBI221" s="319"/>
      <c r="TBJ221" s="319"/>
      <c r="TBK221" s="319"/>
      <c r="TBL221" s="319"/>
      <c r="TBM221" s="319"/>
      <c r="TBN221" s="319"/>
      <c r="TBO221" s="319"/>
      <c r="TBP221" s="319"/>
      <c r="TBQ221" s="319"/>
      <c r="TBR221" s="319"/>
      <c r="TBS221" s="319"/>
      <c r="TBT221" s="319"/>
      <c r="TBU221" s="319"/>
      <c r="TBV221" s="319"/>
      <c r="TBW221" s="319"/>
      <c r="TBX221" s="319"/>
      <c r="TBY221" s="319"/>
      <c r="TBZ221" s="319"/>
      <c r="TCA221" s="319"/>
      <c r="TCB221" s="319"/>
      <c r="TCC221" s="319"/>
      <c r="TCD221" s="319"/>
      <c r="TCE221" s="319"/>
      <c r="TCF221" s="319"/>
      <c r="TCG221" s="319"/>
      <c r="TCH221" s="319"/>
      <c r="TCI221" s="319"/>
      <c r="TCJ221" s="319"/>
      <c r="TCK221" s="319"/>
      <c r="TCL221" s="319"/>
      <c r="TCM221" s="319"/>
      <c r="TCN221" s="319"/>
      <c r="TCO221" s="319"/>
      <c r="TCP221" s="319"/>
      <c r="TCQ221" s="319"/>
      <c r="TCR221" s="319"/>
      <c r="TCS221" s="319"/>
      <c r="TCT221" s="319"/>
      <c r="TCU221" s="319"/>
      <c r="TCV221" s="319"/>
      <c r="TCW221" s="319"/>
      <c r="TCX221" s="319"/>
      <c r="TCY221" s="319"/>
      <c r="TCZ221" s="319"/>
      <c r="TDA221" s="319"/>
      <c r="TDB221" s="319"/>
      <c r="TDC221" s="319"/>
      <c r="TDD221" s="319"/>
      <c r="TDE221" s="319"/>
      <c r="TDF221" s="319"/>
      <c r="TDG221" s="319"/>
      <c r="TDH221" s="319"/>
      <c r="TDI221" s="319"/>
      <c r="TDJ221" s="319"/>
      <c r="TDK221" s="319"/>
      <c r="TDL221" s="319"/>
      <c r="TDM221" s="319"/>
      <c r="TDN221" s="319"/>
      <c r="TDO221" s="319"/>
      <c r="TDP221" s="319"/>
      <c r="TDQ221" s="319"/>
      <c r="TDR221" s="319"/>
      <c r="TDS221" s="319"/>
      <c r="TDT221" s="319"/>
      <c r="TDU221" s="319"/>
      <c r="TDV221" s="319"/>
      <c r="TDW221" s="319"/>
      <c r="TDX221" s="319"/>
      <c r="TDY221" s="319"/>
      <c r="TDZ221" s="319"/>
      <c r="TEA221" s="319"/>
      <c r="TEB221" s="319"/>
      <c r="TEC221" s="319"/>
      <c r="TED221" s="319"/>
      <c r="TEE221" s="319"/>
      <c r="TEF221" s="319"/>
      <c r="TEG221" s="319"/>
      <c r="TEH221" s="319"/>
      <c r="TEI221" s="319"/>
      <c r="TEJ221" s="319"/>
      <c r="TEK221" s="319"/>
      <c r="TEL221" s="319"/>
      <c r="TEM221" s="319"/>
      <c r="TEN221" s="319"/>
      <c r="TEO221" s="319"/>
      <c r="TEP221" s="319"/>
      <c r="TEQ221" s="319"/>
      <c r="TER221" s="319"/>
      <c r="TES221" s="319"/>
      <c r="TET221" s="319"/>
      <c r="TEU221" s="319"/>
      <c r="TEV221" s="319"/>
      <c r="TEW221" s="319"/>
      <c r="TEX221" s="319"/>
      <c r="TEY221" s="319"/>
      <c r="TEZ221" s="319"/>
      <c r="TFA221" s="319"/>
      <c r="TFB221" s="319"/>
      <c r="TFC221" s="319"/>
      <c r="TFD221" s="319"/>
      <c r="TFE221" s="319"/>
      <c r="TFF221" s="319"/>
      <c r="TFG221" s="319"/>
      <c r="TFH221" s="319"/>
      <c r="TFI221" s="319"/>
      <c r="TFJ221" s="319"/>
      <c r="TFK221" s="319"/>
      <c r="TFL221" s="319"/>
      <c r="TFM221" s="319"/>
      <c r="TFN221" s="319"/>
      <c r="TFO221" s="319"/>
      <c r="TFP221" s="319"/>
      <c r="TFQ221" s="319"/>
      <c r="TFR221" s="319"/>
      <c r="TFS221" s="319"/>
      <c r="TFT221" s="319"/>
      <c r="TFU221" s="319"/>
      <c r="TFV221" s="319"/>
      <c r="TFW221" s="319"/>
      <c r="TFX221" s="319"/>
      <c r="TFY221" s="319"/>
      <c r="TFZ221" s="319"/>
      <c r="TGA221" s="319"/>
      <c r="TGB221" s="319"/>
      <c r="TGC221" s="319"/>
      <c r="TGD221" s="319"/>
      <c r="TGE221" s="319"/>
      <c r="TGF221" s="319"/>
      <c r="TGG221" s="319"/>
      <c r="TGH221" s="319"/>
      <c r="TGI221" s="319"/>
      <c r="TGJ221" s="319"/>
      <c r="TGK221" s="319"/>
      <c r="TGL221" s="319"/>
      <c r="TGM221" s="319"/>
      <c r="TGN221" s="319"/>
      <c r="TGO221" s="319"/>
      <c r="TGP221" s="319"/>
      <c r="TGQ221" s="319"/>
      <c r="TGR221" s="319"/>
      <c r="TGS221" s="319"/>
      <c r="TGT221" s="319"/>
      <c r="TGU221" s="319"/>
      <c r="TGV221" s="319"/>
      <c r="TGW221" s="319"/>
      <c r="TGX221" s="319"/>
      <c r="TGY221" s="319"/>
      <c r="TGZ221" s="319"/>
      <c r="THA221" s="319"/>
      <c r="THB221" s="319"/>
      <c r="THC221" s="319"/>
      <c r="THD221" s="319"/>
      <c r="THE221" s="319"/>
      <c r="THF221" s="319"/>
      <c r="THG221" s="319"/>
      <c r="THH221" s="319"/>
      <c r="THI221" s="319"/>
      <c r="THJ221" s="319"/>
      <c r="THK221" s="319"/>
      <c r="THL221" s="319"/>
      <c r="THM221" s="319"/>
      <c r="THN221" s="319"/>
      <c r="THO221" s="319"/>
      <c r="THP221" s="319"/>
      <c r="THQ221" s="319"/>
      <c r="THR221" s="319"/>
      <c r="THS221" s="319"/>
      <c r="THT221" s="319"/>
      <c r="THU221" s="319"/>
      <c r="THV221" s="319"/>
      <c r="THW221" s="319"/>
      <c r="THX221" s="319"/>
      <c r="THY221" s="319"/>
      <c r="THZ221" s="319"/>
      <c r="TIA221" s="319"/>
      <c r="TIB221" s="319"/>
      <c r="TIC221" s="319"/>
      <c r="TID221" s="319"/>
      <c r="TIE221" s="319"/>
      <c r="TIF221" s="319"/>
      <c r="TIG221" s="319"/>
      <c r="TIH221" s="319"/>
      <c r="TII221" s="319"/>
      <c r="TIJ221" s="319"/>
      <c r="TIK221" s="319"/>
      <c r="TIL221" s="319"/>
      <c r="TIM221" s="319"/>
      <c r="TIN221" s="319"/>
      <c r="TIO221" s="319"/>
      <c r="TIP221" s="319"/>
      <c r="TIQ221" s="319"/>
      <c r="TIR221" s="319"/>
      <c r="TIS221" s="319"/>
      <c r="TIT221" s="319"/>
      <c r="TIU221" s="319"/>
      <c r="TIV221" s="319"/>
      <c r="TIW221" s="319"/>
      <c r="TIX221" s="319"/>
      <c r="TIY221" s="319"/>
      <c r="TIZ221" s="319"/>
      <c r="TJA221" s="319"/>
      <c r="TJB221" s="319"/>
      <c r="TJC221" s="319"/>
      <c r="TJD221" s="319"/>
      <c r="TJE221" s="319"/>
      <c r="TJF221" s="319"/>
      <c r="TJG221" s="319"/>
      <c r="TJH221" s="319"/>
      <c r="TJI221" s="319"/>
      <c r="TJJ221" s="319"/>
      <c r="TJK221" s="319"/>
      <c r="TJL221" s="319"/>
      <c r="TJM221" s="319"/>
      <c r="TJN221" s="319"/>
      <c r="TJO221" s="319"/>
      <c r="TJP221" s="319"/>
      <c r="TJQ221" s="319"/>
      <c r="TJR221" s="319"/>
      <c r="TJS221" s="319"/>
      <c r="TJT221" s="319"/>
      <c r="TJU221" s="319"/>
      <c r="TJV221" s="319"/>
      <c r="TJW221" s="319"/>
      <c r="TJX221" s="319"/>
      <c r="TJY221" s="319"/>
      <c r="TJZ221" s="319"/>
      <c r="TKA221" s="319"/>
      <c r="TKB221" s="319"/>
      <c r="TKC221" s="319"/>
      <c r="TKD221" s="319"/>
      <c r="TKE221" s="319"/>
      <c r="TKF221" s="319"/>
      <c r="TKG221" s="319"/>
      <c r="TKH221" s="319"/>
      <c r="TKI221" s="319"/>
      <c r="TKJ221" s="319"/>
      <c r="TKK221" s="319"/>
      <c r="TKL221" s="319"/>
      <c r="TKM221" s="319"/>
      <c r="TKN221" s="319"/>
      <c r="TKO221" s="319"/>
      <c r="TKP221" s="319"/>
      <c r="TKQ221" s="319"/>
      <c r="TKR221" s="319"/>
      <c r="TKS221" s="319"/>
      <c r="TKT221" s="319"/>
      <c r="TKU221" s="319"/>
      <c r="TKV221" s="319"/>
      <c r="TKW221" s="319"/>
      <c r="TKX221" s="319"/>
      <c r="TKY221" s="319"/>
      <c r="TKZ221" s="319"/>
      <c r="TLA221" s="319"/>
      <c r="TLB221" s="319"/>
      <c r="TLC221" s="319"/>
      <c r="TLD221" s="319"/>
      <c r="TLE221" s="319"/>
      <c r="TLF221" s="319"/>
      <c r="TLG221" s="319"/>
      <c r="TLH221" s="319"/>
      <c r="TLI221" s="319"/>
      <c r="TLJ221" s="319"/>
      <c r="TLK221" s="319"/>
      <c r="TLL221" s="319"/>
      <c r="TLM221" s="319"/>
      <c r="TLN221" s="319"/>
      <c r="TLO221" s="319"/>
      <c r="TLP221" s="319"/>
      <c r="TLQ221" s="319"/>
      <c r="TLR221" s="319"/>
      <c r="TLS221" s="319"/>
      <c r="TLT221" s="319"/>
      <c r="TLU221" s="319"/>
      <c r="TLV221" s="319"/>
      <c r="TLW221" s="319"/>
      <c r="TLX221" s="319"/>
      <c r="TLY221" s="319"/>
      <c r="TLZ221" s="319"/>
      <c r="TMA221" s="319"/>
      <c r="TMB221" s="319"/>
      <c r="TMC221" s="319"/>
      <c r="TMD221" s="319"/>
      <c r="TME221" s="319"/>
      <c r="TMF221" s="319"/>
      <c r="TMG221" s="319"/>
      <c r="TMH221" s="319"/>
      <c r="TMI221" s="319"/>
      <c r="TMJ221" s="319"/>
      <c r="TMK221" s="319"/>
      <c r="TML221" s="319"/>
      <c r="TMM221" s="319"/>
      <c r="TMN221" s="319"/>
      <c r="TMO221" s="319"/>
      <c r="TMP221" s="319"/>
      <c r="TMQ221" s="319"/>
      <c r="TMR221" s="319"/>
      <c r="TMS221" s="319"/>
      <c r="TMT221" s="319"/>
      <c r="TMU221" s="319"/>
      <c r="TMV221" s="319"/>
      <c r="TMW221" s="319"/>
      <c r="TMX221" s="319"/>
      <c r="TMY221" s="319"/>
      <c r="TMZ221" s="319"/>
      <c r="TNA221" s="319"/>
      <c r="TNB221" s="319"/>
      <c r="TNC221" s="319"/>
      <c r="TND221" s="319"/>
      <c r="TNE221" s="319"/>
      <c r="TNF221" s="319"/>
      <c r="TNG221" s="319"/>
      <c r="TNH221" s="319"/>
      <c r="TNI221" s="319"/>
      <c r="TNJ221" s="319"/>
      <c r="TNK221" s="319"/>
      <c r="TNL221" s="319"/>
      <c r="TNM221" s="319"/>
      <c r="TNN221" s="319"/>
      <c r="TNO221" s="319"/>
      <c r="TNP221" s="319"/>
      <c r="TNQ221" s="319"/>
      <c r="TNR221" s="319"/>
      <c r="TNS221" s="319"/>
      <c r="TNT221" s="319"/>
      <c r="TNU221" s="319"/>
      <c r="TNV221" s="319"/>
      <c r="TNW221" s="319"/>
      <c r="TNX221" s="319"/>
      <c r="TNY221" s="319"/>
      <c r="TNZ221" s="319"/>
      <c r="TOA221" s="319"/>
      <c r="TOB221" s="319"/>
      <c r="TOC221" s="319"/>
      <c r="TOD221" s="319"/>
      <c r="TOE221" s="319"/>
      <c r="TOF221" s="319"/>
      <c r="TOG221" s="319"/>
      <c r="TOH221" s="319"/>
      <c r="TOI221" s="319"/>
      <c r="TOJ221" s="319"/>
      <c r="TOK221" s="319"/>
      <c r="TOL221" s="319"/>
      <c r="TOM221" s="319"/>
      <c r="TON221" s="319"/>
      <c r="TOO221" s="319"/>
      <c r="TOP221" s="319"/>
      <c r="TOQ221" s="319"/>
      <c r="TOR221" s="319"/>
      <c r="TOS221" s="319"/>
      <c r="TOT221" s="319"/>
      <c r="TOU221" s="319"/>
      <c r="TOV221" s="319"/>
      <c r="TOW221" s="319"/>
      <c r="TOX221" s="319"/>
      <c r="TOY221" s="319"/>
      <c r="TOZ221" s="319"/>
      <c r="TPA221" s="319"/>
      <c r="TPB221" s="319"/>
      <c r="TPC221" s="319"/>
      <c r="TPD221" s="319"/>
      <c r="TPE221" s="319"/>
      <c r="TPF221" s="319"/>
      <c r="TPG221" s="319"/>
      <c r="TPH221" s="319"/>
      <c r="TPI221" s="319"/>
      <c r="TPJ221" s="319"/>
      <c r="TPK221" s="319"/>
      <c r="TPL221" s="319"/>
      <c r="TPM221" s="319"/>
      <c r="TPN221" s="319"/>
      <c r="TPO221" s="319"/>
      <c r="TPP221" s="319"/>
      <c r="TPQ221" s="319"/>
      <c r="TPR221" s="319"/>
      <c r="TPS221" s="319"/>
      <c r="TPT221" s="319"/>
      <c r="TPU221" s="319"/>
      <c r="TPV221" s="319"/>
      <c r="TPW221" s="319"/>
      <c r="TPX221" s="319"/>
      <c r="TPY221" s="319"/>
      <c r="TPZ221" s="319"/>
      <c r="TQA221" s="319"/>
      <c r="TQB221" s="319"/>
      <c r="TQC221" s="319"/>
      <c r="TQD221" s="319"/>
      <c r="TQE221" s="319"/>
      <c r="TQF221" s="319"/>
      <c r="TQG221" s="319"/>
      <c r="TQH221" s="319"/>
      <c r="TQI221" s="319"/>
      <c r="TQJ221" s="319"/>
      <c r="TQK221" s="319"/>
      <c r="TQL221" s="319"/>
      <c r="TQM221" s="319"/>
      <c r="TQN221" s="319"/>
      <c r="TQO221" s="319"/>
      <c r="TQP221" s="319"/>
      <c r="TQQ221" s="319"/>
      <c r="TQR221" s="319"/>
      <c r="TQS221" s="319"/>
      <c r="TQT221" s="319"/>
      <c r="TQU221" s="319"/>
      <c r="TQV221" s="319"/>
      <c r="TQW221" s="319"/>
      <c r="TQX221" s="319"/>
      <c r="TQY221" s="319"/>
      <c r="TQZ221" s="319"/>
      <c r="TRA221" s="319"/>
      <c r="TRB221" s="319"/>
      <c r="TRC221" s="319"/>
      <c r="TRD221" s="319"/>
      <c r="TRE221" s="319"/>
      <c r="TRF221" s="319"/>
      <c r="TRG221" s="319"/>
      <c r="TRH221" s="319"/>
      <c r="TRI221" s="319"/>
      <c r="TRJ221" s="319"/>
      <c r="TRK221" s="319"/>
      <c r="TRL221" s="319"/>
      <c r="TRM221" s="319"/>
      <c r="TRN221" s="319"/>
      <c r="TRO221" s="319"/>
      <c r="TRP221" s="319"/>
      <c r="TRQ221" s="319"/>
      <c r="TRR221" s="319"/>
      <c r="TRS221" s="319"/>
      <c r="TRT221" s="319"/>
      <c r="TRU221" s="319"/>
      <c r="TRV221" s="319"/>
      <c r="TRW221" s="319"/>
      <c r="TRX221" s="319"/>
      <c r="TRY221" s="319"/>
      <c r="TRZ221" s="319"/>
      <c r="TSA221" s="319"/>
      <c r="TSB221" s="319"/>
      <c r="TSC221" s="319"/>
      <c r="TSD221" s="319"/>
      <c r="TSE221" s="319"/>
      <c r="TSF221" s="319"/>
      <c r="TSG221" s="319"/>
      <c r="TSH221" s="319"/>
      <c r="TSI221" s="319"/>
      <c r="TSJ221" s="319"/>
      <c r="TSK221" s="319"/>
      <c r="TSL221" s="319"/>
      <c r="TSM221" s="319"/>
      <c r="TSN221" s="319"/>
      <c r="TSO221" s="319"/>
      <c r="TSP221" s="319"/>
      <c r="TSQ221" s="319"/>
      <c r="TSR221" s="319"/>
      <c r="TSS221" s="319"/>
      <c r="TST221" s="319"/>
      <c r="TSU221" s="319"/>
      <c r="TSV221" s="319"/>
      <c r="TSW221" s="319"/>
      <c r="TSX221" s="319"/>
      <c r="TSY221" s="319"/>
      <c r="TSZ221" s="319"/>
      <c r="TTA221" s="319"/>
      <c r="TTB221" s="319"/>
      <c r="TTC221" s="319"/>
      <c r="TTD221" s="319"/>
      <c r="TTE221" s="319"/>
      <c r="TTF221" s="319"/>
      <c r="TTG221" s="319"/>
      <c r="TTH221" s="319"/>
      <c r="TTI221" s="319"/>
      <c r="TTJ221" s="319"/>
      <c r="TTK221" s="319"/>
      <c r="TTL221" s="319"/>
      <c r="TTM221" s="319"/>
      <c r="TTN221" s="319"/>
      <c r="TTO221" s="319"/>
      <c r="TTP221" s="319"/>
      <c r="TTQ221" s="319"/>
      <c r="TTR221" s="319"/>
      <c r="TTS221" s="319"/>
      <c r="TTT221" s="319"/>
      <c r="TTU221" s="319"/>
      <c r="TTV221" s="319"/>
      <c r="TTW221" s="319"/>
      <c r="TTX221" s="319"/>
      <c r="TTY221" s="319"/>
      <c r="TTZ221" s="319"/>
      <c r="TUA221" s="319"/>
      <c r="TUB221" s="319"/>
      <c r="TUC221" s="319"/>
      <c r="TUD221" s="319"/>
      <c r="TUE221" s="319"/>
      <c r="TUF221" s="319"/>
      <c r="TUG221" s="319"/>
      <c r="TUH221" s="319"/>
      <c r="TUI221" s="319"/>
      <c r="TUJ221" s="319"/>
      <c r="TUK221" s="319"/>
      <c r="TUL221" s="319"/>
      <c r="TUM221" s="319"/>
      <c r="TUN221" s="319"/>
      <c r="TUO221" s="319"/>
      <c r="TUP221" s="319"/>
      <c r="TUQ221" s="319"/>
      <c r="TUR221" s="319"/>
      <c r="TUS221" s="319"/>
      <c r="TUT221" s="319"/>
      <c r="TUU221" s="319"/>
      <c r="TUV221" s="319"/>
      <c r="TUW221" s="319"/>
      <c r="TUX221" s="319"/>
      <c r="TUY221" s="319"/>
      <c r="TUZ221" s="319"/>
      <c r="TVA221" s="319"/>
      <c r="TVB221" s="319"/>
      <c r="TVC221" s="319"/>
      <c r="TVD221" s="319"/>
      <c r="TVE221" s="319"/>
      <c r="TVF221" s="319"/>
      <c r="TVG221" s="319"/>
      <c r="TVH221" s="319"/>
      <c r="TVI221" s="319"/>
      <c r="TVJ221" s="319"/>
      <c r="TVK221" s="319"/>
      <c r="TVL221" s="319"/>
      <c r="TVM221" s="319"/>
      <c r="TVN221" s="319"/>
      <c r="TVO221" s="319"/>
      <c r="TVP221" s="319"/>
      <c r="TVQ221" s="319"/>
      <c r="TVR221" s="319"/>
      <c r="TVS221" s="319"/>
      <c r="TVT221" s="319"/>
      <c r="TVU221" s="319"/>
      <c r="TVV221" s="319"/>
      <c r="TVW221" s="319"/>
      <c r="TVX221" s="319"/>
      <c r="TVY221" s="319"/>
      <c r="TVZ221" s="319"/>
      <c r="TWA221" s="319"/>
      <c r="TWB221" s="319"/>
      <c r="TWC221" s="319"/>
      <c r="TWD221" s="319"/>
      <c r="TWE221" s="319"/>
      <c r="TWF221" s="319"/>
      <c r="TWG221" s="319"/>
      <c r="TWH221" s="319"/>
      <c r="TWI221" s="319"/>
      <c r="TWJ221" s="319"/>
      <c r="TWK221" s="319"/>
      <c r="TWL221" s="319"/>
      <c r="TWM221" s="319"/>
      <c r="TWN221" s="319"/>
      <c r="TWO221" s="319"/>
      <c r="TWP221" s="319"/>
      <c r="TWQ221" s="319"/>
      <c r="TWR221" s="319"/>
      <c r="TWS221" s="319"/>
      <c r="TWT221" s="319"/>
      <c r="TWU221" s="319"/>
      <c r="TWV221" s="319"/>
      <c r="TWW221" s="319"/>
      <c r="TWX221" s="319"/>
      <c r="TWY221" s="319"/>
      <c r="TWZ221" s="319"/>
      <c r="TXA221" s="319"/>
      <c r="TXB221" s="319"/>
      <c r="TXC221" s="319"/>
      <c r="TXD221" s="319"/>
      <c r="TXE221" s="319"/>
      <c r="TXF221" s="319"/>
      <c r="TXG221" s="319"/>
      <c r="TXH221" s="319"/>
      <c r="TXI221" s="319"/>
      <c r="TXJ221" s="319"/>
      <c r="TXK221" s="319"/>
      <c r="TXL221" s="319"/>
      <c r="TXM221" s="319"/>
      <c r="TXN221" s="319"/>
      <c r="TXO221" s="319"/>
      <c r="TXP221" s="319"/>
      <c r="TXQ221" s="319"/>
      <c r="TXR221" s="319"/>
      <c r="TXS221" s="319"/>
      <c r="TXT221" s="319"/>
      <c r="TXU221" s="319"/>
      <c r="TXV221" s="319"/>
      <c r="TXW221" s="319"/>
      <c r="TXX221" s="319"/>
      <c r="TXY221" s="319"/>
      <c r="TXZ221" s="319"/>
      <c r="TYA221" s="319"/>
      <c r="TYB221" s="319"/>
      <c r="TYC221" s="319"/>
      <c r="TYD221" s="319"/>
      <c r="TYE221" s="319"/>
      <c r="TYF221" s="319"/>
      <c r="TYG221" s="319"/>
      <c r="TYH221" s="319"/>
      <c r="TYI221" s="319"/>
      <c r="TYJ221" s="319"/>
      <c r="TYK221" s="319"/>
      <c r="TYL221" s="319"/>
      <c r="TYM221" s="319"/>
      <c r="TYN221" s="319"/>
      <c r="TYO221" s="319"/>
      <c r="TYP221" s="319"/>
      <c r="TYQ221" s="319"/>
      <c r="TYR221" s="319"/>
      <c r="TYS221" s="319"/>
      <c r="TYT221" s="319"/>
      <c r="TYU221" s="319"/>
      <c r="TYV221" s="319"/>
      <c r="TYW221" s="319"/>
      <c r="TYX221" s="319"/>
      <c r="TYY221" s="319"/>
      <c r="TYZ221" s="319"/>
      <c r="TZA221" s="319"/>
      <c r="TZB221" s="319"/>
      <c r="TZC221" s="319"/>
      <c r="TZD221" s="319"/>
      <c r="TZE221" s="319"/>
      <c r="TZF221" s="319"/>
      <c r="TZG221" s="319"/>
      <c r="TZH221" s="319"/>
      <c r="TZI221" s="319"/>
      <c r="TZJ221" s="319"/>
      <c r="TZK221" s="319"/>
      <c r="TZL221" s="319"/>
      <c r="TZM221" s="319"/>
      <c r="TZN221" s="319"/>
      <c r="TZO221" s="319"/>
      <c r="TZP221" s="319"/>
      <c r="TZQ221" s="319"/>
      <c r="TZR221" s="319"/>
      <c r="TZS221" s="319"/>
      <c r="TZT221" s="319"/>
      <c r="TZU221" s="319"/>
      <c r="TZV221" s="319"/>
      <c r="TZW221" s="319"/>
      <c r="TZX221" s="319"/>
      <c r="TZY221" s="319"/>
      <c r="TZZ221" s="319"/>
      <c r="UAA221" s="319"/>
      <c r="UAB221" s="319"/>
      <c r="UAC221" s="319"/>
      <c r="UAD221" s="319"/>
      <c r="UAE221" s="319"/>
      <c r="UAF221" s="319"/>
      <c r="UAG221" s="319"/>
      <c r="UAH221" s="319"/>
      <c r="UAI221" s="319"/>
      <c r="UAJ221" s="319"/>
      <c r="UAK221" s="319"/>
      <c r="UAL221" s="319"/>
      <c r="UAM221" s="319"/>
      <c r="UAN221" s="319"/>
      <c r="UAO221" s="319"/>
      <c r="UAP221" s="319"/>
      <c r="UAQ221" s="319"/>
      <c r="UAR221" s="319"/>
      <c r="UAS221" s="319"/>
      <c r="UAT221" s="319"/>
      <c r="UAU221" s="319"/>
      <c r="UAV221" s="319"/>
      <c r="UAW221" s="319"/>
      <c r="UAX221" s="319"/>
      <c r="UAY221" s="319"/>
      <c r="UAZ221" s="319"/>
      <c r="UBA221" s="319"/>
      <c r="UBB221" s="319"/>
      <c r="UBC221" s="319"/>
      <c r="UBD221" s="319"/>
      <c r="UBE221" s="319"/>
      <c r="UBF221" s="319"/>
      <c r="UBG221" s="319"/>
      <c r="UBH221" s="319"/>
      <c r="UBI221" s="319"/>
      <c r="UBJ221" s="319"/>
      <c r="UBK221" s="319"/>
      <c r="UBL221" s="319"/>
      <c r="UBM221" s="319"/>
      <c r="UBN221" s="319"/>
      <c r="UBO221" s="319"/>
      <c r="UBP221" s="319"/>
      <c r="UBQ221" s="319"/>
      <c r="UBR221" s="319"/>
      <c r="UBS221" s="319"/>
      <c r="UBT221" s="319"/>
      <c r="UBU221" s="319"/>
      <c r="UBV221" s="319"/>
      <c r="UBW221" s="319"/>
      <c r="UBX221" s="319"/>
      <c r="UBY221" s="319"/>
      <c r="UBZ221" s="319"/>
      <c r="UCA221" s="319"/>
      <c r="UCB221" s="319"/>
      <c r="UCC221" s="319"/>
      <c r="UCD221" s="319"/>
      <c r="UCE221" s="319"/>
      <c r="UCF221" s="319"/>
      <c r="UCG221" s="319"/>
      <c r="UCH221" s="319"/>
      <c r="UCI221" s="319"/>
      <c r="UCJ221" s="319"/>
      <c r="UCK221" s="319"/>
      <c r="UCL221" s="319"/>
      <c r="UCM221" s="319"/>
      <c r="UCN221" s="319"/>
      <c r="UCO221" s="319"/>
      <c r="UCP221" s="319"/>
      <c r="UCQ221" s="319"/>
      <c r="UCR221" s="319"/>
      <c r="UCS221" s="319"/>
      <c r="UCT221" s="319"/>
      <c r="UCU221" s="319"/>
      <c r="UCV221" s="319"/>
      <c r="UCW221" s="319"/>
      <c r="UCX221" s="319"/>
      <c r="UCY221" s="319"/>
      <c r="UCZ221" s="319"/>
      <c r="UDA221" s="319"/>
      <c r="UDB221" s="319"/>
      <c r="UDC221" s="319"/>
      <c r="UDD221" s="319"/>
      <c r="UDE221" s="319"/>
      <c r="UDF221" s="319"/>
      <c r="UDG221" s="319"/>
      <c r="UDH221" s="319"/>
      <c r="UDI221" s="319"/>
      <c r="UDJ221" s="319"/>
      <c r="UDK221" s="319"/>
      <c r="UDL221" s="319"/>
      <c r="UDM221" s="319"/>
      <c r="UDN221" s="319"/>
      <c r="UDO221" s="319"/>
      <c r="UDP221" s="319"/>
      <c r="UDQ221" s="319"/>
      <c r="UDR221" s="319"/>
      <c r="UDS221" s="319"/>
      <c r="UDT221" s="319"/>
      <c r="UDU221" s="319"/>
      <c r="UDV221" s="319"/>
      <c r="UDW221" s="319"/>
      <c r="UDX221" s="319"/>
      <c r="UDY221" s="319"/>
      <c r="UDZ221" s="319"/>
      <c r="UEA221" s="319"/>
      <c r="UEB221" s="319"/>
      <c r="UEC221" s="319"/>
      <c r="UED221" s="319"/>
      <c r="UEE221" s="319"/>
      <c r="UEF221" s="319"/>
      <c r="UEG221" s="319"/>
      <c r="UEH221" s="319"/>
      <c r="UEI221" s="319"/>
      <c r="UEJ221" s="319"/>
      <c r="UEK221" s="319"/>
      <c r="UEL221" s="319"/>
      <c r="UEM221" s="319"/>
      <c r="UEN221" s="319"/>
      <c r="UEO221" s="319"/>
      <c r="UEP221" s="319"/>
      <c r="UEQ221" s="319"/>
      <c r="UER221" s="319"/>
      <c r="UES221" s="319"/>
      <c r="UET221" s="319"/>
      <c r="UEU221" s="319"/>
      <c r="UEV221" s="319"/>
      <c r="UEW221" s="319"/>
      <c r="UEX221" s="319"/>
      <c r="UEY221" s="319"/>
      <c r="UEZ221" s="319"/>
      <c r="UFA221" s="319"/>
      <c r="UFB221" s="319"/>
      <c r="UFC221" s="319"/>
      <c r="UFD221" s="319"/>
      <c r="UFE221" s="319"/>
      <c r="UFF221" s="319"/>
      <c r="UFG221" s="319"/>
      <c r="UFH221" s="319"/>
      <c r="UFI221" s="319"/>
      <c r="UFJ221" s="319"/>
      <c r="UFK221" s="319"/>
      <c r="UFL221" s="319"/>
      <c r="UFM221" s="319"/>
      <c r="UFN221" s="319"/>
      <c r="UFO221" s="319"/>
      <c r="UFP221" s="319"/>
      <c r="UFQ221" s="319"/>
      <c r="UFR221" s="319"/>
      <c r="UFS221" s="319"/>
      <c r="UFT221" s="319"/>
      <c r="UFU221" s="319"/>
      <c r="UFV221" s="319"/>
      <c r="UFW221" s="319"/>
      <c r="UFX221" s="319"/>
      <c r="UFY221" s="319"/>
      <c r="UFZ221" s="319"/>
      <c r="UGA221" s="319"/>
      <c r="UGB221" s="319"/>
      <c r="UGC221" s="319"/>
      <c r="UGD221" s="319"/>
      <c r="UGE221" s="319"/>
      <c r="UGF221" s="319"/>
      <c r="UGG221" s="319"/>
      <c r="UGH221" s="319"/>
      <c r="UGI221" s="319"/>
      <c r="UGJ221" s="319"/>
      <c r="UGK221" s="319"/>
      <c r="UGL221" s="319"/>
      <c r="UGM221" s="319"/>
      <c r="UGN221" s="319"/>
      <c r="UGO221" s="319"/>
      <c r="UGP221" s="319"/>
      <c r="UGQ221" s="319"/>
      <c r="UGR221" s="319"/>
      <c r="UGS221" s="319"/>
      <c r="UGT221" s="319"/>
      <c r="UGU221" s="319"/>
      <c r="UGV221" s="319"/>
      <c r="UGW221" s="319"/>
      <c r="UGX221" s="319"/>
      <c r="UGY221" s="319"/>
      <c r="UGZ221" s="319"/>
      <c r="UHA221" s="319"/>
      <c r="UHB221" s="319"/>
      <c r="UHC221" s="319"/>
      <c r="UHD221" s="319"/>
      <c r="UHE221" s="319"/>
      <c r="UHF221" s="319"/>
      <c r="UHG221" s="319"/>
      <c r="UHH221" s="319"/>
      <c r="UHI221" s="319"/>
      <c r="UHJ221" s="319"/>
      <c r="UHK221" s="319"/>
      <c r="UHL221" s="319"/>
      <c r="UHM221" s="319"/>
      <c r="UHN221" s="319"/>
      <c r="UHO221" s="319"/>
      <c r="UHP221" s="319"/>
      <c r="UHQ221" s="319"/>
      <c r="UHR221" s="319"/>
      <c r="UHS221" s="319"/>
      <c r="UHT221" s="319"/>
      <c r="UHU221" s="319"/>
      <c r="UHV221" s="319"/>
      <c r="UHW221" s="319"/>
      <c r="UHX221" s="319"/>
      <c r="UHY221" s="319"/>
      <c r="UHZ221" s="319"/>
      <c r="UIA221" s="319"/>
      <c r="UIB221" s="319"/>
      <c r="UIC221" s="319"/>
      <c r="UID221" s="319"/>
      <c r="UIE221" s="319"/>
      <c r="UIF221" s="319"/>
      <c r="UIG221" s="319"/>
      <c r="UIH221" s="319"/>
      <c r="UII221" s="319"/>
      <c r="UIJ221" s="319"/>
      <c r="UIK221" s="319"/>
      <c r="UIL221" s="319"/>
      <c r="UIM221" s="319"/>
      <c r="UIN221" s="319"/>
      <c r="UIO221" s="319"/>
      <c r="UIP221" s="319"/>
      <c r="UIQ221" s="319"/>
      <c r="UIR221" s="319"/>
      <c r="UIS221" s="319"/>
      <c r="UIT221" s="319"/>
      <c r="UIU221" s="319"/>
      <c r="UIV221" s="319"/>
      <c r="UIW221" s="319"/>
      <c r="UIX221" s="319"/>
      <c r="UIY221" s="319"/>
      <c r="UIZ221" s="319"/>
      <c r="UJA221" s="319"/>
      <c r="UJB221" s="319"/>
      <c r="UJC221" s="319"/>
      <c r="UJD221" s="319"/>
      <c r="UJE221" s="319"/>
      <c r="UJF221" s="319"/>
      <c r="UJG221" s="319"/>
      <c r="UJH221" s="319"/>
      <c r="UJI221" s="319"/>
      <c r="UJJ221" s="319"/>
      <c r="UJK221" s="319"/>
      <c r="UJL221" s="319"/>
      <c r="UJM221" s="319"/>
      <c r="UJN221" s="319"/>
      <c r="UJO221" s="319"/>
      <c r="UJP221" s="319"/>
      <c r="UJQ221" s="319"/>
      <c r="UJR221" s="319"/>
      <c r="UJS221" s="319"/>
      <c r="UJT221" s="319"/>
      <c r="UJU221" s="319"/>
      <c r="UJV221" s="319"/>
      <c r="UJW221" s="319"/>
      <c r="UJX221" s="319"/>
      <c r="UJY221" s="319"/>
      <c r="UJZ221" s="319"/>
      <c r="UKA221" s="319"/>
      <c r="UKB221" s="319"/>
      <c r="UKC221" s="319"/>
      <c r="UKD221" s="319"/>
      <c r="UKE221" s="319"/>
      <c r="UKF221" s="319"/>
      <c r="UKG221" s="319"/>
      <c r="UKH221" s="319"/>
      <c r="UKI221" s="319"/>
      <c r="UKJ221" s="319"/>
      <c r="UKK221" s="319"/>
      <c r="UKL221" s="319"/>
      <c r="UKM221" s="319"/>
      <c r="UKN221" s="319"/>
      <c r="UKO221" s="319"/>
      <c r="UKP221" s="319"/>
      <c r="UKQ221" s="319"/>
      <c r="UKR221" s="319"/>
      <c r="UKS221" s="319"/>
      <c r="UKT221" s="319"/>
      <c r="UKU221" s="319"/>
      <c r="UKV221" s="319"/>
      <c r="UKW221" s="319"/>
      <c r="UKX221" s="319"/>
      <c r="UKY221" s="319"/>
      <c r="UKZ221" s="319"/>
      <c r="ULA221" s="319"/>
      <c r="ULB221" s="319"/>
      <c r="ULC221" s="319"/>
      <c r="ULD221" s="319"/>
      <c r="ULE221" s="319"/>
      <c r="ULF221" s="319"/>
      <c r="ULG221" s="319"/>
      <c r="ULH221" s="319"/>
      <c r="ULI221" s="319"/>
      <c r="ULJ221" s="319"/>
      <c r="ULK221" s="319"/>
      <c r="ULL221" s="319"/>
      <c r="ULM221" s="319"/>
      <c r="ULN221" s="319"/>
      <c r="ULO221" s="319"/>
      <c r="ULP221" s="319"/>
      <c r="ULQ221" s="319"/>
      <c r="ULR221" s="319"/>
      <c r="ULS221" s="319"/>
      <c r="ULT221" s="319"/>
      <c r="ULU221" s="319"/>
      <c r="ULV221" s="319"/>
      <c r="ULW221" s="319"/>
      <c r="ULX221" s="319"/>
      <c r="ULY221" s="319"/>
      <c r="ULZ221" s="319"/>
      <c r="UMA221" s="319"/>
      <c r="UMB221" s="319"/>
      <c r="UMC221" s="319"/>
      <c r="UMD221" s="319"/>
      <c r="UME221" s="319"/>
      <c r="UMF221" s="319"/>
      <c r="UMG221" s="319"/>
      <c r="UMH221" s="319"/>
      <c r="UMI221" s="319"/>
      <c r="UMJ221" s="319"/>
      <c r="UMK221" s="319"/>
      <c r="UML221" s="319"/>
      <c r="UMM221" s="319"/>
      <c r="UMN221" s="319"/>
      <c r="UMO221" s="319"/>
      <c r="UMP221" s="319"/>
      <c r="UMQ221" s="319"/>
      <c r="UMR221" s="319"/>
      <c r="UMS221" s="319"/>
      <c r="UMT221" s="319"/>
      <c r="UMU221" s="319"/>
      <c r="UMV221" s="319"/>
      <c r="UMW221" s="319"/>
      <c r="UMX221" s="319"/>
      <c r="UMY221" s="319"/>
      <c r="UMZ221" s="319"/>
      <c r="UNA221" s="319"/>
      <c r="UNB221" s="319"/>
      <c r="UNC221" s="319"/>
      <c r="UND221" s="319"/>
      <c r="UNE221" s="319"/>
      <c r="UNF221" s="319"/>
      <c r="UNG221" s="319"/>
      <c r="UNH221" s="319"/>
      <c r="UNI221" s="319"/>
      <c r="UNJ221" s="319"/>
      <c r="UNK221" s="319"/>
      <c r="UNL221" s="319"/>
      <c r="UNM221" s="319"/>
      <c r="UNN221" s="319"/>
      <c r="UNO221" s="319"/>
      <c r="UNP221" s="319"/>
      <c r="UNQ221" s="319"/>
      <c r="UNR221" s="319"/>
      <c r="UNS221" s="319"/>
      <c r="UNT221" s="319"/>
      <c r="UNU221" s="319"/>
      <c r="UNV221" s="319"/>
      <c r="UNW221" s="319"/>
      <c r="UNX221" s="319"/>
      <c r="UNY221" s="319"/>
      <c r="UNZ221" s="319"/>
      <c r="UOA221" s="319"/>
      <c r="UOB221" s="319"/>
      <c r="UOC221" s="319"/>
      <c r="UOD221" s="319"/>
      <c r="UOE221" s="319"/>
      <c r="UOF221" s="319"/>
      <c r="UOG221" s="319"/>
      <c r="UOH221" s="319"/>
      <c r="UOI221" s="319"/>
      <c r="UOJ221" s="319"/>
      <c r="UOK221" s="319"/>
      <c r="UOL221" s="319"/>
      <c r="UOM221" s="319"/>
      <c r="UON221" s="319"/>
      <c r="UOO221" s="319"/>
      <c r="UOP221" s="319"/>
      <c r="UOQ221" s="319"/>
      <c r="UOR221" s="319"/>
      <c r="UOS221" s="319"/>
      <c r="UOT221" s="319"/>
      <c r="UOU221" s="319"/>
      <c r="UOV221" s="319"/>
      <c r="UOW221" s="319"/>
      <c r="UOX221" s="319"/>
      <c r="UOY221" s="319"/>
      <c r="UOZ221" s="319"/>
      <c r="UPA221" s="319"/>
      <c r="UPB221" s="319"/>
      <c r="UPC221" s="319"/>
      <c r="UPD221" s="319"/>
      <c r="UPE221" s="319"/>
      <c r="UPF221" s="319"/>
      <c r="UPG221" s="319"/>
      <c r="UPH221" s="319"/>
      <c r="UPI221" s="319"/>
      <c r="UPJ221" s="319"/>
      <c r="UPK221" s="319"/>
      <c r="UPL221" s="319"/>
      <c r="UPM221" s="319"/>
      <c r="UPN221" s="319"/>
      <c r="UPO221" s="319"/>
      <c r="UPP221" s="319"/>
      <c r="UPQ221" s="319"/>
      <c r="UPR221" s="319"/>
      <c r="UPS221" s="319"/>
      <c r="UPT221" s="319"/>
      <c r="UPU221" s="319"/>
      <c r="UPV221" s="319"/>
      <c r="UPW221" s="319"/>
      <c r="UPX221" s="319"/>
      <c r="UPY221" s="319"/>
      <c r="UPZ221" s="319"/>
      <c r="UQA221" s="319"/>
      <c r="UQB221" s="319"/>
      <c r="UQC221" s="319"/>
      <c r="UQD221" s="319"/>
      <c r="UQE221" s="319"/>
      <c r="UQF221" s="319"/>
      <c r="UQG221" s="319"/>
      <c r="UQH221" s="319"/>
      <c r="UQI221" s="319"/>
      <c r="UQJ221" s="319"/>
      <c r="UQK221" s="319"/>
      <c r="UQL221" s="319"/>
      <c r="UQM221" s="319"/>
      <c r="UQN221" s="319"/>
      <c r="UQO221" s="319"/>
      <c r="UQP221" s="319"/>
      <c r="UQQ221" s="319"/>
      <c r="UQR221" s="319"/>
      <c r="UQS221" s="319"/>
      <c r="UQT221" s="319"/>
      <c r="UQU221" s="319"/>
      <c r="UQV221" s="319"/>
      <c r="UQW221" s="319"/>
      <c r="UQX221" s="319"/>
      <c r="UQY221" s="319"/>
      <c r="UQZ221" s="319"/>
      <c r="URA221" s="319"/>
      <c r="URB221" s="319"/>
      <c r="URC221" s="319"/>
      <c r="URD221" s="319"/>
      <c r="URE221" s="319"/>
      <c r="URF221" s="319"/>
      <c r="URG221" s="319"/>
      <c r="URH221" s="319"/>
      <c r="URI221" s="319"/>
      <c r="URJ221" s="319"/>
      <c r="URK221" s="319"/>
      <c r="URL221" s="319"/>
      <c r="URM221" s="319"/>
      <c r="URN221" s="319"/>
      <c r="URO221" s="319"/>
      <c r="URP221" s="319"/>
      <c r="URQ221" s="319"/>
      <c r="URR221" s="319"/>
      <c r="URS221" s="319"/>
      <c r="URT221" s="319"/>
      <c r="URU221" s="319"/>
      <c r="URV221" s="319"/>
      <c r="URW221" s="319"/>
      <c r="URX221" s="319"/>
      <c r="URY221" s="319"/>
      <c r="URZ221" s="319"/>
      <c r="USA221" s="319"/>
      <c r="USB221" s="319"/>
      <c r="USC221" s="319"/>
      <c r="USD221" s="319"/>
      <c r="USE221" s="319"/>
      <c r="USF221" s="319"/>
      <c r="USG221" s="319"/>
      <c r="USH221" s="319"/>
      <c r="USI221" s="319"/>
      <c r="USJ221" s="319"/>
      <c r="USK221" s="319"/>
      <c r="USL221" s="319"/>
      <c r="USM221" s="319"/>
      <c r="USN221" s="319"/>
      <c r="USO221" s="319"/>
      <c r="USP221" s="319"/>
      <c r="USQ221" s="319"/>
      <c r="USR221" s="319"/>
      <c r="USS221" s="319"/>
      <c r="UST221" s="319"/>
      <c r="USU221" s="319"/>
      <c r="USV221" s="319"/>
      <c r="USW221" s="319"/>
      <c r="USX221" s="319"/>
      <c r="USY221" s="319"/>
      <c r="USZ221" s="319"/>
      <c r="UTA221" s="319"/>
      <c r="UTB221" s="319"/>
      <c r="UTC221" s="319"/>
      <c r="UTD221" s="319"/>
      <c r="UTE221" s="319"/>
      <c r="UTF221" s="319"/>
      <c r="UTG221" s="319"/>
      <c r="UTH221" s="319"/>
      <c r="UTI221" s="319"/>
      <c r="UTJ221" s="319"/>
      <c r="UTK221" s="319"/>
      <c r="UTL221" s="319"/>
      <c r="UTM221" s="319"/>
      <c r="UTN221" s="319"/>
      <c r="UTO221" s="319"/>
      <c r="UTP221" s="319"/>
      <c r="UTQ221" s="319"/>
      <c r="UTR221" s="319"/>
      <c r="UTS221" s="319"/>
      <c r="UTT221" s="319"/>
      <c r="UTU221" s="319"/>
      <c r="UTV221" s="319"/>
      <c r="UTW221" s="319"/>
      <c r="UTX221" s="319"/>
      <c r="UTY221" s="319"/>
      <c r="UTZ221" s="319"/>
      <c r="UUA221" s="319"/>
      <c r="UUB221" s="319"/>
      <c r="UUC221" s="319"/>
      <c r="UUD221" s="319"/>
      <c r="UUE221" s="319"/>
      <c r="UUF221" s="319"/>
      <c r="UUG221" s="319"/>
      <c r="UUH221" s="319"/>
      <c r="UUI221" s="319"/>
      <c r="UUJ221" s="319"/>
      <c r="UUK221" s="319"/>
      <c r="UUL221" s="319"/>
      <c r="UUM221" s="319"/>
      <c r="UUN221" s="319"/>
      <c r="UUO221" s="319"/>
      <c r="UUP221" s="319"/>
      <c r="UUQ221" s="319"/>
      <c r="UUR221" s="319"/>
      <c r="UUS221" s="319"/>
      <c r="UUT221" s="319"/>
      <c r="UUU221" s="319"/>
      <c r="UUV221" s="319"/>
      <c r="UUW221" s="319"/>
      <c r="UUX221" s="319"/>
      <c r="UUY221" s="319"/>
      <c r="UUZ221" s="319"/>
      <c r="UVA221" s="319"/>
      <c r="UVB221" s="319"/>
      <c r="UVC221" s="319"/>
      <c r="UVD221" s="319"/>
      <c r="UVE221" s="319"/>
      <c r="UVF221" s="319"/>
      <c r="UVG221" s="319"/>
      <c r="UVH221" s="319"/>
      <c r="UVI221" s="319"/>
      <c r="UVJ221" s="319"/>
      <c r="UVK221" s="319"/>
      <c r="UVL221" s="319"/>
      <c r="UVM221" s="319"/>
      <c r="UVN221" s="319"/>
      <c r="UVO221" s="319"/>
      <c r="UVP221" s="319"/>
      <c r="UVQ221" s="319"/>
      <c r="UVR221" s="319"/>
      <c r="UVS221" s="319"/>
      <c r="UVT221" s="319"/>
      <c r="UVU221" s="319"/>
      <c r="UVV221" s="319"/>
      <c r="UVW221" s="319"/>
      <c r="UVX221" s="319"/>
      <c r="UVY221" s="319"/>
      <c r="UVZ221" s="319"/>
      <c r="UWA221" s="319"/>
      <c r="UWB221" s="319"/>
      <c r="UWC221" s="319"/>
      <c r="UWD221" s="319"/>
      <c r="UWE221" s="319"/>
      <c r="UWF221" s="319"/>
      <c r="UWG221" s="319"/>
      <c r="UWH221" s="319"/>
      <c r="UWI221" s="319"/>
      <c r="UWJ221" s="319"/>
      <c r="UWK221" s="319"/>
      <c r="UWL221" s="319"/>
      <c r="UWM221" s="319"/>
      <c r="UWN221" s="319"/>
      <c r="UWO221" s="319"/>
      <c r="UWP221" s="319"/>
      <c r="UWQ221" s="319"/>
      <c r="UWR221" s="319"/>
      <c r="UWS221" s="319"/>
      <c r="UWT221" s="319"/>
      <c r="UWU221" s="319"/>
      <c r="UWV221" s="319"/>
      <c r="UWW221" s="319"/>
      <c r="UWX221" s="319"/>
      <c r="UWY221" s="319"/>
      <c r="UWZ221" s="319"/>
      <c r="UXA221" s="319"/>
      <c r="UXB221" s="319"/>
      <c r="UXC221" s="319"/>
      <c r="UXD221" s="319"/>
      <c r="UXE221" s="319"/>
      <c r="UXF221" s="319"/>
      <c r="UXG221" s="319"/>
      <c r="UXH221" s="319"/>
      <c r="UXI221" s="319"/>
      <c r="UXJ221" s="319"/>
      <c r="UXK221" s="319"/>
      <c r="UXL221" s="319"/>
      <c r="UXM221" s="319"/>
      <c r="UXN221" s="319"/>
      <c r="UXO221" s="319"/>
      <c r="UXP221" s="319"/>
      <c r="UXQ221" s="319"/>
      <c r="UXR221" s="319"/>
      <c r="UXS221" s="319"/>
      <c r="UXT221" s="319"/>
      <c r="UXU221" s="319"/>
      <c r="UXV221" s="319"/>
      <c r="UXW221" s="319"/>
      <c r="UXX221" s="319"/>
      <c r="UXY221" s="319"/>
      <c r="UXZ221" s="319"/>
      <c r="UYA221" s="319"/>
      <c r="UYB221" s="319"/>
      <c r="UYC221" s="319"/>
      <c r="UYD221" s="319"/>
      <c r="UYE221" s="319"/>
      <c r="UYF221" s="319"/>
      <c r="UYG221" s="319"/>
      <c r="UYH221" s="319"/>
      <c r="UYI221" s="319"/>
      <c r="UYJ221" s="319"/>
      <c r="UYK221" s="319"/>
      <c r="UYL221" s="319"/>
      <c r="UYM221" s="319"/>
      <c r="UYN221" s="319"/>
      <c r="UYO221" s="319"/>
      <c r="UYP221" s="319"/>
      <c r="UYQ221" s="319"/>
      <c r="UYR221" s="319"/>
      <c r="UYS221" s="319"/>
      <c r="UYT221" s="319"/>
      <c r="UYU221" s="319"/>
      <c r="UYV221" s="319"/>
      <c r="UYW221" s="319"/>
      <c r="UYX221" s="319"/>
      <c r="UYY221" s="319"/>
      <c r="UYZ221" s="319"/>
      <c r="UZA221" s="319"/>
      <c r="UZB221" s="319"/>
      <c r="UZC221" s="319"/>
      <c r="UZD221" s="319"/>
      <c r="UZE221" s="319"/>
      <c r="UZF221" s="319"/>
      <c r="UZG221" s="319"/>
      <c r="UZH221" s="319"/>
      <c r="UZI221" s="319"/>
      <c r="UZJ221" s="319"/>
      <c r="UZK221" s="319"/>
      <c r="UZL221" s="319"/>
      <c r="UZM221" s="319"/>
      <c r="UZN221" s="319"/>
      <c r="UZO221" s="319"/>
      <c r="UZP221" s="319"/>
      <c r="UZQ221" s="319"/>
      <c r="UZR221" s="319"/>
      <c r="UZS221" s="319"/>
      <c r="UZT221" s="319"/>
      <c r="UZU221" s="319"/>
      <c r="UZV221" s="319"/>
      <c r="UZW221" s="319"/>
      <c r="UZX221" s="319"/>
      <c r="UZY221" s="319"/>
      <c r="UZZ221" s="319"/>
      <c r="VAA221" s="319"/>
      <c r="VAB221" s="319"/>
      <c r="VAC221" s="319"/>
      <c r="VAD221" s="319"/>
      <c r="VAE221" s="319"/>
      <c r="VAF221" s="319"/>
      <c r="VAG221" s="319"/>
      <c r="VAH221" s="319"/>
      <c r="VAI221" s="319"/>
      <c r="VAJ221" s="319"/>
      <c r="VAK221" s="319"/>
      <c r="VAL221" s="319"/>
      <c r="VAM221" s="319"/>
      <c r="VAN221" s="319"/>
      <c r="VAO221" s="319"/>
      <c r="VAP221" s="319"/>
      <c r="VAQ221" s="319"/>
      <c r="VAR221" s="319"/>
      <c r="VAS221" s="319"/>
      <c r="VAT221" s="319"/>
      <c r="VAU221" s="319"/>
      <c r="VAV221" s="319"/>
      <c r="VAW221" s="319"/>
      <c r="VAX221" s="319"/>
      <c r="VAY221" s="319"/>
      <c r="VAZ221" s="319"/>
      <c r="VBA221" s="319"/>
      <c r="VBB221" s="319"/>
      <c r="VBC221" s="319"/>
      <c r="VBD221" s="319"/>
      <c r="VBE221" s="319"/>
      <c r="VBF221" s="319"/>
      <c r="VBG221" s="319"/>
      <c r="VBH221" s="319"/>
      <c r="VBI221" s="319"/>
      <c r="VBJ221" s="319"/>
      <c r="VBK221" s="319"/>
      <c r="VBL221" s="319"/>
      <c r="VBM221" s="319"/>
      <c r="VBN221" s="319"/>
      <c r="VBO221" s="319"/>
      <c r="VBP221" s="319"/>
      <c r="VBQ221" s="319"/>
      <c r="VBR221" s="319"/>
      <c r="VBS221" s="319"/>
      <c r="VBT221" s="319"/>
      <c r="VBU221" s="319"/>
      <c r="VBV221" s="319"/>
      <c r="VBW221" s="319"/>
      <c r="VBX221" s="319"/>
      <c r="VBY221" s="319"/>
      <c r="VBZ221" s="319"/>
      <c r="VCA221" s="319"/>
      <c r="VCB221" s="319"/>
      <c r="VCC221" s="319"/>
      <c r="VCD221" s="319"/>
      <c r="VCE221" s="319"/>
      <c r="VCF221" s="319"/>
      <c r="VCG221" s="319"/>
      <c r="VCH221" s="319"/>
      <c r="VCI221" s="319"/>
      <c r="VCJ221" s="319"/>
      <c r="VCK221" s="319"/>
      <c r="VCL221" s="319"/>
      <c r="VCM221" s="319"/>
      <c r="VCN221" s="319"/>
      <c r="VCO221" s="319"/>
      <c r="VCP221" s="319"/>
      <c r="VCQ221" s="319"/>
      <c r="VCR221" s="319"/>
      <c r="VCS221" s="319"/>
      <c r="VCT221" s="319"/>
      <c r="VCU221" s="319"/>
      <c r="VCV221" s="319"/>
      <c r="VCW221" s="319"/>
      <c r="VCX221" s="319"/>
      <c r="VCY221" s="319"/>
      <c r="VCZ221" s="319"/>
      <c r="VDA221" s="319"/>
      <c r="VDB221" s="319"/>
      <c r="VDC221" s="319"/>
      <c r="VDD221" s="319"/>
      <c r="VDE221" s="319"/>
      <c r="VDF221" s="319"/>
      <c r="VDG221" s="319"/>
      <c r="VDH221" s="319"/>
      <c r="VDI221" s="319"/>
      <c r="VDJ221" s="319"/>
      <c r="VDK221" s="319"/>
      <c r="VDL221" s="319"/>
      <c r="VDM221" s="319"/>
      <c r="VDN221" s="319"/>
      <c r="VDO221" s="319"/>
      <c r="VDP221" s="319"/>
      <c r="VDQ221" s="319"/>
      <c r="VDR221" s="319"/>
      <c r="VDS221" s="319"/>
      <c r="VDT221" s="319"/>
      <c r="VDU221" s="319"/>
      <c r="VDV221" s="319"/>
      <c r="VDW221" s="319"/>
      <c r="VDX221" s="319"/>
      <c r="VDY221" s="319"/>
      <c r="VDZ221" s="319"/>
      <c r="VEA221" s="319"/>
      <c r="VEB221" s="319"/>
      <c r="VEC221" s="319"/>
      <c r="VED221" s="319"/>
      <c r="VEE221" s="319"/>
      <c r="VEF221" s="319"/>
      <c r="VEG221" s="319"/>
      <c r="VEH221" s="319"/>
      <c r="VEI221" s="319"/>
      <c r="VEJ221" s="319"/>
      <c r="VEK221" s="319"/>
      <c r="VEL221" s="319"/>
      <c r="VEM221" s="319"/>
      <c r="VEN221" s="319"/>
      <c r="VEO221" s="319"/>
      <c r="VEP221" s="319"/>
      <c r="VEQ221" s="319"/>
      <c r="VER221" s="319"/>
      <c r="VES221" s="319"/>
      <c r="VET221" s="319"/>
      <c r="VEU221" s="319"/>
      <c r="VEV221" s="319"/>
      <c r="VEW221" s="319"/>
      <c r="VEX221" s="319"/>
      <c r="VEY221" s="319"/>
      <c r="VEZ221" s="319"/>
      <c r="VFA221" s="319"/>
      <c r="VFB221" s="319"/>
      <c r="VFC221" s="319"/>
      <c r="VFD221" s="319"/>
      <c r="VFE221" s="319"/>
      <c r="VFF221" s="319"/>
      <c r="VFG221" s="319"/>
      <c r="VFH221" s="319"/>
      <c r="VFI221" s="319"/>
      <c r="VFJ221" s="319"/>
      <c r="VFK221" s="319"/>
      <c r="VFL221" s="319"/>
      <c r="VFM221" s="319"/>
      <c r="VFN221" s="319"/>
      <c r="VFO221" s="319"/>
      <c r="VFP221" s="319"/>
      <c r="VFQ221" s="319"/>
      <c r="VFR221" s="319"/>
      <c r="VFS221" s="319"/>
      <c r="VFT221" s="319"/>
      <c r="VFU221" s="319"/>
      <c r="VFV221" s="319"/>
      <c r="VFW221" s="319"/>
      <c r="VFX221" s="319"/>
      <c r="VFY221" s="319"/>
      <c r="VFZ221" s="319"/>
      <c r="VGA221" s="319"/>
      <c r="VGB221" s="319"/>
      <c r="VGC221" s="319"/>
      <c r="VGD221" s="319"/>
      <c r="VGE221" s="319"/>
      <c r="VGF221" s="319"/>
      <c r="VGG221" s="319"/>
      <c r="VGH221" s="319"/>
      <c r="VGI221" s="319"/>
      <c r="VGJ221" s="319"/>
      <c r="VGK221" s="319"/>
      <c r="VGL221" s="319"/>
      <c r="VGM221" s="319"/>
      <c r="VGN221" s="319"/>
      <c r="VGO221" s="319"/>
      <c r="VGP221" s="319"/>
      <c r="VGQ221" s="319"/>
      <c r="VGR221" s="319"/>
      <c r="VGS221" s="319"/>
      <c r="VGT221" s="319"/>
      <c r="VGU221" s="319"/>
      <c r="VGV221" s="319"/>
      <c r="VGW221" s="319"/>
      <c r="VGX221" s="319"/>
      <c r="VGY221" s="319"/>
      <c r="VGZ221" s="319"/>
      <c r="VHA221" s="319"/>
      <c r="VHB221" s="319"/>
      <c r="VHC221" s="319"/>
      <c r="VHD221" s="319"/>
      <c r="VHE221" s="319"/>
      <c r="VHF221" s="319"/>
      <c r="VHG221" s="319"/>
      <c r="VHH221" s="319"/>
      <c r="VHI221" s="319"/>
      <c r="VHJ221" s="319"/>
      <c r="VHK221" s="319"/>
      <c r="VHL221" s="319"/>
      <c r="VHM221" s="319"/>
      <c r="VHN221" s="319"/>
      <c r="VHO221" s="319"/>
      <c r="VHP221" s="319"/>
      <c r="VHQ221" s="319"/>
      <c r="VHR221" s="319"/>
      <c r="VHS221" s="319"/>
      <c r="VHT221" s="319"/>
      <c r="VHU221" s="319"/>
      <c r="VHV221" s="319"/>
      <c r="VHW221" s="319"/>
      <c r="VHX221" s="319"/>
      <c r="VHY221" s="319"/>
      <c r="VHZ221" s="319"/>
      <c r="VIA221" s="319"/>
      <c r="VIB221" s="319"/>
      <c r="VIC221" s="319"/>
      <c r="VID221" s="319"/>
      <c r="VIE221" s="319"/>
      <c r="VIF221" s="319"/>
      <c r="VIG221" s="319"/>
      <c r="VIH221" s="319"/>
      <c r="VII221" s="319"/>
      <c r="VIJ221" s="319"/>
      <c r="VIK221" s="319"/>
      <c r="VIL221" s="319"/>
      <c r="VIM221" s="319"/>
      <c r="VIN221" s="319"/>
      <c r="VIO221" s="319"/>
      <c r="VIP221" s="319"/>
      <c r="VIQ221" s="319"/>
      <c r="VIR221" s="319"/>
      <c r="VIS221" s="319"/>
      <c r="VIT221" s="319"/>
      <c r="VIU221" s="319"/>
      <c r="VIV221" s="319"/>
      <c r="VIW221" s="319"/>
      <c r="VIX221" s="319"/>
      <c r="VIY221" s="319"/>
      <c r="VIZ221" s="319"/>
      <c r="VJA221" s="319"/>
      <c r="VJB221" s="319"/>
      <c r="VJC221" s="319"/>
      <c r="VJD221" s="319"/>
      <c r="VJE221" s="319"/>
      <c r="VJF221" s="319"/>
      <c r="VJG221" s="319"/>
      <c r="VJH221" s="319"/>
      <c r="VJI221" s="319"/>
      <c r="VJJ221" s="319"/>
      <c r="VJK221" s="319"/>
      <c r="VJL221" s="319"/>
      <c r="VJM221" s="319"/>
      <c r="VJN221" s="319"/>
      <c r="VJO221" s="319"/>
      <c r="VJP221" s="319"/>
      <c r="VJQ221" s="319"/>
      <c r="VJR221" s="319"/>
      <c r="VJS221" s="319"/>
      <c r="VJT221" s="319"/>
      <c r="VJU221" s="319"/>
      <c r="VJV221" s="319"/>
      <c r="VJW221" s="319"/>
      <c r="VJX221" s="319"/>
      <c r="VJY221" s="319"/>
      <c r="VJZ221" s="319"/>
      <c r="VKA221" s="319"/>
      <c r="VKB221" s="319"/>
      <c r="VKC221" s="319"/>
      <c r="VKD221" s="319"/>
      <c r="VKE221" s="319"/>
      <c r="VKF221" s="319"/>
      <c r="VKG221" s="319"/>
      <c r="VKH221" s="319"/>
      <c r="VKI221" s="319"/>
      <c r="VKJ221" s="319"/>
      <c r="VKK221" s="319"/>
      <c r="VKL221" s="319"/>
      <c r="VKM221" s="319"/>
      <c r="VKN221" s="319"/>
      <c r="VKO221" s="319"/>
      <c r="VKP221" s="319"/>
      <c r="VKQ221" s="319"/>
      <c r="VKR221" s="319"/>
      <c r="VKS221" s="319"/>
      <c r="VKT221" s="319"/>
      <c r="VKU221" s="319"/>
      <c r="VKV221" s="319"/>
      <c r="VKW221" s="319"/>
      <c r="VKX221" s="319"/>
      <c r="VKY221" s="319"/>
      <c r="VKZ221" s="319"/>
      <c r="VLA221" s="319"/>
      <c r="VLB221" s="319"/>
      <c r="VLC221" s="319"/>
      <c r="VLD221" s="319"/>
      <c r="VLE221" s="319"/>
      <c r="VLF221" s="319"/>
      <c r="VLG221" s="319"/>
      <c r="VLH221" s="319"/>
      <c r="VLI221" s="319"/>
      <c r="VLJ221" s="319"/>
      <c r="VLK221" s="319"/>
      <c r="VLL221" s="319"/>
      <c r="VLM221" s="319"/>
      <c r="VLN221" s="319"/>
      <c r="VLO221" s="319"/>
      <c r="VLP221" s="319"/>
      <c r="VLQ221" s="319"/>
      <c r="VLR221" s="319"/>
      <c r="VLS221" s="319"/>
      <c r="VLT221" s="319"/>
      <c r="VLU221" s="319"/>
      <c r="VLV221" s="319"/>
      <c r="VLW221" s="319"/>
      <c r="VLX221" s="319"/>
      <c r="VLY221" s="319"/>
      <c r="VLZ221" s="319"/>
      <c r="VMA221" s="319"/>
      <c r="VMB221" s="319"/>
      <c r="VMC221" s="319"/>
      <c r="VMD221" s="319"/>
      <c r="VME221" s="319"/>
      <c r="VMF221" s="319"/>
      <c r="VMG221" s="319"/>
      <c r="VMH221" s="319"/>
      <c r="VMI221" s="319"/>
      <c r="VMJ221" s="319"/>
      <c r="VMK221" s="319"/>
      <c r="VML221" s="319"/>
      <c r="VMM221" s="319"/>
      <c r="VMN221" s="319"/>
      <c r="VMO221" s="319"/>
      <c r="VMP221" s="319"/>
      <c r="VMQ221" s="319"/>
      <c r="VMR221" s="319"/>
      <c r="VMS221" s="319"/>
      <c r="VMT221" s="319"/>
      <c r="VMU221" s="319"/>
      <c r="VMV221" s="319"/>
      <c r="VMW221" s="319"/>
      <c r="VMX221" s="319"/>
      <c r="VMY221" s="319"/>
      <c r="VMZ221" s="319"/>
      <c r="VNA221" s="319"/>
      <c r="VNB221" s="319"/>
      <c r="VNC221" s="319"/>
      <c r="VND221" s="319"/>
      <c r="VNE221" s="319"/>
      <c r="VNF221" s="319"/>
      <c r="VNG221" s="319"/>
      <c r="VNH221" s="319"/>
      <c r="VNI221" s="319"/>
      <c r="VNJ221" s="319"/>
      <c r="VNK221" s="319"/>
      <c r="VNL221" s="319"/>
      <c r="VNM221" s="319"/>
      <c r="VNN221" s="319"/>
      <c r="VNO221" s="319"/>
      <c r="VNP221" s="319"/>
      <c r="VNQ221" s="319"/>
      <c r="VNR221" s="319"/>
      <c r="VNS221" s="319"/>
      <c r="VNT221" s="319"/>
      <c r="VNU221" s="319"/>
      <c r="VNV221" s="319"/>
      <c r="VNW221" s="319"/>
      <c r="VNX221" s="319"/>
      <c r="VNY221" s="319"/>
      <c r="VNZ221" s="319"/>
      <c r="VOA221" s="319"/>
      <c r="VOB221" s="319"/>
      <c r="VOC221" s="319"/>
      <c r="VOD221" s="319"/>
      <c r="VOE221" s="319"/>
      <c r="VOF221" s="319"/>
      <c r="VOG221" s="319"/>
      <c r="VOH221" s="319"/>
      <c r="VOI221" s="319"/>
      <c r="VOJ221" s="319"/>
      <c r="VOK221" s="319"/>
      <c r="VOL221" s="319"/>
      <c r="VOM221" s="319"/>
      <c r="VON221" s="319"/>
      <c r="VOO221" s="319"/>
      <c r="VOP221" s="319"/>
      <c r="VOQ221" s="319"/>
      <c r="VOR221" s="319"/>
      <c r="VOS221" s="319"/>
      <c r="VOT221" s="319"/>
      <c r="VOU221" s="319"/>
      <c r="VOV221" s="319"/>
      <c r="VOW221" s="319"/>
      <c r="VOX221" s="319"/>
      <c r="VOY221" s="319"/>
      <c r="VOZ221" s="319"/>
      <c r="VPA221" s="319"/>
      <c r="VPB221" s="319"/>
      <c r="VPC221" s="319"/>
      <c r="VPD221" s="319"/>
      <c r="VPE221" s="319"/>
      <c r="VPF221" s="319"/>
      <c r="VPG221" s="319"/>
      <c r="VPH221" s="319"/>
      <c r="VPI221" s="319"/>
      <c r="VPJ221" s="319"/>
      <c r="VPK221" s="319"/>
      <c r="VPL221" s="319"/>
      <c r="VPM221" s="319"/>
      <c r="VPN221" s="319"/>
      <c r="VPO221" s="319"/>
      <c r="VPP221" s="319"/>
      <c r="VPQ221" s="319"/>
      <c r="VPR221" s="319"/>
      <c r="VPS221" s="319"/>
      <c r="VPT221" s="319"/>
      <c r="VPU221" s="319"/>
      <c r="VPV221" s="319"/>
      <c r="VPW221" s="319"/>
      <c r="VPX221" s="319"/>
      <c r="VPY221" s="319"/>
      <c r="VPZ221" s="319"/>
      <c r="VQA221" s="319"/>
      <c r="VQB221" s="319"/>
      <c r="VQC221" s="319"/>
      <c r="VQD221" s="319"/>
      <c r="VQE221" s="319"/>
      <c r="VQF221" s="319"/>
      <c r="VQG221" s="319"/>
      <c r="VQH221" s="319"/>
      <c r="VQI221" s="319"/>
      <c r="VQJ221" s="319"/>
      <c r="VQK221" s="319"/>
      <c r="VQL221" s="319"/>
      <c r="VQM221" s="319"/>
      <c r="VQN221" s="319"/>
      <c r="VQO221" s="319"/>
      <c r="VQP221" s="319"/>
      <c r="VQQ221" s="319"/>
      <c r="VQR221" s="319"/>
      <c r="VQS221" s="319"/>
      <c r="VQT221" s="319"/>
      <c r="VQU221" s="319"/>
      <c r="VQV221" s="319"/>
      <c r="VQW221" s="319"/>
      <c r="VQX221" s="319"/>
      <c r="VQY221" s="319"/>
      <c r="VQZ221" s="319"/>
      <c r="VRA221" s="319"/>
      <c r="VRB221" s="319"/>
      <c r="VRC221" s="319"/>
      <c r="VRD221" s="319"/>
      <c r="VRE221" s="319"/>
      <c r="VRF221" s="319"/>
      <c r="VRG221" s="319"/>
      <c r="VRH221" s="319"/>
      <c r="VRI221" s="319"/>
      <c r="VRJ221" s="319"/>
      <c r="VRK221" s="319"/>
      <c r="VRL221" s="319"/>
      <c r="VRM221" s="319"/>
      <c r="VRN221" s="319"/>
      <c r="VRO221" s="319"/>
      <c r="VRP221" s="319"/>
      <c r="VRQ221" s="319"/>
      <c r="VRR221" s="319"/>
      <c r="VRS221" s="319"/>
      <c r="VRT221" s="319"/>
      <c r="VRU221" s="319"/>
      <c r="VRV221" s="319"/>
      <c r="VRW221" s="319"/>
      <c r="VRX221" s="319"/>
      <c r="VRY221" s="319"/>
      <c r="VRZ221" s="319"/>
      <c r="VSA221" s="319"/>
      <c r="VSB221" s="319"/>
      <c r="VSC221" s="319"/>
      <c r="VSD221" s="319"/>
      <c r="VSE221" s="319"/>
      <c r="VSF221" s="319"/>
      <c r="VSG221" s="319"/>
      <c r="VSH221" s="319"/>
      <c r="VSI221" s="319"/>
      <c r="VSJ221" s="319"/>
      <c r="VSK221" s="319"/>
      <c r="VSL221" s="319"/>
      <c r="VSM221" s="319"/>
      <c r="VSN221" s="319"/>
      <c r="VSO221" s="319"/>
      <c r="VSP221" s="319"/>
      <c r="VSQ221" s="319"/>
      <c r="VSR221" s="319"/>
      <c r="VSS221" s="319"/>
      <c r="VST221" s="319"/>
      <c r="VSU221" s="319"/>
      <c r="VSV221" s="319"/>
      <c r="VSW221" s="319"/>
      <c r="VSX221" s="319"/>
      <c r="VSY221" s="319"/>
      <c r="VSZ221" s="319"/>
      <c r="VTA221" s="319"/>
      <c r="VTB221" s="319"/>
      <c r="VTC221" s="319"/>
      <c r="VTD221" s="319"/>
      <c r="VTE221" s="319"/>
      <c r="VTF221" s="319"/>
      <c r="VTG221" s="319"/>
      <c r="VTH221" s="319"/>
      <c r="VTI221" s="319"/>
      <c r="VTJ221" s="319"/>
      <c r="VTK221" s="319"/>
      <c r="VTL221" s="319"/>
      <c r="VTM221" s="319"/>
      <c r="VTN221" s="319"/>
      <c r="VTO221" s="319"/>
      <c r="VTP221" s="319"/>
      <c r="VTQ221" s="319"/>
      <c r="VTR221" s="319"/>
      <c r="VTS221" s="319"/>
      <c r="VTT221" s="319"/>
      <c r="VTU221" s="319"/>
      <c r="VTV221" s="319"/>
      <c r="VTW221" s="319"/>
      <c r="VTX221" s="319"/>
      <c r="VTY221" s="319"/>
      <c r="VTZ221" s="319"/>
      <c r="VUA221" s="319"/>
      <c r="VUB221" s="319"/>
      <c r="VUC221" s="319"/>
      <c r="VUD221" s="319"/>
      <c r="VUE221" s="319"/>
      <c r="VUF221" s="319"/>
      <c r="VUG221" s="319"/>
      <c r="VUH221" s="319"/>
      <c r="VUI221" s="319"/>
      <c r="VUJ221" s="319"/>
      <c r="VUK221" s="319"/>
      <c r="VUL221" s="319"/>
      <c r="VUM221" s="319"/>
      <c r="VUN221" s="319"/>
      <c r="VUO221" s="319"/>
      <c r="VUP221" s="319"/>
      <c r="VUQ221" s="319"/>
      <c r="VUR221" s="319"/>
      <c r="VUS221" s="319"/>
      <c r="VUT221" s="319"/>
      <c r="VUU221" s="319"/>
      <c r="VUV221" s="319"/>
      <c r="VUW221" s="319"/>
      <c r="VUX221" s="319"/>
      <c r="VUY221" s="319"/>
      <c r="VUZ221" s="319"/>
      <c r="VVA221" s="319"/>
      <c r="VVB221" s="319"/>
      <c r="VVC221" s="319"/>
      <c r="VVD221" s="319"/>
      <c r="VVE221" s="319"/>
      <c r="VVF221" s="319"/>
      <c r="VVG221" s="319"/>
      <c r="VVH221" s="319"/>
      <c r="VVI221" s="319"/>
      <c r="VVJ221" s="319"/>
      <c r="VVK221" s="319"/>
      <c r="VVL221" s="319"/>
      <c r="VVM221" s="319"/>
      <c r="VVN221" s="319"/>
      <c r="VVO221" s="319"/>
      <c r="VVP221" s="319"/>
      <c r="VVQ221" s="319"/>
      <c r="VVR221" s="319"/>
      <c r="VVS221" s="319"/>
      <c r="VVT221" s="319"/>
      <c r="VVU221" s="319"/>
      <c r="VVV221" s="319"/>
      <c r="VVW221" s="319"/>
      <c r="VVX221" s="319"/>
      <c r="VVY221" s="319"/>
      <c r="VVZ221" s="319"/>
      <c r="VWA221" s="319"/>
      <c r="VWB221" s="319"/>
      <c r="VWC221" s="319"/>
      <c r="VWD221" s="319"/>
      <c r="VWE221" s="319"/>
      <c r="VWF221" s="319"/>
      <c r="VWG221" s="319"/>
      <c r="VWH221" s="319"/>
      <c r="VWI221" s="319"/>
      <c r="VWJ221" s="319"/>
      <c r="VWK221" s="319"/>
      <c r="VWL221" s="319"/>
      <c r="VWM221" s="319"/>
      <c r="VWN221" s="319"/>
      <c r="VWO221" s="319"/>
      <c r="VWP221" s="319"/>
      <c r="VWQ221" s="319"/>
      <c r="VWR221" s="319"/>
      <c r="VWS221" s="319"/>
      <c r="VWT221" s="319"/>
      <c r="VWU221" s="319"/>
      <c r="VWV221" s="319"/>
      <c r="VWW221" s="319"/>
      <c r="VWX221" s="319"/>
      <c r="VWY221" s="319"/>
      <c r="VWZ221" s="319"/>
      <c r="VXA221" s="319"/>
      <c r="VXB221" s="319"/>
      <c r="VXC221" s="319"/>
      <c r="VXD221" s="319"/>
      <c r="VXE221" s="319"/>
      <c r="VXF221" s="319"/>
      <c r="VXG221" s="319"/>
      <c r="VXH221" s="319"/>
      <c r="VXI221" s="319"/>
      <c r="VXJ221" s="319"/>
      <c r="VXK221" s="319"/>
      <c r="VXL221" s="319"/>
      <c r="VXM221" s="319"/>
      <c r="VXN221" s="319"/>
      <c r="VXO221" s="319"/>
      <c r="VXP221" s="319"/>
      <c r="VXQ221" s="319"/>
      <c r="VXR221" s="319"/>
      <c r="VXS221" s="319"/>
      <c r="VXT221" s="319"/>
      <c r="VXU221" s="319"/>
      <c r="VXV221" s="319"/>
      <c r="VXW221" s="319"/>
      <c r="VXX221" s="319"/>
      <c r="VXY221" s="319"/>
      <c r="VXZ221" s="319"/>
      <c r="VYA221" s="319"/>
      <c r="VYB221" s="319"/>
      <c r="VYC221" s="319"/>
      <c r="VYD221" s="319"/>
      <c r="VYE221" s="319"/>
      <c r="VYF221" s="319"/>
      <c r="VYG221" s="319"/>
      <c r="VYH221" s="319"/>
      <c r="VYI221" s="319"/>
      <c r="VYJ221" s="319"/>
      <c r="VYK221" s="319"/>
      <c r="VYL221" s="319"/>
      <c r="VYM221" s="319"/>
      <c r="VYN221" s="319"/>
      <c r="VYO221" s="319"/>
      <c r="VYP221" s="319"/>
      <c r="VYQ221" s="319"/>
      <c r="VYR221" s="319"/>
      <c r="VYS221" s="319"/>
      <c r="VYT221" s="319"/>
      <c r="VYU221" s="319"/>
      <c r="VYV221" s="319"/>
      <c r="VYW221" s="319"/>
      <c r="VYX221" s="319"/>
      <c r="VYY221" s="319"/>
      <c r="VYZ221" s="319"/>
      <c r="VZA221" s="319"/>
      <c r="VZB221" s="319"/>
      <c r="VZC221" s="319"/>
      <c r="VZD221" s="319"/>
      <c r="VZE221" s="319"/>
      <c r="VZF221" s="319"/>
      <c r="VZG221" s="319"/>
      <c r="VZH221" s="319"/>
      <c r="VZI221" s="319"/>
      <c r="VZJ221" s="319"/>
      <c r="VZK221" s="319"/>
      <c r="VZL221" s="319"/>
      <c r="VZM221" s="319"/>
      <c r="VZN221" s="319"/>
      <c r="VZO221" s="319"/>
      <c r="VZP221" s="319"/>
      <c r="VZQ221" s="319"/>
      <c r="VZR221" s="319"/>
      <c r="VZS221" s="319"/>
      <c r="VZT221" s="319"/>
      <c r="VZU221" s="319"/>
      <c r="VZV221" s="319"/>
      <c r="VZW221" s="319"/>
      <c r="VZX221" s="319"/>
      <c r="VZY221" s="319"/>
      <c r="VZZ221" s="319"/>
      <c r="WAA221" s="319"/>
      <c r="WAB221" s="319"/>
      <c r="WAC221" s="319"/>
      <c r="WAD221" s="319"/>
      <c r="WAE221" s="319"/>
      <c r="WAF221" s="319"/>
      <c r="WAG221" s="319"/>
      <c r="WAH221" s="319"/>
      <c r="WAI221" s="319"/>
      <c r="WAJ221" s="319"/>
      <c r="WAK221" s="319"/>
      <c r="WAL221" s="319"/>
      <c r="WAM221" s="319"/>
      <c r="WAN221" s="319"/>
      <c r="WAO221" s="319"/>
      <c r="WAP221" s="319"/>
      <c r="WAQ221" s="319"/>
      <c r="WAR221" s="319"/>
      <c r="WAS221" s="319"/>
      <c r="WAT221" s="319"/>
      <c r="WAU221" s="319"/>
      <c r="WAV221" s="319"/>
      <c r="WAW221" s="319"/>
      <c r="WAX221" s="319"/>
      <c r="WAY221" s="319"/>
      <c r="WAZ221" s="319"/>
      <c r="WBA221" s="319"/>
      <c r="WBB221" s="319"/>
      <c r="WBC221" s="319"/>
      <c r="WBD221" s="319"/>
      <c r="WBE221" s="319"/>
      <c r="WBF221" s="319"/>
      <c r="WBG221" s="319"/>
      <c r="WBH221" s="319"/>
      <c r="WBI221" s="319"/>
      <c r="WBJ221" s="319"/>
      <c r="WBK221" s="319"/>
      <c r="WBL221" s="319"/>
      <c r="WBM221" s="319"/>
      <c r="WBN221" s="319"/>
      <c r="WBO221" s="319"/>
      <c r="WBP221" s="319"/>
      <c r="WBQ221" s="319"/>
      <c r="WBR221" s="319"/>
      <c r="WBS221" s="319"/>
      <c r="WBT221" s="319"/>
      <c r="WBU221" s="319"/>
      <c r="WBV221" s="319"/>
      <c r="WBW221" s="319"/>
      <c r="WBX221" s="319"/>
      <c r="WBY221" s="319"/>
      <c r="WBZ221" s="319"/>
      <c r="WCA221" s="319"/>
      <c r="WCB221" s="319"/>
      <c r="WCC221" s="319"/>
      <c r="WCD221" s="319"/>
      <c r="WCE221" s="319"/>
      <c r="WCF221" s="319"/>
      <c r="WCG221" s="319"/>
      <c r="WCH221" s="319"/>
      <c r="WCI221" s="319"/>
      <c r="WCJ221" s="319"/>
      <c r="WCK221" s="319"/>
      <c r="WCL221" s="319"/>
      <c r="WCM221" s="319"/>
      <c r="WCN221" s="319"/>
      <c r="WCO221" s="319"/>
      <c r="WCP221" s="319"/>
      <c r="WCQ221" s="319"/>
      <c r="WCR221" s="319"/>
      <c r="WCS221" s="319"/>
      <c r="WCT221" s="319"/>
      <c r="WCU221" s="319"/>
      <c r="WCV221" s="319"/>
      <c r="WCW221" s="319"/>
      <c r="WCX221" s="319"/>
      <c r="WCY221" s="319"/>
      <c r="WCZ221" s="319"/>
      <c r="WDA221" s="319"/>
      <c r="WDB221" s="319"/>
      <c r="WDC221" s="319"/>
      <c r="WDD221" s="319"/>
      <c r="WDE221" s="319"/>
      <c r="WDF221" s="319"/>
      <c r="WDG221" s="319"/>
      <c r="WDH221" s="319"/>
      <c r="WDI221" s="319"/>
      <c r="WDJ221" s="319"/>
      <c r="WDK221" s="319"/>
      <c r="WDL221" s="319"/>
      <c r="WDM221" s="319"/>
      <c r="WDN221" s="319"/>
      <c r="WDO221" s="319"/>
      <c r="WDP221" s="319"/>
      <c r="WDQ221" s="319"/>
      <c r="WDR221" s="319"/>
      <c r="WDS221" s="319"/>
      <c r="WDT221" s="319"/>
      <c r="WDU221" s="319"/>
      <c r="WDV221" s="319"/>
      <c r="WDW221" s="319"/>
      <c r="WDX221" s="319"/>
      <c r="WDY221" s="319"/>
      <c r="WDZ221" s="319"/>
      <c r="WEA221" s="319"/>
      <c r="WEB221" s="319"/>
      <c r="WEC221" s="319"/>
      <c r="WED221" s="319"/>
      <c r="WEE221" s="319"/>
      <c r="WEF221" s="319"/>
      <c r="WEG221" s="319"/>
      <c r="WEH221" s="319"/>
      <c r="WEI221" s="319"/>
      <c r="WEJ221" s="319"/>
      <c r="WEK221" s="319"/>
      <c r="WEL221" s="319"/>
      <c r="WEM221" s="319"/>
      <c r="WEN221" s="319"/>
      <c r="WEO221" s="319"/>
      <c r="WEP221" s="319"/>
      <c r="WEQ221" s="319"/>
      <c r="WER221" s="319"/>
      <c r="WES221" s="319"/>
      <c r="WET221" s="319"/>
      <c r="WEU221" s="319"/>
      <c r="WEV221" s="319"/>
      <c r="WEW221" s="319"/>
      <c r="WEX221" s="319"/>
      <c r="WEY221" s="319"/>
      <c r="WEZ221" s="319"/>
      <c r="WFA221" s="319"/>
      <c r="WFB221" s="319"/>
      <c r="WFC221" s="319"/>
      <c r="WFD221" s="319"/>
      <c r="WFE221" s="319"/>
      <c r="WFF221" s="319"/>
      <c r="WFG221" s="319"/>
      <c r="WFH221" s="319"/>
      <c r="WFI221" s="319"/>
      <c r="WFJ221" s="319"/>
      <c r="WFK221" s="319"/>
      <c r="WFL221" s="319"/>
      <c r="WFM221" s="319"/>
      <c r="WFN221" s="319"/>
      <c r="WFO221" s="319"/>
      <c r="WFP221" s="319"/>
      <c r="WFQ221" s="319"/>
      <c r="WFR221" s="319"/>
      <c r="WFS221" s="319"/>
      <c r="WFT221" s="319"/>
      <c r="WFU221" s="319"/>
      <c r="WFV221" s="319"/>
      <c r="WFW221" s="319"/>
      <c r="WFX221" s="319"/>
      <c r="WFY221" s="319"/>
      <c r="WFZ221" s="319"/>
      <c r="WGA221" s="319"/>
      <c r="WGB221" s="319"/>
      <c r="WGC221" s="319"/>
      <c r="WGD221" s="319"/>
      <c r="WGE221" s="319"/>
      <c r="WGF221" s="319"/>
      <c r="WGG221" s="319"/>
      <c r="WGH221" s="319"/>
      <c r="WGI221" s="319"/>
      <c r="WGJ221" s="319"/>
      <c r="WGK221" s="319"/>
      <c r="WGL221" s="319"/>
      <c r="WGM221" s="319"/>
      <c r="WGN221" s="319"/>
      <c r="WGO221" s="319"/>
      <c r="WGP221" s="319"/>
      <c r="WGQ221" s="319"/>
      <c r="WGR221" s="319"/>
      <c r="WGS221" s="319"/>
      <c r="WGT221" s="319"/>
      <c r="WGU221" s="319"/>
      <c r="WGV221" s="319"/>
      <c r="WGW221" s="319"/>
      <c r="WGX221" s="319"/>
      <c r="WGY221" s="319"/>
      <c r="WGZ221" s="319"/>
      <c r="WHA221" s="319"/>
      <c r="WHB221" s="319"/>
      <c r="WHC221" s="319"/>
      <c r="WHD221" s="319"/>
      <c r="WHE221" s="319"/>
      <c r="WHF221" s="319"/>
      <c r="WHG221" s="319"/>
      <c r="WHH221" s="319"/>
      <c r="WHI221" s="319"/>
      <c r="WHJ221" s="319"/>
      <c r="WHK221" s="319"/>
      <c r="WHL221" s="319"/>
      <c r="WHM221" s="319"/>
      <c r="WHN221" s="319"/>
      <c r="WHO221" s="319"/>
      <c r="WHP221" s="319"/>
      <c r="WHQ221" s="319"/>
      <c r="WHR221" s="319"/>
      <c r="WHS221" s="319"/>
      <c r="WHT221" s="319"/>
      <c r="WHU221" s="319"/>
      <c r="WHV221" s="319"/>
      <c r="WHW221" s="319"/>
      <c r="WHX221" s="319"/>
      <c r="WHY221" s="319"/>
      <c r="WHZ221" s="319"/>
      <c r="WIA221" s="319"/>
      <c r="WIB221" s="319"/>
      <c r="WIC221" s="319"/>
      <c r="WID221" s="319"/>
      <c r="WIE221" s="319"/>
      <c r="WIF221" s="319"/>
      <c r="WIG221" s="319"/>
      <c r="WIH221" s="319"/>
      <c r="WII221" s="319"/>
      <c r="WIJ221" s="319"/>
      <c r="WIK221" s="319"/>
      <c r="WIL221" s="319"/>
      <c r="WIM221" s="319"/>
      <c r="WIN221" s="319"/>
      <c r="WIO221" s="319"/>
      <c r="WIP221" s="319"/>
      <c r="WIQ221" s="319"/>
      <c r="WIR221" s="319"/>
      <c r="WIS221" s="319"/>
      <c r="WIT221" s="319"/>
      <c r="WIU221" s="319"/>
      <c r="WIV221" s="319"/>
      <c r="WIW221" s="319"/>
      <c r="WIX221" s="319"/>
      <c r="WIY221" s="319"/>
      <c r="WIZ221" s="319"/>
      <c r="WJA221" s="319"/>
      <c r="WJB221" s="319"/>
      <c r="WJC221" s="319"/>
      <c r="WJD221" s="319"/>
      <c r="WJE221" s="319"/>
      <c r="WJF221" s="319"/>
      <c r="WJG221" s="319"/>
      <c r="WJH221" s="319"/>
      <c r="WJI221" s="319"/>
      <c r="WJJ221" s="319"/>
      <c r="WJK221" s="319"/>
      <c r="WJL221" s="319"/>
      <c r="WJM221" s="319"/>
      <c r="WJN221" s="319"/>
      <c r="WJO221" s="319"/>
      <c r="WJP221" s="319"/>
      <c r="WJQ221" s="319"/>
      <c r="WJR221" s="319"/>
      <c r="WJS221" s="319"/>
      <c r="WJT221" s="319"/>
      <c r="WJU221" s="319"/>
      <c r="WJV221" s="319"/>
      <c r="WJW221" s="319"/>
      <c r="WJX221" s="319"/>
      <c r="WJY221" s="319"/>
      <c r="WJZ221" s="319"/>
      <c r="WKA221" s="319"/>
      <c r="WKB221" s="319"/>
      <c r="WKC221" s="319"/>
      <c r="WKD221" s="319"/>
      <c r="WKE221" s="319"/>
      <c r="WKF221" s="319"/>
      <c r="WKG221" s="319"/>
      <c r="WKH221" s="319"/>
      <c r="WKI221" s="319"/>
      <c r="WKJ221" s="319"/>
      <c r="WKK221" s="319"/>
      <c r="WKL221" s="319"/>
      <c r="WKM221" s="319"/>
      <c r="WKN221" s="319"/>
      <c r="WKO221" s="319"/>
      <c r="WKP221" s="319"/>
      <c r="WKQ221" s="319"/>
      <c r="WKR221" s="319"/>
      <c r="WKS221" s="319"/>
      <c r="WKT221" s="319"/>
      <c r="WKU221" s="319"/>
      <c r="WKV221" s="319"/>
      <c r="WKW221" s="319"/>
      <c r="WKX221" s="319"/>
      <c r="WKY221" s="319"/>
      <c r="WKZ221" s="319"/>
      <c r="WLA221" s="319"/>
      <c r="WLB221" s="319"/>
      <c r="WLC221" s="319"/>
      <c r="WLD221" s="319"/>
      <c r="WLE221" s="319"/>
      <c r="WLF221" s="319"/>
      <c r="WLG221" s="319"/>
      <c r="WLH221" s="319"/>
      <c r="WLI221" s="319"/>
      <c r="WLJ221" s="319"/>
      <c r="WLK221" s="319"/>
      <c r="WLL221" s="319"/>
      <c r="WLM221" s="319"/>
      <c r="WLN221" s="319"/>
      <c r="WLO221" s="319"/>
      <c r="WLP221" s="319"/>
      <c r="WLQ221" s="319"/>
      <c r="WLR221" s="319"/>
      <c r="WLS221" s="319"/>
      <c r="WLT221" s="319"/>
      <c r="WLU221" s="319"/>
      <c r="WLV221" s="319"/>
      <c r="WLW221" s="319"/>
      <c r="WLX221" s="319"/>
      <c r="WLY221" s="319"/>
      <c r="WLZ221" s="319"/>
      <c r="WMA221" s="319"/>
      <c r="WMB221" s="319"/>
      <c r="WMC221" s="319"/>
      <c r="WMD221" s="319"/>
      <c r="WME221" s="319"/>
      <c r="WMF221" s="319"/>
      <c r="WMG221" s="319"/>
      <c r="WMH221" s="319"/>
      <c r="WMI221" s="319"/>
      <c r="WMJ221" s="319"/>
      <c r="WMK221" s="319"/>
      <c r="WML221" s="319"/>
      <c r="WMM221" s="319"/>
      <c r="WMN221" s="319"/>
      <c r="WMO221" s="319"/>
      <c r="WMP221" s="319"/>
      <c r="WMQ221" s="319"/>
      <c r="WMR221" s="319"/>
      <c r="WMS221" s="319"/>
      <c r="WMT221" s="319"/>
      <c r="WMU221" s="319"/>
      <c r="WMV221" s="319"/>
      <c r="WMW221" s="319"/>
      <c r="WMX221" s="319"/>
      <c r="WMY221" s="319"/>
      <c r="WMZ221" s="319"/>
      <c r="WNA221" s="319"/>
      <c r="WNB221" s="319"/>
      <c r="WNC221" s="319"/>
      <c r="WND221" s="319"/>
      <c r="WNE221" s="319"/>
      <c r="WNF221" s="319"/>
      <c r="WNG221" s="319"/>
      <c r="WNH221" s="319"/>
      <c r="WNI221" s="319"/>
      <c r="WNJ221" s="319"/>
      <c r="WNK221" s="319"/>
      <c r="WNL221" s="319"/>
      <c r="WNM221" s="319"/>
      <c r="WNN221" s="319"/>
      <c r="WNO221" s="319"/>
      <c r="WNP221" s="319"/>
      <c r="WNQ221" s="319"/>
      <c r="WNR221" s="319"/>
      <c r="WNS221" s="319"/>
      <c r="WNT221" s="319"/>
      <c r="WNU221" s="319"/>
      <c r="WNV221" s="319"/>
      <c r="WNW221" s="319"/>
      <c r="WNX221" s="319"/>
      <c r="WNY221" s="319"/>
      <c r="WNZ221" s="319"/>
      <c r="WOA221" s="319"/>
      <c r="WOB221" s="319"/>
      <c r="WOC221" s="319"/>
      <c r="WOD221" s="319"/>
      <c r="WOE221" s="319"/>
      <c r="WOF221" s="319"/>
      <c r="WOG221" s="319"/>
      <c r="WOH221" s="319"/>
      <c r="WOI221" s="319"/>
      <c r="WOJ221" s="319"/>
      <c r="WOK221" s="319"/>
      <c r="WOL221" s="319"/>
      <c r="WOM221" s="319"/>
      <c r="WON221" s="319"/>
      <c r="WOO221" s="319"/>
      <c r="WOP221" s="319"/>
      <c r="WOQ221" s="319"/>
      <c r="WOR221" s="319"/>
      <c r="WOS221" s="319"/>
      <c r="WOT221" s="319"/>
      <c r="WOU221" s="319"/>
      <c r="WOV221" s="319"/>
      <c r="WOW221" s="319"/>
      <c r="WOX221" s="319"/>
      <c r="WOY221" s="319"/>
      <c r="WOZ221" s="319"/>
      <c r="WPA221" s="319"/>
      <c r="WPB221" s="319"/>
      <c r="WPC221" s="319"/>
      <c r="WPD221" s="319"/>
      <c r="WPE221" s="319"/>
      <c r="WPF221" s="319"/>
      <c r="WPG221" s="319"/>
      <c r="WPH221" s="319"/>
      <c r="WPI221" s="319"/>
      <c r="WPJ221" s="319"/>
      <c r="WPK221" s="319"/>
      <c r="WPL221" s="319"/>
      <c r="WPM221" s="319"/>
      <c r="WPN221" s="319"/>
      <c r="WPO221" s="319"/>
      <c r="WPP221" s="319"/>
      <c r="WPQ221" s="319"/>
      <c r="WPR221" s="319"/>
      <c r="WPS221" s="319"/>
      <c r="WPT221" s="319"/>
      <c r="WPU221" s="319"/>
      <c r="WPV221" s="319"/>
      <c r="WPW221" s="319"/>
      <c r="WPX221" s="319"/>
      <c r="WPY221" s="319"/>
      <c r="WPZ221" s="319"/>
      <c r="WQA221" s="319"/>
      <c r="WQB221" s="319"/>
      <c r="WQC221" s="319"/>
      <c r="WQD221" s="319"/>
      <c r="WQE221" s="319"/>
      <c r="WQF221" s="319"/>
      <c r="WQG221" s="319"/>
      <c r="WQH221" s="319"/>
      <c r="WQI221" s="319"/>
      <c r="WQJ221" s="319"/>
      <c r="WQK221" s="319"/>
      <c r="WQL221" s="319"/>
      <c r="WQM221" s="319"/>
      <c r="WQN221" s="319"/>
      <c r="WQO221" s="319"/>
      <c r="WQP221" s="319"/>
      <c r="WQQ221" s="319"/>
      <c r="WQR221" s="319"/>
      <c r="WQS221" s="319"/>
      <c r="WQT221" s="319"/>
      <c r="WQU221" s="319"/>
      <c r="WQV221" s="319"/>
      <c r="WQW221" s="319"/>
      <c r="WQX221" s="319"/>
      <c r="WQY221" s="319"/>
      <c r="WQZ221" s="319"/>
      <c r="WRA221" s="319"/>
      <c r="WRB221" s="319"/>
      <c r="WRC221" s="319"/>
      <c r="WRD221" s="319"/>
      <c r="WRE221" s="319"/>
      <c r="WRF221" s="319"/>
      <c r="WRG221" s="319"/>
      <c r="WRH221" s="319"/>
      <c r="WRI221" s="319"/>
      <c r="WRJ221" s="319"/>
      <c r="WRK221" s="319"/>
      <c r="WRL221" s="319"/>
      <c r="WRM221" s="319"/>
      <c r="WRN221" s="319"/>
      <c r="WRO221" s="319"/>
      <c r="WRP221" s="319"/>
      <c r="WRQ221" s="319"/>
      <c r="WRR221" s="319"/>
      <c r="WRS221" s="319"/>
      <c r="WRT221" s="319"/>
      <c r="WRU221" s="319"/>
      <c r="WRV221" s="319"/>
      <c r="WRW221" s="319"/>
      <c r="WRX221" s="319"/>
      <c r="WRY221" s="319"/>
      <c r="WRZ221" s="319"/>
      <c r="WSA221" s="319"/>
      <c r="WSB221" s="319"/>
      <c r="WSC221" s="319"/>
      <c r="WSD221" s="319"/>
      <c r="WSE221" s="319"/>
      <c r="WSF221" s="319"/>
      <c r="WSG221" s="319"/>
      <c r="WSH221" s="319"/>
      <c r="WSI221" s="319"/>
      <c r="WSJ221" s="319"/>
      <c r="WSK221" s="319"/>
      <c r="WSL221" s="319"/>
      <c r="WSM221" s="319"/>
      <c r="WSN221" s="319"/>
      <c r="WSO221" s="319"/>
      <c r="WSP221" s="319"/>
      <c r="WSQ221" s="319"/>
      <c r="WSR221" s="319"/>
      <c r="WSS221" s="319"/>
      <c r="WST221" s="319"/>
      <c r="WSU221" s="319"/>
      <c r="WSV221" s="319"/>
      <c r="WSW221" s="319"/>
      <c r="WSX221" s="319"/>
      <c r="WSY221" s="319"/>
      <c r="WSZ221" s="319"/>
      <c r="WTA221" s="319"/>
      <c r="WTB221" s="319"/>
      <c r="WTC221" s="319"/>
      <c r="WTD221" s="319"/>
      <c r="WTE221" s="319"/>
      <c r="WTF221" s="319"/>
      <c r="WTG221" s="319"/>
      <c r="WTH221" s="319"/>
      <c r="WTI221" s="319"/>
      <c r="WTJ221" s="319"/>
      <c r="WTK221" s="319"/>
      <c r="WTL221" s="319"/>
      <c r="WTM221" s="319"/>
      <c r="WTN221" s="319"/>
      <c r="WTO221" s="319"/>
      <c r="WTP221" s="319"/>
      <c r="WTQ221" s="319"/>
      <c r="WTR221" s="319"/>
      <c r="WTS221" s="319"/>
      <c r="WTT221" s="319"/>
      <c r="WTU221" s="319"/>
      <c r="WTV221" s="319"/>
      <c r="WTW221" s="319"/>
      <c r="WTX221" s="319"/>
      <c r="WTY221" s="319"/>
      <c r="WTZ221" s="319"/>
      <c r="WUA221" s="319"/>
      <c r="WUB221" s="319"/>
      <c r="WUC221" s="319"/>
      <c r="WUD221" s="319"/>
      <c r="WUE221" s="319"/>
      <c r="WUF221" s="319"/>
      <c r="WUG221" s="319"/>
      <c r="WUH221" s="319"/>
      <c r="WUI221" s="319"/>
      <c r="WUJ221" s="319"/>
      <c r="WUK221" s="319"/>
      <c r="WUL221" s="319"/>
      <c r="WUM221" s="319"/>
      <c r="WUN221" s="319"/>
      <c r="WUO221" s="319"/>
      <c r="WUP221" s="319"/>
      <c r="WUQ221" s="319"/>
      <c r="WUR221" s="319"/>
      <c r="WUS221" s="319"/>
      <c r="WUT221" s="319"/>
      <c r="WUU221" s="319"/>
      <c r="WUV221" s="319"/>
      <c r="WUW221" s="319"/>
      <c r="WUX221" s="319"/>
      <c r="WUY221" s="319"/>
      <c r="WUZ221" s="319"/>
      <c r="WVA221" s="319"/>
      <c r="WVB221" s="319"/>
      <c r="WVC221" s="319"/>
      <c r="WVD221" s="319"/>
      <c r="WVE221" s="319"/>
      <c r="WVF221" s="319"/>
      <c r="WVG221" s="319"/>
      <c r="WVH221" s="319"/>
      <c r="WVI221" s="319"/>
      <c r="WVJ221" s="319"/>
      <c r="WVK221" s="319"/>
      <c r="WVL221" s="319"/>
      <c r="WVM221" s="319"/>
      <c r="WVN221" s="319"/>
      <c r="WVO221" s="319"/>
      <c r="WVP221" s="319"/>
      <c r="WVQ221" s="319"/>
      <c r="WVR221" s="319"/>
      <c r="WVS221" s="319"/>
      <c r="WVT221" s="319"/>
      <c r="WVU221" s="319"/>
      <c r="WVV221" s="319"/>
      <c r="WVW221" s="319"/>
      <c r="WVX221" s="319"/>
      <c r="WVY221" s="319"/>
      <c r="WVZ221" s="319"/>
      <c r="WWA221" s="319"/>
      <c r="WWB221" s="319"/>
      <c r="WWC221" s="319"/>
      <c r="WWD221" s="319"/>
      <c r="WWE221" s="319"/>
      <c r="WWF221" s="319"/>
      <c r="WWG221" s="319"/>
      <c r="WWH221" s="319"/>
      <c r="WWI221" s="319"/>
      <c r="WWJ221" s="319"/>
      <c r="WWK221" s="319"/>
      <c r="WWL221" s="319"/>
      <c r="WWM221" s="319"/>
      <c r="WWN221" s="319"/>
      <c r="WWO221" s="319"/>
      <c r="WWP221" s="319"/>
      <c r="WWQ221" s="319"/>
      <c r="WWR221" s="319"/>
      <c r="WWS221" s="319"/>
      <c r="WWT221" s="319"/>
      <c r="WWU221" s="319"/>
      <c r="WWV221" s="319"/>
      <c r="WWW221" s="319"/>
      <c r="WWX221" s="319"/>
      <c r="WWY221" s="319"/>
      <c r="WWZ221" s="319"/>
      <c r="WXA221" s="319"/>
      <c r="WXB221" s="319"/>
      <c r="WXC221" s="319"/>
      <c r="WXD221" s="319"/>
      <c r="WXE221" s="319"/>
      <c r="WXF221" s="319"/>
      <c r="WXG221" s="319"/>
      <c r="WXH221" s="319"/>
      <c r="WXI221" s="319"/>
      <c r="WXJ221" s="319"/>
      <c r="WXK221" s="319"/>
      <c r="WXL221" s="319"/>
      <c r="WXM221" s="319"/>
      <c r="WXN221" s="319"/>
      <c r="WXO221" s="319"/>
      <c r="WXP221" s="319"/>
      <c r="WXQ221" s="319"/>
      <c r="WXR221" s="319"/>
      <c r="WXS221" s="319"/>
      <c r="WXT221" s="319"/>
      <c r="WXU221" s="319"/>
      <c r="WXV221" s="319"/>
      <c r="WXW221" s="319"/>
      <c r="WXX221" s="319"/>
      <c r="WXY221" s="319"/>
      <c r="WXZ221" s="319"/>
      <c r="WYA221" s="319"/>
      <c r="WYB221" s="319"/>
      <c r="WYC221" s="319"/>
      <c r="WYD221" s="319"/>
      <c r="WYE221" s="319"/>
      <c r="WYF221" s="319"/>
      <c r="WYG221" s="319"/>
      <c r="WYH221" s="319"/>
      <c r="WYI221" s="319"/>
      <c r="WYJ221" s="319"/>
      <c r="WYK221" s="319"/>
      <c r="WYL221" s="319"/>
      <c r="WYM221" s="319"/>
      <c r="WYN221" s="319"/>
      <c r="WYO221" s="319"/>
      <c r="WYP221" s="319"/>
      <c r="WYQ221" s="319"/>
      <c r="WYR221" s="319"/>
      <c r="WYS221" s="319"/>
      <c r="WYT221" s="319"/>
      <c r="WYU221" s="319"/>
      <c r="WYV221" s="319"/>
      <c r="WYW221" s="319"/>
      <c r="WYX221" s="319"/>
      <c r="WYY221" s="319"/>
      <c r="WYZ221" s="319"/>
      <c r="WZA221" s="319"/>
      <c r="WZB221" s="319"/>
      <c r="WZC221" s="319"/>
      <c r="WZD221" s="319"/>
      <c r="WZE221" s="319"/>
      <c r="WZF221" s="319"/>
      <c r="WZG221" s="319"/>
      <c r="WZH221" s="319"/>
      <c r="WZI221" s="319"/>
      <c r="WZJ221" s="319"/>
      <c r="WZK221" s="319"/>
      <c r="WZL221" s="319"/>
      <c r="WZM221" s="319"/>
      <c r="WZN221" s="319"/>
      <c r="WZO221" s="319"/>
      <c r="WZP221" s="319"/>
      <c r="WZQ221" s="319"/>
      <c r="WZR221" s="319"/>
      <c r="WZS221" s="319"/>
      <c r="WZT221" s="319"/>
      <c r="WZU221" s="319"/>
      <c r="WZV221" s="319"/>
      <c r="WZW221" s="319"/>
      <c r="WZX221" s="319"/>
      <c r="WZY221" s="319"/>
      <c r="WZZ221" s="319"/>
      <c r="XAA221" s="319"/>
      <c r="XAB221" s="319"/>
      <c r="XAC221" s="319"/>
      <c r="XAD221" s="319"/>
      <c r="XAE221" s="319"/>
      <c r="XAF221" s="319"/>
      <c r="XAG221" s="319"/>
      <c r="XAH221" s="319"/>
      <c r="XAI221" s="319"/>
      <c r="XAJ221" s="319"/>
      <c r="XAK221" s="319"/>
      <c r="XAL221" s="319"/>
      <c r="XAM221" s="319"/>
      <c r="XAN221" s="319"/>
      <c r="XAO221" s="319"/>
      <c r="XAP221" s="319"/>
      <c r="XAQ221" s="319"/>
      <c r="XAR221" s="319"/>
      <c r="XAS221" s="319"/>
      <c r="XAT221" s="319"/>
      <c r="XAU221" s="319"/>
      <c r="XAV221" s="319"/>
      <c r="XAW221" s="319"/>
      <c r="XAX221" s="319"/>
      <c r="XAY221" s="319"/>
      <c r="XAZ221" s="319"/>
      <c r="XBA221" s="319"/>
      <c r="XBB221" s="319"/>
      <c r="XBC221" s="319"/>
      <c r="XBD221" s="319"/>
      <c r="XBE221" s="319"/>
      <c r="XBF221" s="319"/>
      <c r="XBG221" s="319"/>
      <c r="XBH221" s="319"/>
      <c r="XBI221" s="319"/>
      <c r="XBJ221" s="319"/>
      <c r="XBK221" s="319"/>
      <c r="XBL221" s="319"/>
      <c r="XBM221" s="319"/>
      <c r="XBN221" s="319"/>
      <c r="XBO221" s="319"/>
      <c r="XBP221" s="319"/>
      <c r="XBQ221" s="319"/>
      <c r="XBR221" s="319"/>
      <c r="XBS221" s="319"/>
      <c r="XBT221" s="319"/>
      <c r="XBU221" s="319"/>
      <c r="XBV221" s="319"/>
      <c r="XBW221" s="319"/>
      <c r="XBX221" s="319"/>
      <c r="XBY221" s="319"/>
      <c r="XBZ221" s="319"/>
      <c r="XCA221" s="319"/>
      <c r="XCB221" s="319"/>
      <c r="XCC221" s="319"/>
      <c r="XCD221" s="319"/>
      <c r="XCE221" s="319"/>
      <c r="XCF221" s="319"/>
      <c r="XCG221" s="319"/>
      <c r="XCH221" s="319"/>
      <c r="XCI221" s="319"/>
      <c r="XCJ221" s="319"/>
      <c r="XCK221" s="319"/>
      <c r="XCL221" s="319"/>
      <c r="XCM221" s="319"/>
      <c r="XCN221" s="319"/>
      <c r="XCO221" s="319"/>
      <c r="XCP221" s="319"/>
      <c r="XCQ221" s="319"/>
      <c r="XCR221" s="319"/>
      <c r="XCS221" s="319"/>
      <c r="XCT221" s="319"/>
      <c r="XCU221" s="319"/>
      <c r="XCV221" s="319"/>
      <c r="XCW221" s="319"/>
      <c r="XCX221" s="319"/>
      <c r="XCY221" s="319"/>
      <c r="XCZ221" s="319"/>
      <c r="XDA221" s="319"/>
      <c r="XDB221" s="319"/>
      <c r="XDC221" s="319"/>
      <c r="XDD221" s="319"/>
      <c r="XDE221" s="319"/>
      <c r="XDF221" s="319"/>
      <c r="XDG221" s="319"/>
      <c r="XDH221" s="319"/>
      <c r="XDI221" s="319"/>
      <c r="XDJ221" s="319"/>
      <c r="XDK221" s="319"/>
      <c r="XDL221" s="319"/>
      <c r="XDM221" s="319"/>
      <c r="XDN221" s="319"/>
      <c r="XDO221" s="319"/>
      <c r="XDP221" s="319"/>
      <c r="XDQ221" s="319"/>
      <c r="XDR221" s="319"/>
      <c r="XDS221" s="319"/>
      <c r="XDT221" s="319"/>
      <c r="XDU221" s="319"/>
      <c r="XDV221" s="319"/>
      <c r="XDW221" s="319"/>
      <c r="XDX221" s="319"/>
      <c r="XDY221" s="319"/>
      <c r="XDZ221" s="319"/>
      <c r="XEA221" s="319"/>
      <c r="XEB221" s="319"/>
      <c r="XEC221" s="319"/>
      <c r="XED221" s="319"/>
      <c r="XEE221" s="319"/>
      <c r="XEF221" s="319"/>
      <c r="XEG221" s="319"/>
      <c r="XEH221" s="319"/>
      <c r="XEI221" s="319"/>
      <c r="XEJ221" s="319"/>
      <c r="XEK221" s="319"/>
      <c r="XEL221" s="319"/>
      <c r="XEM221" s="319"/>
      <c r="XEN221" s="319"/>
      <c r="XEO221" s="319"/>
      <c r="XEP221" s="319"/>
      <c r="XEQ221" s="319"/>
      <c r="XER221" s="319"/>
      <c r="XES221" s="319"/>
      <c r="XET221" s="319"/>
      <c r="XEU221" s="319"/>
      <c r="XEV221" s="319"/>
      <c r="XEW221" s="319"/>
      <c r="XEX221" s="319"/>
      <c r="XEY221" s="319"/>
      <c r="XEZ221" s="319"/>
      <c r="XFA221" s="319"/>
      <c r="XFB221" s="319"/>
      <c r="XFC221" s="319"/>
      <c r="XFD221" s="319"/>
    </row>
    <row r="222" spans="1:16384">
      <c r="A222" s="345" t="s">
        <v>427</v>
      </c>
      <c r="B222" s="345"/>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c r="AS222" s="345"/>
      <c r="AT222" s="344" t="s">
        <v>1040</v>
      </c>
      <c r="AU222" s="344"/>
      <c r="AV222" s="344"/>
      <c r="AW222" s="344"/>
      <c r="AX222" s="344"/>
      <c r="AY222" s="344"/>
      <c r="AZ222" s="344"/>
      <c r="BA222" s="344"/>
      <c r="BB222" s="344"/>
      <c r="BC222" s="344"/>
      <c r="BD222" s="344"/>
      <c r="BE222" s="344"/>
      <c r="BF222" s="344"/>
      <c r="BG222" s="344"/>
      <c r="BH222" s="344"/>
      <c r="BI222" s="344"/>
      <c r="BJ222" s="344"/>
      <c r="BK222" s="344"/>
      <c r="BL222" s="344"/>
      <c r="BM222" s="344"/>
      <c r="BN222" s="344"/>
      <c r="BO222" s="344"/>
      <c r="BP222" s="344"/>
      <c r="BQ222" s="344"/>
      <c r="BR222" s="344"/>
      <c r="BS222" s="344"/>
      <c r="BT222" s="344"/>
      <c r="BU222" s="344" t="s">
        <v>1035</v>
      </c>
      <c r="BV222" s="344"/>
      <c r="BW222" s="344"/>
      <c r="BX222" s="344"/>
      <c r="BY222" s="344"/>
      <c r="BZ222" s="344"/>
      <c r="CA222" s="344"/>
      <c r="CB222" s="344"/>
      <c r="CC222" s="344"/>
      <c r="CD222" s="344"/>
      <c r="CE222" s="344"/>
      <c r="CF222" s="344"/>
      <c r="CG222" s="344"/>
      <c r="CH222" s="344"/>
      <c r="CI222" s="344"/>
      <c r="CJ222" s="344"/>
      <c r="CK222" s="344"/>
      <c r="CL222" s="344"/>
      <c r="CM222" s="344"/>
      <c r="CN222" s="344"/>
    </row>
    <row r="223" spans="1:16384" ht="12.75" customHeight="1">
      <c r="A223" s="345"/>
      <c r="B223" s="345"/>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c r="AS223" s="345"/>
      <c r="AT223" s="344"/>
      <c r="AU223" s="344"/>
      <c r="AV223" s="344"/>
      <c r="AW223" s="344"/>
      <c r="AX223" s="344"/>
      <c r="AY223" s="344"/>
      <c r="AZ223" s="344"/>
      <c r="BA223" s="344"/>
      <c r="BB223" s="344"/>
      <c r="BC223" s="344"/>
      <c r="BD223" s="344"/>
      <c r="BE223" s="344"/>
      <c r="BF223" s="344"/>
      <c r="BG223" s="344"/>
      <c r="BH223" s="344"/>
      <c r="BI223" s="344"/>
      <c r="BJ223" s="344"/>
      <c r="BK223" s="344"/>
      <c r="BL223" s="344"/>
      <c r="BM223" s="344"/>
      <c r="BN223" s="344"/>
      <c r="BO223" s="344"/>
      <c r="BP223" s="344"/>
      <c r="BQ223" s="344"/>
      <c r="BR223" s="344"/>
      <c r="BS223" s="344"/>
      <c r="BT223" s="344"/>
      <c r="BU223" s="344"/>
      <c r="BV223" s="344"/>
      <c r="BW223" s="344"/>
      <c r="BX223" s="344"/>
      <c r="BY223" s="344"/>
      <c r="BZ223" s="344"/>
      <c r="CA223" s="344"/>
      <c r="CB223" s="344"/>
      <c r="CC223" s="344"/>
      <c r="CD223" s="344"/>
      <c r="CE223" s="344"/>
      <c r="CF223" s="344"/>
      <c r="CG223" s="344"/>
      <c r="CH223" s="344"/>
      <c r="CI223" s="344"/>
      <c r="CJ223" s="344"/>
      <c r="CK223" s="344"/>
      <c r="CL223" s="344"/>
      <c r="CM223" s="344"/>
      <c r="CN223" s="344"/>
    </row>
    <row r="224" spans="1:16384" ht="21" customHeight="1">
      <c r="A224" s="332" t="s">
        <v>916</v>
      </c>
      <c r="B224" s="332"/>
      <c r="C224" s="332"/>
      <c r="D224" s="332"/>
      <c r="E224" s="332"/>
      <c r="F224" s="332"/>
      <c r="G224" s="332"/>
      <c r="H224" s="332"/>
      <c r="I224" s="332"/>
      <c r="J224" s="332"/>
      <c r="K224" s="332"/>
      <c r="L224" s="332"/>
      <c r="M224" s="332"/>
      <c r="N224" s="332"/>
      <c r="O224" s="332"/>
      <c r="P224" s="332"/>
      <c r="Q224" s="332"/>
      <c r="R224" s="332"/>
      <c r="S224" s="332"/>
      <c r="T224" s="332"/>
      <c r="U224" s="332"/>
      <c r="V224" s="332"/>
      <c r="W224" s="332"/>
      <c r="X224" s="332"/>
      <c r="Y224" s="332"/>
      <c r="Z224" s="332"/>
      <c r="AA224" s="332"/>
      <c r="AB224" s="332"/>
      <c r="AC224" s="332"/>
      <c r="AD224" s="332"/>
      <c r="AE224" s="332"/>
      <c r="AF224" s="332"/>
      <c r="AG224" s="332"/>
      <c r="AH224" s="332"/>
      <c r="AI224" s="332"/>
      <c r="AJ224" s="332"/>
      <c r="AK224" s="332"/>
      <c r="AL224" s="332"/>
      <c r="AM224" s="332"/>
      <c r="AN224" s="332"/>
      <c r="AO224" s="332"/>
      <c r="AP224" s="332"/>
      <c r="AQ224" s="332"/>
      <c r="AR224" s="332"/>
      <c r="AS224" s="332"/>
      <c r="AT224" s="339">
        <v>0</v>
      </c>
      <c r="AU224" s="339"/>
      <c r="AV224" s="339"/>
      <c r="AW224" s="339"/>
      <c r="AX224" s="339"/>
      <c r="AY224" s="339"/>
      <c r="AZ224" s="339"/>
      <c r="BA224" s="339"/>
      <c r="BB224" s="339"/>
      <c r="BC224" s="339"/>
      <c r="BD224" s="339"/>
      <c r="BE224" s="339"/>
      <c r="BF224" s="339"/>
      <c r="BG224" s="339"/>
      <c r="BH224" s="339"/>
      <c r="BI224" s="339"/>
      <c r="BJ224" s="339"/>
      <c r="BK224" s="339"/>
      <c r="BL224" s="339"/>
      <c r="BM224" s="339"/>
      <c r="BN224" s="339"/>
      <c r="BO224" s="339"/>
      <c r="BP224" s="339"/>
      <c r="BQ224" s="339"/>
      <c r="BR224" s="339"/>
      <c r="BS224" s="339"/>
      <c r="BT224" s="339"/>
      <c r="BU224" s="339">
        <v>0</v>
      </c>
      <c r="BV224" s="339"/>
      <c r="BW224" s="339"/>
      <c r="BX224" s="339"/>
      <c r="BY224" s="339"/>
      <c r="BZ224" s="339"/>
      <c r="CA224" s="339"/>
      <c r="CB224" s="339"/>
      <c r="CC224" s="339"/>
      <c r="CD224" s="339"/>
      <c r="CE224" s="339"/>
      <c r="CF224" s="339"/>
      <c r="CG224" s="339"/>
      <c r="CH224" s="339"/>
      <c r="CI224" s="339"/>
      <c r="CJ224" s="339"/>
      <c r="CK224" s="339"/>
      <c r="CL224" s="339"/>
      <c r="CM224" s="339"/>
      <c r="CN224" s="339"/>
    </row>
    <row r="225" spans="1:101" ht="21" customHeight="1">
      <c r="A225" s="332" t="s">
        <v>917</v>
      </c>
      <c r="B225" s="332"/>
      <c r="C225" s="332"/>
      <c r="D225" s="332"/>
      <c r="E225" s="332"/>
      <c r="F225" s="332"/>
      <c r="G225" s="332"/>
      <c r="H225" s="332"/>
      <c r="I225" s="332"/>
      <c r="J225" s="332"/>
      <c r="K225" s="332"/>
      <c r="L225" s="332"/>
      <c r="M225" s="332"/>
      <c r="N225" s="332"/>
      <c r="O225" s="332"/>
      <c r="P225" s="332"/>
      <c r="Q225" s="332"/>
      <c r="R225" s="332"/>
      <c r="S225" s="332"/>
      <c r="T225" s="332"/>
      <c r="U225" s="332"/>
      <c r="V225" s="332"/>
      <c r="W225" s="332"/>
      <c r="X225" s="332"/>
      <c r="Y225" s="332"/>
      <c r="Z225" s="332"/>
      <c r="AA225" s="332"/>
      <c r="AB225" s="332"/>
      <c r="AC225" s="332"/>
      <c r="AD225" s="332"/>
      <c r="AE225" s="332"/>
      <c r="AF225" s="332"/>
      <c r="AG225" s="332"/>
      <c r="AH225" s="332"/>
      <c r="AI225" s="332"/>
      <c r="AJ225" s="332"/>
      <c r="AK225" s="332"/>
      <c r="AL225" s="332"/>
      <c r="AM225" s="332"/>
      <c r="AN225" s="332"/>
      <c r="AO225" s="332"/>
      <c r="AP225" s="332"/>
      <c r="AQ225" s="332"/>
      <c r="AR225" s="332"/>
      <c r="AS225" s="332"/>
      <c r="AT225" s="339">
        <v>1620202957</v>
      </c>
      <c r="AU225" s="339"/>
      <c r="AV225" s="339"/>
      <c r="AW225" s="339"/>
      <c r="AX225" s="339"/>
      <c r="AY225" s="339"/>
      <c r="AZ225" s="339"/>
      <c r="BA225" s="339"/>
      <c r="BB225" s="339"/>
      <c r="BC225" s="339"/>
      <c r="BD225" s="339"/>
      <c r="BE225" s="339"/>
      <c r="BF225" s="339"/>
      <c r="BG225" s="339"/>
      <c r="BH225" s="339"/>
      <c r="BI225" s="339"/>
      <c r="BJ225" s="339"/>
      <c r="BK225" s="339"/>
      <c r="BL225" s="339"/>
      <c r="BM225" s="339"/>
      <c r="BN225" s="339"/>
      <c r="BO225" s="339"/>
      <c r="BP225" s="339"/>
      <c r="BQ225" s="339"/>
      <c r="BR225" s="339"/>
      <c r="BS225" s="339"/>
      <c r="BT225" s="339"/>
      <c r="BU225" s="339">
        <v>1181370429</v>
      </c>
      <c r="BV225" s="339"/>
      <c r="BW225" s="339"/>
      <c r="BX225" s="339"/>
      <c r="BY225" s="339"/>
      <c r="BZ225" s="339"/>
      <c r="CA225" s="339"/>
      <c r="CB225" s="339"/>
      <c r="CC225" s="339"/>
      <c r="CD225" s="339"/>
      <c r="CE225" s="339"/>
      <c r="CF225" s="339"/>
      <c r="CG225" s="339"/>
      <c r="CH225" s="339"/>
      <c r="CI225" s="339"/>
      <c r="CJ225" s="339"/>
      <c r="CK225" s="339"/>
      <c r="CL225" s="339"/>
      <c r="CM225" s="339"/>
      <c r="CN225" s="339"/>
    </row>
    <row r="226" spans="1:101" ht="21" customHeight="1">
      <c r="A226" s="332" t="s">
        <v>918</v>
      </c>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2"/>
      <c r="AD226" s="332"/>
      <c r="AE226" s="332"/>
      <c r="AF226" s="332"/>
      <c r="AG226" s="332"/>
      <c r="AH226" s="332"/>
      <c r="AI226" s="332"/>
      <c r="AJ226" s="332"/>
      <c r="AK226" s="332"/>
      <c r="AL226" s="332"/>
      <c r="AM226" s="332"/>
      <c r="AN226" s="332"/>
      <c r="AO226" s="332"/>
      <c r="AP226" s="332"/>
      <c r="AQ226" s="332"/>
      <c r="AR226" s="332"/>
      <c r="AS226" s="332"/>
      <c r="AT226" s="339">
        <v>2166203647</v>
      </c>
      <c r="AU226" s="339"/>
      <c r="AV226" s="339"/>
      <c r="AW226" s="339"/>
      <c r="AX226" s="339"/>
      <c r="AY226" s="339"/>
      <c r="AZ226" s="339"/>
      <c r="BA226" s="339"/>
      <c r="BB226" s="339"/>
      <c r="BC226" s="339"/>
      <c r="BD226" s="339"/>
      <c r="BE226" s="339"/>
      <c r="BF226" s="339"/>
      <c r="BG226" s="339"/>
      <c r="BH226" s="339"/>
      <c r="BI226" s="339"/>
      <c r="BJ226" s="339"/>
      <c r="BK226" s="339"/>
      <c r="BL226" s="339"/>
      <c r="BM226" s="339"/>
      <c r="BN226" s="339"/>
      <c r="BO226" s="339"/>
      <c r="BP226" s="339"/>
      <c r="BQ226" s="339"/>
      <c r="BR226" s="339"/>
      <c r="BS226" s="339"/>
      <c r="BT226" s="339"/>
      <c r="BU226" s="339">
        <v>1171924131</v>
      </c>
      <c r="BV226" s="339"/>
      <c r="BW226" s="339"/>
      <c r="BX226" s="339"/>
      <c r="BY226" s="339"/>
      <c r="BZ226" s="339"/>
      <c r="CA226" s="339"/>
      <c r="CB226" s="339"/>
      <c r="CC226" s="339"/>
      <c r="CD226" s="339"/>
      <c r="CE226" s="339"/>
      <c r="CF226" s="339"/>
      <c r="CG226" s="339"/>
      <c r="CH226" s="339"/>
      <c r="CI226" s="339"/>
      <c r="CJ226" s="339"/>
      <c r="CK226" s="339"/>
      <c r="CL226" s="339"/>
      <c r="CM226" s="339"/>
      <c r="CN226" s="339"/>
    </row>
    <row r="227" spans="1:101" ht="21" customHeight="1">
      <c r="A227" s="319" t="s">
        <v>998</v>
      </c>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c r="AA227" s="319"/>
      <c r="AB227" s="319"/>
      <c r="AC227" s="319"/>
      <c r="AD227" s="319"/>
      <c r="AE227" s="319"/>
      <c r="AF227" s="319"/>
      <c r="AG227" s="319"/>
      <c r="AH227" s="319"/>
      <c r="AI227" s="319"/>
      <c r="AJ227" s="319"/>
      <c r="AK227" s="319"/>
      <c r="AL227" s="319"/>
      <c r="AM227" s="319"/>
      <c r="AN227" s="319"/>
      <c r="AO227" s="319"/>
      <c r="AP227" s="319"/>
      <c r="AQ227" s="319"/>
      <c r="AR227" s="319"/>
      <c r="AS227" s="319"/>
    </row>
    <row r="228" spans="1:101" ht="21" customHeight="1">
      <c r="A228" s="96"/>
    </row>
    <row r="229" spans="1:101" ht="21" customHeight="1">
      <c r="A229" s="336" t="s">
        <v>57</v>
      </c>
      <c r="B229" s="336"/>
      <c r="C229" s="336"/>
      <c r="D229" s="336"/>
      <c r="E229" s="336"/>
      <c r="F229" s="336"/>
      <c r="G229" s="336"/>
      <c r="H229" s="337" t="s">
        <v>444</v>
      </c>
      <c r="I229" s="337"/>
      <c r="J229" s="337"/>
      <c r="K229" s="337"/>
      <c r="L229" s="337"/>
      <c r="M229" s="337"/>
      <c r="N229" s="337"/>
      <c r="O229" s="337"/>
      <c r="P229" s="337"/>
      <c r="Q229" s="337"/>
      <c r="R229" s="337"/>
      <c r="S229" s="337"/>
      <c r="T229" s="337"/>
      <c r="U229" s="337"/>
      <c r="V229" s="337"/>
      <c r="W229" s="337"/>
      <c r="X229" s="337"/>
      <c r="Y229" s="337"/>
      <c r="Z229" s="337"/>
      <c r="AA229" s="337"/>
      <c r="AB229" s="337"/>
      <c r="AC229" s="337"/>
      <c r="AD229" s="337"/>
      <c r="AE229" s="337"/>
      <c r="AF229" s="337"/>
      <c r="AG229" s="337"/>
      <c r="AH229" s="337"/>
      <c r="AI229" s="337"/>
      <c r="AJ229" s="337"/>
      <c r="AK229" s="337"/>
      <c r="AL229" s="337"/>
      <c r="AM229" s="337"/>
      <c r="AN229" s="337" t="s">
        <v>1032</v>
      </c>
      <c r="AO229" s="337"/>
      <c r="AP229" s="337"/>
      <c r="AQ229" s="337"/>
      <c r="AR229" s="337"/>
      <c r="AS229" s="337"/>
      <c r="AT229" s="337"/>
      <c r="AU229" s="337"/>
      <c r="AV229" s="337"/>
      <c r="AW229" s="337"/>
      <c r="AX229" s="337"/>
      <c r="AY229" s="337"/>
      <c r="AZ229" s="337"/>
      <c r="BA229" s="337"/>
      <c r="BB229" s="337"/>
      <c r="BC229" s="337"/>
      <c r="BD229" s="337"/>
      <c r="BE229" s="337"/>
      <c r="BF229" s="337"/>
      <c r="BG229" s="337"/>
      <c r="BH229" s="337"/>
      <c r="BI229" s="337"/>
      <c r="BJ229" s="337"/>
      <c r="BK229" s="337"/>
      <c r="BL229" s="337"/>
      <c r="BM229" s="337"/>
      <c r="BN229" s="337"/>
      <c r="BO229" s="337"/>
      <c r="BP229" s="337"/>
      <c r="BQ229" s="337"/>
      <c r="BR229" s="337"/>
      <c r="BS229" s="337"/>
      <c r="BT229" s="337"/>
      <c r="BU229" s="337"/>
      <c r="BV229" s="337"/>
      <c r="BW229" s="337"/>
      <c r="BX229" s="337"/>
      <c r="BY229" s="337"/>
      <c r="BZ229" s="337"/>
      <c r="CA229" s="338" t="s">
        <v>1035</v>
      </c>
      <c r="CB229" s="338"/>
      <c r="CC229" s="338"/>
      <c r="CD229" s="338"/>
      <c r="CE229" s="338"/>
      <c r="CF229" s="338"/>
      <c r="CG229" s="338"/>
      <c r="CH229" s="338"/>
      <c r="CI229" s="338"/>
      <c r="CJ229" s="338"/>
      <c r="CK229" s="338"/>
      <c r="CL229" s="338"/>
      <c r="CM229" s="338"/>
      <c r="CN229" s="338"/>
      <c r="CO229" s="338"/>
      <c r="CP229" s="338"/>
    </row>
    <row r="230" spans="1:101" ht="31.5" customHeight="1">
      <c r="A230" s="336"/>
      <c r="B230" s="336"/>
      <c r="C230" s="336"/>
      <c r="D230" s="336"/>
      <c r="E230" s="336"/>
      <c r="F230" s="336"/>
      <c r="G230" s="336"/>
      <c r="H230" s="337"/>
      <c r="I230" s="337"/>
      <c r="J230" s="337"/>
      <c r="K230" s="337"/>
      <c r="L230" s="337"/>
      <c r="M230" s="337"/>
      <c r="N230" s="337"/>
      <c r="O230" s="337"/>
      <c r="P230" s="337"/>
      <c r="Q230" s="337"/>
      <c r="R230" s="337"/>
      <c r="S230" s="337"/>
      <c r="T230" s="337"/>
      <c r="U230" s="337"/>
      <c r="V230" s="337"/>
      <c r="W230" s="337"/>
      <c r="X230" s="337"/>
      <c r="Y230" s="337"/>
      <c r="Z230" s="337"/>
      <c r="AA230" s="337"/>
      <c r="AB230" s="337"/>
      <c r="AC230" s="337"/>
      <c r="AD230" s="337"/>
      <c r="AE230" s="337"/>
      <c r="AF230" s="337"/>
      <c r="AG230" s="337"/>
      <c r="AH230" s="337"/>
      <c r="AI230" s="337"/>
      <c r="AJ230" s="337"/>
      <c r="AK230" s="337"/>
      <c r="AL230" s="337"/>
      <c r="AM230" s="337"/>
      <c r="AN230" s="396" t="s">
        <v>1034</v>
      </c>
      <c r="AO230" s="396"/>
      <c r="AP230" s="396"/>
      <c r="AQ230" s="396"/>
      <c r="AR230" s="396"/>
      <c r="AS230" s="396"/>
      <c r="AT230" s="396"/>
      <c r="AU230" s="396"/>
      <c r="AV230" s="396"/>
      <c r="AW230" s="396"/>
      <c r="AX230" s="396"/>
      <c r="AY230" s="396"/>
      <c r="AZ230" s="396"/>
      <c r="BA230" s="396"/>
      <c r="BB230" s="396"/>
      <c r="BC230" s="396"/>
      <c r="BD230" s="396"/>
      <c r="BE230" s="396"/>
      <c r="BF230" s="396"/>
      <c r="BG230" s="396"/>
      <c r="BH230" s="396"/>
      <c r="BI230" s="396"/>
      <c r="BJ230" s="396"/>
      <c r="BK230" s="396" t="s">
        <v>1033</v>
      </c>
      <c r="BL230" s="396"/>
      <c r="BM230" s="396"/>
      <c r="BN230" s="396"/>
      <c r="BO230" s="396"/>
      <c r="BP230" s="396"/>
      <c r="BQ230" s="396"/>
      <c r="BR230" s="396"/>
      <c r="BS230" s="396"/>
      <c r="BT230" s="396"/>
      <c r="BU230" s="396"/>
      <c r="BV230" s="396"/>
      <c r="BW230" s="396"/>
      <c r="BX230" s="396"/>
      <c r="BY230" s="396"/>
      <c r="BZ230" s="396"/>
      <c r="CA230" s="338"/>
      <c r="CB230" s="338"/>
      <c r="CC230" s="338"/>
      <c r="CD230" s="338"/>
      <c r="CE230" s="338"/>
      <c r="CF230" s="338"/>
      <c r="CG230" s="338"/>
      <c r="CH230" s="338"/>
      <c r="CI230" s="338"/>
      <c r="CJ230" s="338"/>
      <c r="CK230" s="338"/>
      <c r="CL230" s="338"/>
      <c r="CM230" s="338"/>
      <c r="CN230" s="338"/>
      <c r="CO230" s="338"/>
      <c r="CP230" s="338"/>
    </row>
    <row r="231" spans="1:101" ht="21" customHeight="1">
      <c r="A231" s="316">
        <v>1</v>
      </c>
      <c r="B231" s="316"/>
      <c r="C231" s="316"/>
      <c r="D231" s="316"/>
      <c r="E231" s="316"/>
      <c r="F231" s="316"/>
      <c r="G231" s="316"/>
      <c r="H231" s="317" t="s">
        <v>1043</v>
      </c>
      <c r="I231" s="317"/>
      <c r="J231" s="317"/>
      <c r="K231" s="317"/>
      <c r="L231" s="317"/>
      <c r="M231" s="317"/>
      <c r="N231" s="317"/>
      <c r="O231" s="317"/>
      <c r="P231" s="317"/>
      <c r="Q231" s="317"/>
      <c r="R231" s="317"/>
      <c r="S231" s="317"/>
      <c r="T231" s="317"/>
      <c r="U231" s="317"/>
      <c r="V231" s="317"/>
      <c r="W231" s="317"/>
      <c r="X231" s="317"/>
      <c r="Y231" s="317"/>
      <c r="Z231" s="317"/>
      <c r="AA231" s="317"/>
      <c r="AB231" s="317"/>
      <c r="AC231" s="317"/>
      <c r="AD231" s="317"/>
      <c r="AE231" s="317"/>
      <c r="AF231" s="317"/>
      <c r="AG231" s="317"/>
      <c r="AH231" s="317"/>
      <c r="AI231" s="317"/>
      <c r="AJ231" s="317"/>
      <c r="AK231" s="317"/>
      <c r="AL231" s="317"/>
      <c r="AM231" s="317"/>
      <c r="AN231" s="312">
        <v>1399170103</v>
      </c>
      <c r="AO231" s="312"/>
      <c r="AP231" s="312"/>
      <c r="AQ231" s="312"/>
      <c r="AR231" s="312"/>
      <c r="AS231" s="312"/>
      <c r="AT231" s="312"/>
      <c r="AU231" s="312"/>
      <c r="AV231" s="312"/>
      <c r="AW231" s="312"/>
      <c r="AX231" s="312"/>
      <c r="AY231" s="312"/>
      <c r="AZ231" s="312"/>
      <c r="BA231" s="312"/>
      <c r="BB231" s="312"/>
      <c r="BC231" s="312"/>
      <c r="BD231" s="312"/>
      <c r="BE231" s="312"/>
      <c r="BF231" s="312"/>
      <c r="BG231" s="312"/>
      <c r="BH231" s="312"/>
      <c r="BI231" s="312"/>
      <c r="BJ231" s="312"/>
      <c r="BK231" s="312">
        <v>4498521734</v>
      </c>
      <c r="BL231" s="312"/>
      <c r="BM231" s="312"/>
      <c r="BN231" s="312"/>
      <c r="BO231" s="312"/>
      <c r="BP231" s="312"/>
      <c r="BQ231" s="312"/>
      <c r="BR231" s="312"/>
      <c r="BS231" s="312"/>
      <c r="BT231" s="312"/>
      <c r="BU231" s="312"/>
      <c r="BV231" s="312"/>
      <c r="BW231" s="312"/>
      <c r="BX231" s="312"/>
      <c r="BY231" s="312"/>
      <c r="BZ231" s="312"/>
      <c r="CA231" s="318">
        <f>879025630-CA232</f>
        <v>773114130</v>
      </c>
      <c r="CB231" s="318"/>
      <c r="CC231" s="318"/>
      <c r="CD231" s="318"/>
      <c r="CE231" s="318"/>
      <c r="CF231" s="318"/>
      <c r="CG231" s="318"/>
      <c r="CH231" s="318"/>
      <c r="CI231" s="318"/>
      <c r="CJ231" s="318"/>
      <c r="CK231" s="318"/>
      <c r="CL231" s="318"/>
      <c r="CM231" s="318"/>
      <c r="CN231" s="318"/>
      <c r="CO231" s="318"/>
      <c r="CP231" s="318"/>
    </row>
    <row r="232" spans="1:101" ht="21" customHeight="1">
      <c r="A232" s="316">
        <v>2</v>
      </c>
      <c r="B232" s="316"/>
      <c r="C232" s="316"/>
      <c r="D232" s="316"/>
      <c r="E232" s="316"/>
      <c r="F232" s="316"/>
      <c r="G232" s="316"/>
      <c r="H232" s="317" t="s">
        <v>450</v>
      </c>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c r="AF232" s="317"/>
      <c r="AG232" s="317"/>
      <c r="AH232" s="317"/>
      <c r="AI232" s="317"/>
      <c r="AJ232" s="317"/>
      <c r="AK232" s="317"/>
      <c r="AL232" s="317"/>
      <c r="AM232" s="317"/>
      <c r="AN232" s="312">
        <v>33367590</v>
      </c>
      <c r="AO232" s="312"/>
      <c r="AP232" s="312"/>
      <c r="AQ232" s="312"/>
      <c r="AR232" s="312"/>
      <c r="AS232" s="312"/>
      <c r="AT232" s="312"/>
      <c r="AU232" s="312"/>
      <c r="AV232" s="312"/>
      <c r="AW232" s="312"/>
      <c r="AX232" s="312"/>
      <c r="AY232" s="312"/>
      <c r="AZ232" s="312"/>
      <c r="BA232" s="312"/>
      <c r="BB232" s="312"/>
      <c r="BC232" s="312"/>
      <c r="BD232" s="312"/>
      <c r="BE232" s="312"/>
      <c r="BF232" s="312"/>
      <c r="BG232" s="312"/>
      <c r="BH232" s="312"/>
      <c r="BI232" s="312"/>
      <c r="BJ232" s="312"/>
      <c r="BK232" s="312">
        <v>884456461</v>
      </c>
      <c r="BL232" s="312"/>
      <c r="BM232" s="312"/>
      <c r="BN232" s="312"/>
      <c r="BO232" s="312"/>
      <c r="BP232" s="312"/>
      <c r="BQ232" s="312"/>
      <c r="BR232" s="312"/>
      <c r="BS232" s="312"/>
      <c r="BT232" s="312"/>
      <c r="BU232" s="312"/>
      <c r="BV232" s="312"/>
      <c r="BW232" s="312"/>
      <c r="BX232" s="312"/>
      <c r="BY232" s="312"/>
      <c r="BZ232" s="312"/>
      <c r="CA232" s="318">
        <f>9973298+95938202</f>
        <v>105911500</v>
      </c>
      <c r="CB232" s="318"/>
      <c r="CC232" s="318"/>
      <c r="CD232" s="318"/>
      <c r="CE232" s="318"/>
      <c r="CF232" s="318"/>
      <c r="CG232" s="318"/>
      <c r="CH232" s="318"/>
      <c r="CI232" s="318"/>
      <c r="CJ232" s="318"/>
      <c r="CK232" s="318"/>
      <c r="CL232" s="318"/>
      <c r="CM232" s="318"/>
      <c r="CN232" s="318"/>
      <c r="CO232" s="318"/>
      <c r="CP232" s="318"/>
    </row>
    <row r="233" spans="1:101" ht="21" customHeight="1">
      <c r="A233" s="328"/>
      <c r="B233" s="328"/>
      <c r="C233" s="328"/>
      <c r="D233" s="328"/>
      <c r="E233" s="328"/>
      <c r="F233" s="328"/>
      <c r="G233" s="328"/>
      <c r="H233" s="329" t="s">
        <v>206</v>
      </c>
      <c r="I233" s="329"/>
      <c r="J233" s="329"/>
      <c r="K233" s="329"/>
      <c r="L233" s="329"/>
      <c r="M233" s="329"/>
      <c r="N233" s="329"/>
      <c r="O233" s="329"/>
      <c r="P233" s="329"/>
      <c r="Q233" s="329"/>
      <c r="R233" s="329"/>
      <c r="S233" s="329"/>
      <c r="T233" s="329"/>
      <c r="U233" s="329"/>
      <c r="V233" s="329"/>
      <c r="W233" s="329"/>
      <c r="X233" s="329"/>
      <c r="Y233" s="329"/>
      <c r="Z233" s="329"/>
      <c r="AA233" s="329"/>
      <c r="AB233" s="329"/>
      <c r="AC233" s="329"/>
      <c r="AD233" s="329"/>
      <c r="AE233" s="329"/>
      <c r="AF233" s="329"/>
      <c r="AG233" s="329"/>
      <c r="AH233" s="329"/>
      <c r="AI233" s="329"/>
      <c r="AJ233" s="329"/>
      <c r="AK233" s="329"/>
      <c r="AL233" s="329"/>
      <c r="AM233" s="329"/>
      <c r="AN233" s="330">
        <f>AN231+AN232</f>
        <v>1432537693</v>
      </c>
      <c r="AO233" s="330"/>
      <c r="AP233" s="330"/>
      <c r="AQ233" s="330"/>
      <c r="AR233" s="330"/>
      <c r="AS233" s="330"/>
      <c r="AT233" s="330"/>
      <c r="AU233" s="330"/>
      <c r="AV233" s="330"/>
      <c r="AW233" s="330"/>
      <c r="AX233" s="330"/>
      <c r="AY233" s="330"/>
      <c r="AZ233" s="330"/>
      <c r="BA233" s="330"/>
      <c r="BB233" s="330"/>
      <c r="BC233" s="330"/>
      <c r="BD233" s="330"/>
      <c r="BE233" s="330"/>
      <c r="BF233" s="330"/>
      <c r="BG233" s="330"/>
      <c r="BH233" s="330"/>
      <c r="BI233" s="330"/>
      <c r="BJ233" s="330"/>
      <c r="BK233" s="330">
        <f>BK231+BK232</f>
        <v>5382978195</v>
      </c>
      <c r="BL233" s="330"/>
      <c r="BM233" s="330"/>
      <c r="BN233" s="330"/>
      <c r="BO233" s="330"/>
      <c r="BP233" s="330"/>
      <c r="BQ233" s="330"/>
      <c r="BR233" s="330"/>
      <c r="BS233" s="330"/>
      <c r="BT233" s="330"/>
      <c r="BU233" s="330"/>
      <c r="BV233" s="330"/>
      <c r="BW233" s="330"/>
      <c r="BX233" s="330"/>
      <c r="BY233" s="330"/>
      <c r="BZ233" s="330"/>
      <c r="CA233" s="421">
        <f>CA231+CA232</f>
        <v>879025630</v>
      </c>
      <c r="CB233" s="422"/>
      <c r="CC233" s="422"/>
      <c r="CD233" s="422"/>
      <c r="CE233" s="422"/>
      <c r="CF233" s="422"/>
      <c r="CG233" s="422"/>
      <c r="CH233" s="422"/>
      <c r="CI233" s="422"/>
      <c r="CJ233" s="422"/>
      <c r="CK233" s="422"/>
      <c r="CL233" s="422"/>
      <c r="CM233" s="422"/>
      <c r="CN233" s="422"/>
      <c r="CO233" s="422"/>
      <c r="CP233" s="423"/>
    </row>
    <row r="234" spans="1:101" ht="21" customHeight="1">
      <c r="A234" s="95"/>
    </row>
    <row r="235" spans="1:101" ht="21" customHeight="1">
      <c r="A235" s="319" t="s">
        <v>999</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N235" s="319"/>
      <c r="AO235" s="319"/>
      <c r="AP235" s="319"/>
      <c r="AQ235" s="319"/>
      <c r="AR235" s="319"/>
      <c r="AS235" s="319"/>
    </row>
    <row r="236" spans="1:101" ht="21" customHeight="1">
      <c r="A236" s="336" t="s">
        <v>57</v>
      </c>
      <c r="B236" s="336"/>
      <c r="C236" s="336"/>
      <c r="D236" s="336"/>
      <c r="E236" s="336"/>
      <c r="F236" s="336"/>
      <c r="G236" s="336"/>
      <c r="H236" s="337" t="s">
        <v>451</v>
      </c>
      <c r="I236" s="337"/>
      <c r="J236" s="337"/>
      <c r="K236" s="337"/>
      <c r="L236" s="337"/>
      <c r="M236" s="337"/>
      <c r="N236" s="337"/>
      <c r="O236" s="337"/>
      <c r="P236" s="337"/>
      <c r="Q236" s="337"/>
      <c r="R236" s="337"/>
      <c r="S236" s="337"/>
      <c r="T236" s="337"/>
      <c r="U236" s="337"/>
      <c r="V236" s="337"/>
      <c r="W236" s="337"/>
      <c r="X236" s="337"/>
      <c r="Y236" s="337"/>
      <c r="Z236" s="337"/>
      <c r="AA236" s="337"/>
      <c r="AB236" s="337"/>
      <c r="AC236" s="337"/>
      <c r="AD236" s="337"/>
      <c r="AE236" s="337"/>
      <c r="AF236" s="337"/>
      <c r="AG236" s="337"/>
      <c r="AH236" s="337"/>
      <c r="AI236" s="337"/>
      <c r="AJ236" s="337"/>
      <c r="AK236" s="337"/>
      <c r="AL236" s="337"/>
      <c r="AM236" s="337"/>
      <c r="AN236" s="337" t="str">
        <f>AN229</f>
        <v>Từ 01/01/2016 đến 31/12/2016</v>
      </c>
      <c r="AO236" s="337"/>
      <c r="AP236" s="337"/>
      <c r="AQ236" s="337"/>
      <c r="AR236" s="337"/>
      <c r="AS236" s="337"/>
      <c r="AT236" s="337"/>
      <c r="AU236" s="337"/>
      <c r="AV236" s="337"/>
      <c r="AW236" s="337"/>
      <c r="AX236" s="337"/>
      <c r="AY236" s="337"/>
      <c r="AZ236" s="337"/>
      <c r="BA236" s="337"/>
      <c r="BB236" s="337"/>
      <c r="BC236" s="337"/>
      <c r="BD236" s="337"/>
      <c r="BE236" s="337"/>
      <c r="BF236" s="337"/>
      <c r="BG236" s="337"/>
      <c r="BH236" s="337"/>
      <c r="BI236" s="337"/>
      <c r="BJ236" s="337"/>
      <c r="BK236" s="337"/>
      <c r="BL236" s="337"/>
      <c r="BM236" s="337"/>
      <c r="BN236" s="337"/>
      <c r="BO236" s="337"/>
      <c r="BP236" s="337"/>
      <c r="BQ236" s="337"/>
      <c r="BR236" s="337"/>
      <c r="BS236" s="337"/>
      <c r="BT236" s="337"/>
      <c r="BU236" s="337"/>
      <c r="BV236" s="337"/>
      <c r="BW236" s="337"/>
      <c r="BX236" s="337"/>
      <c r="BY236" s="337"/>
      <c r="BZ236" s="337"/>
      <c r="CA236" s="338" t="str">
        <f>CA229</f>
        <v>Từ 01/10/2015
 đến 31/12/2015</v>
      </c>
      <c r="CB236" s="338"/>
      <c r="CC236" s="338"/>
      <c r="CD236" s="338"/>
      <c r="CE236" s="338"/>
      <c r="CF236" s="338"/>
      <c r="CG236" s="338"/>
      <c r="CH236" s="338"/>
      <c r="CI236" s="338"/>
      <c r="CJ236" s="338"/>
      <c r="CK236" s="338"/>
      <c r="CL236" s="338"/>
      <c r="CM236" s="338"/>
      <c r="CN236" s="338"/>
      <c r="CO236" s="338"/>
      <c r="CP236" s="338"/>
    </row>
    <row r="237" spans="1:101" ht="36" customHeight="1">
      <c r="A237" s="336"/>
      <c r="B237" s="336"/>
      <c r="C237" s="336"/>
      <c r="D237" s="336"/>
      <c r="E237" s="336"/>
      <c r="F237" s="336"/>
      <c r="G237" s="336"/>
      <c r="H237" s="337"/>
      <c r="I237" s="337"/>
      <c r="J237" s="337"/>
      <c r="K237" s="337"/>
      <c r="L237" s="337"/>
      <c r="M237" s="337"/>
      <c r="N237" s="337"/>
      <c r="O237" s="337"/>
      <c r="P237" s="337"/>
      <c r="Q237" s="337"/>
      <c r="R237" s="337"/>
      <c r="S237" s="337"/>
      <c r="T237" s="337"/>
      <c r="U237" s="337"/>
      <c r="V237" s="337"/>
      <c r="W237" s="337"/>
      <c r="X237" s="337"/>
      <c r="Y237" s="337"/>
      <c r="Z237" s="337"/>
      <c r="AA237" s="337"/>
      <c r="AB237" s="337"/>
      <c r="AC237" s="337"/>
      <c r="AD237" s="337"/>
      <c r="AE237" s="337"/>
      <c r="AF237" s="337"/>
      <c r="AG237" s="337"/>
      <c r="AH237" s="337"/>
      <c r="AI237" s="337"/>
      <c r="AJ237" s="337"/>
      <c r="AK237" s="337"/>
      <c r="AL237" s="337"/>
      <c r="AM237" s="337"/>
      <c r="AN237" s="396" t="str">
        <f>AN230</f>
        <v>Từ 01/10/2016 đến 31/12/2016</v>
      </c>
      <c r="AO237" s="396"/>
      <c r="AP237" s="396"/>
      <c r="AQ237" s="396"/>
      <c r="AR237" s="396"/>
      <c r="AS237" s="396"/>
      <c r="AT237" s="396"/>
      <c r="AU237" s="396"/>
      <c r="AV237" s="396"/>
      <c r="AW237" s="396"/>
      <c r="AX237" s="396"/>
      <c r="AY237" s="396"/>
      <c r="AZ237" s="396"/>
      <c r="BA237" s="396"/>
      <c r="BB237" s="396"/>
      <c r="BC237" s="396"/>
      <c r="BD237" s="396"/>
      <c r="BE237" s="396"/>
      <c r="BF237" s="396"/>
      <c r="BG237" s="396"/>
      <c r="BH237" s="396"/>
      <c r="BI237" s="396"/>
      <c r="BJ237" s="396"/>
      <c r="BK237" s="396" t="str">
        <f>BK230</f>
        <v>Lũy kế đến 31/12/2016</v>
      </c>
      <c r="BL237" s="396"/>
      <c r="BM237" s="396"/>
      <c r="BN237" s="396"/>
      <c r="BO237" s="396"/>
      <c r="BP237" s="396"/>
      <c r="BQ237" s="396"/>
      <c r="BR237" s="396"/>
      <c r="BS237" s="396"/>
      <c r="BT237" s="396"/>
      <c r="BU237" s="396"/>
      <c r="BV237" s="396"/>
      <c r="BW237" s="396"/>
      <c r="BX237" s="396"/>
      <c r="BY237" s="396"/>
      <c r="BZ237" s="396"/>
      <c r="CA237" s="338"/>
      <c r="CB237" s="338"/>
      <c r="CC237" s="338"/>
      <c r="CD237" s="338"/>
      <c r="CE237" s="338"/>
      <c r="CF237" s="338"/>
      <c r="CG237" s="338"/>
      <c r="CH237" s="338"/>
      <c r="CI237" s="338"/>
      <c r="CJ237" s="338"/>
      <c r="CK237" s="338"/>
      <c r="CL237" s="338"/>
      <c r="CM237" s="338"/>
      <c r="CN237" s="338"/>
      <c r="CO237" s="338"/>
      <c r="CP237" s="338"/>
    </row>
    <row r="238" spans="1:101" ht="21" customHeight="1">
      <c r="A238" s="316">
        <v>1</v>
      </c>
      <c r="B238" s="316"/>
      <c r="C238" s="316"/>
      <c r="D238" s="316"/>
      <c r="E238" s="316"/>
      <c r="F238" s="316"/>
      <c r="G238" s="316"/>
      <c r="H238" s="317" t="s">
        <v>1000</v>
      </c>
      <c r="I238" s="317"/>
      <c r="J238" s="317"/>
      <c r="K238" s="317"/>
      <c r="L238" s="317"/>
      <c r="M238" s="317"/>
      <c r="N238" s="317"/>
      <c r="O238" s="317"/>
      <c r="P238" s="317"/>
      <c r="Q238" s="317"/>
      <c r="R238" s="317"/>
      <c r="S238" s="317"/>
      <c r="T238" s="317"/>
      <c r="U238" s="317"/>
      <c r="V238" s="317"/>
      <c r="W238" s="317"/>
      <c r="X238" s="317"/>
      <c r="Y238" s="317"/>
      <c r="Z238" s="317"/>
      <c r="AA238" s="317"/>
      <c r="AB238" s="317"/>
      <c r="AC238" s="317"/>
      <c r="AD238" s="317"/>
      <c r="AE238" s="317"/>
      <c r="AF238" s="317"/>
      <c r="AG238" s="317"/>
      <c r="AH238" s="317"/>
      <c r="AI238" s="317"/>
      <c r="AJ238" s="317"/>
      <c r="AK238" s="317"/>
      <c r="AL238" s="317"/>
      <c r="AM238" s="317"/>
      <c r="AN238" s="312">
        <f>128526601</f>
        <v>128526601</v>
      </c>
      <c r="AO238" s="312"/>
      <c r="AP238" s="312"/>
      <c r="AQ238" s="312"/>
      <c r="AR238" s="312"/>
      <c r="AS238" s="312"/>
      <c r="AT238" s="312"/>
      <c r="AU238" s="312"/>
      <c r="AV238" s="312"/>
      <c r="AW238" s="312"/>
      <c r="AX238" s="312"/>
      <c r="AY238" s="312"/>
      <c r="AZ238" s="312"/>
      <c r="BA238" s="312"/>
      <c r="BB238" s="312"/>
      <c r="BC238" s="312"/>
      <c r="BD238" s="312"/>
      <c r="BE238" s="312"/>
      <c r="BF238" s="312"/>
      <c r="BG238" s="312"/>
      <c r="BH238" s="312"/>
      <c r="BI238" s="312"/>
      <c r="BJ238" s="312"/>
      <c r="BK238" s="312">
        <f>326066432</f>
        <v>326066432</v>
      </c>
      <c r="BL238" s="312"/>
      <c r="BM238" s="312"/>
      <c r="BN238" s="312"/>
      <c r="BO238" s="312"/>
      <c r="BP238" s="312"/>
      <c r="BQ238" s="312"/>
      <c r="BR238" s="312"/>
      <c r="BS238" s="312"/>
      <c r="BT238" s="312"/>
      <c r="BU238" s="312"/>
      <c r="BV238" s="312"/>
      <c r="BW238" s="312"/>
      <c r="BX238" s="312"/>
      <c r="BY238" s="312"/>
      <c r="BZ238" s="312"/>
      <c r="CA238" s="318">
        <v>102975724</v>
      </c>
      <c r="CB238" s="318"/>
      <c r="CC238" s="318"/>
      <c r="CD238" s="318"/>
      <c r="CE238" s="318"/>
      <c r="CF238" s="318"/>
      <c r="CG238" s="318"/>
      <c r="CH238" s="318"/>
      <c r="CI238" s="318"/>
      <c r="CJ238" s="318"/>
      <c r="CK238" s="318"/>
      <c r="CL238" s="318"/>
      <c r="CM238" s="318"/>
      <c r="CN238" s="318"/>
      <c r="CO238" s="318"/>
      <c r="CP238" s="318"/>
    </row>
    <row r="239" spans="1:101" ht="21" customHeight="1">
      <c r="A239" s="316">
        <v>2</v>
      </c>
      <c r="B239" s="316"/>
      <c r="C239" s="316"/>
      <c r="D239" s="316"/>
      <c r="E239" s="316"/>
      <c r="F239" s="316"/>
      <c r="G239" s="316"/>
      <c r="H239" s="317" t="s">
        <v>1001</v>
      </c>
      <c r="I239" s="317"/>
      <c r="J239" s="317"/>
      <c r="K239" s="317"/>
      <c r="L239" s="317"/>
      <c r="M239" s="317"/>
      <c r="N239" s="317"/>
      <c r="O239" s="317"/>
      <c r="P239" s="317"/>
      <c r="Q239" s="317"/>
      <c r="R239" s="317"/>
      <c r="S239" s="317"/>
      <c r="T239" s="317"/>
      <c r="U239" s="317"/>
      <c r="V239" s="317"/>
      <c r="W239" s="317"/>
      <c r="X239" s="317"/>
      <c r="Y239" s="317"/>
      <c r="Z239" s="317"/>
      <c r="AA239" s="317"/>
      <c r="AB239" s="317"/>
      <c r="AC239" s="317"/>
      <c r="AD239" s="317"/>
      <c r="AE239" s="317"/>
      <c r="AF239" s="317"/>
      <c r="AG239" s="317"/>
      <c r="AH239" s="317"/>
      <c r="AI239" s="317"/>
      <c r="AJ239" s="317"/>
      <c r="AK239" s="317"/>
      <c r="AL239" s="317"/>
      <c r="AM239" s="317"/>
      <c r="AN239" s="312">
        <v>15851449</v>
      </c>
      <c r="AO239" s="312"/>
      <c r="AP239" s="312"/>
      <c r="AQ239" s="312"/>
      <c r="AR239" s="312"/>
      <c r="AS239" s="312"/>
      <c r="AT239" s="312"/>
      <c r="AU239" s="312"/>
      <c r="AV239" s="312"/>
      <c r="AW239" s="312"/>
      <c r="AX239" s="312"/>
      <c r="AY239" s="312"/>
      <c r="AZ239" s="312"/>
      <c r="BA239" s="312"/>
      <c r="BB239" s="312"/>
      <c r="BC239" s="312"/>
      <c r="BD239" s="312"/>
      <c r="BE239" s="312"/>
      <c r="BF239" s="312"/>
      <c r="BG239" s="312"/>
      <c r="BH239" s="312"/>
      <c r="BI239" s="312"/>
      <c r="BJ239" s="312"/>
      <c r="BK239" s="312">
        <v>51083370</v>
      </c>
      <c r="BL239" s="312"/>
      <c r="BM239" s="312"/>
      <c r="BN239" s="312"/>
      <c r="BO239" s="312"/>
      <c r="BP239" s="312"/>
      <c r="BQ239" s="312"/>
      <c r="BR239" s="312"/>
      <c r="BS239" s="312"/>
      <c r="BT239" s="312"/>
      <c r="BU239" s="312"/>
      <c r="BV239" s="312"/>
      <c r="BW239" s="312"/>
      <c r="BX239" s="312"/>
      <c r="BY239" s="312"/>
      <c r="BZ239" s="312"/>
      <c r="CA239" s="318">
        <v>47007392</v>
      </c>
      <c r="CB239" s="318"/>
      <c r="CC239" s="318"/>
      <c r="CD239" s="318"/>
      <c r="CE239" s="318"/>
      <c r="CF239" s="318"/>
      <c r="CG239" s="318"/>
      <c r="CH239" s="318"/>
      <c r="CI239" s="318"/>
      <c r="CJ239" s="318"/>
      <c r="CK239" s="318"/>
      <c r="CL239" s="318"/>
      <c r="CM239" s="318"/>
      <c r="CN239" s="318"/>
      <c r="CO239" s="318"/>
      <c r="CP239" s="318"/>
    </row>
    <row r="240" spans="1:101" ht="21" customHeight="1">
      <c r="A240" s="328"/>
      <c r="B240" s="328"/>
      <c r="C240" s="328"/>
      <c r="D240" s="328"/>
      <c r="E240" s="328"/>
      <c r="F240" s="328"/>
      <c r="G240" s="328"/>
      <c r="H240" s="329" t="s">
        <v>206</v>
      </c>
      <c r="I240" s="329"/>
      <c r="J240" s="329"/>
      <c r="K240" s="329"/>
      <c r="L240" s="329"/>
      <c r="M240" s="329"/>
      <c r="N240" s="329"/>
      <c r="O240" s="329"/>
      <c r="P240" s="329"/>
      <c r="Q240" s="329"/>
      <c r="R240" s="329"/>
      <c r="S240" s="329"/>
      <c r="T240" s="329"/>
      <c r="U240" s="329"/>
      <c r="V240" s="329"/>
      <c r="W240" s="329"/>
      <c r="X240" s="329"/>
      <c r="Y240" s="329"/>
      <c r="Z240" s="329"/>
      <c r="AA240" s="329"/>
      <c r="AB240" s="329"/>
      <c r="AC240" s="329"/>
      <c r="AD240" s="329"/>
      <c r="AE240" s="329"/>
      <c r="AF240" s="329"/>
      <c r="AG240" s="329"/>
      <c r="AH240" s="329"/>
      <c r="AI240" s="329"/>
      <c r="AJ240" s="329"/>
      <c r="AK240" s="329"/>
      <c r="AL240" s="329"/>
      <c r="AM240" s="329"/>
      <c r="AN240" s="330">
        <f>AN238+AN239</f>
        <v>144378050</v>
      </c>
      <c r="AO240" s="330"/>
      <c r="AP240" s="330"/>
      <c r="AQ240" s="330"/>
      <c r="AR240" s="330"/>
      <c r="AS240" s="330"/>
      <c r="AT240" s="330"/>
      <c r="AU240" s="330"/>
      <c r="AV240" s="330"/>
      <c r="AW240" s="330"/>
      <c r="AX240" s="330"/>
      <c r="AY240" s="330"/>
      <c r="AZ240" s="330"/>
      <c r="BA240" s="330"/>
      <c r="BB240" s="330"/>
      <c r="BC240" s="330"/>
      <c r="BD240" s="330"/>
      <c r="BE240" s="330"/>
      <c r="BF240" s="330"/>
      <c r="BG240" s="330"/>
      <c r="BH240" s="330"/>
      <c r="BI240" s="330"/>
      <c r="BJ240" s="330"/>
      <c r="BK240" s="330">
        <f>BK238+BK239</f>
        <v>377149802</v>
      </c>
      <c r="BL240" s="330"/>
      <c r="BM240" s="330"/>
      <c r="BN240" s="330"/>
      <c r="BO240" s="330"/>
      <c r="BP240" s="330"/>
      <c r="BQ240" s="330"/>
      <c r="BR240" s="330"/>
      <c r="BS240" s="330"/>
      <c r="BT240" s="330"/>
      <c r="BU240" s="330"/>
      <c r="BV240" s="330"/>
      <c r="BW240" s="330"/>
      <c r="BX240" s="330"/>
      <c r="BY240" s="330"/>
      <c r="BZ240" s="330"/>
      <c r="CA240" s="331">
        <f>CA238+CA239</f>
        <v>149983116</v>
      </c>
      <c r="CB240" s="331"/>
      <c r="CC240" s="331"/>
      <c r="CD240" s="331"/>
      <c r="CE240" s="331"/>
      <c r="CF240" s="331"/>
      <c r="CG240" s="331"/>
      <c r="CH240" s="331"/>
      <c r="CI240" s="331"/>
      <c r="CJ240" s="331"/>
      <c r="CK240" s="331"/>
      <c r="CL240" s="331"/>
      <c r="CM240" s="331"/>
      <c r="CN240" s="331"/>
      <c r="CO240" s="331"/>
      <c r="CP240" s="331"/>
      <c r="CW240" s="243"/>
    </row>
    <row r="241" spans="1:103" ht="15.75" customHeight="1">
      <c r="A241" s="95"/>
    </row>
    <row r="242" spans="1:103" ht="20.25" customHeight="1">
      <c r="A242" s="319" t="s">
        <v>919</v>
      </c>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c r="AA242" s="319"/>
      <c r="AB242" s="319"/>
      <c r="AC242" s="319"/>
      <c r="AD242" s="319"/>
      <c r="AE242" s="319"/>
      <c r="AF242" s="319"/>
      <c r="AG242" s="319"/>
      <c r="AH242" s="319"/>
      <c r="AI242" s="319"/>
      <c r="AJ242" s="319"/>
      <c r="AK242" s="319"/>
      <c r="AL242" s="319"/>
      <c r="AM242" s="319"/>
      <c r="AN242" s="319"/>
      <c r="AO242" s="319"/>
      <c r="AP242" s="319"/>
      <c r="AQ242" s="319"/>
      <c r="AR242" s="319"/>
      <c r="AS242" s="319"/>
    </row>
    <row r="243" spans="1:103" ht="20.25" customHeight="1">
      <c r="A243" s="336" t="s">
        <v>57</v>
      </c>
      <c r="B243" s="336"/>
      <c r="C243" s="336"/>
      <c r="D243" s="336"/>
      <c r="E243" s="336"/>
      <c r="F243" s="336"/>
      <c r="G243" s="336"/>
      <c r="H243" s="337" t="s">
        <v>463</v>
      </c>
      <c r="I243" s="337"/>
      <c r="J243" s="337"/>
      <c r="K243" s="337"/>
      <c r="L243" s="337"/>
      <c r="M243" s="337"/>
      <c r="N243" s="337"/>
      <c r="O243" s="337"/>
      <c r="P243" s="337"/>
      <c r="Q243" s="337"/>
      <c r="R243" s="337"/>
      <c r="S243" s="337"/>
      <c r="T243" s="337"/>
      <c r="U243" s="337"/>
      <c r="V243" s="337"/>
      <c r="W243" s="337"/>
      <c r="X243" s="337"/>
      <c r="Y243" s="337"/>
      <c r="Z243" s="337"/>
      <c r="AA243" s="337"/>
      <c r="AB243" s="337"/>
      <c r="AC243" s="337"/>
      <c r="AD243" s="337"/>
      <c r="AE243" s="337"/>
      <c r="AF243" s="337"/>
      <c r="AG243" s="337"/>
      <c r="AH243" s="337"/>
      <c r="AI243" s="337"/>
      <c r="AJ243" s="337"/>
      <c r="AK243" s="337"/>
      <c r="AL243" s="337"/>
      <c r="AM243" s="337"/>
      <c r="AN243" s="337" t="str">
        <f>AN229</f>
        <v>Từ 01/01/2016 đến 31/12/2016</v>
      </c>
      <c r="AO243" s="337"/>
      <c r="AP243" s="337"/>
      <c r="AQ243" s="337"/>
      <c r="AR243" s="337"/>
      <c r="AS243" s="337"/>
      <c r="AT243" s="337"/>
      <c r="AU243" s="337"/>
      <c r="AV243" s="337"/>
      <c r="AW243" s="337"/>
      <c r="AX243" s="337"/>
      <c r="AY243" s="337"/>
      <c r="AZ243" s="337"/>
      <c r="BA243" s="337"/>
      <c r="BB243" s="337"/>
      <c r="BC243" s="337"/>
      <c r="BD243" s="337"/>
      <c r="BE243" s="337"/>
      <c r="BF243" s="337"/>
      <c r="BG243" s="337"/>
      <c r="BH243" s="337"/>
      <c r="BI243" s="337"/>
      <c r="BJ243" s="337"/>
      <c r="BK243" s="337"/>
      <c r="BL243" s="337"/>
      <c r="BM243" s="337"/>
      <c r="BN243" s="337"/>
      <c r="BO243" s="337"/>
      <c r="BP243" s="337"/>
      <c r="BQ243" s="337"/>
      <c r="BR243" s="337"/>
      <c r="BS243" s="337"/>
      <c r="BT243" s="337"/>
      <c r="BU243" s="337"/>
      <c r="BV243" s="337"/>
      <c r="BW243" s="337"/>
      <c r="BX243" s="337"/>
      <c r="BY243" s="337"/>
      <c r="BZ243" s="337"/>
      <c r="CA243" s="338" t="str">
        <f>CA229</f>
        <v>Từ 01/10/2015
 đến 31/12/2015</v>
      </c>
      <c r="CB243" s="338"/>
      <c r="CC243" s="338"/>
      <c r="CD243" s="338"/>
      <c r="CE243" s="338"/>
      <c r="CF243" s="338"/>
      <c r="CG243" s="338"/>
      <c r="CH243" s="338"/>
      <c r="CI243" s="338"/>
      <c r="CJ243" s="338"/>
      <c r="CK243" s="338"/>
      <c r="CL243" s="338"/>
      <c r="CM243" s="338"/>
      <c r="CN243" s="338"/>
      <c r="CO243" s="338"/>
      <c r="CP243" s="338"/>
    </row>
    <row r="244" spans="1:103" ht="30" customHeight="1">
      <c r="A244" s="336"/>
      <c r="B244" s="336"/>
      <c r="C244" s="336"/>
      <c r="D244" s="336"/>
      <c r="E244" s="336"/>
      <c r="F244" s="336"/>
      <c r="G244" s="336"/>
      <c r="H244" s="337"/>
      <c r="I244" s="337"/>
      <c r="J244" s="337"/>
      <c r="K244" s="337"/>
      <c r="L244" s="337"/>
      <c r="M244" s="337"/>
      <c r="N244" s="337"/>
      <c r="O244" s="337"/>
      <c r="P244" s="337"/>
      <c r="Q244" s="337"/>
      <c r="R244" s="337"/>
      <c r="S244" s="337"/>
      <c r="T244" s="337"/>
      <c r="U244" s="337"/>
      <c r="V244" s="337"/>
      <c r="W244" s="337"/>
      <c r="X244" s="337"/>
      <c r="Y244" s="337"/>
      <c r="Z244" s="337"/>
      <c r="AA244" s="337"/>
      <c r="AB244" s="337"/>
      <c r="AC244" s="337"/>
      <c r="AD244" s="337"/>
      <c r="AE244" s="337"/>
      <c r="AF244" s="337"/>
      <c r="AG244" s="337"/>
      <c r="AH244" s="337"/>
      <c r="AI244" s="337"/>
      <c r="AJ244" s="337"/>
      <c r="AK244" s="337"/>
      <c r="AL244" s="337"/>
      <c r="AM244" s="337"/>
      <c r="AN244" s="396" t="str">
        <f>AN230</f>
        <v>Từ 01/10/2016 đến 31/12/2016</v>
      </c>
      <c r="AO244" s="396"/>
      <c r="AP244" s="396"/>
      <c r="AQ244" s="396"/>
      <c r="AR244" s="396"/>
      <c r="AS244" s="396"/>
      <c r="AT244" s="396"/>
      <c r="AU244" s="396"/>
      <c r="AV244" s="396"/>
      <c r="AW244" s="396"/>
      <c r="AX244" s="396"/>
      <c r="AY244" s="396"/>
      <c r="AZ244" s="396"/>
      <c r="BA244" s="396"/>
      <c r="BB244" s="396"/>
      <c r="BC244" s="396"/>
      <c r="BD244" s="396"/>
      <c r="BE244" s="396"/>
      <c r="BF244" s="396"/>
      <c r="BG244" s="396"/>
      <c r="BH244" s="396"/>
      <c r="BI244" s="396"/>
      <c r="BJ244" s="396"/>
      <c r="BK244" s="396" t="str">
        <f>BK230</f>
        <v>Lũy kế đến 31/12/2016</v>
      </c>
      <c r="BL244" s="396"/>
      <c r="BM244" s="396"/>
      <c r="BN244" s="396"/>
      <c r="BO244" s="396"/>
      <c r="BP244" s="396"/>
      <c r="BQ244" s="396"/>
      <c r="BR244" s="396"/>
      <c r="BS244" s="396"/>
      <c r="BT244" s="396"/>
      <c r="BU244" s="396"/>
      <c r="BV244" s="396"/>
      <c r="BW244" s="396"/>
      <c r="BX244" s="396"/>
      <c r="BY244" s="396"/>
      <c r="BZ244" s="396"/>
      <c r="CA244" s="338"/>
      <c r="CB244" s="338"/>
      <c r="CC244" s="338"/>
      <c r="CD244" s="338"/>
      <c r="CE244" s="338"/>
      <c r="CF244" s="338"/>
      <c r="CG244" s="338"/>
      <c r="CH244" s="338"/>
      <c r="CI244" s="338"/>
      <c r="CJ244" s="338"/>
      <c r="CK244" s="338"/>
      <c r="CL244" s="338"/>
      <c r="CM244" s="338"/>
      <c r="CN244" s="338"/>
      <c r="CO244" s="338"/>
      <c r="CP244" s="338"/>
    </row>
    <row r="245" spans="1:103" ht="20.25" customHeight="1">
      <c r="A245" s="316" t="s">
        <v>402</v>
      </c>
      <c r="B245" s="316"/>
      <c r="C245" s="316"/>
      <c r="D245" s="316"/>
      <c r="E245" s="316"/>
      <c r="F245" s="316"/>
      <c r="G245" s="316"/>
      <c r="H245" s="317" t="s">
        <v>464</v>
      </c>
      <c r="I245" s="317"/>
      <c r="J245" s="317"/>
      <c r="K245" s="317"/>
      <c r="L245" s="317"/>
      <c r="M245" s="317"/>
      <c r="N245" s="317"/>
      <c r="O245" s="317"/>
      <c r="P245" s="317"/>
      <c r="Q245" s="317"/>
      <c r="R245" s="317"/>
      <c r="S245" s="317"/>
      <c r="T245" s="317"/>
      <c r="U245" s="317"/>
      <c r="V245" s="317"/>
      <c r="W245" s="317"/>
      <c r="X245" s="317"/>
      <c r="Y245" s="317"/>
      <c r="Z245" s="317"/>
      <c r="AA245" s="317"/>
      <c r="AB245" s="317"/>
      <c r="AC245" s="317"/>
      <c r="AD245" s="317"/>
      <c r="AE245" s="317"/>
      <c r="AF245" s="317"/>
      <c r="AG245" s="317"/>
      <c r="AH245" s="317"/>
      <c r="AI245" s="317"/>
      <c r="AJ245" s="317"/>
      <c r="AK245" s="317"/>
      <c r="AL245" s="317"/>
      <c r="AM245" s="317"/>
      <c r="AN245" s="312">
        <f>894440838+24750000</f>
        <v>919190838</v>
      </c>
      <c r="AO245" s="312"/>
      <c r="AP245" s="312"/>
      <c r="AQ245" s="312"/>
      <c r="AR245" s="312"/>
      <c r="AS245" s="312"/>
      <c r="AT245" s="312"/>
      <c r="AU245" s="312"/>
      <c r="AV245" s="312"/>
      <c r="AW245" s="312"/>
      <c r="AX245" s="312"/>
      <c r="AY245" s="312"/>
      <c r="AZ245" s="312"/>
      <c r="BA245" s="312"/>
      <c r="BB245" s="312"/>
      <c r="BC245" s="312"/>
      <c r="BD245" s="312"/>
      <c r="BE245" s="312"/>
      <c r="BF245" s="312"/>
      <c r="BG245" s="312"/>
      <c r="BH245" s="312"/>
      <c r="BI245" s="312"/>
      <c r="BJ245" s="312"/>
      <c r="BK245" s="312">
        <f>1830068613+34890000</f>
        <v>1864958613</v>
      </c>
      <c r="BL245" s="312"/>
      <c r="BM245" s="312"/>
      <c r="BN245" s="312"/>
      <c r="BO245" s="312"/>
      <c r="BP245" s="312"/>
      <c r="BQ245" s="312"/>
      <c r="BR245" s="312"/>
      <c r="BS245" s="312"/>
      <c r="BT245" s="312"/>
      <c r="BU245" s="312"/>
      <c r="BV245" s="312"/>
      <c r="BW245" s="312"/>
      <c r="BX245" s="312"/>
      <c r="BY245" s="312"/>
      <c r="BZ245" s="312"/>
      <c r="CA245" s="318">
        <f>443064047+142978088</f>
        <v>586042135</v>
      </c>
      <c r="CB245" s="318"/>
      <c r="CC245" s="318"/>
      <c r="CD245" s="318"/>
      <c r="CE245" s="318"/>
      <c r="CF245" s="318"/>
      <c r="CG245" s="318"/>
      <c r="CH245" s="318"/>
      <c r="CI245" s="318"/>
      <c r="CJ245" s="318"/>
      <c r="CK245" s="318"/>
      <c r="CL245" s="318"/>
      <c r="CM245" s="318"/>
      <c r="CN245" s="318"/>
      <c r="CO245" s="318"/>
      <c r="CP245" s="318"/>
    </row>
    <row r="246" spans="1:103" ht="21" customHeight="1">
      <c r="A246" s="316" t="s">
        <v>403</v>
      </c>
      <c r="B246" s="316"/>
      <c r="C246" s="316"/>
      <c r="D246" s="316"/>
      <c r="E246" s="316"/>
      <c r="F246" s="316"/>
      <c r="G246" s="316"/>
      <c r="H246" s="317" t="s">
        <v>465</v>
      </c>
      <c r="I246" s="317"/>
      <c r="J246" s="317"/>
      <c r="K246" s="317"/>
      <c r="L246" s="317"/>
      <c r="M246" s="317"/>
      <c r="N246" s="317"/>
      <c r="O246" s="317"/>
      <c r="P246" s="317"/>
      <c r="Q246" s="317"/>
      <c r="R246" s="317"/>
      <c r="S246" s="317"/>
      <c r="T246" s="317"/>
      <c r="U246" s="317"/>
      <c r="V246" s="317"/>
      <c r="W246" s="317"/>
      <c r="X246" s="317"/>
      <c r="Y246" s="317"/>
      <c r="Z246" s="317"/>
      <c r="AA246" s="317"/>
      <c r="AB246" s="317"/>
      <c r="AC246" s="317"/>
      <c r="AD246" s="317"/>
      <c r="AE246" s="317"/>
      <c r="AF246" s="317"/>
      <c r="AG246" s="317"/>
      <c r="AH246" s="317"/>
      <c r="AI246" s="317"/>
      <c r="AJ246" s="317"/>
      <c r="AK246" s="317"/>
      <c r="AL246" s="317"/>
      <c r="AM246" s="317"/>
      <c r="AN246" s="312">
        <v>44179752</v>
      </c>
      <c r="AO246" s="312"/>
      <c r="AP246" s="312"/>
      <c r="AQ246" s="312"/>
      <c r="AR246" s="312"/>
      <c r="AS246" s="312"/>
      <c r="AT246" s="312"/>
      <c r="AU246" s="312"/>
      <c r="AV246" s="312"/>
      <c r="AW246" s="312"/>
      <c r="AX246" s="312"/>
      <c r="AY246" s="312"/>
      <c r="AZ246" s="312"/>
      <c r="BA246" s="312"/>
      <c r="BB246" s="312"/>
      <c r="BC246" s="312"/>
      <c r="BD246" s="312"/>
      <c r="BE246" s="312"/>
      <c r="BF246" s="312"/>
      <c r="BG246" s="312"/>
      <c r="BH246" s="312"/>
      <c r="BI246" s="312"/>
      <c r="BJ246" s="312"/>
      <c r="BK246" s="312">
        <f>122055792</f>
        <v>122055792</v>
      </c>
      <c r="BL246" s="312"/>
      <c r="BM246" s="312"/>
      <c r="BN246" s="312"/>
      <c r="BO246" s="312"/>
      <c r="BP246" s="312"/>
      <c r="BQ246" s="312"/>
      <c r="BR246" s="312"/>
      <c r="BS246" s="312"/>
      <c r="BT246" s="312"/>
      <c r="BU246" s="312"/>
      <c r="BV246" s="312"/>
      <c r="BW246" s="312"/>
      <c r="BX246" s="312"/>
      <c r="BY246" s="312"/>
      <c r="BZ246" s="312"/>
      <c r="CA246" s="318">
        <v>48328160</v>
      </c>
      <c r="CB246" s="318"/>
      <c r="CC246" s="318"/>
      <c r="CD246" s="318"/>
      <c r="CE246" s="318"/>
      <c r="CF246" s="318"/>
      <c r="CG246" s="318"/>
      <c r="CH246" s="318"/>
      <c r="CI246" s="318"/>
      <c r="CJ246" s="318"/>
      <c r="CK246" s="318"/>
      <c r="CL246" s="318"/>
      <c r="CM246" s="318"/>
      <c r="CN246" s="318"/>
      <c r="CO246" s="318"/>
      <c r="CP246" s="318"/>
    </row>
    <row r="247" spans="1:103" ht="20.25" customHeight="1">
      <c r="A247" s="316">
        <v>3</v>
      </c>
      <c r="B247" s="316"/>
      <c r="C247" s="316"/>
      <c r="D247" s="316"/>
      <c r="E247" s="316"/>
      <c r="F247" s="316"/>
      <c r="G247" s="316"/>
      <c r="H247" s="317" t="s">
        <v>460</v>
      </c>
      <c r="I247" s="317"/>
      <c r="J247" s="317"/>
      <c r="K247" s="317"/>
      <c r="L247" s="317"/>
      <c r="M247" s="317"/>
      <c r="N247" s="317"/>
      <c r="O247" s="317"/>
      <c r="P247" s="317"/>
      <c r="Q247" s="317"/>
      <c r="R247" s="317"/>
      <c r="S247" s="317"/>
      <c r="T247" s="317"/>
      <c r="U247" s="317"/>
      <c r="V247" s="317"/>
      <c r="W247" s="317"/>
      <c r="X247" s="317"/>
      <c r="Y247" s="317"/>
      <c r="Z247" s="317"/>
      <c r="AA247" s="317"/>
      <c r="AB247" s="317"/>
      <c r="AC247" s="317"/>
      <c r="AD247" s="317"/>
      <c r="AE247" s="317"/>
      <c r="AF247" s="317"/>
      <c r="AG247" s="317"/>
      <c r="AH247" s="317"/>
      <c r="AI247" s="317"/>
      <c r="AJ247" s="317"/>
      <c r="AK247" s="317"/>
      <c r="AL247" s="317"/>
      <c r="AM247" s="317"/>
      <c r="AN247" s="312">
        <v>7112400</v>
      </c>
      <c r="AO247" s="312"/>
      <c r="AP247" s="312"/>
      <c r="AQ247" s="312"/>
      <c r="AR247" s="312"/>
      <c r="AS247" s="312"/>
      <c r="AT247" s="312"/>
      <c r="AU247" s="312"/>
      <c r="AV247" s="312"/>
      <c r="AW247" s="312"/>
      <c r="AX247" s="312"/>
      <c r="AY247" s="312"/>
      <c r="AZ247" s="312"/>
      <c r="BA247" s="312"/>
      <c r="BB247" s="312"/>
      <c r="BC247" s="312"/>
      <c r="BD247" s="312"/>
      <c r="BE247" s="312"/>
      <c r="BF247" s="312"/>
      <c r="BG247" s="312"/>
      <c r="BH247" s="312"/>
      <c r="BI247" s="312"/>
      <c r="BJ247" s="312"/>
      <c r="BK247" s="312">
        <f>22271700</f>
        <v>22271700</v>
      </c>
      <c r="BL247" s="312"/>
      <c r="BM247" s="312"/>
      <c r="BN247" s="312"/>
      <c r="BO247" s="312"/>
      <c r="BP247" s="312"/>
      <c r="BQ247" s="312"/>
      <c r="BR247" s="312"/>
      <c r="BS247" s="312"/>
      <c r="BT247" s="312"/>
      <c r="BU247" s="312"/>
      <c r="BV247" s="312"/>
      <c r="BW247" s="312"/>
      <c r="BX247" s="312"/>
      <c r="BY247" s="312"/>
      <c r="BZ247" s="312"/>
      <c r="CA247" s="318">
        <v>49724880</v>
      </c>
      <c r="CB247" s="318"/>
      <c r="CC247" s="318"/>
      <c r="CD247" s="318"/>
      <c r="CE247" s="318"/>
      <c r="CF247" s="318"/>
      <c r="CG247" s="318"/>
      <c r="CH247" s="318"/>
      <c r="CI247" s="318"/>
      <c r="CJ247" s="318"/>
      <c r="CK247" s="318"/>
      <c r="CL247" s="318"/>
      <c r="CM247" s="318"/>
      <c r="CN247" s="318"/>
      <c r="CO247" s="318"/>
      <c r="CP247" s="318"/>
    </row>
    <row r="248" spans="1:103" ht="20.25" customHeight="1">
      <c r="A248" s="316">
        <v>4</v>
      </c>
      <c r="B248" s="316"/>
      <c r="C248" s="316"/>
      <c r="D248" s="316"/>
      <c r="E248" s="316"/>
      <c r="F248" s="316"/>
      <c r="G248" s="316"/>
      <c r="H248" s="317" t="s">
        <v>461</v>
      </c>
      <c r="I248" s="317"/>
      <c r="J248" s="317"/>
      <c r="K248" s="317"/>
      <c r="L248" s="317"/>
      <c r="M248" s="317"/>
      <c r="N248" s="317"/>
      <c r="O248" s="317"/>
      <c r="P248" s="317"/>
      <c r="Q248" s="317"/>
      <c r="R248" s="317"/>
      <c r="S248" s="317"/>
      <c r="T248" s="317"/>
      <c r="U248" s="317"/>
      <c r="V248" s="317"/>
      <c r="W248" s="317"/>
      <c r="X248" s="317"/>
      <c r="Y248" s="317"/>
      <c r="Z248" s="317"/>
      <c r="AA248" s="317"/>
      <c r="AB248" s="317"/>
      <c r="AC248" s="317"/>
      <c r="AD248" s="317"/>
      <c r="AE248" s="317"/>
      <c r="AF248" s="317"/>
      <c r="AG248" s="317"/>
      <c r="AH248" s="317"/>
      <c r="AI248" s="317"/>
      <c r="AJ248" s="317"/>
      <c r="AK248" s="317"/>
      <c r="AL248" s="317"/>
      <c r="AM248" s="317"/>
      <c r="AN248" s="312">
        <v>48836601</v>
      </c>
      <c r="AO248" s="312"/>
      <c r="AP248" s="312"/>
      <c r="AQ248" s="312"/>
      <c r="AR248" s="312"/>
      <c r="AS248" s="312"/>
      <c r="AT248" s="312"/>
      <c r="AU248" s="312"/>
      <c r="AV248" s="312"/>
      <c r="AW248" s="312"/>
      <c r="AX248" s="312"/>
      <c r="AY248" s="312"/>
      <c r="AZ248" s="312"/>
      <c r="BA248" s="312"/>
      <c r="BB248" s="312"/>
      <c r="BC248" s="312"/>
      <c r="BD248" s="312"/>
      <c r="BE248" s="312"/>
      <c r="BF248" s="312"/>
      <c r="BG248" s="312"/>
      <c r="BH248" s="312"/>
      <c r="BI248" s="312"/>
      <c r="BJ248" s="312"/>
      <c r="BK248" s="312">
        <f>209512376</f>
        <v>209512376</v>
      </c>
      <c r="BL248" s="312"/>
      <c r="BM248" s="312"/>
      <c r="BN248" s="312"/>
      <c r="BO248" s="312"/>
      <c r="BP248" s="312"/>
      <c r="BQ248" s="312"/>
      <c r="BR248" s="312"/>
      <c r="BS248" s="312"/>
      <c r="BT248" s="312"/>
      <c r="BU248" s="312"/>
      <c r="BV248" s="312"/>
      <c r="BW248" s="312"/>
      <c r="BX248" s="312"/>
      <c r="BY248" s="312"/>
      <c r="BZ248" s="312"/>
      <c r="CA248" s="318"/>
      <c r="CB248" s="318"/>
      <c r="CC248" s="318"/>
      <c r="CD248" s="318"/>
      <c r="CE248" s="318"/>
      <c r="CF248" s="318"/>
      <c r="CG248" s="318"/>
      <c r="CH248" s="318"/>
      <c r="CI248" s="318"/>
      <c r="CJ248" s="318"/>
      <c r="CK248" s="318"/>
      <c r="CL248" s="318"/>
      <c r="CM248" s="318"/>
      <c r="CN248" s="318"/>
      <c r="CO248" s="318"/>
      <c r="CP248" s="318"/>
    </row>
    <row r="249" spans="1:103" ht="20.25" customHeight="1">
      <c r="A249" s="316">
        <v>5</v>
      </c>
      <c r="B249" s="316"/>
      <c r="C249" s="316"/>
      <c r="D249" s="316"/>
      <c r="E249" s="316"/>
      <c r="F249" s="316"/>
      <c r="G249" s="316"/>
      <c r="H249" s="317" t="s">
        <v>1002</v>
      </c>
      <c r="I249" s="317"/>
      <c r="J249" s="317"/>
      <c r="K249" s="317"/>
      <c r="L249" s="317"/>
      <c r="M249" s="317"/>
      <c r="N249" s="317"/>
      <c r="O249" s="317"/>
      <c r="P249" s="317"/>
      <c r="Q249" s="317"/>
      <c r="R249" s="317"/>
      <c r="S249" s="317"/>
      <c r="T249" s="317"/>
      <c r="U249" s="317"/>
      <c r="V249" s="317"/>
      <c r="W249" s="317"/>
      <c r="X249" s="317"/>
      <c r="Y249" s="317"/>
      <c r="Z249" s="317"/>
      <c r="AA249" s="317"/>
      <c r="AB249" s="317"/>
      <c r="AC249" s="317"/>
      <c r="AD249" s="317"/>
      <c r="AE249" s="317"/>
      <c r="AF249" s="317"/>
      <c r="AG249" s="317"/>
      <c r="AH249" s="317"/>
      <c r="AI249" s="317"/>
      <c r="AJ249" s="317"/>
      <c r="AK249" s="317"/>
      <c r="AL249" s="317"/>
      <c r="AM249" s="317"/>
      <c r="AN249" s="312">
        <v>10580001</v>
      </c>
      <c r="AO249" s="312"/>
      <c r="AP249" s="312"/>
      <c r="AQ249" s="312"/>
      <c r="AR249" s="312"/>
      <c r="AS249" s="312"/>
      <c r="AT249" s="312"/>
      <c r="AU249" s="312"/>
      <c r="AV249" s="312"/>
      <c r="AW249" s="312"/>
      <c r="AX249" s="312"/>
      <c r="AY249" s="312"/>
      <c r="AZ249" s="312"/>
      <c r="BA249" s="312"/>
      <c r="BB249" s="312"/>
      <c r="BC249" s="312"/>
      <c r="BD249" s="312"/>
      <c r="BE249" s="312"/>
      <c r="BF249" s="312"/>
      <c r="BG249" s="312"/>
      <c r="BH249" s="312"/>
      <c r="BI249" s="312"/>
      <c r="BJ249" s="312"/>
      <c r="BK249" s="312">
        <f>42320004</f>
        <v>42320004</v>
      </c>
      <c r="BL249" s="312"/>
      <c r="BM249" s="312"/>
      <c r="BN249" s="312"/>
      <c r="BO249" s="312"/>
      <c r="BP249" s="312"/>
      <c r="BQ249" s="312"/>
      <c r="BR249" s="312"/>
      <c r="BS249" s="312"/>
      <c r="BT249" s="312"/>
      <c r="BU249" s="312"/>
      <c r="BV249" s="312"/>
      <c r="BW249" s="312"/>
      <c r="BX249" s="312"/>
      <c r="BY249" s="312"/>
      <c r="BZ249" s="312"/>
      <c r="CA249" s="318">
        <v>13230195</v>
      </c>
      <c r="CB249" s="318"/>
      <c r="CC249" s="318"/>
      <c r="CD249" s="318"/>
      <c r="CE249" s="318"/>
      <c r="CF249" s="318"/>
      <c r="CG249" s="318"/>
      <c r="CH249" s="318"/>
      <c r="CI249" s="318"/>
      <c r="CJ249" s="318"/>
      <c r="CK249" s="318"/>
      <c r="CL249" s="318"/>
      <c r="CM249" s="318"/>
      <c r="CN249" s="318"/>
      <c r="CO249" s="318"/>
      <c r="CP249" s="318"/>
    </row>
    <row r="250" spans="1:103" ht="20.25" customHeight="1">
      <c r="A250" s="316">
        <v>6</v>
      </c>
      <c r="B250" s="316"/>
      <c r="C250" s="316"/>
      <c r="D250" s="316"/>
      <c r="E250" s="316"/>
      <c r="F250" s="316"/>
      <c r="G250" s="316"/>
      <c r="H250" s="317" t="s">
        <v>491</v>
      </c>
      <c r="I250" s="317"/>
      <c r="J250" s="317"/>
      <c r="K250" s="317"/>
      <c r="L250" s="317"/>
      <c r="M250" s="317"/>
      <c r="N250" s="317"/>
      <c r="O250" s="317"/>
      <c r="P250" s="317"/>
      <c r="Q250" s="317"/>
      <c r="R250" s="317"/>
      <c r="S250" s="317"/>
      <c r="T250" s="317"/>
      <c r="U250" s="317"/>
      <c r="V250" s="317"/>
      <c r="W250" s="317"/>
      <c r="X250" s="317"/>
      <c r="Y250" s="317"/>
      <c r="Z250" s="317"/>
      <c r="AA250" s="317"/>
      <c r="AB250" s="317"/>
      <c r="AC250" s="317"/>
      <c r="AD250" s="317"/>
      <c r="AE250" s="317"/>
      <c r="AF250" s="317"/>
      <c r="AG250" s="317"/>
      <c r="AH250" s="317"/>
      <c r="AI250" s="317"/>
      <c r="AJ250" s="317"/>
      <c r="AK250" s="317"/>
      <c r="AL250" s="317"/>
      <c r="AM250" s="317"/>
      <c r="AN250" s="312">
        <v>3335596</v>
      </c>
      <c r="AO250" s="312"/>
      <c r="AP250" s="312"/>
      <c r="AQ250" s="312"/>
      <c r="AR250" s="312"/>
      <c r="AS250" s="312"/>
      <c r="AT250" s="312"/>
      <c r="AU250" s="312"/>
      <c r="AV250" s="312"/>
      <c r="AW250" s="312"/>
      <c r="AX250" s="312"/>
      <c r="AY250" s="312"/>
      <c r="AZ250" s="312"/>
      <c r="BA250" s="312"/>
      <c r="BB250" s="312"/>
      <c r="BC250" s="312"/>
      <c r="BD250" s="312"/>
      <c r="BE250" s="312"/>
      <c r="BF250" s="312"/>
      <c r="BG250" s="312"/>
      <c r="BH250" s="312"/>
      <c r="BI250" s="312"/>
      <c r="BJ250" s="312"/>
      <c r="BK250" s="312">
        <f>29215008</f>
        <v>29215008</v>
      </c>
      <c r="BL250" s="312"/>
      <c r="BM250" s="312"/>
      <c r="BN250" s="312"/>
      <c r="BO250" s="312"/>
      <c r="BP250" s="312"/>
      <c r="BQ250" s="312"/>
      <c r="BR250" s="312"/>
      <c r="BS250" s="312"/>
      <c r="BT250" s="312"/>
      <c r="BU250" s="312"/>
      <c r="BV250" s="312"/>
      <c r="BW250" s="312"/>
      <c r="BX250" s="312"/>
      <c r="BY250" s="312"/>
      <c r="BZ250" s="312"/>
      <c r="CA250" s="318">
        <v>14611306</v>
      </c>
      <c r="CB250" s="318"/>
      <c r="CC250" s="318"/>
      <c r="CD250" s="318"/>
      <c r="CE250" s="318"/>
      <c r="CF250" s="318"/>
      <c r="CG250" s="318"/>
      <c r="CH250" s="318"/>
      <c r="CI250" s="318"/>
      <c r="CJ250" s="318"/>
      <c r="CK250" s="318"/>
      <c r="CL250" s="318"/>
      <c r="CM250" s="318"/>
      <c r="CN250" s="318"/>
      <c r="CO250" s="318"/>
      <c r="CP250" s="318"/>
    </row>
    <row r="251" spans="1:103" ht="20.25" customHeight="1">
      <c r="A251" s="316">
        <v>7</v>
      </c>
      <c r="B251" s="316"/>
      <c r="C251" s="316"/>
      <c r="D251" s="316"/>
      <c r="E251" s="316"/>
      <c r="F251" s="316"/>
      <c r="G251" s="316"/>
      <c r="H251" s="317" t="s">
        <v>466</v>
      </c>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317"/>
      <c r="AE251" s="317"/>
      <c r="AF251" s="317"/>
      <c r="AG251" s="317"/>
      <c r="AH251" s="317"/>
      <c r="AI251" s="317"/>
      <c r="AJ251" s="317"/>
      <c r="AK251" s="317"/>
      <c r="AL251" s="317"/>
      <c r="AM251" s="317"/>
      <c r="AN251" s="312"/>
      <c r="AO251" s="312"/>
      <c r="AP251" s="312"/>
      <c r="AQ251" s="312"/>
      <c r="AR251" s="312"/>
      <c r="AS251" s="312"/>
      <c r="AT251" s="312"/>
      <c r="AU251" s="312"/>
      <c r="AV251" s="312"/>
      <c r="AW251" s="312"/>
      <c r="AX251" s="312"/>
      <c r="AY251" s="312"/>
      <c r="AZ251" s="312"/>
      <c r="BA251" s="312"/>
      <c r="BB251" s="312"/>
      <c r="BC251" s="312"/>
      <c r="BD251" s="312"/>
      <c r="BE251" s="312"/>
      <c r="BF251" s="312"/>
      <c r="BG251" s="312"/>
      <c r="BH251" s="312"/>
      <c r="BI251" s="312"/>
      <c r="BJ251" s="312"/>
      <c r="BK251" s="312"/>
      <c r="BL251" s="312"/>
      <c r="BM251" s="312"/>
      <c r="BN251" s="312"/>
      <c r="BO251" s="312"/>
      <c r="BP251" s="312"/>
      <c r="BQ251" s="312"/>
      <c r="BR251" s="312"/>
      <c r="BS251" s="312"/>
      <c r="BT251" s="312"/>
      <c r="BU251" s="312"/>
      <c r="BV251" s="312"/>
      <c r="BW251" s="312"/>
      <c r="BX251" s="312"/>
      <c r="BY251" s="312"/>
      <c r="BZ251" s="312"/>
      <c r="CA251" s="318">
        <v>0</v>
      </c>
      <c r="CB251" s="318"/>
      <c r="CC251" s="318"/>
      <c r="CD251" s="318"/>
      <c r="CE251" s="318"/>
      <c r="CF251" s="318"/>
      <c r="CG251" s="318"/>
      <c r="CH251" s="318"/>
      <c r="CI251" s="318"/>
      <c r="CJ251" s="318"/>
      <c r="CK251" s="318"/>
      <c r="CL251" s="318"/>
      <c r="CM251" s="318"/>
      <c r="CN251" s="318"/>
      <c r="CO251" s="318"/>
      <c r="CP251" s="318"/>
    </row>
    <row r="252" spans="1:103" ht="20.25" customHeight="1">
      <c r="A252" s="316">
        <v>8</v>
      </c>
      <c r="B252" s="316"/>
      <c r="C252" s="316"/>
      <c r="D252" s="316"/>
      <c r="E252" s="316"/>
      <c r="F252" s="316"/>
      <c r="G252" s="316"/>
      <c r="H252" s="317" t="s">
        <v>462</v>
      </c>
      <c r="I252" s="317"/>
      <c r="J252" s="317"/>
      <c r="K252" s="317"/>
      <c r="L252" s="317"/>
      <c r="M252" s="317"/>
      <c r="N252" s="317"/>
      <c r="O252" s="317"/>
      <c r="P252" s="317"/>
      <c r="Q252" s="317"/>
      <c r="R252" s="317"/>
      <c r="S252" s="317"/>
      <c r="T252" s="317"/>
      <c r="U252" s="317"/>
      <c r="V252" s="317"/>
      <c r="W252" s="317"/>
      <c r="X252" s="317"/>
      <c r="Y252" s="317"/>
      <c r="Z252" s="317"/>
      <c r="AA252" s="317"/>
      <c r="AB252" s="317"/>
      <c r="AC252" s="317"/>
      <c r="AD252" s="317"/>
      <c r="AE252" s="317"/>
      <c r="AF252" s="317"/>
      <c r="AG252" s="317"/>
      <c r="AH252" s="317"/>
      <c r="AI252" s="317"/>
      <c r="AJ252" s="317"/>
      <c r="AK252" s="317"/>
      <c r="AL252" s="317"/>
      <c r="AM252" s="317"/>
      <c r="AN252" s="312">
        <f>962247418</f>
        <v>962247418</v>
      </c>
      <c r="AO252" s="312"/>
      <c r="AP252" s="312"/>
      <c r="AQ252" s="312"/>
      <c r="AR252" s="312"/>
      <c r="AS252" s="312"/>
      <c r="AT252" s="312"/>
      <c r="AU252" s="312"/>
      <c r="AV252" s="312"/>
      <c r="AW252" s="312"/>
      <c r="AX252" s="312"/>
      <c r="AY252" s="312"/>
      <c r="AZ252" s="312"/>
      <c r="BA252" s="312"/>
      <c r="BB252" s="312"/>
      <c r="BC252" s="312"/>
      <c r="BD252" s="312"/>
      <c r="BE252" s="312"/>
      <c r="BF252" s="312"/>
      <c r="BG252" s="312"/>
      <c r="BH252" s="312"/>
      <c r="BI252" s="312"/>
      <c r="BJ252" s="312"/>
      <c r="BK252" s="312">
        <f>3259838529</f>
        <v>3259838529</v>
      </c>
      <c r="BL252" s="312"/>
      <c r="BM252" s="312"/>
      <c r="BN252" s="312"/>
      <c r="BO252" s="312"/>
      <c r="BP252" s="312"/>
      <c r="BQ252" s="312"/>
      <c r="BR252" s="312"/>
      <c r="BS252" s="312"/>
      <c r="BT252" s="312"/>
      <c r="BU252" s="312"/>
      <c r="BV252" s="312"/>
      <c r="BW252" s="312"/>
      <c r="BX252" s="312"/>
      <c r="BY252" s="312"/>
      <c r="BZ252" s="312"/>
      <c r="CA252" s="318">
        <v>869171185</v>
      </c>
      <c r="CB252" s="318"/>
      <c r="CC252" s="318"/>
      <c r="CD252" s="318"/>
      <c r="CE252" s="318"/>
      <c r="CF252" s="318"/>
      <c r="CG252" s="318"/>
      <c r="CH252" s="318"/>
      <c r="CI252" s="318"/>
      <c r="CJ252" s="318"/>
      <c r="CK252" s="318"/>
      <c r="CL252" s="318"/>
      <c r="CM252" s="318"/>
      <c r="CN252" s="318"/>
      <c r="CO252" s="318"/>
      <c r="CP252" s="318"/>
    </row>
    <row r="253" spans="1:103" ht="26.25" customHeight="1">
      <c r="A253" s="316">
        <v>9</v>
      </c>
      <c r="B253" s="316"/>
      <c r="C253" s="316"/>
      <c r="D253" s="316"/>
      <c r="E253" s="316"/>
      <c r="F253" s="316"/>
      <c r="G253" s="316"/>
      <c r="H253" s="317" t="s">
        <v>453</v>
      </c>
      <c r="I253" s="317"/>
      <c r="J253" s="317"/>
      <c r="K253" s="317"/>
      <c r="L253" s="317"/>
      <c r="M253" s="317"/>
      <c r="N253" s="317"/>
      <c r="O253" s="317"/>
      <c r="P253" s="317"/>
      <c r="Q253" s="317"/>
      <c r="R253" s="317"/>
      <c r="S253" s="317"/>
      <c r="T253" s="317"/>
      <c r="U253" s="317"/>
      <c r="V253" s="317"/>
      <c r="W253" s="317"/>
      <c r="X253" s="317"/>
      <c r="Y253" s="317"/>
      <c r="Z253" s="317"/>
      <c r="AA253" s="317"/>
      <c r="AB253" s="317"/>
      <c r="AC253" s="317"/>
      <c r="AD253" s="317"/>
      <c r="AE253" s="317"/>
      <c r="AF253" s="317"/>
      <c r="AG253" s="317"/>
      <c r="AH253" s="317"/>
      <c r="AI253" s="317"/>
      <c r="AJ253" s="317"/>
      <c r="AK253" s="317"/>
      <c r="AL253" s="317"/>
      <c r="AM253" s="317"/>
      <c r="AN253" s="312">
        <v>6179031</v>
      </c>
      <c r="AO253" s="312"/>
      <c r="AP253" s="312"/>
      <c r="AQ253" s="312"/>
      <c r="AR253" s="312"/>
      <c r="AS253" s="312"/>
      <c r="AT253" s="312"/>
      <c r="AU253" s="312"/>
      <c r="AV253" s="312"/>
      <c r="AW253" s="312"/>
      <c r="AX253" s="312"/>
      <c r="AY253" s="312"/>
      <c r="AZ253" s="312"/>
      <c r="BA253" s="312"/>
      <c r="BB253" s="312"/>
      <c r="BC253" s="312"/>
      <c r="BD253" s="312"/>
      <c r="BE253" s="312"/>
      <c r="BF253" s="312"/>
      <c r="BG253" s="312"/>
      <c r="BH253" s="312"/>
      <c r="BI253" s="312"/>
      <c r="BJ253" s="312"/>
      <c r="BK253" s="312">
        <v>206124472</v>
      </c>
      <c r="BL253" s="312"/>
      <c r="BM253" s="312"/>
      <c r="BN253" s="312"/>
      <c r="BO253" s="312"/>
      <c r="BP253" s="312"/>
      <c r="BQ253" s="312"/>
      <c r="BR253" s="312"/>
      <c r="BS253" s="312"/>
      <c r="BT253" s="312"/>
      <c r="BU253" s="312"/>
      <c r="BV253" s="312"/>
      <c r="BW253" s="312"/>
      <c r="BX253" s="312"/>
      <c r="BY253" s="312"/>
      <c r="BZ253" s="312"/>
      <c r="CA253" s="318">
        <v>37584150</v>
      </c>
      <c r="CB253" s="318"/>
      <c r="CC253" s="318"/>
      <c r="CD253" s="318"/>
      <c r="CE253" s="318"/>
      <c r="CF253" s="318"/>
      <c r="CG253" s="318"/>
      <c r="CH253" s="318"/>
      <c r="CI253" s="318"/>
      <c r="CJ253" s="318"/>
      <c r="CK253" s="318"/>
      <c r="CL253" s="318"/>
      <c r="CM253" s="318"/>
      <c r="CN253" s="318"/>
      <c r="CO253" s="318"/>
      <c r="CP253" s="318"/>
    </row>
    <row r="254" spans="1:103" ht="20.25" customHeight="1">
      <c r="A254" s="328"/>
      <c r="B254" s="328"/>
      <c r="C254" s="328"/>
      <c r="D254" s="328"/>
      <c r="E254" s="328"/>
      <c r="F254" s="328"/>
      <c r="G254" s="328"/>
      <c r="H254" s="329" t="s">
        <v>492</v>
      </c>
      <c r="I254" s="329"/>
      <c r="J254" s="329"/>
      <c r="K254" s="329"/>
      <c r="L254" s="329"/>
      <c r="M254" s="329"/>
      <c r="N254" s="329"/>
      <c r="O254" s="329"/>
      <c r="P254" s="329"/>
      <c r="Q254" s="329"/>
      <c r="R254" s="329"/>
      <c r="S254" s="329"/>
      <c r="T254" s="329"/>
      <c r="U254" s="329"/>
      <c r="V254" s="329"/>
      <c r="W254" s="329"/>
      <c r="X254" s="329"/>
      <c r="Y254" s="329"/>
      <c r="Z254" s="329"/>
      <c r="AA254" s="329"/>
      <c r="AB254" s="329"/>
      <c r="AC254" s="329"/>
      <c r="AD254" s="329"/>
      <c r="AE254" s="329"/>
      <c r="AF254" s="329"/>
      <c r="AG254" s="329"/>
      <c r="AH254" s="329"/>
      <c r="AI254" s="329"/>
      <c r="AJ254" s="329"/>
      <c r="AK254" s="329"/>
      <c r="AL254" s="329"/>
      <c r="AM254" s="329"/>
      <c r="AN254" s="330">
        <f>AN253+AN252+AN251+AN250+AN249+AN248+AN247+AN246+AN245</f>
        <v>2001661637</v>
      </c>
      <c r="AO254" s="330"/>
      <c r="AP254" s="330"/>
      <c r="AQ254" s="330"/>
      <c r="AR254" s="330"/>
      <c r="AS254" s="330"/>
      <c r="AT254" s="330"/>
      <c r="AU254" s="330"/>
      <c r="AV254" s="330"/>
      <c r="AW254" s="330"/>
      <c r="AX254" s="330"/>
      <c r="AY254" s="330"/>
      <c r="AZ254" s="330"/>
      <c r="BA254" s="330"/>
      <c r="BB254" s="330"/>
      <c r="BC254" s="330"/>
      <c r="BD254" s="330"/>
      <c r="BE254" s="330"/>
      <c r="BF254" s="330"/>
      <c r="BG254" s="330"/>
      <c r="BH254" s="330"/>
      <c r="BI254" s="330"/>
      <c r="BJ254" s="330"/>
      <c r="BK254" s="330">
        <f>BK253+BK252+BK251+BK250+BK249+BK248+BK247+BK246+BK245</f>
        <v>5756296494</v>
      </c>
      <c r="BL254" s="330"/>
      <c r="BM254" s="330"/>
      <c r="BN254" s="330"/>
      <c r="BO254" s="330"/>
      <c r="BP254" s="330"/>
      <c r="BQ254" s="330"/>
      <c r="BR254" s="330"/>
      <c r="BS254" s="330"/>
      <c r="BT254" s="330"/>
      <c r="BU254" s="330"/>
      <c r="BV254" s="330"/>
      <c r="BW254" s="330"/>
      <c r="BX254" s="330"/>
      <c r="BY254" s="330"/>
      <c r="BZ254" s="330"/>
      <c r="CA254" s="331">
        <f>CA245+CA246+CA247+CA248+CA249+CA250+CA251+CA252+CA253</f>
        <v>1618692011</v>
      </c>
      <c r="CB254" s="331"/>
      <c r="CC254" s="331"/>
      <c r="CD254" s="331"/>
      <c r="CE254" s="331"/>
      <c r="CF254" s="331"/>
      <c r="CG254" s="331"/>
      <c r="CH254" s="331"/>
      <c r="CI254" s="331"/>
      <c r="CJ254" s="331"/>
      <c r="CK254" s="331"/>
      <c r="CL254" s="331"/>
      <c r="CM254" s="331"/>
      <c r="CN254" s="331"/>
      <c r="CO254" s="331"/>
      <c r="CP254" s="331"/>
    </row>
    <row r="255" spans="1:103" ht="20.25" customHeight="1">
      <c r="A255" s="98"/>
      <c r="B255" s="98"/>
      <c r="C255" s="98"/>
      <c r="D255" s="98"/>
      <c r="E255" s="98"/>
      <c r="F255" s="98"/>
      <c r="G255" s="98"/>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c r="AE255" s="201"/>
      <c r="AF255" s="201"/>
      <c r="AG255" s="201"/>
      <c r="AH255" s="201"/>
      <c r="AI255" s="201"/>
      <c r="AJ255" s="201"/>
      <c r="AK255" s="201"/>
      <c r="AL255" s="201"/>
      <c r="AM255" s="201"/>
      <c r="AN255" s="202"/>
      <c r="AO255" s="202"/>
      <c r="AP255" s="202"/>
      <c r="AQ255" s="202"/>
      <c r="AR255" s="202"/>
      <c r="AS255" s="202"/>
      <c r="AT255" s="202"/>
      <c r="AU255" s="202"/>
      <c r="AV255" s="202"/>
      <c r="AW255" s="202"/>
      <c r="AX255" s="202"/>
      <c r="AY255" s="202"/>
      <c r="AZ255" s="202"/>
      <c r="BA255" s="202"/>
      <c r="BB255" s="202"/>
      <c r="BC255" s="202"/>
      <c r="BD255" s="202"/>
      <c r="BE255" s="202"/>
      <c r="BF255" s="202"/>
      <c r="BG255" s="202"/>
      <c r="BH255" s="202"/>
      <c r="BI255" s="202"/>
      <c r="BJ255" s="202"/>
      <c r="BK255" s="202"/>
      <c r="BL255" s="202"/>
      <c r="BM255" s="202"/>
      <c r="BN255" s="202"/>
      <c r="BO255" s="202"/>
      <c r="BP255" s="202"/>
      <c r="BQ255" s="202"/>
      <c r="BR255" s="202"/>
      <c r="BS255" s="202"/>
      <c r="BT255" s="202"/>
      <c r="BU255" s="202"/>
      <c r="BV255" s="202"/>
      <c r="BW255" s="202"/>
      <c r="BX255" s="202"/>
      <c r="BY255" s="202"/>
      <c r="BZ255" s="202"/>
      <c r="CA255" s="202"/>
      <c r="CB255" s="202"/>
      <c r="CC255" s="202"/>
      <c r="CD255" s="202"/>
      <c r="CE255" s="202"/>
      <c r="CF255" s="202"/>
      <c r="CG255" s="202"/>
      <c r="CH255" s="202"/>
      <c r="CI255" s="202"/>
      <c r="CJ255" s="202">
        <f>CA254-BCTNTDR!F59</f>
        <v>0</v>
      </c>
      <c r="CK255" s="202"/>
      <c r="CL255" s="202"/>
      <c r="CM255" s="202"/>
      <c r="CN255" s="202"/>
      <c r="CO255" s="202"/>
      <c r="CP255" s="202"/>
      <c r="CW255" s="247"/>
    </row>
    <row r="256" spans="1:103" ht="30" customHeight="1">
      <c r="A256" s="319" t="s">
        <v>1003</v>
      </c>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319"/>
      <c r="AG256" s="319"/>
      <c r="AH256" s="319"/>
      <c r="AI256" s="319"/>
      <c r="AJ256" s="319"/>
      <c r="AK256" s="319"/>
      <c r="AL256" s="319"/>
      <c r="AM256" s="319"/>
      <c r="AN256" s="319"/>
      <c r="AO256" s="319"/>
      <c r="AP256" s="319"/>
      <c r="AQ256" s="319"/>
      <c r="AR256" s="319"/>
      <c r="AS256" s="319"/>
      <c r="CW256" s="248"/>
      <c r="CY256" s="247"/>
    </row>
    <row r="257" spans="1:103" ht="18" customHeight="1">
      <c r="A257" s="336" t="s">
        <v>57</v>
      </c>
      <c r="B257" s="336"/>
      <c r="C257" s="336"/>
      <c r="D257" s="336"/>
      <c r="E257" s="336"/>
      <c r="F257" s="336"/>
      <c r="G257" s="336"/>
      <c r="H257" s="337" t="s">
        <v>467</v>
      </c>
      <c r="I257" s="337"/>
      <c r="J257" s="337"/>
      <c r="K257" s="337"/>
      <c r="L257" s="337"/>
      <c r="M257" s="337"/>
      <c r="N257" s="337"/>
      <c r="O257" s="337"/>
      <c r="P257" s="337"/>
      <c r="Q257" s="337"/>
      <c r="R257" s="337"/>
      <c r="S257" s="337"/>
      <c r="T257" s="337"/>
      <c r="U257" s="337"/>
      <c r="V257" s="337"/>
      <c r="W257" s="337"/>
      <c r="X257" s="337"/>
      <c r="Y257" s="337"/>
      <c r="Z257" s="337"/>
      <c r="AA257" s="337"/>
      <c r="AB257" s="337"/>
      <c r="AC257" s="337"/>
      <c r="AD257" s="337"/>
      <c r="AE257" s="337"/>
      <c r="AF257" s="337"/>
      <c r="AG257" s="337"/>
      <c r="AH257" s="337"/>
      <c r="AI257" s="337"/>
      <c r="AJ257" s="439" t="s">
        <v>1045</v>
      </c>
      <c r="AK257" s="433"/>
      <c r="AL257" s="433"/>
      <c r="AM257" s="433"/>
      <c r="AN257" s="433"/>
      <c r="AO257" s="433"/>
      <c r="AP257" s="433"/>
      <c r="AQ257" s="433"/>
      <c r="AR257" s="433"/>
      <c r="AS257" s="433"/>
      <c r="AT257" s="433"/>
      <c r="AU257" s="433"/>
      <c r="AV257" s="433"/>
      <c r="AW257" s="433"/>
      <c r="AX257" s="433"/>
      <c r="AY257" s="433"/>
      <c r="AZ257" s="433"/>
      <c r="BA257" s="433"/>
      <c r="BB257" s="433"/>
      <c r="BC257" s="433"/>
      <c r="BD257" s="433"/>
      <c r="BE257" s="433"/>
      <c r="BF257" s="433"/>
      <c r="BG257" s="433"/>
      <c r="BH257" s="433"/>
      <c r="BI257" s="433"/>
      <c r="BJ257" s="433"/>
      <c r="BK257" s="435"/>
      <c r="BL257" s="481" t="s">
        <v>1044</v>
      </c>
      <c r="BM257" s="481"/>
      <c r="BN257" s="481"/>
      <c r="BO257" s="481"/>
      <c r="BP257" s="481"/>
      <c r="BQ257" s="481"/>
      <c r="BR257" s="481"/>
      <c r="BS257" s="481"/>
      <c r="BT257" s="481"/>
      <c r="BU257" s="481"/>
      <c r="BV257" s="481"/>
      <c r="BW257" s="481"/>
      <c r="BX257" s="481"/>
      <c r="BY257" s="481"/>
      <c r="BZ257" s="481"/>
      <c r="CA257" s="481"/>
      <c r="CB257" s="482"/>
      <c r="CC257" s="345"/>
      <c r="CD257" s="345"/>
      <c r="CE257" s="345"/>
      <c r="CF257" s="345"/>
      <c r="CG257" s="345"/>
      <c r="CH257" s="345"/>
      <c r="CI257" s="345"/>
      <c r="CJ257" s="345"/>
      <c r="CK257" s="345"/>
      <c r="CL257" s="345"/>
      <c r="CY257" s="248"/>
    </row>
    <row r="258" spans="1:103" ht="15.75" customHeight="1">
      <c r="A258" s="336"/>
      <c r="B258" s="336"/>
      <c r="C258" s="336"/>
      <c r="D258" s="336"/>
      <c r="E258" s="336"/>
      <c r="F258" s="336"/>
      <c r="G258" s="336"/>
      <c r="H258" s="337"/>
      <c r="I258" s="337"/>
      <c r="J258" s="337"/>
      <c r="K258" s="337"/>
      <c r="L258" s="337"/>
      <c r="M258" s="337"/>
      <c r="N258" s="337"/>
      <c r="O258" s="337"/>
      <c r="P258" s="337"/>
      <c r="Q258" s="337"/>
      <c r="R258" s="337"/>
      <c r="S258" s="337"/>
      <c r="T258" s="337"/>
      <c r="U258" s="337"/>
      <c r="V258" s="337"/>
      <c r="W258" s="337"/>
      <c r="X258" s="337"/>
      <c r="Y258" s="337"/>
      <c r="Z258" s="337"/>
      <c r="AA258" s="337"/>
      <c r="AB258" s="337"/>
      <c r="AC258" s="337"/>
      <c r="AD258" s="337"/>
      <c r="AE258" s="337"/>
      <c r="AF258" s="337"/>
      <c r="AG258" s="337"/>
      <c r="AH258" s="337"/>
      <c r="AI258" s="337"/>
      <c r="AJ258" s="440"/>
      <c r="AK258" s="441"/>
      <c r="AL258" s="441"/>
      <c r="AM258" s="441"/>
      <c r="AN258" s="441"/>
      <c r="AO258" s="441"/>
      <c r="AP258" s="441"/>
      <c r="AQ258" s="441"/>
      <c r="AR258" s="441"/>
      <c r="AS258" s="441"/>
      <c r="AT258" s="441"/>
      <c r="AU258" s="441"/>
      <c r="AV258" s="441"/>
      <c r="AW258" s="441"/>
      <c r="AX258" s="441"/>
      <c r="AY258" s="441"/>
      <c r="AZ258" s="441"/>
      <c r="BA258" s="441"/>
      <c r="BB258" s="441"/>
      <c r="BC258" s="441"/>
      <c r="BD258" s="441"/>
      <c r="BE258" s="441"/>
      <c r="BF258" s="441"/>
      <c r="BG258" s="441"/>
      <c r="BH258" s="441"/>
      <c r="BI258" s="441"/>
      <c r="BJ258" s="441"/>
      <c r="BK258" s="442"/>
      <c r="BL258" s="441"/>
      <c r="BM258" s="441"/>
      <c r="BN258" s="441"/>
      <c r="BO258" s="441"/>
      <c r="BP258" s="441"/>
      <c r="BQ258" s="441"/>
      <c r="BR258" s="441"/>
      <c r="BS258" s="441"/>
      <c r="BT258" s="441"/>
      <c r="BU258" s="441"/>
      <c r="BV258" s="441"/>
      <c r="BW258" s="441"/>
      <c r="BX258" s="441"/>
      <c r="BY258" s="441"/>
      <c r="BZ258" s="441"/>
      <c r="CA258" s="441"/>
      <c r="CB258" s="442"/>
      <c r="CC258" s="345"/>
      <c r="CD258" s="345"/>
      <c r="CE258" s="345"/>
      <c r="CF258" s="345"/>
      <c r="CG258" s="345"/>
      <c r="CH258" s="345"/>
      <c r="CI258" s="345"/>
      <c r="CJ258" s="345"/>
      <c r="CK258" s="345"/>
      <c r="CL258" s="345"/>
    </row>
    <row r="259" spans="1:103" s="99" customFormat="1" ht="24.75" customHeight="1">
      <c r="A259" s="327" t="s">
        <v>402</v>
      </c>
      <c r="B259" s="327"/>
      <c r="C259" s="327"/>
      <c r="D259" s="327"/>
      <c r="E259" s="327"/>
      <c r="F259" s="327"/>
      <c r="G259" s="327"/>
      <c r="H259" s="324" t="s">
        <v>920</v>
      </c>
      <c r="I259" s="324"/>
      <c r="J259" s="324"/>
      <c r="K259" s="324"/>
      <c r="L259" s="324"/>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432">
        <f>BCTNTDR!G71</f>
        <v>2629789047</v>
      </c>
      <c r="AK259" s="433"/>
      <c r="AL259" s="433"/>
      <c r="AM259" s="433"/>
      <c r="AN259" s="433"/>
      <c r="AO259" s="433"/>
      <c r="AP259" s="433"/>
      <c r="AQ259" s="433"/>
      <c r="AR259" s="433"/>
      <c r="AS259" s="433"/>
      <c r="AT259" s="433"/>
      <c r="AU259" s="433"/>
      <c r="AV259" s="433"/>
      <c r="AW259" s="433"/>
      <c r="AX259" s="433"/>
      <c r="AY259" s="433"/>
      <c r="AZ259" s="433"/>
      <c r="BA259" s="433"/>
      <c r="BB259" s="433"/>
      <c r="BC259" s="433"/>
      <c r="BD259" s="433"/>
      <c r="BE259" s="433"/>
      <c r="BF259" s="433"/>
      <c r="BG259" s="433"/>
      <c r="BH259" s="433"/>
      <c r="BI259" s="433"/>
      <c r="BJ259" s="433"/>
      <c r="BK259" s="434"/>
      <c r="BL259" s="432">
        <f>BCTNTDR!H71</f>
        <v>7841140566</v>
      </c>
      <c r="BM259" s="433"/>
      <c r="BN259" s="433"/>
      <c r="BO259" s="433"/>
      <c r="BP259" s="433"/>
      <c r="BQ259" s="433"/>
      <c r="BR259" s="433"/>
      <c r="BS259" s="433"/>
      <c r="BT259" s="433"/>
      <c r="BU259" s="433"/>
      <c r="BV259" s="433"/>
      <c r="BW259" s="433"/>
      <c r="BX259" s="433"/>
      <c r="BY259" s="433"/>
      <c r="BZ259" s="433"/>
      <c r="CA259" s="433"/>
      <c r="CB259" s="435"/>
      <c r="CC259" s="340"/>
      <c r="CD259" s="340"/>
      <c r="CE259" s="340"/>
      <c r="CF259" s="340"/>
      <c r="CG259" s="340"/>
      <c r="CH259" s="340"/>
      <c r="CI259" s="340"/>
      <c r="CJ259" s="340"/>
      <c r="CK259" s="340"/>
      <c r="CL259" s="340"/>
    </row>
    <row r="260" spans="1:103" s="99" customFormat="1" ht="18" customHeight="1">
      <c r="A260" s="327" t="s">
        <v>403</v>
      </c>
      <c r="B260" s="327"/>
      <c r="C260" s="327"/>
      <c r="D260" s="327"/>
      <c r="E260" s="327"/>
      <c r="F260" s="327"/>
      <c r="G260" s="327"/>
      <c r="H260" s="428" t="s">
        <v>921</v>
      </c>
      <c r="I260" s="429"/>
      <c r="J260" s="429"/>
      <c r="K260" s="429"/>
      <c r="L260" s="429"/>
      <c r="M260" s="429"/>
      <c r="N260" s="429"/>
      <c r="O260" s="429"/>
      <c r="P260" s="429"/>
      <c r="Q260" s="429"/>
      <c r="R260" s="429"/>
      <c r="S260" s="429"/>
      <c r="T260" s="429"/>
      <c r="U260" s="429"/>
      <c r="V260" s="429"/>
      <c r="W260" s="429"/>
      <c r="X260" s="429"/>
      <c r="Y260" s="429"/>
      <c r="Z260" s="429"/>
      <c r="AA260" s="429"/>
      <c r="AB260" s="429"/>
      <c r="AC260" s="429"/>
      <c r="AD260" s="429"/>
      <c r="AE260" s="429"/>
      <c r="AF260" s="429"/>
      <c r="AG260" s="429"/>
      <c r="AH260" s="429"/>
      <c r="AI260" s="430"/>
      <c r="AJ260" s="424">
        <f>AJ261+AJ262</f>
        <v>57800000</v>
      </c>
      <c r="AK260" s="425"/>
      <c r="AL260" s="425"/>
      <c r="AM260" s="425"/>
      <c r="AN260" s="425"/>
      <c r="AO260" s="425"/>
      <c r="AP260" s="425"/>
      <c r="AQ260" s="425"/>
      <c r="AR260" s="425"/>
      <c r="AS260" s="425"/>
      <c r="AT260" s="425"/>
      <c r="AU260" s="425"/>
      <c r="AV260" s="425"/>
      <c r="AW260" s="425"/>
      <c r="AX260" s="425"/>
      <c r="AY260" s="425"/>
      <c r="AZ260" s="425"/>
      <c r="BA260" s="425"/>
      <c r="BB260" s="425"/>
      <c r="BC260" s="425"/>
      <c r="BD260" s="425"/>
      <c r="BE260" s="425"/>
      <c r="BF260" s="425"/>
      <c r="BG260" s="425"/>
      <c r="BH260" s="425"/>
      <c r="BI260" s="425"/>
      <c r="BJ260" s="425"/>
      <c r="BK260" s="426"/>
      <c r="BL260" s="424">
        <f>BL261+BL262</f>
        <v>211039130</v>
      </c>
      <c r="BM260" s="425"/>
      <c r="BN260" s="425"/>
      <c r="BO260" s="425"/>
      <c r="BP260" s="425"/>
      <c r="BQ260" s="425"/>
      <c r="BR260" s="425"/>
      <c r="BS260" s="425"/>
      <c r="BT260" s="425"/>
      <c r="BU260" s="425"/>
      <c r="BV260" s="425"/>
      <c r="BW260" s="425"/>
      <c r="BX260" s="425"/>
      <c r="BY260" s="425"/>
      <c r="BZ260" s="425"/>
      <c r="CA260" s="425"/>
      <c r="CB260" s="427"/>
      <c r="CC260" s="340"/>
      <c r="CD260" s="340"/>
      <c r="CE260" s="340"/>
      <c r="CF260" s="340"/>
      <c r="CG260" s="340"/>
      <c r="CH260" s="340"/>
      <c r="CI260" s="340"/>
      <c r="CJ260" s="340"/>
      <c r="CK260" s="340"/>
      <c r="CL260" s="340"/>
    </row>
    <row r="261" spans="1:103" ht="19.5" customHeight="1">
      <c r="A261" s="316"/>
      <c r="B261" s="316"/>
      <c r="C261" s="316"/>
      <c r="D261" s="316"/>
      <c r="E261" s="316"/>
      <c r="F261" s="316"/>
      <c r="G261" s="316"/>
      <c r="H261" s="431" t="s">
        <v>922</v>
      </c>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c r="AF261" s="317"/>
      <c r="AG261" s="317"/>
      <c r="AH261" s="317"/>
      <c r="AI261" s="317"/>
      <c r="AJ261" s="436">
        <v>-115000000</v>
      </c>
      <c r="AK261" s="437"/>
      <c r="AL261" s="437"/>
      <c r="AM261" s="437"/>
      <c r="AN261" s="437"/>
      <c r="AO261" s="437"/>
      <c r="AP261" s="437"/>
      <c r="AQ261" s="437"/>
      <c r="AR261" s="437"/>
      <c r="AS261" s="437"/>
      <c r="AT261" s="437"/>
      <c r="AU261" s="437"/>
      <c r="AV261" s="437"/>
      <c r="AW261" s="437"/>
      <c r="AX261" s="437"/>
      <c r="AY261" s="437"/>
      <c r="AZ261" s="437"/>
      <c r="BA261" s="437"/>
      <c r="BB261" s="437"/>
      <c r="BC261" s="437"/>
      <c r="BD261" s="437"/>
      <c r="BE261" s="437"/>
      <c r="BF261" s="437"/>
      <c r="BG261" s="437"/>
      <c r="BH261" s="437"/>
      <c r="BI261" s="437"/>
      <c r="BJ261" s="437"/>
      <c r="BK261" s="438"/>
      <c r="BL261" s="424"/>
      <c r="BM261" s="425"/>
      <c r="BN261" s="425"/>
      <c r="BO261" s="425"/>
      <c r="BP261" s="425"/>
      <c r="BQ261" s="425"/>
      <c r="BR261" s="425"/>
      <c r="BS261" s="425"/>
      <c r="BT261" s="425"/>
      <c r="BU261" s="425"/>
      <c r="BV261" s="425"/>
      <c r="BW261" s="425"/>
      <c r="BX261" s="425"/>
      <c r="BY261" s="425"/>
      <c r="BZ261" s="425"/>
      <c r="CA261" s="425"/>
      <c r="CB261" s="427"/>
      <c r="CC261" s="339"/>
      <c r="CD261" s="339"/>
      <c r="CE261" s="339"/>
      <c r="CF261" s="339"/>
      <c r="CG261" s="339"/>
      <c r="CH261" s="339"/>
      <c r="CI261" s="339"/>
      <c r="CJ261" s="339"/>
      <c r="CK261" s="339"/>
      <c r="CL261" s="339"/>
    </row>
    <row r="262" spans="1:103" ht="18" customHeight="1">
      <c r="A262" s="316"/>
      <c r="B262" s="316"/>
      <c r="C262" s="316"/>
      <c r="D262" s="316"/>
      <c r="E262" s="316"/>
      <c r="F262" s="316"/>
      <c r="G262" s="316"/>
      <c r="H262" s="484" t="s">
        <v>923</v>
      </c>
      <c r="I262" s="392"/>
      <c r="J262" s="392"/>
      <c r="K262" s="392"/>
      <c r="L262" s="392"/>
      <c r="M262" s="392"/>
      <c r="N262" s="392"/>
      <c r="O262" s="392"/>
      <c r="P262" s="392"/>
      <c r="Q262" s="392"/>
      <c r="R262" s="392"/>
      <c r="S262" s="392"/>
      <c r="T262" s="392"/>
      <c r="U262" s="392"/>
      <c r="V262" s="392"/>
      <c r="W262" s="392"/>
      <c r="X262" s="392"/>
      <c r="Y262" s="392"/>
      <c r="Z262" s="392"/>
      <c r="AA262" s="392"/>
      <c r="AB262" s="392"/>
      <c r="AC262" s="392"/>
      <c r="AD262" s="392"/>
      <c r="AE262" s="392"/>
      <c r="AF262" s="392"/>
      <c r="AG262" s="392"/>
      <c r="AH262" s="392"/>
      <c r="AI262" s="393"/>
      <c r="AJ262" s="424">
        <f>AT298</f>
        <v>172800000</v>
      </c>
      <c r="AK262" s="425"/>
      <c r="AL262" s="425"/>
      <c r="AM262" s="425"/>
      <c r="AN262" s="425"/>
      <c r="AO262" s="425"/>
      <c r="AP262" s="425"/>
      <c r="AQ262" s="425"/>
      <c r="AR262" s="425"/>
      <c r="AS262" s="425"/>
      <c r="AT262" s="425"/>
      <c r="AU262" s="425"/>
      <c r="AV262" s="425"/>
      <c r="AW262" s="425"/>
      <c r="AX262" s="425"/>
      <c r="AY262" s="425"/>
      <c r="AZ262" s="425"/>
      <c r="BA262" s="425"/>
      <c r="BB262" s="425"/>
      <c r="BC262" s="425"/>
      <c r="BD262" s="425"/>
      <c r="BE262" s="425"/>
      <c r="BF262" s="425"/>
      <c r="BG262" s="425"/>
      <c r="BH262" s="425"/>
      <c r="BI262" s="425"/>
      <c r="BJ262" s="425"/>
      <c r="BK262" s="426"/>
      <c r="BL262" s="424">
        <v>211039130</v>
      </c>
      <c r="BM262" s="425"/>
      <c r="BN262" s="425"/>
      <c r="BO262" s="425"/>
      <c r="BP262" s="425"/>
      <c r="BQ262" s="425"/>
      <c r="BR262" s="425"/>
      <c r="BS262" s="425"/>
      <c r="BT262" s="425"/>
      <c r="BU262" s="425"/>
      <c r="BV262" s="425"/>
      <c r="BW262" s="425"/>
      <c r="BX262" s="425"/>
      <c r="BY262" s="425"/>
      <c r="BZ262" s="425"/>
      <c r="CA262" s="425"/>
      <c r="CB262" s="427"/>
      <c r="CC262" s="339"/>
      <c r="CD262" s="339"/>
      <c r="CE262" s="339"/>
      <c r="CF262" s="339"/>
      <c r="CG262" s="339"/>
      <c r="CH262" s="339"/>
      <c r="CI262" s="339"/>
      <c r="CJ262" s="339"/>
      <c r="CK262" s="339"/>
      <c r="CL262" s="339"/>
    </row>
    <row r="263" spans="1:103" ht="21" customHeight="1">
      <c r="A263" s="316"/>
      <c r="B263" s="316"/>
      <c r="C263" s="316"/>
      <c r="D263" s="316"/>
      <c r="E263" s="316"/>
      <c r="F263" s="316"/>
      <c r="G263" s="316"/>
      <c r="H263" s="317" t="s">
        <v>924</v>
      </c>
      <c r="I263" s="317"/>
      <c r="J263" s="317"/>
      <c r="K263" s="317"/>
      <c r="L263" s="317"/>
      <c r="M263" s="317"/>
      <c r="N263" s="317"/>
      <c r="O263" s="317"/>
      <c r="P263" s="317"/>
      <c r="Q263" s="317"/>
      <c r="R263" s="317"/>
      <c r="S263" s="317"/>
      <c r="T263" s="317"/>
      <c r="U263" s="317"/>
      <c r="V263" s="317"/>
      <c r="W263" s="317"/>
      <c r="X263" s="317"/>
      <c r="Y263" s="317"/>
      <c r="Z263" s="317"/>
      <c r="AA263" s="317"/>
      <c r="AB263" s="317"/>
      <c r="AC263" s="317"/>
      <c r="AD263" s="317"/>
      <c r="AE263" s="317"/>
      <c r="AF263" s="317"/>
      <c r="AG263" s="317"/>
      <c r="AH263" s="317"/>
      <c r="AI263" s="317"/>
      <c r="AJ263" s="424">
        <f>-(AJ259+AJ260)</f>
        <v>-2687589047</v>
      </c>
      <c r="AK263" s="425"/>
      <c r="AL263" s="425"/>
      <c r="AM263" s="425"/>
      <c r="AN263" s="425"/>
      <c r="AO263" s="425"/>
      <c r="AP263" s="425"/>
      <c r="AQ263" s="425"/>
      <c r="AR263" s="425"/>
      <c r="AS263" s="425"/>
      <c r="AT263" s="425"/>
      <c r="AU263" s="425"/>
      <c r="AV263" s="425"/>
      <c r="AW263" s="425"/>
      <c r="AX263" s="425"/>
      <c r="AY263" s="425"/>
      <c r="AZ263" s="425"/>
      <c r="BA263" s="425"/>
      <c r="BB263" s="425"/>
      <c r="BC263" s="425"/>
      <c r="BD263" s="425"/>
      <c r="BE263" s="425"/>
      <c r="BF263" s="425"/>
      <c r="BG263" s="425"/>
      <c r="BH263" s="425"/>
      <c r="BI263" s="425"/>
      <c r="BJ263" s="425"/>
      <c r="BK263" s="426"/>
      <c r="BL263" s="424">
        <f>-(BL259+BL260)</f>
        <v>-8052179696</v>
      </c>
      <c r="BM263" s="425"/>
      <c r="BN263" s="425"/>
      <c r="BO263" s="425"/>
      <c r="BP263" s="425"/>
      <c r="BQ263" s="425"/>
      <c r="BR263" s="425"/>
      <c r="BS263" s="425"/>
      <c r="BT263" s="425"/>
      <c r="BU263" s="425"/>
      <c r="BV263" s="425"/>
      <c r="BW263" s="425"/>
      <c r="BX263" s="425"/>
      <c r="BY263" s="425"/>
      <c r="BZ263" s="425"/>
      <c r="CA263" s="425"/>
      <c r="CB263" s="427"/>
      <c r="CC263" s="339"/>
      <c r="CD263" s="339"/>
      <c r="CE263" s="339"/>
      <c r="CF263" s="339"/>
      <c r="CG263" s="339"/>
      <c r="CH263" s="339"/>
      <c r="CI263" s="339"/>
      <c r="CJ263" s="339"/>
      <c r="CK263" s="339"/>
      <c r="CL263" s="339"/>
    </row>
    <row r="264" spans="1:103" s="99" customFormat="1" ht="18.75" customHeight="1">
      <c r="A264" s="327">
        <v>3</v>
      </c>
      <c r="B264" s="327"/>
      <c r="C264" s="327"/>
      <c r="D264" s="327"/>
      <c r="E264" s="327"/>
      <c r="F264" s="327"/>
      <c r="G264" s="327"/>
      <c r="H264" s="324" t="s">
        <v>925</v>
      </c>
      <c r="I264" s="324"/>
      <c r="J264" s="324"/>
      <c r="K264" s="324"/>
      <c r="L264" s="324"/>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424">
        <f>AJ263</f>
        <v>-2687589047</v>
      </c>
      <c r="AK264" s="425"/>
      <c r="AL264" s="425"/>
      <c r="AM264" s="425"/>
      <c r="AN264" s="425"/>
      <c r="AO264" s="425"/>
      <c r="AP264" s="425"/>
      <c r="AQ264" s="425"/>
      <c r="AR264" s="425"/>
      <c r="AS264" s="425"/>
      <c r="AT264" s="425"/>
      <c r="AU264" s="425"/>
      <c r="AV264" s="425"/>
      <c r="AW264" s="425"/>
      <c r="AX264" s="425"/>
      <c r="AY264" s="425"/>
      <c r="AZ264" s="425"/>
      <c r="BA264" s="425"/>
      <c r="BB264" s="425"/>
      <c r="BC264" s="425"/>
      <c r="BD264" s="425"/>
      <c r="BE264" s="425"/>
      <c r="BF264" s="425"/>
      <c r="BG264" s="425"/>
      <c r="BH264" s="425"/>
      <c r="BI264" s="425"/>
      <c r="BJ264" s="425"/>
      <c r="BK264" s="426"/>
      <c r="BL264" s="424">
        <f>BL263</f>
        <v>-8052179696</v>
      </c>
      <c r="BM264" s="425"/>
      <c r="BN264" s="425"/>
      <c r="BO264" s="425"/>
      <c r="BP264" s="425"/>
      <c r="BQ264" s="425"/>
      <c r="BR264" s="425"/>
      <c r="BS264" s="425"/>
      <c r="BT264" s="425"/>
      <c r="BU264" s="425"/>
      <c r="BV264" s="425"/>
      <c r="BW264" s="425"/>
      <c r="BX264" s="425"/>
      <c r="BY264" s="425"/>
      <c r="BZ264" s="425"/>
      <c r="CA264" s="425"/>
      <c r="CB264" s="427"/>
      <c r="CC264" s="340"/>
      <c r="CD264" s="340"/>
      <c r="CE264" s="340"/>
      <c r="CF264" s="340"/>
      <c r="CG264" s="340"/>
      <c r="CH264" s="340"/>
      <c r="CI264" s="340"/>
      <c r="CJ264" s="340"/>
      <c r="CK264" s="340"/>
      <c r="CL264" s="340"/>
    </row>
    <row r="265" spans="1:103" ht="21.75" customHeight="1">
      <c r="A265" s="483">
        <v>4</v>
      </c>
      <c r="B265" s="483"/>
      <c r="C265" s="483"/>
      <c r="D265" s="483"/>
      <c r="E265" s="483"/>
      <c r="F265" s="483"/>
      <c r="G265" s="483"/>
      <c r="H265" s="385" t="s">
        <v>926</v>
      </c>
      <c r="I265" s="385"/>
      <c r="J265" s="385"/>
      <c r="K265" s="385"/>
      <c r="L265" s="385"/>
      <c r="M265" s="385"/>
      <c r="N265" s="385"/>
      <c r="O265" s="385"/>
      <c r="P265" s="385"/>
      <c r="Q265" s="385"/>
      <c r="R265" s="385"/>
      <c r="S265" s="385"/>
      <c r="T265" s="385"/>
      <c r="U265" s="385"/>
      <c r="V265" s="385"/>
      <c r="W265" s="385"/>
      <c r="X265" s="385"/>
      <c r="Y265" s="385"/>
      <c r="Z265" s="385"/>
      <c r="AA265" s="385"/>
      <c r="AB265" s="385"/>
      <c r="AC265" s="385"/>
      <c r="AD265" s="385"/>
      <c r="AE265" s="385"/>
      <c r="AF265" s="385"/>
      <c r="AG265" s="385"/>
      <c r="AH265" s="385"/>
      <c r="AI265" s="385"/>
      <c r="AJ265" s="424"/>
      <c r="AK265" s="425"/>
      <c r="AL265" s="425"/>
      <c r="AM265" s="425"/>
      <c r="AN265" s="425"/>
      <c r="AO265" s="425"/>
      <c r="AP265" s="425"/>
      <c r="AQ265" s="425"/>
      <c r="AR265" s="425"/>
      <c r="AS265" s="425"/>
      <c r="AT265" s="425"/>
      <c r="AU265" s="425"/>
      <c r="AV265" s="425"/>
      <c r="AW265" s="425"/>
      <c r="AX265" s="425"/>
      <c r="AY265" s="425"/>
      <c r="AZ265" s="425"/>
      <c r="BA265" s="425"/>
      <c r="BB265" s="425"/>
      <c r="BC265" s="425"/>
      <c r="BD265" s="425"/>
      <c r="BE265" s="425"/>
      <c r="BF265" s="425"/>
      <c r="BG265" s="425"/>
      <c r="BH265" s="425"/>
      <c r="BI265" s="425"/>
      <c r="BJ265" s="425"/>
      <c r="BK265" s="426"/>
      <c r="BL265" s="424"/>
      <c r="BM265" s="425"/>
      <c r="BN265" s="425"/>
      <c r="BO265" s="425"/>
      <c r="BP265" s="425"/>
      <c r="BQ265" s="425"/>
      <c r="BR265" s="425"/>
      <c r="BS265" s="425"/>
      <c r="BT265" s="425"/>
      <c r="BU265" s="425"/>
      <c r="BV265" s="425"/>
      <c r="BW265" s="425"/>
      <c r="BX265" s="425"/>
      <c r="BY265" s="425"/>
      <c r="BZ265" s="425"/>
      <c r="CA265" s="425"/>
      <c r="CB265" s="427"/>
      <c r="CC265" s="339"/>
      <c r="CD265" s="339"/>
      <c r="CE265" s="339"/>
      <c r="CF265" s="339"/>
      <c r="CG265" s="339"/>
      <c r="CH265" s="339"/>
      <c r="CI265" s="339"/>
      <c r="CJ265" s="339"/>
      <c r="CK265" s="339"/>
      <c r="CL265" s="339"/>
    </row>
    <row r="266" spans="1:103" ht="26.25" customHeight="1">
      <c r="A266" s="485">
        <v>5</v>
      </c>
      <c r="B266" s="485"/>
      <c r="C266" s="485"/>
      <c r="D266" s="485"/>
      <c r="E266" s="485"/>
      <c r="F266" s="485"/>
      <c r="G266" s="485"/>
      <c r="H266" s="486" t="s">
        <v>927</v>
      </c>
      <c r="I266" s="486"/>
      <c r="J266" s="486"/>
      <c r="K266" s="486"/>
      <c r="L266" s="486"/>
      <c r="M266" s="486"/>
      <c r="N266" s="486"/>
      <c r="O266" s="486"/>
      <c r="P266" s="486"/>
      <c r="Q266" s="486"/>
      <c r="R266" s="486"/>
      <c r="S266" s="486"/>
      <c r="T266" s="486"/>
      <c r="U266" s="486"/>
      <c r="V266" s="486"/>
      <c r="W266" s="486"/>
      <c r="X266" s="486"/>
      <c r="Y266" s="486"/>
      <c r="Z266" s="486"/>
      <c r="AA266" s="486"/>
      <c r="AB266" s="486"/>
      <c r="AC266" s="486"/>
      <c r="AD266" s="486"/>
      <c r="AE266" s="486"/>
      <c r="AF266" s="486"/>
      <c r="AG266" s="486"/>
      <c r="AH266" s="486"/>
      <c r="AI266" s="486"/>
      <c r="AJ266" s="436"/>
      <c r="AK266" s="437"/>
      <c r="AL266" s="437"/>
      <c r="AM266" s="437"/>
      <c r="AN266" s="437"/>
      <c r="AO266" s="437"/>
      <c r="AP266" s="437"/>
      <c r="AQ266" s="437"/>
      <c r="AR266" s="437"/>
      <c r="AS266" s="437"/>
      <c r="AT266" s="437"/>
      <c r="AU266" s="437"/>
      <c r="AV266" s="437"/>
      <c r="AW266" s="437"/>
      <c r="AX266" s="437"/>
      <c r="AY266" s="437"/>
      <c r="AZ266" s="437"/>
      <c r="BA266" s="437"/>
      <c r="BB266" s="437"/>
      <c r="BC266" s="437"/>
      <c r="BD266" s="437"/>
      <c r="BE266" s="437"/>
      <c r="BF266" s="437"/>
      <c r="BG266" s="437"/>
      <c r="BH266" s="437"/>
      <c r="BI266" s="437"/>
      <c r="BJ266" s="437"/>
      <c r="BK266" s="438"/>
      <c r="BL266" s="436"/>
      <c r="BM266" s="437"/>
      <c r="BN266" s="437"/>
      <c r="BO266" s="437"/>
      <c r="BP266" s="437"/>
      <c r="BQ266" s="437"/>
      <c r="BR266" s="437"/>
      <c r="BS266" s="437"/>
      <c r="BT266" s="437"/>
      <c r="BU266" s="437"/>
      <c r="BV266" s="437"/>
      <c r="BW266" s="437"/>
      <c r="BX266" s="437"/>
      <c r="BY266" s="437"/>
      <c r="BZ266" s="437"/>
      <c r="CA266" s="437"/>
      <c r="CB266" s="480"/>
      <c r="CC266" s="339"/>
      <c r="CD266" s="339"/>
      <c r="CE266" s="339"/>
      <c r="CF266" s="339"/>
      <c r="CG266" s="339"/>
      <c r="CH266" s="339"/>
      <c r="CI266" s="339"/>
      <c r="CJ266" s="339"/>
      <c r="CK266" s="339"/>
      <c r="CL266" s="339"/>
    </row>
    <row r="267" spans="1:103" ht="11.25" customHeight="1">
      <c r="A267" s="97"/>
      <c r="B267" s="97"/>
      <c r="C267" s="97"/>
      <c r="D267" s="97"/>
      <c r="E267" s="97"/>
      <c r="F267" s="97"/>
      <c r="G267" s="97"/>
      <c r="H267" s="206"/>
      <c r="I267" s="206"/>
      <c r="J267" s="206"/>
      <c r="K267" s="206"/>
      <c r="L267" s="206"/>
      <c r="M267" s="206"/>
      <c r="N267" s="206"/>
      <c r="O267" s="206"/>
      <c r="P267" s="206"/>
      <c r="Q267" s="206"/>
      <c r="R267" s="206"/>
      <c r="S267" s="206"/>
      <c r="T267" s="206"/>
      <c r="U267" s="206"/>
      <c r="V267" s="206"/>
      <c r="W267" s="206"/>
      <c r="X267" s="206"/>
      <c r="Y267" s="206"/>
      <c r="Z267" s="206"/>
      <c r="AA267" s="206"/>
      <c r="AB267" s="206"/>
      <c r="AC267" s="206"/>
      <c r="AD267" s="206"/>
      <c r="AE267" s="206"/>
      <c r="AF267" s="206"/>
      <c r="AG267" s="206"/>
      <c r="AH267" s="206"/>
      <c r="AI267" s="206"/>
      <c r="AJ267" s="219"/>
      <c r="AK267" s="219"/>
      <c r="AL267" s="219"/>
      <c r="AM267" s="219"/>
      <c r="AN267" s="219"/>
      <c r="AO267" s="219"/>
      <c r="AP267" s="219"/>
      <c r="AQ267" s="219"/>
      <c r="AR267" s="219"/>
      <c r="AS267" s="219"/>
      <c r="AT267" s="219"/>
      <c r="AU267" s="219"/>
      <c r="AV267" s="219"/>
      <c r="AW267" s="219"/>
      <c r="AX267" s="219"/>
      <c r="AY267" s="219"/>
      <c r="AZ267" s="219"/>
      <c r="BA267" s="219"/>
      <c r="BB267" s="219"/>
      <c r="BC267" s="219"/>
      <c r="BD267" s="219"/>
      <c r="BE267" s="219"/>
      <c r="BF267" s="219"/>
      <c r="BG267" s="219"/>
      <c r="BH267" s="219"/>
      <c r="BI267" s="219"/>
      <c r="BJ267" s="219"/>
      <c r="BK267" s="219"/>
      <c r="BL267" s="219"/>
      <c r="BM267" s="219"/>
      <c r="BN267" s="219"/>
      <c r="BO267" s="219"/>
      <c r="BP267" s="219"/>
      <c r="BQ267" s="219"/>
      <c r="BR267" s="219"/>
      <c r="BS267" s="219"/>
      <c r="BT267" s="219"/>
      <c r="BU267" s="219"/>
      <c r="BV267" s="219"/>
      <c r="BW267" s="219"/>
      <c r="BX267" s="219"/>
      <c r="BY267" s="219"/>
      <c r="BZ267" s="219"/>
      <c r="CA267" s="219"/>
      <c r="CB267" s="219"/>
      <c r="CC267" s="208"/>
      <c r="CD267" s="208"/>
      <c r="CE267" s="208"/>
      <c r="CF267" s="208"/>
      <c r="CG267" s="208"/>
      <c r="CH267" s="208"/>
      <c r="CI267" s="208"/>
      <c r="CJ267" s="208"/>
      <c r="CK267" s="208"/>
      <c r="CL267" s="208"/>
    </row>
    <row r="268" spans="1:103" ht="21.75" customHeight="1">
      <c r="A268" s="319" t="s">
        <v>1004</v>
      </c>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319"/>
      <c r="AM268" s="319"/>
      <c r="AN268" s="319"/>
      <c r="AO268" s="319"/>
      <c r="AP268" s="319"/>
      <c r="AQ268" s="319"/>
    </row>
    <row r="269" spans="1:103" ht="15.75" customHeight="1">
      <c r="A269" s="332" t="s">
        <v>928</v>
      </c>
      <c r="B269" s="332"/>
      <c r="C269" s="332"/>
      <c r="D269" s="332"/>
      <c r="E269" s="332"/>
      <c r="F269" s="332"/>
      <c r="G269" s="332"/>
      <c r="H269" s="332"/>
      <c r="I269" s="332"/>
      <c r="J269" s="332"/>
      <c r="K269" s="332"/>
      <c r="L269" s="332"/>
      <c r="M269" s="332"/>
      <c r="N269" s="332"/>
      <c r="O269" s="332"/>
      <c r="P269" s="332"/>
      <c r="Q269" s="332"/>
      <c r="R269" s="332"/>
      <c r="S269" s="332"/>
      <c r="T269" s="332"/>
      <c r="U269" s="332"/>
      <c r="V269" s="332"/>
      <c r="W269" s="332"/>
      <c r="X269" s="332"/>
      <c r="Y269" s="332"/>
      <c r="Z269" s="332"/>
      <c r="AA269" s="332"/>
      <c r="AB269" s="332"/>
      <c r="AC269" s="332"/>
      <c r="AD269" s="332"/>
      <c r="AE269" s="332"/>
      <c r="AF269" s="332"/>
      <c r="AG269" s="332"/>
      <c r="AH269" s="332"/>
      <c r="AI269" s="332"/>
      <c r="AJ269" s="332"/>
      <c r="AK269" s="332"/>
      <c r="AL269" s="332"/>
      <c r="AM269" s="332"/>
      <c r="AN269" s="332"/>
      <c r="AO269" s="332"/>
      <c r="AP269" s="332"/>
      <c r="AQ269" s="332"/>
      <c r="AR269" s="332"/>
      <c r="AS269" s="332"/>
    </row>
    <row r="270" spans="1:103">
      <c r="A270" s="345" t="s">
        <v>427</v>
      </c>
      <c r="B270" s="345"/>
      <c r="C270" s="345"/>
      <c r="D270" s="345"/>
      <c r="E270" s="345"/>
      <c r="F270" s="345"/>
      <c r="G270" s="345"/>
      <c r="H270" s="345"/>
      <c r="I270" s="345"/>
      <c r="J270" s="345"/>
      <c r="K270" s="345"/>
      <c r="L270" s="345"/>
      <c r="M270" s="345"/>
      <c r="N270" s="345"/>
      <c r="O270" s="345"/>
      <c r="P270" s="345"/>
      <c r="Q270" s="345"/>
      <c r="R270" s="345"/>
      <c r="S270" s="345"/>
      <c r="T270" s="345"/>
      <c r="U270" s="345"/>
      <c r="V270" s="345"/>
      <c r="W270" s="345"/>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c r="AS270" s="345"/>
      <c r="AT270" s="344" t="str">
        <f>AJ257</f>
        <v>Từ 01/01/2016
 đến 31/12/2016</v>
      </c>
      <c r="AU270" s="344"/>
      <c r="AV270" s="344"/>
      <c r="AW270" s="344"/>
      <c r="AX270" s="344"/>
      <c r="AY270" s="344"/>
      <c r="AZ270" s="344"/>
      <c r="BA270" s="344"/>
      <c r="BB270" s="344"/>
      <c r="BC270" s="344"/>
      <c r="BD270" s="344"/>
      <c r="BE270" s="344"/>
      <c r="BF270" s="344"/>
      <c r="BG270" s="344"/>
      <c r="BH270" s="344"/>
      <c r="BI270" s="344"/>
      <c r="BJ270" s="344"/>
      <c r="BK270" s="344"/>
      <c r="BL270" s="344"/>
      <c r="BM270" s="344"/>
      <c r="BN270" s="344"/>
      <c r="BO270" s="344"/>
      <c r="BP270" s="344"/>
      <c r="BQ270" s="344"/>
      <c r="BR270" s="344"/>
      <c r="BS270" s="344"/>
      <c r="BT270" s="344"/>
      <c r="BU270" s="344" t="str">
        <f>BL257</f>
        <v>Từ 01/01/2015
 đến 31/12/2015</v>
      </c>
      <c r="BV270" s="344"/>
      <c r="BW270" s="344"/>
      <c r="BX270" s="344"/>
      <c r="BY270" s="344"/>
      <c r="BZ270" s="344"/>
      <c r="CA270" s="344"/>
      <c r="CB270" s="344"/>
      <c r="CC270" s="344"/>
      <c r="CD270" s="344"/>
      <c r="CE270" s="344"/>
      <c r="CF270" s="344"/>
      <c r="CG270" s="344"/>
      <c r="CH270" s="344"/>
      <c r="CI270" s="344"/>
      <c r="CJ270" s="344"/>
      <c r="CK270" s="344"/>
      <c r="CL270" s="344"/>
      <c r="CM270" s="344"/>
      <c r="CN270" s="344"/>
    </row>
    <row r="271" spans="1:103" ht="12.75" customHeight="1">
      <c r="A271" s="345"/>
      <c r="B271" s="345"/>
      <c r="C271" s="345"/>
      <c r="D271" s="345"/>
      <c r="E271" s="345"/>
      <c r="F271" s="345"/>
      <c r="G271" s="345"/>
      <c r="H271" s="345"/>
      <c r="I271" s="345"/>
      <c r="J271" s="345"/>
      <c r="K271" s="345"/>
      <c r="L271" s="345"/>
      <c r="M271" s="345"/>
      <c r="N271" s="345"/>
      <c r="O271" s="345"/>
      <c r="P271" s="345"/>
      <c r="Q271" s="345"/>
      <c r="R271" s="345"/>
      <c r="S271" s="345"/>
      <c r="T271" s="345"/>
      <c r="U271" s="345"/>
      <c r="V271" s="345"/>
      <c r="W271" s="345"/>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4"/>
      <c r="AU271" s="344"/>
      <c r="AV271" s="344"/>
      <c r="AW271" s="344"/>
      <c r="AX271" s="344"/>
      <c r="AY271" s="344"/>
      <c r="AZ271" s="344"/>
      <c r="BA271" s="344"/>
      <c r="BB271" s="344"/>
      <c r="BC271" s="344"/>
      <c r="BD271" s="344"/>
      <c r="BE271" s="344"/>
      <c r="BF271" s="344"/>
      <c r="BG271" s="344"/>
      <c r="BH271" s="344"/>
      <c r="BI271" s="344"/>
      <c r="BJ271" s="344"/>
      <c r="BK271" s="344"/>
      <c r="BL271" s="344"/>
      <c r="BM271" s="344"/>
      <c r="BN271" s="344"/>
      <c r="BO271" s="344"/>
      <c r="BP271" s="344"/>
      <c r="BQ271" s="344"/>
      <c r="BR271" s="344"/>
      <c r="BS271" s="344"/>
      <c r="BT271" s="344"/>
      <c r="BU271" s="344"/>
      <c r="BV271" s="344"/>
      <c r="BW271" s="344"/>
      <c r="BX271" s="344"/>
      <c r="BY271" s="344"/>
      <c r="BZ271" s="344"/>
      <c r="CA271" s="344"/>
      <c r="CB271" s="344"/>
      <c r="CC271" s="344"/>
      <c r="CD271" s="344"/>
      <c r="CE271" s="344"/>
      <c r="CF271" s="344"/>
      <c r="CG271" s="344"/>
      <c r="CH271" s="344"/>
      <c r="CI271" s="344"/>
      <c r="CJ271" s="344"/>
      <c r="CK271" s="344"/>
      <c r="CL271" s="344"/>
      <c r="CM271" s="344"/>
      <c r="CN271" s="344"/>
    </row>
    <row r="272" spans="1:103" ht="19.5" customHeight="1">
      <c r="A272" s="332" t="s">
        <v>929</v>
      </c>
      <c r="B272" s="332"/>
      <c r="C272" s="332"/>
      <c r="D272" s="332"/>
      <c r="E272" s="332"/>
      <c r="F272" s="332"/>
      <c r="G272" s="332"/>
      <c r="H272" s="332"/>
      <c r="I272" s="332"/>
      <c r="J272" s="332"/>
      <c r="K272" s="332"/>
      <c r="L272" s="332"/>
      <c r="M272" s="332"/>
      <c r="N272" s="332"/>
      <c r="O272" s="332"/>
      <c r="P272" s="332"/>
      <c r="Q272" s="332"/>
      <c r="R272" s="332"/>
      <c r="S272" s="332"/>
      <c r="T272" s="332"/>
      <c r="U272" s="332"/>
      <c r="V272" s="332"/>
      <c r="W272" s="332"/>
      <c r="X272" s="332"/>
      <c r="Y272" s="332"/>
      <c r="Z272" s="332"/>
      <c r="AA272" s="332"/>
      <c r="AB272" s="332"/>
      <c r="AC272" s="332"/>
      <c r="AD272" s="332"/>
      <c r="AE272" s="332"/>
      <c r="AF272" s="332"/>
      <c r="AG272" s="332"/>
      <c r="AH272" s="332"/>
      <c r="AI272" s="332"/>
      <c r="AJ272" s="332"/>
      <c r="AK272" s="332"/>
      <c r="AL272" s="332"/>
      <c r="AM272" s="332"/>
      <c r="AN272" s="332"/>
      <c r="AO272" s="332"/>
      <c r="AP272" s="332"/>
      <c r="AQ272" s="332"/>
      <c r="AR272" s="332"/>
      <c r="AS272" s="332"/>
      <c r="AT272" s="339">
        <f>-AJ264</f>
        <v>2687589047</v>
      </c>
      <c r="AU272" s="339"/>
      <c r="AV272" s="339"/>
      <c r="AW272" s="339"/>
      <c r="AX272" s="339"/>
      <c r="AY272" s="339"/>
      <c r="AZ272" s="339"/>
      <c r="BA272" s="339"/>
      <c r="BB272" s="339"/>
      <c r="BC272" s="339"/>
      <c r="BD272" s="339"/>
      <c r="BE272" s="339"/>
      <c r="BF272" s="339"/>
      <c r="BG272" s="339"/>
      <c r="BH272" s="339"/>
      <c r="BI272" s="339"/>
      <c r="BJ272" s="339"/>
      <c r="BK272" s="339"/>
      <c r="BL272" s="339"/>
      <c r="BM272" s="339"/>
      <c r="BN272" s="339"/>
      <c r="BO272" s="339"/>
      <c r="BP272" s="339"/>
      <c r="BQ272" s="339"/>
      <c r="BR272" s="339"/>
      <c r="BS272" s="339"/>
      <c r="BT272" s="339"/>
      <c r="BU272" s="339">
        <f>-BL264</f>
        <v>8052179696</v>
      </c>
      <c r="BV272" s="339"/>
      <c r="BW272" s="339"/>
      <c r="BX272" s="339"/>
      <c r="BY272" s="339"/>
      <c r="BZ272" s="339"/>
      <c r="CA272" s="339"/>
      <c r="CB272" s="339"/>
      <c r="CC272" s="339"/>
      <c r="CD272" s="339"/>
      <c r="CE272" s="339"/>
      <c r="CF272" s="339"/>
      <c r="CG272" s="339"/>
      <c r="CH272" s="339"/>
      <c r="CI272" s="339"/>
      <c r="CJ272" s="339"/>
      <c r="CK272" s="339"/>
      <c r="CL272" s="339"/>
      <c r="CM272" s="339"/>
      <c r="CN272" s="339"/>
    </row>
    <row r="273" spans="1:93" ht="15.75" customHeight="1">
      <c r="A273" s="332"/>
      <c r="B273" s="332"/>
      <c r="C273" s="332"/>
      <c r="D273" s="332"/>
      <c r="E273" s="332"/>
      <c r="F273" s="332"/>
      <c r="G273" s="332"/>
      <c r="H273" s="332"/>
      <c r="I273" s="332"/>
      <c r="J273" s="332"/>
      <c r="K273" s="332"/>
      <c r="L273" s="332"/>
      <c r="M273" s="332"/>
      <c r="N273" s="332"/>
      <c r="O273" s="332"/>
      <c r="P273" s="332"/>
      <c r="Q273" s="332"/>
      <c r="R273" s="332"/>
      <c r="S273" s="332"/>
      <c r="T273" s="332"/>
      <c r="U273" s="332"/>
      <c r="V273" s="332"/>
      <c r="W273" s="332"/>
      <c r="X273" s="332"/>
      <c r="Y273" s="332"/>
      <c r="Z273" s="332"/>
      <c r="AA273" s="332"/>
      <c r="AB273" s="332"/>
      <c r="AC273" s="332"/>
      <c r="AD273" s="332"/>
      <c r="AE273" s="332"/>
      <c r="AF273" s="332"/>
      <c r="AG273" s="332"/>
      <c r="AH273" s="332"/>
      <c r="AI273" s="332"/>
      <c r="AJ273" s="332"/>
      <c r="AK273" s="332"/>
      <c r="AL273" s="332"/>
      <c r="AM273" s="332"/>
      <c r="AN273" s="332"/>
      <c r="AO273" s="332"/>
      <c r="AP273" s="332"/>
      <c r="AQ273" s="332"/>
      <c r="AR273" s="332"/>
      <c r="AS273" s="332"/>
      <c r="AT273" s="339"/>
      <c r="AU273" s="339"/>
      <c r="AV273" s="339"/>
      <c r="AW273" s="339"/>
      <c r="AX273" s="339"/>
      <c r="AY273" s="339"/>
      <c r="AZ273" s="339"/>
      <c r="BA273" s="339"/>
      <c r="BB273" s="339"/>
      <c r="BC273" s="339"/>
      <c r="BD273" s="339"/>
      <c r="BE273" s="339"/>
      <c r="BF273" s="339"/>
      <c r="BG273" s="339"/>
      <c r="BH273" s="339"/>
      <c r="BI273" s="339"/>
      <c r="BJ273" s="339"/>
      <c r="BK273" s="339"/>
      <c r="BL273" s="339"/>
      <c r="BM273" s="339"/>
      <c r="BN273" s="339"/>
      <c r="BO273" s="339"/>
      <c r="BP273" s="339"/>
      <c r="BQ273" s="339"/>
      <c r="BR273" s="339"/>
      <c r="BS273" s="339"/>
      <c r="BT273" s="339"/>
      <c r="BU273" s="339">
        <v>0</v>
      </c>
      <c r="BV273" s="339"/>
      <c r="BW273" s="339"/>
      <c r="BX273" s="339"/>
      <c r="BY273" s="339"/>
      <c r="BZ273" s="339"/>
      <c r="CA273" s="339"/>
      <c r="CB273" s="339"/>
      <c r="CC273" s="339"/>
      <c r="CD273" s="339"/>
      <c r="CE273" s="339"/>
      <c r="CF273" s="339"/>
      <c r="CG273" s="339"/>
      <c r="CH273" s="339"/>
      <c r="CI273" s="339"/>
      <c r="CJ273" s="339"/>
      <c r="CK273" s="339"/>
      <c r="CL273" s="339"/>
      <c r="CM273" s="339"/>
      <c r="CN273" s="339"/>
    </row>
    <row r="274" spans="1:93" ht="15.75" customHeight="1">
      <c r="A274" s="335" t="s">
        <v>932</v>
      </c>
      <c r="B274" s="335"/>
      <c r="C274" s="335"/>
      <c r="D274" s="335"/>
      <c r="E274" s="335"/>
      <c r="F274" s="335"/>
      <c r="G274" s="335"/>
      <c r="H274" s="335"/>
      <c r="I274" s="335"/>
      <c r="J274" s="335"/>
      <c r="K274" s="335"/>
      <c r="L274" s="335"/>
      <c r="M274" s="335"/>
      <c r="N274" s="335"/>
      <c r="O274" s="335"/>
      <c r="P274" s="335"/>
      <c r="Q274" s="335"/>
      <c r="R274" s="335"/>
      <c r="S274" s="335"/>
      <c r="T274" s="335"/>
      <c r="U274" s="335"/>
      <c r="V274" s="335"/>
      <c r="W274" s="335"/>
      <c r="X274" s="335"/>
      <c r="Y274" s="335"/>
      <c r="Z274" s="335"/>
      <c r="AA274" s="335"/>
      <c r="AB274" s="335"/>
      <c r="AC274" s="335"/>
      <c r="AD274" s="335"/>
      <c r="AE274" s="335"/>
      <c r="AF274" s="335"/>
      <c r="AG274" s="335"/>
      <c r="AH274" s="335"/>
      <c r="AI274" s="335"/>
      <c r="AJ274" s="335"/>
      <c r="AK274" s="335"/>
      <c r="AL274" s="335"/>
      <c r="AM274" s="335"/>
      <c r="AN274" s="335"/>
      <c r="AO274" s="335"/>
      <c r="AP274" s="335"/>
      <c r="AQ274" s="335"/>
      <c r="AR274" s="335"/>
      <c r="AS274" s="335"/>
      <c r="AT274" s="340" t="s">
        <v>930</v>
      </c>
      <c r="AU274" s="340"/>
      <c r="AV274" s="340"/>
      <c r="AW274" s="340"/>
      <c r="AX274" s="340"/>
      <c r="AY274" s="340"/>
      <c r="AZ274" s="340"/>
      <c r="BA274" s="340"/>
      <c r="BB274" s="340"/>
      <c r="BC274" s="340"/>
      <c r="BD274" s="340"/>
      <c r="BE274" s="340"/>
      <c r="BF274" s="340"/>
      <c r="BG274" s="340"/>
      <c r="BH274" s="340"/>
      <c r="BI274" s="340"/>
      <c r="BJ274" s="340"/>
      <c r="BK274" s="340"/>
      <c r="BL274" s="340"/>
      <c r="BM274" s="340"/>
      <c r="BN274" s="340"/>
      <c r="BO274" s="340"/>
      <c r="BP274" s="340"/>
      <c r="BQ274" s="340"/>
      <c r="BR274" s="340"/>
      <c r="BS274" s="340"/>
      <c r="BT274" s="340"/>
      <c r="BU274" s="340" t="s">
        <v>931</v>
      </c>
      <c r="BV274" s="340"/>
      <c r="BW274" s="340"/>
      <c r="BX274" s="340"/>
      <c r="BY274" s="340"/>
      <c r="BZ274" s="340"/>
      <c r="CA274" s="340"/>
      <c r="CB274" s="340"/>
      <c r="CC274" s="340"/>
      <c r="CD274" s="340"/>
      <c r="CE274" s="340"/>
      <c r="CF274" s="340"/>
      <c r="CG274" s="340"/>
      <c r="CH274" s="340"/>
      <c r="CI274" s="340"/>
      <c r="CJ274" s="340"/>
      <c r="CK274" s="340"/>
      <c r="CL274" s="340"/>
      <c r="CM274" s="340"/>
      <c r="CN274" s="340"/>
    </row>
    <row r="275" spans="1:93" ht="15.75" customHeight="1">
      <c r="A275" s="332">
        <v>2016</v>
      </c>
      <c r="B275" s="332"/>
      <c r="C275" s="332"/>
      <c r="D275" s="332"/>
      <c r="E275" s="332"/>
      <c r="F275" s="332"/>
      <c r="G275" s="332"/>
      <c r="H275" s="332"/>
      <c r="I275" s="332"/>
      <c r="J275" s="332"/>
      <c r="K275" s="332"/>
      <c r="L275" s="332"/>
      <c r="M275" s="332"/>
      <c r="N275" s="332"/>
      <c r="O275" s="332"/>
      <c r="P275" s="332"/>
      <c r="Q275" s="332"/>
      <c r="R275" s="332"/>
      <c r="S275" s="332"/>
      <c r="T275" s="332"/>
      <c r="U275" s="332"/>
      <c r="V275" s="332"/>
      <c r="W275" s="332"/>
      <c r="X275" s="332"/>
      <c r="Y275" s="332"/>
      <c r="Z275" s="332"/>
      <c r="AA275" s="332"/>
      <c r="AB275" s="332"/>
      <c r="AC275" s="332"/>
      <c r="AD275" s="332"/>
      <c r="AE275" s="332"/>
      <c r="AF275" s="332"/>
      <c r="AG275" s="332"/>
      <c r="AH275" s="332"/>
      <c r="AI275" s="332"/>
      <c r="AJ275" s="332"/>
      <c r="AK275" s="332"/>
      <c r="AL275" s="332"/>
      <c r="AM275" s="332"/>
      <c r="AN275" s="332"/>
      <c r="AO275" s="332"/>
      <c r="AP275" s="332"/>
      <c r="AQ275" s="332"/>
      <c r="AR275" s="332"/>
      <c r="AU275" s="339" t="s">
        <v>933</v>
      </c>
      <c r="AV275" s="339"/>
      <c r="AW275" s="339"/>
      <c r="AX275" s="339"/>
      <c r="AY275" s="339"/>
      <c r="AZ275" s="339"/>
      <c r="BA275" s="339"/>
      <c r="BB275" s="339"/>
      <c r="BC275" s="339"/>
      <c r="BD275" s="339"/>
      <c r="BE275" s="339"/>
      <c r="BF275" s="339"/>
      <c r="BG275" s="339"/>
      <c r="BH275" s="339"/>
      <c r="BI275" s="339"/>
      <c r="BJ275" s="339"/>
      <c r="BK275" s="339"/>
      <c r="BL275" s="339"/>
      <c r="BM275" s="339"/>
      <c r="BN275" s="339"/>
      <c r="BO275" s="339"/>
      <c r="BP275" s="339"/>
      <c r="BQ275" s="339"/>
      <c r="BR275" s="339"/>
      <c r="BS275" s="339"/>
      <c r="BT275" s="339"/>
      <c r="BW275" s="339">
        <v>5693732304</v>
      </c>
      <c r="BX275" s="339"/>
      <c r="BY275" s="339"/>
      <c r="BZ275" s="339"/>
      <c r="CA275" s="339"/>
      <c r="CB275" s="339"/>
      <c r="CC275" s="339"/>
      <c r="CD275" s="339"/>
      <c r="CE275" s="339"/>
      <c r="CF275" s="339"/>
      <c r="CG275" s="339"/>
      <c r="CH275" s="339"/>
      <c r="CI275" s="339"/>
      <c r="CJ275" s="339"/>
      <c r="CK275" s="339"/>
      <c r="CL275" s="339"/>
      <c r="CM275" s="339"/>
    </row>
    <row r="276" spans="1:93" ht="21.75" customHeight="1">
      <c r="A276" s="332">
        <v>2017</v>
      </c>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2"/>
      <c r="AD276" s="332"/>
      <c r="AE276" s="332"/>
      <c r="AF276" s="332"/>
      <c r="AG276" s="332"/>
      <c r="AH276" s="332"/>
      <c r="AI276" s="332"/>
      <c r="AJ276" s="332"/>
      <c r="AK276" s="332"/>
      <c r="AL276" s="332"/>
      <c r="AM276" s="332"/>
      <c r="AN276" s="332"/>
      <c r="AO276" s="332"/>
      <c r="AP276" s="332"/>
      <c r="AQ276" s="332"/>
      <c r="AU276" s="339" t="s">
        <v>933</v>
      </c>
      <c r="AV276" s="339"/>
      <c r="AW276" s="339"/>
      <c r="AX276" s="339"/>
      <c r="AY276" s="339"/>
      <c r="AZ276" s="339"/>
      <c r="BA276" s="339"/>
      <c r="BB276" s="339"/>
      <c r="BC276" s="339"/>
      <c r="BD276" s="339"/>
      <c r="BE276" s="339"/>
      <c r="BF276" s="339"/>
      <c r="BG276" s="339"/>
      <c r="BH276" s="339"/>
      <c r="BI276" s="339"/>
      <c r="BJ276" s="339"/>
      <c r="BK276" s="339"/>
      <c r="BL276" s="339"/>
      <c r="BM276" s="339"/>
      <c r="BN276" s="339"/>
      <c r="BO276" s="339"/>
      <c r="BP276" s="339"/>
      <c r="BQ276" s="339"/>
      <c r="BR276" s="339"/>
      <c r="BS276" s="339"/>
      <c r="BT276" s="339"/>
      <c r="BW276" s="339">
        <v>5827202930</v>
      </c>
      <c r="BX276" s="339"/>
      <c r="BY276" s="339"/>
      <c r="BZ276" s="339"/>
      <c r="CA276" s="339"/>
      <c r="CB276" s="339"/>
      <c r="CC276" s="339"/>
      <c r="CD276" s="339"/>
      <c r="CE276" s="339"/>
      <c r="CF276" s="339"/>
      <c r="CG276" s="339"/>
      <c r="CH276" s="339"/>
      <c r="CI276" s="339"/>
      <c r="CJ276" s="339"/>
      <c r="CK276" s="339"/>
      <c r="CL276" s="339"/>
      <c r="CM276" s="339"/>
    </row>
    <row r="277" spans="1:93" ht="11.25" customHeight="1">
      <c r="A277" s="90"/>
      <c r="BW277" s="340">
        <f>BW275+BW276</f>
        <v>11520935234</v>
      </c>
      <c r="BX277" s="340"/>
      <c r="BY277" s="340"/>
      <c r="BZ277" s="340"/>
      <c r="CA277" s="340"/>
      <c r="CB277" s="340"/>
      <c r="CC277" s="340"/>
      <c r="CD277" s="340"/>
      <c r="CE277" s="340"/>
      <c r="CF277" s="340"/>
      <c r="CG277" s="340"/>
      <c r="CH277" s="340"/>
      <c r="CI277" s="340"/>
      <c r="CJ277" s="340"/>
      <c r="CK277" s="340"/>
      <c r="CL277" s="340"/>
      <c r="CM277" s="340"/>
      <c r="CN277" s="339"/>
      <c r="CO277" s="339"/>
    </row>
    <row r="278" spans="1:93" ht="21.75" customHeight="1">
      <c r="A278" s="319" t="s">
        <v>1005</v>
      </c>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19"/>
      <c r="AD278" s="319"/>
      <c r="AE278" s="319"/>
      <c r="AF278" s="319"/>
      <c r="AG278" s="319"/>
      <c r="AH278" s="319"/>
      <c r="AI278" s="319"/>
      <c r="AJ278" s="319"/>
      <c r="AK278" s="319"/>
      <c r="AL278" s="319"/>
      <c r="AM278" s="319"/>
      <c r="AN278" s="319"/>
      <c r="AO278" s="319"/>
      <c r="AP278" s="319"/>
      <c r="AQ278" s="319"/>
    </row>
    <row r="279" spans="1:93" ht="15.75" customHeight="1">
      <c r="A279" s="346" t="s">
        <v>935</v>
      </c>
      <c r="B279" s="346"/>
      <c r="C279" s="346"/>
      <c r="D279" s="346"/>
      <c r="E279" s="346"/>
      <c r="F279" s="346"/>
      <c r="G279" s="346"/>
      <c r="H279" s="346"/>
      <c r="I279" s="346"/>
      <c r="J279" s="346"/>
      <c r="K279" s="346"/>
      <c r="L279" s="346"/>
      <c r="M279" s="346"/>
      <c r="N279" s="346"/>
      <c r="O279" s="346"/>
      <c r="P279" s="346"/>
      <c r="Q279" s="346"/>
      <c r="R279" s="346"/>
      <c r="S279" s="346"/>
      <c r="T279" s="346"/>
      <c r="U279" s="346"/>
      <c r="V279" s="346"/>
      <c r="W279" s="346"/>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c r="AS279" s="346"/>
      <c r="AT279" s="346"/>
      <c r="AU279" s="346"/>
      <c r="AV279" s="346"/>
      <c r="AW279" s="346"/>
      <c r="AX279" s="346"/>
      <c r="AY279" s="346"/>
      <c r="AZ279" s="346"/>
      <c r="BA279" s="346"/>
      <c r="BB279" s="346"/>
      <c r="BC279" s="346"/>
      <c r="BD279" s="346"/>
      <c r="BE279" s="346"/>
      <c r="BF279" s="346"/>
      <c r="BG279" s="346"/>
      <c r="BH279" s="346"/>
      <c r="BI279" s="346"/>
      <c r="BJ279" s="346"/>
      <c r="BK279" s="346"/>
      <c r="BL279" s="346"/>
      <c r="BM279" s="346"/>
      <c r="BN279" s="346"/>
      <c r="BO279" s="346"/>
      <c r="BP279" s="346"/>
      <c r="BQ279" s="346"/>
      <c r="BR279" s="346"/>
      <c r="BS279" s="346"/>
      <c r="BT279" s="346"/>
      <c r="BU279" s="346"/>
      <c r="BV279" s="346"/>
      <c r="BW279" s="346"/>
      <c r="BX279" s="346"/>
      <c r="BY279" s="346"/>
      <c r="BZ279" s="346"/>
      <c r="CA279" s="346"/>
      <c r="CB279" s="346"/>
      <c r="CC279" s="346"/>
      <c r="CD279" s="346"/>
      <c r="CE279" s="346"/>
      <c r="CF279" s="346"/>
      <c r="CG279" s="346"/>
      <c r="CH279" s="346"/>
      <c r="CI279" s="346"/>
      <c r="CJ279" s="346"/>
    </row>
    <row r="280" spans="1:93">
      <c r="A280" s="345"/>
      <c r="B280" s="345"/>
      <c r="C280" s="345"/>
      <c r="D280" s="345"/>
      <c r="E280" s="345"/>
      <c r="F280" s="345"/>
      <c r="G280" s="345"/>
      <c r="H280" s="345"/>
      <c r="I280" s="345"/>
      <c r="J280" s="345"/>
      <c r="K280" s="345"/>
      <c r="L280" s="345"/>
      <c r="M280" s="345"/>
      <c r="N280" s="345"/>
      <c r="O280" s="345"/>
      <c r="P280" s="345"/>
      <c r="Q280" s="345"/>
      <c r="R280" s="345"/>
      <c r="S280" s="345"/>
      <c r="T280" s="345"/>
      <c r="U280" s="345"/>
      <c r="V280" s="345"/>
      <c r="W280" s="345"/>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c r="AS280" s="345"/>
      <c r="AT280" s="344" t="str">
        <f>AT270</f>
        <v>Từ 01/01/2016
 đến 31/12/2016</v>
      </c>
      <c r="AU280" s="344"/>
      <c r="AV280" s="344"/>
      <c r="AW280" s="344"/>
      <c r="AX280" s="344"/>
      <c r="AY280" s="344"/>
      <c r="AZ280" s="344"/>
      <c r="BA280" s="344"/>
      <c r="BB280" s="344"/>
      <c r="BC280" s="344"/>
      <c r="BD280" s="344"/>
      <c r="BE280" s="344"/>
      <c r="BF280" s="344"/>
      <c r="BG280" s="344"/>
      <c r="BH280" s="344"/>
      <c r="BI280" s="344"/>
      <c r="BJ280" s="344"/>
      <c r="BK280" s="344"/>
      <c r="BL280" s="344"/>
      <c r="BM280" s="344"/>
      <c r="BN280" s="344"/>
      <c r="BO280" s="344"/>
      <c r="BP280" s="344"/>
      <c r="BQ280" s="344"/>
      <c r="BR280" s="344"/>
      <c r="BS280" s="344"/>
      <c r="BT280" s="344"/>
      <c r="BU280" s="344" t="str">
        <f>BU270</f>
        <v>Từ 01/01/2015
 đến 31/12/2015</v>
      </c>
      <c r="BV280" s="344"/>
      <c r="BW280" s="344"/>
      <c r="BX280" s="344"/>
      <c r="BY280" s="344"/>
      <c r="BZ280" s="344"/>
      <c r="CA280" s="344"/>
      <c r="CB280" s="344"/>
      <c r="CC280" s="344"/>
      <c r="CD280" s="344"/>
      <c r="CE280" s="344"/>
      <c r="CF280" s="344"/>
      <c r="CG280" s="344"/>
      <c r="CH280" s="344"/>
      <c r="CI280" s="344"/>
      <c r="CJ280" s="344"/>
      <c r="CK280" s="344"/>
      <c r="CL280" s="344"/>
      <c r="CM280" s="344"/>
      <c r="CN280" s="344"/>
    </row>
    <row r="281" spans="1:93" ht="12.75" customHeight="1">
      <c r="A281" s="345"/>
      <c r="B281" s="345"/>
      <c r="C281" s="345"/>
      <c r="D281" s="345"/>
      <c r="E281" s="345"/>
      <c r="F281" s="345"/>
      <c r="G281" s="345"/>
      <c r="H281" s="345"/>
      <c r="I281" s="345"/>
      <c r="J281" s="345"/>
      <c r="K281" s="345"/>
      <c r="L281" s="345"/>
      <c r="M281" s="345"/>
      <c r="N281" s="345"/>
      <c r="O281" s="345"/>
      <c r="P281" s="345"/>
      <c r="Q281" s="345"/>
      <c r="R281" s="345"/>
      <c r="S281" s="345"/>
      <c r="T281" s="345"/>
      <c r="U281" s="345"/>
      <c r="V281" s="345"/>
      <c r="W281" s="345"/>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c r="AS281" s="345"/>
      <c r="AT281" s="344"/>
      <c r="AU281" s="344"/>
      <c r="AV281" s="344"/>
      <c r="AW281" s="344"/>
      <c r="AX281" s="344"/>
      <c r="AY281" s="344"/>
      <c r="AZ281" s="344"/>
      <c r="BA281" s="344"/>
      <c r="BB281" s="344"/>
      <c r="BC281" s="344"/>
      <c r="BD281" s="344"/>
      <c r="BE281" s="344"/>
      <c r="BF281" s="344"/>
      <c r="BG281" s="344"/>
      <c r="BH281" s="344"/>
      <c r="BI281" s="344"/>
      <c r="BJ281" s="344"/>
      <c r="BK281" s="344"/>
      <c r="BL281" s="344"/>
      <c r="BM281" s="344"/>
      <c r="BN281" s="344"/>
      <c r="BO281" s="344"/>
      <c r="BP281" s="344"/>
      <c r="BQ281" s="344"/>
      <c r="BR281" s="344"/>
      <c r="BS281" s="344"/>
      <c r="BT281" s="344"/>
      <c r="BU281" s="344"/>
      <c r="BV281" s="344"/>
      <c r="BW281" s="344"/>
      <c r="BX281" s="344"/>
      <c r="BY281" s="344"/>
      <c r="BZ281" s="344"/>
      <c r="CA281" s="344"/>
      <c r="CB281" s="344"/>
      <c r="CC281" s="344"/>
      <c r="CD281" s="344"/>
      <c r="CE281" s="344"/>
      <c r="CF281" s="344"/>
      <c r="CG281" s="344"/>
      <c r="CH281" s="344"/>
      <c r="CI281" s="344"/>
      <c r="CJ281" s="344"/>
      <c r="CK281" s="344"/>
      <c r="CL281" s="344"/>
      <c r="CM281" s="344"/>
      <c r="CN281" s="344"/>
    </row>
    <row r="282" spans="1:93" ht="15.75" customHeight="1">
      <c r="A282" s="332" t="s">
        <v>936</v>
      </c>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c r="AA282" s="332"/>
      <c r="AB282" s="332"/>
      <c r="AC282" s="332"/>
      <c r="AD282" s="332"/>
      <c r="AE282" s="332"/>
      <c r="AF282" s="332"/>
      <c r="AG282" s="332"/>
      <c r="AH282" s="332"/>
      <c r="AI282" s="332"/>
      <c r="AJ282" s="332"/>
      <c r="AK282" s="332"/>
      <c r="AL282" s="332"/>
      <c r="AM282" s="332"/>
      <c r="AN282" s="332"/>
      <c r="AO282" s="332"/>
      <c r="AP282" s="332"/>
      <c r="AQ282" s="332"/>
      <c r="AR282" s="332"/>
      <c r="AS282" s="332"/>
      <c r="AT282" s="339">
        <f>BCTNTDR!G71</f>
        <v>2629789047</v>
      </c>
      <c r="AU282" s="339"/>
      <c r="AV282" s="339"/>
      <c r="AW282" s="339"/>
      <c r="AX282" s="339"/>
      <c r="AY282" s="339"/>
      <c r="AZ282" s="339"/>
      <c r="BA282" s="339"/>
      <c r="BB282" s="339"/>
      <c r="BC282" s="339"/>
      <c r="BD282" s="339"/>
      <c r="BE282" s="339"/>
      <c r="BF282" s="339"/>
      <c r="BG282" s="339"/>
      <c r="BH282" s="339"/>
      <c r="BI282" s="339"/>
      <c r="BJ282" s="339"/>
      <c r="BK282" s="339"/>
      <c r="BL282" s="339"/>
      <c r="BM282" s="339"/>
      <c r="BN282" s="339"/>
      <c r="BO282" s="339"/>
      <c r="BP282" s="339"/>
      <c r="BQ282" s="339"/>
      <c r="BR282" s="339"/>
      <c r="BS282" s="339"/>
      <c r="BT282" s="339"/>
      <c r="BU282" s="339">
        <f>BCTNTDR!H71</f>
        <v>7841140566</v>
      </c>
      <c r="BV282" s="339"/>
      <c r="BW282" s="339"/>
      <c r="BX282" s="339"/>
      <c r="BY282" s="339"/>
      <c r="BZ282" s="339"/>
      <c r="CA282" s="339"/>
      <c r="CB282" s="339"/>
      <c r="CC282" s="339"/>
      <c r="CD282" s="339"/>
      <c r="CE282" s="339"/>
      <c r="CF282" s="339"/>
      <c r="CG282" s="339"/>
      <c r="CH282" s="339"/>
      <c r="CI282" s="339"/>
      <c r="CJ282" s="339"/>
      <c r="CK282" s="339"/>
      <c r="CL282" s="339"/>
      <c r="CM282" s="339"/>
      <c r="CN282" s="339"/>
    </row>
    <row r="283" spans="1:93" ht="15.75" customHeight="1">
      <c r="A283" s="332" t="s">
        <v>937</v>
      </c>
      <c r="B283" s="332"/>
      <c r="C283" s="332"/>
      <c r="D283" s="332"/>
      <c r="E283" s="332"/>
      <c r="F283" s="332"/>
      <c r="G283" s="332"/>
      <c r="H283" s="332"/>
      <c r="I283" s="332"/>
      <c r="J283" s="332"/>
      <c r="K283" s="332"/>
      <c r="L283" s="332"/>
      <c r="M283" s="332"/>
      <c r="N283" s="332"/>
      <c r="O283" s="332"/>
      <c r="P283" s="332"/>
      <c r="Q283" s="332"/>
      <c r="R283" s="332"/>
      <c r="S283" s="332"/>
      <c r="T283" s="332"/>
      <c r="U283" s="332"/>
      <c r="V283" s="332"/>
      <c r="W283" s="332"/>
      <c r="X283" s="332"/>
      <c r="Y283" s="332"/>
      <c r="Z283" s="332"/>
      <c r="AA283" s="332"/>
      <c r="AB283" s="332"/>
      <c r="AC283" s="332"/>
      <c r="AD283" s="332"/>
      <c r="AE283" s="332"/>
      <c r="AF283" s="332"/>
      <c r="AG283" s="332"/>
      <c r="AH283" s="332"/>
      <c r="AI283" s="332"/>
      <c r="AJ283" s="332"/>
      <c r="AK283" s="332"/>
      <c r="AL283" s="332"/>
      <c r="AM283" s="332"/>
      <c r="AN283" s="332"/>
      <c r="AO283" s="332"/>
      <c r="AP283" s="332"/>
      <c r="AQ283" s="332"/>
      <c r="AR283" s="332"/>
      <c r="AS283" s="332"/>
      <c r="AT283" s="339">
        <v>16000000</v>
      </c>
      <c r="AU283" s="339"/>
      <c r="AV283" s="339"/>
      <c r="AW283" s="339"/>
      <c r="AX283" s="339"/>
      <c r="AY283" s="339"/>
      <c r="AZ283" s="339"/>
      <c r="BA283" s="339"/>
      <c r="BB283" s="339"/>
      <c r="BC283" s="339"/>
      <c r="BD283" s="339"/>
      <c r="BE283" s="339"/>
      <c r="BF283" s="339"/>
      <c r="BG283" s="339"/>
      <c r="BH283" s="339"/>
      <c r="BI283" s="339"/>
      <c r="BJ283" s="339"/>
      <c r="BK283" s="339"/>
      <c r="BL283" s="339"/>
      <c r="BM283" s="339"/>
      <c r="BN283" s="339"/>
      <c r="BO283" s="339"/>
      <c r="BP283" s="339"/>
      <c r="BQ283" s="339"/>
      <c r="BR283" s="339"/>
      <c r="BS283" s="339"/>
      <c r="BT283" s="339"/>
      <c r="BU283" s="339">
        <v>14276712</v>
      </c>
      <c r="BV283" s="339"/>
      <c r="BW283" s="339"/>
      <c r="BX283" s="339"/>
      <c r="BY283" s="339"/>
      <c r="BZ283" s="339"/>
      <c r="CA283" s="339"/>
      <c r="CB283" s="339"/>
      <c r="CC283" s="339"/>
      <c r="CD283" s="339"/>
      <c r="CE283" s="339"/>
      <c r="CF283" s="339"/>
      <c r="CG283" s="339"/>
      <c r="CH283" s="339"/>
      <c r="CI283" s="339"/>
      <c r="CJ283" s="339"/>
      <c r="CK283" s="339"/>
      <c r="CL283" s="339"/>
      <c r="CM283" s="339"/>
      <c r="CN283" s="339"/>
    </row>
    <row r="284" spans="1:93" ht="15.75" customHeight="1">
      <c r="A284" s="335" t="s">
        <v>934</v>
      </c>
      <c r="B284" s="335"/>
      <c r="C284" s="335"/>
      <c r="D284" s="335"/>
      <c r="E284" s="335"/>
      <c r="F284" s="335"/>
      <c r="G284" s="335"/>
      <c r="H284" s="335"/>
      <c r="I284" s="335"/>
      <c r="J284" s="335"/>
      <c r="K284" s="335"/>
      <c r="L284" s="335"/>
      <c r="M284" s="335"/>
      <c r="N284" s="335"/>
      <c r="O284" s="335"/>
      <c r="P284" s="335"/>
      <c r="Q284" s="335"/>
      <c r="R284" s="335"/>
      <c r="S284" s="335"/>
      <c r="T284" s="335"/>
      <c r="U284" s="335"/>
      <c r="V284" s="335"/>
      <c r="W284" s="335"/>
      <c r="X284" s="335"/>
      <c r="Y284" s="335"/>
      <c r="Z284" s="335"/>
      <c r="AA284" s="335"/>
      <c r="AB284" s="335"/>
      <c r="AC284" s="335"/>
      <c r="AD284" s="335"/>
      <c r="AE284" s="335"/>
      <c r="AF284" s="335"/>
      <c r="AG284" s="335"/>
      <c r="AH284" s="335"/>
      <c r="AI284" s="335"/>
      <c r="AJ284" s="335"/>
      <c r="AK284" s="335"/>
      <c r="AL284" s="335"/>
      <c r="AM284" s="335"/>
      <c r="AN284" s="335"/>
      <c r="AO284" s="335"/>
      <c r="AP284" s="335"/>
      <c r="AQ284" s="335"/>
      <c r="AR284" s="335"/>
      <c r="AS284" s="335"/>
      <c r="AT284" s="340">
        <f>AT282/AT283</f>
        <v>164.36181543750001</v>
      </c>
      <c r="AU284" s="340"/>
      <c r="AV284" s="340"/>
      <c r="AW284" s="340"/>
      <c r="AX284" s="340"/>
      <c r="AY284" s="340"/>
      <c r="AZ284" s="340"/>
      <c r="BA284" s="340"/>
      <c r="BB284" s="340"/>
      <c r="BC284" s="340"/>
      <c r="BD284" s="340"/>
      <c r="BE284" s="340"/>
      <c r="BF284" s="340"/>
      <c r="BG284" s="340"/>
      <c r="BH284" s="340"/>
      <c r="BI284" s="340"/>
      <c r="BJ284" s="340"/>
      <c r="BK284" s="340"/>
      <c r="BL284" s="340"/>
      <c r="BM284" s="340"/>
      <c r="BN284" s="340"/>
      <c r="BO284" s="340"/>
      <c r="BP284" s="340"/>
      <c r="BQ284" s="340"/>
      <c r="BR284" s="340"/>
      <c r="BS284" s="340"/>
      <c r="BT284" s="340"/>
      <c r="BU284" s="340">
        <f>BU282/BU283</f>
        <v>549.22593983824845</v>
      </c>
      <c r="BV284" s="340"/>
      <c r="BW284" s="340"/>
      <c r="BX284" s="340"/>
      <c r="BY284" s="340"/>
      <c r="BZ284" s="340"/>
      <c r="CA284" s="340"/>
      <c r="CB284" s="340"/>
      <c r="CC284" s="340"/>
      <c r="CD284" s="340"/>
      <c r="CE284" s="340"/>
      <c r="CF284" s="340"/>
      <c r="CG284" s="340"/>
      <c r="CH284" s="340"/>
      <c r="CI284" s="340"/>
      <c r="CJ284" s="340"/>
      <c r="CK284" s="340"/>
      <c r="CL284" s="340"/>
      <c r="CM284" s="340"/>
      <c r="CN284" s="340"/>
    </row>
    <row r="285" spans="1:93" ht="12" customHeight="1">
      <c r="A285" s="332"/>
      <c r="B285" s="332"/>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c r="Z285" s="332"/>
      <c r="AA285" s="332"/>
      <c r="AB285" s="332"/>
      <c r="AC285" s="332"/>
      <c r="AD285" s="332"/>
      <c r="AE285" s="332"/>
      <c r="AF285" s="332"/>
      <c r="AG285" s="332"/>
      <c r="AH285" s="332"/>
      <c r="AI285" s="332"/>
      <c r="AJ285" s="332"/>
      <c r="AK285" s="332"/>
      <c r="AL285" s="332"/>
      <c r="AM285" s="332"/>
      <c r="AN285" s="332"/>
      <c r="AO285" s="332"/>
      <c r="AP285" s="332"/>
      <c r="AQ285" s="332"/>
      <c r="AR285" s="332"/>
      <c r="AU285" s="339"/>
      <c r="AV285" s="339"/>
      <c r="AW285" s="339"/>
      <c r="AX285" s="339"/>
      <c r="AY285" s="339"/>
      <c r="AZ285" s="339"/>
      <c r="BA285" s="339"/>
      <c r="BB285" s="339"/>
      <c r="BC285" s="339"/>
      <c r="BD285" s="339"/>
      <c r="BE285" s="339"/>
      <c r="BF285" s="339"/>
      <c r="BG285" s="339"/>
      <c r="BH285" s="339"/>
      <c r="BI285" s="339"/>
      <c r="BJ285" s="339"/>
      <c r="BK285" s="339"/>
      <c r="BL285" s="339"/>
      <c r="BM285" s="339"/>
      <c r="BN285" s="339"/>
      <c r="BO285" s="339"/>
      <c r="BP285" s="339"/>
      <c r="BQ285" s="339"/>
      <c r="BR285" s="339"/>
      <c r="BS285" s="339"/>
      <c r="BT285" s="339"/>
      <c r="BW285" s="339"/>
      <c r="BX285" s="339"/>
      <c r="BY285" s="339"/>
      <c r="BZ285" s="339"/>
      <c r="CA285" s="339"/>
      <c r="CB285" s="339"/>
      <c r="CC285" s="339"/>
      <c r="CD285" s="339"/>
      <c r="CE285" s="339"/>
      <c r="CF285" s="339"/>
      <c r="CG285" s="339"/>
      <c r="CH285" s="339"/>
      <c r="CI285" s="339"/>
      <c r="CJ285" s="339"/>
      <c r="CK285" s="339"/>
      <c r="CL285" s="339"/>
      <c r="CM285" s="339"/>
    </row>
    <row r="286" spans="1:93" ht="21.75" customHeight="1">
      <c r="A286" s="319" t="s">
        <v>1006</v>
      </c>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c r="AK286" s="319"/>
      <c r="AL286" s="319"/>
      <c r="AM286" s="319"/>
      <c r="AN286" s="319"/>
      <c r="AO286" s="319"/>
      <c r="AP286" s="319"/>
      <c r="AQ286" s="319"/>
    </row>
    <row r="287" spans="1:93" ht="27" customHeight="1">
      <c r="A287" s="332" t="s">
        <v>1046</v>
      </c>
      <c r="B287" s="332"/>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c r="Z287" s="332"/>
      <c r="AA287" s="332"/>
      <c r="AB287" s="332"/>
      <c r="AC287" s="332"/>
      <c r="AD287" s="332"/>
      <c r="AE287" s="332"/>
      <c r="AF287" s="332"/>
      <c r="AG287" s="332"/>
      <c r="AH287" s="332"/>
      <c r="AI287" s="332"/>
      <c r="AJ287" s="332"/>
      <c r="AK287" s="332"/>
      <c r="AL287" s="332"/>
      <c r="AM287" s="332"/>
      <c r="AN287" s="332"/>
      <c r="AO287" s="332"/>
      <c r="AP287" s="332"/>
      <c r="AQ287" s="332"/>
      <c r="AR287" s="332"/>
      <c r="AS287" s="332"/>
      <c r="AT287" s="332"/>
      <c r="AU287" s="332"/>
      <c r="AV287" s="332"/>
      <c r="AW287" s="332"/>
      <c r="AX287" s="332"/>
      <c r="AY287" s="332"/>
      <c r="AZ287" s="332"/>
      <c r="BA287" s="332"/>
      <c r="BB287" s="332"/>
      <c r="BC287" s="332"/>
      <c r="BD287" s="332"/>
      <c r="BE287" s="332"/>
      <c r="BF287" s="332"/>
      <c r="BG287" s="332"/>
      <c r="BH287" s="332"/>
      <c r="BI287" s="332"/>
      <c r="BJ287" s="332"/>
      <c r="BK287" s="332"/>
      <c r="BL287" s="332"/>
      <c r="BM287" s="332"/>
      <c r="BN287" s="332"/>
      <c r="BO287" s="332"/>
      <c r="BP287" s="332"/>
      <c r="BQ287" s="332"/>
      <c r="BR287" s="332"/>
      <c r="BS287" s="332"/>
      <c r="BT287" s="332"/>
      <c r="BU287" s="332"/>
      <c r="BV287" s="332"/>
      <c r="BW287" s="332"/>
      <c r="BX287" s="332"/>
      <c r="BY287" s="332"/>
      <c r="BZ287" s="332"/>
      <c r="CA287" s="332"/>
      <c r="CB287" s="332"/>
      <c r="CC287" s="332"/>
      <c r="CD287" s="332"/>
      <c r="CE287" s="332"/>
      <c r="CF287" s="332"/>
      <c r="CG287" s="332"/>
      <c r="CH287" s="332"/>
      <c r="CI287" s="332"/>
      <c r="CJ287" s="332"/>
    </row>
    <row r="288" spans="1:93" ht="12.75" customHeight="1">
      <c r="A288" s="343" t="s">
        <v>1042</v>
      </c>
      <c r="B288" s="343"/>
      <c r="C288" s="343"/>
      <c r="D288" s="343"/>
      <c r="E288" s="343"/>
      <c r="F288" s="343"/>
      <c r="G288" s="343"/>
      <c r="H288" s="343"/>
      <c r="I288" s="343"/>
      <c r="J288" s="343"/>
      <c r="K288" s="343"/>
      <c r="L288" s="343"/>
      <c r="M288" s="343"/>
      <c r="N288" s="343"/>
      <c r="O288" s="343"/>
      <c r="P288" s="343"/>
      <c r="Q288" s="343"/>
      <c r="R288" s="343"/>
      <c r="S288" s="343"/>
      <c r="T288" s="343"/>
      <c r="U288" s="343"/>
      <c r="V288" s="343"/>
      <c r="W288" s="343"/>
      <c r="X288" s="343"/>
      <c r="Y288" s="343"/>
      <c r="Z288" s="343"/>
      <c r="AA288" s="343"/>
      <c r="AB288" s="343"/>
      <c r="AC288" s="343"/>
      <c r="AD288" s="343"/>
      <c r="AE288" s="343"/>
      <c r="AF288" s="343"/>
      <c r="AG288" s="343"/>
      <c r="AH288" s="343"/>
      <c r="AI288" s="343"/>
      <c r="AJ288" s="343"/>
      <c r="AK288" s="343"/>
      <c r="AL288" s="343"/>
      <c r="AM288" s="343"/>
      <c r="AN288" s="343"/>
      <c r="AO288" s="343"/>
      <c r="AP288" s="343"/>
      <c r="AQ288" s="343"/>
      <c r="AR288" s="343"/>
      <c r="AS288" s="343"/>
      <c r="AT288" s="341">
        <f>AT181</f>
        <v>42735</v>
      </c>
      <c r="AU288" s="341"/>
      <c r="AV288" s="341"/>
      <c r="AW288" s="341"/>
      <c r="AX288" s="341"/>
      <c r="AY288" s="341"/>
      <c r="AZ288" s="341"/>
      <c r="BA288" s="341"/>
      <c r="BB288" s="341"/>
      <c r="BC288" s="341"/>
      <c r="BD288" s="341"/>
      <c r="BE288" s="341"/>
      <c r="BF288" s="341"/>
      <c r="BG288" s="341"/>
      <c r="BH288" s="341"/>
      <c r="BI288" s="341"/>
      <c r="BJ288" s="341"/>
      <c r="BK288" s="341"/>
      <c r="BL288" s="341"/>
      <c r="BM288" s="341"/>
      <c r="BN288" s="341"/>
      <c r="BO288" s="341"/>
      <c r="BP288" s="341"/>
      <c r="BQ288" s="341"/>
      <c r="BR288" s="341"/>
      <c r="BS288" s="341"/>
      <c r="BT288" s="341"/>
      <c r="BU288" s="341">
        <v>42370</v>
      </c>
      <c r="BV288" s="341"/>
      <c r="BW288" s="341"/>
      <c r="BX288" s="341"/>
      <c r="BY288" s="341"/>
      <c r="BZ288" s="341"/>
      <c r="CA288" s="341"/>
      <c r="CB288" s="341"/>
      <c r="CC288" s="341"/>
      <c r="CD288" s="341"/>
      <c r="CE288" s="341"/>
      <c r="CF288" s="341"/>
      <c r="CG288" s="341"/>
      <c r="CH288" s="341"/>
      <c r="CI288" s="341"/>
      <c r="CJ288" s="341"/>
      <c r="CK288" s="341"/>
      <c r="CL288" s="341"/>
      <c r="CM288" s="341"/>
      <c r="CN288" s="341"/>
    </row>
    <row r="289" spans="1:94" ht="12.75" customHeight="1">
      <c r="A289" s="343"/>
      <c r="B289" s="343"/>
      <c r="C289" s="343"/>
      <c r="D289" s="343"/>
      <c r="E289" s="343"/>
      <c r="F289" s="343"/>
      <c r="G289" s="343"/>
      <c r="H289" s="343"/>
      <c r="I289" s="343"/>
      <c r="J289" s="343"/>
      <c r="K289" s="343"/>
      <c r="L289" s="343"/>
      <c r="M289" s="343"/>
      <c r="N289" s="343"/>
      <c r="O289" s="343"/>
      <c r="P289" s="343"/>
      <c r="Q289" s="343"/>
      <c r="R289" s="343"/>
      <c r="S289" s="343"/>
      <c r="T289" s="343"/>
      <c r="U289" s="343"/>
      <c r="V289" s="343"/>
      <c r="W289" s="343"/>
      <c r="X289" s="343"/>
      <c r="Y289" s="343"/>
      <c r="Z289" s="343"/>
      <c r="AA289" s="343"/>
      <c r="AB289" s="343"/>
      <c r="AC289" s="343"/>
      <c r="AD289" s="343"/>
      <c r="AE289" s="343"/>
      <c r="AF289" s="343"/>
      <c r="AG289" s="343"/>
      <c r="AH289" s="343"/>
      <c r="AI289" s="343"/>
      <c r="AJ289" s="343"/>
      <c r="AK289" s="343"/>
      <c r="AL289" s="343"/>
      <c r="AM289" s="343"/>
      <c r="AN289" s="343"/>
      <c r="AO289" s="343"/>
      <c r="AP289" s="343"/>
      <c r="AQ289" s="343"/>
      <c r="AR289" s="343"/>
      <c r="AS289" s="343"/>
      <c r="AT289" s="341"/>
      <c r="AU289" s="341"/>
      <c r="AV289" s="341"/>
      <c r="AW289" s="341"/>
      <c r="AX289" s="341"/>
      <c r="AY289" s="341"/>
      <c r="AZ289" s="341"/>
      <c r="BA289" s="341"/>
      <c r="BB289" s="341"/>
      <c r="BC289" s="341"/>
      <c r="BD289" s="341"/>
      <c r="BE289" s="341"/>
      <c r="BF289" s="341"/>
      <c r="BG289" s="341"/>
      <c r="BH289" s="341"/>
      <c r="BI289" s="341"/>
      <c r="BJ289" s="341"/>
      <c r="BK289" s="341"/>
      <c r="BL289" s="341"/>
      <c r="BM289" s="341"/>
      <c r="BN289" s="341"/>
      <c r="BO289" s="341"/>
      <c r="BP289" s="341"/>
      <c r="BQ289" s="341"/>
      <c r="BR289" s="341"/>
      <c r="BS289" s="341"/>
      <c r="BT289" s="341"/>
      <c r="BU289" s="341"/>
      <c r="BV289" s="341"/>
      <c r="BW289" s="341"/>
      <c r="BX289" s="341"/>
      <c r="BY289" s="341"/>
      <c r="BZ289" s="341"/>
      <c r="CA289" s="341"/>
      <c r="CB289" s="341"/>
      <c r="CC289" s="341"/>
      <c r="CD289" s="341"/>
      <c r="CE289" s="341"/>
      <c r="CF289" s="341"/>
      <c r="CG289" s="341"/>
      <c r="CH289" s="341"/>
      <c r="CI289" s="341"/>
      <c r="CJ289" s="341"/>
      <c r="CK289" s="341"/>
      <c r="CL289" s="341"/>
      <c r="CM289" s="341"/>
      <c r="CN289" s="341"/>
    </row>
    <row r="290" spans="1:94" ht="15.75" customHeight="1">
      <c r="A290" s="332" t="s">
        <v>938</v>
      </c>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c r="Z290" s="332"/>
      <c r="AA290" s="332"/>
      <c r="AB290" s="332"/>
      <c r="AC290" s="332"/>
      <c r="AD290" s="332"/>
      <c r="AE290" s="332"/>
      <c r="AF290" s="332"/>
      <c r="AG290" s="332"/>
      <c r="AH290" s="332"/>
      <c r="AI290" s="332"/>
      <c r="AJ290" s="332"/>
      <c r="AK290" s="332"/>
      <c r="AL290" s="332"/>
      <c r="AM290" s="332"/>
      <c r="AN290" s="332"/>
      <c r="AO290" s="332"/>
      <c r="AP290" s="332"/>
      <c r="AQ290" s="332"/>
      <c r="AR290" s="332"/>
      <c r="AS290" s="332"/>
      <c r="AT290" s="339">
        <v>1157425500</v>
      </c>
      <c r="AU290" s="339"/>
      <c r="AV290" s="339"/>
      <c r="AW290" s="339"/>
      <c r="AX290" s="339"/>
      <c r="AY290" s="339"/>
      <c r="AZ290" s="339"/>
      <c r="BA290" s="339"/>
      <c r="BB290" s="339"/>
      <c r="BC290" s="339"/>
      <c r="BD290" s="339"/>
      <c r="BE290" s="339"/>
      <c r="BF290" s="339"/>
      <c r="BG290" s="339"/>
      <c r="BH290" s="339"/>
      <c r="BI290" s="339"/>
      <c r="BJ290" s="339"/>
      <c r="BK290" s="339"/>
      <c r="BL290" s="339"/>
      <c r="BM290" s="339"/>
      <c r="BN290" s="339"/>
      <c r="BO290" s="339"/>
      <c r="BP290" s="339"/>
      <c r="BQ290" s="339"/>
      <c r="BR290" s="339"/>
      <c r="BS290" s="339"/>
      <c r="BT290" s="339"/>
      <c r="BU290" s="339">
        <f>BU291</f>
        <v>1143704100</v>
      </c>
      <c r="BV290" s="339"/>
      <c r="BW290" s="339"/>
      <c r="BX290" s="339"/>
      <c r="BY290" s="339"/>
      <c r="BZ290" s="339"/>
      <c r="CA290" s="339"/>
      <c r="CB290" s="339"/>
      <c r="CC290" s="339"/>
      <c r="CD290" s="339"/>
      <c r="CE290" s="339"/>
      <c r="CF290" s="339"/>
      <c r="CG290" s="339"/>
      <c r="CH290" s="339"/>
      <c r="CI290" s="339"/>
      <c r="CJ290" s="339"/>
      <c r="CK290" s="339"/>
      <c r="CL290" s="339"/>
      <c r="CM290" s="339"/>
      <c r="CN290" s="339"/>
    </row>
    <row r="291" spans="1:94" ht="15.75" customHeight="1">
      <c r="A291" s="332" t="s">
        <v>939</v>
      </c>
      <c r="B291" s="332"/>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c r="Z291" s="332"/>
      <c r="AA291" s="332"/>
      <c r="AB291" s="332"/>
      <c r="AC291" s="332"/>
      <c r="AD291" s="332"/>
      <c r="AE291" s="332"/>
      <c r="AF291" s="332"/>
      <c r="AG291" s="332"/>
      <c r="AH291" s="332"/>
      <c r="AI291" s="332"/>
      <c r="AJ291" s="332"/>
      <c r="AK291" s="332"/>
      <c r="AL291" s="332"/>
      <c r="AM291" s="332"/>
      <c r="AN291" s="332"/>
      <c r="AO291" s="332"/>
      <c r="AP291" s="332"/>
      <c r="AQ291" s="332"/>
      <c r="AR291" s="332"/>
      <c r="AS291" s="332"/>
      <c r="AT291" s="339">
        <v>0</v>
      </c>
      <c r="AU291" s="339"/>
      <c r="AV291" s="339"/>
      <c r="AW291" s="339"/>
      <c r="AX291" s="339"/>
      <c r="AY291" s="339"/>
      <c r="AZ291" s="339"/>
      <c r="BA291" s="339"/>
      <c r="BB291" s="339"/>
      <c r="BC291" s="339"/>
      <c r="BD291" s="339"/>
      <c r="BE291" s="339"/>
      <c r="BF291" s="339"/>
      <c r="BG291" s="339"/>
      <c r="BH291" s="339"/>
      <c r="BI291" s="339"/>
      <c r="BJ291" s="339"/>
      <c r="BK291" s="339"/>
      <c r="BL291" s="339"/>
      <c r="BM291" s="339"/>
      <c r="BN291" s="339"/>
      <c r="BO291" s="339"/>
      <c r="BP291" s="339"/>
      <c r="BQ291" s="339"/>
      <c r="BR291" s="339"/>
      <c r="BS291" s="339"/>
      <c r="BT291" s="339"/>
      <c r="BU291" s="339">
        <v>1143704100</v>
      </c>
      <c r="BV291" s="339"/>
      <c r="BW291" s="339"/>
      <c r="BX291" s="339"/>
      <c r="BY291" s="339"/>
      <c r="BZ291" s="339"/>
      <c r="CA291" s="339"/>
      <c r="CB291" s="339"/>
      <c r="CC291" s="339"/>
      <c r="CD291" s="339"/>
      <c r="CE291" s="339"/>
      <c r="CF291" s="339"/>
      <c r="CG291" s="339"/>
      <c r="CH291" s="339"/>
      <c r="CI291" s="339"/>
      <c r="CJ291" s="339"/>
      <c r="CK291" s="339"/>
      <c r="CL291" s="339"/>
      <c r="CM291" s="339"/>
      <c r="CN291" s="339"/>
    </row>
    <row r="292" spans="1:94" ht="15.75" customHeight="1">
      <c r="A292" s="335"/>
      <c r="B292" s="335"/>
      <c r="C292" s="335"/>
      <c r="D292" s="335"/>
      <c r="E292" s="335"/>
      <c r="F292" s="335"/>
      <c r="G292" s="335"/>
      <c r="H292" s="335"/>
      <c r="I292" s="335"/>
      <c r="J292" s="335"/>
      <c r="K292" s="335"/>
      <c r="L292" s="335"/>
      <c r="M292" s="335"/>
      <c r="N292" s="335"/>
      <c r="O292" s="335"/>
      <c r="P292" s="335"/>
      <c r="Q292" s="335"/>
      <c r="R292" s="335"/>
      <c r="S292" s="335"/>
      <c r="T292" s="335"/>
      <c r="U292" s="335"/>
      <c r="V292" s="335"/>
      <c r="W292" s="335"/>
      <c r="X292" s="335"/>
      <c r="Y292" s="335"/>
      <c r="Z292" s="335"/>
      <c r="AA292" s="335"/>
      <c r="AB292" s="335"/>
      <c r="AC292" s="335"/>
      <c r="AD292" s="335"/>
      <c r="AE292" s="335"/>
      <c r="AF292" s="335"/>
      <c r="AG292" s="335"/>
      <c r="AH292" s="335"/>
      <c r="AI292" s="335"/>
      <c r="AJ292" s="335"/>
      <c r="AK292" s="335"/>
      <c r="AL292" s="335"/>
      <c r="AM292" s="335"/>
      <c r="AN292" s="335"/>
      <c r="AO292" s="335"/>
      <c r="AP292" s="335"/>
      <c r="AQ292" s="335"/>
      <c r="AR292" s="335"/>
      <c r="AS292" s="335"/>
      <c r="AT292" s="340"/>
      <c r="AU292" s="340"/>
      <c r="AV292" s="340"/>
      <c r="AW292" s="340"/>
      <c r="AX292" s="340"/>
      <c r="AY292" s="340"/>
      <c r="AZ292" s="340"/>
      <c r="BA292" s="340"/>
      <c r="BB292" s="340"/>
      <c r="BC292" s="340"/>
      <c r="BD292" s="340"/>
      <c r="BE292" s="340"/>
      <c r="BF292" s="340"/>
      <c r="BG292" s="340"/>
      <c r="BH292" s="340"/>
      <c r="BI292" s="340"/>
      <c r="BJ292" s="340"/>
      <c r="BK292" s="340"/>
      <c r="BL292" s="340"/>
      <c r="BM292" s="340"/>
      <c r="BN292" s="340"/>
      <c r="BO292" s="340"/>
      <c r="BP292" s="340"/>
      <c r="BQ292" s="340"/>
      <c r="BR292" s="340"/>
      <c r="BS292" s="340"/>
      <c r="BT292" s="340"/>
      <c r="BU292" s="340"/>
      <c r="BV292" s="340"/>
      <c r="BW292" s="340"/>
      <c r="BX292" s="340"/>
      <c r="BY292" s="340"/>
      <c r="BZ292" s="340"/>
      <c r="CA292" s="340"/>
      <c r="CB292" s="340"/>
      <c r="CC292" s="340"/>
      <c r="CD292" s="340"/>
      <c r="CE292" s="340"/>
      <c r="CF292" s="340"/>
      <c r="CG292" s="340"/>
      <c r="CH292" s="340"/>
      <c r="CI292" s="340"/>
      <c r="CJ292" s="340"/>
      <c r="CK292" s="340"/>
      <c r="CL292" s="340"/>
      <c r="CM292" s="340"/>
      <c r="CN292" s="340"/>
    </row>
    <row r="293" spans="1:94" ht="21.75" customHeight="1">
      <c r="A293" s="319" t="s">
        <v>1007</v>
      </c>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c r="AA293" s="319"/>
      <c r="AB293" s="319"/>
      <c r="AC293" s="319"/>
      <c r="AD293" s="319"/>
      <c r="AE293" s="319"/>
      <c r="AF293" s="319"/>
      <c r="AG293" s="319"/>
      <c r="AH293" s="319"/>
      <c r="AI293" s="319"/>
      <c r="AJ293" s="319"/>
      <c r="AK293" s="319"/>
      <c r="AL293" s="319"/>
      <c r="AM293" s="319"/>
      <c r="AN293" s="319"/>
      <c r="AO293" s="319"/>
      <c r="AP293" s="319"/>
      <c r="AQ293" s="319"/>
    </row>
    <row r="294" spans="1:94" ht="27" customHeight="1">
      <c r="A294" s="332" t="s">
        <v>940</v>
      </c>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32"/>
      <c r="AB294" s="332"/>
      <c r="AC294" s="332"/>
      <c r="AD294" s="332"/>
      <c r="AE294" s="332"/>
      <c r="AF294" s="332"/>
      <c r="AG294" s="332"/>
      <c r="AH294" s="332"/>
      <c r="AI294" s="332"/>
      <c r="AJ294" s="332"/>
      <c r="AK294" s="332"/>
      <c r="AL294" s="332"/>
      <c r="AM294" s="332"/>
      <c r="AN294" s="332"/>
      <c r="AO294" s="332"/>
      <c r="AP294" s="332"/>
      <c r="AQ294" s="332"/>
      <c r="AR294" s="332"/>
      <c r="AS294" s="332"/>
      <c r="AT294" s="332"/>
      <c r="AU294" s="332"/>
      <c r="AV294" s="332"/>
      <c r="AW294" s="332"/>
      <c r="AX294" s="332"/>
      <c r="AY294" s="332"/>
      <c r="AZ294" s="332"/>
      <c r="BA294" s="332"/>
      <c r="BB294" s="332"/>
      <c r="BC294" s="332"/>
      <c r="BD294" s="332"/>
      <c r="BE294" s="332"/>
      <c r="BF294" s="332"/>
      <c r="BG294" s="332"/>
      <c r="BH294" s="332"/>
      <c r="BI294" s="332"/>
      <c r="BJ294" s="332"/>
      <c r="BK294" s="332"/>
      <c r="BL294" s="332"/>
      <c r="BM294" s="332"/>
      <c r="BN294" s="332"/>
      <c r="BO294" s="332"/>
      <c r="BP294" s="332"/>
      <c r="BQ294" s="332"/>
      <c r="BR294" s="332"/>
      <c r="BS294" s="332"/>
      <c r="BT294" s="332"/>
      <c r="BU294" s="332"/>
      <c r="BV294" s="332"/>
      <c r="BW294" s="332"/>
      <c r="BX294" s="332"/>
      <c r="BY294" s="332"/>
      <c r="BZ294" s="332"/>
      <c r="CA294" s="332"/>
      <c r="CB294" s="332"/>
      <c r="CC294" s="332"/>
      <c r="CD294" s="332"/>
      <c r="CE294" s="332"/>
      <c r="CF294" s="332"/>
      <c r="CG294" s="332"/>
      <c r="CH294" s="332"/>
      <c r="CI294" s="332"/>
      <c r="CJ294" s="332"/>
    </row>
    <row r="295" spans="1:94">
      <c r="A295" s="343"/>
      <c r="B295" s="343"/>
      <c r="C295" s="343"/>
      <c r="D295" s="343"/>
      <c r="E295" s="343"/>
      <c r="F295" s="343"/>
      <c r="G295" s="343"/>
      <c r="H295" s="343"/>
      <c r="I295" s="343"/>
      <c r="J295" s="343"/>
      <c r="K295" s="343"/>
      <c r="L295" s="343"/>
      <c r="M295" s="343"/>
      <c r="N295" s="343"/>
      <c r="O295" s="343"/>
      <c r="P295" s="343"/>
      <c r="Q295" s="343"/>
      <c r="R295" s="343"/>
      <c r="S295" s="343"/>
      <c r="T295" s="343"/>
      <c r="U295" s="343"/>
      <c r="V295" s="343"/>
      <c r="W295" s="343"/>
      <c r="X295" s="343"/>
      <c r="Y295" s="343"/>
      <c r="Z295" s="343"/>
      <c r="AA295" s="343"/>
      <c r="AB295" s="343"/>
      <c r="AC295" s="343"/>
      <c r="AD295" s="343"/>
      <c r="AE295" s="343"/>
      <c r="AF295" s="343"/>
      <c r="AG295" s="343"/>
      <c r="AH295" s="343"/>
      <c r="AI295" s="343"/>
      <c r="AJ295" s="343"/>
      <c r="AK295" s="343"/>
      <c r="AL295" s="343"/>
      <c r="AM295" s="343"/>
      <c r="AN295" s="343"/>
      <c r="AO295" s="343"/>
      <c r="AP295" s="343"/>
      <c r="AQ295" s="343"/>
      <c r="AR295" s="343"/>
      <c r="AS295" s="343"/>
      <c r="AT295" s="344" t="str">
        <f>AT280</f>
        <v>Từ 01/01/2016
 đến 31/12/2016</v>
      </c>
      <c r="AU295" s="344"/>
      <c r="AV295" s="344"/>
      <c r="AW295" s="344"/>
      <c r="AX295" s="344"/>
      <c r="AY295" s="344"/>
      <c r="AZ295" s="344"/>
      <c r="BA295" s="344"/>
      <c r="BB295" s="344"/>
      <c r="BC295" s="344"/>
      <c r="BD295" s="344"/>
      <c r="BE295" s="344"/>
      <c r="BF295" s="344"/>
      <c r="BG295" s="344"/>
      <c r="BH295" s="344"/>
      <c r="BI295" s="344"/>
      <c r="BJ295" s="344"/>
      <c r="BK295" s="344"/>
      <c r="BL295" s="344"/>
      <c r="BM295" s="344"/>
      <c r="BN295" s="344"/>
      <c r="BO295" s="344"/>
      <c r="BP295" s="344"/>
      <c r="BQ295" s="344"/>
      <c r="BR295" s="344"/>
      <c r="BS295" s="344"/>
      <c r="BT295" s="344"/>
      <c r="BU295" s="344" t="str">
        <f>BU280</f>
        <v>Từ 01/01/2015
 đến 31/12/2015</v>
      </c>
      <c r="BV295" s="344"/>
      <c r="BW295" s="344"/>
      <c r="BX295" s="344"/>
      <c r="BY295" s="344"/>
      <c r="BZ295" s="344"/>
      <c r="CA295" s="344"/>
      <c r="CB295" s="344"/>
      <c r="CC295" s="344"/>
      <c r="CD295" s="344"/>
      <c r="CE295" s="344"/>
      <c r="CF295" s="344"/>
      <c r="CG295" s="344"/>
      <c r="CH295" s="344"/>
      <c r="CI295" s="344"/>
      <c r="CJ295" s="344"/>
      <c r="CK295" s="344"/>
      <c r="CL295" s="344"/>
      <c r="CM295" s="344"/>
      <c r="CN295" s="344"/>
    </row>
    <row r="296" spans="1:94" ht="12.75" customHeight="1">
      <c r="A296" s="343"/>
      <c r="B296" s="343"/>
      <c r="C296" s="343"/>
      <c r="D296" s="343"/>
      <c r="E296" s="343"/>
      <c r="F296" s="343"/>
      <c r="G296" s="343"/>
      <c r="H296" s="343"/>
      <c r="I296" s="343"/>
      <c r="J296" s="343"/>
      <c r="K296" s="343"/>
      <c r="L296" s="343"/>
      <c r="M296" s="343"/>
      <c r="N296" s="343"/>
      <c r="O296" s="343"/>
      <c r="P296" s="343"/>
      <c r="Q296" s="343"/>
      <c r="R296" s="343"/>
      <c r="S296" s="343"/>
      <c r="T296" s="343"/>
      <c r="U296" s="343"/>
      <c r="V296" s="343"/>
      <c r="W296" s="343"/>
      <c r="X296" s="343"/>
      <c r="Y296" s="343"/>
      <c r="Z296" s="343"/>
      <c r="AA296" s="343"/>
      <c r="AB296" s="343"/>
      <c r="AC296" s="343"/>
      <c r="AD296" s="343"/>
      <c r="AE296" s="343"/>
      <c r="AF296" s="343"/>
      <c r="AG296" s="343"/>
      <c r="AH296" s="343"/>
      <c r="AI296" s="343"/>
      <c r="AJ296" s="343"/>
      <c r="AK296" s="343"/>
      <c r="AL296" s="343"/>
      <c r="AM296" s="343"/>
      <c r="AN296" s="343"/>
      <c r="AO296" s="343"/>
      <c r="AP296" s="343"/>
      <c r="AQ296" s="343"/>
      <c r="AR296" s="343"/>
      <c r="AS296" s="343"/>
      <c r="AT296" s="344"/>
      <c r="AU296" s="344"/>
      <c r="AV296" s="344"/>
      <c r="AW296" s="344"/>
      <c r="AX296" s="344"/>
      <c r="AY296" s="344"/>
      <c r="AZ296" s="344"/>
      <c r="BA296" s="344"/>
      <c r="BB296" s="344"/>
      <c r="BC296" s="344"/>
      <c r="BD296" s="344"/>
      <c r="BE296" s="344"/>
      <c r="BF296" s="344"/>
      <c r="BG296" s="344"/>
      <c r="BH296" s="344"/>
      <c r="BI296" s="344"/>
      <c r="BJ296" s="344"/>
      <c r="BK296" s="344"/>
      <c r="BL296" s="344"/>
      <c r="BM296" s="344"/>
      <c r="BN296" s="344"/>
      <c r="BO296" s="344"/>
      <c r="BP296" s="344"/>
      <c r="BQ296" s="344"/>
      <c r="BR296" s="344"/>
      <c r="BS296" s="344"/>
      <c r="BT296" s="344"/>
      <c r="BU296" s="344"/>
      <c r="BV296" s="344"/>
      <c r="BW296" s="344"/>
      <c r="BX296" s="344"/>
      <c r="BY296" s="344"/>
      <c r="BZ296" s="344"/>
      <c r="CA296" s="344"/>
      <c r="CB296" s="344"/>
      <c r="CC296" s="344"/>
      <c r="CD296" s="344"/>
      <c r="CE296" s="344"/>
      <c r="CF296" s="344"/>
      <c r="CG296" s="344"/>
      <c r="CH296" s="344"/>
      <c r="CI296" s="344"/>
      <c r="CJ296" s="344"/>
      <c r="CK296" s="344"/>
      <c r="CL296" s="344"/>
      <c r="CM296" s="344"/>
      <c r="CN296" s="344"/>
    </row>
    <row r="297" spans="1:94" ht="15.75" customHeight="1">
      <c r="A297" s="332" t="s">
        <v>941</v>
      </c>
      <c r="B297" s="332"/>
      <c r="C297" s="332"/>
      <c r="D297" s="332"/>
      <c r="E297" s="332"/>
      <c r="F297" s="332"/>
      <c r="G297" s="332"/>
      <c r="H297" s="332"/>
      <c r="I297" s="332"/>
      <c r="J297" s="332"/>
      <c r="K297" s="332"/>
      <c r="L297" s="332"/>
      <c r="M297" s="332"/>
      <c r="N297" s="332"/>
      <c r="O297" s="332"/>
      <c r="P297" s="332"/>
      <c r="Q297" s="332"/>
      <c r="R297" s="332"/>
      <c r="S297" s="332"/>
      <c r="T297" s="332"/>
      <c r="U297" s="332"/>
      <c r="V297" s="332"/>
      <c r="W297" s="332"/>
      <c r="X297" s="332"/>
      <c r="Y297" s="332"/>
      <c r="Z297" s="332"/>
      <c r="AA297" s="332"/>
      <c r="AB297" s="332"/>
      <c r="AC297" s="332"/>
      <c r="AD297" s="332"/>
      <c r="AE297" s="332"/>
      <c r="AF297" s="332"/>
      <c r="AG297" s="332"/>
      <c r="AH297" s="332"/>
      <c r="AI297" s="332"/>
      <c r="AJ297" s="332"/>
      <c r="AK297" s="332"/>
      <c r="AL297" s="332"/>
      <c r="AM297" s="332"/>
      <c r="AN297" s="332"/>
      <c r="AO297" s="332"/>
      <c r="AP297" s="332"/>
      <c r="AQ297" s="332"/>
      <c r="AR297" s="332"/>
      <c r="AS297" s="332"/>
      <c r="AT297" s="339">
        <v>594505879</v>
      </c>
      <c r="AU297" s="339"/>
      <c r="AV297" s="339"/>
      <c r="AW297" s="339"/>
      <c r="AX297" s="339"/>
      <c r="AY297" s="339"/>
      <c r="AZ297" s="339"/>
      <c r="BA297" s="339"/>
      <c r="BB297" s="339"/>
      <c r="BC297" s="339"/>
      <c r="BD297" s="339"/>
      <c r="BE297" s="339"/>
      <c r="BF297" s="339"/>
      <c r="BG297" s="339"/>
      <c r="BH297" s="339"/>
      <c r="BI297" s="339"/>
      <c r="BJ297" s="339"/>
      <c r="BK297" s="339"/>
      <c r="BL297" s="339"/>
      <c r="BM297" s="339"/>
      <c r="BN297" s="339"/>
      <c r="BO297" s="339"/>
      <c r="BP297" s="339"/>
      <c r="BQ297" s="339"/>
      <c r="BR297" s="339"/>
      <c r="BS297" s="339"/>
      <c r="BT297" s="339"/>
      <c r="BU297" s="339">
        <v>876681058</v>
      </c>
      <c r="BV297" s="339"/>
      <c r="BW297" s="339"/>
      <c r="BX297" s="339"/>
      <c r="BY297" s="339"/>
      <c r="BZ297" s="339"/>
      <c r="CA297" s="339"/>
      <c r="CB297" s="339"/>
      <c r="CC297" s="339"/>
      <c r="CD297" s="339"/>
      <c r="CE297" s="339"/>
      <c r="CF297" s="339"/>
      <c r="CG297" s="339"/>
      <c r="CH297" s="339"/>
      <c r="CI297" s="339"/>
      <c r="CJ297" s="339"/>
      <c r="CK297" s="339"/>
      <c r="CL297" s="339"/>
      <c r="CM297" s="339"/>
      <c r="CN297" s="339"/>
    </row>
    <row r="298" spans="1:94" ht="15.75" customHeight="1">
      <c r="A298" s="332" t="s">
        <v>942</v>
      </c>
      <c r="B298" s="332"/>
      <c r="C298" s="332"/>
      <c r="D298" s="332"/>
      <c r="E298" s="332"/>
      <c r="F298" s="332"/>
      <c r="G298" s="332"/>
      <c r="H298" s="332"/>
      <c r="I298" s="332"/>
      <c r="J298" s="332"/>
      <c r="K298" s="332"/>
      <c r="L298" s="332"/>
      <c r="M298" s="332"/>
      <c r="N298" s="332"/>
      <c r="O298" s="332"/>
      <c r="P298" s="332"/>
      <c r="Q298" s="332"/>
      <c r="R298" s="332"/>
      <c r="S298" s="332"/>
      <c r="T298" s="332"/>
      <c r="U298" s="332"/>
      <c r="V298" s="332"/>
      <c r="W298" s="332"/>
      <c r="X298" s="332"/>
      <c r="Y298" s="332"/>
      <c r="Z298" s="332"/>
      <c r="AA298" s="332"/>
      <c r="AB298" s="332"/>
      <c r="AC298" s="332"/>
      <c r="AD298" s="332"/>
      <c r="AE298" s="332"/>
      <c r="AF298" s="332"/>
      <c r="AG298" s="332"/>
      <c r="AH298" s="332"/>
      <c r="AI298" s="332"/>
      <c r="AJ298" s="332"/>
      <c r="AK298" s="332"/>
      <c r="AL298" s="332"/>
      <c r="AM298" s="332"/>
      <c r="AN298" s="332"/>
      <c r="AO298" s="332"/>
      <c r="AP298" s="332"/>
      <c r="AQ298" s="332"/>
      <c r="AR298" s="332"/>
      <c r="AS298" s="332"/>
      <c r="AT298" s="339">
        <v>172800000</v>
      </c>
      <c r="AU298" s="339"/>
      <c r="AV298" s="339"/>
      <c r="AW298" s="339"/>
      <c r="AX298" s="339"/>
      <c r="AY298" s="339"/>
      <c r="AZ298" s="339"/>
      <c r="BA298" s="339"/>
      <c r="BB298" s="339"/>
      <c r="BC298" s="339"/>
      <c r="BD298" s="339"/>
      <c r="BE298" s="339"/>
      <c r="BF298" s="339"/>
      <c r="BG298" s="339"/>
      <c r="BH298" s="339"/>
      <c r="BI298" s="339"/>
      <c r="BJ298" s="339"/>
      <c r="BK298" s="339"/>
      <c r="BL298" s="339"/>
      <c r="BM298" s="339"/>
      <c r="BN298" s="339"/>
      <c r="BO298" s="339"/>
      <c r="BP298" s="339"/>
      <c r="BQ298" s="339"/>
      <c r="BR298" s="339"/>
      <c r="BS298" s="339"/>
      <c r="BT298" s="339"/>
      <c r="BU298" s="339">
        <v>201039130</v>
      </c>
      <c r="BV298" s="339"/>
      <c r="BW298" s="339"/>
      <c r="BX298" s="339"/>
      <c r="BY298" s="339"/>
      <c r="BZ298" s="339"/>
      <c r="CA298" s="339"/>
      <c r="CB298" s="339"/>
      <c r="CC298" s="339"/>
      <c r="CD298" s="339"/>
      <c r="CE298" s="339"/>
      <c r="CF298" s="339"/>
      <c r="CG298" s="339"/>
      <c r="CH298" s="339"/>
      <c r="CI298" s="339"/>
      <c r="CJ298" s="339"/>
      <c r="CK298" s="339"/>
      <c r="CL298" s="339"/>
      <c r="CM298" s="339"/>
      <c r="CN298" s="339"/>
    </row>
    <row r="299" spans="1:94" ht="15.75" customHeight="1">
      <c r="A299" s="335" t="s">
        <v>206</v>
      </c>
      <c r="B299" s="335"/>
      <c r="C299" s="335"/>
      <c r="D299" s="335"/>
      <c r="E299" s="335"/>
      <c r="F299" s="335"/>
      <c r="G299" s="335"/>
      <c r="H299" s="335"/>
      <c r="I299" s="335"/>
      <c r="J299" s="335"/>
      <c r="K299" s="335"/>
      <c r="L299" s="335"/>
      <c r="M299" s="335"/>
      <c r="N299" s="335"/>
      <c r="O299" s="335"/>
      <c r="P299" s="335"/>
      <c r="Q299" s="335"/>
      <c r="R299" s="335"/>
      <c r="S299" s="335"/>
      <c r="T299" s="335"/>
      <c r="U299" s="335"/>
      <c r="V299" s="335"/>
      <c r="W299" s="335"/>
      <c r="X299" s="335"/>
      <c r="Y299" s="335"/>
      <c r="Z299" s="335"/>
      <c r="AA299" s="335"/>
      <c r="AB299" s="335"/>
      <c r="AC299" s="335"/>
      <c r="AD299" s="335"/>
      <c r="AE299" s="335"/>
      <c r="AF299" s="335"/>
      <c r="AG299" s="335"/>
      <c r="AH299" s="335"/>
      <c r="AI299" s="335"/>
      <c r="AJ299" s="335"/>
      <c r="AK299" s="335"/>
      <c r="AL299" s="335"/>
      <c r="AM299" s="335"/>
      <c r="AN299" s="335"/>
      <c r="AO299" s="335"/>
      <c r="AP299" s="335"/>
      <c r="AQ299" s="335"/>
      <c r="AR299" s="335"/>
      <c r="AS299" s="335"/>
      <c r="AT299" s="340">
        <f>AT297+AT298</f>
        <v>767305879</v>
      </c>
      <c r="AU299" s="340"/>
      <c r="AV299" s="340"/>
      <c r="AW299" s="340"/>
      <c r="AX299" s="340"/>
      <c r="AY299" s="340"/>
      <c r="AZ299" s="340"/>
      <c r="BA299" s="340"/>
      <c r="BB299" s="340"/>
      <c r="BC299" s="340"/>
      <c r="BD299" s="340"/>
      <c r="BE299" s="340"/>
      <c r="BF299" s="340"/>
      <c r="BG299" s="340"/>
      <c r="BH299" s="340"/>
      <c r="BI299" s="340"/>
      <c r="BJ299" s="340"/>
      <c r="BK299" s="340"/>
      <c r="BL299" s="340"/>
      <c r="BM299" s="340"/>
      <c r="BN299" s="340"/>
      <c r="BO299" s="340"/>
      <c r="BP299" s="340"/>
      <c r="BQ299" s="340"/>
      <c r="BR299" s="340"/>
      <c r="BS299" s="340"/>
      <c r="BT299" s="340"/>
      <c r="BU299" s="340">
        <f>BU297+BU298</f>
        <v>1077720188</v>
      </c>
      <c r="BV299" s="340"/>
      <c r="BW299" s="340"/>
      <c r="BX299" s="340"/>
      <c r="BY299" s="340"/>
      <c r="BZ299" s="340"/>
      <c r="CA299" s="340"/>
      <c r="CB299" s="340"/>
      <c r="CC299" s="340"/>
      <c r="CD299" s="340"/>
      <c r="CE299" s="340"/>
      <c r="CF299" s="340"/>
      <c r="CG299" s="340"/>
      <c r="CH299" s="340"/>
      <c r="CI299" s="340"/>
      <c r="CJ299" s="340"/>
      <c r="CK299" s="340"/>
      <c r="CL299" s="340"/>
      <c r="CM299" s="340"/>
      <c r="CN299" s="340"/>
    </row>
    <row r="300" spans="1:94" ht="15.75" customHeight="1">
      <c r="A300" s="207"/>
      <c r="B300" s="207"/>
      <c r="C300" s="207"/>
      <c r="D300" s="207"/>
      <c r="E300" s="207"/>
      <c r="F300" s="207"/>
      <c r="G300" s="207"/>
      <c r="H300" s="207"/>
      <c r="I300" s="207"/>
      <c r="J300" s="207"/>
      <c r="K300" s="207"/>
      <c r="L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9"/>
      <c r="AU300" s="209"/>
      <c r="AV300" s="209"/>
      <c r="AW300" s="209"/>
      <c r="AX300" s="209"/>
      <c r="AY300" s="209"/>
      <c r="AZ300" s="209"/>
      <c r="BA300" s="209"/>
      <c r="BB300" s="209"/>
      <c r="BC300" s="209"/>
      <c r="BD300" s="209"/>
      <c r="BE300" s="209"/>
      <c r="BF300" s="209"/>
      <c r="BG300" s="209"/>
      <c r="BH300" s="209"/>
      <c r="BI300" s="209"/>
      <c r="BJ300" s="209"/>
      <c r="BK300" s="209"/>
      <c r="BL300" s="209"/>
      <c r="BM300" s="209"/>
      <c r="BN300" s="209"/>
      <c r="BO300" s="209"/>
      <c r="BP300" s="209"/>
      <c r="BQ300" s="209"/>
      <c r="BR300" s="209"/>
      <c r="BS300" s="209"/>
      <c r="BT300" s="209"/>
      <c r="BU300" s="209"/>
      <c r="BV300" s="209"/>
      <c r="BW300" s="209"/>
      <c r="BX300" s="209"/>
      <c r="BY300" s="209"/>
      <c r="BZ300" s="209"/>
      <c r="CA300" s="209"/>
      <c r="CB300" s="209"/>
      <c r="CC300" s="209"/>
      <c r="CD300" s="209"/>
      <c r="CE300" s="209"/>
      <c r="CF300" s="209"/>
      <c r="CG300" s="209"/>
      <c r="CH300" s="209"/>
      <c r="CI300" s="209"/>
      <c r="CJ300" s="209"/>
      <c r="CK300" s="209"/>
      <c r="CL300" s="209"/>
      <c r="CM300" s="209"/>
      <c r="CN300" s="209"/>
    </row>
    <row r="301" spans="1:94" ht="15.75" customHeight="1">
      <c r="A301" s="335" t="s">
        <v>1008</v>
      </c>
      <c r="B301" s="335"/>
      <c r="C301" s="335"/>
      <c r="D301" s="335"/>
      <c r="E301" s="335"/>
      <c r="F301" s="335"/>
      <c r="G301" s="335"/>
      <c r="H301" s="335"/>
      <c r="I301" s="335"/>
      <c r="J301" s="335"/>
      <c r="K301" s="335"/>
      <c r="L301" s="335"/>
      <c r="M301" s="335"/>
      <c r="N301" s="335"/>
      <c r="O301" s="335"/>
      <c r="P301" s="335"/>
      <c r="Q301" s="335"/>
      <c r="R301" s="335"/>
      <c r="S301" s="335"/>
      <c r="T301" s="335"/>
      <c r="U301" s="335"/>
      <c r="V301" s="335"/>
      <c r="W301" s="335"/>
      <c r="X301" s="335"/>
      <c r="Y301" s="335"/>
      <c r="Z301" s="335"/>
      <c r="AA301" s="335"/>
      <c r="AB301" s="335"/>
      <c r="AC301" s="335"/>
      <c r="AD301" s="335"/>
      <c r="AE301" s="335"/>
      <c r="AF301" s="335"/>
      <c r="AG301" s="335"/>
      <c r="AH301" s="335"/>
      <c r="AI301" s="335"/>
      <c r="AJ301" s="335"/>
      <c r="AK301" s="335"/>
      <c r="AL301" s="335"/>
      <c r="AM301" s="335"/>
      <c r="AN301" s="335"/>
      <c r="AO301" s="335"/>
      <c r="AP301" s="335"/>
      <c r="AQ301" s="335"/>
      <c r="AR301" s="207"/>
      <c r="AS301" s="207"/>
      <c r="AT301" s="209"/>
      <c r="AU301" s="209"/>
      <c r="AV301" s="209"/>
      <c r="AW301" s="209"/>
      <c r="AX301" s="209"/>
      <c r="AY301" s="209"/>
      <c r="AZ301" s="209"/>
      <c r="BA301" s="209"/>
      <c r="BB301" s="209"/>
      <c r="BC301" s="209"/>
      <c r="BD301" s="209"/>
      <c r="BE301" s="209"/>
      <c r="BF301" s="209"/>
      <c r="BG301" s="209"/>
      <c r="BH301" s="209"/>
      <c r="BI301" s="209"/>
      <c r="BJ301" s="209"/>
      <c r="BK301" s="209"/>
      <c r="BL301" s="209"/>
      <c r="BM301" s="209"/>
      <c r="BN301" s="209"/>
      <c r="BO301" s="209"/>
      <c r="BP301" s="209"/>
      <c r="BQ301" s="209"/>
      <c r="BR301" s="209"/>
      <c r="BS301" s="209"/>
      <c r="BT301" s="209"/>
      <c r="BU301" s="209"/>
      <c r="BV301" s="209"/>
      <c r="BW301" s="209"/>
      <c r="BX301" s="209"/>
      <c r="BY301" s="209"/>
      <c r="BZ301" s="209"/>
      <c r="CA301" s="209"/>
      <c r="CB301" s="209"/>
      <c r="CC301" s="209"/>
      <c r="CD301" s="209"/>
      <c r="CE301" s="209"/>
      <c r="CF301" s="209"/>
      <c r="CG301" s="209"/>
      <c r="CH301" s="209"/>
      <c r="CI301" s="209"/>
      <c r="CJ301" s="209"/>
      <c r="CK301" s="209"/>
      <c r="CL301" s="209"/>
      <c r="CM301" s="209"/>
      <c r="CN301" s="209"/>
    </row>
    <row r="302" spans="1:94" ht="15.75" customHeight="1">
      <c r="A302" s="335" t="s">
        <v>943</v>
      </c>
      <c r="B302" s="335"/>
      <c r="C302" s="335"/>
      <c r="D302" s="335"/>
      <c r="E302" s="335"/>
      <c r="F302" s="335"/>
      <c r="G302" s="335"/>
      <c r="H302" s="335"/>
      <c r="I302" s="335"/>
      <c r="J302" s="335"/>
      <c r="K302" s="335"/>
      <c r="L302" s="335"/>
      <c r="M302" s="335"/>
      <c r="N302" s="335"/>
      <c r="O302" s="335"/>
      <c r="P302" s="335"/>
      <c r="Q302" s="335"/>
      <c r="R302" s="335"/>
      <c r="S302" s="335"/>
      <c r="T302" s="335"/>
      <c r="U302" s="335"/>
      <c r="V302" s="335"/>
      <c r="W302" s="335"/>
      <c r="X302" s="335"/>
      <c r="Y302" s="335"/>
      <c r="Z302" s="335"/>
      <c r="AA302" s="335"/>
      <c r="AB302" s="335"/>
      <c r="AC302" s="335"/>
      <c r="AD302" s="335"/>
      <c r="AE302" s="335"/>
      <c r="AF302" s="335"/>
      <c r="AG302" s="335"/>
      <c r="AH302" s="335"/>
      <c r="AI302" s="335"/>
      <c r="AJ302" s="335"/>
      <c r="AK302" s="335"/>
      <c r="AL302" s="335"/>
      <c r="AM302" s="335"/>
      <c r="AN302" s="335"/>
      <c r="AO302" s="335"/>
      <c r="AP302" s="335"/>
      <c r="AQ302" s="335"/>
      <c r="AR302" s="335"/>
      <c r="AS302" s="335"/>
      <c r="AT302" s="209"/>
      <c r="AU302" s="209"/>
      <c r="AV302" s="209"/>
      <c r="AW302" s="209"/>
      <c r="AX302" s="209"/>
      <c r="AY302" s="209"/>
      <c r="AZ302" s="209"/>
      <c r="BA302" s="209"/>
      <c r="BB302" s="209"/>
      <c r="BC302" s="209"/>
      <c r="BD302" s="209"/>
      <c r="BE302" s="209"/>
      <c r="BF302" s="209"/>
      <c r="BG302" s="209"/>
      <c r="BH302" s="209"/>
      <c r="BI302" s="209"/>
      <c r="BJ302" s="209"/>
      <c r="BK302" s="209"/>
      <c r="BL302" s="209"/>
      <c r="BM302" s="209"/>
      <c r="BN302" s="209"/>
      <c r="BO302" s="209"/>
      <c r="BP302" s="209"/>
      <c r="BQ302" s="209"/>
      <c r="BR302" s="209"/>
      <c r="BS302" s="209"/>
      <c r="BT302" s="209"/>
      <c r="BU302" s="209"/>
      <c r="BV302" s="209"/>
      <c r="BW302" s="209"/>
      <c r="BX302" s="209"/>
      <c r="BY302" s="209"/>
      <c r="BZ302" s="209"/>
      <c r="CA302" s="209"/>
      <c r="CB302" s="209"/>
      <c r="CC302" s="209"/>
      <c r="CD302" s="209"/>
      <c r="CE302" s="209"/>
      <c r="CF302" s="209"/>
      <c r="CG302" s="209"/>
      <c r="CH302" s="209"/>
      <c r="CI302" s="209"/>
      <c r="CJ302" s="209"/>
      <c r="CK302" s="209"/>
      <c r="CL302" s="209"/>
      <c r="CM302" s="209"/>
      <c r="CN302" s="209"/>
    </row>
    <row r="303" spans="1:94" ht="63.75" customHeight="1">
      <c r="A303" s="332" t="s">
        <v>944</v>
      </c>
      <c r="B303" s="332"/>
      <c r="C303" s="332"/>
      <c r="D303" s="332"/>
      <c r="E303" s="332"/>
      <c r="F303" s="332"/>
      <c r="G303" s="332"/>
      <c r="H303" s="332"/>
      <c r="I303" s="332"/>
      <c r="J303" s="332"/>
      <c r="K303" s="332"/>
      <c r="L303" s="332"/>
      <c r="M303" s="332"/>
      <c r="N303" s="332"/>
      <c r="O303" s="332"/>
      <c r="P303" s="332"/>
      <c r="Q303" s="332"/>
      <c r="R303" s="332"/>
      <c r="S303" s="332"/>
      <c r="T303" s="332"/>
      <c r="U303" s="332"/>
      <c r="V303" s="332"/>
      <c r="W303" s="332"/>
      <c r="X303" s="332"/>
      <c r="Y303" s="332"/>
      <c r="Z303" s="332"/>
      <c r="AA303" s="332"/>
      <c r="AB303" s="332"/>
      <c r="AC303" s="332"/>
      <c r="AD303" s="332"/>
      <c r="AE303" s="332"/>
      <c r="AF303" s="332"/>
      <c r="AG303" s="332"/>
      <c r="AH303" s="332"/>
      <c r="AI303" s="332"/>
      <c r="AJ303" s="332"/>
      <c r="AK303" s="332"/>
      <c r="AL303" s="332"/>
      <c r="AM303" s="332"/>
      <c r="AN303" s="332"/>
      <c r="AO303" s="332"/>
      <c r="AP303" s="332"/>
      <c r="AQ303" s="332"/>
      <c r="AR303" s="332"/>
      <c r="AS303" s="332"/>
      <c r="AT303" s="332"/>
      <c r="AU303" s="332"/>
      <c r="AV303" s="332"/>
      <c r="AW303" s="332"/>
      <c r="AX303" s="332"/>
      <c r="AY303" s="332"/>
      <c r="AZ303" s="332"/>
      <c r="BA303" s="332"/>
      <c r="BB303" s="332"/>
      <c r="BC303" s="332"/>
      <c r="BD303" s="332"/>
      <c r="BE303" s="332"/>
      <c r="BF303" s="332"/>
      <c r="BG303" s="332"/>
      <c r="BH303" s="332"/>
      <c r="BI303" s="332"/>
      <c r="BJ303" s="332"/>
      <c r="BK303" s="332"/>
      <c r="BL303" s="332"/>
      <c r="BM303" s="332"/>
      <c r="BN303" s="332"/>
      <c r="BO303" s="332"/>
      <c r="BP303" s="332"/>
      <c r="BQ303" s="332"/>
      <c r="BR303" s="332"/>
      <c r="BS303" s="332"/>
      <c r="BT303" s="332"/>
      <c r="BU303" s="332"/>
      <c r="BV303" s="332"/>
      <c r="BW303" s="332"/>
      <c r="BX303" s="332"/>
      <c r="BY303" s="332"/>
      <c r="BZ303" s="332"/>
      <c r="CA303" s="332"/>
      <c r="CB303" s="332"/>
      <c r="CC303" s="332"/>
      <c r="CD303" s="332"/>
      <c r="CE303" s="332"/>
      <c r="CF303" s="332"/>
      <c r="CG303" s="332"/>
      <c r="CH303" s="332"/>
      <c r="CI303" s="332"/>
      <c r="CJ303" s="332"/>
      <c r="CK303" s="332"/>
      <c r="CL303" s="332"/>
      <c r="CM303" s="332"/>
      <c r="CN303" s="332"/>
      <c r="CO303" s="332"/>
      <c r="CP303" s="332"/>
    </row>
    <row r="304" spans="1:94" ht="9" customHeight="1">
      <c r="A304" s="206"/>
      <c r="B304" s="206"/>
      <c r="C304" s="206"/>
      <c r="D304" s="206"/>
      <c r="E304" s="206"/>
      <c r="F304" s="206"/>
      <c r="G304" s="206"/>
      <c r="H304" s="206"/>
      <c r="I304" s="206"/>
      <c r="J304" s="206"/>
      <c r="K304" s="206"/>
      <c r="L304" s="206"/>
      <c r="M304" s="206"/>
      <c r="N304" s="206"/>
      <c r="O304" s="206"/>
      <c r="P304" s="206"/>
      <c r="Q304" s="206"/>
      <c r="R304" s="206"/>
      <c r="S304" s="206"/>
      <c r="T304" s="206"/>
      <c r="U304" s="206"/>
      <c r="V304" s="206"/>
      <c r="W304" s="206"/>
      <c r="X304" s="206"/>
      <c r="Y304" s="206"/>
      <c r="Z304" s="206"/>
      <c r="AA304" s="206"/>
      <c r="AB304" s="206"/>
      <c r="AC304" s="206"/>
      <c r="AD304" s="206"/>
      <c r="AE304" s="206"/>
      <c r="AF304" s="206"/>
      <c r="AG304" s="206"/>
      <c r="AH304" s="206"/>
      <c r="AI304" s="206"/>
      <c r="AJ304" s="206"/>
      <c r="AK304" s="206"/>
      <c r="AL304" s="206"/>
      <c r="AM304" s="206"/>
      <c r="AN304" s="206"/>
      <c r="AO304" s="206"/>
      <c r="AP304" s="206"/>
      <c r="AQ304" s="206"/>
      <c r="AR304" s="206"/>
      <c r="AS304" s="206"/>
      <c r="AT304" s="206"/>
      <c r="AU304" s="206"/>
      <c r="AV304" s="206"/>
      <c r="AW304" s="206"/>
      <c r="AX304" s="206"/>
      <c r="AY304" s="206"/>
      <c r="AZ304" s="206"/>
      <c r="BA304" s="206"/>
      <c r="BB304" s="206"/>
      <c r="BC304" s="206"/>
      <c r="BD304" s="206"/>
      <c r="BE304" s="206"/>
      <c r="BF304" s="206"/>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206"/>
      <c r="CJ304" s="206"/>
      <c r="CK304" s="206"/>
      <c r="CL304" s="206"/>
      <c r="CM304" s="206"/>
      <c r="CN304" s="206"/>
      <c r="CO304" s="206"/>
      <c r="CP304" s="206"/>
    </row>
    <row r="305" spans="1:94" ht="15.75" customHeight="1">
      <c r="A305" s="335" t="s">
        <v>945</v>
      </c>
      <c r="B305" s="335"/>
      <c r="C305" s="335"/>
      <c r="D305" s="335"/>
      <c r="E305" s="335"/>
      <c r="F305" s="335"/>
      <c r="G305" s="335"/>
      <c r="H305" s="335"/>
      <c r="I305" s="335"/>
      <c r="J305" s="335"/>
      <c r="K305" s="335"/>
      <c r="L305" s="335"/>
      <c r="M305" s="335"/>
      <c r="N305" s="335"/>
      <c r="O305" s="335"/>
      <c r="P305" s="335"/>
      <c r="Q305" s="335"/>
      <c r="R305" s="335"/>
      <c r="S305" s="335"/>
      <c r="T305" s="335"/>
      <c r="U305" s="335"/>
      <c r="V305" s="335"/>
      <c r="W305" s="335"/>
      <c r="X305" s="335"/>
      <c r="Y305" s="335"/>
      <c r="Z305" s="335"/>
      <c r="AA305" s="335"/>
      <c r="AB305" s="335"/>
      <c r="AC305" s="335"/>
      <c r="AD305" s="335"/>
      <c r="AE305" s="335"/>
      <c r="AF305" s="335"/>
      <c r="AG305" s="335"/>
      <c r="AH305" s="335"/>
      <c r="AI305" s="335"/>
      <c r="AJ305" s="335"/>
      <c r="AK305" s="335"/>
      <c r="AL305" s="335"/>
      <c r="AM305" s="335"/>
      <c r="AN305" s="335"/>
      <c r="AO305" s="335"/>
      <c r="AP305" s="335"/>
      <c r="AQ305" s="335"/>
      <c r="AR305" s="335"/>
      <c r="AS305" s="335"/>
      <c r="AT305" s="335"/>
      <c r="AU305" s="335"/>
      <c r="AV305" s="335"/>
      <c r="AW305" s="335"/>
      <c r="AX305" s="335"/>
      <c r="AY305" s="335"/>
      <c r="AZ305" s="335"/>
      <c r="BA305" s="335"/>
      <c r="BB305" s="335"/>
      <c r="BC305" s="335"/>
      <c r="BD305" s="335"/>
      <c r="BE305" s="335"/>
      <c r="BF305" s="335"/>
      <c r="BG305" s="335"/>
      <c r="BH305" s="335"/>
      <c r="BI305" s="335"/>
      <c r="BJ305" s="335"/>
      <c r="BK305" s="335"/>
      <c r="BL305" s="335"/>
      <c r="BM305" s="335"/>
      <c r="BN305" s="335"/>
      <c r="BO305" s="335"/>
      <c r="BP305" s="335"/>
      <c r="BQ305" s="335"/>
      <c r="BR305" s="335"/>
      <c r="BS305" s="335"/>
      <c r="BT305" s="335"/>
      <c r="BU305" s="335"/>
      <c r="BV305" s="335"/>
      <c r="BW305" s="335"/>
      <c r="BX305" s="335"/>
      <c r="BY305" s="335"/>
      <c r="BZ305" s="335"/>
      <c r="CA305" s="335"/>
      <c r="CB305" s="335"/>
      <c r="CC305" s="335"/>
      <c r="CD305" s="335"/>
      <c r="CE305" s="335"/>
      <c r="CF305" s="335"/>
      <c r="CG305" s="335"/>
      <c r="CH305" s="335"/>
      <c r="CI305" s="335"/>
      <c r="CJ305" s="335"/>
      <c r="CK305" s="335"/>
      <c r="CL305" s="335"/>
      <c r="CM305" s="335"/>
      <c r="CN305" s="335"/>
      <c r="CO305" s="335"/>
      <c r="CP305" s="335"/>
    </row>
    <row r="306" spans="1:94" ht="15.75" customHeight="1">
      <c r="A306" s="343" t="s">
        <v>946</v>
      </c>
      <c r="B306" s="343"/>
      <c r="C306" s="343"/>
      <c r="D306" s="343"/>
      <c r="E306" s="343"/>
      <c r="F306" s="343"/>
      <c r="G306" s="343"/>
      <c r="H306" s="343"/>
      <c r="I306" s="343"/>
      <c r="J306" s="343"/>
      <c r="K306" s="343"/>
      <c r="L306" s="343"/>
      <c r="M306" s="343"/>
      <c r="N306" s="343"/>
      <c r="O306" s="343"/>
      <c r="P306" s="343"/>
      <c r="Q306" s="343"/>
      <c r="R306" s="343"/>
      <c r="S306" s="343"/>
      <c r="T306" s="343"/>
      <c r="U306" s="343"/>
      <c r="V306" s="343"/>
      <c r="W306" s="343"/>
      <c r="X306" s="343"/>
      <c r="Y306" s="343"/>
      <c r="Z306" s="343"/>
      <c r="AA306" s="343"/>
      <c r="AB306" s="343"/>
      <c r="AC306" s="343"/>
      <c r="AD306" s="343"/>
      <c r="AE306" s="343"/>
      <c r="AF306" s="343"/>
      <c r="AG306" s="343"/>
      <c r="AH306" s="343"/>
      <c r="AI306" s="343"/>
      <c r="AJ306" s="343"/>
      <c r="AK306" s="343"/>
      <c r="AL306" s="343"/>
      <c r="AM306" s="343"/>
      <c r="AN306" s="343"/>
      <c r="AO306" s="343"/>
      <c r="AP306" s="343"/>
      <c r="AQ306" s="343"/>
      <c r="AR306" s="343"/>
      <c r="AS306" s="343"/>
      <c r="AT306" s="341">
        <f>AT288</f>
        <v>42735</v>
      </c>
      <c r="AU306" s="341"/>
      <c r="AV306" s="341"/>
      <c r="AW306" s="341"/>
      <c r="AX306" s="341"/>
      <c r="AY306" s="341"/>
      <c r="AZ306" s="341"/>
      <c r="BA306" s="341"/>
      <c r="BB306" s="341"/>
      <c r="BC306" s="341"/>
      <c r="BD306" s="341"/>
      <c r="BE306" s="341"/>
      <c r="BF306" s="341"/>
      <c r="BG306" s="341"/>
      <c r="BH306" s="341"/>
      <c r="BI306" s="341"/>
      <c r="BJ306" s="341"/>
      <c r="BK306" s="341"/>
      <c r="BL306" s="341"/>
      <c r="BM306" s="341"/>
      <c r="BN306" s="341"/>
      <c r="BO306" s="341"/>
      <c r="BP306" s="341"/>
      <c r="BQ306" s="341"/>
      <c r="BR306" s="341"/>
      <c r="BS306" s="341"/>
      <c r="BT306" s="341"/>
      <c r="BU306" s="341">
        <v>42370</v>
      </c>
      <c r="BV306" s="341"/>
      <c r="BW306" s="341"/>
      <c r="BX306" s="341"/>
      <c r="BY306" s="341"/>
      <c r="BZ306" s="341"/>
      <c r="CA306" s="341"/>
      <c r="CB306" s="341"/>
      <c r="CC306" s="341"/>
      <c r="CD306" s="341"/>
      <c r="CE306" s="341"/>
      <c r="CF306" s="341"/>
      <c r="CG306" s="341"/>
      <c r="CH306" s="341"/>
      <c r="CI306" s="341"/>
      <c r="CJ306" s="341"/>
      <c r="CK306" s="341"/>
      <c r="CL306" s="341"/>
      <c r="CM306" s="341"/>
      <c r="CN306" s="341"/>
    </row>
    <row r="307" spans="1:94" ht="15.75" customHeight="1">
      <c r="A307" s="343"/>
      <c r="B307" s="343"/>
      <c r="C307" s="343"/>
      <c r="D307" s="343"/>
      <c r="E307" s="343"/>
      <c r="F307" s="343"/>
      <c r="G307" s="343"/>
      <c r="H307" s="343"/>
      <c r="I307" s="343"/>
      <c r="J307" s="343"/>
      <c r="K307" s="343"/>
      <c r="L307" s="343"/>
      <c r="M307" s="343"/>
      <c r="N307" s="343"/>
      <c r="O307" s="343"/>
      <c r="P307" s="343"/>
      <c r="Q307" s="343"/>
      <c r="R307" s="343"/>
      <c r="S307" s="343"/>
      <c r="T307" s="343"/>
      <c r="U307" s="343"/>
      <c r="V307" s="343"/>
      <c r="W307" s="343"/>
      <c r="X307" s="343"/>
      <c r="Y307" s="343"/>
      <c r="Z307" s="343"/>
      <c r="AA307" s="343"/>
      <c r="AB307" s="343"/>
      <c r="AC307" s="343"/>
      <c r="AD307" s="343"/>
      <c r="AE307" s="343"/>
      <c r="AF307" s="343"/>
      <c r="AG307" s="343"/>
      <c r="AH307" s="343"/>
      <c r="AI307" s="343"/>
      <c r="AJ307" s="343"/>
      <c r="AK307" s="343"/>
      <c r="AL307" s="343"/>
      <c r="AM307" s="343"/>
      <c r="AN307" s="343"/>
      <c r="AO307" s="343"/>
      <c r="AP307" s="343"/>
      <c r="AQ307" s="343"/>
      <c r="AR307" s="343"/>
      <c r="AS307" s="343"/>
      <c r="AT307" s="341"/>
      <c r="AU307" s="341"/>
      <c r="AV307" s="341"/>
      <c r="AW307" s="341"/>
      <c r="AX307" s="341"/>
      <c r="AY307" s="341"/>
      <c r="AZ307" s="341"/>
      <c r="BA307" s="341"/>
      <c r="BB307" s="341"/>
      <c r="BC307" s="341"/>
      <c r="BD307" s="341"/>
      <c r="BE307" s="341"/>
      <c r="BF307" s="341"/>
      <c r="BG307" s="341"/>
      <c r="BH307" s="341"/>
      <c r="BI307" s="341"/>
      <c r="BJ307" s="341"/>
      <c r="BK307" s="341"/>
      <c r="BL307" s="341"/>
      <c r="BM307" s="341"/>
      <c r="BN307" s="341"/>
      <c r="BO307" s="341"/>
      <c r="BP307" s="341"/>
      <c r="BQ307" s="341"/>
      <c r="BR307" s="341"/>
      <c r="BS307" s="341"/>
      <c r="BT307" s="341"/>
      <c r="BU307" s="341"/>
      <c r="BV307" s="341"/>
      <c r="BW307" s="341"/>
      <c r="BX307" s="341"/>
      <c r="BY307" s="341"/>
      <c r="BZ307" s="341"/>
      <c r="CA307" s="341"/>
      <c r="CB307" s="341"/>
      <c r="CC307" s="341"/>
      <c r="CD307" s="341"/>
      <c r="CE307" s="341"/>
      <c r="CF307" s="341"/>
      <c r="CG307" s="341"/>
      <c r="CH307" s="341"/>
      <c r="CI307" s="341"/>
      <c r="CJ307" s="341"/>
      <c r="CK307" s="341"/>
      <c r="CL307" s="341"/>
      <c r="CM307" s="341"/>
      <c r="CN307" s="341"/>
    </row>
    <row r="308" spans="1:94" ht="15.75" customHeight="1">
      <c r="A308" s="332" t="s">
        <v>947</v>
      </c>
      <c r="B308" s="332"/>
      <c r="C308" s="332"/>
      <c r="D308" s="332"/>
      <c r="E308" s="332"/>
      <c r="F308" s="332"/>
      <c r="G308" s="332"/>
      <c r="H308" s="332"/>
      <c r="I308" s="332"/>
      <c r="J308" s="332"/>
      <c r="K308" s="332"/>
      <c r="L308" s="332"/>
      <c r="M308" s="332"/>
      <c r="N308" s="332"/>
      <c r="O308" s="332"/>
      <c r="P308" s="332"/>
      <c r="Q308" s="332"/>
      <c r="R308" s="332"/>
      <c r="S308" s="332"/>
      <c r="T308" s="332"/>
      <c r="U308" s="332"/>
      <c r="V308" s="332"/>
      <c r="W308" s="332"/>
      <c r="X308" s="332"/>
      <c r="Y308" s="332"/>
      <c r="Z308" s="332"/>
      <c r="AA308" s="332"/>
      <c r="AB308" s="332"/>
      <c r="AC308" s="332"/>
      <c r="AD308" s="332"/>
      <c r="AE308" s="332"/>
      <c r="AF308" s="332"/>
      <c r="AG308" s="332"/>
      <c r="AH308" s="332"/>
      <c r="AI308" s="332"/>
      <c r="AJ308" s="332"/>
      <c r="AK308" s="332"/>
      <c r="AL308" s="332"/>
      <c r="AM308" s="332"/>
      <c r="AN308" s="332"/>
      <c r="AO308" s="332"/>
      <c r="AP308" s="332"/>
      <c r="AQ308" s="332"/>
      <c r="AR308" s="332"/>
      <c r="AS308" s="332"/>
      <c r="AT308" s="339">
        <f>BCTHTCR!D78</f>
        <v>33926768686</v>
      </c>
      <c r="AU308" s="339"/>
      <c r="AV308" s="339"/>
      <c r="AW308" s="339"/>
      <c r="AX308" s="339"/>
      <c r="AY308" s="339"/>
      <c r="AZ308" s="339"/>
      <c r="BA308" s="339"/>
      <c r="BB308" s="339"/>
      <c r="BC308" s="339"/>
      <c r="BD308" s="339"/>
      <c r="BE308" s="339"/>
      <c r="BF308" s="339"/>
      <c r="BG308" s="339"/>
      <c r="BH308" s="339"/>
      <c r="BI308" s="339"/>
      <c r="BJ308" s="339"/>
      <c r="BK308" s="339"/>
      <c r="BL308" s="339"/>
      <c r="BM308" s="339"/>
      <c r="BN308" s="339"/>
      <c r="BO308" s="339"/>
      <c r="BP308" s="339"/>
      <c r="BQ308" s="339"/>
      <c r="BR308" s="339"/>
      <c r="BS308" s="339"/>
      <c r="BT308" s="339"/>
      <c r="BU308" s="339">
        <v>75000000</v>
      </c>
      <c r="BV308" s="339"/>
      <c r="BW308" s="339"/>
      <c r="BX308" s="339"/>
      <c r="BY308" s="339"/>
      <c r="BZ308" s="339"/>
      <c r="CA308" s="339"/>
      <c r="CB308" s="339"/>
      <c r="CC308" s="339"/>
      <c r="CD308" s="339"/>
      <c r="CE308" s="339"/>
      <c r="CF308" s="339"/>
      <c r="CG308" s="339"/>
      <c r="CH308" s="339"/>
      <c r="CI308" s="339"/>
      <c r="CJ308" s="339"/>
      <c r="CK308" s="339"/>
      <c r="CL308" s="339"/>
      <c r="CM308" s="339"/>
      <c r="CN308" s="339"/>
    </row>
    <row r="309" spans="1:94" ht="15.75" customHeight="1">
      <c r="A309" s="332" t="s">
        <v>948</v>
      </c>
      <c r="B309" s="332"/>
      <c r="C309" s="332"/>
      <c r="D309" s="332"/>
      <c r="E309" s="332"/>
      <c r="F309" s="332"/>
      <c r="G309" s="332"/>
      <c r="H309" s="332"/>
      <c r="I309" s="332"/>
      <c r="J309" s="332"/>
      <c r="K309" s="332"/>
      <c r="L309" s="332"/>
      <c r="M309" s="332"/>
      <c r="N309" s="332"/>
      <c r="O309" s="332"/>
      <c r="P309" s="332"/>
      <c r="Q309" s="332"/>
      <c r="R309" s="332"/>
      <c r="S309" s="332"/>
      <c r="T309" s="332"/>
      <c r="U309" s="332"/>
      <c r="V309" s="332"/>
      <c r="W309" s="332"/>
      <c r="X309" s="332"/>
      <c r="Y309" s="332"/>
      <c r="Z309" s="332"/>
      <c r="AA309" s="332"/>
      <c r="AB309" s="332"/>
      <c r="AC309" s="332"/>
      <c r="AD309" s="332"/>
      <c r="AE309" s="332"/>
      <c r="AF309" s="332"/>
      <c r="AG309" s="332"/>
      <c r="AH309" s="332"/>
      <c r="AI309" s="332"/>
      <c r="AJ309" s="332"/>
      <c r="AK309" s="332"/>
      <c r="AL309" s="332"/>
      <c r="AM309" s="332"/>
      <c r="AN309" s="332"/>
      <c r="AO309" s="332"/>
      <c r="AP309" s="332"/>
      <c r="AQ309" s="332"/>
      <c r="AR309" s="332"/>
      <c r="AS309" s="332"/>
      <c r="AT309" s="339">
        <f>BCTHTCR!D14</f>
        <v>47283738</v>
      </c>
      <c r="AU309" s="339"/>
      <c r="AV309" s="339"/>
      <c r="AW309" s="339"/>
      <c r="AX309" s="339"/>
      <c r="AY309" s="339"/>
      <c r="AZ309" s="339"/>
      <c r="BA309" s="339"/>
      <c r="BB309" s="339"/>
      <c r="BC309" s="339"/>
      <c r="BD309" s="339"/>
      <c r="BE309" s="339"/>
      <c r="BF309" s="339"/>
      <c r="BG309" s="339"/>
      <c r="BH309" s="339"/>
      <c r="BI309" s="339"/>
      <c r="BJ309" s="339"/>
      <c r="BK309" s="339"/>
      <c r="BL309" s="339"/>
      <c r="BM309" s="339"/>
      <c r="BN309" s="339"/>
      <c r="BO309" s="339"/>
      <c r="BP309" s="339"/>
      <c r="BQ309" s="339"/>
      <c r="BR309" s="339"/>
      <c r="BS309" s="339"/>
      <c r="BT309" s="339"/>
      <c r="BU309" s="339">
        <v>29937059451</v>
      </c>
      <c r="BV309" s="339"/>
      <c r="BW309" s="339"/>
      <c r="BX309" s="339"/>
      <c r="BY309" s="339"/>
      <c r="BZ309" s="339"/>
      <c r="CA309" s="339"/>
      <c r="CB309" s="339"/>
      <c r="CC309" s="339"/>
      <c r="CD309" s="339"/>
      <c r="CE309" s="339"/>
      <c r="CF309" s="339"/>
      <c r="CG309" s="339"/>
      <c r="CH309" s="339"/>
      <c r="CI309" s="339"/>
      <c r="CJ309" s="339"/>
      <c r="CK309" s="339"/>
      <c r="CL309" s="339"/>
      <c r="CM309" s="339"/>
      <c r="CN309" s="339"/>
    </row>
    <row r="310" spans="1:94" ht="15.75" customHeight="1">
      <c r="A310" s="332" t="s">
        <v>949</v>
      </c>
      <c r="B310" s="332"/>
      <c r="C310" s="332"/>
      <c r="D310" s="332"/>
      <c r="E310" s="332"/>
      <c r="F310" s="332"/>
      <c r="G310" s="332"/>
      <c r="H310" s="332"/>
      <c r="I310" s="332"/>
      <c r="J310" s="332"/>
      <c r="K310" s="332"/>
      <c r="L310" s="332"/>
      <c r="M310" s="332"/>
      <c r="N310" s="332"/>
      <c r="O310" s="332"/>
      <c r="P310" s="332"/>
      <c r="Q310" s="332"/>
      <c r="R310" s="332"/>
      <c r="S310" s="332"/>
      <c r="T310" s="332"/>
      <c r="U310" s="332"/>
      <c r="V310" s="332"/>
      <c r="W310" s="332"/>
      <c r="X310" s="332"/>
      <c r="Y310" s="332"/>
      <c r="Z310" s="332"/>
      <c r="AA310" s="332"/>
      <c r="AB310" s="332"/>
      <c r="AC310" s="332"/>
      <c r="AD310" s="332"/>
      <c r="AE310" s="332"/>
      <c r="AF310" s="332"/>
      <c r="AG310" s="332"/>
      <c r="AH310" s="332"/>
      <c r="AI310" s="332"/>
      <c r="AJ310" s="332"/>
      <c r="AK310" s="332"/>
      <c r="AL310" s="332"/>
      <c r="AM310" s="332"/>
      <c r="AN310" s="332"/>
      <c r="AO310" s="332"/>
      <c r="AP310" s="332"/>
      <c r="AQ310" s="332"/>
      <c r="AR310" s="332"/>
      <c r="AS310" s="332"/>
      <c r="AT310" s="339">
        <f>AT308-AT309</f>
        <v>33879484948</v>
      </c>
      <c r="AU310" s="339"/>
      <c r="AV310" s="339"/>
      <c r="AW310" s="339"/>
      <c r="AX310" s="339"/>
      <c r="AY310" s="339"/>
      <c r="AZ310" s="339"/>
      <c r="BA310" s="339"/>
      <c r="BB310" s="339"/>
      <c r="BC310" s="339"/>
      <c r="BD310" s="339"/>
      <c r="BE310" s="339"/>
      <c r="BF310" s="339"/>
      <c r="BG310" s="339"/>
      <c r="BH310" s="339"/>
      <c r="BI310" s="339"/>
      <c r="BJ310" s="339"/>
      <c r="BK310" s="339"/>
      <c r="BL310" s="339"/>
      <c r="BM310" s="339"/>
      <c r="BN310" s="339"/>
      <c r="BO310" s="339"/>
      <c r="BP310" s="339"/>
      <c r="BQ310" s="339"/>
      <c r="BR310" s="339"/>
      <c r="BS310" s="339"/>
      <c r="BT310" s="339"/>
      <c r="BU310" s="339">
        <v>0</v>
      </c>
      <c r="BV310" s="339"/>
      <c r="BW310" s="339"/>
      <c r="BX310" s="339"/>
      <c r="BY310" s="339"/>
      <c r="BZ310" s="339"/>
      <c r="CA310" s="339"/>
      <c r="CB310" s="339"/>
      <c r="CC310" s="339"/>
      <c r="CD310" s="339"/>
      <c r="CE310" s="339"/>
      <c r="CF310" s="339"/>
      <c r="CG310" s="339"/>
      <c r="CH310" s="339"/>
      <c r="CI310" s="339"/>
      <c r="CJ310" s="339"/>
      <c r="CK310" s="339"/>
      <c r="CL310" s="339"/>
      <c r="CM310" s="339"/>
      <c r="CN310" s="339"/>
    </row>
    <row r="311" spans="1:94" ht="15.75" customHeight="1">
      <c r="A311" s="332" t="s">
        <v>950</v>
      </c>
      <c r="B311" s="332"/>
      <c r="C311" s="332"/>
      <c r="D311" s="332"/>
      <c r="E311" s="332"/>
      <c r="F311" s="332"/>
      <c r="G311" s="332"/>
      <c r="H311" s="332"/>
      <c r="I311" s="332"/>
      <c r="J311" s="332"/>
      <c r="K311" s="332"/>
      <c r="L311" s="332"/>
      <c r="M311" s="332"/>
      <c r="N311" s="332"/>
      <c r="O311" s="332"/>
      <c r="P311" s="332"/>
      <c r="Q311" s="332"/>
      <c r="R311" s="332"/>
      <c r="S311" s="332"/>
      <c r="T311" s="332"/>
      <c r="U311" s="332"/>
      <c r="V311" s="332"/>
      <c r="W311" s="332"/>
      <c r="X311" s="332"/>
      <c r="Y311" s="332"/>
      <c r="Z311" s="332"/>
      <c r="AA311" s="332"/>
      <c r="AB311" s="332"/>
      <c r="AC311" s="332"/>
      <c r="AD311" s="332"/>
      <c r="AE311" s="332"/>
      <c r="AF311" s="332"/>
      <c r="AG311" s="332"/>
      <c r="AH311" s="332"/>
      <c r="AI311" s="332"/>
      <c r="AJ311" s="332"/>
      <c r="AK311" s="332"/>
      <c r="AL311" s="332"/>
      <c r="AM311" s="332"/>
      <c r="AN311" s="332"/>
      <c r="AO311" s="332"/>
      <c r="AP311" s="332"/>
      <c r="AQ311" s="332"/>
      <c r="AR311" s="332"/>
      <c r="AS311" s="332"/>
      <c r="AT311" s="339">
        <f>BCTHTCR!D116</f>
        <v>145979799237</v>
      </c>
      <c r="AU311" s="339"/>
      <c r="AV311" s="339"/>
      <c r="AW311" s="339"/>
      <c r="AX311" s="339"/>
      <c r="AY311" s="339"/>
      <c r="AZ311" s="339"/>
      <c r="BA311" s="339"/>
      <c r="BB311" s="339"/>
      <c r="BC311" s="339"/>
      <c r="BD311" s="339"/>
      <c r="BE311" s="339"/>
      <c r="BF311" s="339"/>
      <c r="BG311" s="339"/>
      <c r="BH311" s="339"/>
      <c r="BI311" s="339"/>
      <c r="BJ311" s="339"/>
      <c r="BK311" s="339"/>
      <c r="BL311" s="339"/>
      <c r="BM311" s="339"/>
      <c r="BN311" s="339"/>
      <c r="BO311" s="339"/>
      <c r="BP311" s="339"/>
      <c r="BQ311" s="339"/>
      <c r="BR311" s="339"/>
      <c r="BS311" s="339"/>
      <c r="BT311" s="339"/>
      <c r="BU311" s="339">
        <v>143350010190</v>
      </c>
      <c r="BV311" s="339"/>
      <c r="BW311" s="339"/>
      <c r="BX311" s="339"/>
      <c r="BY311" s="339"/>
      <c r="BZ311" s="339"/>
      <c r="CA311" s="339"/>
      <c r="CB311" s="339"/>
      <c r="CC311" s="339"/>
      <c r="CD311" s="339"/>
      <c r="CE311" s="339"/>
      <c r="CF311" s="339"/>
      <c r="CG311" s="339"/>
      <c r="CH311" s="339"/>
      <c r="CI311" s="339"/>
      <c r="CJ311" s="339"/>
      <c r="CK311" s="339"/>
      <c r="CL311" s="339"/>
      <c r="CM311" s="339"/>
      <c r="CN311" s="339"/>
    </row>
    <row r="312" spans="1:94" s="99" customFormat="1" ht="15.75" customHeight="1">
      <c r="A312" s="335" t="s">
        <v>951</v>
      </c>
      <c r="B312" s="335"/>
      <c r="C312" s="335"/>
      <c r="D312" s="335"/>
      <c r="E312" s="335"/>
      <c r="F312" s="335"/>
      <c r="G312" s="335"/>
      <c r="H312" s="335"/>
      <c r="I312" s="335"/>
      <c r="J312" s="335"/>
      <c r="K312" s="335"/>
      <c r="L312" s="335"/>
      <c r="M312" s="335"/>
      <c r="N312" s="335"/>
      <c r="O312" s="335"/>
      <c r="P312" s="335"/>
      <c r="Q312" s="335"/>
      <c r="R312" s="335"/>
      <c r="S312" s="335"/>
      <c r="T312" s="335"/>
      <c r="U312" s="335"/>
      <c r="V312" s="335"/>
      <c r="W312" s="335"/>
      <c r="X312" s="335"/>
      <c r="Y312" s="335"/>
      <c r="Z312" s="335"/>
      <c r="AA312" s="335"/>
      <c r="AB312" s="335"/>
      <c r="AC312" s="335"/>
      <c r="AD312" s="335"/>
      <c r="AE312" s="335"/>
      <c r="AF312" s="335"/>
      <c r="AG312" s="335"/>
      <c r="AH312" s="335"/>
      <c r="AI312" s="335"/>
      <c r="AJ312" s="335"/>
      <c r="AK312" s="335"/>
      <c r="AL312" s="335"/>
      <c r="AM312" s="335"/>
      <c r="AN312" s="335"/>
      <c r="AO312" s="335"/>
      <c r="AP312" s="335"/>
      <c r="AQ312" s="335"/>
      <c r="AR312" s="335"/>
      <c r="AS312" s="335"/>
      <c r="AT312" s="342">
        <f>AT310/AT311</f>
        <v>0.23208337814601485</v>
      </c>
      <c r="AU312" s="342"/>
      <c r="AV312" s="342"/>
      <c r="AW312" s="342"/>
      <c r="AX312" s="342"/>
      <c r="AY312" s="342"/>
      <c r="AZ312" s="342"/>
      <c r="BA312" s="342"/>
      <c r="BB312" s="342"/>
      <c r="BC312" s="342"/>
      <c r="BD312" s="342"/>
      <c r="BE312" s="342"/>
      <c r="BF312" s="342"/>
      <c r="BG312" s="342"/>
      <c r="BH312" s="342"/>
      <c r="BI312" s="342"/>
      <c r="BJ312" s="342"/>
      <c r="BK312" s="342"/>
      <c r="BL312" s="342"/>
      <c r="BM312" s="342"/>
      <c r="BN312" s="342"/>
      <c r="BO312" s="342"/>
      <c r="BP312" s="342"/>
      <c r="BQ312" s="342"/>
      <c r="BR312" s="342"/>
      <c r="BS312" s="342"/>
      <c r="BT312" s="342"/>
      <c r="BU312" s="340">
        <f>BU310/BU311</f>
        <v>0</v>
      </c>
      <c r="BV312" s="340"/>
      <c r="BW312" s="340"/>
      <c r="BX312" s="340"/>
      <c r="BY312" s="340"/>
      <c r="BZ312" s="340"/>
      <c r="CA312" s="340"/>
      <c r="CB312" s="340"/>
      <c r="CC312" s="340"/>
      <c r="CD312" s="340"/>
      <c r="CE312" s="340"/>
      <c r="CF312" s="340"/>
      <c r="CG312" s="340"/>
      <c r="CH312" s="340"/>
      <c r="CI312" s="340"/>
      <c r="CJ312" s="340"/>
      <c r="CK312" s="340"/>
      <c r="CL312" s="340"/>
      <c r="CM312" s="340"/>
      <c r="CN312" s="340"/>
    </row>
    <row r="313" spans="1:94" ht="15.75" customHeight="1">
      <c r="A313" s="335" t="s">
        <v>952</v>
      </c>
      <c r="B313" s="335"/>
      <c r="C313" s="335"/>
      <c r="D313" s="335"/>
      <c r="E313" s="335"/>
      <c r="F313" s="335"/>
      <c r="G313" s="335"/>
      <c r="H313" s="335"/>
      <c r="I313" s="335"/>
      <c r="J313" s="335"/>
      <c r="K313" s="335"/>
      <c r="L313" s="335"/>
      <c r="M313" s="335"/>
      <c r="N313" s="335"/>
      <c r="O313" s="335"/>
      <c r="P313" s="335"/>
      <c r="Q313" s="335"/>
      <c r="R313" s="335"/>
      <c r="S313" s="335"/>
      <c r="T313" s="335"/>
      <c r="U313" s="335"/>
      <c r="V313" s="335"/>
      <c r="W313" s="335"/>
      <c r="X313" s="335"/>
      <c r="Y313" s="335"/>
      <c r="Z313" s="335"/>
      <c r="AA313" s="335"/>
      <c r="AB313" s="335"/>
      <c r="AC313" s="335"/>
      <c r="AD313" s="335"/>
      <c r="AE313" s="335"/>
      <c r="AF313" s="335"/>
      <c r="AG313" s="335"/>
      <c r="AH313" s="335"/>
      <c r="AI313" s="335"/>
      <c r="AJ313" s="335"/>
      <c r="AK313" s="335"/>
      <c r="AL313" s="335"/>
      <c r="AM313" s="335"/>
      <c r="AN313" s="335"/>
      <c r="AO313" s="335"/>
      <c r="AP313" s="335"/>
      <c r="AQ313" s="335"/>
      <c r="AR313" s="335"/>
      <c r="AS313" s="335"/>
      <c r="AT313" s="335"/>
      <c r="AU313" s="335"/>
      <c r="AV313" s="335"/>
      <c r="AW313" s="335"/>
      <c r="AX313" s="335"/>
      <c r="AY313" s="335"/>
      <c r="AZ313" s="335"/>
      <c r="BA313" s="335"/>
      <c r="BB313" s="335"/>
      <c r="BC313" s="335"/>
      <c r="BD313" s="335"/>
      <c r="BE313" s="335"/>
      <c r="BF313" s="335"/>
      <c r="BG313" s="335"/>
      <c r="BH313" s="335"/>
      <c r="BI313" s="335"/>
      <c r="BJ313" s="335"/>
      <c r="BK313" s="335"/>
      <c r="BL313" s="335"/>
      <c r="BM313" s="335"/>
      <c r="BN313" s="335"/>
      <c r="BO313" s="335"/>
      <c r="BP313" s="335"/>
      <c r="BQ313" s="335"/>
      <c r="BR313" s="335"/>
      <c r="BS313" s="335"/>
      <c r="BT313" s="335"/>
      <c r="BU313" s="335"/>
      <c r="BV313" s="335"/>
      <c r="BW313" s="335"/>
      <c r="BX313" s="335"/>
      <c r="BY313" s="335"/>
      <c r="BZ313" s="335"/>
      <c r="CA313" s="335"/>
      <c r="CB313" s="335"/>
      <c r="CC313" s="335"/>
      <c r="CD313" s="335"/>
      <c r="CE313" s="335"/>
      <c r="CF313" s="335"/>
      <c r="CG313" s="335"/>
      <c r="CH313" s="335"/>
      <c r="CI313" s="335"/>
      <c r="CJ313" s="335"/>
      <c r="CK313" s="335"/>
      <c r="CL313" s="335"/>
      <c r="CM313" s="335"/>
      <c r="CN313" s="335"/>
      <c r="CO313" s="335"/>
      <c r="CP313" s="335"/>
    </row>
    <row r="314" spans="1:94" ht="40.5" customHeight="1">
      <c r="A314" s="332" t="s">
        <v>953</v>
      </c>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c r="Z314" s="332"/>
      <c r="AA314" s="332"/>
      <c r="AB314" s="332"/>
      <c r="AC314" s="332"/>
      <c r="AD314" s="332"/>
      <c r="AE314" s="332"/>
      <c r="AF314" s="332"/>
      <c r="AG314" s="332"/>
      <c r="AH314" s="332"/>
      <c r="AI314" s="332"/>
      <c r="AJ314" s="332"/>
      <c r="AK314" s="332"/>
      <c r="AL314" s="332"/>
      <c r="AM314" s="332"/>
      <c r="AN314" s="332"/>
      <c r="AO314" s="332"/>
      <c r="AP314" s="332"/>
      <c r="AQ314" s="332"/>
      <c r="AR314" s="332"/>
      <c r="AS314" s="332"/>
      <c r="AT314" s="332"/>
      <c r="AU314" s="332"/>
      <c r="AV314" s="332"/>
      <c r="AW314" s="332"/>
      <c r="AX314" s="332"/>
      <c r="AY314" s="332"/>
      <c r="AZ314" s="332"/>
      <c r="BA314" s="332"/>
      <c r="BB314" s="332"/>
      <c r="BC314" s="332"/>
      <c r="BD314" s="332"/>
      <c r="BE314" s="332"/>
      <c r="BF314" s="332"/>
      <c r="BG314" s="332"/>
      <c r="BH314" s="332"/>
      <c r="BI314" s="332"/>
      <c r="BJ314" s="332"/>
      <c r="BK314" s="332"/>
      <c r="BL314" s="332"/>
      <c r="BM314" s="332"/>
      <c r="BN314" s="332"/>
      <c r="BO314" s="332"/>
      <c r="BP314" s="332"/>
      <c r="BQ314" s="332"/>
      <c r="BR314" s="332"/>
      <c r="BS314" s="332"/>
      <c r="BT314" s="332"/>
      <c r="BU314" s="332"/>
      <c r="BV314" s="332"/>
      <c r="BW314" s="332"/>
      <c r="BX314" s="332"/>
      <c r="BY314" s="332"/>
      <c r="BZ314" s="332"/>
      <c r="CA314" s="332"/>
      <c r="CB314" s="332"/>
      <c r="CC314" s="332"/>
      <c r="CD314" s="332"/>
      <c r="CE314" s="332"/>
      <c r="CF314" s="332"/>
      <c r="CG314" s="332"/>
      <c r="CH314" s="332"/>
      <c r="CI314" s="332"/>
      <c r="CJ314" s="332"/>
      <c r="CK314" s="332"/>
      <c r="CL314" s="332"/>
      <c r="CM314" s="332"/>
      <c r="CN314" s="332"/>
      <c r="CO314" s="332"/>
      <c r="CP314" s="332"/>
    </row>
    <row r="315" spans="1:94" ht="15.75" customHeight="1">
      <c r="A315" s="319" t="s">
        <v>954</v>
      </c>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c r="AA315" s="319"/>
      <c r="AB315" s="319"/>
      <c r="AC315" s="319"/>
      <c r="AD315" s="319"/>
      <c r="AE315" s="319"/>
      <c r="AF315" s="319"/>
      <c r="AG315" s="319"/>
      <c r="AH315" s="319"/>
      <c r="AI315" s="319"/>
      <c r="AJ315" s="319"/>
      <c r="AK315" s="319"/>
      <c r="AL315" s="319"/>
      <c r="AM315" s="319"/>
      <c r="AN315" s="319"/>
      <c r="AO315" s="319"/>
      <c r="AP315" s="319"/>
      <c r="AQ315" s="319"/>
      <c r="AR315" s="319"/>
      <c r="AS315" s="319"/>
      <c r="AT315" s="341">
        <f>AT306</f>
        <v>42735</v>
      </c>
      <c r="AU315" s="341"/>
      <c r="AV315" s="341"/>
      <c r="AW315" s="341"/>
      <c r="AX315" s="341"/>
      <c r="AY315" s="341"/>
      <c r="AZ315" s="341"/>
      <c r="BA315" s="341"/>
      <c r="BB315" s="341"/>
      <c r="BC315" s="341"/>
      <c r="BD315" s="341"/>
      <c r="BE315" s="341"/>
      <c r="BF315" s="341"/>
      <c r="BG315" s="341"/>
      <c r="BH315" s="341"/>
      <c r="BI315" s="341"/>
      <c r="BJ315" s="341"/>
      <c r="BK315" s="341"/>
      <c r="BL315" s="341"/>
      <c r="BM315" s="341"/>
      <c r="BN315" s="341"/>
      <c r="BO315" s="341"/>
      <c r="BP315" s="341"/>
      <c r="BQ315" s="341"/>
      <c r="BR315" s="341"/>
      <c r="BS315" s="341"/>
      <c r="BT315" s="341"/>
      <c r="BU315" s="341">
        <v>42370</v>
      </c>
      <c r="BV315" s="341"/>
      <c r="BW315" s="341"/>
      <c r="BX315" s="341"/>
      <c r="BY315" s="341"/>
      <c r="BZ315" s="341"/>
      <c r="CA315" s="341"/>
      <c r="CB315" s="341"/>
      <c r="CC315" s="341"/>
      <c r="CD315" s="341"/>
      <c r="CE315" s="341"/>
      <c r="CF315" s="341"/>
      <c r="CG315" s="341"/>
      <c r="CH315" s="341"/>
      <c r="CI315" s="341"/>
      <c r="CJ315" s="341"/>
      <c r="CK315" s="341"/>
      <c r="CL315" s="341"/>
      <c r="CM315" s="341"/>
      <c r="CN315" s="341"/>
    </row>
    <row r="316" spans="1:94" ht="21" customHeight="1">
      <c r="A316" s="319"/>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c r="AA316" s="319"/>
      <c r="AB316" s="319"/>
      <c r="AC316" s="319"/>
      <c r="AD316" s="319"/>
      <c r="AE316" s="319"/>
      <c r="AF316" s="319"/>
      <c r="AG316" s="319"/>
      <c r="AH316" s="319"/>
      <c r="AI316" s="319"/>
      <c r="AJ316" s="319"/>
      <c r="AK316" s="319"/>
      <c r="AL316" s="319"/>
      <c r="AM316" s="319"/>
      <c r="AN316" s="319"/>
      <c r="AO316" s="319"/>
      <c r="AP316" s="319"/>
      <c r="AQ316" s="319"/>
      <c r="AR316" s="319"/>
      <c r="AS316" s="319"/>
      <c r="AT316" s="341"/>
      <c r="AU316" s="341"/>
      <c r="AV316" s="341"/>
      <c r="AW316" s="341"/>
      <c r="AX316" s="341"/>
      <c r="AY316" s="341"/>
      <c r="AZ316" s="341"/>
      <c r="BA316" s="341"/>
      <c r="BB316" s="341"/>
      <c r="BC316" s="341"/>
      <c r="BD316" s="341"/>
      <c r="BE316" s="341"/>
      <c r="BF316" s="341"/>
      <c r="BG316" s="341"/>
      <c r="BH316" s="341"/>
      <c r="BI316" s="341"/>
      <c r="BJ316" s="341"/>
      <c r="BK316" s="341"/>
      <c r="BL316" s="341"/>
      <c r="BM316" s="341"/>
      <c r="BN316" s="341"/>
      <c r="BO316" s="341"/>
      <c r="BP316" s="341"/>
      <c r="BQ316" s="341"/>
      <c r="BR316" s="341"/>
      <c r="BS316" s="341"/>
      <c r="BT316" s="341"/>
      <c r="BU316" s="341"/>
      <c r="BV316" s="341"/>
      <c r="BW316" s="341"/>
      <c r="BX316" s="341"/>
      <c r="BY316" s="341"/>
      <c r="BZ316" s="341"/>
      <c r="CA316" s="341"/>
      <c r="CB316" s="341"/>
      <c r="CC316" s="341"/>
      <c r="CD316" s="341"/>
      <c r="CE316" s="341"/>
      <c r="CF316" s="341"/>
      <c r="CG316" s="341"/>
      <c r="CH316" s="341"/>
      <c r="CI316" s="341"/>
      <c r="CJ316" s="341"/>
      <c r="CK316" s="341"/>
      <c r="CL316" s="341"/>
      <c r="CM316" s="341"/>
      <c r="CN316" s="341"/>
    </row>
    <row r="317" spans="1:94" ht="27" customHeight="1">
      <c r="A317" s="335" t="s">
        <v>955</v>
      </c>
      <c r="B317" s="335"/>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35"/>
      <c r="Y317" s="335"/>
      <c r="Z317" s="335"/>
      <c r="AA317" s="335"/>
      <c r="AB317" s="335"/>
      <c r="AC317" s="335"/>
      <c r="AD317" s="335"/>
      <c r="AE317" s="335"/>
      <c r="AF317" s="335"/>
      <c r="AG317" s="335"/>
      <c r="AH317" s="335"/>
      <c r="AI317" s="335"/>
      <c r="AJ317" s="335"/>
      <c r="AK317" s="335"/>
      <c r="AL317" s="335"/>
      <c r="AM317" s="335"/>
      <c r="AN317" s="335"/>
      <c r="AO317" s="335"/>
      <c r="AP317" s="335"/>
      <c r="AQ317" s="335"/>
      <c r="AR317" s="335"/>
      <c r="AS317" s="335"/>
      <c r="AT317" s="339"/>
      <c r="AU317" s="339"/>
      <c r="AV317" s="339"/>
      <c r="AW317" s="339"/>
      <c r="AX317" s="339"/>
      <c r="AY317" s="339"/>
      <c r="AZ317" s="339"/>
      <c r="BA317" s="339"/>
      <c r="BB317" s="339"/>
      <c r="BC317" s="339"/>
      <c r="BD317" s="339"/>
      <c r="BE317" s="339"/>
      <c r="BF317" s="339"/>
      <c r="BG317" s="339"/>
      <c r="BH317" s="339"/>
      <c r="BI317" s="339"/>
      <c r="BJ317" s="339"/>
      <c r="BK317" s="339"/>
      <c r="BL317" s="339"/>
      <c r="BM317" s="339"/>
      <c r="BN317" s="339"/>
      <c r="BO317" s="339"/>
      <c r="BP317" s="339"/>
      <c r="BQ317" s="339"/>
      <c r="BR317" s="339"/>
      <c r="BS317" s="339"/>
      <c r="BT317" s="339"/>
      <c r="BU317" s="339"/>
      <c r="BV317" s="339"/>
      <c r="BW317" s="339"/>
      <c r="BX317" s="339"/>
      <c r="BY317" s="339"/>
      <c r="BZ317" s="339"/>
      <c r="CA317" s="339"/>
      <c r="CB317" s="339"/>
      <c r="CC317" s="339"/>
      <c r="CD317" s="339"/>
      <c r="CE317" s="339"/>
      <c r="CF317" s="339"/>
      <c r="CG317" s="339"/>
      <c r="CH317" s="339"/>
      <c r="CI317" s="339"/>
      <c r="CJ317" s="339"/>
      <c r="CK317" s="339"/>
      <c r="CL317" s="339"/>
      <c r="CM317" s="339"/>
      <c r="CN317" s="339"/>
    </row>
    <row r="318" spans="1:94" ht="25.5" customHeight="1">
      <c r="A318" s="332" t="s">
        <v>956</v>
      </c>
      <c r="B318" s="332"/>
      <c r="C318" s="332"/>
      <c r="D318" s="332"/>
      <c r="E318" s="332"/>
      <c r="F318" s="332"/>
      <c r="G318" s="332"/>
      <c r="H318" s="332"/>
      <c r="I318" s="332"/>
      <c r="J318" s="332"/>
      <c r="K318" s="332"/>
      <c r="L318" s="332"/>
      <c r="M318" s="332"/>
      <c r="N318" s="332"/>
      <c r="O318" s="332"/>
      <c r="P318" s="332"/>
      <c r="Q318" s="332"/>
      <c r="R318" s="332"/>
      <c r="S318" s="332"/>
      <c r="T318" s="332"/>
      <c r="U318" s="332"/>
      <c r="V318" s="332"/>
      <c r="W318" s="332"/>
      <c r="X318" s="332"/>
      <c r="Y318" s="332"/>
      <c r="Z318" s="332"/>
      <c r="AA318" s="332"/>
      <c r="AB318" s="332"/>
      <c r="AC318" s="332"/>
      <c r="AD318" s="332"/>
      <c r="AE318" s="332"/>
      <c r="AF318" s="332"/>
      <c r="AG318" s="332"/>
      <c r="AH318" s="332"/>
      <c r="AI318" s="332"/>
      <c r="AJ318" s="332"/>
      <c r="AK318" s="332"/>
      <c r="AL318" s="332"/>
      <c r="AM318" s="332"/>
      <c r="AN318" s="332"/>
      <c r="AO318" s="332"/>
      <c r="AP318" s="332"/>
      <c r="AQ318" s="332"/>
      <c r="AR318" s="332"/>
      <c r="AS318" s="332"/>
      <c r="AT318" s="339">
        <f>BCTHTCR!D14</f>
        <v>47283738</v>
      </c>
      <c r="AU318" s="339"/>
      <c r="AV318" s="339"/>
      <c r="AW318" s="339"/>
      <c r="AX318" s="339"/>
      <c r="AY318" s="339"/>
      <c r="AZ318" s="339"/>
      <c r="BA318" s="339"/>
      <c r="BB318" s="339"/>
      <c r="BC318" s="339"/>
      <c r="BD318" s="339"/>
      <c r="BE318" s="339"/>
      <c r="BF318" s="339"/>
      <c r="BG318" s="339"/>
      <c r="BH318" s="339"/>
      <c r="BI318" s="339"/>
      <c r="BJ318" s="339"/>
      <c r="BK318" s="339"/>
      <c r="BL318" s="339"/>
      <c r="BM318" s="339"/>
      <c r="BN318" s="339"/>
      <c r="BO318" s="339"/>
      <c r="BP318" s="339"/>
      <c r="BQ318" s="339"/>
      <c r="BR318" s="339"/>
      <c r="BS318" s="339"/>
      <c r="BT318" s="339"/>
      <c r="BU318" s="339">
        <f>BCTHTCR!E14</f>
        <v>29937059451</v>
      </c>
      <c r="BV318" s="339"/>
      <c r="BW318" s="339"/>
      <c r="BX318" s="339"/>
      <c r="BY318" s="339"/>
      <c r="BZ318" s="339"/>
      <c r="CA318" s="339"/>
      <c r="CB318" s="339"/>
      <c r="CC318" s="339"/>
      <c r="CD318" s="339"/>
      <c r="CE318" s="339"/>
      <c r="CF318" s="339"/>
      <c r="CG318" s="339"/>
      <c r="CH318" s="339"/>
      <c r="CI318" s="339"/>
      <c r="CJ318" s="339"/>
      <c r="CK318" s="339"/>
      <c r="CL318" s="339"/>
      <c r="CM318" s="339"/>
      <c r="CN318" s="339"/>
    </row>
    <row r="319" spans="1:94" ht="25.5" customHeight="1">
      <c r="A319" s="332" t="s">
        <v>957</v>
      </c>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c r="AA319" s="332"/>
      <c r="AB319" s="332"/>
      <c r="AC319" s="332"/>
      <c r="AD319" s="332"/>
      <c r="AE319" s="332"/>
      <c r="AF319" s="332"/>
      <c r="AG319" s="332"/>
      <c r="AH319" s="332"/>
      <c r="AI319" s="332"/>
      <c r="AJ319" s="332"/>
      <c r="AK319" s="332"/>
      <c r="AL319" s="332"/>
      <c r="AM319" s="332"/>
      <c r="AN319" s="332"/>
      <c r="AO319" s="332"/>
      <c r="AP319" s="332"/>
      <c r="AQ319" s="332"/>
      <c r="AR319" s="332"/>
      <c r="AS319" s="332"/>
      <c r="AT319" s="339">
        <f>BCTHTCR!D19+BCTHTCR!D29+BCTHTCR!D32</f>
        <v>70117541825</v>
      </c>
      <c r="AU319" s="339"/>
      <c r="AV319" s="339"/>
      <c r="AW319" s="339"/>
      <c r="AX319" s="339"/>
      <c r="AY319" s="339"/>
      <c r="AZ319" s="339"/>
      <c r="BA319" s="339"/>
      <c r="BB319" s="339"/>
      <c r="BC319" s="339"/>
      <c r="BD319" s="339"/>
      <c r="BE319" s="339"/>
      <c r="BF319" s="339"/>
      <c r="BG319" s="339"/>
      <c r="BH319" s="339"/>
      <c r="BI319" s="339"/>
      <c r="BJ319" s="339"/>
      <c r="BK319" s="339"/>
      <c r="BL319" s="339"/>
      <c r="BM319" s="339"/>
      <c r="BN319" s="339"/>
      <c r="BO319" s="339"/>
      <c r="BP319" s="339"/>
      <c r="BQ319" s="339"/>
      <c r="BR319" s="339"/>
      <c r="BS319" s="339"/>
      <c r="BT319" s="339"/>
      <c r="BU319" s="339">
        <f>BCTHTCR!E19+BCTHTCR!E29+BCTHTCR!E32</f>
        <v>60789051640</v>
      </c>
      <c r="BV319" s="339"/>
      <c r="BW319" s="339"/>
      <c r="BX319" s="339"/>
      <c r="BY319" s="339"/>
      <c r="BZ319" s="339"/>
      <c r="CA319" s="339"/>
      <c r="CB319" s="339"/>
      <c r="CC319" s="339"/>
      <c r="CD319" s="339"/>
      <c r="CE319" s="339"/>
      <c r="CF319" s="339"/>
      <c r="CG319" s="339"/>
      <c r="CH319" s="339"/>
      <c r="CI319" s="339"/>
      <c r="CJ319" s="339"/>
      <c r="CK319" s="339"/>
      <c r="CL319" s="339"/>
      <c r="CM319" s="339"/>
      <c r="CN319" s="339"/>
    </row>
    <row r="320" spans="1:94" ht="21.75" customHeight="1">
      <c r="A320" s="332" t="s">
        <v>958</v>
      </c>
      <c r="B320" s="332"/>
      <c r="C320" s="332"/>
      <c r="D320" s="332"/>
      <c r="E320" s="332"/>
      <c r="F320" s="332"/>
      <c r="G320" s="332"/>
      <c r="H320" s="332"/>
      <c r="I320" s="332"/>
      <c r="J320" s="332"/>
      <c r="K320" s="332"/>
      <c r="L320" s="332"/>
      <c r="M320" s="332"/>
      <c r="N320" s="332"/>
      <c r="O320" s="332"/>
      <c r="P320" s="332"/>
      <c r="Q320" s="332"/>
      <c r="R320" s="332"/>
      <c r="S320" s="332"/>
      <c r="T320" s="332"/>
      <c r="U320" s="332"/>
      <c r="V320" s="332"/>
      <c r="W320" s="332"/>
      <c r="X320" s="332"/>
      <c r="Y320" s="332"/>
      <c r="Z320" s="332"/>
      <c r="AA320" s="332"/>
      <c r="AB320" s="332"/>
      <c r="AC320" s="332"/>
      <c r="AD320" s="332"/>
      <c r="AE320" s="332"/>
      <c r="AF320" s="332"/>
      <c r="AG320" s="332"/>
      <c r="AH320" s="332"/>
      <c r="AI320" s="332"/>
      <c r="AJ320" s="332"/>
      <c r="AK320" s="332"/>
      <c r="AL320" s="332"/>
      <c r="AM320" s="332"/>
      <c r="AN320" s="332"/>
      <c r="AO320" s="332"/>
      <c r="AP320" s="332"/>
      <c r="AQ320" s="332"/>
      <c r="AR320" s="332"/>
      <c r="AS320" s="332"/>
      <c r="AT320" s="339">
        <f>BCTHTCR!D17+BCTHTCR!D18</f>
        <v>82757826000</v>
      </c>
      <c r="AU320" s="339"/>
      <c r="AV320" s="339"/>
      <c r="AW320" s="339"/>
      <c r="AX320" s="339"/>
      <c r="AY320" s="339"/>
      <c r="AZ320" s="339"/>
      <c r="BA320" s="339"/>
      <c r="BB320" s="339"/>
      <c r="BC320" s="339"/>
      <c r="BD320" s="339"/>
      <c r="BE320" s="339"/>
      <c r="BF320" s="339"/>
      <c r="BG320" s="339"/>
      <c r="BH320" s="339"/>
      <c r="BI320" s="339"/>
      <c r="BJ320" s="339"/>
      <c r="BK320" s="339"/>
      <c r="BL320" s="339"/>
      <c r="BM320" s="339"/>
      <c r="BN320" s="339"/>
      <c r="BO320" s="339"/>
      <c r="BP320" s="339"/>
      <c r="BQ320" s="339"/>
      <c r="BR320" s="339"/>
      <c r="BS320" s="339"/>
      <c r="BT320" s="339"/>
      <c r="BU320" s="339">
        <f>BCTHTCR!E17+BCTHTCR!E18</f>
        <v>49799621000</v>
      </c>
      <c r="BV320" s="339"/>
      <c r="BW320" s="339"/>
      <c r="BX320" s="339"/>
      <c r="BY320" s="339"/>
      <c r="BZ320" s="339"/>
      <c r="CA320" s="339"/>
      <c r="CB320" s="339"/>
      <c r="CC320" s="339"/>
      <c r="CD320" s="339"/>
      <c r="CE320" s="339"/>
      <c r="CF320" s="339"/>
      <c r="CG320" s="339"/>
      <c r="CH320" s="339"/>
      <c r="CI320" s="339"/>
      <c r="CJ320" s="339"/>
      <c r="CK320" s="339"/>
      <c r="CL320" s="339"/>
      <c r="CM320" s="339"/>
      <c r="CN320" s="339"/>
    </row>
    <row r="321" spans="1:94" ht="15.75" customHeight="1">
      <c r="A321" s="332" t="s">
        <v>959</v>
      </c>
      <c r="B321" s="332"/>
      <c r="C321" s="332"/>
      <c r="D321" s="332"/>
      <c r="E321" s="332"/>
      <c r="F321" s="332"/>
      <c r="G321" s="332"/>
      <c r="H321" s="332"/>
      <c r="I321" s="332"/>
      <c r="J321" s="332"/>
      <c r="K321" s="332"/>
      <c r="L321" s="332"/>
      <c r="M321" s="332"/>
      <c r="N321" s="332"/>
      <c r="O321" s="332"/>
      <c r="P321" s="332"/>
      <c r="Q321" s="332"/>
      <c r="R321" s="332"/>
      <c r="S321" s="332"/>
      <c r="T321" s="332"/>
      <c r="U321" s="332"/>
      <c r="V321" s="332"/>
      <c r="W321" s="332"/>
      <c r="X321" s="332"/>
      <c r="Y321" s="332"/>
      <c r="Z321" s="332"/>
      <c r="AA321" s="332"/>
      <c r="AB321" s="332"/>
      <c r="AC321" s="332"/>
      <c r="AD321" s="332"/>
      <c r="AE321" s="332"/>
      <c r="AF321" s="332"/>
      <c r="AG321" s="332"/>
      <c r="AH321" s="332"/>
      <c r="AI321" s="332"/>
      <c r="AJ321" s="332"/>
      <c r="AK321" s="332"/>
      <c r="AL321" s="332"/>
      <c r="AM321" s="332"/>
      <c r="AN321" s="332"/>
      <c r="AO321" s="332"/>
      <c r="AP321" s="332"/>
      <c r="AQ321" s="332"/>
      <c r="AR321" s="332"/>
      <c r="AS321" s="332"/>
      <c r="AT321" s="339">
        <f>BCTHTCR!D38+BCTHTCR!D71</f>
        <v>282375350</v>
      </c>
      <c r="AU321" s="339"/>
      <c r="AV321" s="339"/>
      <c r="AW321" s="339"/>
      <c r="AX321" s="339"/>
      <c r="AY321" s="339"/>
      <c r="AZ321" s="339"/>
      <c r="BA321" s="339"/>
      <c r="BB321" s="339"/>
      <c r="BC321" s="339"/>
      <c r="BD321" s="339"/>
      <c r="BE321" s="339"/>
      <c r="BF321" s="339"/>
      <c r="BG321" s="339"/>
      <c r="BH321" s="339"/>
      <c r="BI321" s="339"/>
      <c r="BJ321" s="339"/>
      <c r="BK321" s="339"/>
      <c r="BL321" s="339"/>
      <c r="BM321" s="339"/>
      <c r="BN321" s="339"/>
      <c r="BO321" s="339"/>
      <c r="BP321" s="339"/>
      <c r="BQ321" s="339"/>
      <c r="BR321" s="339"/>
      <c r="BS321" s="339"/>
      <c r="BT321" s="339"/>
      <c r="BU321" s="339">
        <f>BCTHTCR!D38+BCTHTCR!D71</f>
        <v>282375350</v>
      </c>
      <c r="BV321" s="339"/>
      <c r="BW321" s="339"/>
      <c r="BX321" s="339"/>
      <c r="BY321" s="339"/>
      <c r="BZ321" s="339"/>
      <c r="CA321" s="339"/>
      <c r="CB321" s="339"/>
      <c r="CC321" s="339"/>
      <c r="CD321" s="339"/>
      <c r="CE321" s="339"/>
      <c r="CF321" s="339"/>
      <c r="CG321" s="339"/>
      <c r="CH321" s="339"/>
      <c r="CI321" s="339"/>
      <c r="CJ321" s="339"/>
      <c r="CK321" s="339"/>
      <c r="CL321" s="339"/>
      <c r="CM321" s="339"/>
      <c r="CN321" s="339"/>
    </row>
    <row r="322" spans="1:94" ht="21.75" customHeight="1">
      <c r="A322" s="335" t="s">
        <v>420</v>
      </c>
      <c r="B322" s="335"/>
      <c r="C322" s="335"/>
      <c r="D322" s="335"/>
      <c r="E322" s="335"/>
      <c r="F322" s="335"/>
      <c r="G322" s="335"/>
      <c r="H322" s="335"/>
      <c r="I322" s="335"/>
      <c r="J322" s="335"/>
      <c r="K322" s="335"/>
      <c r="L322" s="335"/>
      <c r="M322" s="335"/>
      <c r="N322" s="335"/>
      <c r="O322" s="335"/>
      <c r="P322" s="335"/>
      <c r="Q322" s="335"/>
      <c r="R322" s="335"/>
      <c r="S322" s="335"/>
      <c r="T322" s="335"/>
      <c r="U322" s="335"/>
      <c r="V322" s="335"/>
      <c r="W322" s="335"/>
      <c r="X322" s="335"/>
      <c r="Y322" s="335"/>
      <c r="Z322" s="335"/>
      <c r="AA322" s="335"/>
      <c r="AB322" s="335"/>
      <c r="AC322" s="335"/>
      <c r="AD322" s="335"/>
      <c r="AE322" s="335"/>
      <c r="AF322" s="335"/>
      <c r="AG322" s="335"/>
      <c r="AH322" s="335"/>
      <c r="AI322" s="335"/>
      <c r="AJ322" s="335"/>
      <c r="AK322" s="335"/>
      <c r="AL322" s="335"/>
      <c r="AM322" s="335"/>
      <c r="AN322" s="335"/>
      <c r="AO322" s="335"/>
      <c r="AP322" s="335"/>
      <c r="AQ322" s="335"/>
      <c r="AR322" s="335"/>
      <c r="AS322" s="335"/>
      <c r="AT322" s="209"/>
      <c r="AU322" s="340">
        <f>AT318+AT319+AT320+AT321</f>
        <v>153205026913</v>
      </c>
      <c r="AV322" s="340"/>
      <c r="AW322" s="340"/>
      <c r="AX322" s="340"/>
      <c r="AY322" s="340"/>
      <c r="AZ322" s="340"/>
      <c r="BA322" s="340"/>
      <c r="BB322" s="340"/>
      <c r="BC322" s="340"/>
      <c r="BD322" s="340"/>
      <c r="BE322" s="340"/>
      <c r="BF322" s="340"/>
      <c r="BG322" s="340"/>
      <c r="BH322" s="340"/>
      <c r="BI322" s="340"/>
      <c r="BJ322" s="340"/>
      <c r="BK322" s="340"/>
      <c r="BL322" s="340"/>
      <c r="BM322" s="340"/>
      <c r="BN322" s="340"/>
      <c r="BO322" s="340"/>
      <c r="BP322" s="340"/>
      <c r="BQ322" s="340"/>
      <c r="BR322" s="340"/>
      <c r="BS322" s="340"/>
      <c r="BT322" s="340"/>
      <c r="BU322" s="340">
        <f>BU318+BU319+BU320+BU321</f>
        <v>140808107441</v>
      </c>
      <c r="BV322" s="340"/>
      <c r="BW322" s="340"/>
      <c r="BX322" s="340"/>
      <c r="BY322" s="340"/>
      <c r="BZ322" s="340"/>
      <c r="CA322" s="340"/>
      <c r="CB322" s="340"/>
      <c r="CC322" s="340"/>
      <c r="CD322" s="340"/>
      <c r="CE322" s="340"/>
      <c r="CF322" s="340"/>
      <c r="CG322" s="340"/>
      <c r="CH322" s="340"/>
      <c r="CI322" s="340"/>
      <c r="CJ322" s="340"/>
      <c r="CK322" s="340"/>
      <c r="CL322" s="340"/>
      <c r="CM322" s="340"/>
      <c r="CN322" s="209"/>
    </row>
    <row r="323" spans="1:94" ht="15.75" customHeight="1">
      <c r="A323" s="335" t="s">
        <v>960</v>
      </c>
      <c r="B323" s="335"/>
      <c r="C323" s="335"/>
      <c r="D323" s="335"/>
      <c r="E323" s="335"/>
      <c r="F323" s="335"/>
      <c r="G323" s="335"/>
      <c r="H323" s="335"/>
      <c r="I323" s="335"/>
      <c r="J323" s="335"/>
      <c r="K323" s="335"/>
      <c r="L323" s="335"/>
      <c r="M323" s="335"/>
      <c r="N323" s="335"/>
      <c r="O323" s="335"/>
      <c r="P323" s="335"/>
      <c r="Q323" s="335"/>
      <c r="R323" s="335"/>
      <c r="S323" s="335"/>
      <c r="T323" s="335"/>
      <c r="U323" s="335"/>
      <c r="V323" s="335"/>
      <c r="W323" s="335"/>
      <c r="X323" s="335"/>
      <c r="Y323" s="335"/>
      <c r="Z323" s="335"/>
      <c r="AA323" s="335"/>
      <c r="AB323" s="335"/>
      <c r="AC323" s="335"/>
      <c r="AD323" s="335"/>
      <c r="AE323" s="335"/>
      <c r="AF323" s="335"/>
      <c r="AG323" s="335"/>
      <c r="AH323" s="335"/>
      <c r="AI323" s="335"/>
      <c r="AJ323" s="335"/>
      <c r="AK323" s="335"/>
      <c r="AL323" s="335"/>
      <c r="AM323" s="335"/>
      <c r="AN323" s="335"/>
      <c r="AO323" s="335"/>
      <c r="AP323" s="335"/>
      <c r="AQ323" s="335"/>
      <c r="AR323" s="335"/>
      <c r="AS323" s="335"/>
      <c r="AT323" s="339"/>
      <c r="AU323" s="339"/>
      <c r="AV323" s="339"/>
      <c r="AW323" s="339"/>
      <c r="AX323" s="339"/>
      <c r="AY323" s="339"/>
      <c r="AZ323" s="339"/>
      <c r="BA323" s="339"/>
      <c r="BB323" s="339"/>
      <c r="BC323" s="339"/>
      <c r="BD323" s="339"/>
      <c r="BE323" s="339"/>
      <c r="BF323" s="339"/>
      <c r="BG323" s="339"/>
      <c r="BH323" s="339"/>
      <c r="BI323" s="339"/>
      <c r="BJ323" s="339"/>
      <c r="BK323" s="339"/>
      <c r="BL323" s="339"/>
      <c r="BM323" s="339"/>
      <c r="BN323" s="339"/>
      <c r="BO323" s="339"/>
      <c r="BP323" s="339"/>
      <c r="BQ323" s="339"/>
      <c r="BR323" s="339"/>
      <c r="BS323" s="339"/>
      <c r="BT323" s="339"/>
      <c r="BU323" s="339"/>
      <c r="BV323" s="339"/>
      <c r="BW323" s="339"/>
      <c r="BX323" s="339"/>
      <c r="BY323" s="339"/>
      <c r="BZ323" s="339"/>
      <c r="CA323" s="339"/>
      <c r="CB323" s="339"/>
      <c r="CC323" s="339"/>
      <c r="CD323" s="339"/>
      <c r="CE323" s="339"/>
      <c r="CF323" s="339"/>
      <c r="CG323" s="339"/>
      <c r="CH323" s="339"/>
      <c r="CI323" s="339"/>
      <c r="CJ323" s="339"/>
      <c r="CK323" s="339"/>
      <c r="CL323" s="339"/>
      <c r="CM323" s="339"/>
      <c r="CN323" s="339"/>
    </row>
    <row r="324" spans="1:94" ht="15.75" customHeight="1">
      <c r="A324" s="332" t="s">
        <v>947</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332"/>
      <c r="AF324" s="332"/>
      <c r="AG324" s="332"/>
      <c r="AH324" s="332"/>
      <c r="AI324" s="332"/>
      <c r="AJ324" s="332"/>
      <c r="AK324" s="332"/>
      <c r="AL324" s="332"/>
      <c r="AM324" s="332"/>
      <c r="AN324" s="332"/>
      <c r="AO324" s="332"/>
      <c r="AP324" s="332"/>
      <c r="AQ324" s="332"/>
      <c r="AR324" s="332"/>
      <c r="AS324" s="332"/>
      <c r="AT324" s="339">
        <f>BCTHTCR!D78</f>
        <v>33926768686</v>
      </c>
      <c r="AU324" s="339"/>
      <c r="AV324" s="339"/>
      <c r="AW324" s="339"/>
      <c r="AX324" s="339"/>
      <c r="AY324" s="339"/>
      <c r="AZ324" s="339"/>
      <c r="BA324" s="339"/>
      <c r="BB324" s="339"/>
      <c r="BC324" s="339"/>
      <c r="BD324" s="339"/>
      <c r="BE324" s="339"/>
      <c r="BF324" s="339"/>
      <c r="BG324" s="339"/>
      <c r="BH324" s="339"/>
      <c r="BI324" s="339"/>
      <c r="BJ324" s="339"/>
      <c r="BK324" s="339"/>
      <c r="BL324" s="339"/>
      <c r="BM324" s="339"/>
      <c r="BN324" s="339"/>
      <c r="BO324" s="339"/>
      <c r="BP324" s="339"/>
      <c r="BQ324" s="339"/>
      <c r="BR324" s="339"/>
      <c r="BS324" s="339"/>
      <c r="BT324" s="339"/>
      <c r="BU324" s="339">
        <f>BCTHTCR!E78</f>
        <v>75000000</v>
      </c>
      <c r="BV324" s="339"/>
      <c r="BW324" s="339"/>
      <c r="BX324" s="339"/>
      <c r="BY324" s="339"/>
      <c r="BZ324" s="339"/>
      <c r="CA324" s="339"/>
      <c r="CB324" s="339"/>
      <c r="CC324" s="339"/>
      <c r="CD324" s="339"/>
      <c r="CE324" s="339"/>
      <c r="CF324" s="339"/>
      <c r="CG324" s="339"/>
      <c r="CH324" s="339"/>
      <c r="CI324" s="339"/>
      <c r="CJ324" s="339"/>
      <c r="CK324" s="339"/>
      <c r="CL324" s="339"/>
      <c r="CM324" s="339"/>
      <c r="CN324" s="339"/>
    </row>
    <row r="325" spans="1:94" ht="24" customHeight="1">
      <c r="A325" s="332" t="s">
        <v>961</v>
      </c>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c r="Z325" s="332"/>
      <c r="AA325" s="332"/>
      <c r="AB325" s="332"/>
      <c r="AC325" s="332"/>
      <c r="AD325" s="332"/>
      <c r="AE325" s="332"/>
      <c r="AF325" s="332"/>
      <c r="AG325" s="332"/>
      <c r="AH325" s="332"/>
      <c r="AI325" s="332"/>
      <c r="AJ325" s="332"/>
      <c r="AK325" s="332"/>
      <c r="AL325" s="332"/>
      <c r="AM325" s="332"/>
      <c r="AN325" s="332"/>
      <c r="AO325" s="332"/>
      <c r="AP325" s="332"/>
      <c r="AQ325" s="332"/>
      <c r="AR325" s="332"/>
      <c r="AS325" s="332"/>
      <c r="AT325" s="339">
        <f>BCTHTCR!D84+BCTHTCR!D86+BCTHTCR!D95</f>
        <v>2219593281</v>
      </c>
      <c r="AU325" s="339"/>
      <c r="AV325" s="339"/>
      <c r="AW325" s="339"/>
      <c r="AX325" s="339"/>
      <c r="AY325" s="339"/>
      <c r="AZ325" s="339"/>
      <c r="BA325" s="339"/>
      <c r="BB325" s="339"/>
      <c r="BC325" s="339"/>
      <c r="BD325" s="339"/>
      <c r="BE325" s="339"/>
      <c r="BF325" s="339"/>
      <c r="BG325" s="339"/>
      <c r="BH325" s="339"/>
      <c r="BI325" s="339"/>
      <c r="BJ325" s="339"/>
      <c r="BK325" s="339"/>
      <c r="BL325" s="339"/>
      <c r="BM325" s="339"/>
      <c r="BN325" s="339"/>
      <c r="BO325" s="339"/>
      <c r="BP325" s="339"/>
      <c r="BQ325" s="339"/>
      <c r="BR325" s="339"/>
      <c r="BS325" s="339"/>
      <c r="BT325" s="339"/>
      <c r="BU325" s="339">
        <f>BCTHTCR!E86+BCTHTCR!E95</f>
        <v>1009741368</v>
      </c>
      <c r="BV325" s="339"/>
      <c r="BW325" s="339"/>
      <c r="BX325" s="339"/>
      <c r="BY325" s="339"/>
      <c r="BZ325" s="339"/>
      <c r="CA325" s="339"/>
      <c r="CB325" s="339"/>
      <c r="CC325" s="339"/>
      <c r="CD325" s="339"/>
      <c r="CE325" s="339"/>
      <c r="CF325" s="339"/>
      <c r="CG325" s="339"/>
      <c r="CH325" s="339"/>
      <c r="CI325" s="339"/>
      <c r="CJ325" s="339"/>
      <c r="CK325" s="339"/>
      <c r="CL325" s="339"/>
      <c r="CM325" s="339"/>
      <c r="CN325" s="339"/>
    </row>
    <row r="326" spans="1:94" ht="15.75" customHeight="1">
      <c r="A326" s="332" t="s">
        <v>962</v>
      </c>
      <c r="B326" s="332"/>
      <c r="C326" s="332"/>
      <c r="D326" s="332"/>
      <c r="E326" s="332"/>
      <c r="F326" s="332"/>
      <c r="G326" s="332"/>
      <c r="H326" s="332"/>
      <c r="I326" s="332"/>
      <c r="J326" s="332"/>
      <c r="K326" s="332"/>
      <c r="L326" s="332"/>
      <c r="M326" s="332"/>
      <c r="N326" s="332"/>
      <c r="O326" s="332"/>
      <c r="P326" s="332"/>
      <c r="Q326" s="332"/>
      <c r="R326" s="332"/>
      <c r="S326" s="332"/>
      <c r="T326" s="332"/>
      <c r="U326" s="332"/>
      <c r="V326" s="332"/>
      <c r="W326" s="332"/>
      <c r="X326" s="332"/>
      <c r="Y326" s="332"/>
      <c r="Z326" s="332"/>
      <c r="AA326" s="332"/>
      <c r="AB326" s="332"/>
      <c r="AC326" s="332"/>
      <c r="AD326" s="332"/>
      <c r="AE326" s="332"/>
      <c r="AF326" s="332"/>
      <c r="AG326" s="332"/>
      <c r="AH326" s="332"/>
      <c r="AI326" s="332"/>
      <c r="AJ326" s="332"/>
      <c r="AK326" s="332"/>
      <c r="AL326" s="332"/>
      <c r="AM326" s="332"/>
      <c r="AN326" s="332"/>
      <c r="AO326" s="332"/>
      <c r="AP326" s="332"/>
      <c r="AQ326" s="332"/>
      <c r="AR326" s="332"/>
      <c r="AS326" s="332"/>
      <c r="AT326" s="339">
        <f>BCTHTCR!D91</f>
        <v>125066649</v>
      </c>
      <c r="AU326" s="339"/>
      <c r="AV326" s="339"/>
      <c r="AW326" s="339"/>
      <c r="AX326" s="339"/>
      <c r="AY326" s="339"/>
      <c r="AZ326" s="339"/>
      <c r="BA326" s="339"/>
      <c r="BB326" s="339"/>
      <c r="BC326" s="339"/>
      <c r="BD326" s="339"/>
      <c r="BE326" s="339"/>
      <c r="BF326" s="339"/>
      <c r="BG326" s="339"/>
      <c r="BH326" s="339"/>
      <c r="BI326" s="339"/>
      <c r="BJ326" s="339"/>
      <c r="BK326" s="339"/>
      <c r="BL326" s="339"/>
      <c r="BM326" s="339"/>
      <c r="BN326" s="339"/>
      <c r="BO326" s="339"/>
      <c r="BP326" s="339"/>
      <c r="BQ326" s="339"/>
      <c r="BR326" s="339"/>
      <c r="BS326" s="339"/>
      <c r="BT326" s="339"/>
      <c r="BU326" s="339">
        <f>BCTHTCR!E91</f>
        <v>69049940</v>
      </c>
      <c r="BV326" s="339"/>
      <c r="BW326" s="339"/>
      <c r="BX326" s="339"/>
      <c r="BY326" s="339"/>
      <c r="BZ326" s="339"/>
      <c r="CA326" s="339"/>
      <c r="CB326" s="339"/>
      <c r="CC326" s="339"/>
      <c r="CD326" s="339"/>
      <c r="CE326" s="339"/>
      <c r="CF326" s="339"/>
      <c r="CG326" s="339"/>
      <c r="CH326" s="339"/>
      <c r="CI326" s="339"/>
      <c r="CJ326" s="339"/>
      <c r="CK326" s="339"/>
      <c r="CL326" s="339"/>
      <c r="CM326" s="339"/>
      <c r="CN326" s="339"/>
    </row>
    <row r="327" spans="1:94" ht="24.75" customHeight="1">
      <c r="A327" s="332" t="s">
        <v>963</v>
      </c>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c r="Z327" s="332"/>
      <c r="AA327" s="332"/>
      <c r="AB327" s="332"/>
      <c r="AC327" s="332"/>
      <c r="AD327" s="332"/>
      <c r="AE327" s="332"/>
      <c r="AF327" s="332"/>
      <c r="AG327" s="332"/>
      <c r="AH327" s="332"/>
      <c r="AI327" s="332"/>
      <c r="AJ327" s="332"/>
      <c r="AK327" s="332"/>
      <c r="AL327" s="332"/>
      <c r="AM327" s="332"/>
      <c r="AN327" s="332"/>
      <c r="AO327" s="332"/>
      <c r="AP327" s="332"/>
      <c r="AQ327" s="332"/>
      <c r="AR327" s="332"/>
      <c r="AS327" s="332"/>
      <c r="AT327" s="339">
        <f>BCTHTCR!D84</f>
        <v>292650360</v>
      </c>
      <c r="AU327" s="339"/>
      <c r="AV327" s="339"/>
      <c r="AW327" s="339"/>
      <c r="AX327" s="339"/>
      <c r="AY327" s="339"/>
      <c r="AZ327" s="339"/>
      <c r="BA327" s="339"/>
      <c r="BB327" s="339"/>
      <c r="BC327" s="339"/>
      <c r="BD327" s="339"/>
      <c r="BE327" s="339"/>
      <c r="BF327" s="339"/>
      <c r="BG327" s="339"/>
      <c r="BH327" s="339"/>
      <c r="BI327" s="339"/>
      <c r="BJ327" s="339"/>
      <c r="BK327" s="339"/>
      <c r="BL327" s="339"/>
      <c r="BM327" s="339"/>
      <c r="BN327" s="339"/>
      <c r="BO327" s="339"/>
      <c r="BP327" s="339"/>
      <c r="BQ327" s="339"/>
      <c r="BR327" s="339"/>
      <c r="BS327" s="339"/>
      <c r="BT327" s="339"/>
      <c r="BU327" s="339">
        <f>BCTHTCR!E84</f>
        <v>187955807</v>
      </c>
      <c r="BV327" s="339"/>
      <c r="BW327" s="339"/>
      <c r="BX327" s="339"/>
      <c r="BY327" s="339"/>
      <c r="BZ327" s="339"/>
      <c r="CA327" s="339"/>
      <c r="CB327" s="339"/>
      <c r="CC327" s="339"/>
      <c r="CD327" s="339"/>
      <c r="CE327" s="339"/>
      <c r="CF327" s="339"/>
      <c r="CG327" s="339"/>
      <c r="CH327" s="339"/>
      <c r="CI327" s="339"/>
      <c r="CJ327" s="339"/>
      <c r="CK327" s="339"/>
      <c r="CL327" s="339"/>
      <c r="CM327" s="339"/>
      <c r="CN327" s="339"/>
    </row>
    <row r="328" spans="1:94" ht="29.25" customHeight="1">
      <c r="A328" s="335" t="s">
        <v>420</v>
      </c>
      <c r="B328" s="335"/>
      <c r="C328" s="335"/>
      <c r="D328" s="335"/>
      <c r="E328" s="335"/>
      <c r="F328" s="335"/>
      <c r="G328" s="335"/>
      <c r="H328" s="335"/>
      <c r="I328" s="335"/>
      <c r="J328" s="335"/>
      <c r="K328" s="335"/>
      <c r="L328" s="335"/>
      <c r="M328" s="335"/>
      <c r="N328" s="335"/>
      <c r="O328" s="335"/>
      <c r="P328" s="335"/>
      <c r="Q328" s="335"/>
      <c r="R328" s="335"/>
      <c r="S328" s="335"/>
      <c r="T328" s="335"/>
      <c r="U328" s="335"/>
      <c r="V328" s="335"/>
      <c r="W328" s="335"/>
      <c r="X328" s="335"/>
      <c r="Y328" s="335"/>
      <c r="Z328" s="335"/>
      <c r="AA328" s="335"/>
      <c r="AB328" s="335"/>
      <c r="AC328" s="335"/>
      <c r="AD328" s="335"/>
      <c r="AE328" s="335"/>
      <c r="AF328" s="335"/>
      <c r="AG328" s="335"/>
      <c r="AH328" s="335"/>
      <c r="AI328" s="335"/>
      <c r="AJ328" s="335"/>
      <c r="AK328" s="335"/>
      <c r="AL328" s="335"/>
      <c r="AM328" s="335"/>
      <c r="AN328" s="335"/>
      <c r="AO328" s="335"/>
      <c r="AP328" s="335"/>
      <c r="AQ328" s="335"/>
      <c r="AR328" s="335"/>
      <c r="AS328" s="335"/>
      <c r="AT328" s="209"/>
      <c r="AU328" s="340">
        <f>AT324+AT325+AT326+AT327</f>
        <v>36564078976</v>
      </c>
      <c r="AV328" s="340"/>
      <c r="AW328" s="340"/>
      <c r="AX328" s="340"/>
      <c r="AY328" s="340"/>
      <c r="AZ328" s="340"/>
      <c r="BA328" s="340"/>
      <c r="BB328" s="340"/>
      <c r="BC328" s="340"/>
      <c r="BD328" s="340"/>
      <c r="BE328" s="340"/>
      <c r="BF328" s="340"/>
      <c r="BG328" s="340"/>
      <c r="BH328" s="340"/>
      <c r="BI328" s="340"/>
      <c r="BJ328" s="340"/>
      <c r="BK328" s="340"/>
      <c r="BL328" s="340"/>
      <c r="BM328" s="340"/>
      <c r="BN328" s="340"/>
      <c r="BO328" s="340"/>
      <c r="BP328" s="340"/>
      <c r="BQ328" s="340"/>
      <c r="BR328" s="340"/>
      <c r="BS328" s="340"/>
      <c r="BT328" s="340"/>
      <c r="BU328" s="340">
        <f>BU324+BU325+BU326+BU327</f>
        <v>1341747115</v>
      </c>
      <c r="BV328" s="340"/>
      <c r="BW328" s="340"/>
      <c r="BX328" s="340"/>
      <c r="BY328" s="340"/>
      <c r="BZ328" s="340"/>
      <c r="CA328" s="340"/>
      <c r="CB328" s="340"/>
      <c r="CC328" s="340"/>
      <c r="CD328" s="340"/>
      <c r="CE328" s="340"/>
      <c r="CF328" s="340"/>
      <c r="CG328" s="340"/>
      <c r="CH328" s="340"/>
      <c r="CI328" s="340"/>
      <c r="CJ328" s="340"/>
      <c r="CK328" s="340"/>
      <c r="CL328" s="340"/>
      <c r="CM328" s="340"/>
      <c r="CN328" s="209"/>
    </row>
    <row r="329" spans="1:94" ht="105.75" customHeight="1">
      <c r="A329" s="332" t="s">
        <v>964</v>
      </c>
      <c r="B329" s="332"/>
      <c r="C329" s="332"/>
      <c r="D329" s="332"/>
      <c r="E329" s="332"/>
      <c r="F329" s="332"/>
      <c r="G329" s="332"/>
      <c r="H329" s="332"/>
      <c r="I329" s="332"/>
      <c r="J329" s="332"/>
      <c r="K329" s="332"/>
      <c r="L329" s="332"/>
      <c r="M329" s="332"/>
      <c r="N329" s="332"/>
      <c r="O329" s="332"/>
      <c r="P329" s="332"/>
      <c r="Q329" s="332"/>
      <c r="R329" s="332"/>
      <c r="S329" s="332"/>
      <c r="T329" s="332"/>
      <c r="U329" s="332"/>
      <c r="V329" s="332"/>
      <c r="W329" s="332"/>
      <c r="X329" s="332"/>
      <c r="Y329" s="332"/>
      <c r="Z329" s="332"/>
      <c r="AA329" s="332"/>
      <c r="AB329" s="332"/>
      <c r="AC329" s="332"/>
      <c r="AD329" s="332"/>
      <c r="AE329" s="332"/>
      <c r="AF329" s="332"/>
      <c r="AG329" s="332"/>
      <c r="AH329" s="332"/>
      <c r="AI329" s="332"/>
      <c r="AJ329" s="332"/>
      <c r="AK329" s="332"/>
      <c r="AL329" s="332"/>
      <c r="AM329" s="332"/>
      <c r="AN329" s="332"/>
      <c r="AO329" s="332"/>
      <c r="AP329" s="332"/>
      <c r="AQ329" s="332"/>
      <c r="AR329" s="332"/>
      <c r="AS329" s="332"/>
      <c r="AT329" s="332"/>
      <c r="AU329" s="332"/>
      <c r="AV329" s="332"/>
      <c r="AW329" s="332"/>
      <c r="AX329" s="332"/>
      <c r="AY329" s="332"/>
      <c r="AZ329" s="332"/>
      <c r="BA329" s="332"/>
      <c r="BB329" s="332"/>
      <c r="BC329" s="332"/>
      <c r="BD329" s="332"/>
      <c r="BE329" s="332"/>
      <c r="BF329" s="332"/>
      <c r="BG329" s="332"/>
      <c r="BH329" s="332"/>
      <c r="BI329" s="332"/>
      <c r="BJ329" s="332"/>
      <c r="BK329" s="332"/>
      <c r="BL329" s="332"/>
      <c r="BM329" s="332"/>
      <c r="BN329" s="332"/>
      <c r="BO329" s="332"/>
      <c r="BP329" s="332"/>
      <c r="BQ329" s="332"/>
      <c r="BR329" s="332"/>
      <c r="BS329" s="332"/>
      <c r="BT329" s="332"/>
      <c r="BU329" s="332"/>
      <c r="BV329" s="332"/>
      <c r="BW329" s="332"/>
      <c r="BX329" s="332"/>
      <c r="BY329" s="332"/>
      <c r="BZ329" s="332"/>
      <c r="CA329" s="332"/>
      <c r="CB329" s="332"/>
      <c r="CC329" s="332"/>
      <c r="CD329" s="332"/>
      <c r="CE329" s="332"/>
      <c r="CF329" s="332"/>
      <c r="CG329" s="332"/>
      <c r="CH329" s="332"/>
      <c r="CI329" s="332"/>
      <c r="CJ329" s="332"/>
      <c r="CK329" s="332"/>
      <c r="CL329" s="332"/>
      <c r="CM329" s="332"/>
      <c r="CN329" s="332"/>
      <c r="CO329" s="332"/>
      <c r="CP329" s="332"/>
    </row>
    <row r="330" spans="1:94" ht="15.75" customHeight="1">
      <c r="A330" s="335" t="s">
        <v>965</v>
      </c>
      <c r="B330" s="335"/>
      <c r="C330" s="335"/>
      <c r="D330" s="335"/>
      <c r="E330" s="335"/>
      <c r="F330" s="335"/>
      <c r="G330" s="335"/>
      <c r="H330" s="335"/>
      <c r="I330" s="335"/>
      <c r="J330" s="335"/>
      <c r="K330" s="335"/>
      <c r="L330" s="335"/>
      <c r="M330" s="335"/>
      <c r="N330" s="335"/>
      <c r="O330" s="335"/>
      <c r="P330" s="335"/>
      <c r="Q330" s="335"/>
      <c r="R330" s="335"/>
      <c r="S330" s="335"/>
      <c r="T330" s="335"/>
      <c r="U330" s="335"/>
      <c r="V330" s="335"/>
      <c r="W330" s="335"/>
      <c r="X330" s="335"/>
      <c r="Y330" s="335"/>
      <c r="Z330" s="335"/>
      <c r="AA330" s="335"/>
      <c r="AB330" s="335"/>
      <c r="AC330" s="335"/>
      <c r="AD330" s="335"/>
      <c r="AE330" s="335"/>
      <c r="AF330" s="335"/>
      <c r="AG330" s="335"/>
      <c r="AH330" s="335"/>
      <c r="AI330" s="335"/>
      <c r="AJ330" s="335"/>
      <c r="AK330" s="335"/>
      <c r="AL330" s="335"/>
      <c r="AM330" s="335"/>
      <c r="AN330" s="335"/>
      <c r="AO330" s="335"/>
      <c r="AP330" s="335"/>
      <c r="AQ330" s="335"/>
      <c r="AR330" s="335"/>
      <c r="AS330" s="335"/>
      <c r="AT330" s="335"/>
      <c r="AU330" s="335"/>
      <c r="AV330" s="335"/>
      <c r="AW330" s="335"/>
      <c r="AX330" s="335"/>
      <c r="AY330" s="335"/>
      <c r="AZ330" s="335"/>
      <c r="BA330" s="335"/>
      <c r="BB330" s="335"/>
      <c r="BC330" s="335"/>
      <c r="BD330" s="335"/>
      <c r="BE330" s="335"/>
      <c r="BF330" s="335"/>
      <c r="BG330" s="335"/>
      <c r="BH330" s="335"/>
      <c r="BI330" s="335"/>
      <c r="BJ330" s="335"/>
      <c r="BK330" s="335"/>
      <c r="BL330" s="335"/>
      <c r="BM330" s="335"/>
      <c r="BN330" s="335"/>
      <c r="BO330" s="335"/>
      <c r="BP330" s="335"/>
      <c r="BQ330" s="335"/>
      <c r="BR330" s="335"/>
      <c r="BS330" s="335"/>
      <c r="BT330" s="335"/>
      <c r="BU330" s="335"/>
      <c r="BV330" s="335"/>
      <c r="BW330" s="335"/>
      <c r="BX330" s="335"/>
      <c r="BY330" s="335"/>
      <c r="BZ330" s="335"/>
      <c r="CA330" s="335"/>
      <c r="CB330" s="335"/>
      <c r="CC330" s="335"/>
      <c r="CD330" s="335"/>
      <c r="CE330" s="335"/>
      <c r="CF330" s="335"/>
      <c r="CG330" s="335"/>
      <c r="CH330" s="335"/>
      <c r="CI330" s="335"/>
      <c r="CJ330" s="335"/>
      <c r="CK330" s="335"/>
      <c r="CL330" s="335"/>
      <c r="CM330" s="335"/>
      <c r="CN330" s="335"/>
      <c r="CO330" s="335"/>
      <c r="CP330" s="335"/>
    </row>
    <row r="331" spans="1:94" ht="77.25" customHeight="1">
      <c r="A331" s="332" t="s">
        <v>966</v>
      </c>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c r="AA331" s="332"/>
      <c r="AB331" s="332"/>
      <c r="AC331" s="332"/>
      <c r="AD331" s="332"/>
      <c r="AE331" s="332"/>
      <c r="AF331" s="332"/>
      <c r="AG331" s="332"/>
      <c r="AH331" s="332"/>
      <c r="AI331" s="332"/>
      <c r="AJ331" s="332"/>
      <c r="AK331" s="332"/>
      <c r="AL331" s="332"/>
      <c r="AM331" s="332"/>
      <c r="AN331" s="332"/>
      <c r="AO331" s="332"/>
      <c r="AP331" s="332"/>
      <c r="AQ331" s="332"/>
      <c r="AR331" s="332"/>
      <c r="AS331" s="332"/>
      <c r="AT331" s="332"/>
      <c r="AU331" s="332"/>
      <c r="AV331" s="332"/>
      <c r="AW331" s="332"/>
      <c r="AX331" s="332"/>
      <c r="AY331" s="332"/>
      <c r="AZ331" s="332"/>
      <c r="BA331" s="332"/>
      <c r="BB331" s="332"/>
      <c r="BC331" s="332"/>
      <c r="BD331" s="332"/>
      <c r="BE331" s="332"/>
      <c r="BF331" s="332"/>
      <c r="BG331" s="332"/>
      <c r="BH331" s="332"/>
      <c r="BI331" s="332"/>
      <c r="BJ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c r="CI331" s="332"/>
      <c r="CJ331" s="332"/>
      <c r="CK331" s="332"/>
      <c r="CL331" s="332"/>
      <c r="CM331" s="332"/>
      <c r="CN331" s="332"/>
      <c r="CO331" s="332"/>
      <c r="CP331" s="332"/>
    </row>
    <row r="332" spans="1:94" ht="15.75" customHeight="1">
      <c r="A332" s="335" t="s">
        <v>967</v>
      </c>
      <c r="B332" s="335"/>
      <c r="C332" s="335"/>
      <c r="D332" s="335"/>
      <c r="E332" s="335"/>
      <c r="F332" s="335"/>
      <c r="G332" s="335"/>
      <c r="H332" s="335"/>
      <c r="I332" s="335"/>
      <c r="J332" s="335"/>
      <c r="K332" s="335"/>
      <c r="L332" s="335"/>
      <c r="M332" s="335"/>
      <c r="N332" s="335"/>
      <c r="O332" s="335"/>
      <c r="P332" s="335"/>
      <c r="Q332" s="335"/>
      <c r="R332" s="335"/>
      <c r="S332" s="335"/>
      <c r="T332" s="335"/>
      <c r="U332" s="335"/>
      <c r="V332" s="335"/>
      <c r="W332" s="335"/>
      <c r="X332" s="335"/>
      <c r="Y332" s="335"/>
      <c r="Z332" s="335"/>
      <c r="AA332" s="335"/>
      <c r="AB332" s="335"/>
      <c r="AC332" s="335"/>
      <c r="AD332" s="335"/>
      <c r="AE332" s="335"/>
      <c r="AF332" s="335"/>
      <c r="AG332" s="335"/>
      <c r="AH332" s="335"/>
      <c r="AI332" s="335"/>
      <c r="AJ332" s="335"/>
      <c r="AK332" s="335"/>
      <c r="AL332" s="335"/>
      <c r="AM332" s="335"/>
      <c r="AN332" s="335"/>
      <c r="AO332" s="335"/>
      <c r="AP332" s="335"/>
      <c r="AQ332" s="335"/>
      <c r="AR332" s="335"/>
      <c r="AS332" s="335"/>
      <c r="AT332" s="335"/>
      <c r="AU332" s="335"/>
      <c r="AV332" s="335"/>
      <c r="AW332" s="335"/>
      <c r="AX332" s="335"/>
      <c r="AY332" s="335"/>
      <c r="AZ332" s="335"/>
      <c r="BA332" s="335"/>
      <c r="BB332" s="335"/>
      <c r="BC332" s="335"/>
      <c r="BD332" s="335"/>
      <c r="BE332" s="335"/>
      <c r="BF332" s="335"/>
      <c r="BG332" s="335"/>
      <c r="BH332" s="335"/>
      <c r="BI332" s="335"/>
      <c r="BJ332" s="335"/>
      <c r="BK332" s="335"/>
      <c r="BL332" s="335"/>
      <c r="BM332" s="335"/>
      <c r="BN332" s="335"/>
      <c r="BO332" s="335"/>
      <c r="BP332" s="335"/>
      <c r="BQ332" s="335"/>
      <c r="BR332" s="335"/>
      <c r="BS332" s="335"/>
      <c r="BT332" s="335"/>
      <c r="BU332" s="335"/>
      <c r="BV332" s="335"/>
      <c r="BW332" s="335"/>
      <c r="BX332" s="335"/>
      <c r="BY332" s="335"/>
      <c r="BZ332" s="335"/>
      <c r="CA332" s="335"/>
      <c r="CB332" s="335"/>
      <c r="CC332" s="335"/>
      <c r="CD332" s="335"/>
      <c r="CE332" s="335"/>
      <c r="CF332" s="335"/>
      <c r="CG332" s="335"/>
      <c r="CH332" s="335"/>
      <c r="CI332" s="335"/>
      <c r="CJ332" s="335"/>
      <c r="CK332" s="335"/>
      <c r="CL332" s="335"/>
      <c r="CM332" s="335"/>
      <c r="CN332" s="335"/>
      <c r="CO332" s="335"/>
      <c r="CP332" s="335"/>
    </row>
    <row r="333" spans="1:94" ht="198.75" customHeight="1">
      <c r="A333" s="332" t="s">
        <v>968</v>
      </c>
      <c r="B333" s="332"/>
      <c r="C333" s="332"/>
      <c r="D333" s="332"/>
      <c r="E333" s="332"/>
      <c r="F333" s="332"/>
      <c r="G333" s="332"/>
      <c r="H333" s="332"/>
      <c r="I333" s="332"/>
      <c r="J333" s="332"/>
      <c r="K333" s="332"/>
      <c r="L333" s="332"/>
      <c r="M333" s="332"/>
      <c r="N333" s="332"/>
      <c r="O333" s="332"/>
      <c r="P333" s="332"/>
      <c r="Q333" s="332"/>
      <c r="R333" s="332"/>
      <c r="S333" s="332"/>
      <c r="T333" s="332"/>
      <c r="U333" s="332"/>
      <c r="V333" s="332"/>
      <c r="W333" s="332"/>
      <c r="X333" s="332"/>
      <c r="Y333" s="332"/>
      <c r="Z333" s="332"/>
      <c r="AA333" s="332"/>
      <c r="AB333" s="332"/>
      <c r="AC333" s="332"/>
      <c r="AD333" s="332"/>
      <c r="AE333" s="332"/>
      <c r="AF333" s="332"/>
      <c r="AG333" s="332"/>
      <c r="AH333" s="332"/>
      <c r="AI333" s="332"/>
      <c r="AJ333" s="332"/>
      <c r="AK333" s="332"/>
      <c r="AL333" s="332"/>
      <c r="AM333" s="332"/>
      <c r="AN333" s="332"/>
      <c r="AO333" s="332"/>
      <c r="AP333" s="332"/>
      <c r="AQ333" s="332"/>
      <c r="AR333" s="332"/>
      <c r="AS333" s="332"/>
      <c r="AT333" s="332"/>
      <c r="AU333" s="332"/>
      <c r="AV333" s="332"/>
      <c r="AW333" s="332"/>
      <c r="AX333" s="332"/>
      <c r="AY333" s="332"/>
      <c r="AZ333" s="332"/>
      <c r="BA333" s="332"/>
      <c r="BB333" s="332"/>
      <c r="BC333" s="332"/>
      <c r="BD333" s="332"/>
      <c r="BE333" s="332"/>
      <c r="BF333" s="332"/>
      <c r="BG333" s="332"/>
      <c r="BH333" s="332"/>
      <c r="BI333" s="332"/>
      <c r="BJ333" s="332"/>
      <c r="BK333" s="332"/>
      <c r="BL333" s="332"/>
      <c r="BM333" s="332"/>
      <c r="BN333" s="332"/>
      <c r="BO333" s="332"/>
      <c r="BP333" s="332"/>
      <c r="BQ333" s="332"/>
      <c r="BR333" s="332"/>
      <c r="BS333" s="332"/>
      <c r="BT333" s="332"/>
      <c r="BU333" s="332"/>
      <c r="BV333" s="332"/>
      <c r="BW333" s="332"/>
      <c r="BX333" s="332"/>
      <c r="BY333" s="332"/>
      <c r="BZ333" s="332"/>
      <c r="CA333" s="332"/>
      <c r="CB333" s="332"/>
      <c r="CC333" s="332"/>
      <c r="CD333" s="332"/>
      <c r="CE333" s="332"/>
      <c r="CF333" s="332"/>
      <c r="CG333" s="332"/>
      <c r="CH333" s="332"/>
      <c r="CI333" s="332"/>
      <c r="CJ333" s="332"/>
      <c r="CK333" s="332"/>
      <c r="CL333" s="332"/>
      <c r="CM333" s="332"/>
      <c r="CN333" s="332"/>
      <c r="CO333" s="332"/>
      <c r="CP333" s="332"/>
    </row>
    <row r="334" spans="1:94" ht="15.75" customHeight="1">
      <c r="A334" s="335" t="s">
        <v>969</v>
      </c>
      <c r="B334" s="335"/>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c r="AA334" s="335"/>
      <c r="AB334" s="335"/>
      <c r="AC334" s="335"/>
      <c r="AD334" s="335"/>
      <c r="AE334" s="335"/>
      <c r="AF334" s="335"/>
      <c r="AG334" s="335"/>
      <c r="AH334" s="335"/>
      <c r="AI334" s="335"/>
      <c r="AJ334" s="335"/>
      <c r="AK334" s="335"/>
      <c r="AL334" s="335"/>
      <c r="AM334" s="335"/>
      <c r="AN334" s="335"/>
      <c r="AO334" s="335"/>
      <c r="AP334" s="335"/>
      <c r="AQ334" s="335"/>
      <c r="AR334" s="335"/>
      <c r="AS334" s="335"/>
      <c r="AT334" s="335"/>
      <c r="AU334" s="335"/>
      <c r="AV334" s="335"/>
      <c r="AW334" s="335"/>
      <c r="AX334" s="335"/>
      <c r="AY334" s="335"/>
      <c r="AZ334" s="335"/>
      <c r="BA334" s="335"/>
      <c r="BB334" s="335"/>
      <c r="BC334" s="335"/>
      <c r="BD334" s="335"/>
      <c r="BE334" s="335"/>
      <c r="BF334" s="335"/>
      <c r="BG334" s="335"/>
      <c r="BH334" s="335"/>
      <c r="BI334" s="335"/>
      <c r="BJ334" s="335"/>
      <c r="BK334" s="335"/>
      <c r="BL334" s="335"/>
      <c r="BM334" s="335"/>
      <c r="BN334" s="335"/>
      <c r="BO334" s="335"/>
      <c r="BP334" s="335"/>
      <c r="BQ334" s="335"/>
      <c r="BR334" s="335"/>
      <c r="BS334" s="335"/>
      <c r="BT334" s="335"/>
      <c r="BU334" s="335"/>
      <c r="BV334" s="335"/>
      <c r="BW334" s="335"/>
      <c r="BX334" s="335"/>
      <c r="BY334" s="335"/>
      <c r="BZ334" s="335"/>
      <c r="CA334" s="335"/>
      <c r="CB334" s="335"/>
      <c r="CC334" s="335"/>
      <c r="CD334" s="335"/>
      <c r="CE334" s="335"/>
      <c r="CF334" s="335"/>
      <c r="CG334" s="335"/>
      <c r="CH334" s="335"/>
      <c r="CI334" s="335"/>
      <c r="CJ334" s="335"/>
      <c r="CK334" s="335"/>
      <c r="CL334" s="335"/>
      <c r="CM334" s="335"/>
      <c r="CN334" s="335"/>
      <c r="CO334" s="335"/>
      <c r="CP334" s="335"/>
    </row>
    <row r="335" spans="1:94" ht="146.25" customHeight="1">
      <c r="A335" s="332" t="s">
        <v>970</v>
      </c>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c r="AA335" s="332"/>
      <c r="AB335" s="332"/>
      <c r="AC335" s="332"/>
      <c r="AD335" s="332"/>
      <c r="AE335" s="332"/>
      <c r="AF335" s="332"/>
      <c r="AG335" s="332"/>
      <c r="AH335" s="332"/>
      <c r="AI335" s="332"/>
      <c r="AJ335" s="332"/>
      <c r="AK335" s="332"/>
      <c r="AL335" s="332"/>
      <c r="AM335" s="332"/>
      <c r="AN335" s="332"/>
      <c r="AO335" s="332"/>
      <c r="AP335" s="332"/>
      <c r="AQ335" s="332"/>
      <c r="AR335" s="332"/>
      <c r="AS335" s="332"/>
      <c r="AT335" s="332"/>
      <c r="AU335" s="332"/>
      <c r="AV335" s="332"/>
      <c r="AW335" s="332"/>
      <c r="AX335" s="332"/>
      <c r="AY335" s="332"/>
      <c r="AZ335" s="332"/>
      <c r="BA335" s="332"/>
      <c r="BB335" s="332"/>
      <c r="BC335" s="332"/>
      <c r="BD335" s="332"/>
      <c r="BE335" s="332"/>
      <c r="BF335" s="332"/>
      <c r="BG335" s="332"/>
      <c r="BH335" s="332"/>
      <c r="BI335" s="332"/>
      <c r="BJ335" s="332"/>
      <c r="BK335" s="332"/>
      <c r="BL335" s="332"/>
      <c r="BM335" s="332"/>
      <c r="BN335" s="332"/>
      <c r="BO335" s="332"/>
      <c r="BP335" s="332"/>
      <c r="BQ335" s="332"/>
      <c r="BR335" s="332"/>
      <c r="BS335" s="332"/>
      <c r="BT335" s="332"/>
      <c r="BU335" s="332"/>
      <c r="BV335" s="332"/>
      <c r="BW335" s="332"/>
      <c r="BX335" s="332"/>
      <c r="BY335" s="332"/>
      <c r="BZ335" s="332"/>
      <c r="CA335" s="332"/>
      <c r="CB335" s="332"/>
      <c r="CC335" s="332"/>
      <c r="CD335" s="332"/>
      <c r="CE335" s="332"/>
      <c r="CF335" s="332"/>
      <c r="CG335" s="332"/>
      <c r="CH335" s="332"/>
      <c r="CI335" s="332"/>
      <c r="CJ335" s="332"/>
      <c r="CK335" s="332"/>
      <c r="CL335" s="332"/>
      <c r="CM335" s="332"/>
      <c r="CN335" s="332"/>
      <c r="CO335" s="332"/>
      <c r="CP335" s="332"/>
    </row>
    <row r="336" spans="1:94" ht="15.75" customHeight="1">
      <c r="A336" s="335" t="s">
        <v>971</v>
      </c>
      <c r="B336" s="335"/>
      <c r="C336" s="335"/>
      <c r="D336" s="335"/>
      <c r="E336" s="335"/>
      <c r="F336" s="335"/>
      <c r="G336" s="335"/>
      <c r="H336" s="335"/>
      <c r="I336" s="335"/>
      <c r="J336" s="335"/>
      <c r="K336" s="335"/>
      <c r="L336" s="335"/>
      <c r="M336" s="335"/>
      <c r="N336" s="335"/>
      <c r="O336" s="335"/>
      <c r="P336" s="335"/>
      <c r="Q336" s="335"/>
      <c r="R336" s="335"/>
      <c r="S336" s="335"/>
      <c r="T336" s="335"/>
      <c r="U336" s="335"/>
      <c r="V336" s="335"/>
      <c r="W336" s="335"/>
      <c r="X336" s="335"/>
      <c r="Y336" s="335"/>
      <c r="Z336" s="335"/>
      <c r="AA336" s="335"/>
      <c r="AB336" s="335"/>
      <c r="AC336" s="335"/>
      <c r="AD336" s="335"/>
      <c r="AE336" s="335"/>
      <c r="AF336" s="335"/>
      <c r="AG336" s="335"/>
      <c r="AH336" s="335"/>
      <c r="AI336" s="335"/>
      <c r="AJ336" s="335"/>
      <c r="AK336" s="335"/>
      <c r="AL336" s="335"/>
      <c r="AM336" s="335"/>
      <c r="AN336" s="335"/>
      <c r="AO336" s="335"/>
      <c r="AP336" s="335"/>
      <c r="AQ336" s="335"/>
      <c r="AR336" s="335"/>
      <c r="AS336" s="335"/>
      <c r="AT336" s="335"/>
      <c r="AU336" s="335"/>
      <c r="AV336" s="335"/>
      <c r="AW336" s="335"/>
      <c r="AX336" s="335"/>
      <c r="AY336" s="335"/>
      <c r="AZ336" s="335"/>
      <c r="BA336" s="335"/>
      <c r="BB336" s="335"/>
      <c r="BC336" s="335"/>
      <c r="BD336" s="335"/>
      <c r="BE336" s="335"/>
      <c r="BF336" s="335"/>
      <c r="BG336" s="335"/>
      <c r="BH336" s="335"/>
      <c r="BI336" s="335"/>
      <c r="BJ336" s="335"/>
      <c r="BK336" s="335"/>
      <c r="BL336" s="335"/>
      <c r="BM336" s="335"/>
      <c r="BN336" s="335"/>
      <c r="BO336" s="335"/>
      <c r="BP336" s="335"/>
      <c r="BQ336" s="335"/>
      <c r="BR336" s="335"/>
      <c r="BS336" s="335"/>
      <c r="BT336" s="335"/>
      <c r="BU336" s="335"/>
      <c r="BV336" s="335"/>
      <c r="BW336" s="335"/>
      <c r="BX336" s="335"/>
      <c r="BY336" s="335"/>
      <c r="BZ336" s="335"/>
      <c r="CA336" s="335"/>
      <c r="CB336" s="335"/>
      <c r="CC336" s="335"/>
      <c r="CD336" s="335"/>
      <c r="CE336" s="335"/>
      <c r="CF336" s="335"/>
      <c r="CG336" s="335"/>
      <c r="CH336" s="335"/>
      <c r="CI336" s="335"/>
      <c r="CJ336" s="335"/>
      <c r="CK336" s="335"/>
      <c r="CL336" s="335"/>
      <c r="CM336" s="335"/>
      <c r="CN336" s="335"/>
      <c r="CO336" s="335"/>
      <c r="CP336" s="335"/>
    </row>
    <row r="337" spans="1:94" ht="82.5" customHeight="1">
      <c r="A337" s="332" t="s">
        <v>972</v>
      </c>
      <c r="B337" s="332"/>
      <c r="C337" s="332"/>
      <c r="D337" s="332"/>
      <c r="E337" s="332"/>
      <c r="F337" s="332"/>
      <c r="G337" s="332"/>
      <c r="H337" s="332"/>
      <c r="I337" s="332"/>
      <c r="J337" s="332"/>
      <c r="K337" s="332"/>
      <c r="L337" s="332"/>
      <c r="M337" s="332"/>
      <c r="N337" s="332"/>
      <c r="O337" s="332"/>
      <c r="P337" s="332"/>
      <c r="Q337" s="332"/>
      <c r="R337" s="332"/>
      <c r="S337" s="332"/>
      <c r="T337" s="332"/>
      <c r="U337" s="332"/>
      <c r="V337" s="332"/>
      <c r="W337" s="332"/>
      <c r="X337" s="332"/>
      <c r="Y337" s="332"/>
      <c r="Z337" s="332"/>
      <c r="AA337" s="332"/>
      <c r="AB337" s="332"/>
      <c r="AC337" s="332"/>
      <c r="AD337" s="332"/>
      <c r="AE337" s="332"/>
      <c r="AF337" s="332"/>
      <c r="AG337" s="332"/>
      <c r="AH337" s="332"/>
      <c r="AI337" s="332"/>
      <c r="AJ337" s="332"/>
      <c r="AK337" s="332"/>
      <c r="AL337" s="332"/>
      <c r="AM337" s="332"/>
      <c r="AN337" s="332"/>
      <c r="AO337" s="332"/>
      <c r="AP337" s="332"/>
      <c r="AQ337" s="332"/>
      <c r="AR337" s="332"/>
      <c r="AS337" s="332"/>
      <c r="AT337" s="332"/>
      <c r="AU337" s="332"/>
      <c r="AV337" s="332"/>
      <c r="AW337" s="332"/>
      <c r="AX337" s="332"/>
      <c r="AY337" s="332"/>
      <c r="AZ337" s="332"/>
      <c r="BA337" s="332"/>
      <c r="BB337" s="332"/>
      <c r="BC337" s="332"/>
      <c r="BD337" s="332"/>
      <c r="BE337" s="332"/>
      <c r="BF337" s="332"/>
      <c r="BG337" s="332"/>
      <c r="BH337" s="332"/>
      <c r="BI337" s="332"/>
      <c r="BJ337" s="332"/>
      <c r="BK337" s="332"/>
      <c r="BL337" s="332"/>
      <c r="BM337" s="332"/>
      <c r="BN337" s="332"/>
      <c r="BO337" s="332"/>
      <c r="BP337" s="332"/>
      <c r="BQ337" s="332"/>
      <c r="BR337" s="332"/>
      <c r="BS337" s="332"/>
      <c r="BT337" s="332"/>
      <c r="BU337" s="332"/>
      <c r="BV337" s="332"/>
      <c r="BW337" s="332"/>
      <c r="BX337" s="332"/>
      <c r="BY337" s="332"/>
      <c r="BZ337" s="332"/>
      <c r="CA337" s="332"/>
      <c r="CB337" s="332"/>
      <c r="CC337" s="332"/>
      <c r="CD337" s="332"/>
      <c r="CE337" s="332"/>
      <c r="CF337" s="332"/>
      <c r="CG337" s="332"/>
      <c r="CH337" s="332"/>
      <c r="CI337" s="332"/>
      <c r="CJ337" s="332"/>
      <c r="CK337" s="332"/>
      <c r="CL337" s="332"/>
      <c r="CM337" s="332"/>
      <c r="CN337" s="332"/>
      <c r="CO337" s="332"/>
      <c r="CP337" s="332"/>
    </row>
    <row r="338" spans="1:94" ht="20.25" customHeight="1">
      <c r="A338" s="336" t="s">
        <v>57</v>
      </c>
      <c r="B338" s="336"/>
      <c r="C338" s="336"/>
      <c r="D338" s="336"/>
      <c r="E338" s="336"/>
      <c r="F338" s="336"/>
      <c r="G338" s="336"/>
      <c r="H338" s="337" t="s">
        <v>427</v>
      </c>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t="s">
        <v>973</v>
      </c>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t="s">
        <v>974</v>
      </c>
      <c r="BL338" s="337"/>
      <c r="BM338" s="337"/>
      <c r="BN338" s="337"/>
      <c r="BO338" s="337"/>
      <c r="BP338" s="337"/>
      <c r="BQ338" s="337"/>
      <c r="BR338" s="337"/>
      <c r="BS338" s="337"/>
      <c r="BT338" s="337"/>
      <c r="BU338" s="337"/>
      <c r="BV338" s="337"/>
      <c r="BW338" s="337"/>
      <c r="BX338" s="337"/>
      <c r="BY338" s="337"/>
      <c r="BZ338" s="337"/>
      <c r="CA338" s="338" t="s">
        <v>206</v>
      </c>
      <c r="CB338" s="338"/>
      <c r="CC338" s="338"/>
      <c r="CD338" s="338"/>
      <c r="CE338" s="338"/>
      <c r="CF338" s="338"/>
      <c r="CG338" s="338"/>
      <c r="CH338" s="338"/>
      <c r="CI338" s="338"/>
      <c r="CJ338" s="338"/>
      <c r="CK338" s="338"/>
      <c r="CL338" s="338"/>
      <c r="CM338" s="338"/>
      <c r="CN338" s="338"/>
      <c r="CO338" s="338"/>
      <c r="CP338" s="338"/>
    </row>
    <row r="339" spans="1:94" ht="20.25" customHeight="1">
      <c r="A339" s="336"/>
      <c r="B339" s="336"/>
      <c r="C339" s="336"/>
      <c r="D339" s="336"/>
      <c r="E339" s="336"/>
      <c r="F339" s="336"/>
      <c r="G339" s="336"/>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8"/>
      <c r="CB339" s="338"/>
      <c r="CC339" s="338"/>
      <c r="CD339" s="338"/>
      <c r="CE339" s="338"/>
      <c r="CF339" s="338"/>
      <c r="CG339" s="338"/>
      <c r="CH339" s="338"/>
      <c r="CI339" s="338"/>
      <c r="CJ339" s="338"/>
      <c r="CK339" s="338"/>
      <c r="CL339" s="338"/>
      <c r="CM339" s="338"/>
      <c r="CN339" s="338"/>
      <c r="CO339" s="338"/>
      <c r="CP339" s="338"/>
    </row>
    <row r="340" spans="1:94">
      <c r="A340" s="316"/>
      <c r="B340" s="316"/>
      <c r="C340" s="316"/>
      <c r="D340" s="316"/>
      <c r="E340" s="316"/>
      <c r="F340" s="316"/>
      <c r="G340" s="316"/>
      <c r="H340" s="324" t="s">
        <v>701</v>
      </c>
      <c r="I340" s="324"/>
      <c r="J340" s="324"/>
      <c r="K340" s="324"/>
      <c r="L340" s="324"/>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4"/>
      <c r="AL340" s="324"/>
      <c r="AM340" s="324"/>
      <c r="AN340" s="312"/>
      <c r="AO340" s="312"/>
      <c r="AP340" s="312"/>
      <c r="AQ340" s="312"/>
      <c r="AR340" s="312"/>
      <c r="AS340" s="312"/>
      <c r="AT340" s="312"/>
      <c r="AU340" s="312"/>
      <c r="AV340" s="312"/>
      <c r="AW340" s="312"/>
      <c r="AX340" s="312"/>
      <c r="AY340" s="312"/>
      <c r="AZ340" s="312"/>
      <c r="BA340" s="312"/>
      <c r="BB340" s="312"/>
      <c r="BC340" s="312"/>
      <c r="BD340" s="312"/>
      <c r="BE340" s="312"/>
      <c r="BF340" s="312"/>
      <c r="BG340" s="312"/>
      <c r="BH340" s="312"/>
      <c r="BI340" s="312"/>
      <c r="BJ340" s="312"/>
      <c r="BK340" s="312"/>
      <c r="BL340" s="312"/>
      <c r="BM340" s="312"/>
      <c r="BN340" s="312"/>
      <c r="BO340" s="312"/>
      <c r="BP340" s="312"/>
      <c r="BQ340" s="312"/>
      <c r="BR340" s="312"/>
      <c r="BS340" s="312"/>
      <c r="BT340" s="312"/>
      <c r="BU340" s="312"/>
      <c r="BV340" s="312"/>
      <c r="BW340" s="312"/>
      <c r="BX340" s="312"/>
      <c r="BY340" s="312"/>
      <c r="BZ340" s="312"/>
      <c r="CA340" s="318"/>
      <c r="CB340" s="318"/>
      <c r="CC340" s="318"/>
      <c r="CD340" s="318"/>
      <c r="CE340" s="318"/>
      <c r="CF340" s="318"/>
      <c r="CG340" s="318"/>
      <c r="CH340" s="318"/>
      <c r="CI340" s="318"/>
      <c r="CJ340" s="318"/>
      <c r="CK340" s="318"/>
      <c r="CL340" s="318"/>
      <c r="CM340" s="318"/>
      <c r="CN340" s="318"/>
      <c r="CO340" s="318"/>
      <c r="CP340" s="318"/>
    </row>
    <row r="341" spans="1:94">
      <c r="A341" s="316">
        <v>1</v>
      </c>
      <c r="B341" s="316"/>
      <c r="C341" s="316"/>
      <c r="D341" s="316"/>
      <c r="E341" s="316"/>
      <c r="F341" s="316"/>
      <c r="G341" s="316"/>
      <c r="H341" s="317" t="s">
        <v>956</v>
      </c>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317"/>
      <c r="AE341" s="317"/>
      <c r="AF341" s="317"/>
      <c r="AG341" s="317"/>
      <c r="AH341" s="317"/>
      <c r="AI341" s="317"/>
      <c r="AJ341" s="317"/>
      <c r="AK341" s="317"/>
      <c r="AL341" s="317"/>
      <c r="AM341" s="317"/>
      <c r="AN341" s="312">
        <f>BCTHTCR!D14</f>
        <v>47283738</v>
      </c>
      <c r="AO341" s="312"/>
      <c r="AP341" s="312"/>
      <c r="AQ341" s="312"/>
      <c r="AR341" s="312"/>
      <c r="AS341" s="312"/>
      <c r="AT341" s="312"/>
      <c r="AU341" s="312"/>
      <c r="AV341" s="312"/>
      <c r="AW341" s="312"/>
      <c r="AX341" s="312"/>
      <c r="AY341" s="312"/>
      <c r="AZ341" s="312"/>
      <c r="BA341" s="312"/>
      <c r="BB341" s="312"/>
      <c r="BC341" s="312"/>
      <c r="BD341" s="312"/>
      <c r="BE341" s="312"/>
      <c r="BF341" s="312"/>
      <c r="BG341" s="312"/>
      <c r="BH341" s="312"/>
      <c r="BI341" s="312"/>
      <c r="BJ341" s="312"/>
      <c r="BK341" s="312"/>
      <c r="BL341" s="312"/>
      <c r="BM341" s="312"/>
      <c r="BN341" s="312"/>
      <c r="BO341" s="312"/>
      <c r="BP341" s="312"/>
      <c r="BQ341" s="312"/>
      <c r="BR341" s="312"/>
      <c r="BS341" s="312"/>
      <c r="BT341" s="312"/>
      <c r="BU341" s="312"/>
      <c r="BV341" s="312"/>
      <c r="BW341" s="312"/>
      <c r="BX341" s="312"/>
      <c r="BY341" s="312"/>
      <c r="BZ341" s="312"/>
      <c r="CA341" s="318">
        <f>AN341+BK341</f>
        <v>47283738</v>
      </c>
      <c r="CB341" s="318"/>
      <c r="CC341" s="318"/>
      <c r="CD341" s="318"/>
      <c r="CE341" s="318"/>
      <c r="CF341" s="318"/>
      <c r="CG341" s="318"/>
      <c r="CH341" s="318"/>
      <c r="CI341" s="318"/>
      <c r="CJ341" s="318"/>
      <c r="CK341" s="318"/>
      <c r="CL341" s="318"/>
      <c r="CM341" s="318"/>
      <c r="CN341" s="318"/>
      <c r="CO341" s="318"/>
      <c r="CP341" s="318"/>
    </row>
    <row r="342" spans="1:94">
      <c r="A342" s="316">
        <v>2</v>
      </c>
      <c r="B342" s="316"/>
      <c r="C342" s="316"/>
      <c r="D342" s="316"/>
      <c r="E342" s="316"/>
      <c r="F342" s="316"/>
      <c r="G342" s="316"/>
      <c r="H342" s="317" t="s">
        <v>975</v>
      </c>
      <c r="I342" s="317"/>
      <c r="J342" s="317"/>
      <c r="K342" s="317"/>
      <c r="L342" s="317"/>
      <c r="M342" s="317"/>
      <c r="N342" s="317"/>
      <c r="O342" s="317"/>
      <c r="P342" s="317"/>
      <c r="Q342" s="317"/>
      <c r="R342" s="317"/>
      <c r="S342" s="317"/>
      <c r="T342" s="317"/>
      <c r="U342" s="317"/>
      <c r="V342" s="317"/>
      <c r="W342" s="317"/>
      <c r="X342" s="317"/>
      <c r="Y342" s="317"/>
      <c r="Z342" s="317"/>
      <c r="AA342" s="317"/>
      <c r="AB342" s="317"/>
      <c r="AC342" s="317"/>
      <c r="AD342" s="317"/>
      <c r="AE342" s="317"/>
      <c r="AF342" s="317"/>
      <c r="AG342" s="317"/>
      <c r="AH342" s="317"/>
      <c r="AI342" s="317"/>
      <c r="AJ342" s="317"/>
      <c r="AK342" s="317"/>
      <c r="AL342" s="317"/>
      <c r="AM342" s="317"/>
      <c r="AN342" s="312">
        <f>BCTHTCR!D19+BCTHTCR!D29+BCTHTCR!D32</f>
        <v>70117541825</v>
      </c>
      <c r="AO342" s="312"/>
      <c r="AP342" s="312"/>
      <c r="AQ342" s="312"/>
      <c r="AR342" s="312"/>
      <c r="AS342" s="312"/>
      <c r="AT342" s="312"/>
      <c r="AU342" s="312"/>
      <c r="AV342" s="312"/>
      <c r="AW342" s="312"/>
      <c r="AX342" s="312"/>
      <c r="AY342" s="312"/>
      <c r="AZ342" s="312"/>
      <c r="BA342" s="312"/>
      <c r="BB342" s="312"/>
      <c r="BC342" s="312"/>
      <c r="BD342" s="312"/>
      <c r="BE342" s="312"/>
      <c r="BF342" s="312"/>
      <c r="BG342" s="312"/>
      <c r="BH342" s="312"/>
      <c r="BI342" s="312"/>
      <c r="BJ342" s="312"/>
      <c r="BK342" s="312"/>
      <c r="BL342" s="312"/>
      <c r="BM342" s="312"/>
      <c r="BN342" s="312"/>
      <c r="BO342" s="312"/>
      <c r="BP342" s="312"/>
      <c r="BQ342" s="312"/>
      <c r="BR342" s="312"/>
      <c r="BS342" s="312"/>
      <c r="BT342" s="312"/>
      <c r="BU342" s="312"/>
      <c r="BV342" s="312"/>
      <c r="BW342" s="312"/>
      <c r="BX342" s="312"/>
      <c r="BY342" s="312"/>
      <c r="BZ342" s="312"/>
      <c r="CA342" s="318">
        <f>AN342+BK342</f>
        <v>70117541825</v>
      </c>
      <c r="CB342" s="318"/>
      <c r="CC342" s="318"/>
      <c r="CD342" s="318"/>
      <c r="CE342" s="318"/>
      <c r="CF342" s="318"/>
      <c r="CG342" s="318"/>
      <c r="CH342" s="318"/>
      <c r="CI342" s="318"/>
      <c r="CJ342" s="318"/>
      <c r="CK342" s="318"/>
      <c r="CL342" s="318"/>
      <c r="CM342" s="318"/>
      <c r="CN342" s="318"/>
      <c r="CO342" s="318"/>
      <c r="CP342" s="318"/>
    </row>
    <row r="343" spans="1:94">
      <c r="A343" s="316">
        <v>3</v>
      </c>
      <c r="B343" s="316"/>
      <c r="C343" s="316"/>
      <c r="D343" s="316"/>
      <c r="E343" s="316"/>
      <c r="F343" s="316"/>
      <c r="G343" s="316"/>
      <c r="H343" s="317" t="s">
        <v>976</v>
      </c>
      <c r="I343" s="317"/>
      <c r="J343" s="317"/>
      <c r="K343" s="317"/>
      <c r="L343" s="317"/>
      <c r="M343" s="317"/>
      <c r="N343" s="317"/>
      <c r="O343" s="317"/>
      <c r="P343" s="317"/>
      <c r="Q343" s="317"/>
      <c r="R343" s="317"/>
      <c r="S343" s="317"/>
      <c r="T343" s="317"/>
      <c r="U343" s="317"/>
      <c r="V343" s="317"/>
      <c r="W343" s="317"/>
      <c r="X343" s="317"/>
      <c r="Y343" s="317"/>
      <c r="Z343" s="317"/>
      <c r="AA343" s="317"/>
      <c r="AB343" s="317"/>
      <c r="AC343" s="317"/>
      <c r="AD343" s="317"/>
      <c r="AE343" s="317"/>
      <c r="AF343" s="317"/>
      <c r="AG343" s="317"/>
      <c r="AH343" s="317"/>
      <c r="AI343" s="317"/>
      <c r="AJ343" s="317"/>
      <c r="AK343" s="317"/>
      <c r="AL343" s="317"/>
      <c r="AM343" s="317"/>
      <c r="AN343" s="312">
        <f>BCTHTCR!D17+BCTHTCR!D18</f>
        <v>82757826000</v>
      </c>
      <c r="AO343" s="312"/>
      <c r="AP343" s="312"/>
      <c r="AQ343" s="312"/>
      <c r="AR343" s="312"/>
      <c r="AS343" s="312"/>
      <c r="AT343" s="312"/>
      <c r="AU343" s="312"/>
      <c r="AV343" s="312"/>
      <c r="AW343" s="312"/>
      <c r="AX343" s="312"/>
      <c r="AY343" s="312"/>
      <c r="AZ343" s="312"/>
      <c r="BA343" s="312"/>
      <c r="BB343" s="312"/>
      <c r="BC343" s="312"/>
      <c r="BD343" s="312"/>
      <c r="BE343" s="312"/>
      <c r="BF343" s="312"/>
      <c r="BG343" s="312"/>
      <c r="BH343" s="312"/>
      <c r="BI343" s="312"/>
      <c r="BJ343" s="312"/>
      <c r="BK343" s="312"/>
      <c r="BL343" s="312"/>
      <c r="BM343" s="312"/>
      <c r="BN343" s="312"/>
      <c r="BO343" s="312"/>
      <c r="BP343" s="312"/>
      <c r="BQ343" s="312"/>
      <c r="BR343" s="312"/>
      <c r="BS343" s="312"/>
      <c r="BT343" s="312"/>
      <c r="BU343" s="312"/>
      <c r="BV343" s="312"/>
      <c r="BW343" s="312"/>
      <c r="BX343" s="312"/>
      <c r="BY343" s="312"/>
      <c r="BZ343" s="312"/>
      <c r="CA343" s="318">
        <f>AN343+BK343</f>
        <v>82757826000</v>
      </c>
      <c r="CB343" s="318"/>
      <c r="CC343" s="318"/>
      <c r="CD343" s="318"/>
      <c r="CE343" s="318"/>
      <c r="CF343" s="318"/>
      <c r="CG343" s="318"/>
      <c r="CH343" s="318"/>
      <c r="CI343" s="318"/>
      <c r="CJ343" s="318"/>
      <c r="CK343" s="318"/>
      <c r="CL343" s="318"/>
      <c r="CM343" s="318"/>
      <c r="CN343" s="318"/>
      <c r="CO343" s="318"/>
      <c r="CP343" s="318"/>
    </row>
    <row r="344" spans="1:94">
      <c r="A344" s="316">
        <v>4</v>
      </c>
      <c r="B344" s="316"/>
      <c r="C344" s="316"/>
      <c r="D344" s="316"/>
      <c r="E344" s="316"/>
      <c r="F344" s="316"/>
      <c r="G344" s="316"/>
      <c r="H344" s="317" t="s">
        <v>959</v>
      </c>
      <c r="I344" s="317"/>
      <c r="J344" s="317"/>
      <c r="K344" s="317"/>
      <c r="L344" s="317"/>
      <c r="M344" s="317"/>
      <c r="N344" s="317"/>
      <c r="O344" s="317"/>
      <c r="P344" s="317"/>
      <c r="Q344" s="317"/>
      <c r="R344" s="317"/>
      <c r="S344" s="317"/>
      <c r="T344" s="317"/>
      <c r="U344" s="317"/>
      <c r="V344" s="317"/>
      <c r="W344" s="317"/>
      <c r="X344" s="317"/>
      <c r="Y344" s="317"/>
      <c r="Z344" s="317"/>
      <c r="AA344" s="317"/>
      <c r="AB344" s="317"/>
      <c r="AC344" s="317"/>
      <c r="AD344" s="317"/>
      <c r="AE344" s="317"/>
      <c r="AF344" s="317"/>
      <c r="AG344" s="317"/>
      <c r="AH344" s="317"/>
      <c r="AI344" s="317"/>
      <c r="AJ344" s="317"/>
      <c r="AK344" s="317"/>
      <c r="AL344" s="317"/>
      <c r="AM344" s="317"/>
      <c r="AN344" s="312">
        <f>BCTHTCR!D38</f>
        <v>10600000</v>
      </c>
      <c r="AO344" s="312"/>
      <c r="AP344" s="312"/>
      <c r="AQ344" s="312"/>
      <c r="AR344" s="312"/>
      <c r="AS344" s="312"/>
      <c r="AT344" s="312"/>
      <c r="AU344" s="312"/>
      <c r="AV344" s="312"/>
      <c r="AW344" s="312"/>
      <c r="AX344" s="312"/>
      <c r="AY344" s="312"/>
      <c r="AZ344" s="312"/>
      <c r="BA344" s="312"/>
      <c r="BB344" s="312"/>
      <c r="BC344" s="312"/>
      <c r="BD344" s="312"/>
      <c r="BE344" s="312"/>
      <c r="BF344" s="312"/>
      <c r="BG344" s="312"/>
      <c r="BH344" s="312"/>
      <c r="BI344" s="312"/>
      <c r="BJ344" s="312"/>
      <c r="BK344" s="312">
        <f>BCTHTCR!D71</f>
        <v>271775350</v>
      </c>
      <c r="BL344" s="312"/>
      <c r="BM344" s="312"/>
      <c r="BN344" s="312"/>
      <c r="BO344" s="312"/>
      <c r="BP344" s="312"/>
      <c r="BQ344" s="312"/>
      <c r="BR344" s="312"/>
      <c r="BS344" s="312"/>
      <c r="BT344" s="312"/>
      <c r="BU344" s="312"/>
      <c r="BV344" s="312"/>
      <c r="BW344" s="312"/>
      <c r="BX344" s="312"/>
      <c r="BY344" s="312"/>
      <c r="BZ344" s="312"/>
      <c r="CA344" s="318">
        <f>AN344+BK344</f>
        <v>282375350</v>
      </c>
      <c r="CB344" s="318"/>
      <c r="CC344" s="318"/>
      <c r="CD344" s="318"/>
      <c r="CE344" s="318"/>
      <c r="CF344" s="318"/>
      <c r="CG344" s="318"/>
      <c r="CH344" s="318"/>
      <c r="CI344" s="318"/>
      <c r="CJ344" s="318"/>
      <c r="CK344" s="318"/>
      <c r="CL344" s="318"/>
      <c r="CM344" s="318"/>
      <c r="CN344" s="318"/>
      <c r="CO344" s="318"/>
      <c r="CP344" s="318"/>
    </row>
    <row r="345" spans="1:94">
      <c r="A345" s="327"/>
      <c r="B345" s="327"/>
      <c r="C345" s="327"/>
      <c r="D345" s="327"/>
      <c r="E345" s="327"/>
      <c r="F345" s="327"/>
      <c r="G345" s="327"/>
      <c r="H345" s="324" t="s">
        <v>206</v>
      </c>
      <c r="I345" s="324"/>
      <c r="J345" s="324"/>
      <c r="K345" s="324"/>
      <c r="L345" s="324"/>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4"/>
      <c r="AL345" s="324"/>
      <c r="AM345" s="324"/>
      <c r="AN345" s="325">
        <f>SUM(AN341:BJ344)</f>
        <v>152933251563</v>
      </c>
      <c r="AO345" s="325"/>
      <c r="AP345" s="325"/>
      <c r="AQ345" s="325"/>
      <c r="AR345" s="325"/>
      <c r="AS345" s="325"/>
      <c r="AT345" s="325"/>
      <c r="AU345" s="325"/>
      <c r="AV345" s="325"/>
      <c r="AW345" s="325"/>
      <c r="AX345" s="325"/>
      <c r="AY345" s="325"/>
      <c r="AZ345" s="325"/>
      <c r="BA345" s="325"/>
      <c r="BB345" s="325"/>
      <c r="BC345" s="325"/>
      <c r="BD345" s="325"/>
      <c r="BE345" s="325"/>
      <c r="BF345" s="325"/>
      <c r="BG345" s="325"/>
      <c r="BH345" s="325"/>
      <c r="BI345" s="325"/>
      <c r="BJ345" s="325"/>
      <c r="BK345" s="325">
        <f>SUM(BK341:BZ344)</f>
        <v>271775350</v>
      </c>
      <c r="BL345" s="325"/>
      <c r="BM345" s="325"/>
      <c r="BN345" s="325"/>
      <c r="BO345" s="325"/>
      <c r="BP345" s="325"/>
      <c r="BQ345" s="325"/>
      <c r="BR345" s="325"/>
      <c r="BS345" s="325"/>
      <c r="BT345" s="325"/>
      <c r="BU345" s="325"/>
      <c r="BV345" s="325"/>
      <c r="BW345" s="325"/>
      <c r="BX345" s="325"/>
      <c r="BY345" s="325"/>
      <c r="BZ345" s="325"/>
      <c r="CA345" s="326">
        <f>SUM(CA341:CP344)</f>
        <v>153205026913</v>
      </c>
      <c r="CB345" s="326"/>
      <c r="CC345" s="326"/>
      <c r="CD345" s="326"/>
      <c r="CE345" s="326"/>
      <c r="CF345" s="326"/>
      <c r="CG345" s="326"/>
      <c r="CH345" s="326"/>
      <c r="CI345" s="326"/>
      <c r="CJ345" s="326"/>
      <c r="CK345" s="326"/>
      <c r="CL345" s="326"/>
      <c r="CM345" s="326"/>
      <c r="CN345" s="326"/>
      <c r="CO345" s="326"/>
      <c r="CP345" s="326"/>
    </row>
    <row r="346" spans="1:94">
      <c r="A346" s="316"/>
      <c r="B346" s="316"/>
      <c r="C346" s="316"/>
      <c r="D346" s="316"/>
      <c r="E346" s="316"/>
      <c r="F346" s="316"/>
      <c r="G346" s="316"/>
      <c r="H346" s="324" t="s">
        <v>701</v>
      </c>
      <c r="I346" s="324"/>
      <c r="J346" s="324"/>
      <c r="K346" s="324"/>
      <c r="L346" s="324"/>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4"/>
      <c r="AL346" s="324"/>
      <c r="AM346" s="324"/>
      <c r="AN346" s="312"/>
      <c r="AO346" s="312"/>
      <c r="AP346" s="312"/>
      <c r="AQ346" s="312"/>
      <c r="AR346" s="312"/>
      <c r="AS346" s="312"/>
      <c r="AT346" s="312"/>
      <c r="AU346" s="312"/>
      <c r="AV346" s="312"/>
      <c r="AW346" s="312"/>
      <c r="AX346" s="312"/>
      <c r="AY346" s="312"/>
      <c r="AZ346" s="312"/>
      <c r="BA346" s="312"/>
      <c r="BB346" s="312"/>
      <c r="BC346" s="312"/>
      <c r="BD346" s="312"/>
      <c r="BE346" s="312"/>
      <c r="BF346" s="312"/>
      <c r="BG346" s="312"/>
      <c r="BH346" s="312"/>
      <c r="BI346" s="312"/>
      <c r="BJ346" s="312"/>
      <c r="BK346" s="312"/>
      <c r="BL346" s="312"/>
      <c r="BM346" s="312"/>
      <c r="BN346" s="312"/>
      <c r="BO346" s="312"/>
      <c r="BP346" s="312"/>
      <c r="BQ346" s="312"/>
      <c r="BR346" s="312"/>
      <c r="BS346" s="312"/>
      <c r="BT346" s="312"/>
      <c r="BU346" s="312"/>
      <c r="BV346" s="312"/>
      <c r="BW346" s="312"/>
      <c r="BX346" s="312"/>
      <c r="BY346" s="312"/>
      <c r="BZ346" s="312"/>
      <c r="CA346" s="318"/>
      <c r="CB346" s="318"/>
      <c r="CC346" s="318"/>
      <c r="CD346" s="318"/>
      <c r="CE346" s="318"/>
      <c r="CF346" s="318"/>
      <c r="CG346" s="318"/>
      <c r="CH346" s="318"/>
      <c r="CI346" s="318"/>
      <c r="CJ346" s="318"/>
      <c r="CK346" s="318"/>
      <c r="CL346" s="318"/>
      <c r="CM346" s="318"/>
      <c r="CN346" s="318"/>
      <c r="CO346" s="318"/>
      <c r="CP346" s="318"/>
    </row>
    <row r="347" spans="1:94">
      <c r="A347" s="316">
        <v>5</v>
      </c>
      <c r="B347" s="316"/>
      <c r="C347" s="316"/>
      <c r="D347" s="316"/>
      <c r="E347" s="316"/>
      <c r="F347" s="316"/>
      <c r="G347" s="316"/>
      <c r="H347" s="317" t="s">
        <v>947</v>
      </c>
      <c r="I347" s="317"/>
      <c r="J347" s="317"/>
      <c r="K347" s="317"/>
      <c r="L347" s="317"/>
      <c r="M347" s="317"/>
      <c r="N347" s="317"/>
      <c r="O347" s="317"/>
      <c r="P347" s="317"/>
      <c r="Q347" s="317"/>
      <c r="R347" s="317"/>
      <c r="S347" s="317"/>
      <c r="T347" s="317"/>
      <c r="U347" s="317"/>
      <c r="V347" s="317"/>
      <c r="W347" s="317"/>
      <c r="X347" s="317"/>
      <c r="Y347" s="317"/>
      <c r="Z347" s="317"/>
      <c r="AA347" s="317"/>
      <c r="AB347" s="317"/>
      <c r="AC347" s="317"/>
      <c r="AD347" s="317"/>
      <c r="AE347" s="317"/>
      <c r="AF347" s="317"/>
      <c r="AG347" s="317"/>
      <c r="AH347" s="317"/>
      <c r="AI347" s="317"/>
      <c r="AJ347" s="317"/>
      <c r="AK347" s="317"/>
      <c r="AL347" s="317"/>
      <c r="AM347" s="317"/>
      <c r="AN347" s="312">
        <f>BCTHTCR!D78</f>
        <v>33926768686</v>
      </c>
      <c r="AO347" s="312"/>
      <c r="AP347" s="312"/>
      <c r="AQ347" s="312"/>
      <c r="AR347" s="312"/>
      <c r="AS347" s="312"/>
      <c r="AT347" s="312"/>
      <c r="AU347" s="312"/>
      <c r="AV347" s="312"/>
      <c r="AW347" s="312"/>
      <c r="AX347" s="312"/>
      <c r="AY347" s="312"/>
      <c r="AZ347" s="312"/>
      <c r="BA347" s="312"/>
      <c r="BB347" s="312"/>
      <c r="BC347" s="312"/>
      <c r="BD347" s="312"/>
      <c r="BE347" s="312"/>
      <c r="BF347" s="312"/>
      <c r="BG347" s="312"/>
      <c r="BH347" s="312"/>
      <c r="BI347" s="312"/>
      <c r="BJ347" s="312"/>
      <c r="BK347" s="312"/>
      <c r="BL347" s="312"/>
      <c r="BM347" s="312"/>
      <c r="BN347" s="312"/>
      <c r="BO347" s="312"/>
      <c r="BP347" s="312"/>
      <c r="BQ347" s="312"/>
      <c r="BR347" s="312"/>
      <c r="BS347" s="312"/>
      <c r="BT347" s="312"/>
      <c r="BU347" s="312"/>
      <c r="BV347" s="312"/>
      <c r="BW347" s="312"/>
      <c r="BX347" s="312"/>
      <c r="BY347" s="312"/>
      <c r="BZ347" s="312"/>
      <c r="CA347" s="318">
        <f>AN347+BK347</f>
        <v>33926768686</v>
      </c>
      <c r="CB347" s="318"/>
      <c r="CC347" s="318"/>
      <c r="CD347" s="318"/>
      <c r="CE347" s="318"/>
      <c r="CF347" s="318"/>
      <c r="CG347" s="318"/>
      <c r="CH347" s="318"/>
      <c r="CI347" s="318"/>
      <c r="CJ347" s="318"/>
      <c r="CK347" s="318"/>
      <c r="CL347" s="318"/>
      <c r="CM347" s="318"/>
      <c r="CN347" s="318"/>
      <c r="CO347" s="318"/>
      <c r="CP347" s="318"/>
    </row>
    <row r="348" spans="1:94">
      <c r="A348" s="316">
        <v>6</v>
      </c>
      <c r="B348" s="316"/>
      <c r="C348" s="316"/>
      <c r="D348" s="316"/>
      <c r="E348" s="316"/>
      <c r="F348" s="316"/>
      <c r="G348" s="316"/>
      <c r="H348" s="317" t="s">
        <v>961</v>
      </c>
      <c r="I348" s="317"/>
      <c r="J348" s="317"/>
      <c r="K348" s="317"/>
      <c r="L348" s="317"/>
      <c r="M348" s="317"/>
      <c r="N348" s="317"/>
      <c r="O348" s="317"/>
      <c r="P348" s="317"/>
      <c r="Q348" s="317"/>
      <c r="R348" s="317"/>
      <c r="S348" s="317"/>
      <c r="T348" s="317"/>
      <c r="U348" s="317"/>
      <c r="V348" s="317"/>
      <c r="W348" s="317"/>
      <c r="X348" s="317"/>
      <c r="Y348" s="317"/>
      <c r="Z348" s="317"/>
      <c r="AA348" s="317"/>
      <c r="AB348" s="317"/>
      <c r="AC348" s="317"/>
      <c r="AD348" s="317"/>
      <c r="AE348" s="317"/>
      <c r="AF348" s="317"/>
      <c r="AG348" s="317"/>
      <c r="AH348" s="317"/>
      <c r="AI348" s="317"/>
      <c r="AJ348" s="317"/>
      <c r="AK348" s="317"/>
      <c r="AL348" s="317"/>
      <c r="AM348" s="317"/>
      <c r="AN348" s="312">
        <f>BCTHTCR!D86+BCTHTCR!D95</f>
        <v>1926942921</v>
      </c>
      <c r="AO348" s="312"/>
      <c r="AP348" s="312"/>
      <c r="AQ348" s="312"/>
      <c r="AR348" s="312"/>
      <c r="AS348" s="312"/>
      <c r="AT348" s="312"/>
      <c r="AU348" s="312"/>
      <c r="AV348" s="312"/>
      <c r="AW348" s="312"/>
      <c r="AX348" s="312"/>
      <c r="AY348" s="312"/>
      <c r="AZ348" s="312"/>
      <c r="BA348" s="312"/>
      <c r="BB348" s="312"/>
      <c r="BC348" s="312"/>
      <c r="BD348" s="312"/>
      <c r="BE348" s="312"/>
      <c r="BF348" s="312"/>
      <c r="BG348" s="312"/>
      <c r="BH348" s="312"/>
      <c r="BI348" s="312"/>
      <c r="BJ348" s="312"/>
      <c r="BK348" s="312"/>
      <c r="BL348" s="312"/>
      <c r="BM348" s="312"/>
      <c r="BN348" s="312"/>
      <c r="BO348" s="312"/>
      <c r="BP348" s="312"/>
      <c r="BQ348" s="312"/>
      <c r="BR348" s="312"/>
      <c r="BS348" s="312"/>
      <c r="BT348" s="312"/>
      <c r="BU348" s="312"/>
      <c r="BV348" s="312"/>
      <c r="BW348" s="312"/>
      <c r="BX348" s="312"/>
      <c r="BY348" s="312"/>
      <c r="BZ348" s="312"/>
      <c r="CA348" s="318">
        <f>AN348+BK348</f>
        <v>1926942921</v>
      </c>
      <c r="CB348" s="318"/>
      <c r="CC348" s="318"/>
      <c r="CD348" s="318"/>
      <c r="CE348" s="318"/>
      <c r="CF348" s="318"/>
      <c r="CG348" s="318"/>
      <c r="CH348" s="318"/>
      <c r="CI348" s="318"/>
      <c r="CJ348" s="318"/>
      <c r="CK348" s="318"/>
      <c r="CL348" s="318"/>
      <c r="CM348" s="318"/>
      <c r="CN348" s="318"/>
      <c r="CO348" s="318"/>
      <c r="CP348" s="318"/>
    </row>
    <row r="349" spans="1:94">
      <c r="A349" s="316">
        <v>7</v>
      </c>
      <c r="B349" s="316"/>
      <c r="C349" s="316"/>
      <c r="D349" s="316"/>
      <c r="E349" s="316"/>
      <c r="F349" s="316"/>
      <c r="G349" s="316"/>
      <c r="H349" s="317" t="s">
        <v>962</v>
      </c>
      <c r="I349" s="317"/>
      <c r="J349" s="317"/>
      <c r="K349" s="317"/>
      <c r="L349" s="317"/>
      <c r="M349" s="317"/>
      <c r="N349" s="317"/>
      <c r="O349" s="317"/>
      <c r="P349" s="317"/>
      <c r="Q349" s="317"/>
      <c r="R349" s="317"/>
      <c r="S349" s="317"/>
      <c r="T349" s="317"/>
      <c r="U349" s="317"/>
      <c r="V349" s="317"/>
      <c r="W349" s="317"/>
      <c r="X349" s="317"/>
      <c r="Y349" s="317"/>
      <c r="Z349" s="317"/>
      <c r="AA349" s="317"/>
      <c r="AB349" s="317"/>
      <c r="AC349" s="317"/>
      <c r="AD349" s="317"/>
      <c r="AE349" s="317"/>
      <c r="AF349" s="317"/>
      <c r="AG349" s="317"/>
      <c r="AH349" s="317"/>
      <c r="AI349" s="317"/>
      <c r="AJ349" s="317"/>
      <c r="AK349" s="317"/>
      <c r="AL349" s="317"/>
      <c r="AM349" s="317"/>
      <c r="AN349" s="312">
        <f>BCTHTCR!D91</f>
        <v>125066649</v>
      </c>
      <c r="AO349" s="312"/>
      <c r="AP349" s="312"/>
      <c r="AQ349" s="312"/>
      <c r="AR349" s="312"/>
      <c r="AS349" s="312"/>
      <c r="AT349" s="312"/>
      <c r="AU349" s="312"/>
      <c r="AV349" s="312"/>
      <c r="AW349" s="312"/>
      <c r="AX349" s="312"/>
      <c r="AY349" s="312"/>
      <c r="AZ349" s="312"/>
      <c r="BA349" s="312"/>
      <c r="BB349" s="312"/>
      <c r="BC349" s="312"/>
      <c r="BD349" s="312"/>
      <c r="BE349" s="312"/>
      <c r="BF349" s="312"/>
      <c r="BG349" s="312"/>
      <c r="BH349" s="312"/>
      <c r="BI349" s="312"/>
      <c r="BJ349" s="312"/>
      <c r="BK349" s="312"/>
      <c r="BL349" s="312"/>
      <c r="BM349" s="312"/>
      <c r="BN349" s="312"/>
      <c r="BO349" s="312"/>
      <c r="BP349" s="312"/>
      <c r="BQ349" s="312"/>
      <c r="BR349" s="312"/>
      <c r="BS349" s="312"/>
      <c r="BT349" s="312"/>
      <c r="BU349" s="312"/>
      <c r="BV349" s="312"/>
      <c r="BW349" s="312"/>
      <c r="BX349" s="312"/>
      <c r="BY349" s="312"/>
      <c r="BZ349" s="312"/>
      <c r="CA349" s="318">
        <f>AN349+BK349</f>
        <v>125066649</v>
      </c>
      <c r="CB349" s="318"/>
      <c r="CC349" s="318"/>
      <c r="CD349" s="318"/>
      <c r="CE349" s="318"/>
      <c r="CF349" s="318"/>
      <c r="CG349" s="318"/>
      <c r="CH349" s="318"/>
      <c r="CI349" s="318"/>
      <c r="CJ349" s="318"/>
      <c r="CK349" s="318"/>
      <c r="CL349" s="318"/>
      <c r="CM349" s="318"/>
      <c r="CN349" s="318"/>
      <c r="CO349" s="318"/>
      <c r="CP349" s="318"/>
    </row>
    <row r="350" spans="1:94">
      <c r="A350" s="316">
        <v>8</v>
      </c>
      <c r="B350" s="316"/>
      <c r="C350" s="316"/>
      <c r="D350" s="316"/>
      <c r="E350" s="316"/>
      <c r="F350" s="316"/>
      <c r="G350" s="316"/>
      <c r="H350" s="317" t="s">
        <v>977</v>
      </c>
      <c r="I350" s="317"/>
      <c r="J350" s="317"/>
      <c r="K350" s="317"/>
      <c r="L350" s="317"/>
      <c r="M350" s="317"/>
      <c r="N350" s="317"/>
      <c r="O350" s="317"/>
      <c r="P350" s="317"/>
      <c r="Q350" s="317"/>
      <c r="R350" s="317"/>
      <c r="S350" s="317"/>
      <c r="T350" s="317"/>
      <c r="U350" s="317"/>
      <c r="V350" s="317"/>
      <c r="W350" s="317"/>
      <c r="X350" s="317"/>
      <c r="Y350" s="317"/>
      <c r="Z350" s="317"/>
      <c r="AA350" s="317"/>
      <c r="AB350" s="317"/>
      <c r="AC350" s="317"/>
      <c r="AD350" s="317"/>
      <c r="AE350" s="317"/>
      <c r="AF350" s="317"/>
      <c r="AG350" s="317"/>
      <c r="AH350" s="317"/>
      <c r="AI350" s="317"/>
      <c r="AJ350" s="317"/>
      <c r="AK350" s="317"/>
      <c r="AL350" s="317"/>
      <c r="AM350" s="317"/>
      <c r="AN350" s="312">
        <f>BCTHTCR!D84</f>
        <v>292650360</v>
      </c>
      <c r="AO350" s="312"/>
      <c r="AP350" s="312"/>
      <c r="AQ350" s="312"/>
      <c r="AR350" s="312"/>
      <c r="AS350" s="312"/>
      <c r="AT350" s="312"/>
      <c r="AU350" s="312"/>
      <c r="AV350" s="312"/>
      <c r="AW350" s="312"/>
      <c r="AX350" s="312"/>
      <c r="AY350" s="312"/>
      <c r="AZ350" s="312"/>
      <c r="BA350" s="312"/>
      <c r="BB350" s="312"/>
      <c r="BC350" s="312"/>
      <c r="BD350" s="312"/>
      <c r="BE350" s="312"/>
      <c r="BF350" s="312"/>
      <c r="BG350" s="312"/>
      <c r="BH350" s="312"/>
      <c r="BI350" s="312"/>
      <c r="BJ350" s="312"/>
      <c r="BK350" s="312"/>
      <c r="BL350" s="312"/>
      <c r="BM350" s="312"/>
      <c r="BN350" s="312"/>
      <c r="BO350" s="312"/>
      <c r="BP350" s="312"/>
      <c r="BQ350" s="312"/>
      <c r="BR350" s="312"/>
      <c r="BS350" s="312"/>
      <c r="BT350" s="312"/>
      <c r="BU350" s="312"/>
      <c r="BV350" s="312"/>
      <c r="BW350" s="312"/>
      <c r="BX350" s="312"/>
      <c r="BY350" s="312"/>
      <c r="BZ350" s="312"/>
      <c r="CA350" s="318">
        <f>AN350+BK350</f>
        <v>292650360</v>
      </c>
      <c r="CB350" s="318"/>
      <c r="CC350" s="318"/>
      <c r="CD350" s="318"/>
      <c r="CE350" s="318"/>
      <c r="CF350" s="318"/>
      <c r="CG350" s="318"/>
      <c r="CH350" s="318"/>
      <c r="CI350" s="318"/>
      <c r="CJ350" s="318"/>
      <c r="CK350" s="318"/>
      <c r="CL350" s="318"/>
      <c r="CM350" s="318"/>
      <c r="CN350" s="318"/>
      <c r="CO350" s="318"/>
      <c r="CP350" s="318"/>
    </row>
    <row r="351" spans="1:94">
      <c r="A351" s="316"/>
      <c r="B351" s="316"/>
      <c r="C351" s="316"/>
      <c r="D351" s="316"/>
      <c r="E351" s="316"/>
      <c r="F351" s="316"/>
      <c r="G351" s="316"/>
      <c r="H351" s="324" t="s">
        <v>206</v>
      </c>
      <c r="I351" s="324"/>
      <c r="J351" s="324"/>
      <c r="K351" s="324"/>
      <c r="L351" s="324"/>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4"/>
      <c r="AL351" s="324"/>
      <c r="AM351" s="324"/>
      <c r="AN351" s="325">
        <f>SUM(AN347:BJ350)</f>
        <v>36271428616</v>
      </c>
      <c r="AO351" s="325"/>
      <c r="AP351" s="325"/>
      <c r="AQ351" s="325"/>
      <c r="AR351" s="325"/>
      <c r="AS351" s="325"/>
      <c r="AT351" s="325"/>
      <c r="AU351" s="325"/>
      <c r="AV351" s="325"/>
      <c r="AW351" s="325"/>
      <c r="AX351" s="325"/>
      <c r="AY351" s="325"/>
      <c r="AZ351" s="325"/>
      <c r="BA351" s="325"/>
      <c r="BB351" s="325"/>
      <c r="BC351" s="325"/>
      <c r="BD351" s="325"/>
      <c r="BE351" s="325"/>
      <c r="BF351" s="325"/>
      <c r="BG351" s="325"/>
      <c r="BH351" s="325"/>
      <c r="BI351" s="325"/>
      <c r="BJ351" s="325"/>
      <c r="BK351" s="325">
        <f>SUM(BK347:BZ350)</f>
        <v>0</v>
      </c>
      <c r="BL351" s="325"/>
      <c r="BM351" s="325"/>
      <c r="BN351" s="325"/>
      <c r="BO351" s="325"/>
      <c r="BP351" s="325"/>
      <c r="BQ351" s="325"/>
      <c r="BR351" s="325"/>
      <c r="BS351" s="325"/>
      <c r="BT351" s="325"/>
      <c r="BU351" s="325"/>
      <c r="BV351" s="325"/>
      <c r="BW351" s="325"/>
      <c r="BX351" s="325"/>
      <c r="BY351" s="325"/>
      <c r="BZ351" s="325"/>
      <c r="CA351" s="326">
        <f>SUM(CA347:CP350)</f>
        <v>36271428616</v>
      </c>
      <c r="CB351" s="326"/>
      <c r="CC351" s="326"/>
      <c r="CD351" s="326"/>
      <c r="CE351" s="326"/>
      <c r="CF351" s="326"/>
      <c r="CG351" s="326"/>
      <c r="CH351" s="326"/>
      <c r="CI351" s="326"/>
      <c r="CJ351" s="326"/>
      <c r="CK351" s="326"/>
      <c r="CL351" s="326"/>
      <c r="CM351" s="326"/>
      <c r="CN351" s="326"/>
      <c r="CO351" s="326"/>
      <c r="CP351" s="326"/>
    </row>
    <row r="352" spans="1:94">
      <c r="A352" s="328"/>
      <c r="B352" s="328"/>
      <c r="C352" s="328"/>
      <c r="D352" s="328"/>
      <c r="E352" s="328"/>
      <c r="F352" s="328"/>
      <c r="G352" s="328"/>
      <c r="H352" s="329" t="s">
        <v>978</v>
      </c>
      <c r="I352" s="329"/>
      <c r="J352" s="329"/>
      <c r="K352" s="329"/>
      <c r="L352" s="329"/>
      <c r="M352" s="329"/>
      <c r="N352" s="329"/>
      <c r="O352" s="329"/>
      <c r="P352" s="329"/>
      <c r="Q352" s="329"/>
      <c r="R352" s="329"/>
      <c r="S352" s="329"/>
      <c r="T352" s="329"/>
      <c r="U352" s="329"/>
      <c r="V352" s="329"/>
      <c r="W352" s="329"/>
      <c r="X352" s="329"/>
      <c r="Y352" s="329"/>
      <c r="Z352" s="329"/>
      <c r="AA352" s="329"/>
      <c r="AB352" s="329"/>
      <c r="AC352" s="329"/>
      <c r="AD352" s="329"/>
      <c r="AE352" s="329"/>
      <c r="AF352" s="329"/>
      <c r="AG352" s="329"/>
      <c r="AH352" s="329"/>
      <c r="AI352" s="329"/>
      <c r="AJ352" s="329"/>
      <c r="AK352" s="329"/>
      <c r="AL352" s="329"/>
      <c r="AM352" s="329"/>
      <c r="AN352" s="330">
        <f>AN345-AN351</f>
        <v>116661822947</v>
      </c>
      <c r="AO352" s="330"/>
      <c r="AP352" s="330"/>
      <c r="AQ352" s="330"/>
      <c r="AR352" s="330"/>
      <c r="AS352" s="330"/>
      <c r="AT352" s="330"/>
      <c r="AU352" s="330"/>
      <c r="AV352" s="330"/>
      <c r="AW352" s="330"/>
      <c r="AX352" s="330"/>
      <c r="AY352" s="330"/>
      <c r="AZ352" s="330"/>
      <c r="BA352" s="330"/>
      <c r="BB352" s="330"/>
      <c r="BC352" s="330"/>
      <c r="BD352" s="330"/>
      <c r="BE352" s="330"/>
      <c r="BF352" s="330"/>
      <c r="BG352" s="330"/>
      <c r="BH352" s="330"/>
      <c r="BI352" s="330"/>
      <c r="BJ352" s="330"/>
      <c r="BK352" s="330">
        <f>BK345-BK351</f>
        <v>271775350</v>
      </c>
      <c r="BL352" s="330"/>
      <c r="BM352" s="330"/>
      <c r="BN352" s="330"/>
      <c r="BO352" s="330"/>
      <c r="BP352" s="330"/>
      <c r="BQ352" s="330"/>
      <c r="BR352" s="330"/>
      <c r="BS352" s="330"/>
      <c r="BT352" s="330"/>
      <c r="BU352" s="330"/>
      <c r="BV352" s="330"/>
      <c r="BW352" s="330"/>
      <c r="BX352" s="330"/>
      <c r="BY352" s="330"/>
      <c r="BZ352" s="330"/>
      <c r="CA352" s="331">
        <f>CA345-CA351</f>
        <v>116933598297</v>
      </c>
      <c r="CB352" s="331"/>
      <c r="CC352" s="331"/>
      <c r="CD352" s="331"/>
      <c r="CE352" s="331"/>
      <c r="CF352" s="331"/>
      <c r="CG352" s="331"/>
      <c r="CH352" s="331"/>
      <c r="CI352" s="331"/>
      <c r="CJ352" s="331"/>
      <c r="CK352" s="331"/>
      <c r="CL352" s="331"/>
      <c r="CM352" s="331"/>
      <c r="CN352" s="331"/>
      <c r="CO352" s="331"/>
      <c r="CP352" s="331"/>
    </row>
    <row r="353" spans="1:94" ht="15" customHeight="1">
      <c r="A353" s="206"/>
      <c r="B353" s="206"/>
      <c r="C353" s="206"/>
      <c r="D353" s="206"/>
      <c r="E353" s="206"/>
      <c r="F353" s="206"/>
      <c r="G353" s="206"/>
      <c r="H353" s="206"/>
      <c r="I353" s="206"/>
      <c r="J353" s="206"/>
      <c r="K353" s="206"/>
      <c r="L353" s="206"/>
      <c r="M353" s="206"/>
      <c r="N353" s="206"/>
      <c r="O353" s="206"/>
      <c r="P353" s="206"/>
      <c r="Q353" s="206"/>
      <c r="R353" s="206"/>
      <c r="S353" s="206"/>
      <c r="T353" s="206"/>
      <c r="U353" s="206"/>
      <c r="V353" s="206"/>
      <c r="W353" s="206"/>
      <c r="X353" s="206"/>
      <c r="Y353" s="206"/>
      <c r="Z353" s="206"/>
      <c r="AA353" s="206"/>
      <c r="AB353" s="206"/>
      <c r="AC353" s="206"/>
      <c r="AD353" s="206"/>
      <c r="AE353" s="206"/>
      <c r="AF353" s="206"/>
      <c r="AG353" s="206"/>
      <c r="AH353" s="206"/>
      <c r="AI353" s="206"/>
      <c r="AJ353" s="206"/>
      <c r="AK353" s="206"/>
      <c r="AL353" s="206"/>
      <c r="AM353" s="206"/>
      <c r="AN353" s="206"/>
      <c r="AO353" s="206"/>
      <c r="AP353" s="206"/>
      <c r="AQ353" s="206"/>
      <c r="AR353" s="206"/>
      <c r="AS353" s="206"/>
      <c r="AT353" s="206"/>
      <c r="AU353" s="206"/>
      <c r="AV353" s="206"/>
      <c r="AW353" s="206"/>
      <c r="AX353" s="206"/>
      <c r="AY353" s="206"/>
      <c r="AZ353" s="206"/>
      <c r="BA353" s="206"/>
      <c r="BB353" s="206"/>
      <c r="BC353" s="206"/>
      <c r="BD353" s="206"/>
      <c r="BE353" s="206"/>
      <c r="BF353" s="206"/>
      <c r="BG353" s="206"/>
      <c r="BH353" s="206"/>
      <c r="BI353" s="206"/>
      <c r="BJ353" s="206"/>
      <c r="BK353" s="206"/>
      <c r="BL353" s="206"/>
      <c r="BM353" s="206"/>
      <c r="BN353" s="206"/>
      <c r="BO353" s="206"/>
      <c r="BP353" s="206"/>
      <c r="BQ353" s="206"/>
      <c r="BR353" s="206"/>
      <c r="BS353" s="206"/>
      <c r="BT353" s="206"/>
      <c r="BU353" s="206"/>
      <c r="BV353" s="206"/>
      <c r="BW353" s="206"/>
      <c r="BX353" s="206"/>
      <c r="BY353" s="206"/>
      <c r="BZ353" s="206"/>
      <c r="CA353" s="206"/>
      <c r="CB353" s="206"/>
      <c r="CC353" s="206"/>
      <c r="CD353" s="206"/>
      <c r="CE353" s="206"/>
      <c r="CF353" s="206"/>
      <c r="CG353" s="206"/>
      <c r="CH353" s="206"/>
      <c r="CI353" s="206"/>
      <c r="CJ353" s="206"/>
      <c r="CK353" s="206"/>
      <c r="CL353" s="206"/>
      <c r="CM353" s="206"/>
      <c r="CN353" s="206"/>
      <c r="CO353" s="206"/>
      <c r="CP353" s="206"/>
    </row>
    <row r="354" spans="1:94" ht="15.75" customHeight="1">
      <c r="A354" s="336" t="s">
        <v>57</v>
      </c>
      <c r="B354" s="336"/>
      <c r="C354" s="336"/>
      <c r="D354" s="336"/>
      <c r="E354" s="336"/>
      <c r="F354" s="336"/>
      <c r="G354" s="336"/>
      <c r="H354" s="337" t="s">
        <v>427</v>
      </c>
      <c r="I354" s="337"/>
      <c r="J354" s="337"/>
      <c r="K354" s="337"/>
      <c r="L354" s="337"/>
      <c r="M354" s="337"/>
      <c r="N354" s="337"/>
      <c r="O354" s="337"/>
      <c r="P354" s="337"/>
      <c r="Q354" s="337"/>
      <c r="R354" s="337"/>
      <c r="S354" s="337"/>
      <c r="T354" s="337"/>
      <c r="U354" s="337"/>
      <c r="V354" s="337"/>
      <c r="W354" s="337"/>
      <c r="X354" s="337"/>
      <c r="Y354" s="337"/>
      <c r="Z354" s="337"/>
      <c r="AA354" s="337"/>
      <c r="AB354" s="337"/>
      <c r="AC354" s="337"/>
      <c r="AD354" s="337"/>
      <c r="AE354" s="337"/>
      <c r="AF354" s="337"/>
      <c r="AG354" s="337"/>
      <c r="AH354" s="337"/>
      <c r="AI354" s="337"/>
      <c r="AJ354" s="337"/>
      <c r="AK354" s="337"/>
      <c r="AL354" s="337"/>
      <c r="AM354" s="337"/>
      <c r="AN354" s="337" t="s">
        <v>973</v>
      </c>
      <c r="AO354" s="337"/>
      <c r="AP354" s="337"/>
      <c r="AQ354" s="337"/>
      <c r="AR354" s="337"/>
      <c r="AS354" s="337"/>
      <c r="AT354" s="337"/>
      <c r="AU354" s="337"/>
      <c r="AV354" s="337"/>
      <c r="AW354" s="337"/>
      <c r="AX354" s="337"/>
      <c r="AY354" s="337"/>
      <c r="AZ354" s="337"/>
      <c r="BA354" s="337"/>
      <c r="BB354" s="337"/>
      <c r="BC354" s="337"/>
      <c r="BD354" s="337"/>
      <c r="BE354" s="337"/>
      <c r="BF354" s="337"/>
      <c r="BG354" s="337"/>
      <c r="BH354" s="337"/>
      <c r="BI354" s="337"/>
      <c r="BJ354" s="337"/>
      <c r="BK354" s="337" t="s">
        <v>974</v>
      </c>
      <c r="BL354" s="337"/>
      <c r="BM354" s="337"/>
      <c r="BN354" s="337"/>
      <c r="BO354" s="337"/>
      <c r="BP354" s="337"/>
      <c r="BQ354" s="337"/>
      <c r="BR354" s="337"/>
      <c r="BS354" s="337"/>
      <c r="BT354" s="337"/>
      <c r="BU354" s="337"/>
      <c r="BV354" s="337"/>
      <c r="BW354" s="337"/>
      <c r="BX354" s="337"/>
      <c r="BY354" s="337"/>
      <c r="BZ354" s="337"/>
      <c r="CA354" s="338" t="s">
        <v>206</v>
      </c>
      <c r="CB354" s="338"/>
      <c r="CC354" s="338"/>
      <c r="CD354" s="338"/>
      <c r="CE354" s="338"/>
      <c r="CF354" s="338"/>
      <c r="CG354" s="338"/>
      <c r="CH354" s="338"/>
      <c r="CI354" s="338"/>
      <c r="CJ354" s="338"/>
      <c r="CK354" s="338"/>
      <c r="CL354" s="338"/>
      <c r="CM354" s="338"/>
      <c r="CN354" s="338"/>
      <c r="CO354" s="338"/>
      <c r="CP354" s="338"/>
    </row>
    <row r="355" spans="1:94" ht="15.75" customHeight="1">
      <c r="A355" s="336"/>
      <c r="B355" s="336"/>
      <c r="C355" s="336"/>
      <c r="D355" s="336"/>
      <c r="E355" s="336"/>
      <c r="F355" s="336"/>
      <c r="G355" s="336"/>
      <c r="H355" s="337"/>
      <c r="I355" s="337"/>
      <c r="J355" s="337"/>
      <c r="K355" s="337"/>
      <c r="L355" s="337"/>
      <c r="M355" s="337"/>
      <c r="N355" s="337"/>
      <c r="O355" s="337"/>
      <c r="P355" s="337"/>
      <c r="Q355" s="337"/>
      <c r="R355" s="337"/>
      <c r="S355" s="337"/>
      <c r="T355" s="337"/>
      <c r="U355" s="337"/>
      <c r="V355" s="337"/>
      <c r="W355" s="337"/>
      <c r="X355" s="337"/>
      <c r="Y355" s="337"/>
      <c r="Z355" s="337"/>
      <c r="AA355" s="337"/>
      <c r="AB355" s="337"/>
      <c r="AC355" s="337"/>
      <c r="AD355" s="337"/>
      <c r="AE355" s="337"/>
      <c r="AF355" s="337"/>
      <c r="AG355" s="337"/>
      <c r="AH355" s="337"/>
      <c r="AI355" s="337"/>
      <c r="AJ355" s="337"/>
      <c r="AK355" s="337"/>
      <c r="AL355" s="337"/>
      <c r="AM355" s="337"/>
      <c r="AN355" s="337"/>
      <c r="AO355" s="337"/>
      <c r="AP355" s="337"/>
      <c r="AQ355" s="337"/>
      <c r="AR355" s="337"/>
      <c r="AS355" s="337"/>
      <c r="AT355" s="337"/>
      <c r="AU355" s="337"/>
      <c r="AV355" s="337"/>
      <c r="AW355" s="337"/>
      <c r="AX355" s="337"/>
      <c r="AY355" s="337"/>
      <c r="AZ355" s="337"/>
      <c r="BA355" s="337"/>
      <c r="BB355" s="337"/>
      <c r="BC355" s="337"/>
      <c r="BD355" s="337"/>
      <c r="BE355" s="337"/>
      <c r="BF355" s="337"/>
      <c r="BG355" s="337"/>
      <c r="BH355" s="337"/>
      <c r="BI355" s="337"/>
      <c r="BJ355" s="337"/>
      <c r="BK355" s="337"/>
      <c r="BL355" s="337"/>
      <c r="BM355" s="337"/>
      <c r="BN355" s="337"/>
      <c r="BO355" s="337"/>
      <c r="BP355" s="337"/>
      <c r="BQ355" s="337"/>
      <c r="BR355" s="337"/>
      <c r="BS355" s="337"/>
      <c r="BT355" s="337"/>
      <c r="BU355" s="337"/>
      <c r="BV355" s="337"/>
      <c r="BW355" s="337"/>
      <c r="BX355" s="337"/>
      <c r="BY355" s="337"/>
      <c r="BZ355" s="337"/>
      <c r="CA355" s="338"/>
      <c r="CB355" s="338"/>
      <c r="CC355" s="338"/>
      <c r="CD355" s="338"/>
      <c r="CE355" s="338"/>
      <c r="CF355" s="338"/>
      <c r="CG355" s="338"/>
      <c r="CH355" s="338"/>
      <c r="CI355" s="338"/>
      <c r="CJ355" s="338"/>
      <c r="CK355" s="338"/>
      <c r="CL355" s="338"/>
      <c r="CM355" s="338"/>
      <c r="CN355" s="338"/>
      <c r="CO355" s="338"/>
      <c r="CP355" s="338"/>
    </row>
    <row r="356" spans="1:94" ht="15.75" customHeight="1">
      <c r="A356" s="316"/>
      <c r="B356" s="316"/>
      <c r="C356" s="316"/>
      <c r="D356" s="316"/>
      <c r="E356" s="316"/>
      <c r="F356" s="316"/>
      <c r="G356" s="316"/>
      <c r="H356" s="324" t="s">
        <v>888</v>
      </c>
      <c r="I356" s="324"/>
      <c r="J356" s="324"/>
      <c r="K356" s="324"/>
      <c r="L356" s="324"/>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4"/>
      <c r="AL356" s="324"/>
      <c r="AM356" s="324"/>
      <c r="AN356" s="312"/>
      <c r="AO356" s="312"/>
      <c r="AP356" s="312"/>
      <c r="AQ356" s="312"/>
      <c r="AR356" s="312"/>
      <c r="AS356" s="312"/>
      <c r="AT356" s="312"/>
      <c r="AU356" s="312"/>
      <c r="AV356" s="312"/>
      <c r="AW356" s="312"/>
      <c r="AX356" s="312"/>
      <c r="AY356" s="312"/>
      <c r="AZ356" s="312"/>
      <c r="BA356" s="312"/>
      <c r="BB356" s="312"/>
      <c r="BC356" s="312"/>
      <c r="BD356" s="312"/>
      <c r="BE356" s="312"/>
      <c r="BF356" s="312"/>
      <c r="BG356" s="312"/>
      <c r="BH356" s="312"/>
      <c r="BI356" s="312"/>
      <c r="BJ356" s="312"/>
      <c r="BK356" s="312"/>
      <c r="BL356" s="312"/>
      <c r="BM356" s="312"/>
      <c r="BN356" s="312"/>
      <c r="BO356" s="312"/>
      <c r="BP356" s="312"/>
      <c r="BQ356" s="312"/>
      <c r="BR356" s="312"/>
      <c r="BS356" s="312"/>
      <c r="BT356" s="312"/>
      <c r="BU356" s="312"/>
      <c r="BV356" s="312"/>
      <c r="BW356" s="312"/>
      <c r="BX356" s="312"/>
      <c r="BY356" s="312"/>
      <c r="BZ356" s="312"/>
      <c r="CA356" s="318"/>
      <c r="CB356" s="318"/>
      <c r="CC356" s="318"/>
      <c r="CD356" s="318"/>
      <c r="CE356" s="318"/>
      <c r="CF356" s="318"/>
      <c r="CG356" s="318"/>
      <c r="CH356" s="318"/>
      <c r="CI356" s="318"/>
      <c r="CJ356" s="318"/>
      <c r="CK356" s="318"/>
      <c r="CL356" s="318"/>
      <c r="CM356" s="318"/>
      <c r="CN356" s="318"/>
      <c r="CO356" s="318"/>
      <c r="CP356" s="318"/>
    </row>
    <row r="357" spans="1:94" ht="15.75" customHeight="1">
      <c r="A357" s="316">
        <v>1</v>
      </c>
      <c r="B357" s="316"/>
      <c r="C357" s="316"/>
      <c r="D357" s="316"/>
      <c r="E357" s="316"/>
      <c r="F357" s="316"/>
      <c r="G357" s="316"/>
      <c r="H357" s="317" t="s">
        <v>956</v>
      </c>
      <c r="I357" s="317"/>
      <c r="J357" s="317"/>
      <c r="K357" s="317"/>
      <c r="L357" s="317"/>
      <c r="M357" s="317"/>
      <c r="N357" s="317"/>
      <c r="O357" s="317"/>
      <c r="P357" s="317"/>
      <c r="Q357" s="317"/>
      <c r="R357" s="317"/>
      <c r="S357" s="317"/>
      <c r="T357" s="317"/>
      <c r="U357" s="317"/>
      <c r="V357" s="317"/>
      <c r="W357" s="317"/>
      <c r="X357" s="317"/>
      <c r="Y357" s="317"/>
      <c r="Z357" s="317"/>
      <c r="AA357" s="317"/>
      <c r="AB357" s="317"/>
      <c r="AC357" s="317"/>
      <c r="AD357" s="317"/>
      <c r="AE357" s="317"/>
      <c r="AF357" s="317"/>
      <c r="AG357" s="317"/>
      <c r="AH357" s="317"/>
      <c r="AI357" s="317"/>
      <c r="AJ357" s="317"/>
      <c r="AK357" s="317"/>
      <c r="AL357" s="317"/>
      <c r="AM357" s="317"/>
      <c r="AN357" s="312">
        <f>BCTHTCR!E14</f>
        <v>29937059451</v>
      </c>
      <c r="AO357" s="312"/>
      <c r="AP357" s="312"/>
      <c r="AQ357" s="312"/>
      <c r="AR357" s="312"/>
      <c r="AS357" s="312"/>
      <c r="AT357" s="312"/>
      <c r="AU357" s="312"/>
      <c r="AV357" s="312"/>
      <c r="AW357" s="312"/>
      <c r="AX357" s="312"/>
      <c r="AY357" s="312"/>
      <c r="AZ357" s="312"/>
      <c r="BA357" s="312"/>
      <c r="BB357" s="312"/>
      <c r="BC357" s="312"/>
      <c r="BD357" s="312"/>
      <c r="BE357" s="312"/>
      <c r="BF357" s="312"/>
      <c r="BG357" s="312"/>
      <c r="BH357" s="312"/>
      <c r="BI357" s="312"/>
      <c r="BJ357" s="312"/>
      <c r="BK357" s="312"/>
      <c r="BL357" s="312"/>
      <c r="BM357" s="312"/>
      <c r="BN357" s="312"/>
      <c r="BO357" s="312"/>
      <c r="BP357" s="312"/>
      <c r="BQ357" s="312"/>
      <c r="BR357" s="312"/>
      <c r="BS357" s="312"/>
      <c r="BT357" s="312"/>
      <c r="BU357" s="312"/>
      <c r="BV357" s="312"/>
      <c r="BW357" s="312"/>
      <c r="BX357" s="312"/>
      <c r="BY357" s="312"/>
      <c r="BZ357" s="312"/>
      <c r="CA357" s="318">
        <f>AN357+BK357</f>
        <v>29937059451</v>
      </c>
      <c r="CB357" s="318"/>
      <c r="CC357" s="318"/>
      <c r="CD357" s="318"/>
      <c r="CE357" s="318"/>
      <c r="CF357" s="318"/>
      <c r="CG357" s="318"/>
      <c r="CH357" s="318"/>
      <c r="CI357" s="318"/>
      <c r="CJ357" s="318"/>
      <c r="CK357" s="318"/>
      <c r="CL357" s="318"/>
      <c r="CM357" s="318"/>
      <c r="CN357" s="318"/>
      <c r="CO357" s="318"/>
      <c r="CP357" s="318"/>
    </row>
    <row r="358" spans="1:94" ht="15.75" customHeight="1">
      <c r="A358" s="316">
        <v>2</v>
      </c>
      <c r="B358" s="316"/>
      <c r="C358" s="316"/>
      <c r="D358" s="316"/>
      <c r="E358" s="316"/>
      <c r="F358" s="316"/>
      <c r="G358" s="316"/>
      <c r="H358" s="317" t="s">
        <v>975</v>
      </c>
      <c r="I358" s="317"/>
      <c r="J358" s="317"/>
      <c r="K358" s="317"/>
      <c r="L358" s="317"/>
      <c r="M358" s="317"/>
      <c r="N358" s="317"/>
      <c r="O358" s="317"/>
      <c r="P358" s="317"/>
      <c r="Q358" s="317"/>
      <c r="R358" s="317"/>
      <c r="S358" s="317"/>
      <c r="T358" s="317"/>
      <c r="U358" s="317"/>
      <c r="V358" s="317"/>
      <c r="W358" s="317"/>
      <c r="X358" s="317"/>
      <c r="Y358" s="317"/>
      <c r="Z358" s="317"/>
      <c r="AA358" s="317"/>
      <c r="AB358" s="317"/>
      <c r="AC358" s="317"/>
      <c r="AD358" s="317"/>
      <c r="AE358" s="317"/>
      <c r="AF358" s="317"/>
      <c r="AG358" s="317"/>
      <c r="AH358" s="317"/>
      <c r="AI358" s="317"/>
      <c r="AJ358" s="317"/>
      <c r="AK358" s="317"/>
      <c r="AL358" s="317"/>
      <c r="AM358" s="317"/>
      <c r="AN358" s="312">
        <f>BCTHTCR!E19+BCTHTCR!E22+BCTHTCR!E29+BCTHTCR!E32</f>
        <v>61499998710</v>
      </c>
      <c r="AO358" s="312"/>
      <c r="AP358" s="312"/>
      <c r="AQ358" s="312"/>
      <c r="AR358" s="312"/>
      <c r="AS358" s="312"/>
      <c r="AT358" s="312"/>
      <c r="AU358" s="312"/>
      <c r="AV358" s="312"/>
      <c r="AW358" s="312"/>
      <c r="AX358" s="312"/>
      <c r="AY358" s="312"/>
      <c r="AZ358" s="312"/>
      <c r="BA358" s="312"/>
      <c r="BB358" s="312"/>
      <c r="BC358" s="312"/>
      <c r="BD358" s="312"/>
      <c r="BE358" s="312"/>
      <c r="BF358" s="312"/>
      <c r="BG358" s="312"/>
      <c r="BH358" s="312"/>
      <c r="BI358" s="312"/>
      <c r="BJ358" s="312"/>
      <c r="BK358" s="312"/>
      <c r="BL358" s="312"/>
      <c r="BM358" s="312"/>
      <c r="BN358" s="312"/>
      <c r="BO358" s="312"/>
      <c r="BP358" s="312"/>
      <c r="BQ358" s="312"/>
      <c r="BR358" s="312"/>
      <c r="BS358" s="312"/>
      <c r="BT358" s="312"/>
      <c r="BU358" s="312"/>
      <c r="BV358" s="312"/>
      <c r="BW358" s="312"/>
      <c r="BX358" s="312"/>
      <c r="BY358" s="312"/>
      <c r="BZ358" s="312"/>
      <c r="CA358" s="318">
        <f>AN358+BK358</f>
        <v>61499998710</v>
      </c>
      <c r="CB358" s="318"/>
      <c r="CC358" s="318"/>
      <c r="CD358" s="318"/>
      <c r="CE358" s="318"/>
      <c r="CF358" s="318"/>
      <c r="CG358" s="318"/>
      <c r="CH358" s="318"/>
      <c r="CI358" s="318"/>
      <c r="CJ358" s="318"/>
      <c r="CK358" s="318"/>
      <c r="CL358" s="318"/>
      <c r="CM358" s="318"/>
      <c r="CN358" s="318"/>
      <c r="CO358" s="318"/>
      <c r="CP358" s="318"/>
    </row>
    <row r="359" spans="1:94" ht="15.75" customHeight="1">
      <c r="A359" s="316">
        <v>3</v>
      </c>
      <c r="B359" s="316"/>
      <c r="C359" s="316"/>
      <c r="D359" s="316"/>
      <c r="E359" s="316"/>
      <c r="F359" s="316"/>
      <c r="G359" s="316"/>
      <c r="H359" s="317" t="s">
        <v>976</v>
      </c>
      <c r="I359" s="317"/>
      <c r="J359" s="317"/>
      <c r="K359" s="317"/>
      <c r="L359" s="317"/>
      <c r="M359" s="317"/>
      <c r="N359" s="317"/>
      <c r="O359" s="317"/>
      <c r="P359" s="317"/>
      <c r="Q359" s="317"/>
      <c r="R359" s="317"/>
      <c r="S359" s="317"/>
      <c r="T359" s="317"/>
      <c r="U359" s="317"/>
      <c r="V359" s="317"/>
      <c r="W359" s="317"/>
      <c r="X359" s="317"/>
      <c r="Y359" s="317"/>
      <c r="Z359" s="317"/>
      <c r="AA359" s="317"/>
      <c r="AB359" s="317"/>
      <c r="AC359" s="317"/>
      <c r="AD359" s="317"/>
      <c r="AE359" s="317"/>
      <c r="AF359" s="317"/>
      <c r="AG359" s="317"/>
      <c r="AH359" s="317"/>
      <c r="AI359" s="317"/>
      <c r="AJ359" s="317"/>
      <c r="AK359" s="317"/>
      <c r="AL359" s="317"/>
      <c r="AM359" s="317"/>
      <c r="AN359" s="312">
        <f>BCTHTCR!E17+BCTHTCR!E18</f>
        <v>49799621000</v>
      </c>
      <c r="AO359" s="312"/>
      <c r="AP359" s="312"/>
      <c r="AQ359" s="312"/>
      <c r="AR359" s="312"/>
      <c r="AS359" s="312"/>
      <c r="AT359" s="312"/>
      <c r="AU359" s="312"/>
      <c r="AV359" s="312"/>
      <c r="AW359" s="312"/>
      <c r="AX359" s="312"/>
      <c r="AY359" s="312"/>
      <c r="AZ359" s="312"/>
      <c r="BA359" s="312"/>
      <c r="BB359" s="312"/>
      <c r="BC359" s="312"/>
      <c r="BD359" s="312"/>
      <c r="BE359" s="312"/>
      <c r="BF359" s="312"/>
      <c r="BG359" s="312"/>
      <c r="BH359" s="312"/>
      <c r="BI359" s="312"/>
      <c r="BJ359" s="312"/>
      <c r="BK359" s="312"/>
      <c r="BL359" s="312"/>
      <c r="BM359" s="312"/>
      <c r="BN359" s="312"/>
      <c r="BO359" s="312"/>
      <c r="BP359" s="312"/>
      <c r="BQ359" s="312"/>
      <c r="BR359" s="312"/>
      <c r="BS359" s="312"/>
      <c r="BT359" s="312"/>
      <c r="BU359" s="312"/>
      <c r="BV359" s="312"/>
      <c r="BW359" s="312"/>
      <c r="BX359" s="312"/>
      <c r="BY359" s="312"/>
      <c r="BZ359" s="312"/>
      <c r="CA359" s="318">
        <f>AN359+BK359</f>
        <v>49799621000</v>
      </c>
      <c r="CB359" s="318"/>
      <c r="CC359" s="318"/>
      <c r="CD359" s="318"/>
      <c r="CE359" s="318"/>
      <c r="CF359" s="318"/>
      <c r="CG359" s="318"/>
      <c r="CH359" s="318"/>
      <c r="CI359" s="318"/>
      <c r="CJ359" s="318"/>
      <c r="CK359" s="318"/>
      <c r="CL359" s="318"/>
      <c r="CM359" s="318"/>
      <c r="CN359" s="318"/>
      <c r="CO359" s="318"/>
      <c r="CP359" s="318"/>
    </row>
    <row r="360" spans="1:94" ht="15.75" customHeight="1">
      <c r="A360" s="316">
        <v>4</v>
      </c>
      <c r="B360" s="316"/>
      <c r="C360" s="316"/>
      <c r="D360" s="316"/>
      <c r="E360" s="316"/>
      <c r="F360" s="316"/>
      <c r="G360" s="316"/>
      <c r="H360" s="317" t="s">
        <v>959</v>
      </c>
      <c r="I360" s="317"/>
      <c r="J360" s="317"/>
      <c r="K360" s="317"/>
      <c r="L360" s="317"/>
      <c r="M360" s="317"/>
      <c r="N360" s="317"/>
      <c r="O360" s="317"/>
      <c r="P360" s="317"/>
      <c r="Q360" s="317"/>
      <c r="R360" s="317"/>
      <c r="S360" s="317"/>
      <c r="T360" s="317"/>
      <c r="U360" s="317"/>
      <c r="V360" s="317"/>
      <c r="W360" s="317"/>
      <c r="X360" s="317"/>
      <c r="Y360" s="317"/>
      <c r="Z360" s="317"/>
      <c r="AA360" s="317"/>
      <c r="AB360" s="317"/>
      <c r="AC360" s="317"/>
      <c r="AD360" s="317"/>
      <c r="AE360" s="317"/>
      <c r="AF360" s="317"/>
      <c r="AG360" s="317"/>
      <c r="AH360" s="317"/>
      <c r="AI360" s="317"/>
      <c r="AJ360" s="317"/>
      <c r="AK360" s="317"/>
      <c r="AL360" s="317"/>
      <c r="AM360" s="317"/>
      <c r="AN360" s="312">
        <f>BCTHTCR!D38</f>
        <v>10600000</v>
      </c>
      <c r="AO360" s="312"/>
      <c r="AP360" s="312"/>
      <c r="AQ360" s="312"/>
      <c r="AR360" s="312"/>
      <c r="AS360" s="312"/>
      <c r="AT360" s="312"/>
      <c r="AU360" s="312"/>
      <c r="AV360" s="312"/>
      <c r="AW360" s="312"/>
      <c r="AX360" s="312"/>
      <c r="AY360" s="312"/>
      <c r="AZ360" s="312"/>
      <c r="BA360" s="312"/>
      <c r="BB360" s="312"/>
      <c r="BC360" s="312"/>
      <c r="BD360" s="312"/>
      <c r="BE360" s="312"/>
      <c r="BF360" s="312"/>
      <c r="BG360" s="312"/>
      <c r="BH360" s="312"/>
      <c r="BI360" s="312"/>
      <c r="BJ360" s="312"/>
      <c r="BK360" s="312">
        <f>BCTHTCR!D71</f>
        <v>271775350</v>
      </c>
      <c r="BL360" s="312"/>
      <c r="BM360" s="312"/>
      <c r="BN360" s="312"/>
      <c r="BO360" s="312"/>
      <c r="BP360" s="312"/>
      <c r="BQ360" s="312"/>
      <c r="BR360" s="312"/>
      <c r="BS360" s="312"/>
      <c r="BT360" s="312"/>
      <c r="BU360" s="312"/>
      <c r="BV360" s="312"/>
      <c r="BW360" s="312"/>
      <c r="BX360" s="312"/>
      <c r="BY360" s="312"/>
      <c r="BZ360" s="312"/>
      <c r="CA360" s="318">
        <f>AN360+BK360</f>
        <v>282375350</v>
      </c>
      <c r="CB360" s="318"/>
      <c r="CC360" s="318"/>
      <c r="CD360" s="318"/>
      <c r="CE360" s="318"/>
      <c r="CF360" s="318"/>
      <c r="CG360" s="318"/>
      <c r="CH360" s="318"/>
      <c r="CI360" s="318"/>
      <c r="CJ360" s="318"/>
      <c r="CK360" s="318"/>
      <c r="CL360" s="318"/>
      <c r="CM360" s="318"/>
      <c r="CN360" s="318"/>
      <c r="CO360" s="318"/>
      <c r="CP360" s="318"/>
    </row>
    <row r="361" spans="1:94" ht="15.75" customHeight="1">
      <c r="A361" s="327"/>
      <c r="B361" s="327"/>
      <c r="C361" s="327"/>
      <c r="D361" s="327"/>
      <c r="E361" s="327"/>
      <c r="F361" s="327"/>
      <c r="G361" s="327"/>
      <c r="H361" s="324" t="s">
        <v>206</v>
      </c>
      <c r="I361" s="324"/>
      <c r="J361" s="324"/>
      <c r="K361" s="324"/>
      <c r="L361" s="324"/>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4"/>
      <c r="AL361" s="324"/>
      <c r="AM361" s="324"/>
      <c r="AN361" s="325">
        <f>SUM(AN357:BJ360)</f>
        <v>141247279161</v>
      </c>
      <c r="AO361" s="325"/>
      <c r="AP361" s="325"/>
      <c r="AQ361" s="325"/>
      <c r="AR361" s="325"/>
      <c r="AS361" s="325"/>
      <c r="AT361" s="325"/>
      <c r="AU361" s="325"/>
      <c r="AV361" s="325"/>
      <c r="AW361" s="325"/>
      <c r="AX361" s="325"/>
      <c r="AY361" s="325"/>
      <c r="AZ361" s="325"/>
      <c r="BA361" s="325"/>
      <c r="BB361" s="325"/>
      <c r="BC361" s="325"/>
      <c r="BD361" s="325"/>
      <c r="BE361" s="325"/>
      <c r="BF361" s="325"/>
      <c r="BG361" s="325"/>
      <c r="BH361" s="325"/>
      <c r="BI361" s="325"/>
      <c r="BJ361" s="325"/>
      <c r="BK361" s="325">
        <f>SUM(BK357:BZ360)</f>
        <v>271775350</v>
      </c>
      <c r="BL361" s="325"/>
      <c r="BM361" s="325"/>
      <c r="BN361" s="325"/>
      <c r="BO361" s="325"/>
      <c r="BP361" s="325"/>
      <c r="BQ361" s="325"/>
      <c r="BR361" s="325"/>
      <c r="BS361" s="325"/>
      <c r="BT361" s="325"/>
      <c r="BU361" s="325"/>
      <c r="BV361" s="325"/>
      <c r="BW361" s="325"/>
      <c r="BX361" s="325"/>
      <c r="BY361" s="325"/>
      <c r="BZ361" s="325"/>
      <c r="CA361" s="326">
        <f>SUM(CA357:CP360)</f>
        <v>141519054511</v>
      </c>
      <c r="CB361" s="326"/>
      <c r="CC361" s="326"/>
      <c r="CD361" s="326"/>
      <c r="CE361" s="326"/>
      <c r="CF361" s="326"/>
      <c r="CG361" s="326"/>
      <c r="CH361" s="326"/>
      <c r="CI361" s="326"/>
      <c r="CJ361" s="326"/>
      <c r="CK361" s="326"/>
      <c r="CL361" s="326"/>
      <c r="CM361" s="326"/>
      <c r="CN361" s="326"/>
      <c r="CO361" s="326"/>
      <c r="CP361" s="326"/>
    </row>
    <row r="362" spans="1:94" ht="15.75" customHeight="1">
      <c r="A362" s="316"/>
      <c r="B362" s="316"/>
      <c r="C362" s="316"/>
      <c r="D362" s="316"/>
      <c r="E362" s="316"/>
      <c r="F362" s="316"/>
      <c r="G362" s="316"/>
      <c r="H362" s="324" t="s">
        <v>888</v>
      </c>
      <c r="I362" s="324"/>
      <c r="J362" s="324"/>
      <c r="K362" s="324"/>
      <c r="L362" s="324"/>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4"/>
      <c r="AL362" s="324"/>
      <c r="AM362" s="324"/>
      <c r="AN362" s="312"/>
      <c r="AO362" s="312"/>
      <c r="AP362" s="312"/>
      <c r="AQ362" s="312"/>
      <c r="AR362" s="312"/>
      <c r="AS362" s="312"/>
      <c r="AT362" s="312"/>
      <c r="AU362" s="312"/>
      <c r="AV362" s="312"/>
      <c r="AW362" s="312"/>
      <c r="AX362" s="312"/>
      <c r="AY362" s="312"/>
      <c r="AZ362" s="312"/>
      <c r="BA362" s="312"/>
      <c r="BB362" s="312"/>
      <c r="BC362" s="312"/>
      <c r="BD362" s="312"/>
      <c r="BE362" s="312"/>
      <c r="BF362" s="312"/>
      <c r="BG362" s="312"/>
      <c r="BH362" s="312"/>
      <c r="BI362" s="312"/>
      <c r="BJ362" s="312"/>
      <c r="BK362" s="312"/>
      <c r="BL362" s="312"/>
      <c r="BM362" s="312"/>
      <c r="BN362" s="312"/>
      <c r="BO362" s="312"/>
      <c r="BP362" s="312"/>
      <c r="BQ362" s="312"/>
      <c r="BR362" s="312"/>
      <c r="BS362" s="312"/>
      <c r="BT362" s="312"/>
      <c r="BU362" s="312"/>
      <c r="BV362" s="312"/>
      <c r="BW362" s="312"/>
      <c r="BX362" s="312"/>
      <c r="BY362" s="312"/>
      <c r="BZ362" s="312"/>
      <c r="CA362" s="318"/>
      <c r="CB362" s="318"/>
      <c r="CC362" s="318"/>
      <c r="CD362" s="318"/>
      <c r="CE362" s="318"/>
      <c r="CF362" s="318"/>
      <c r="CG362" s="318"/>
      <c r="CH362" s="318"/>
      <c r="CI362" s="318"/>
      <c r="CJ362" s="318"/>
      <c r="CK362" s="318"/>
      <c r="CL362" s="318"/>
      <c r="CM362" s="318"/>
      <c r="CN362" s="318"/>
      <c r="CO362" s="318"/>
      <c r="CP362" s="318"/>
    </row>
    <row r="363" spans="1:94" ht="15.75" customHeight="1">
      <c r="A363" s="316">
        <v>5</v>
      </c>
      <c r="B363" s="316"/>
      <c r="C363" s="316"/>
      <c r="D363" s="316"/>
      <c r="E363" s="316"/>
      <c r="F363" s="316"/>
      <c r="G363" s="316"/>
      <c r="H363" s="317" t="s">
        <v>947</v>
      </c>
      <c r="I363" s="317"/>
      <c r="J363" s="317"/>
      <c r="K363" s="317"/>
      <c r="L363" s="317"/>
      <c r="M363" s="317"/>
      <c r="N363" s="317"/>
      <c r="O363" s="317"/>
      <c r="P363" s="317"/>
      <c r="Q363" s="317"/>
      <c r="R363" s="317"/>
      <c r="S363" s="317"/>
      <c r="T363" s="317"/>
      <c r="U363" s="317"/>
      <c r="V363" s="317"/>
      <c r="W363" s="317"/>
      <c r="X363" s="317"/>
      <c r="Y363" s="317"/>
      <c r="Z363" s="317"/>
      <c r="AA363" s="317"/>
      <c r="AB363" s="317"/>
      <c r="AC363" s="317"/>
      <c r="AD363" s="317"/>
      <c r="AE363" s="317"/>
      <c r="AF363" s="317"/>
      <c r="AG363" s="317"/>
      <c r="AH363" s="317"/>
      <c r="AI363" s="317"/>
      <c r="AJ363" s="317"/>
      <c r="AK363" s="317"/>
      <c r="AL363" s="317"/>
      <c r="AM363" s="317"/>
      <c r="AN363" s="312">
        <f>BCTHTCR!E78</f>
        <v>75000000</v>
      </c>
      <c r="AO363" s="312"/>
      <c r="AP363" s="312"/>
      <c r="AQ363" s="312"/>
      <c r="AR363" s="312"/>
      <c r="AS363" s="312"/>
      <c r="AT363" s="312"/>
      <c r="AU363" s="312"/>
      <c r="AV363" s="312"/>
      <c r="AW363" s="312"/>
      <c r="AX363" s="312"/>
      <c r="AY363" s="312"/>
      <c r="AZ363" s="312"/>
      <c r="BA363" s="312"/>
      <c r="BB363" s="312"/>
      <c r="BC363" s="312"/>
      <c r="BD363" s="312"/>
      <c r="BE363" s="312"/>
      <c r="BF363" s="312"/>
      <c r="BG363" s="312"/>
      <c r="BH363" s="312"/>
      <c r="BI363" s="312"/>
      <c r="BJ363" s="312"/>
      <c r="BK363" s="312"/>
      <c r="BL363" s="312"/>
      <c r="BM363" s="312"/>
      <c r="BN363" s="312"/>
      <c r="BO363" s="312"/>
      <c r="BP363" s="312"/>
      <c r="BQ363" s="312"/>
      <c r="BR363" s="312"/>
      <c r="BS363" s="312"/>
      <c r="BT363" s="312"/>
      <c r="BU363" s="312"/>
      <c r="BV363" s="312"/>
      <c r="BW363" s="312"/>
      <c r="BX363" s="312"/>
      <c r="BY363" s="312"/>
      <c r="BZ363" s="312"/>
      <c r="CA363" s="318">
        <f>AN363+BK363</f>
        <v>75000000</v>
      </c>
      <c r="CB363" s="318"/>
      <c r="CC363" s="318"/>
      <c r="CD363" s="318"/>
      <c r="CE363" s="318"/>
      <c r="CF363" s="318"/>
      <c r="CG363" s="318"/>
      <c r="CH363" s="318"/>
      <c r="CI363" s="318"/>
      <c r="CJ363" s="318"/>
      <c r="CK363" s="318"/>
      <c r="CL363" s="318"/>
      <c r="CM363" s="318"/>
      <c r="CN363" s="318"/>
      <c r="CO363" s="318"/>
      <c r="CP363" s="318"/>
    </row>
    <row r="364" spans="1:94" ht="15.75" customHeight="1">
      <c r="A364" s="316">
        <v>6</v>
      </c>
      <c r="B364" s="316"/>
      <c r="C364" s="316"/>
      <c r="D364" s="316"/>
      <c r="E364" s="316"/>
      <c r="F364" s="316"/>
      <c r="G364" s="316"/>
      <c r="H364" s="317" t="s">
        <v>961</v>
      </c>
      <c r="I364" s="317"/>
      <c r="J364" s="317"/>
      <c r="K364" s="317"/>
      <c r="L364" s="317"/>
      <c r="M364" s="317"/>
      <c r="N364" s="317"/>
      <c r="O364" s="317"/>
      <c r="P364" s="317"/>
      <c r="Q364" s="317"/>
      <c r="R364" s="317"/>
      <c r="S364" s="317"/>
      <c r="T364" s="317"/>
      <c r="U364" s="317"/>
      <c r="V364" s="317"/>
      <c r="W364" s="317"/>
      <c r="X364" s="317"/>
      <c r="Y364" s="317"/>
      <c r="Z364" s="317"/>
      <c r="AA364" s="317"/>
      <c r="AB364" s="317"/>
      <c r="AC364" s="317"/>
      <c r="AD364" s="317"/>
      <c r="AE364" s="317"/>
      <c r="AF364" s="317"/>
      <c r="AG364" s="317"/>
      <c r="AH364" s="317"/>
      <c r="AI364" s="317"/>
      <c r="AJ364" s="317"/>
      <c r="AK364" s="317"/>
      <c r="AL364" s="317"/>
      <c r="AM364" s="317"/>
      <c r="AN364" s="312">
        <f>BCTHTCR!E86+BCTHTCR!D95</f>
        <v>2422561680</v>
      </c>
      <c r="AO364" s="312"/>
      <c r="AP364" s="312"/>
      <c r="AQ364" s="312"/>
      <c r="AR364" s="312"/>
      <c r="AS364" s="312"/>
      <c r="AT364" s="312"/>
      <c r="AU364" s="312"/>
      <c r="AV364" s="312"/>
      <c r="AW364" s="312"/>
      <c r="AX364" s="312"/>
      <c r="AY364" s="312"/>
      <c r="AZ364" s="312"/>
      <c r="BA364" s="312"/>
      <c r="BB364" s="312"/>
      <c r="BC364" s="312"/>
      <c r="BD364" s="312"/>
      <c r="BE364" s="312"/>
      <c r="BF364" s="312"/>
      <c r="BG364" s="312"/>
      <c r="BH364" s="312"/>
      <c r="BI364" s="312"/>
      <c r="BJ364" s="312"/>
      <c r="BK364" s="312"/>
      <c r="BL364" s="312"/>
      <c r="BM364" s="312"/>
      <c r="BN364" s="312"/>
      <c r="BO364" s="312"/>
      <c r="BP364" s="312"/>
      <c r="BQ364" s="312"/>
      <c r="BR364" s="312"/>
      <c r="BS364" s="312"/>
      <c r="BT364" s="312"/>
      <c r="BU364" s="312"/>
      <c r="BV364" s="312"/>
      <c r="BW364" s="312"/>
      <c r="BX364" s="312"/>
      <c r="BY364" s="312"/>
      <c r="BZ364" s="312"/>
      <c r="CA364" s="318">
        <f>AN364+BK364</f>
        <v>2422561680</v>
      </c>
      <c r="CB364" s="318"/>
      <c r="CC364" s="318"/>
      <c r="CD364" s="318"/>
      <c r="CE364" s="318"/>
      <c r="CF364" s="318"/>
      <c r="CG364" s="318"/>
      <c r="CH364" s="318"/>
      <c r="CI364" s="318"/>
      <c r="CJ364" s="318"/>
      <c r="CK364" s="318"/>
      <c r="CL364" s="318"/>
      <c r="CM364" s="318"/>
      <c r="CN364" s="318"/>
      <c r="CO364" s="318"/>
      <c r="CP364" s="318"/>
    </row>
    <row r="365" spans="1:94" ht="15.75" customHeight="1">
      <c r="A365" s="316">
        <v>7</v>
      </c>
      <c r="B365" s="316"/>
      <c r="C365" s="316"/>
      <c r="D365" s="316"/>
      <c r="E365" s="316"/>
      <c r="F365" s="316"/>
      <c r="G365" s="316"/>
      <c r="H365" s="317" t="s">
        <v>962</v>
      </c>
      <c r="I365" s="317"/>
      <c r="J365" s="317"/>
      <c r="K365" s="317"/>
      <c r="L365" s="317"/>
      <c r="M365" s="317"/>
      <c r="N365" s="317"/>
      <c r="O365" s="317"/>
      <c r="P365" s="317"/>
      <c r="Q365" s="317"/>
      <c r="R365" s="317"/>
      <c r="S365" s="317"/>
      <c r="T365" s="317"/>
      <c r="U365" s="317"/>
      <c r="V365" s="317"/>
      <c r="W365" s="317"/>
      <c r="X365" s="317"/>
      <c r="Y365" s="317"/>
      <c r="Z365" s="317"/>
      <c r="AA365" s="317"/>
      <c r="AB365" s="317"/>
      <c r="AC365" s="317"/>
      <c r="AD365" s="317"/>
      <c r="AE365" s="317"/>
      <c r="AF365" s="317"/>
      <c r="AG365" s="317"/>
      <c r="AH365" s="317"/>
      <c r="AI365" s="317"/>
      <c r="AJ365" s="317"/>
      <c r="AK365" s="317"/>
      <c r="AL365" s="317"/>
      <c r="AM365" s="317"/>
      <c r="AN365" s="312">
        <f>BCTHTCR!E91</f>
        <v>69049940</v>
      </c>
      <c r="AO365" s="312"/>
      <c r="AP365" s="312"/>
      <c r="AQ365" s="312"/>
      <c r="AR365" s="312"/>
      <c r="AS365" s="312"/>
      <c r="AT365" s="312"/>
      <c r="AU365" s="312"/>
      <c r="AV365" s="312"/>
      <c r="AW365" s="312"/>
      <c r="AX365" s="312"/>
      <c r="AY365" s="312"/>
      <c r="AZ365" s="312"/>
      <c r="BA365" s="312"/>
      <c r="BB365" s="312"/>
      <c r="BC365" s="312"/>
      <c r="BD365" s="312"/>
      <c r="BE365" s="312"/>
      <c r="BF365" s="312"/>
      <c r="BG365" s="312"/>
      <c r="BH365" s="312"/>
      <c r="BI365" s="312"/>
      <c r="BJ365" s="312"/>
      <c r="BK365" s="312"/>
      <c r="BL365" s="312"/>
      <c r="BM365" s="312"/>
      <c r="BN365" s="312"/>
      <c r="BO365" s="312"/>
      <c r="BP365" s="312"/>
      <c r="BQ365" s="312"/>
      <c r="BR365" s="312"/>
      <c r="BS365" s="312"/>
      <c r="BT365" s="312"/>
      <c r="BU365" s="312"/>
      <c r="BV365" s="312"/>
      <c r="BW365" s="312"/>
      <c r="BX365" s="312"/>
      <c r="BY365" s="312"/>
      <c r="BZ365" s="312"/>
      <c r="CA365" s="318">
        <f>AN365+BK365</f>
        <v>69049940</v>
      </c>
      <c r="CB365" s="318"/>
      <c r="CC365" s="318"/>
      <c r="CD365" s="318"/>
      <c r="CE365" s="318"/>
      <c r="CF365" s="318"/>
      <c r="CG365" s="318"/>
      <c r="CH365" s="318"/>
      <c r="CI365" s="318"/>
      <c r="CJ365" s="318"/>
      <c r="CK365" s="318"/>
      <c r="CL365" s="318"/>
      <c r="CM365" s="318"/>
      <c r="CN365" s="318"/>
      <c r="CO365" s="318"/>
      <c r="CP365" s="318"/>
    </row>
    <row r="366" spans="1:94" ht="15.75" customHeight="1">
      <c r="A366" s="316">
        <v>8</v>
      </c>
      <c r="B366" s="316"/>
      <c r="C366" s="316"/>
      <c r="D366" s="316"/>
      <c r="E366" s="316"/>
      <c r="F366" s="316"/>
      <c r="G366" s="316"/>
      <c r="H366" s="317" t="s">
        <v>977</v>
      </c>
      <c r="I366" s="317"/>
      <c r="J366" s="317"/>
      <c r="K366" s="317"/>
      <c r="L366" s="317"/>
      <c r="M366" s="317"/>
      <c r="N366" s="317"/>
      <c r="O366" s="317"/>
      <c r="P366" s="317"/>
      <c r="Q366" s="317"/>
      <c r="R366" s="317"/>
      <c r="S366" s="317"/>
      <c r="T366" s="317"/>
      <c r="U366" s="317"/>
      <c r="V366" s="317"/>
      <c r="W366" s="317"/>
      <c r="X366" s="317"/>
      <c r="Y366" s="317"/>
      <c r="Z366" s="317"/>
      <c r="AA366" s="317"/>
      <c r="AB366" s="317"/>
      <c r="AC366" s="317"/>
      <c r="AD366" s="317"/>
      <c r="AE366" s="317"/>
      <c r="AF366" s="317"/>
      <c r="AG366" s="317"/>
      <c r="AH366" s="317"/>
      <c r="AI366" s="317"/>
      <c r="AJ366" s="317"/>
      <c r="AK366" s="317"/>
      <c r="AL366" s="317"/>
      <c r="AM366" s="317"/>
      <c r="AN366" s="312">
        <f>BCTHTCR!D84</f>
        <v>292650360</v>
      </c>
      <c r="AO366" s="312"/>
      <c r="AP366" s="312"/>
      <c r="AQ366" s="312"/>
      <c r="AR366" s="312"/>
      <c r="AS366" s="312"/>
      <c r="AT366" s="312"/>
      <c r="AU366" s="312"/>
      <c r="AV366" s="312"/>
      <c r="AW366" s="312"/>
      <c r="AX366" s="312"/>
      <c r="AY366" s="312"/>
      <c r="AZ366" s="312"/>
      <c r="BA366" s="312"/>
      <c r="BB366" s="312"/>
      <c r="BC366" s="312"/>
      <c r="BD366" s="312"/>
      <c r="BE366" s="312"/>
      <c r="BF366" s="312"/>
      <c r="BG366" s="312"/>
      <c r="BH366" s="312"/>
      <c r="BI366" s="312"/>
      <c r="BJ366" s="312"/>
      <c r="BK366" s="312"/>
      <c r="BL366" s="312"/>
      <c r="BM366" s="312"/>
      <c r="BN366" s="312"/>
      <c r="BO366" s="312"/>
      <c r="BP366" s="312"/>
      <c r="BQ366" s="312"/>
      <c r="BR366" s="312"/>
      <c r="BS366" s="312"/>
      <c r="BT366" s="312"/>
      <c r="BU366" s="312"/>
      <c r="BV366" s="312"/>
      <c r="BW366" s="312"/>
      <c r="BX366" s="312"/>
      <c r="BY366" s="312"/>
      <c r="BZ366" s="312"/>
      <c r="CA366" s="318">
        <f>AN366+BK366</f>
        <v>292650360</v>
      </c>
      <c r="CB366" s="318"/>
      <c r="CC366" s="318"/>
      <c r="CD366" s="318"/>
      <c r="CE366" s="318"/>
      <c r="CF366" s="318"/>
      <c r="CG366" s="318"/>
      <c r="CH366" s="318"/>
      <c r="CI366" s="318"/>
      <c r="CJ366" s="318"/>
      <c r="CK366" s="318"/>
      <c r="CL366" s="318"/>
      <c r="CM366" s="318"/>
      <c r="CN366" s="318"/>
      <c r="CO366" s="318"/>
      <c r="CP366" s="318"/>
    </row>
    <row r="367" spans="1:94" ht="15.75" customHeight="1">
      <c r="A367" s="316"/>
      <c r="B367" s="316"/>
      <c r="C367" s="316"/>
      <c r="D367" s="316"/>
      <c r="E367" s="316"/>
      <c r="F367" s="316"/>
      <c r="G367" s="316"/>
      <c r="H367" s="324" t="s">
        <v>206</v>
      </c>
      <c r="I367" s="324"/>
      <c r="J367" s="324"/>
      <c r="K367" s="324"/>
      <c r="L367" s="324"/>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4"/>
      <c r="AL367" s="324"/>
      <c r="AM367" s="324"/>
      <c r="AN367" s="325">
        <f>SUM(AN363:BJ366)</f>
        <v>2859261980</v>
      </c>
      <c r="AO367" s="325"/>
      <c r="AP367" s="325"/>
      <c r="AQ367" s="325"/>
      <c r="AR367" s="325"/>
      <c r="AS367" s="325"/>
      <c r="AT367" s="325"/>
      <c r="AU367" s="325"/>
      <c r="AV367" s="325"/>
      <c r="AW367" s="325"/>
      <c r="AX367" s="325"/>
      <c r="AY367" s="325"/>
      <c r="AZ367" s="325"/>
      <c r="BA367" s="325"/>
      <c r="BB367" s="325"/>
      <c r="BC367" s="325"/>
      <c r="BD367" s="325"/>
      <c r="BE367" s="325"/>
      <c r="BF367" s="325"/>
      <c r="BG367" s="325"/>
      <c r="BH367" s="325"/>
      <c r="BI367" s="325"/>
      <c r="BJ367" s="325"/>
      <c r="BK367" s="325">
        <f>SUM(BK363:BZ366)</f>
        <v>0</v>
      </c>
      <c r="BL367" s="325"/>
      <c r="BM367" s="325"/>
      <c r="BN367" s="325"/>
      <c r="BO367" s="325"/>
      <c r="BP367" s="325"/>
      <c r="BQ367" s="325"/>
      <c r="BR367" s="325"/>
      <c r="BS367" s="325"/>
      <c r="BT367" s="325"/>
      <c r="BU367" s="325"/>
      <c r="BV367" s="325"/>
      <c r="BW367" s="325"/>
      <c r="BX367" s="325"/>
      <c r="BY367" s="325"/>
      <c r="BZ367" s="325"/>
      <c r="CA367" s="326">
        <f>SUM(CA363:CP366)</f>
        <v>2859261980</v>
      </c>
      <c r="CB367" s="326"/>
      <c r="CC367" s="326"/>
      <c r="CD367" s="326"/>
      <c r="CE367" s="326"/>
      <c r="CF367" s="326"/>
      <c r="CG367" s="326"/>
      <c r="CH367" s="326"/>
      <c r="CI367" s="326"/>
      <c r="CJ367" s="326"/>
      <c r="CK367" s="326"/>
      <c r="CL367" s="326"/>
      <c r="CM367" s="326"/>
      <c r="CN367" s="326"/>
      <c r="CO367" s="326"/>
      <c r="CP367" s="326"/>
    </row>
    <row r="368" spans="1:94" ht="15.75" customHeight="1">
      <c r="A368" s="328"/>
      <c r="B368" s="328"/>
      <c r="C368" s="328"/>
      <c r="D368" s="328"/>
      <c r="E368" s="328"/>
      <c r="F368" s="328"/>
      <c r="G368" s="328"/>
      <c r="H368" s="329" t="s">
        <v>978</v>
      </c>
      <c r="I368" s="329"/>
      <c r="J368" s="329"/>
      <c r="K368" s="329"/>
      <c r="L368" s="329"/>
      <c r="M368" s="329"/>
      <c r="N368" s="329"/>
      <c r="O368" s="329"/>
      <c r="P368" s="329"/>
      <c r="Q368" s="329"/>
      <c r="R368" s="329"/>
      <c r="S368" s="329"/>
      <c r="T368" s="329"/>
      <c r="U368" s="329"/>
      <c r="V368" s="329"/>
      <c r="W368" s="329"/>
      <c r="X368" s="329"/>
      <c r="Y368" s="329"/>
      <c r="Z368" s="329"/>
      <c r="AA368" s="329"/>
      <c r="AB368" s="329"/>
      <c r="AC368" s="329"/>
      <c r="AD368" s="329"/>
      <c r="AE368" s="329"/>
      <c r="AF368" s="329"/>
      <c r="AG368" s="329"/>
      <c r="AH368" s="329"/>
      <c r="AI368" s="329"/>
      <c r="AJ368" s="329"/>
      <c r="AK368" s="329"/>
      <c r="AL368" s="329"/>
      <c r="AM368" s="329"/>
      <c r="AN368" s="330">
        <f>AN361-AN367</f>
        <v>138388017181</v>
      </c>
      <c r="AO368" s="330"/>
      <c r="AP368" s="330"/>
      <c r="AQ368" s="330"/>
      <c r="AR368" s="330"/>
      <c r="AS368" s="330"/>
      <c r="AT368" s="330"/>
      <c r="AU368" s="330"/>
      <c r="AV368" s="330"/>
      <c r="AW368" s="330"/>
      <c r="AX368" s="330"/>
      <c r="AY368" s="330"/>
      <c r="AZ368" s="330"/>
      <c r="BA368" s="330"/>
      <c r="BB368" s="330"/>
      <c r="BC368" s="330"/>
      <c r="BD368" s="330"/>
      <c r="BE368" s="330"/>
      <c r="BF368" s="330"/>
      <c r="BG368" s="330"/>
      <c r="BH368" s="330"/>
      <c r="BI368" s="330"/>
      <c r="BJ368" s="330"/>
      <c r="BK368" s="330">
        <f>BK361-BK367</f>
        <v>271775350</v>
      </c>
      <c r="BL368" s="330"/>
      <c r="BM368" s="330"/>
      <c r="BN368" s="330"/>
      <c r="BO368" s="330"/>
      <c r="BP368" s="330"/>
      <c r="BQ368" s="330"/>
      <c r="BR368" s="330"/>
      <c r="BS368" s="330"/>
      <c r="BT368" s="330"/>
      <c r="BU368" s="330"/>
      <c r="BV368" s="330"/>
      <c r="BW368" s="330"/>
      <c r="BX368" s="330"/>
      <c r="BY368" s="330"/>
      <c r="BZ368" s="330"/>
      <c r="CA368" s="331">
        <f>CA361-CA367</f>
        <v>138659792531</v>
      </c>
      <c r="CB368" s="331"/>
      <c r="CC368" s="331"/>
      <c r="CD368" s="331"/>
      <c r="CE368" s="331"/>
      <c r="CF368" s="331"/>
      <c r="CG368" s="331"/>
      <c r="CH368" s="331"/>
      <c r="CI368" s="331"/>
      <c r="CJ368" s="331"/>
      <c r="CK368" s="331"/>
      <c r="CL368" s="331"/>
      <c r="CM368" s="331"/>
      <c r="CN368" s="331"/>
      <c r="CO368" s="331"/>
      <c r="CP368" s="331"/>
    </row>
    <row r="369" spans="1:94" ht="17.25" customHeight="1">
      <c r="A369" s="206"/>
      <c r="B369" s="206"/>
      <c r="C369" s="206"/>
      <c r="D369" s="206"/>
      <c r="E369" s="206"/>
      <c r="F369" s="206"/>
      <c r="G369" s="206"/>
      <c r="H369" s="206"/>
      <c r="I369" s="206"/>
      <c r="J369" s="206"/>
      <c r="K369" s="206"/>
      <c r="L369" s="206"/>
      <c r="M369" s="206"/>
      <c r="N369" s="206"/>
      <c r="O369" s="206"/>
      <c r="P369" s="206"/>
      <c r="Q369" s="206"/>
      <c r="R369" s="206"/>
      <c r="S369" s="206"/>
      <c r="T369" s="206"/>
      <c r="U369" s="206"/>
      <c r="V369" s="206"/>
      <c r="W369" s="206"/>
      <c r="X369" s="206"/>
      <c r="Y369" s="206"/>
      <c r="Z369" s="206"/>
      <c r="AA369" s="206"/>
      <c r="AB369" s="206"/>
      <c r="AC369" s="206"/>
      <c r="AD369" s="206"/>
      <c r="AE369" s="206"/>
      <c r="AF369" s="206"/>
      <c r="AG369" s="206"/>
      <c r="AH369" s="206"/>
      <c r="AI369" s="206"/>
      <c r="AJ369" s="206"/>
      <c r="AK369" s="206"/>
      <c r="AL369" s="206"/>
      <c r="AM369" s="206"/>
      <c r="AN369" s="206"/>
      <c r="AO369" s="206"/>
      <c r="AP369" s="206"/>
      <c r="AQ369" s="206"/>
      <c r="AR369" s="206"/>
      <c r="AS369" s="206"/>
      <c r="AT369" s="206"/>
      <c r="AU369" s="206"/>
      <c r="AV369" s="206"/>
      <c r="AW369" s="206"/>
      <c r="AX369" s="206"/>
      <c r="AY369" s="206"/>
      <c r="AZ369" s="206"/>
      <c r="BA369" s="206"/>
      <c r="BB369" s="206"/>
      <c r="BC369" s="206"/>
      <c r="BD369" s="206"/>
      <c r="BE369" s="206"/>
      <c r="BF369" s="206"/>
      <c r="BG369" s="206"/>
      <c r="BH369" s="206"/>
      <c r="BI369" s="206"/>
      <c r="BJ369" s="206"/>
      <c r="BK369" s="206"/>
      <c r="BL369" s="206"/>
      <c r="BM369" s="206"/>
      <c r="BN369" s="206"/>
      <c r="BO369" s="206"/>
      <c r="BP369" s="206"/>
      <c r="BQ369" s="206"/>
      <c r="BR369" s="206"/>
      <c r="BS369" s="206"/>
      <c r="BT369" s="206"/>
      <c r="BU369" s="206"/>
      <c r="BV369" s="206"/>
      <c r="BW369" s="206"/>
      <c r="BX369" s="206"/>
      <c r="BY369" s="206"/>
      <c r="BZ369" s="206"/>
      <c r="CA369" s="206"/>
      <c r="CB369" s="206"/>
      <c r="CC369" s="206"/>
      <c r="CD369" s="206"/>
      <c r="CE369" s="206"/>
      <c r="CF369" s="206"/>
      <c r="CG369" s="206"/>
      <c r="CH369" s="206"/>
      <c r="CI369" s="206"/>
      <c r="CJ369" s="206"/>
      <c r="CK369" s="206"/>
      <c r="CL369" s="206"/>
      <c r="CM369" s="206"/>
      <c r="CN369" s="206"/>
      <c r="CO369" s="206"/>
      <c r="CP369" s="206"/>
    </row>
    <row r="370" spans="1:94" ht="20.25" customHeight="1">
      <c r="A370" s="335" t="s">
        <v>1009</v>
      </c>
      <c r="B370" s="335"/>
      <c r="C370" s="335"/>
      <c r="D370" s="335"/>
      <c r="E370" s="335"/>
      <c r="F370" s="335"/>
      <c r="G370" s="335"/>
      <c r="H370" s="335"/>
      <c r="I370" s="335"/>
      <c r="J370" s="335"/>
      <c r="K370" s="335"/>
      <c r="L370" s="335"/>
      <c r="M370" s="335"/>
      <c r="N370" s="335"/>
      <c r="O370" s="335"/>
      <c r="P370" s="335"/>
      <c r="Q370" s="335"/>
      <c r="R370" s="335"/>
      <c r="S370" s="335"/>
      <c r="T370" s="335"/>
      <c r="U370" s="335"/>
      <c r="V370" s="335"/>
      <c r="W370" s="335"/>
      <c r="X370" s="335"/>
      <c r="Y370" s="335"/>
      <c r="Z370" s="335"/>
      <c r="AA370" s="335"/>
      <c r="AB370" s="335"/>
      <c r="AC370" s="335"/>
      <c r="AD370" s="335"/>
      <c r="AE370" s="335"/>
      <c r="AF370" s="335"/>
      <c r="AG370" s="335"/>
      <c r="AH370" s="335"/>
      <c r="AI370" s="335"/>
      <c r="AJ370" s="335"/>
      <c r="AK370" s="335"/>
      <c r="AL370" s="335"/>
      <c r="AM370" s="335"/>
      <c r="AN370" s="335"/>
      <c r="AO370" s="335"/>
      <c r="AP370" s="335"/>
      <c r="AQ370" s="335"/>
      <c r="AR370" s="335"/>
      <c r="AS370" s="335"/>
      <c r="AT370" s="335"/>
      <c r="AU370" s="335"/>
      <c r="AV370" s="335"/>
      <c r="AW370" s="335"/>
      <c r="AX370" s="335"/>
      <c r="AY370" s="335"/>
      <c r="AZ370" s="335"/>
      <c r="BA370" s="335"/>
      <c r="BB370" s="335"/>
      <c r="BC370" s="335"/>
      <c r="BD370" s="335"/>
      <c r="BE370" s="335"/>
      <c r="BF370" s="335"/>
      <c r="BG370" s="335"/>
      <c r="BH370" s="335"/>
      <c r="BI370" s="335"/>
      <c r="BJ370" s="335"/>
      <c r="BK370" s="335"/>
      <c r="BL370" s="335"/>
      <c r="BM370" s="335"/>
      <c r="BN370" s="335"/>
      <c r="BO370" s="335"/>
      <c r="BP370" s="335"/>
      <c r="BQ370" s="335"/>
      <c r="BR370" s="335"/>
      <c r="BS370" s="335"/>
      <c r="BT370" s="335"/>
      <c r="BU370" s="335"/>
      <c r="BV370" s="335"/>
      <c r="BW370" s="335"/>
      <c r="BX370" s="335"/>
      <c r="BY370" s="335"/>
      <c r="BZ370" s="335"/>
      <c r="CA370" s="335"/>
      <c r="CB370" s="335"/>
      <c r="CC370" s="335"/>
      <c r="CD370" s="335"/>
      <c r="CE370" s="335"/>
      <c r="CF370" s="335"/>
      <c r="CG370" s="335"/>
      <c r="CH370" s="335"/>
      <c r="CI370" s="335"/>
      <c r="CJ370" s="335"/>
      <c r="CK370" s="335"/>
      <c r="CL370" s="335"/>
      <c r="CM370" s="335"/>
      <c r="CN370" s="335"/>
      <c r="CO370" s="335"/>
      <c r="CP370" s="335"/>
    </row>
    <row r="371" spans="1:94" ht="25.5" customHeight="1">
      <c r="A371" s="332" t="s">
        <v>979</v>
      </c>
      <c r="B371" s="332"/>
      <c r="C371" s="332"/>
      <c r="D371" s="332"/>
      <c r="E371" s="332"/>
      <c r="F371" s="332"/>
      <c r="G371" s="332"/>
      <c r="H371" s="332"/>
      <c r="I371" s="332"/>
      <c r="J371" s="332"/>
      <c r="K371" s="332"/>
      <c r="L371" s="332"/>
      <c r="M371" s="332"/>
      <c r="N371" s="332"/>
      <c r="O371" s="332"/>
      <c r="P371" s="332"/>
      <c r="Q371" s="332"/>
      <c r="R371" s="332"/>
      <c r="S371" s="332"/>
      <c r="T371" s="332"/>
      <c r="U371" s="332"/>
      <c r="V371" s="332"/>
      <c r="W371" s="332"/>
      <c r="X371" s="332"/>
      <c r="Y371" s="332"/>
      <c r="Z371" s="332"/>
      <c r="AA371" s="332"/>
      <c r="AB371" s="332"/>
      <c r="AC371" s="332"/>
      <c r="AD371" s="332"/>
      <c r="AE371" s="332"/>
      <c r="AF371" s="332"/>
      <c r="AG371" s="332"/>
      <c r="AH371" s="332"/>
      <c r="AI371" s="332"/>
      <c r="AJ371" s="332"/>
      <c r="AK371" s="332"/>
      <c r="AL371" s="332"/>
      <c r="AM371" s="332"/>
      <c r="AN371" s="332"/>
      <c r="AO371" s="332"/>
      <c r="AP371" s="332"/>
      <c r="AQ371" s="332"/>
      <c r="AR371" s="332"/>
      <c r="AS371" s="332"/>
      <c r="AT371" s="332"/>
      <c r="AU371" s="332"/>
      <c r="AV371" s="332"/>
      <c r="AW371" s="332"/>
      <c r="AX371" s="332"/>
      <c r="AY371" s="332"/>
      <c r="AZ371" s="332"/>
      <c r="BA371" s="332"/>
      <c r="BB371" s="332"/>
      <c r="BC371" s="332"/>
      <c r="BD371" s="332"/>
      <c r="BE371" s="332"/>
      <c r="BF371" s="332"/>
      <c r="BG371" s="332"/>
      <c r="BH371" s="332"/>
      <c r="BI371" s="332"/>
      <c r="BJ371" s="332"/>
      <c r="BK371" s="332"/>
      <c r="BL371" s="332"/>
      <c r="BM371" s="332"/>
      <c r="BN371" s="332"/>
      <c r="BO371" s="332"/>
      <c r="BP371" s="332"/>
      <c r="BQ371" s="332"/>
      <c r="BR371" s="332"/>
      <c r="BS371" s="332"/>
      <c r="BT371" s="332"/>
      <c r="BU371" s="332"/>
      <c r="BV371" s="332"/>
      <c r="BW371" s="332"/>
      <c r="BX371" s="332"/>
      <c r="BY371" s="332"/>
      <c r="BZ371" s="332"/>
      <c r="CA371" s="332"/>
      <c r="CB371" s="332"/>
      <c r="CC371" s="332"/>
      <c r="CD371" s="332"/>
      <c r="CE371" s="332"/>
      <c r="CF371" s="332"/>
      <c r="CG371" s="332"/>
      <c r="CH371" s="332"/>
      <c r="CI371" s="332"/>
      <c r="CJ371" s="332"/>
      <c r="CK371" s="332"/>
      <c r="CL371" s="332"/>
      <c r="CM371" s="332"/>
      <c r="CN371" s="332"/>
      <c r="CO371" s="332"/>
      <c r="CP371" s="332"/>
    </row>
    <row r="372" spans="1:94" ht="15.75" customHeight="1">
      <c r="A372" s="90"/>
      <c r="B372" s="90"/>
      <c r="C372" s="90"/>
      <c r="D372" s="90"/>
      <c r="E372" s="90"/>
      <c r="F372" s="90"/>
      <c r="G372" s="90"/>
      <c r="H372" s="90"/>
      <c r="I372" s="90"/>
      <c r="J372" s="90"/>
      <c r="K372" s="90"/>
      <c r="L372" s="90"/>
      <c r="BA372" s="334" t="s">
        <v>1025</v>
      </c>
      <c r="BB372" s="334"/>
      <c r="BC372" s="334"/>
      <c r="BD372" s="334"/>
      <c r="BE372" s="334"/>
      <c r="BF372" s="334"/>
      <c r="BG372" s="334"/>
      <c r="BH372" s="334"/>
      <c r="BI372" s="334"/>
      <c r="BJ372" s="334"/>
      <c r="BK372" s="334"/>
      <c r="BL372" s="334"/>
      <c r="BM372" s="334"/>
      <c r="BN372" s="334"/>
      <c r="BO372" s="334"/>
      <c r="BP372" s="334"/>
      <c r="BQ372" s="334"/>
      <c r="BR372" s="334"/>
      <c r="BS372" s="334"/>
      <c r="BT372" s="334"/>
      <c r="BU372" s="334"/>
      <c r="BV372" s="334"/>
      <c r="BW372" s="334"/>
      <c r="BX372" s="334"/>
      <c r="BY372" s="334"/>
      <c r="BZ372" s="334"/>
      <c r="CA372" s="334"/>
      <c r="CB372" s="334"/>
      <c r="CC372" s="334"/>
      <c r="CD372" s="334"/>
      <c r="CE372" s="334"/>
      <c r="CF372" s="334"/>
      <c r="CG372" s="334"/>
      <c r="CH372" s="334"/>
      <c r="CI372" s="334"/>
      <c r="CJ372" s="334"/>
      <c r="CK372" s="334"/>
    </row>
    <row r="373" spans="1:94" s="99" customFormat="1" ht="15.75" customHeight="1">
      <c r="A373" s="88"/>
      <c r="B373" s="88"/>
      <c r="C373" s="88"/>
      <c r="D373" s="88"/>
      <c r="E373" s="88"/>
      <c r="F373" s="88"/>
      <c r="G373" s="88"/>
      <c r="H373" s="88" t="s">
        <v>980</v>
      </c>
      <c r="I373" s="224"/>
      <c r="J373" s="88"/>
      <c r="AD373" s="99" t="s">
        <v>981</v>
      </c>
      <c r="BJ373" s="333" t="s">
        <v>1049</v>
      </c>
      <c r="BK373" s="333"/>
      <c r="BL373" s="333"/>
      <c r="BM373" s="333"/>
      <c r="BN373" s="333"/>
      <c r="BO373" s="333"/>
      <c r="BP373" s="333"/>
      <c r="BQ373" s="333"/>
      <c r="BR373" s="333"/>
      <c r="BS373" s="333"/>
      <c r="BT373" s="333"/>
      <c r="BU373" s="333"/>
      <c r="BV373" s="333"/>
      <c r="BW373" s="333"/>
      <c r="BX373" s="333"/>
      <c r="BY373" s="333"/>
      <c r="BZ373" s="333"/>
      <c r="CA373" s="333"/>
      <c r="CB373" s="333"/>
    </row>
    <row r="374" spans="1:94" ht="15.75" customHeight="1">
      <c r="A374" s="90"/>
      <c r="B374" s="90"/>
      <c r="C374" s="98"/>
      <c r="D374" s="98"/>
      <c r="E374" s="98"/>
    </row>
    <row r="375" spans="1:94" ht="15.75" customHeight="1">
      <c r="A375" s="90"/>
      <c r="B375" s="90"/>
      <c r="C375" s="97"/>
      <c r="D375" s="97"/>
      <c r="E375" s="97"/>
    </row>
    <row r="378" spans="1:94" s="99" customFormat="1">
      <c r="H378" s="99" t="s">
        <v>1026</v>
      </c>
      <c r="X378" s="100" t="s">
        <v>387</v>
      </c>
      <c r="Y378" s="100"/>
      <c r="Z378" s="100"/>
      <c r="AA378" s="100"/>
      <c r="AB378" s="100"/>
      <c r="AC378" s="100"/>
      <c r="AD378" s="100" t="s">
        <v>387</v>
      </c>
      <c r="AE378" s="100"/>
      <c r="AF378" s="100"/>
      <c r="AG378" s="100"/>
      <c r="AH378" s="100"/>
      <c r="AI378" s="100"/>
      <c r="AJ378" s="100"/>
      <c r="AK378" s="100"/>
      <c r="AL378" s="100"/>
      <c r="AM378" s="100"/>
      <c r="AN378" s="100"/>
      <c r="AO378" s="100"/>
      <c r="AP378" s="100"/>
      <c r="AQ378" s="100"/>
      <c r="AR378" s="100"/>
      <c r="AS378" s="100"/>
      <c r="AT378" s="100"/>
      <c r="AU378" s="100"/>
      <c r="BA378" s="333" t="s">
        <v>1048</v>
      </c>
      <c r="BB378" s="333"/>
      <c r="BC378" s="333"/>
      <c r="BD378" s="333"/>
      <c r="BE378" s="333"/>
      <c r="BF378" s="333"/>
      <c r="BG378" s="333"/>
      <c r="BH378" s="333"/>
      <c r="BI378" s="333"/>
      <c r="BJ378" s="333"/>
      <c r="BK378" s="333"/>
      <c r="BL378" s="333"/>
      <c r="BM378" s="333"/>
      <c r="BN378" s="333"/>
      <c r="BO378" s="333"/>
      <c r="BP378" s="333"/>
      <c r="BQ378" s="333"/>
      <c r="BR378" s="333"/>
      <c r="BS378" s="333"/>
      <c r="BT378" s="333"/>
      <c r="BU378" s="333"/>
      <c r="BV378" s="333"/>
      <c r="BW378" s="333"/>
      <c r="BX378" s="333"/>
      <c r="BY378" s="333"/>
      <c r="BZ378" s="333"/>
      <c r="CA378" s="333"/>
      <c r="CB378" s="333"/>
      <c r="CC378" s="333"/>
      <c r="CD378" s="333"/>
      <c r="CE378" s="333"/>
      <c r="CF378" s="100"/>
      <c r="CG378" s="100"/>
      <c r="CH378" s="100"/>
      <c r="CI378" s="100"/>
      <c r="CJ378" s="100"/>
    </row>
  </sheetData>
  <mergeCells count="9455">
    <mergeCell ref="AJ266:BK266"/>
    <mergeCell ref="BL266:CB266"/>
    <mergeCell ref="BL257:CB258"/>
    <mergeCell ref="A153:AQ153"/>
    <mergeCell ref="AU153:BS153"/>
    <mergeCell ref="BU153:CK153"/>
    <mergeCell ref="A154:AQ154"/>
    <mergeCell ref="AU154:BS154"/>
    <mergeCell ref="BU154:CK154"/>
    <mergeCell ref="A155:CP155"/>
    <mergeCell ref="A161:AS161"/>
    <mergeCell ref="A264:G264"/>
    <mergeCell ref="H264:AI264"/>
    <mergeCell ref="CC264:CL264"/>
    <mergeCell ref="A265:G265"/>
    <mergeCell ref="H265:AI265"/>
    <mergeCell ref="CC265:CL265"/>
    <mergeCell ref="A262:G262"/>
    <mergeCell ref="H262:AI262"/>
    <mergeCell ref="CC262:CL262"/>
    <mergeCell ref="A263:G263"/>
    <mergeCell ref="H263:AI263"/>
    <mergeCell ref="CC263:CL263"/>
    <mergeCell ref="A266:G266"/>
    <mergeCell ref="H266:AI266"/>
    <mergeCell ref="CC266:CL266"/>
    <mergeCell ref="AJ262:BK262"/>
    <mergeCell ref="BL262:CB262"/>
    <mergeCell ref="AJ263:BK263"/>
    <mergeCell ref="BL263:CB263"/>
    <mergeCell ref="AJ264:BK264"/>
    <mergeCell ref="BL264:CB264"/>
    <mergeCell ref="A147:AQ147"/>
    <mergeCell ref="AU147:BS147"/>
    <mergeCell ref="BU147:CK147"/>
    <mergeCell ref="A148:AQ148"/>
    <mergeCell ref="AU148:BS148"/>
    <mergeCell ref="BU148:CK148"/>
    <mergeCell ref="A149:AQ149"/>
    <mergeCell ref="AU149:BS149"/>
    <mergeCell ref="BU149:CK149"/>
    <mergeCell ref="A150:AQ150"/>
    <mergeCell ref="AU150:BS150"/>
    <mergeCell ref="BU150:CK150"/>
    <mergeCell ref="A151:AQ151"/>
    <mergeCell ref="AU151:BS151"/>
    <mergeCell ref="BU151:CK151"/>
    <mergeCell ref="A152:AQ152"/>
    <mergeCell ref="AU152:BS152"/>
    <mergeCell ref="BU152:CK152"/>
    <mergeCell ref="A140:AS140"/>
    <mergeCell ref="AU141:BU141"/>
    <mergeCell ref="BW141:CP141"/>
    <mergeCell ref="A142:AS142"/>
    <mergeCell ref="AU142:BS142"/>
    <mergeCell ref="BU142:CK142"/>
    <mergeCell ref="A143:AQ143"/>
    <mergeCell ref="AU143:BS143"/>
    <mergeCell ref="BU143:CK143"/>
    <mergeCell ref="A144:AQ144"/>
    <mergeCell ref="AU144:BS144"/>
    <mergeCell ref="BU144:CK144"/>
    <mergeCell ref="A145:AQ145"/>
    <mergeCell ref="AU145:BS145"/>
    <mergeCell ref="BU145:CK145"/>
    <mergeCell ref="A146:AQ146"/>
    <mergeCell ref="AU146:BS146"/>
    <mergeCell ref="BU146:CK146"/>
    <mergeCell ref="A113:AQ113"/>
    <mergeCell ref="A117:AQ117"/>
    <mergeCell ref="BU112:CN112"/>
    <mergeCell ref="BU113:CM113"/>
    <mergeCell ref="BT114:CK114"/>
    <mergeCell ref="BT116:CK116"/>
    <mergeCell ref="BT117:CK117"/>
    <mergeCell ref="CE115:CQ115"/>
    <mergeCell ref="CC118:CK118"/>
    <mergeCell ref="BO99:CE99"/>
    <mergeCell ref="CF99:CQ99"/>
    <mergeCell ref="CR99:CW99"/>
    <mergeCell ref="BO107:CE107"/>
    <mergeCell ref="CF107:CQ107"/>
    <mergeCell ref="CR107:CW107"/>
    <mergeCell ref="B102:L102"/>
    <mergeCell ref="M102:Z102"/>
    <mergeCell ref="AA102:AP102"/>
    <mergeCell ref="AQ102:BN102"/>
    <mergeCell ref="BO102:CE102"/>
    <mergeCell ref="CF102:CQ102"/>
    <mergeCell ref="CR102:CW102"/>
    <mergeCell ref="B101:L101"/>
    <mergeCell ref="M101:Z101"/>
    <mergeCell ref="AA101:AP101"/>
    <mergeCell ref="AQ101:BN101"/>
    <mergeCell ref="A110:AS110"/>
    <mergeCell ref="AT110:BT110"/>
    <mergeCell ref="BU110:CN110"/>
    <mergeCell ref="A115:AS115"/>
    <mergeCell ref="A116:AS116"/>
    <mergeCell ref="A114:AS114"/>
    <mergeCell ref="XCQ90:XDK90"/>
    <mergeCell ref="XDL90:XEF90"/>
    <mergeCell ref="XEG90:XEV90"/>
    <mergeCell ref="XEW90:XFD90"/>
    <mergeCell ref="WQS90:WRH90"/>
    <mergeCell ref="WRI90:WRZ90"/>
    <mergeCell ref="WSA90:WSU90"/>
    <mergeCell ref="WSV90:WTP90"/>
    <mergeCell ref="WTQ90:WUF90"/>
    <mergeCell ref="WUG90:WUV90"/>
    <mergeCell ref="WUW90:WVN90"/>
    <mergeCell ref="WVO90:WWI90"/>
    <mergeCell ref="WWJ90:WXD90"/>
    <mergeCell ref="WXE90:WXT90"/>
    <mergeCell ref="WXU90:WYJ90"/>
    <mergeCell ref="WYK90:WZB90"/>
    <mergeCell ref="WZC90:WZW90"/>
    <mergeCell ref="WZX90:XAR90"/>
    <mergeCell ref="XAS90:XBH90"/>
    <mergeCell ref="XBI90:XBX90"/>
    <mergeCell ref="XBY90:XCP90"/>
    <mergeCell ref="WER90:WFL90"/>
    <mergeCell ref="WFM90:WGB90"/>
    <mergeCell ref="WGC90:WGR90"/>
    <mergeCell ref="WGS90:WHJ90"/>
    <mergeCell ref="WHK90:WIE90"/>
    <mergeCell ref="WIF90:WIZ90"/>
    <mergeCell ref="WJA90:WJP90"/>
    <mergeCell ref="WJQ90:WKF90"/>
    <mergeCell ref="WKG90:WKX90"/>
    <mergeCell ref="WKY90:WLS90"/>
    <mergeCell ref="WLT90:WMN90"/>
    <mergeCell ref="WMO90:WND90"/>
    <mergeCell ref="WNE90:WNT90"/>
    <mergeCell ref="WNU90:WOL90"/>
    <mergeCell ref="WOM90:WPG90"/>
    <mergeCell ref="WPH90:WQB90"/>
    <mergeCell ref="WQC90:WQR90"/>
    <mergeCell ref="VSO90:VTF90"/>
    <mergeCell ref="VTG90:VUA90"/>
    <mergeCell ref="VUB90:VUV90"/>
    <mergeCell ref="VUW90:VVL90"/>
    <mergeCell ref="VVM90:VWB90"/>
    <mergeCell ref="VWC90:VWT90"/>
    <mergeCell ref="VWU90:VXO90"/>
    <mergeCell ref="VXP90:VYJ90"/>
    <mergeCell ref="VYK90:VYZ90"/>
    <mergeCell ref="VZA90:VZP90"/>
    <mergeCell ref="VZQ90:WAH90"/>
    <mergeCell ref="WAI90:WBC90"/>
    <mergeCell ref="WBD90:WBX90"/>
    <mergeCell ref="WBY90:WCN90"/>
    <mergeCell ref="WCO90:WDD90"/>
    <mergeCell ref="WDE90:WDV90"/>
    <mergeCell ref="WDW90:WEQ90"/>
    <mergeCell ref="VGS90:VHH90"/>
    <mergeCell ref="VHI90:VHX90"/>
    <mergeCell ref="VHY90:VIP90"/>
    <mergeCell ref="VIQ90:VJK90"/>
    <mergeCell ref="VJL90:VKF90"/>
    <mergeCell ref="VKG90:VKV90"/>
    <mergeCell ref="VKW90:VLL90"/>
    <mergeCell ref="VLM90:VMD90"/>
    <mergeCell ref="VME90:VMY90"/>
    <mergeCell ref="VMZ90:VNT90"/>
    <mergeCell ref="VNU90:VOJ90"/>
    <mergeCell ref="VOK90:VOZ90"/>
    <mergeCell ref="VPA90:VPR90"/>
    <mergeCell ref="VPS90:VQM90"/>
    <mergeCell ref="VQN90:VRH90"/>
    <mergeCell ref="VRI90:VRX90"/>
    <mergeCell ref="VRY90:VSN90"/>
    <mergeCell ref="UUM90:UVG90"/>
    <mergeCell ref="UVH90:UWB90"/>
    <mergeCell ref="UWC90:UWR90"/>
    <mergeCell ref="UWS90:UXH90"/>
    <mergeCell ref="UXI90:UXZ90"/>
    <mergeCell ref="UYA90:UYU90"/>
    <mergeCell ref="UYV90:UZP90"/>
    <mergeCell ref="UZQ90:VAF90"/>
    <mergeCell ref="VAG90:VAV90"/>
    <mergeCell ref="VAW90:VBN90"/>
    <mergeCell ref="VBO90:VCI90"/>
    <mergeCell ref="VCJ90:VDD90"/>
    <mergeCell ref="VDE90:VDT90"/>
    <mergeCell ref="VDU90:VEJ90"/>
    <mergeCell ref="VEK90:VFB90"/>
    <mergeCell ref="VFC90:VFW90"/>
    <mergeCell ref="VFX90:VGR90"/>
    <mergeCell ref="UIO90:UJD90"/>
    <mergeCell ref="UJE90:UJV90"/>
    <mergeCell ref="UJW90:UKQ90"/>
    <mergeCell ref="UKR90:ULL90"/>
    <mergeCell ref="ULM90:UMB90"/>
    <mergeCell ref="UMC90:UMR90"/>
    <mergeCell ref="UMS90:UNJ90"/>
    <mergeCell ref="UNK90:UOE90"/>
    <mergeCell ref="UOF90:UOZ90"/>
    <mergeCell ref="UPA90:UPP90"/>
    <mergeCell ref="UPQ90:UQF90"/>
    <mergeCell ref="UQG90:UQX90"/>
    <mergeCell ref="UQY90:URS90"/>
    <mergeCell ref="URT90:USN90"/>
    <mergeCell ref="USO90:UTD90"/>
    <mergeCell ref="UTE90:UTT90"/>
    <mergeCell ref="UTU90:UUL90"/>
    <mergeCell ref="TWN90:TXH90"/>
    <mergeCell ref="TXI90:TXX90"/>
    <mergeCell ref="TXY90:TYN90"/>
    <mergeCell ref="TYO90:TZF90"/>
    <mergeCell ref="TZG90:UAA90"/>
    <mergeCell ref="UAB90:UAV90"/>
    <mergeCell ref="UAW90:UBL90"/>
    <mergeCell ref="UBM90:UCB90"/>
    <mergeCell ref="UCC90:UCT90"/>
    <mergeCell ref="UCU90:UDO90"/>
    <mergeCell ref="UDP90:UEJ90"/>
    <mergeCell ref="UEK90:UEZ90"/>
    <mergeCell ref="UFA90:UFP90"/>
    <mergeCell ref="UFQ90:UGH90"/>
    <mergeCell ref="UGI90:UHC90"/>
    <mergeCell ref="UHD90:UHX90"/>
    <mergeCell ref="UHY90:UIN90"/>
    <mergeCell ref="TKK90:TLB90"/>
    <mergeCell ref="TLC90:TLW90"/>
    <mergeCell ref="TLX90:TMR90"/>
    <mergeCell ref="TMS90:TNH90"/>
    <mergeCell ref="TNI90:TNX90"/>
    <mergeCell ref="TNY90:TOP90"/>
    <mergeCell ref="TOQ90:TPK90"/>
    <mergeCell ref="TPL90:TQF90"/>
    <mergeCell ref="TQG90:TQV90"/>
    <mergeCell ref="TQW90:TRL90"/>
    <mergeCell ref="TRM90:TSD90"/>
    <mergeCell ref="TSE90:TSY90"/>
    <mergeCell ref="TSZ90:TTT90"/>
    <mergeCell ref="TTU90:TUJ90"/>
    <mergeCell ref="TUK90:TUZ90"/>
    <mergeCell ref="TVA90:TVR90"/>
    <mergeCell ref="TVS90:TWM90"/>
    <mergeCell ref="SYO90:SZD90"/>
    <mergeCell ref="SZE90:SZT90"/>
    <mergeCell ref="SZU90:TAL90"/>
    <mergeCell ref="TAM90:TBG90"/>
    <mergeCell ref="TBH90:TCB90"/>
    <mergeCell ref="TCC90:TCR90"/>
    <mergeCell ref="TCS90:TDH90"/>
    <mergeCell ref="TDI90:TDZ90"/>
    <mergeCell ref="TEA90:TEU90"/>
    <mergeCell ref="TEV90:TFP90"/>
    <mergeCell ref="TFQ90:TGF90"/>
    <mergeCell ref="TGG90:TGV90"/>
    <mergeCell ref="TGW90:THN90"/>
    <mergeCell ref="THO90:TII90"/>
    <mergeCell ref="TIJ90:TJD90"/>
    <mergeCell ref="TJE90:TJT90"/>
    <mergeCell ref="TJU90:TKJ90"/>
    <mergeCell ref="SMI90:SNC90"/>
    <mergeCell ref="SND90:SNX90"/>
    <mergeCell ref="SNY90:SON90"/>
    <mergeCell ref="SOO90:SPD90"/>
    <mergeCell ref="SPE90:SPV90"/>
    <mergeCell ref="SPW90:SQQ90"/>
    <mergeCell ref="SQR90:SRL90"/>
    <mergeCell ref="SRM90:SSB90"/>
    <mergeCell ref="SSC90:SSR90"/>
    <mergeCell ref="SSS90:STJ90"/>
    <mergeCell ref="STK90:SUE90"/>
    <mergeCell ref="SUF90:SUZ90"/>
    <mergeCell ref="SVA90:SVP90"/>
    <mergeCell ref="SVQ90:SWF90"/>
    <mergeCell ref="SWG90:SWX90"/>
    <mergeCell ref="SWY90:SXS90"/>
    <mergeCell ref="SXT90:SYN90"/>
    <mergeCell ref="SAK90:SAZ90"/>
    <mergeCell ref="SBA90:SBR90"/>
    <mergeCell ref="SBS90:SCM90"/>
    <mergeCell ref="SCN90:SDH90"/>
    <mergeCell ref="SDI90:SDX90"/>
    <mergeCell ref="SDY90:SEN90"/>
    <mergeCell ref="SEO90:SFF90"/>
    <mergeCell ref="SFG90:SGA90"/>
    <mergeCell ref="SGB90:SGV90"/>
    <mergeCell ref="SGW90:SHL90"/>
    <mergeCell ref="SHM90:SIB90"/>
    <mergeCell ref="SIC90:SIT90"/>
    <mergeCell ref="SIU90:SJO90"/>
    <mergeCell ref="SJP90:SKJ90"/>
    <mergeCell ref="SKK90:SKZ90"/>
    <mergeCell ref="SLA90:SLP90"/>
    <mergeCell ref="SLQ90:SMH90"/>
    <mergeCell ref="ROJ90:RPD90"/>
    <mergeCell ref="RPE90:RPT90"/>
    <mergeCell ref="RPU90:RQJ90"/>
    <mergeCell ref="RQK90:RRB90"/>
    <mergeCell ref="RRC90:RRW90"/>
    <mergeCell ref="RRX90:RSR90"/>
    <mergeCell ref="RSS90:RTH90"/>
    <mergeCell ref="RTI90:RTX90"/>
    <mergeCell ref="RTY90:RUP90"/>
    <mergeCell ref="RUQ90:RVK90"/>
    <mergeCell ref="RVL90:RWF90"/>
    <mergeCell ref="RWG90:RWV90"/>
    <mergeCell ref="RWW90:RXL90"/>
    <mergeCell ref="RXM90:RYD90"/>
    <mergeCell ref="RYE90:RYY90"/>
    <mergeCell ref="RYZ90:RZT90"/>
    <mergeCell ref="RZU90:SAJ90"/>
    <mergeCell ref="RCG90:RCX90"/>
    <mergeCell ref="RCY90:RDS90"/>
    <mergeCell ref="RDT90:REN90"/>
    <mergeCell ref="REO90:RFD90"/>
    <mergeCell ref="RFE90:RFT90"/>
    <mergeCell ref="RFU90:RGL90"/>
    <mergeCell ref="RGM90:RHG90"/>
    <mergeCell ref="RHH90:RIB90"/>
    <mergeCell ref="RIC90:RIR90"/>
    <mergeCell ref="RIS90:RJH90"/>
    <mergeCell ref="RJI90:RJZ90"/>
    <mergeCell ref="RKA90:RKU90"/>
    <mergeCell ref="RKV90:RLP90"/>
    <mergeCell ref="RLQ90:RMF90"/>
    <mergeCell ref="RMG90:RMV90"/>
    <mergeCell ref="RMW90:RNN90"/>
    <mergeCell ref="RNO90:ROI90"/>
    <mergeCell ref="QQK90:QQZ90"/>
    <mergeCell ref="QRA90:QRP90"/>
    <mergeCell ref="QRQ90:QSH90"/>
    <mergeCell ref="QSI90:QTC90"/>
    <mergeCell ref="QTD90:QTX90"/>
    <mergeCell ref="QTY90:QUN90"/>
    <mergeCell ref="QUO90:QVD90"/>
    <mergeCell ref="QVE90:QVV90"/>
    <mergeCell ref="QVW90:QWQ90"/>
    <mergeCell ref="QWR90:QXL90"/>
    <mergeCell ref="QXM90:QYB90"/>
    <mergeCell ref="QYC90:QYR90"/>
    <mergeCell ref="QYS90:QZJ90"/>
    <mergeCell ref="QZK90:RAE90"/>
    <mergeCell ref="RAF90:RAZ90"/>
    <mergeCell ref="RBA90:RBP90"/>
    <mergeCell ref="RBQ90:RCF90"/>
    <mergeCell ref="QEE90:QEY90"/>
    <mergeCell ref="QEZ90:QFT90"/>
    <mergeCell ref="QFU90:QGJ90"/>
    <mergeCell ref="QGK90:QGZ90"/>
    <mergeCell ref="QHA90:QHR90"/>
    <mergeCell ref="QHS90:QIM90"/>
    <mergeCell ref="QIN90:QJH90"/>
    <mergeCell ref="QJI90:QJX90"/>
    <mergeCell ref="QJY90:QKN90"/>
    <mergeCell ref="QKO90:QLF90"/>
    <mergeCell ref="QLG90:QMA90"/>
    <mergeCell ref="QMB90:QMV90"/>
    <mergeCell ref="QMW90:QNL90"/>
    <mergeCell ref="QNM90:QOB90"/>
    <mergeCell ref="QOC90:QOT90"/>
    <mergeCell ref="QOU90:QPO90"/>
    <mergeCell ref="QPP90:QQJ90"/>
    <mergeCell ref="PSG90:PSV90"/>
    <mergeCell ref="PSW90:PTN90"/>
    <mergeCell ref="PTO90:PUI90"/>
    <mergeCell ref="PUJ90:PVD90"/>
    <mergeCell ref="PVE90:PVT90"/>
    <mergeCell ref="PVU90:PWJ90"/>
    <mergeCell ref="PWK90:PXB90"/>
    <mergeCell ref="PXC90:PXW90"/>
    <mergeCell ref="PXX90:PYR90"/>
    <mergeCell ref="PYS90:PZH90"/>
    <mergeCell ref="PZI90:PZX90"/>
    <mergeCell ref="PZY90:QAP90"/>
    <mergeCell ref="QAQ90:QBK90"/>
    <mergeCell ref="QBL90:QCF90"/>
    <mergeCell ref="QCG90:QCV90"/>
    <mergeCell ref="QCW90:QDL90"/>
    <mergeCell ref="QDM90:QED90"/>
    <mergeCell ref="PGF90:PGZ90"/>
    <mergeCell ref="PHA90:PHP90"/>
    <mergeCell ref="PHQ90:PIF90"/>
    <mergeCell ref="PIG90:PIX90"/>
    <mergeCell ref="PIY90:PJS90"/>
    <mergeCell ref="PJT90:PKN90"/>
    <mergeCell ref="PKO90:PLD90"/>
    <mergeCell ref="PLE90:PLT90"/>
    <mergeCell ref="PLU90:PML90"/>
    <mergeCell ref="PMM90:PNG90"/>
    <mergeCell ref="PNH90:POB90"/>
    <mergeCell ref="POC90:POR90"/>
    <mergeCell ref="POS90:PPH90"/>
    <mergeCell ref="PPI90:PPZ90"/>
    <mergeCell ref="PQA90:PQU90"/>
    <mergeCell ref="PQV90:PRP90"/>
    <mergeCell ref="PRQ90:PSF90"/>
    <mergeCell ref="OUC90:OUT90"/>
    <mergeCell ref="OUU90:OVO90"/>
    <mergeCell ref="OVP90:OWJ90"/>
    <mergeCell ref="OWK90:OWZ90"/>
    <mergeCell ref="OXA90:OXP90"/>
    <mergeCell ref="OXQ90:OYH90"/>
    <mergeCell ref="OYI90:OZC90"/>
    <mergeCell ref="OZD90:OZX90"/>
    <mergeCell ref="OZY90:PAN90"/>
    <mergeCell ref="PAO90:PBD90"/>
    <mergeCell ref="PBE90:PBV90"/>
    <mergeCell ref="PBW90:PCQ90"/>
    <mergeCell ref="PCR90:PDL90"/>
    <mergeCell ref="PDM90:PEB90"/>
    <mergeCell ref="PEC90:PER90"/>
    <mergeCell ref="PES90:PFJ90"/>
    <mergeCell ref="PFK90:PGE90"/>
    <mergeCell ref="OIG90:OIV90"/>
    <mergeCell ref="OIW90:OJL90"/>
    <mergeCell ref="OJM90:OKD90"/>
    <mergeCell ref="OKE90:OKY90"/>
    <mergeCell ref="OKZ90:OLT90"/>
    <mergeCell ref="OLU90:OMJ90"/>
    <mergeCell ref="OMK90:OMZ90"/>
    <mergeCell ref="ONA90:ONR90"/>
    <mergeCell ref="ONS90:OOM90"/>
    <mergeCell ref="OON90:OPH90"/>
    <mergeCell ref="OPI90:OPX90"/>
    <mergeCell ref="OPY90:OQN90"/>
    <mergeCell ref="OQO90:ORF90"/>
    <mergeCell ref="ORG90:OSA90"/>
    <mergeCell ref="OSB90:OSV90"/>
    <mergeCell ref="OSW90:OTL90"/>
    <mergeCell ref="OTM90:OUB90"/>
    <mergeCell ref="NWA90:NWU90"/>
    <mergeCell ref="NWV90:NXP90"/>
    <mergeCell ref="NXQ90:NYF90"/>
    <mergeCell ref="NYG90:NYV90"/>
    <mergeCell ref="NYW90:NZN90"/>
    <mergeCell ref="NZO90:OAI90"/>
    <mergeCell ref="OAJ90:OBD90"/>
    <mergeCell ref="OBE90:OBT90"/>
    <mergeCell ref="OBU90:OCJ90"/>
    <mergeCell ref="OCK90:ODB90"/>
    <mergeCell ref="ODC90:ODW90"/>
    <mergeCell ref="ODX90:OER90"/>
    <mergeCell ref="OES90:OFH90"/>
    <mergeCell ref="OFI90:OFX90"/>
    <mergeCell ref="OFY90:OGP90"/>
    <mergeCell ref="OGQ90:OHK90"/>
    <mergeCell ref="OHL90:OIF90"/>
    <mergeCell ref="NKC90:NKR90"/>
    <mergeCell ref="NKS90:NLJ90"/>
    <mergeCell ref="NLK90:NME90"/>
    <mergeCell ref="NMF90:NMZ90"/>
    <mergeCell ref="NNA90:NNP90"/>
    <mergeCell ref="NNQ90:NOF90"/>
    <mergeCell ref="NOG90:NOX90"/>
    <mergeCell ref="NOY90:NPS90"/>
    <mergeCell ref="NPT90:NQN90"/>
    <mergeCell ref="NQO90:NRD90"/>
    <mergeCell ref="NRE90:NRT90"/>
    <mergeCell ref="NRU90:NSL90"/>
    <mergeCell ref="NSM90:NTG90"/>
    <mergeCell ref="NTH90:NUB90"/>
    <mergeCell ref="NUC90:NUR90"/>
    <mergeCell ref="NUS90:NVH90"/>
    <mergeCell ref="NVI90:NVZ90"/>
    <mergeCell ref="MYB90:MYV90"/>
    <mergeCell ref="MYW90:MZL90"/>
    <mergeCell ref="MZM90:NAB90"/>
    <mergeCell ref="NAC90:NAT90"/>
    <mergeCell ref="NAU90:NBO90"/>
    <mergeCell ref="NBP90:NCJ90"/>
    <mergeCell ref="NCK90:NCZ90"/>
    <mergeCell ref="NDA90:NDP90"/>
    <mergeCell ref="NDQ90:NEH90"/>
    <mergeCell ref="NEI90:NFC90"/>
    <mergeCell ref="NFD90:NFX90"/>
    <mergeCell ref="NFY90:NGN90"/>
    <mergeCell ref="NGO90:NHD90"/>
    <mergeCell ref="NHE90:NHV90"/>
    <mergeCell ref="NHW90:NIQ90"/>
    <mergeCell ref="NIR90:NJL90"/>
    <mergeCell ref="NJM90:NKB90"/>
    <mergeCell ref="MLY90:MMP90"/>
    <mergeCell ref="MMQ90:MNK90"/>
    <mergeCell ref="MNL90:MOF90"/>
    <mergeCell ref="MOG90:MOV90"/>
    <mergeCell ref="MOW90:MPL90"/>
    <mergeCell ref="MPM90:MQD90"/>
    <mergeCell ref="MQE90:MQY90"/>
    <mergeCell ref="MQZ90:MRT90"/>
    <mergeCell ref="MRU90:MSJ90"/>
    <mergeCell ref="MSK90:MSZ90"/>
    <mergeCell ref="MTA90:MTR90"/>
    <mergeCell ref="MTS90:MUM90"/>
    <mergeCell ref="MUN90:MVH90"/>
    <mergeCell ref="MVI90:MVX90"/>
    <mergeCell ref="MVY90:MWN90"/>
    <mergeCell ref="MWO90:MXF90"/>
    <mergeCell ref="MXG90:MYA90"/>
    <mergeCell ref="MAC90:MAR90"/>
    <mergeCell ref="MAS90:MBH90"/>
    <mergeCell ref="MBI90:MBZ90"/>
    <mergeCell ref="MCA90:MCU90"/>
    <mergeCell ref="MCV90:MDP90"/>
    <mergeCell ref="MDQ90:MEF90"/>
    <mergeCell ref="MEG90:MEV90"/>
    <mergeCell ref="MEW90:MFN90"/>
    <mergeCell ref="MFO90:MGI90"/>
    <mergeCell ref="MGJ90:MHD90"/>
    <mergeCell ref="MHE90:MHT90"/>
    <mergeCell ref="MHU90:MIJ90"/>
    <mergeCell ref="MIK90:MJB90"/>
    <mergeCell ref="MJC90:MJW90"/>
    <mergeCell ref="MJX90:MKR90"/>
    <mergeCell ref="MKS90:MLH90"/>
    <mergeCell ref="MLI90:MLX90"/>
    <mergeCell ref="LNW90:LOQ90"/>
    <mergeCell ref="LOR90:LPL90"/>
    <mergeCell ref="LPM90:LQB90"/>
    <mergeCell ref="LQC90:LQR90"/>
    <mergeCell ref="LQS90:LRJ90"/>
    <mergeCell ref="LRK90:LSE90"/>
    <mergeCell ref="LSF90:LSZ90"/>
    <mergeCell ref="LTA90:LTP90"/>
    <mergeCell ref="LTQ90:LUF90"/>
    <mergeCell ref="LUG90:LUX90"/>
    <mergeCell ref="LUY90:LVS90"/>
    <mergeCell ref="LVT90:LWN90"/>
    <mergeCell ref="LWO90:LXD90"/>
    <mergeCell ref="LXE90:LXT90"/>
    <mergeCell ref="LXU90:LYL90"/>
    <mergeCell ref="LYM90:LZG90"/>
    <mergeCell ref="LZH90:MAB90"/>
    <mergeCell ref="LBY90:LCN90"/>
    <mergeCell ref="LCO90:LDF90"/>
    <mergeCell ref="LDG90:LEA90"/>
    <mergeCell ref="LEB90:LEV90"/>
    <mergeCell ref="LEW90:LFL90"/>
    <mergeCell ref="LFM90:LGB90"/>
    <mergeCell ref="LGC90:LGT90"/>
    <mergeCell ref="LGU90:LHO90"/>
    <mergeCell ref="LHP90:LIJ90"/>
    <mergeCell ref="LIK90:LIZ90"/>
    <mergeCell ref="LJA90:LJP90"/>
    <mergeCell ref="LJQ90:LKH90"/>
    <mergeCell ref="LKI90:LLC90"/>
    <mergeCell ref="LLD90:LLX90"/>
    <mergeCell ref="LLY90:LMN90"/>
    <mergeCell ref="LMO90:LND90"/>
    <mergeCell ref="LNE90:LNV90"/>
    <mergeCell ref="KPX90:KQR90"/>
    <mergeCell ref="KQS90:KRH90"/>
    <mergeCell ref="KRI90:KRX90"/>
    <mergeCell ref="KRY90:KSP90"/>
    <mergeCell ref="KSQ90:KTK90"/>
    <mergeCell ref="KTL90:KUF90"/>
    <mergeCell ref="KUG90:KUV90"/>
    <mergeCell ref="KUW90:KVL90"/>
    <mergeCell ref="KVM90:KWD90"/>
    <mergeCell ref="KWE90:KWY90"/>
    <mergeCell ref="KWZ90:KXT90"/>
    <mergeCell ref="KXU90:KYJ90"/>
    <mergeCell ref="KYK90:KYZ90"/>
    <mergeCell ref="KZA90:KZR90"/>
    <mergeCell ref="KZS90:LAM90"/>
    <mergeCell ref="LAN90:LBH90"/>
    <mergeCell ref="LBI90:LBX90"/>
    <mergeCell ref="KDU90:KEL90"/>
    <mergeCell ref="KEM90:KFG90"/>
    <mergeCell ref="KFH90:KGB90"/>
    <mergeCell ref="KGC90:KGR90"/>
    <mergeCell ref="KGS90:KHH90"/>
    <mergeCell ref="KHI90:KHZ90"/>
    <mergeCell ref="KIA90:KIU90"/>
    <mergeCell ref="KIV90:KJP90"/>
    <mergeCell ref="KJQ90:KKF90"/>
    <mergeCell ref="KKG90:KKV90"/>
    <mergeCell ref="KKW90:KLN90"/>
    <mergeCell ref="KLO90:KMI90"/>
    <mergeCell ref="KMJ90:KND90"/>
    <mergeCell ref="KNE90:KNT90"/>
    <mergeCell ref="KNU90:KOJ90"/>
    <mergeCell ref="KOK90:KPB90"/>
    <mergeCell ref="KPC90:KPW90"/>
    <mergeCell ref="JRY90:JSN90"/>
    <mergeCell ref="JSO90:JTD90"/>
    <mergeCell ref="JTE90:JTV90"/>
    <mergeCell ref="JTW90:JUQ90"/>
    <mergeCell ref="JUR90:JVL90"/>
    <mergeCell ref="JVM90:JWB90"/>
    <mergeCell ref="JWC90:JWR90"/>
    <mergeCell ref="JWS90:JXJ90"/>
    <mergeCell ref="JXK90:JYE90"/>
    <mergeCell ref="JYF90:JYZ90"/>
    <mergeCell ref="JZA90:JZP90"/>
    <mergeCell ref="JZQ90:KAF90"/>
    <mergeCell ref="KAG90:KAX90"/>
    <mergeCell ref="KAY90:KBS90"/>
    <mergeCell ref="KBT90:KCN90"/>
    <mergeCell ref="KCO90:KDD90"/>
    <mergeCell ref="KDE90:KDT90"/>
    <mergeCell ref="JFS90:JGM90"/>
    <mergeCell ref="JGN90:JHH90"/>
    <mergeCell ref="JHI90:JHX90"/>
    <mergeCell ref="JHY90:JIN90"/>
    <mergeCell ref="JIO90:JJF90"/>
    <mergeCell ref="JJG90:JKA90"/>
    <mergeCell ref="JKB90:JKV90"/>
    <mergeCell ref="JKW90:JLL90"/>
    <mergeCell ref="JLM90:JMB90"/>
    <mergeCell ref="JMC90:JMT90"/>
    <mergeCell ref="JMU90:JNO90"/>
    <mergeCell ref="JNP90:JOJ90"/>
    <mergeCell ref="JOK90:JOZ90"/>
    <mergeCell ref="JPA90:JPP90"/>
    <mergeCell ref="JPQ90:JQH90"/>
    <mergeCell ref="JQI90:JRC90"/>
    <mergeCell ref="JRD90:JRX90"/>
    <mergeCell ref="ITU90:IUJ90"/>
    <mergeCell ref="IUK90:IVB90"/>
    <mergeCell ref="IVC90:IVW90"/>
    <mergeCell ref="IVX90:IWR90"/>
    <mergeCell ref="IWS90:IXH90"/>
    <mergeCell ref="IXI90:IXX90"/>
    <mergeCell ref="IXY90:IYP90"/>
    <mergeCell ref="IYQ90:IZK90"/>
    <mergeCell ref="IZL90:JAF90"/>
    <mergeCell ref="JAG90:JAV90"/>
    <mergeCell ref="JAW90:JBL90"/>
    <mergeCell ref="JBM90:JCD90"/>
    <mergeCell ref="JCE90:JCY90"/>
    <mergeCell ref="JCZ90:JDT90"/>
    <mergeCell ref="JDU90:JEJ90"/>
    <mergeCell ref="JEK90:JEZ90"/>
    <mergeCell ref="JFA90:JFR90"/>
    <mergeCell ref="IHT90:IIN90"/>
    <mergeCell ref="IIO90:IJD90"/>
    <mergeCell ref="IJE90:IJT90"/>
    <mergeCell ref="IJU90:IKL90"/>
    <mergeCell ref="IKM90:ILG90"/>
    <mergeCell ref="ILH90:IMB90"/>
    <mergeCell ref="IMC90:IMR90"/>
    <mergeCell ref="IMS90:INH90"/>
    <mergeCell ref="INI90:INZ90"/>
    <mergeCell ref="IOA90:IOU90"/>
    <mergeCell ref="IOV90:IPP90"/>
    <mergeCell ref="IPQ90:IQF90"/>
    <mergeCell ref="IQG90:IQV90"/>
    <mergeCell ref="IQW90:IRN90"/>
    <mergeCell ref="IRO90:ISI90"/>
    <mergeCell ref="ISJ90:ITD90"/>
    <mergeCell ref="ITE90:ITT90"/>
    <mergeCell ref="HVQ90:HWH90"/>
    <mergeCell ref="HWI90:HXC90"/>
    <mergeCell ref="HXD90:HXX90"/>
    <mergeCell ref="HXY90:HYN90"/>
    <mergeCell ref="HYO90:HZD90"/>
    <mergeCell ref="HZE90:HZV90"/>
    <mergeCell ref="HZW90:IAQ90"/>
    <mergeCell ref="IAR90:IBL90"/>
    <mergeCell ref="IBM90:ICB90"/>
    <mergeCell ref="ICC90:ICR90"/>
    <mergeCell ref="ICS90:IDJ90"/>
    <mergeCell ref="IDK90:IEE90"/>
    <mergeCell ref="IEF90:IEZ90"/>
    <mergeCell ref="IFA90:IFP90"/>
    <mergeCell ref="IFQ90:IGF90"/>
    <mergeCell ref="IGG90:IGX90"/>
    <mergeCell ref="IGY90:IHS90"/>
    <mergeCell ref="HJU90:HKJ90"/>
    <mergeCell ref="HKK90:HKZ90"/>
    <mergeCell ref="HLA90:HLR90"/>
    <mergeCell ref="HLS90:HMM90"/>
    <mergeCell ref="HMN90:HNH90"/>
    <mergeCell ref="HNI90:HNX90"/>
    <mergeCell ref="HNY90:HON90"/>
    <mergeCell ref="HOO90:HPF90"/>
    <mergeCell ref="HPG90:HQA90"/>
    <mergeCell ref="HQB90:HQV90"/>
    <mergeCell ref="HQW90:HRL90"/>
    <mergeCell ref="HRM90:HSB90"/>
    <mergeCell ref="HSC90:HST90"/>
    <mergeCell ref="HSU90:HTO90"/>
    <mergeCell ref="HTP90:HUJ90"/>
    <mergeCell ref="HUK90:HUZ90"/>
    <mergeCell ref="HVA90:HVP90"/>
    <mergeCell ref="GXO90:GYI90"/>
    <mergeCell ref="GYJ90:GZD90"/>
    <mergeCell ref="GZE90:GZT90"/>
    <mergeCell ref="GZU90:HAJ90"/>
    <mergeCell ref="HAK90:HBB90"/>
    <mergeCell ref="HBC90:HBW90"/>
    <mergeCell ref="HBX90:HCR90"/>
    <mergeCell ref="HCS90:HDH90"/>
    <mergeCell ref="HDI90:HDX90"/>
    <mergeCell ref="HDY90:HEP90"/>
    <mergeCell ref="HEQ90:HFK90"/>
    <mergeCell ref="HFL90:HGF90"/>
    <mergeCell ref="HGG90:HGV90"/>
    <mergeCell ref="HGW90:HHL90"/>
    <mergeCell ref="HHM90:HID90"/>
    <mergeCell ref="HIE90:HIY90"/>
    <mergeCell ref="HIZ90:HJT90"/>
    <mergeCell ref="GLQ90:GMF90"/>
    <mergeCell ref="GMG90:GMX90"/>
    <mergeCell ref="GMY90:GNS90"/>
    <mergeCell ref="GNT90:GON90"/>
    <mergeCell ref="GOO90:GPD90"/>
    <mergeCell ref="GPE90:GPT90"/>
    <mergeCell ref="GPU90:GQL90"/>
    <mergeCell ref="GQM90:GRG90"/>
    <mergeCell ref="GRH90:GSB90"/>
    <mergeCell ref="GSC90:GSR90"/>
    <mergeCell ref="GSS90:GTH90"/>
    <mergeCell ref="GTI90:GTZ90"/>
    <mergeCell ref="GUA90:GUU90"/>
    <mergeCell ref="GUV90:GVP90"/>
    <mergeCell ref="GVQ90:GWF90"/>
    <mergeCell ref="GWG90:GWV90"/>
    <mergeCell ref="GWW90:GXN90"/>
    <mergeCell ref="FZP90:GAJ90"/>
    <mergeCell ref="GAK90:GAZ90"/>
    <mergeCell ref="GBA90:GBP90"/>
    <mergeCell ref="GBQ90:GCH90"/>
    <mergeCell ref="GCI90:GDC90"/>
    <mergeCell ref="GDD90:GDX90"/>
    <mergeCell ref="GDY90:GEN90"/>
    <mergeCell ref="GEO90:GFD90"/>
    <mergeCell ref="GFE90:GFV90"/>
    <mergeCell ref="GFW90:GGQ90"/>
    <mergeCell ref="GGR90:GHL90"/>
    <mergeCell ref="GHM90:GIB90"/>
    <mergeCell ref="GIC90:GIR90"/>
    <mergeCell ref="GIS90:GJJ90"/>
    <mergeCell ref="GJK90:GKE90"/>
    <mergeCell ref="GKF90:GKZ90"/>
    <mergeCell ref="GLA90:GLP90"/>
    <mergeCell ref="FNM90:FOD90"/>
    <mergeCell ref="FOE90:FOY90"/>
    <mergeCell ref="FOZ90:FPT90"/>
    <mergeCell ref="FPU90:FQJ90"/>
    <mergeCell ref="FQK90:FQZ90"/>
    <mergeCell ref="FRA90:FRR90"/>
    <mergeCell ref="FRS90:FSM90"/>
    <mergeCell ref="FSN90:FTH90"/>
    <mergeCell ref="FTI90:FTX90"/>
    <mergeCell ref="FTY90:FUN90"/>
    <mergeCell ref="FUO90:FVF90"/>
    <mergeCell ref="FVG90:FWA90"/>
    <mergeCell ref="FWB90:FWV90"/>
    <mergeCell ref="FWW90:FXL90"/>
    <mergeCell ref="FXM90:FYB90"/>
    <mergeCell ref="FYC90:FYT90"/>
    <mergeCell ref="FYU90:FZO90"/>
    <mergeCell ref="FBQ90:FCF90"/>
    <mergeCell ref="FCG90:FCV90"/>
    <mergeCell ref="FCW90:FDN90"/>
    <mergeCell ref="FDO90:FEI90"/>
    <mergeCell ref="FEJ90:FFD90"/>
    <mergeCell ref="FFE90:FFT90"/>
    <mergeCell ref="FFU90:FGJ90"/>
    <mergeCell ref="FGK90:FHB90"/>
    <mergeCell ref="FHC90:FHW90"/>
    <mergeCell ref="FHX90:FIR90"/>
    <mergeCell ref="FIS90:FJH90"/>
    <mergeCell ref="FJI90:FJX90"/>
    <mergeCell ref="FJY90:FKP90"/>
    <mergeCell ref="FKQ90:FLK90"/>
    <mergeCell ref="FLL90:FMF90"/>
    <mergeCell ref="FMG90:FMV90"/>
    <mergeCell ref="FMW90:FNL90"/>
    <mergeCell ref="EPK90:EQE90"/>
    <mergeCell ref="EQF90:EQZ90"/>
    <mergeCell ref="ERA90:ERP90"/>
    <mergeCell ref="ERQ90:ESF90"/>
    <mergeCell ref="ESG90:ESX90"/>
    <mergeCell ref="ESY90:ETS90"/>
    <mergeCell ref="ETT90:EUN90"/>
    <mergeCell ref="EUO90:EVD90"/>
    <mergeCell ref="EVE90:EVT90"/>
    <mergeCell ref="EVU90:EWL90"/>
    <mergeCell ref="EWM90:EXG90"/>
    <mergeCell ref="EXH90:EYB90"/>
    <mergeCell ref="EYC90:EYR90"/>
    <mergeCell ref="EYS90:EZH90"/>
    <mergeCell ref="EZI90:EZZ90"/>
    <mergeCell ref="FAA90:FAU90"/>
    <mergeCell ref="FAV90:FBP90"/>
    <mergeCell ref="EDM90:EEB90"/>
    <mergeCell ref="EEC90:EET90"/>
    <mergeCell ref="EEU90:EFO90"/>
    <mergeCell ref="EFP90:EGJ90"/>
    <mergeCell ref="EGK90:EGZ90"/>
    <mergeCell ref="EHA90:EHP90"/>
    <mergeCell ref="EHQ90:EIH90"/>
    <mergeCell ref="EII90:EJC90"/>
    <mergeCell ref="EJD90:EJX90"/>
    <mergeCell ref="EJY90:EKN90"/>
    <mergeCell ref="EKO90:ELD90"/>
    <mergeCell ref="ELE90:ELV90"/>
    <mergeCell ref="ELW90:EMQ90"/>
    <mergeCell ref="EMR90:ENL90"/>
    <mergeCell ref="ENM90:EOB90"/>
    <mergeCell ref="EOC90:EOR90"/>
    <mergeCell ref="EOS90:EPJ90"/>
    <mergeCell ref="DRL90:DSF90"/>
    <mergeCell ref="DSG90:DSV90"/>
    <mergeCell ref="DSW90:DTL90"/>
    <mergeCell ref="DTM90:DUD90"/>
    <mergeCell ref="DUE90:DUY90"/>
    <mergeCell ref="DUZ90:DVT90"/>
    <mergeCell ref="DVU90:DWJ90"/>
    <mergeCell ref="DWK90:DWZ90"/>
    <mergeCell ref="DXA90:DXR90"/>
    <mergeCell ref="DXS90:DYM90"/>
    <mergeCell ref="DYN90:DZH90"/>
    <mergeCell ref="DZI90:DZX90"/>
    <mergeCell ref="DZY90:EAN90"/>
    <mergeCell ref="EAO90:EBF90"/>
    <mergeCell ref="EBG90:ECA90"/>
    <mergeCell ref="ECB90:ECV90"/>
    <mergeCell ref="ECW90:EDL90"/>
    <mergeCell ref="DFI90:DFZ90"/>
    <mergeCell ref="DGA90:DGU90"/>
    <mergeCell ref="DGV90:DHP90"/>
    <mergeCell ref="DHQ90:DIF90"/>
    <mergeCell ref="DIG90:DIV90"/>
    <mergeCell ref="DIW90:DJN90"/>
    <mergeCell ref="DJO90:DKI90"/>
    <mergeCell ref="DKJ90:DLD90"/>
    <mergeCell ref="DLE90:DLT90"/>
    <mergeCell ref="DLU90:DMJ90"/>
    <mergeCell ref="DMK90:DNB90"/>
    <mergeCell ref="DNC90:DNW90"/>
    <mergeCell ref="DNX90:DOR90"/>
    <mergeCell ref="DOS90:DPH90"/>
    <mergeCell ref="DPI90:DPX90"/>
    <mergeCell ref="DPY90:DQP90"/>
    <mergeCell ref="DQQ90:DRK90"/>
    <mergeCell ref="CTM90:CUB90"/>
    <mergeCell ref="CUC90:CUR90"/>
    <mergeCell ref="CUS90:CVJ90"/>
    <mergeCell ref="CVK90:CWE90"/>
    <mergeCell ref="CWF90:CWZ90"/>
    <mergeCell ref="CXA90:CXP90"/>
    <mergeCell ref="CXQ90:CYF90"/>
    <mergeCell ref="CYG90:CYX90"/>
    <mergeCell ref="CYY90:CZS90"/>
    <mergeCell ref="CZT90:DAN90"/>
    <mergeCell ref="DAO90:DBD90"/>
    <mergeCell ref="DBE90:DBT90"/>
    <mergeCell ref="DBU90:DCL90"/>
    <mergeCell ref="DCM90:DDG90"/>
    <mergeCell ref="DDH90:DEB90"/>
    <mergeCell ref="DEC90:DER90"/>
    <mergeCell ref="DES90:DFH90"/>
    <mergeCell ref="CHG90:CIA90"/>
    <mergeCell ref="CIB90:CIV90"/>
    <mergeCell ref="CIW90:CJL90"/>
    <mergeCell ref="CJM90:CKB90"/>
    <mergeCell ref="CKC90:CKT90"/>
    <mergeCell ref="CKU90:CLO90"/>
    <mergeCell ref="CLP90:CMJ90"/>
    <mergeCell ref="CMK90:CMZ90"/>
    <mergeCell ref="CNA90:CNP90"/>
    <mergeCell ref="CNQ90:COH90"/>
    <mergeCell ref="COI90:CPC90"/>
    <mergeCell ref="CPD90:CPX90"/>
    <mergeCell ref="CPY90:CQN90"/>
    <mergeCell ref="CQO90:CRD90"/>
    <mergeCell ref="CRE90:CRV90"/>
    <mergeCell ref="CRW90:CSQ90"/>
    <mergeCell ref="CSR90:CTL90"/>
    <mergeCell ref="BVI90:BVX90"/>
    <mergeCell ref="BVY90:BWP90"/>
    <mergeCell ref="BWQ90:BXK90"/>
    <mergeCell ref="BXL90:BYF90"/>
    <mergeCell ref="BYG90:BYV90"/>
    <mergeCell ref="BYW90:BZL90"/>
    <mergeCell ref="BZM90:CAD90"/>
    <mergeCell ref="CAE90:CAY90"/>
    <mergeCell ref="CAZ90:CBT90"/>
    <mergeCell ref="CBU90:CCJ90"/>
    <mergeCell ref="CCK90:CCZ90"/>
    <mergeCell ref="CDA90:CDR90"/>
    <mergeCell ref="CDS90:CEM90"/>
    <mergeCell ref="CEN90:CFH90"/>
    <mergeCell ref="CFI90:CFX90"/>
    <mergeCell ref="CFY90:CGN90"/>
    <mergeCell ref="CGO90:CHF90"/>
    <mergeCell ref="BJH90:BKB90"/>
    <mergeCell ref="BKC90:BKR90"/>
    <mergeCell ref="BKS90:BLH90"/>
    <mergeCell ref="BLI90:BLZ90"/>
    <mergeCell ref="BMA90:BMU90"/>
    <mergeCell ref="BMV90:BNP90"/>
    <mergeCell ref="BNQ90:BOF90"/>
    <mergeCell ref="BOG90:BOV90"/>
    <mergeCell ref="BOW90:BPN90"/>
    <mergeCell ref="BPO90:BQI90"/>
    <mergeCell ref="BQJ90:BRD90"/>
    <mergeCell ref="BRE90:BRT90"/>
    <mergeCell ref="BRU90:BSJ90"/>
    <mergeCell ref="BSK90:BTB90"/>
    <mergeCell ref="BTC90:BTW90"/>
    <mergeCell ref="BTX90:BUR90"/>
    <mergeCell ref="BUS90:BVH90"/>
    <mergeCell ref="AXE90:AXV90"/>
    <mergeCell ref="AXW90:AYQ90"/>
    <mergeCell ref="AYR90:AZL90"/>
    <mergeCell ref="AZM90:BAB90"/>
    <mergeCell ref="BAC90:BAR90"/>
    <mergeCell ref="BAS90:BBJ90"/>
    <mergeCell ref="BBK90:BCE90"/>
    <mergeCell ref="BCF90:BCZ90"/>
    <mergeCell ref="BDA90:BDP90"/>
    <mergeCell ref="BDQ90:BEF90"/>
    <mergeCell ref="BEG90:BEX90"/>
    <mergeCell ref="BEY90:BFS90"/>
    <mergeCell ref="BFT90:BGN90"/>
    <mergeCell ref="BGO90:BHD90"/>
    <mergeCell ref="BHE90:BHT90"/>
    <mergeCell ref="BHU90:BIL90"/>
    <mergeCell ref="BIM90:BJG90"/>
    <mergeCell ref="ALI90:ALX90"/>
    <mergeCell ref="ALY90:AMN90"/>
    <mergeCell ref="AMO90:ANF90"/>
    <mergeCell ref="ANG90:AOA90"/>
    <mergeCell ref="AOB90:AOV90"/>
    <mergeCell ref="AOW90:APL90"/>
    <mergeCell ref="APM90:AQB90"/>
    <mergeCell ref="AQC90:AQT90"/>
    <mergeCell ref="AQU90:ARO90"/>
    <mergeCell ref="ARP90:ASJ90"/>
    <mergeCell ref="ASK90:ASZ90"/>
    <mergeCell ref="ATA90:ATP90"/>
    <mergeCell ref="ATQ90:AUH90"/>
    <mergeCell ref="AUI90:AVC90"/>
    <mergeCell ref="AVD90:AVX90"/>
    <mergeCell ref="AVY90:AWN90"/>
    <mergeCell ref="AWO90:AXD90"/>
    <mergeCell ref="ZC90:ZW90"/>
    <mergeCell ref="ZX90:AAR90"/>
    <mergeCell ref="AAS90:ABH90"/>
    <mergeCell ref="ABI90:ABX90"/>
    <mergeCell ref="ABY90:ACP90"/>
    <mergeCell ref="ACQ90:ADK90"/>
    <mergeCell ref="ADL90:AEF90"/>
    <mergeCell ref="AEG90:AEV90"/>
    <mergeCell ref="AEW90:AFL90"/>
    <mergeCell ref="AFM90:AGD90"/>
    <mergeCell ref="AGE90:AGY90"/>
    <mergeCell ref="AGZ90:AHT90"/>
    <mergeCell ref="AHU90:AIJ90"/>
    <mergeCell ref="AIK90:AIZ90"/>
    <mergeCell ref="AJA90:AJR90"/>
    <mergeCell ref="AJS90:AKM90"/>
    <mergeCell ref="AKN90:ALH90"/>
    <mergeCell ref="NE90:NT90"/>
    <mergeCell ref="NU90:OL90"/>
    <mergeCell ref="OM90:PG90"/>
    <mergeCell ref="PH90:QB90"/>
    <mergeCell ref="QC90:QR90"/>
    <mergeCell ref="QS90:RH90"/>
    <mergeCell ref="RI90:RZ90"/>
    <mergeCell ref="SA90:SU90"/>
    <mergeCell ref="SV90:TP90"/>
    <mergeCell ref="TQ90:UF90"/>
    <mergeCell ref="UG90:UV90"/>
    <mergeCell ref="UW90:VN90"/>
    <mergeCell ref="VO90:WI90"/>
    <mergeCell ref="WJ90:XD90"/>
    <mergeCell ref="XE90:XT90"/>
    <mergeCell ref="XU90:YJ90"/>
    <mergeCell ref="YK90:ZB90"/>
    <mergeCell ref="WXE89:WXT89"/>
    <mergeCell ref="WXU89:WYJ89"/>
    <mergeCell ref="WYK89:WZB89"/>
    <mergeCell ref="WZC89:WZW89"/>
    <mergeCell ref="WZX89:XAR89"/>
    <mergeCell ref="XAS89:XBH89"/>
    <mergeCell ref="XBI89:XBX89"/>
    <mergeCell ref="XBY89:XCP89"/>
    <mergeCell ref="XCQ89:XDK89"/>
    <mergeCell ref="XDL89:XEF89"/>
    <mergeCell ref="XEG89:XEV89"/>
    <mergeCell ref="XEW89:XFD89"/>
    <mergeCell ref="A90:P90"/>
    <mergeCell ref="Q90:AH90"/>
    <mergeCell ref="AI90:BC90"/>
    <mergeCell ref="BD90:BX90"/>
    <mergeCell ref="BY90:CN90"/>
    <mergeCell ref="CO90:DD90"/>
    <mergeCell ref="DE90:DV90"/>
    <mergeCell ref="DW90:EQ90"/>
    <mergeCell ref="ER90:FL90"/>
    <mergeCell ref="FM90:GB90"/>
    <mergeCell ref="GC90:GR90"/>
    <mergeCell ref="GS90:HJ90"/>
    <mergeCell ref="HK90:IE90"/>
    <mergeCell ref="IF90:IZ90"/>
    <mergeCell ref="JA90:JP90"/>
    <mergeCell ref="JQ90:KF90"/>
    <mergeCell ref="KG90:KX90"/>
    <mergeCell ref="KY90:LS90"/>
    <mergeCell ref="LT90:MN90"/>
    <mergeCell ref="MO90:ND90"/>
    <mergeCell ref="WKY89:WLS89"/>
    <mergeCell ref="WLT89:WMN89"/>
    <mergeCell ref="WMO89:WND89"/>
    <mergeCell ref="WNE89:WNT89"/>
    <mergeCell ref="WNU89:WOL89"/>
    <mergeCell ref="WOM89:WPG89"/>
    <mergeCell ref="WPH89:WQB89"/>
    <mergeCell ref="WQC89:WQR89"/>
    <mergeCell ref="WQS89:WRH89"/>
    <mergeCell ref="WRI89:WRZ89"/>
    <mergeCell ref="WSA89:WSU89"/>
    <mergeCell ref="WSV89:WTP89"/>
    <mergeCell ref="WTQ89:WUF89"/>
    <mergeCell ref="WUG89:WUV89"/>
    <mergeCell ref="WUW89:WVN89"/>
    <mergeCell ref="WVO89:WWI89"/>
    <mergeCell ref="WWJ89:WXD89"/>
    <mergeCell ref="VZA89:VZP89"/>
    <mergeCell ref="VZQ89:WAH89"/>
    <mergeCell ref="WAI89:WBC89"/>
    <mergeCell ref="WBD89:WBX89"/>
    <mergeCell ref="WBY89:WCN89"/>
    <mergeCell ref="WCO89:WDD89"/>
    <mergeCell ref="WDE89:WDV89"/>
    <mergeCell ref="WDW89:WEQ89"/>
    <mergeCell ref="WER89:WFL89"/>
    <mergeCell ref="WFM89:WGB89"/>
    <mergeCell ref="WGC89:WGR89"/>
    <mergeCell ref="WGS89:WHJ89"/>
    <mergeCell ref="WHK89:WIE89"/>
    <mergeCell ref="WIF89:WIZ89"/>
    <mergeCell ref="WJA89:WJP89"/>
    <mergeCell ref="WJQ89:WKF89"/>
    <mergeCell ref="WKG89:WKX89"/>
    <mergeCell ref="VMZ89:VNT89"/>
    <mergeCell ref="VNU89:VOJ89"/>
    <mergeCell ref="VOK89:VOZ89"/>
    <mergeCell ref="VPA89:VPR89"/>
    <mergeCell ref="VPS89:VQM89"/>
    <mergeCell ref="VQN89:VRH89"/>
    <mergeCell ref="VRI89:VRX89"/>
    <mergeCell ref="VRY89:VSN89"/>
    <mergeCell ref="VSO89:VTF89"/>
    <mergeCell ref="VTG89:VUA89"/>
    <mergeCell ref="VUB89:VUV89"/>
    <mergeCell ref="VUW89:VVL89"/>
    <mergeCell ref="VVM89:VWB89"/>
    <mergeCell ref="VWC89:VWT89"/>
    <mergeCell ref="VWU89:VXO89"/>
    <mergeCell ref="VXP89:VYJ89"/>
    <mergeCell ref="VYK89:VYZ89"/>
    <mergeCell ref="VAW89:VBN89"/>
    <mergeCell ref="VBO89:VCI89"/>
    <mergeCell ref="VCJ89:VDD89"/>
    <mergeCell ref="VDE89:VDT89"/>
    <mergeCell ref="VDU89:VEJ89"/>
    <mergeCell ref="VEK89:VFB89"/>
    <mergeCell ref="VFC89:VFW89"/>
    <mergeCell ref="VFX89:VGR89"/>
    <mergeCell ref="VGS89:VHH89"/>
    <mergeCell ref="VHI89:VHX89"/>
    <mergeCell ref="VHY89:VIP89"/>
    <mergeCell ref="VIQ89:VJK89"/>
    <mergeCell ref="VJL89:VKF89"/>
    <mergeCell ref="VKG89:VKV89"/>
    <mergeCell ref="VKW89:VLL89"/>
    <mergeCell ref="VLM89:VMD89"/>
    <mergeCell ref="VME89:VMY89"/>
    <mergeCell ref="UPA89:UPP89"/>
    <mergeCell ref="UPQ89:UQF89"/>
    <mergeCell ref="UQG89:UQX89"/>
    <mergeCell ref="UQY89:URS89"/>
    <mergeCell ref="URT89:USN89"/>
    <mergeCell ref="USO89:UTD89"/>
    <mergeCell ref="UTE89:UTT89"/>
    <mergeCell ref="UTU89:UUL89"/>
    <mergeCell ref="UUM89:UVG89"/>
    <mergeCell ref="UVH89:UWB89"/>
    <mergeCell ref="UWC89:UWR89"/>
    <mergeCell ref="UWS89:UXH89"/>
    <mergeCell ref="UXI89:UXZ89"/>
    <mergeCell ref="UYA89:UYU89"/>
    <mergeCell ref="UYV89:UZP89"/>
    <mergeCell ref="UZQ89:VAF89"/>
    <mergeCell ref="VAG89:VAV89"/>
    <mergeCell ref="UCU89:UDO89"/>
    <mergeCell ref="UDP89:UEJ89"/>
    <mergeCell ref="UEK89:UEZ89"/>
    <mergeCell ref="UFA89:UFP89"/>
    <mergeCell ref="UFQ89:UGH89"/>
    <mergeCell ref="UGI89:UHC89"/>
    <mergeCell ref="UHD89:UHX89"/>
    <mergeCell ref="UHY89:UIN89"/>
    <mergeCell ref="UIO89:UJD89"/>
    <mergeCell ref="UJE89:UJV89"/>
    <mergeCell ref="UJW89:UKQ89"/>
    <mergeCell ref="UKR89:ULL89"/>
    <mergeCell ref="ULM89:UMB89"/>
    <mergeCell ref="UMC89:UMR89"/>
    <mergeCell ref="UMS89:UNJ89"/>
    <mergeCell ref="UNK89:UOE89"/>
    <mergeCell ref="UOF89:UOZ89"/>
    <mergeCell ref="TQW89:TRL89"/>
    <mergeCell ref="TRM89:TSD89"/>
    <mergeCell ref="TSE89:TSY89"/>
    <mergeCell ref="TSZ89:TTT89"/>
    <mergeCell ref="TTU89:TUJ89"/>
    <mergeCell ref="TUK89:TUZ89"/>
    <mergeCell ref="TVA89:TVR89"/>
    <mergeCell ref="TVS89:TWM89"/>
    <mergeCell ref="TWN89:TXH89"/>
    <mergeCell ref="TXI89:TXX89"/>
    <mergeCell ref="TXY89:TYN89"/>
    <mergeCell ref="TYO89:TZF89"/>
    <mergeCell ref="TZG89:UAA89"/>
    <mergeCell ref="UAB89:UAV89"/>
    <mergeCell ref="UAW89:UBL89"/>
    <mergeCell ref="UBM89:UCB89"/>
    <mergeCell ref="UCC89:UCT89"/>
    <mergeCell ref="TEV89:TFP89"/>
    <mergeCell ref="TFQ89:TGF89"/>
    <mergeCell ref="TGG89:TGV89"/>
    <mergeCell ref="TGW89:THN89"/>
    <mergeCell ref="THO89:TII89"/>
    <mergeCell ref="TIJ89:TJD89"/>
    <mergeCell ref="TJE89:TJT89"/>
    <mergeCell ref="TJU89:TKJ89"/>
    <mergeCell ref="TKK89:TLB89"/>
    <mergeCell ref="TLC89:TLW89"/>
    <mergeCell ref="TLX89:TMR89"/>
    <mergeCell ref="TMS89:TNH89"/>
    <mergeCell ref="TNI89:TNX89"/>
    <mergeCell ref="TNY89:TOP89"/>
    <mergeCell ref="TOQ89:TPK89"/>
    <mergeCell ref="TPL89:TQF89"/>
    <mergeCell ref="TQG89:TQV89"/>
    <mergeCell ref="SSS89:STJ89"/>
    <mergeCell ref="STK89:SUE89"/>
    <mergeCell ref="SUF89:SUZ89"/>
    <mergeCell ref="SVA89:SVP89"/>
    <mergeCell ref="SVQ89:SWF89"/>
    <mergeCell ref="SWG89:SWX89"/>
    <mergeCell ref="SWY89:SXS89"/>
    <mergeCell ref="SXT89:SYN89"/>
    <mergeCell ref="SYO89:SZD89"/>
    <mergeCell ref="SZE89:SZT89"/>
    <mergeCell ref="SZU89:TAL89"/>
    <mergeCell ref="TAM89:TBG89"/>
    <mergeCell ref="TBH89:TCB89"/>
    <mergeCell ref="TCC89:TCR89"/>
    <mergeCell ref="TCS89:TDH89"/>
    <mergeCell ref="TDI89:TDZ89"/>
    <mergeCell ref="TEA89:TEU89"/>
    <mergeCell ref="SGW89:SHL89"/>
    <mergeCell ref="SHM89:SIB89"/>
    <mergeCell ref="SIC89:SIT89"/>
    <mergeCell ref="SIU89:SJO89"/>
    <mergeCell ref="SJP89:SKJ89"/>
    <mergeCell ref="SKK89:SKZ89"/>
    <mergeCell ref="SLA89:SLP89"/>
    <mergeCell ref="SLQ89:SMH89"/>
    <mergeCell ref="SMI89:SNC89"/>
    <mergeCell ref="SND89:SNX89"/>
    <mergeCell ref="SNY89:SON89"/>
    <mergeCell ref="SOO89:SPD89"/>
    <mergeCell ref="SPE89:SPV89"/>
    <mergeCell ref="SPW89:SQQ89"/>
    <mergeCell ref="SQR89:SRL89"/>
    <mergeCell ref="SRM89:SSB89"/>
    <mergeCell ref="SSC89:SSR89"/>
    <mergeCell ref="RUQ89:RVK89"/>
    <mergeCell ref="RVL89:RWF89"/>
    <mergeCell ref="RWG89:RWV89"/>
    <mergeCell ref="RWW89:RXL89"/>
    <mergeCell ref="RXM89:RYD89"/>
    <mergeCell ref="RYE89:RYY89"/>
    <mergeCell ref="RYZ89:RZT89"/>
    <mergeCell ref="RZU89:SAJ89"/>
    <mergeCell ref="SAK89:SAZ89"/>
    <mergeCell ref="SBA89:SBR89"/>
    <mergeCell ref="SBS89:SCM89"/>
    <mergeCell ref="SCN89:SDH89"/>
    <mergeCell ref="SDI89:SDX89"/>
    <mergeCell ref="SDY89:SEN89"/>
    <mergeCell ref="SEO89:SFF89"/>
    <mergeCell ref="SFG89:SGA89"/>
    <mergeCell ref="SGB89:SGV89"/>
    <mergeCell ref="RIS89:RJH89"/>
    <mergeCell ref="RJI89:RJZ89"/>
    <mergeCell ref="RKA89:RKU89"/>
    <mergeCell ref="RKV89:RLP89"/>
    <mergeCell ref="RLQ89:RMF89"/>
    <mergeCell ref="RMG89:RMV89"/>
    <mergeCell ref="RMW89:RNN89"/>
    <mergeCell ref="RNO89:ROI89"/>
    <mergeCell ref="ROJ89:RPD89"/>
    <mergeCell ref="RPE89:RPT89"/>
    <mergeCell ref="RPU89:RQJ89"/>
    <mergeCell ref="RQK89:RRB89"/>
    <mergeCell ref="RRC89:RRW89"/>
    <mergeCell ref="RRX89:RSR89"/>
    <mergeCell ref="RSS89:RTH89"/>
    <mergeCell ref="RTI89:RTX89"/>
    <mergeCell ref="RTY89:RUP89"/>
    <mergeCell ref="QWR89:QXL89"/>
    <mergeCell ref="QXM89:QYB89"/>
    <mergeCell ref="QYC89:QYR89"/>
    <mergeCell ref="QYS89:QZJ89"/>
    <mergeCell ref="QZK89:RAE89"/>
    <mergeCell ref="RAF89:RAZ89"/>
    <mergeCell ref="RBA89:RBP89"/>
    <mergeCell ref="RBQ89:RCF89"/>
    <mergeCell ref="RCG89:RCX89"/>
    <mergeCell ref="RCY89:RDS89"/>
    <mergeCell ref="RDT89:REN89"/>
    <mergeCell ref="REO89:RFD89"/>
    <mergeCell ref="RFE89:RFT89"/>
    <mergeCell ref="RFU89:RGL89"/>
    <mergeCell ref="RGM89:RHG89"/>
    <mergeCell ref="RHH89:RIB89"/>
    <mergeCell ref="RIC89:RIR89"/>
    <mergeCell ref="QKO89:QLF89"/>
    <mergeCell ref="QLG89:QMA89"/>
    <mergeCell ref="QMB89:QMV89"/>
    <mergeCell ref="QMW89:QNL89"/>
    <mergeCell ref="QNM89:QOB89"/>
    <mergeCell ref="QOC89:QOT89"/>
    <mergeCell ref="QOU89:QPO89"/>
    <mergeCell ref="QPP89:QQJ89"/>
    <mergeCell ref="QQK89:QQZ89"/>
    <mergeCell ref="QRA89:QRP89"/>
    <mergeCell ref="QRQ89:QSH89"/>
    <mergeCell ref="QSI89:QTC89"/>
    <mergeCell ref="QTD89:QTX89"/>
    <mergeCell ref="QTY89:QUN89"/>
    <mergeCell ref="QUO89:QVD89"/>
    <mergeCell ref="QVE89:QVV89"/>
    <mergeCell ref="QVW89:QWQ89"/>
    <mergeCell ref="PYS89:PZH89"/>
    <mergeCell ref="PZI89:PZX89"/>
    <mergeCell ref="PZY89:QAP89"/>
    <mergeCell ref="QAQ89:QBK89"/>
    <mergeCell ref="QBL89:QCF89"/>
    <mergeCell ref="QCG89:QCV89"/>
    <mergeCell ref="QCW89:QDL89"/>
    <mergeCell ref="QDM89:QED89"/>
    <mergeCell ref="QEE89:QEY89"/>
    <mergeCell ref="QEZ89:QFT89"/>
    <mergeCell ref="QFU89:QGJ89"/>
    <mergeCell ref="QGK89:QGZ89"/>
    <mergeCell ref="QHA89:QHR89"/>
    <mergeCell ref="QHS89:QIM89"/>
    <mergeCell ref="QIN89:QJH89"/>
    <mergeCell ref="QJI89:QJX89"/>
    <mergeCell ref="QJY89:QKN89"/>
    <mergeCell ref="PMM89:PNG89"/>
    <mergeCell ref="PNH89:POB89"/>
    <mergeCell ref="POC89:POR89"/>
    <mergeCell ref="POS89:PPH89"/>
    <mergeCell ref="PPI89:PPZ89"/>
    <mergeCell ref="PQA89:PQU89"/>
    <mergeCell ref="PQV89:PRP89"/>
    <mergeCell ref="PRQ89:PSF89"/>
    <mergeCell ref="PSG89:PSV89"/>
    <mergeCell ref="PSW89:PTN89"/>
    <mergeCell ref="PTO89:PUI89"/>
    <mergeCell ref="PUJ89:PVD89"/>
    <mergeCell ref="PVE89:PVT89"/>
    <mergeCell ref="PVU89:PWJ89"/>
    <mergeCell ref="PWK89:PXB89"/>
    <mergeCell ref="PXC89:PXW89"/>
    <mergeCell ref="PXX89:PYR89"/>
    <mergeCell ref="PAO89:PBD89"/>
    <mergeCell ref="PBE89:PBV89"/>
    <mergeCell ref="PBW89:PCQ89"/>
    <mergeCell ref="PCR89:PDL89"/>
    <mergeCell ref="PDM89:PEB89"/>
    <mergeCell ref="PEC89:PER89"/>
    <mergeCell ref="PES89:PFJ89"/>
    <mergeCell ref="PFK89:PGE89"/>
    <mergeCell ref="PGF89:PGZ89"/>
    <mergeCell ref="PHA89:PHP89"/>
    <mergeCell ref="PHQ89:PIF89"/>
    <mergeCell ref="PIG89:PIX89"/>
    <mergeCell ref="PIY89:PJS89"/>
    <mergeCell ref="PJT89:PKN89"/>
    <mergeCell ref="PKO89:PLD89"/>
    <mergeCell ref="PLE89:PLT89"/>
    <mergeCell ref="PLU89:PML89"/>
    <mergeCell ref="OON89:OPH89"/>
    <mergeCell ref="OPI89:OPX89"/>
    <mergeCell ref="OPY89:OQN89"/>
    <mergeCell ref="OQO89:ORF89"/>
    <mergeCell ref="ORG89:OSA89"/>
    <mergeCell ref="OSB89:OSV89"/>
    <mergeCell ref="OSW89:OTL89"/>
    <mergeCell ref="OTM89:OUB89"/>
    <mergeCell ref="OUC89:OUT89"/>
    <mergeCell ref="OUU89:OVO89"/>
    <mergeCell ref="OVP89:OWJ89"/>
    <mergeCell ref="OWK89:OWZ89"/>
    <mergeCell ref="OXA89:OXP89"/>
    <mergeCell ref="OXQ89:OYH89"/>
    <mergeCell ref="OYI89:OZC89"/>
    <mergeCell ref="OZD89:OZX89"/>
    <mergeCell ref="OZY89:PAN89"/>
    <mergeCell ref="OCK89:ODB89"/>
    <mergeCell ref="ODC89:ODW89"/>
    <mergeCell ref="ODX89:OER89"/>
    <mergeCell ref="OES89:OFH89"/>
    <mergeCell ref="OFI89:OFX89"/>
    <mergeCell ref="OFY89:OGP89"/>
    <mergeCell ref="OGQ89:OHK89"/>
    <mergeCell ref="OHL89:OIF89"/>
    <mergeCell ref="OIG89:OIV89"/>
    <mergeCell ref="OIW89:OJL89"/>
    <mergeCell ref="OJM89:OKD89"/>
    <mergeCell ref="OKE89:OKY89"/>
    <mergeCell ref="OKZ89:OLT89"/>
    <mergeCell ref="OLU89:OMJ89"/>
    <mergeCell ref="OMK89:OMZ89"/>
    <mergeCell ref="ONA89:ONR89"/>
    <mergeCell ref="ONS89:OOM89"/>
    <mergeCell ref="NQO89:NRD89"/>
    <mergeCell ref="NRE89:NRT89"/>
    <mergeCell ref="NRU89:NSL89"/>
    <mergeCell ref="NSM89:NTG89"/>
    <mergeCell ref="NTH89:NUB89"/>
    <mergeCell ref="NUC89:NUR89"/>
    <mergeCell ref="NUS89:NVH89"/>
    <mergeCell ref="NVI89:NVZ89"/>
    <mergeCell ref="NWA89:NWU89"/>
    <mergeCell ref="NWV89:NXP89"/>
    <mergeCell ref="NXQ89:NYF89"/>
    <mergeCell ref="NYG89:NYV89"/>
    <mergeCell ref="NYW89:NZN89"/>
    <mergeCell ref="NZO89:OAI89"/>
    <mergeCell ref="OAJ89:OBD89"/>
    <mergeCell ref="OBE89:OBT89"/>
    <mergeCell ref="OBU89:OCJ89"/>
    <mergeCell ref="NEI89:NFC89"/>
    <mergeCell ref="NFD89:NFX89"/>
    <mergeCell ref="NFY89:NGN89"/>
    <mergeCell ref="NGO89:NHD89"/>
    <mergeCell ref="NHE89:NHV89"/>
    <mergeCell ref="NHW89:NIQ89"/>
    <mergeCell ref="NIR89:NJL89"/>
    <mergeCell ref="NJM89:NKB89"/>
    <mergeCell ref="NKC89:NKR89"/>
    <mergeCell ref="NKS89:NLJ89"/>
    <mergeCell ref="NLK89:NME89"/>
    <mergeCell ref="NMF89:NMZ89"/>
    <mergeCell ref="NNA89:NNP89"/>
    <mergeCell ref="NNQ89:NOF89"/>
    <mergeCell ref="NOG89:NOX89"/>
    <mergeCell ref="NOY89:NPS89"/>
    <mergeCell ref="NPT89:NQN89"/>
    <mergeCell ref="MSK89:MSZ89"/>
    <mergeCell ref="MTA89:MTR89"/>
    <mergeCell ref="MTS89:MUM89"/>
    <mergeCell ref="MUN89:MVH89"/>
    <mergeCell ref="MVI89:MVX89"/>
    <mergeCell ref="MVY89:MWN89"/>
    <mergeCell ref="MWO89:MXF89"/>
    <mergeCell ref="MXG89:MYA89"/>
    <mergeCell ref="MYB89:MYV89"/>
    <mergeCell ref="MYW89:MZL89"/>
    <mergeCell ref="MZM89:NAB89"/>
    <mergeCell ref="NAC89:NAT89"/>
    <mergeCell ref="NAU89:NBO89"/>
    <mergeCell ref="NBP89:NCJ89"/>
    <mergeCell ref="NCK89:NCZ89"/>
    <mergeCell ref="NDA89:NDP89"/>
    <mergeCell ref="NDQ89:NEH89"/>
    <mergeCell ref="MGJ89:MHD89"/>
    <mergeCell ref="MHE89:MHT89"/>
    <mergeCell ref="MHU89:MIJ89"/>
    <mergeCell ref="MIK89:MJB89"/>
    <mergeCell ref="MJC89:MJW89"/>
    <mergeCell ref="MJX89:MKR89"/>
    <mergeCell ref="MKS89:MLH89"/>
    <mergeCell ref="MLI89:MLX89"/>
    <mergeCell ref="MLY89:MMP89"/>
    <mergeCell ref="MMQ89:MNK89"/>
    <mergeCell ref="MNL89:MOF89"/>
    <mergeCell ref="MOG89:MOV89"/>
    <mergeCell ref="MOW89:MPL89"/>
    <mergeCell ref="MPM89:MQD89"/>
    <mergeCell ref="MQE89:MQY89"/>
    <mergeCell ref="MQZ89:MRT89"/>
    <mergeCell ref="MRU89:MSJ89"/>
    <mergeCell ref="LUG89:LUX89"/>
    <mergeCell ref="LUY89:LVS89"/>
    <mergeCell ref="LVT89:LWN89"/>
    <mergeCell ref="LWO89:LXD89"/>
    <mergeCell ref="LXE89:LXT89"/>
    <mergeCell ref="LXU89:LYL89"/>
    <mergeCell ref="LYM89:LZG89"/>
    <mergeCell ref="LZH89:MAB89"/>
    <mergeCell ref="MAC89:MAR89"/>
    <mergeCell ref="MAS89:MBH89"/>
    <mergeCell ref="MBI89:MBZ89"/>
    <mergeCell ref="MCA89:MCU89"/>
    <mergeCell ref="MCV89:MDP89"/>
    <mergeCell ref="MDQ89:MEF89"/>
    <mergeCell ref="MEG89:MEV89"/>
    <mergeCell ref="MEW89:MFN89"/>
    <mergeCell ref="MFO89:MGI89"/>
    <mergeCell ref="LIK89:LIZ89"/>
    <mergeCell ref="LJA89:LJP89"/>
    <mergeCell ref="LJQ89:LKH89"/>
    <mergeCell ref="LKI89:LLC89"/>
    <mergeCell ref="LLD89:LLX89"/>
    <mergeCell ref="LLY89:LMN89"/>
    <mergeCell ref="LMO89:LND89"/>
    <mergeCell ref="LNE89:LNV89"/>
    <mergeCell ref="LNW89:LOQ89"/>
    <mergeCell ref="LOR89:LPL89"/>
    <mergeCell ref="LPM89:LQB89"/>
    <mergeCell ref="LQC89:LQR89"/>
    <mergeCell ref="LQS89:LRJ89"/>
    <mergeCell ref="LRK89:LSE89"/>
    <mergeCell ref="LSF89:LSZ89"/>
    <mergeCell ref="LTA89:LTP89"/>
    <mergeCell ref="LTQ89:LUF89"/>
    <mergeCell ref="KWE89:KWY89"/>
    <mergeCell ref="KWZ89:KXT89"/>
    <mergeCell ref="KXU89:KYJ89"/>
    <mergeCell ref="KYK89:KYZ89"/>
    <mergeCell ref="KZA89:KZR89"/>
    <mergeCell ref="KZS89:LAM89"/>
    <mergeCell ref="LAN89:LBH89"/>
    <mergeCell ref="LBI89:LBX89"/>
    <mergeCell ref="LBY89:LCN89"/>
    <mergeCell ref="LCO89:LDF89"/>
    <mergeCell ref="LDG89:LEA89"/>
    <mergeCell ref="LEB89:LEV89"/>
    <mergeCell ref="LEW89:LFL89"/>
    <mergeCell ref="LFM89:LGB89"/>
    <mergeCell ref="LGC89:LGT89"/>
    <mergeCell ref="LGU89:LHO89"/>
    <mergeCell ref="LHP89:LIJ89"/>
    <mergeCell ref="KKG89:KKV89"/>
    <mergeCell ref="KKW89:KLN89"/>
    <mergeCell ref="KLO89:KMI89"/>
    <mergeCell ref="KMJ89:KND89"/>
    <mergeCell ref="KNE89:KNT89"/>
    <mergeCell ref="KNU89:KOJ89"/>
    <mergeCell ref="KOK89:KPB89"/>
    <mergeCell ref="KPC89:KPW89"/>
    <mergeCell ref="KPX89:KQR89"/>
    <mergeCell ref="KQS89:KRH89"/>
    <mergeCell ref="KRI89:KRX89"/>
    <mergeCell ref="KRY89:KSP89"/>
    <mergeCell ref="KSQ89:KTK89"/>
    <mergeCell ref="KTL89:KUF89"/>
    <mergeCell ref="KUG89:KUV89"/>
    <mergeCell ref="KUW89:KVL89"/>
    <mergeCell ref="KVM89:KWD89"/>
    <mergeCell ref="JYF89:JYZ89"/>
    <mergeCell ref="JZA89:JZP89"/>
    <mergeCell ref="JZQ89:KAF89"/>
    <mergeCell ref="KAG89:KAX89"/>
    <mergeCell ref="KAY89:KBS89"/>
    <mergeCell ref="KBT89:KCN89"/>
    <mergeCell ref="KCO89:KDD89"/>
    <mergeCell ref="KDE89:KDT89"/>
    <mergeCell ref="KDU89:KEL89"/>
    <mergeCell ref="KEM89:KFG89"/>
    <mergeCell ref="KFH89:KGB89"/>
    <mergeCell ref="KGC89:KGR89"/>
    <mergeCell ref="KGS89:KHH89"/>
    <mergeCell ref="KHI89:KHZ89"/>
    <mergeCell ref="KIA89:KIU89"/>
    <mergeCell ref="KIV89:KJP89"/>
    <mergeCell ref="KJQ89:KKF89"/>
    <mergeCell ref="JMC89:JMT89"/>
    <mergeCell ref="JMU89:JNO89"/>
    <mergeCell ref="JNP89:JOJ89"/>
    <mergeCell ref="JOK89:JOZ89"/>
    <mergeCell ref="JPA89:JPP89"/>
    <mergeCell ref="JPQ89:JQH89"/>
    <mergeCell ref="JQI89:JRC89"/>
    <mergeCell ref="JRD89:JRX89"/>
    <mergeCell ref="JRY89:JSN89"/>
    <mergeCell ref="JSO89:JTD89"/>
    <mergeCell ref="JTE89:JTV89"/>
    <mergeCell ref="JTW89:JUQ89"/>
    <mergeCell ref="JUR89:JVL89"/>
    <mergeCell ref="JVM89:JWB89"/>
    <mergeCell ref="JWC89:JWR89"/>
    <mergeCell ref="JWS89:JXJ89"/>
    <mergeCell ref="JXK89:JYE89"/>
    <mergeCell ref="JAG89:JAV89"/>
    <mergeCell ref="JAW89:JBL89"/>
    <mergeCell ref="JBM89:JCD89"/>
    <mergeCell ref="JCE89:JCY89"/>
    <mergeCell ref="JCZ89:JDT89"/>
    <mergeCell ref="JDU89:JEJ89"/>
    <mergeCell ref="JEK89:JEZ89"/>
    <mergeCell ref="JFA89:JFR89"/>
    <mergeCell ref="JFS89:JGM89"/>
    <mergeCell ref="JGN89:JHH89"/>
    <mergeCell ref="JHI89:JHX89"/>
    <mergeCell ref="JHY89:JIN89"/>
    <mergeCell ref="JIO89:JJF89"/>
    <mergeCell ref="JJG89:JKA89"/>
    <mergeCell ref="JKB89:JKV89"/>
    <mergeCell ref="JKW89:JLL89"/>
    <mergeCell ref="JLM89:JMB89"/>
    <mergeCell ref="IOA89:IOU89"/>
    <mergeCell ref="IOV89:IPP89"/>
    <mergeCell ref="IPQ89:IQF89"/>
    <mergeCell ref="IQG89:IQV89"/>
    <mergeCell ref="IQW89:IRN89"/>
    <mergeCell ref="IRO89:ISI89"/>
    <mergeCell ref="ISJ89:ITD89"/>
    <mergeCell ref="ITE89:ITT89"/>
    <mergeCell ref="ITU89:IUJ89"/>
    <mergeCell ref="IUK89:IVB89"/>
    <mergeCell ref="IVC89:IVW89"/>
    <mergeCell ref="IVX89:IWR89"/>
    <mergeCell ref="IWS89:IXH89"/>
    <mergeCell ref="IXI89:IXX89"/>
    <mergeCell ref="IXY89:IYP89"/>
    <mergeCell ref="IYQ89:IZK89"/>
    <mergeCell ref="IZL89:JAF89"/>
    <mergeCell ref="ICC89:ICR89"/>
    <mergeCell ref="ICS89:IDJ89"/>
    <mergeCell ref="IDK89:IEE89"/>
    <mergeCell ref="IEF89:IEZ89"/>
    <mergeCell ref="IFA89:IFP89"/>
    <mergeCell ref="IFQ89:IGF89"/>
    <mergeCell ref="IGG89:IGX89"/>
    <mergeCell ref="IGY89:IHS89"/>
    <mergeCell ref="IHT89:IIN89"/>
    <mergeCell ref="IIO89:IJD89"/>
    <mergeCell ref="IJE89:IJT89"/>
    <mergeCell ref="IJU89:IKL89"/>
    <mergeCell ref="IKM89:ILG89"/>
    <mergeCell ref="ILH89:IMB89"/>
    <mergeCell ref="IMC89:IMR89"/>
    <mergeCell ref="IMS89:INH89"/>
    <mergeCell ref="INI89:INZ89"/>
    <mergeCell ref="HQB89:HQV89"/>
    <mergeCell ref="HQW89:HRL89"/>
    <mergeCell ref="HRM89:HSB89"/>
    <mergeCell ref="HSC89:HST89"/>
    <mergeCell ref="HSU89:HTO89"/>
    <mergeCell ref="HTP89:HUJ89"/>
    <mergeCell ref="HUK89:HUZ89"/>
    <mergeCell ref="HVA89:HVP89"/>
    <mergeCell ref="HVQ89:HWH89"/>
    <mergeCell ref="HWI89:HXC89"/>
    <mergeCell ref="HXD89:HXX89"/>
    <mergeCell ref="HXY89:HYN89"/>
    <mergeCell ref="HYO89:HZD89"/>
    <mergeCell ref="HZE89:HZV89"/>
    <mergeCell ref="HZW89:IAQ89"/>
    <mergeCell ref="IAR89:IBL89"/>
    <mergeCell ref="IBM89:ICB89"/>
    <mergeCell ref="HDY89:HEP89"/>
    <mergeCell ref="HEQ89:HFK89"/>
    <mergeCell ref="HFL89:HGF89"/>
    <mergeCell ref="HGG89:HGV89"/>
    <mergeCell ref="HGW89:HHL89"/>
    <mergeCell ref="HHM89:HID89"/>
    <mergeCell ref="HIE89:HIY89"/>
    <mergeCell ref="HIZ89:HJT89"/>
    <mergeCell ref="HJU89:HKJ89"/>
    <mergeCell ref="HKK89:HKZ89"/>
    <mergeCell ref="HLA89:HLR89"/>
    <mergeCell ref="HLS89:HMM89"/>
    <mergeCell ref="HMN89:HNH89"/>
    <mergeCell ref="HNI89:HNX89"/>
    <mergeCell ref="HNY89:HON89"/>
    <mergeCell ref="HOO89:HPF89"/>
    <mergeCell ref="HPG89:HQA89"/>
    <mergeCell ref="GSC89:GSR89"/>
    <mergeCell ref="GSS89:GTH89"/>
    <mergeCell ref="GTI89:GTZ89"/>
    <mergeCell ref="GUA89:GUU89"/>
    <mergeCell ref="GUV89:GVP89"/>
    <mergeCell ref="GVQ89:GWF89"/>
    <mergeCell ref="GWG89:GWV89"/>
    <mergeCell ref="GWW89:GXN89"/>
    <mergeCell ref="GXO89:GYI89"/>
    <mergeCell ref="GYJ89:GZD89"/>
    <mergeCell ref="GZE89:GZT89"/>
    <mergeCell ref="GZU89:HAJ89"/>
    <mergeCell ref="HAK89:HBB89"/>
    <mergeCell ref="HBC89:HBW89"/>
    <mergeCell ref="HBX89:HCR89"/>
    <mergeCell ref="HCS89:HDH89"/>
    <mergeCell ref="HDI89:HDX89"/>
    <mergeCell ref="GFW89:GGQ89"/>
    <mergeCell ref="GGR89:GHL89"/>
    <mergeCell ref="GHM89:GIB89"/>
    <mergeCell ref="GIC89:GIR89"/>
    <mergeCell ref="GIS89:GJJ89"/>
    <mergeCell ref="GJK89:GKE89"/>
    <mergeCell ref="GKF89:GKZ89"/>
    <mergeCell ref="GLA89:GLP89"/>
    <mergeCell ref="GLQ89:GMF89"/>
    <mergeCell ref="GMG89:GMX89"/>
    <mergeCell ref="GMY89:GNS89"/>
    <mergeCell ref="GNT89:GON89"/>
    <mergeCell ref="GOO89:GPD89"/>
    <mergeCell ref="GPE89:GPT89"/>
    <mergeCell ref="GPU89:GQL89"/>
    <mergeCell ref="GQM89:GRG89"/>
    <mergeCell ref="GRH89:GSB89"/>
    <mergeCell ref="FTY89:FUN89"/>
    <mergeCell ref="FUO89:FVF89"/>
    <mergeCell ref="FVG89:FWA89"/>
    <mergeCell ref="FWB89:FWV89"/>
    <mergeCell ref="FWW89:FXL89"/>
    <mergeCell ref="FXM89:FYB89"/>
    <mergeCell ref="FYC89:FYT89"/>
    <mergeCell ref="FYU89:FZO89"/>
    <mergeCell ref="FZP89:GAJ89"/>
    <mergeCell ref="GAK89:GAZ89"/>
    <mergeCell ref="GBA89:GBP89"/>
    <mergeCell ref="GBQ89:GCH89"/>
    <mergeCell ref="GCI89:GDC89"/>
    <mergeCell ref="GDD89:GDX89"/>
    <mergeCell ref="GDY89:GEN89"/>
    <mergeCell ref="GEO89:GFD89"/>
    <mergeCell ref="GFE89:GFV89"/>
    <mergeCell ref="FHX89:FIR89"/>
    <mergeCell ref="FIS89:FJH89"/>
    <mergeCell ref="FJI89:FJX89"/>
    <mergeCell ref="FJY89:FKP89"/>
    <mergeCell ref="FKQ89:FLK89"/>
    <mergeCell ref="FLL89:FMF89"/>
    <mergeCell ref="FMG89:FMV89"/>
    <mergeCell ref="FMW89:FNL89"/>
    <mergeCell ref="FNM89:FOD89"/>
    <mergeCell ref="FOE89:FOY89"/>
    <mergeCell ref="FOZ89:FPT89"/>
    <mergeCell ref="FPU89:FQJ89"/>
    <mergeCell ref="FQK89:FQZ89"/>
    <mergeCell ref="FRA89:FRR89"/>
    <mergeCell ref="FRS89:FSM89"/>
    <mergeCell ref="FSN89:FTH89"/>
    <mergeCell ref="FTI89:FTX89"/>
    <mergeCell ref="EVU89:EWL89"/>
    <mergeCell ref="EWM89:EXG89"/>
    <mergeCell ref="EXH89:EYB89"/>
    <mergeCell ref="EYC89:EYR89"/>
    <mergeCell ref="EYS89:EZH89"/>
    <mergeCell ref="EZI89:EZZ89"/>
    <mergeCell ref="FAA89:FAU89"/>
    <mergeCell ref="FAV89:FBP89"/>
    <mergeCell ref="FBQ89:FCF89"/>
    <mergeCell ref="FCG89:FCV89"/>
    <mergeCell ref="FCW89:FDN89"/>
    <mergeCell ref="FDO89:FEI89"/>
    <mergeCell ref="FEJ89:FFD89"/>
    <mergeCell ref="FFE89:FFT89"/>
    <mergeCell ref="FFU89:FGJ89"/>
    <mergeCell ref="FGK89:FHB89"/>
    <mergeCell ref="FHC89:FHW89"/>
    <mergeCell ref="EJY89:EKN89"/>
    <mergeCell ref="EKO89:ELD89"/>
    <mergeCell ref="ELE89:ELV89"/>
    <mergeCell ref="ELW89:EMQ89"/>
    <mergeCell ref="EMR89:ENL89"/>
    <mergeCell ref="ENM89:EOB89"/>
    <mergeCell ref="EOC89:EOR89"/>
    <mergeCell ref="EOS89:EPJ89"/>
    <mergeCell ref="EPK89:EQE89"/>
    <mergeCell ref="EQF89:EQZ89"/>
    <mergeCell ref="ERA89:ERP89"/>
    <mergeCell ref="ERQ89:ESF89"/>
    <mergeCell ref="ESG89:ESX89"/>
    <mergeCell ref="ESY89:ETS89"/>
    <mergeCell ref="ETT89:EUN89"/>
    <mergeCell ref="EUO89:EVD89"/>
    <mergeCell ref="EVE89:EVT89"/>
    <mergeCell ref="DXS89:DYM89"/>
    <mergeCell ref="DYN89:DZH89"/>
    <mergeCell ref="DZI89:DZX89"/>
    <mergeCell ref="DZY89:EAN89"/>
    <mergeCell ref="EAO89:EBF89"/>
    <mergeCell ref="EBG89:ECA89"/>
    <mergeCell ref="ECB89:ECV89"/>
    <mergeCell ref="ECW89:EDL89"/>
    <mergeCell ref="EDM89:EEB89"/>
    <mergeCell ref="EEC89:EET89"/>
    <mergeCell ref="EEU89:EFO89"/>
    <mergeCell ref="EFP89:EGJ89"/>
    <mergeCell ref="EGK89:EGZ89"/>
    <mergeCell ref="EHA89:EHP89"/>
    <mergeCell ref="EHQ89:EIH89"/>
    <mergeCell ref="EII89:EJC89"/>
    <mergeCell ref="EJD89:EJX89"/>
    <mergeCell ref="DLU89:DMJ89"/>
    <mergeCell ref="DMK89:DNB89"/>
    <mergeCell ref="DNC89:DNW89"/>
    <mergeCell ref="DNX89:DOR89"/>
    <mergeCell ref="DOS89:DPH89"/>
    <mergeCell ref="DPI89:DPX89"/>
    <mergeCell ref="DPY89:DQP89"/>
    <mergeCell ref="DQQ89:DRK89"/>
    <mergeCell ref="DRL89:DSF89"/>
    <mergeCell ref="DSG89:DSV89"/>
    <mergeCell ref="DSW89:DTL89"/>
    <mergeCell ref="DTM89:DUD89"/>
    <mergeCell ref="DUE89:DUY89"/>
    <mergeCell ref="DUZ89:DVT89"/>
    <mergeCell ref="DVU89:DWJ89"/>
    <mergeCell ref="DWK89:DWZ89"/>
    <mergeCell ref="DXA89:DXR89"/>
    <mergeCell ref="CZT89:DAN89"/>
    <mergeCell ref="DAO89:DBD89"/>
    <mergeCell ref="DBE89:DBT89"/>
    <mergeCell ref="DBU89:DCL89"/>
    <mergeCell ref="DCM89:DDG89"/>
    <mergeCell ref="DDH89:DEB89"/>
    <mergeCell ref="DEC89:DER89"/>
    <mergeCell ref="DES89:DFH89"/>
    <mergeCell ref="DFI89:DFZ89"/>
    <mergeCell ref="DGA89:DGU89"/>
    <mergeCell ref="DGV89:DHP89"/>
    <mergeCell ref="DHQ89:DIF89"/>
    <mergeCell ref="DIG89:DIV89"/>
    <mergeCell ref="DIW89:DJN89"/>
    <mergeCell ref="DJO89:DKI89"/>
    <mergeCell ref="DKJ89:DLD89"/>
    <mergeCell ref="DLE89:DLT89"/>
    <mergeCell ref="CNQ89:COH89"/>
    <mergeCell ref="COI89:CPC89"/>
    <mergeCell ref="CPD89:CPX89"/>
    <mergeCell ref="CPY89:CQN89"/>
    <mergeCell ref="CQO89:CRD89"/>
    <mergeCell ref="CRE89:CRV89"/>
    <mergeCell ref="CRW89:CSQ89"/>
    <mergeCell ref="CSR89:CTL89"/>
    <mergeCell ref="CTM89:CUB89"/>
    <mergeCell ref="CUC89:CUR89"/>
    <mergeCell ref="CUS89:CVJ89"/>
    <mergeCell ref="CVK89:CWE89"/>
    <mergeCell ref="CWF89:CWZ89"/>
    <mergeCell ref="CXA89:CXP89"/>
    <mergeCell ref="CXQ89:CYF89"/>
    <mergeCell ref="CYG89:CYX89"/>
    <mergeCell ref="CYY89:CZS89"/>
    <mergeCell ref="CBU89:CCJ89"/>
    <mergeCell ref="CCK89:CCZ89"/>
    <mergeCell ref="CDA89:CDR89"/>
    <mergeCell ref="CDS89:CEM89"/>
    <mergeCell ref="CEN89:CFH89"/>
    <mergeCell ref="CFI89:CFX89"/>
    <mergeCell ref="CFY89:CGN89"/>
    <mergeCell ref="CGO89:CHF89"/>
    <mergeCell ref="CHG89:CIA89"/>
    <mergeCell ref="CIB89:CIV89"/>
    <mergeCell ref="CIW89:CJL89"/>
    <mergeCell ref="CJM89:CKB89"/>
    <mergeCell ref="CKC89:CKT89"/>
    <mergeCell ref="CKU89:CLO89"/>
    <mergeCell ref="CLP89:CMJ89"/>
    <mergeCell ref="CMK89:CMZ89"/>
    <mergeCell ref="CNA89:CNP89"/>
    <mergeCell ref="BPO89:BQI89"/>
    <mergeCell ref="BQJ89:BRD89"/>
    <mergeCell ref="BRE89:BRT89"/>
    <mergeCell ref="BRU89:BSJ89"/>
    <mergeCell ref="BSK89:BTB89"/>
    <mergeCell ref="BTC89:BTW89"/>
    <mergeCell ref="BTX89:BUR89"/>
    <mergeCell ref="BUS89:BVH89"/>
    <mergeCell ref="BVI89:BVX89"/>
    <mergeCell ref="BVY89:BWP89"/>
    <mergeCell ref="BWQ89:BXK89"/>
    <mergeCell ref="BXL89:BYF89"/>
    <mergeCell ref="BYG89:BYV89"/>
    <mergeCell ref="BYW89:BZL89"/>
    <mergeCell ref="BZM89:CAD89"/>
    <mergeCell ref="CAE89:CAY89"/>
    <mergeCell ref="CAZ89:CBT89"/>
    <mergeCell ref="BDQ89:BEF89"/>
    <mergeCell ref="BEG89:BEX89"/>
    <mergeCell ref="BEY89:BFS89"/>
    <mergeCell ref="BFT89:BGN89"/>
    <mergeCell ref="BGO89:BHD89"/>
    <mergeCell ref="BHE89:BHT89"/>
    <mergeCell ref="BHU89:BIL89"/>
    <mergeCell ref="BIM89:BJG89"/>
    <mergeCell ref="BJH89:BKB89"/>
    <mergeCell ref="BKC89:BKR89"/>
    <mergeCell ref="BKS89:BLH89"/>
    <mergeCell ref="BLI89:BLZ89"/>
    <mergeCell ref="BMA89:BMU89"/>
    <mergeCell ref="BMV89:BNP89"/>
    <mergeCell ref="BNQ89:BOF89"/>
    <mergeCell ref="BOG89:BOV89"/>
    <mergeCell ref="BOW89:BPN89"/>
    <mergeCell ref="ARP89:ASJ89"/>
    <mergeCell ref="ASK89:ASZ89"/>
    <mergeCell ref="ATA89:ATP89"/>
    <mergeCell ref="ATQ89:AUH89"/>
    <mergeCell ref="AUI89:AVC89"/>
    <mergeCell ref="AVD89:AVX89"/>
    <mergeCell ref="AVY89:AWN89"/>
    <mergeCell ref="AWO89:AXD89"/>
    <mergeCell ref="AXE89:AXV89"/>
    <mergeCell ref="AXW89:AYQ89"/>
    <mergeCell ref="AYR89:AZL89"/>
    <mergeCell ref="AZM89:BAB89"/>
    <mergeCell ref="BAC89:BAR89"/>
    <mergeCell ref="BAS89:BBJ89"/>
    <mergeCell ref="BBK89:BCE89"/>
    <mergeCell ref="BCF89:BCZ89"/>
    <mergeCell ref="BDA89:BDP89"/>
    <mergeCell ref="AFM89:AGD89"/>
    <mergeCell ref="AGE89:AGY89"/>
    <mergeCell ref="AGZ89:AHT89"/>
    <mergeCell ref="AHU89:AIJ89"/>
    <mergeCell ref="AIK89:AIZ89"/>
    <mergeCell ref="AJA89:AJR89"/>
    <mergeCell ref="AJS89:AKM89"/>
    <mergeCell ref="AKN89:ALH89"/>
    <mergeCell ref="ALI89:ALX89"/>
    <mergeCell ref="ALY89:AMN89"/>
    <mergeCell ref="AMO89:ANF89"/>
    <mergeCell ref="ANG89:AOA89"/>
    <mergeCell ref="AOB89:AOV89"/>
    <mergeCell ref="AOW89:APL89"/>
    <mergeCell ref="APM89:AQB89"/>
    <mergeCell ref="AQC89:AQT89"/>
    <mergeCell ref="AQU89:ARO89"/>
    <mergeCell ref="TQ89:UF89"/>
    <mergeCell ref="UG89:UV89"/>
    <mergeCell ref="UW89:VN89"/>
    <mergeCell ref="VO89:WI89"/>
    <mergeCell ref="WJ89:XD89"/>
    <mergeCell ref="XE89:XT89"/>
    <mergeCell ref="XU89:YJ89"/>
    <mergeCell ref="YK89:ZB89"/>
    <mergeCell ref="ZC89:ZW89"/>
    <mergeCell ref="ZX89:AAR89"/>
    <mergeCell ref="AAS89:ABH89"/>
    <mergeCell ref="ABI89:ABX89"/>
    <mergeCell ref="ABY89:ACP89"/>
    <mergeCell ref="ACQ89:ADK89"/>
    <mergeCell ref="ADL89:AEF89"/>
    <mergeCell ref="AEG89:AEV89"/>
    <mergeCell ref="AEW89:AFL89"/>
    <mergeCell ref="XDL88:XEF88"/>
    <mergeCell ref="XEG88:XEV88"/>
    <mergeCell ref="XEW88:XFD88"/>
    <mergeCell ref="A89:P89"/>
    <mergeCell ref="Q89:AH89"/>
    <mergeCell ref="AI89:BC89"/>
    <mergeCell ref="BD89:BX89"/>
    <mergeCell ref="BY89:CN89"/>
    <mergeCell ref="CO89:DD89"/>
    <mergeCell ref="DE89:DV89"/>
    <mergeCell ref="DW89:EQ89"/>
    <mergeCell ref="ER89:FL89"/>
    <mergeCell ref="FM89:GB89"/>
    <mergeCell ref="GC89:GR89"/>
    <mergeCell ref="GS89:HJ89"/>
    <mergeCell ref="HK89:IE89"/>
    <mergeCell ref="IF89:IZ89"/>
    <mergeCell ref="JA89:JP89"/>
    <mergeCell ref="JQ89:KF89"/>
    <mergeCell ref="KG89:KX89"/>
    <mergeCell ref="KY89:LS89"/>
    <mergeCell ref="LT89:MN89"/>
    <mergeCell ref="MO89:ND89"/>
    <mergeCell ref="NE89:NT89"/>
    <mergeCell ref="NU89:OL89"/>
    <mergeCell ref="OM89:PG89"/>
    <mergeCell ref="PH89:QB89"/>
    <mergeCell ref="QC89:QR89"/>
    <mergeCell ref="QS89:RH89"/>
    <mergeCell ref="RI89:RZ89"/>
    <mergeCell ref="SA89:SU89"/>
    <mergeCell ref="SV89:TP89"/>
    <mergeCell ref="WRI88:WRZ88"/>
    <mergeCell ref="WSA88:WSU88"/>
    <mergeCell ref="WSV88:WTP88"/>
    <mergeCell ref="WTQ88:WUF88"/>
    <mergeCell ref="WUG88:WUV88"/>
    <mergeCell ref="WUW88:WVN88"/>
    <mergeCell ref="WVO88:WWI88"/>
    <mergeCell ref="WWJ88:WXD88"/>
    <mergeCell ref="WXE88:WXT88"/>
    <mergeCell ref="WXU88:WYJ88"/>
    <mergeCell ref="WYK88:WZB88"/>
    <mergeCell ref="WZC88:WZW88"/>
    <mergeCell ref="WZX88:XAR88"/>
    <mergeCell ref="XAS88:XBH88"/>
    <mergeCell ref="XBI88:XBX88"/>
    <mergeCell ref="XBY88:XCP88"/>
    <mergeCell ref="XCQ88:XDK88"/>
    <mergeCell ref="WFM88:WGB88"/>
    <mergeCell ref="WGC88:WGR88"/>
    <mergeCell ref="WGS88:WHJ88"/>
    <mergeCell ref="WHK88:WIE88"/>
    <mergeCell ref="WIF88:WIZ88"/>
    <mergeCell ref="WJA88:WJP88"/>
    <mergeCell ref="WJQ88:WKF88"/>
    <mergeCell ref="WKG88:WKX88"/>
    <mergeCell ref="WKY88:WLS88"/>
    <mergeCell ref="WLT88:WMN88"/>
    <mergeCell ref="WMO88:WND88"/>
    <mergeCell ref="WNE88:WNT88"/>
    <mergeCell ref="WNU88:WOL88"/>
    <mergeCell ref="WOM88:WPG88"/>
    <mergeCell ref="WPH88:WQB88"/>
    <mergeCell ref="WQC88:WQR88"/>
    <mergeCell ref="WQS88:WRH88"/>
    <mergeCell ref="VTG88:VUA88"/>
    <mergeCell ref="VUB88:VUV88"/>
    <mergeCell ref="VUW88:VVL88"/>
    <mergeCell ref="VVM88:VWB88"/>
    <mergeCell ref="VWC88:VWT88"/>
    <mergeCell ref="VWU88:VXO88"/>
    <mergeCell ref="VXP88:VYJ88"/>
    <mergeCell ref="VYK88:VYZ88"/>
    <mergeCell ref="VZA88:VZP88"/>
    <mergeCell ref="VZQ88:WAH88"/>
    <mergeCell ref="WAI88:WBC88"/>
    <mergeCell ref="WBD88:WBX88"/>
    <mergeCell ref="WBY88:WCN88"/>
    <mergeCell ref="WCO88:WDD88"/>
    <mergeCell ref="WDE88:WDV88"/>
    <mergeCell ref="WDW88:WEQ88"/>
    <mergeCell ref="WER88:WFL88"/>
    <mergeCell ref="VHI88:VHX88"/>
    <mergeCell ref="VHY88:VIP88"/>
    <mergeCell ref="VIQ88:VJK88"/>
    <mergeCell ref="VJL88:VKF88"/>
    <mergeCell ref="VKG88:VKV88"/>
    <mergeCell ref="VKW88:VLL88"/>
    <mergeCell ref="VLM88:VMD88"/>
    <mergeCell ref="VME88:VMY88"/>
    <mergeCell ref="VMZ88:VNT88"/>
    <mergeCell ref="VNU88:VOJ88"/>
    <mergeCell ref="VOK88:VOZ88"/>
    <mergeCell ref="VPA88:VPR88"/>
    <mergeCell ref="VPS88:VQM88"/>
    <mergeCell ref="VQN88:VRH88"/>
    <mergeCell ref="VRI88:VRX88"/>
    <mergeCell ref="VRY88:VSN88"/>
    <mergeCell ref="VSO88:VTF88"/>
    <mergeCell ref="UVH88:UWB88"/>
    <mergeCell ref="UWC88:UWR88"/>
    <mergeCell ref="UWS88:UXH88"/>
    <mergeCell ref="UXI88:UXZ88"/>
    <mergeCell ref="UYA88:UYU88"/>
    <mergeCell ref="UYV88:UZP88"/>
    <mergeCell ref="UZQ88:VAF88"/>
    <mergeCell ref="VAG88:VAV88"/>
    <mergeCell ref="VAW88:VBN88"/>
    <mergeCell ref="VBO88:VCI88"/>
    <mergeCell ref="VCJ88:VDD88"/>
    <mergeCell ref="VDE88:VDT88"/>
    <mergeCell ref="VDU88:VEJ88"/>
    <mergeCell ref="VEK88:VFB88"/>
    <mergeCell ref="VFC88:VFW88"/>
    <mergeCell ref="VFX88:VGR88"/>
    <mergeCell ref="VGS88:VHH88"/>
    <mergeCell ref="UJE88:UJV88"/>
    <mergeCell ref="UJW88:UKQ88"/>
    <mergeCell ref="UKR88:ULL88"/>
    <mergeCell ref="ULM88:UMB88"/>
    <mergeCell ref="UMC88:UMR88"/>
    <mergeCell ref="UMS88:UNJ88"/>
    <mergeCell ref="UNK88:UOE88"/>
    <mergeCell ref="UOF88:UOZ88"/>
    <mergeCell ref="UPA88:UPP88"/>
    <mergeCell ref="UPQ88:UQF88"/>
    <mergeCell ref="UQG88:UQX88"/>
    <mergeCell ref="UQY88:URS88"/>
    <mergeCell ref="URT88:USN88"/>
    <mergeCell ref="USO88:UTD88"/>
    <mergeCell ref="UTE88:UTT88"/>
    <mergeCell ref="UTU88:UUL88"/>
    <mergeCell ref="UUM88:UVG88"/>
    <mergeCell ref="TXI88:TXX88"/>
    <mergeCell ref="TXY88:TYN88"/>
    <mergeCell ref="TYO88:TZF88"/>
    <mergeCell ref="TZG88:UAA88"/>
    <mergeCell ref="UAB88:UAV88"/>
    <mergeCell ref="UAW88:UBL88"/>
    <mergeCell ref="UBM88:UCB88"/>
    <mergeCell ref="UCC88:UCT88"/>
    <mergeCell ref="UCU88:UDO88"/>
    <mergeCell ref="UDP88:UEJ88"/>
    <mergeCell ref="UEK88:UEZ88"/>
    <mergeCell ref="UFA88:UFP88"/>
    <mergeCell ref="UFQ88:UGH88"/>
    <mergeCell ref="UGI88:UHC88"/>
    <mergeCell ref="UHD88:UHX88"/>
    <mergeCell ref="UHY88:UIN88"/>
    <mergeCell ref="UIO88:UJD88"/>
    <mergeCell ref="TLC88:TLW88"/>
    <mergeCell ref="TLX88:TMR88"/>
    <mergeCell ref="TMS88:TNH88"/>
    <mergeCell ref="TNI88:TNX88"/>
    <mergeCell ref="TNY88:TOP88"/>
    <mergeCell ref="TOQ88:TPK88"/>
    <mergeCell ref="TPL88:TQF88"/>
    <mergeCell ref="TQG88:TQV88"/>
    <mergeCell ref="TQW88:TRL88"/>
    <mergeCell ref="TRM88:TSD88"/>
    <mergeCell ref="TSE88:TSY88"/>
    <mergeCell ref="TSZ88:TTT88"/>
    <mergeCell ref="TTU88:TUJ88"/>
    <mergeCell ref="TUK88:TUZ88"/>
    <mergeCell ref="TVA88:TVR88"/>
    <mergeCell ref="TVS88:TWM88"/>
    <mergeCell ref="TWN88:TXH88"/>
    <mergeCell ref="SZE88:SZT88"/>
    <mergeCell ref="SZU88:TAL88"/>
    <mergeCell ref="TAM88:TBG88"/>
    <mergeCell ref="TBH88:TCB88"/>
    <mergeCell ref="TCC88:TCR88"/>
    <mergeCell ref="TCS88:TDH88"/>
    <mergeCell ref="TDI88:TDZ88"/>
    <mergeCell ref="TEA88:TEU88"/>
    <mergeCell ref="TEV88:TFP88"/>
    <mergeCell ref="TFQ88:TGF88"/>
    <mergeCell ref="TGG88:TGV88"/>
    <mergeCell ref="TGW88:THN88"/>
    <mergeCell ref="THO88:TII88"/>
    <mergeCell ref="TIJ88:TJD88"/>
    <mergeCell ref="TJE88:TJT88"/>
    <mergeCell ref="TJU88:TKJ88"/>
    <mergeCell ref="TKK88:TLB88"/>
    <mergeCell ref="SND88:SNX88"/>
    <mergeCell ref="SNY88:SON88"/>
    <mergeCell ref="SOO88:SPD88"/>
    <mergeCell ref="SPE88:SPV88"/>
    <mergeCell ref="SPW88:SQQ88"/>
    <mergeCell ref="SQR88:SRL88"/>
    <mergeCell ref="SRM88:SSB88"/>
    <mergeCell ref="SSC88:SSR88"/>
    <mergeCell ref="SSS88:STJ88"/>
    <mergeCell ref="STK88:SUE88"/>
    <mergeCell ref="SUF88:SUZ88"/>
    <mergeCell ref="SVA88:SVP88"/>
    <mergeCell ref="SVQ88:SWF88"/>
    <mergeCell ref="SWG88:SWX88"/>
    <mergeCell ref="SWY88:SXS88"/>
    <mergeCell ref="SXT88:SYN88"/>
    <mergeCell ref="SYO88:SZD88"/>
    <mergeCell ref="SBA88:SBR88"/>
    <mergeCell ref="SBS88:SCM88"/>
    <mergeCell ref="SCN88:SDH88"/>
    <mergeCell ref="SDI88:SDX88"/>
    <mergeCell ref="SDY88:SEN88"/>
    <mergeCell ref="SEO88:SFF88"/>
    <mergeCell ref="SFG88:SGA88"/>
    <mergeCell ref="SGB88:SGV88"/>
    <mergeCell ref="SGW88:SHL88"/>
    <mergeCell ref="SHM88:SIB88"/>
    <mergeCell ref="SIC88:SIT88"/>
    <mergeCell ref="SIU88:SJO88"/>
    <mergeCell ref="SJP88:SKJ88"/>
    <mergeCell ref="SKK88:SKZ88"/>
    <mergeCell ref="SLA88:SLP88"/>
    <mergeCell ref="SLQ88:SMH88"/>
    <mergeCell ref="SMI88:SNC88"/>
    <mergeCell ref="RPE88:RPT88"/>
    <mergeCell ref="RPU88:RQJ88"/>
    <mergeCell ref="RQK88:RRB88"/>
    <mergeCell ref="RRC88:RRW88"/>
    <mergeCell ref="RRX88:RSR88"/>
    <mergeCell ref="RSS88:RTH88"/>
    <mergeCell ref="RTI88:RTX88"/>
    <mergeCell ref="RTY88:RUP88"/>
    <mergeCell ref="RUQ88:RVK88"/>
    <mergeCell ref="RVL88:RWF88"/>
    <mergeCell ref="RWG88:RWV88"/>
    <mergeCell ref="RWW88:RXL88"/>
    <mergeCell ref="RXM88:RYD88"/>
    <mergeCell ref="RYE88:RYY88"/>
    <mergeCell ref="RYZ88:RZT88"/>
    <mergeCell ref="RZU88:SAJ88"/>
    <mergeCell ref="SAK88:SAZ88"/>
    <mergeCell ref="RCY88:RDS88"/>
    <mergeCell ref="RDT88:REN88"/>
    <mergeCell ref="REO88:RFD88"/>
    <mergeCell ref="RFE88:RFT88"/>
    <mergeCell ref="RFU88:RGL88"/>
    <mergeCell ref="RGM88:RHG88"/>
    <mergeCell ref="RHH88:RIB88"/>
    <mergeCell ref="RIC88:RIR88"/>
    <mergeCell ref="RIS88:RJH88"/>
    <mergeCell ref="RJI88:RJZ88"/>
    <mergeCell ref="RKA88:RKU88"/>
    <mergeCell ref="RKV88:RLP88"/>
    <mergeCell ref="RLQ88:RMF88"/>
    <mergeCell ref="RMG88:RMV88"/>
    <mergeCell ref="RMW88:RNN88"/>
    <mergeCell ref="RNO88:ROI88"/>
    <mergeCell ref="ROJ88:RPD88"/>
    <mergeCell ref="QRA88:QRP88"/>
    <mergeCell ref="QRQ88:QSH88"/>
    <mergeCell ref="QSI88:QTC88"/>
    <mergeCell ref="QTD88:QTX88"/>
    <mergeCell ref="QTY88:QUN88"/>
    <mergeCell ref="QUO88:QVD88"/>
    <mergeCell ref="QVE88:QVV88"/>
    <mergeCell ref="QVW88:QWQ88"/>
    <mergeCell ref="QWR88:QXL88"/>
    <mergeCell ref="QXM88:QYB88"/>
    <mergeCell ref="QYC88:QYR88"/>
    <mergeCell ref="QYS88:QZJ88"/>
    <mergeCell ref="QZK88:RAE88"/>
    <mergeCell ref="RAF88:RAZ88"/>
    <mergeCell ref="RBA88:RBP88"/>
    <mergeCell ref="RBQ88:RCF88"/>
    <mergeCell ref="RCG88:RCX88"/>
    <mergeCell ref="QEZ88:QFT88"/>
    <mergeCell ref="QFU88:QGJ88"/>
    <mergeCell ref="QGK88:QGZ88"/>
    <mergeCell ref="QHA88:QHR88"/>
    <mergeCell ref="QHS88:QIM88"/>
    <mergeCell ref="QIN88:QJH88"/>
    <mergeCell ref="QJI88:QJX88"/>
    <mergeCell ref="QJY88:QKN88"/>
    <mergeCell ref="QKO88:QLF88"/>
    <mergeCell ref="QLG88:QMA88"/>
    <mergeCell ref="QMB88:QMV88"/>
    <mergeCell ref="QMW88:QNL88"/>
    <mergeCell ref="QNM88:QOB88"/>
    <mergeCell ref="QOC88:QOT88"/>
    <mergeCell ref="QOU88:QPO88"/>
    <mergeCell ref="QPP88:QQJ88"/>
    <mergeCell ref="QQK88:QQZ88"/>
    <mergeCell ref="PSW88:PTN88"/>
    <mergeCell ref="PTO88:PUI88"/>
    <mergeCell ref="PUJ88:PVD88"/>
    <mergeCell ref="PVE88:PVT88"/>
    <mergeCell ref="PVU88:PWJ88"/>
    <mergeCell ref="PWK88:PXB88"/>
    <mergeCell ref="PXC88:PXW88"/>
    <mergeCell ref="PXX88:PYR88"/>
    <mergeCell ref="PYS88:PZH88"/>
    <mergeCell ref="PZI88:PZX88"/>
    <mergeCell ref="PZY88:QAP88"/>
    <mergeCell ref="QAQ88:QBK88"/>
    <mergeCell ref="QBL88:QCF88"/>
    <mergeCell ref="QCG88:QCV88"/>
    <mergeCell ref="QCW88:QDL88"/>
    <mergeCell ref="QDM88:QED88"/>
    <mergeCell ref="QEE88:QEY88"/>
    <mergeCell ref="PHA88:PHP88"/>
    <mergeCell ref="PHQ88:PIF88"/>
    <mergeCell ref="PIG88:PIX88"/>
    <mergeCell ref="PIY88:PJS88"/>
    <mergeCell ref="PJT88:PKN88"/>
    <mergeCell ref="PKO88:PLD88"/>
    <mergeCell ref="PLE88:PLT88"/>
    <mergeCell ref="PLU88:PML88"/>
    <mergeCell ref="PMM88:PNG88"/>
    <mergeCell ref="PNH88:POB88"/>
    <mergeCell ref="POC88:POR88"/>
    <mergeCell ref="POS88:PPH88"/>
    <mergeCell ref="PPI88:PPZ88"/>
    <mergeCell ref="PQA88:PQU88"/>
    <mergeCell ref="PQV88:PRP88"/>
    <mergeCell ref="PRQ88:PSF88"/>
    <mergeCell ref="PSG88:PSV88"/>
    <mergeCell ref="OUU88:OVO88"/>
    <mergeCell ref="OVP88:OWJ88"/>
    <mergeCell ref="OWK88:OWZ88"/>
    <mergeCell ref="OXA88:OXP88"/>
    <mergeCell ref="OXQ88:OYH88"/>
    <mergeCell ref="OYI88:OZC88"/>
    <mergeCell ref="OZD88:OZX88"/>
    <mergeCell ref="OZY88:PAN88"/>
    <mergeCell ref="PAO88:PBD88"/>
    <mergeCell ref="PBE88:PBV88"/>
    <mergeCell ref="PBW88:PCQ88"/>
    <mergeCell ref="PCR88:PDL88"/>
    <mergeCell ref="PDM88:PEB88"/>
    <mergeCell ref="PEC88:PER88"/>
    <mergeCell ref="PES88:PFJ88"/>
    <mergeCell ref="PFK88:PGE88"/>
    <mergeCell ref="PGF88:PGZ88"/>
    <mergeCell ref="OIW88:OJL88"/>
    <mergeCell ref="OJM88:OKD88"/>
    <mergeCell ref="OKE88:OKY88"/>
    <mergeCell ref="OKZ88:OLT88"/>
    <mergeCell ref="OLU88:OMJ88"/>
    <mergeCell ref="OMK88:OMZ88"/>
    <mergeCell ref="ONA88:ONR88"/>
    <mergeCell ref="ONS88:OOM88"/>
    <mergeCell ref="OON88:OPH88"/>
    <mergeCell ref="OPI88:OPX88"/>
    <mergeCell ref="OPY88:OQN88"/>
    <mergeCell ref="OQO88:ORF88"/>
    <mergeCell ref="ORG88:OSA88"/>
    <mergeCell ref="OSB88:OSV88"/>
    <mergeCell ref="OSW88:OTL88"/>
    <mergeCell ref="OTM88:OUB88"/>
    <mergeCell ref="OUC88:OUT88"/>
    <mergeCell ref="NWV88:NXP88"/>
    <mergeCell ref="NXQ88:NYF88"/>
    <mergeCell ref="NYG88:NYV88"/>
    <mergeCell ref="NYW88:NZN88"/>
    <mergeCell ref="NZO88:OAI88"/>
    <mergeCell ref="OAJ88:OBD88"/>
    <mergeCell ref="OBE88:OBT88"/>
    <mergeCell ref="OBU88:OCJ88"/>
    <mergeCell ref="OCK88:ODB88"/>
    <mergeCell ref="ODC88:ODW88"/>
    <mergeCell ref="ODX88:OER88"/>
    <mergeCell ref="OES88:OFH88"/>
    <mergeCell ref="OFI88:OFX88"/>
    <mergeCell ref="OFY88:OGP88"/>
    <mergeCell ref="OGQ88:OHK88"/>
    <mergeCell ref="OHL88:OIF88"/>
    <mergeCell ref="OIG88:OIV88"/>
    <mergeCell ref="NKS88:NLJ88"/>
    <mergeCell ref="NLK88:NME88"/>
    <mergeCell ref="NMF88:NMZ88"/>
    <mergeCell ref="NNA88:NNP88"/>
    <mergeCell ref="NNQ88:NOF88"/>
    <mergeCell ref="NOG88:NOX88"/>
    <mergeCell ref="NOY88:NPS88"/>
    <mergeCell ref="NPT88:NQN88"/>
    <mergeCell ref="NQO88:NRD88"/>
    <mergeCell ref="NRE88:NRT88"/>
    <mergeCell ref="NRU88:NSL88"/>
    <mergeCell ref="NSM88:NTG88"/>
    <mergeCell ref="NTH88:NUB88"/>
    <mergeCell ref="NUC88:NUR88"/>
    <mergeCell ref="NUS88:NVH88"/>
    <mergeCell ref="NVI88:NVZ88"/>
    <mergeCell ref="NWA88:NWU88"/>
    <mergeCell ref="MYW88:MZL88"/>
    <mergeCell ref="MZM88:NAB88"/>
    <mergeCell ref="NAC88:NAT88"/>
    <mergeCell ref="NAU88:NBO88"/>
    <mergeCell ref="NBP88:NCJ88"/>
    <mergeCell ref="NCK88:NCZ88"/>
    <mergeCell ref="NDA88:NDP88"/>
    <mergeCell ref="NDQ88:NEH88"/>
    <mergeCell ref="NEI88:NFC88"/>
    <mergeCell ref="NFD88:NFX88"/>
    <mergeCell ref="NFY88:NGN88"/>
    <mergeCell ref="NGO88:NHD88"/>
    <mergeCell ref="NHE88:NHV88"/>
    <mergeCell ref="NHW88:NIQ88"/>
    <mergeCell ref="NIR88:NJL88"/>
    <mergeCell ref="NJM88:NKB88"/>
    <mergeCell ref="NKC88:NKR88"/>
    <mergeCell ref="MMQ88:MNK88"/>
    <mergeCell ref="MNL88:MOF88"/>
    <mergeCell ref="MOG88:MOV88"/>
    <mergeCell ref="MOW88:MPL88"/>
    <mergeCell ref="MPM88:MQD88"/>
    <mergeCell ref="MQE88:MQY88"/>
    <mergeCell ref="MQZ88:MRT88"/>
    <mergeCell ref="MRU88:MSJ88"/>
    <mergeCell ref="MSK88:MSZ88"/>
    <mergeCell ref="MTA88:MTR88"/>
    <mergeCell ref="MTS88:MUM88"/>
    <mergeCell ref="MUN88:MVH88"/>
    <mergeCell ref="MVI88:MVX88"/>
    <mergeCell ref="MVY88:MWN88"/>
    <mergeCell ref="MWO88:MXF88"/>
    <mergeCell ref="MXG88:MYA88"/>
    <mergeCell ref="MYB88:MYV88"/>
    <mergeCell ref="MAS88:MBH88"/>
    <mergeCell ref="MBI88:MBZ88"/>
    <mergeCell ref="MCA88:MCU88"/>
    <mergeCell ref="MCV88:MDP88"/>
    <mergeCell ref="MDQ88:MEF88"/>
    <mergeCell ref="MEG88:MEV88"/>
    <mergeCell ref="MEW88:MFN88"/>
    <mergeCell ref="MFO88:MGI88"/>
    <mergeCell ref="MGJ88:MHD88"/>
    <mergeCell ref="MHE88:MHT88"/>
    <mergeCell ref="MHU88:MIJ88"/>
    <mergeCell ref="MIK88:MJB88"/>
    <mergeCell ref="MJC88:MJW88"/>
    <mergeCell ref="MJX88:MKR88"/>
    <mergeCell ref="MKS88:MLH88"/>
    <mergeCell ref="MLI88:MLX88"/>
    <mergeCell ref="MLY88:MMP88"/>
    <mergeCell ref="LOR88:LPL88"/>
    <mergeCell ref="LPM88:LQB88"/>
    <mergeCell ref="LQC88:LQR88"/>
    <mergeCell ref="LQS88:LRJ88"/>
    <mergeCell ref="LRK88:LSE88"/>
    <mergeCell ref="LSF88:LSZ88"/>
    <mergeCell ref="LTA88:LTP88"/>
    <mergeCell ref="LTQ88:LUF88"/>
    <mergeCell ref="LUG88:LUX88"/>
    <mergeCell ref="LUY88:LVS88"/>
    <mergeCell ref="LVT88:LWN88"/>
    <mergeCell ref="LWO88:LXD88"/>
    <mergeCell ref="LXE88:LXT88"/>
    <mergeCell ref="LXU88:LYL88"/>
    <mergeCell ref="LYM88:LZG88"/>
    <mergeCell ref="LZH88:MAB88"/>
    <mergeCell ref="MAC88:MAR88"/>
    <mergeCell ref="LCO88:LDF88"/>
    <mergeCell ref="LDG88:LEA88"/>
    <mergeCell ref="LEB88:LEV88"/>
    <mergeCell ref="LEW88:LFL88"/>
    <mergeCell ref="LFM88:LGB88"/>
    <mergeCell ref="LGC88:LGT88"/>
    <mergeCell ref="LGU88:LHO88"/>
    <mergeCell ref="LHP88:LIJ88"/>
    <mergeCell ref="LIK88:LIZ88"/>
    <mergeCell ref="LJA88:LJP88"/>
    <mergeCell ref="LJQ88:LKH88"/>
    <mergeCell ref="LKI88:LLC88"/>
    <mergeCell ref="LLD88:LLX88"/>
    <mergeCell ref="LLY88:LMN88"/>
    <mergeCell ref="LMO88:LND88"/>
    <mergeCell ref="LNE88:LNV88"/>
    <mergeCell ref="LNW88:LOQ88"/>
    <mergeCell ref="KQS88:KRH88"/>
    <mergeCell ref="KRI88:KRX88"/>
    <mergeCell ref="KRY88:KSP88"/>
    <mergeCell ref="KSQ88:KTK88"/>
    <mergeCell ref="KTL88:KUF88"/>
    <mergeCell ref="KUG88:KUV88"/>
    <mergeCell ref="KUW88:KVL88"/>
    <mergeCell ref="KVM88:KWD88"/>
    <mergeCell ref="KWE88:KWY88"/>
    <mergeCell ref="KWZ88:KXT88"/>
    <mergeCell ref="KXU88:KYJ88"/>
    <mergeCell ref="KYK88:KYZ88"/>
    <mergeCell ref="KZA88:KZR88"/>
    <mergeCell ref="KZS88:LAM88"/>
    <mergeCell ref="LAN88:LBH88"/>
    <mergeCell ref="LBI88:LBX88"/>
    <mergeCell ref="LBY88:LCN88"/>
    <mergeCell ref="KEM88:KFG88"/>
    <mergeCell ref="KFH88:KGB88"/>
    <mergeCell ref="KGC88:KGR88"/>
    <mergeCell ref="KGS88:KHH88"/>
    <mergeCell ref="KHI88:KHZ88"/>
    <mergeCell ref="KIA88:KIU88"/>
    <mergeCell ref="KIV88:KJP88"/>
    <mergeCell ref="KJQ88:KKF88"/>
    <mergeCell ref="KKG88:KKV88"/>
    <mergeCell ref="KKW88:KLN88"/>
    <mergeCell ref="KLO88:KMI88"/>
    <mergeCell ref="KMJ88:KND88"/>
    <mergeCell ref="KNE88:KNT88"/>
    <mergeCell ref="KNU88:KOJ88"/>
    <mergeCell ref="KOK88:KPB88"/>
    <mergeCell ref="KPC88:KPW88"/>
    <mergeCell ref="KPX88:KQR88"/>
    <mergeCell ref="JSO88:JTD88"/>
    <mergeCell ref="JTE88:JTV88"/>
    <mergeCell ref="JTW88:JUQ88"/>
    <mergeCell ref="JUR88:JVL88"/>
    <mergeCell ref="JVM88:JWB88"/>
    <mergeCell ref="JWC88:JWR88"/>
    <mergeCell ref="JWS88:JXJ88"/>
    <mergeCell ref="JXK88:JYE88"/>
    <mergeCell ref="JYF88:JYZ88"/>
    <mergeCell ref="JZA88:JZP88"/>
    <mergeCell ref="JZQ88:KAF88"/>
    <mergeCell ref="KAG88:KAX88"/>
    <mergeCell ref="KAY88:KBS88"/>
    <mergeCell ref="KBT88:KCN88"/>
    <mergeCell ref="KCO88:KDD88"/>
    <mergeCell ref="KDE88:KDT88"/>
    <mergeCell ref="KDU88:KEL88"/>
    <mergeCell ref="JGN88:JHH88"/>
    <mergeCell ref="JHI88:JHX88"/>
    <mergeCell ref="JHY88:JIN88"/>
    <mergeCell ref="JIO88:JJF88"/>
    <mergeCell ref="JJG88:JKA88"/>
    <mergeCell ref="JKB88:JKV88"/>
    <mergeCell ref="JKW88:JLL88"/>
    <mergeCell ref="JLM88:JMB88"/>
    <mergeCell ref="JMC88:JMT88"/>
    <mergeCell ref="JMU88:JNO88"/>
    <mergeCell ref="JNP88:JOJ88"/>
    <mergeCell ref="JOK88:JOZ88"/>
    <mergeCell ref="JPA88:JPP88"/>
    <mergeCell ref="JPQ88:JQH88"/>
    <mergeCell ref="JQI88:JRC88"/>
    <mergeCell ref="JRD88:JRX88"/>
    <mergeCell ref="JRY88:JSN88"/>
    <mergeCell ref="IUK88:IVB88"/>
    <mergeCell ref="IVC88:IVW88"/>
    <mergeCell ref="IVX88:IWR88"/>
    <mergeCell ref="IWS88:IXH88"/>
    <mergeCell ref="IXI88:IXX88"/>
    <mergeCell ref="IXY88:IYP88"/>
    <mergeCell ref="IYQ88:IZK88"/>
    <mergeCell ref="IZL88:JAF88"/>
    <mergeCell ref="JAG88:JAV88"/>
    <mergeCell ref="JAW88:JBL88"/>
    <mergeCell ref="JBM88:JCD88"/>
    <mergeCell ref="JCE88:JCY88"/>
    <mergeCell ref="JCZ88:JDT88"/>
    <mergeCell ref="JDU88:JEJ88"/>
    <mergeCell ref="JEK88:JEZ88"/>
    <mergeCell ref="JFA88:JFR88"/>
    <mergeCell ref="JFS88:JGM88"/>
    <mergeCell ref="IIO88:IJD88"/>
    <mergeCell ref="IJE88:IJT88"/>
    <mergeCell ref="IJU88:IKL88"/>
    <mergeCell ref="IKM88:ILG88"/>
    <mergeCell ref="ILH88:IMB88"/>
    <mergeCell ref="IMC88:IMR88"/>
    <mergeCell ref="IMS88:INH88"/>
    <mergeCell ref="INI88:INZ88"/>
    <mergeCell ref="IOA88:IOU88"/>
    <mergeCell ref="IOV88:IPP88"/>
    <mergeCell ref="IPQ88:IQF88"/>
    <mergeCell ref="IQG88:IQV88"/>
    <mergeCell ref="IQW88:IRN88"/>
    <mergeCell ref="IRO88:ISI88"/>
    <mergeCell ref="ISJ88:ITD88"/>
    <mergeCell ref="ITE88:ITT88"/>
    <mergeCell ref="ITU88:IUJ88"/>
    <mergeCell ref="HWI88:HXC88"/>
    <mergeCell ref="HXD88:HXX88"/>
    <mergeCell ref="HXY88:HYN88"/>
    <mergeCell ref="HYO88:HZD88"/>
    <mergeCell ref="HZE88:HZV88"/>
    <mergeCell ref="HZW88:IAQ88"/>
    <mergeCell ref="IAR88:IBL88"/>
    <mergeCell ref="IBM88:ICB88"/>
    <mergeCell ref="ICC88:ICR88"/>
    <mergeCell ref="ICS88:IDJ88"/>
    <mergeCell ref="IDK88:IEE88"/>
    <mergeCell ref="IEF88:IEZ88"/>
    <mergeCell ref="IFA88:IFP88"/>
    <mergeCell ref="IFQ88:IGF88"/>
    <mergeCell ref="IGG88:IGX88"/>
    <mergeCell ref="IGY88:IHS88"/>
    <mergeCell ref="IHT88:IIN88"/>
    <mergeCell ref="HKK88:HKZ88"/>
    <mergeCell ref="HLA88:HLR88"/>
    <mergeCell ref="HLS88:HMM88"/>
    <mergeCell ref="HMN88:HNH88"/>
    <mergeCell ref="HNI88:HNX88"/>
    <mergeCell ref="HNY88:HON88"/>
    <mergeCell ref="HOO88:HPF88"/>
    <mergeCell ref="HPG88:HQA88"/>
    <mergeCell ref="HQB88:HQV88"/>
    <mergeCell ref="HQW88:HRL88"/>
    <mergeCell ref="HRM88:HSB88"/>
    <mergeCell ref="HSC88:HST88"/>
    <mergeCell ref="HSU88:HTO88"/>
    <mergeCell ref="HTP88:HUJ88"/>
    <mergeCell ref="HUK88:HUZ88"/>
    <mergeCell ref="HVA88:HVP88"/>
    <mergeCell ref="HVQ88:HWH88"/>
    <mergeCell ref="GYJ88:GZD88"/>
    <mergeCell ref="GZE88:GZT88"/>
    <mergeCell ref="GZU88:HAJ88"/>
    <mergeCell ref="HAK88:HBB88"/>
    <mergeCell ref="HBC88:HBW88"/>
    <mergeCell ref="HBX88:HCR88"/>
    <mergeCell ref="HCS88:HDH88"/>
    <mergeCell ref="HDI88:HDX88"/>
    <mergeCell ref="HDY88:HEP88"/>
    <mergeCell ref="HEQ88:HFK88"/>
    <mergeCell ref="HFL88:HGF88"/>
    <mergeCell ref="HGG88:HGV88"/>
    <mergeCell ref="HGW88:HHL88"/>
    <mergeCell ref="HHM88:HID88"/>
    <mergeCell ref="HIE88:HIY88"/>
    <mergeCell ref="HIZ88:HJT88"/>
    <mergeCell ref="HJU88:HKJ88"/>
    <mergeCell ref="GMG88:GMX88"/>
    <mergeCell ref="GMY88:GNS88"/>
    <mergeCell ref="GNT88:GON88"/>
    <mergeCell ref="GOO88:GPD88"/>
    <mergeCell ref="GPE88:GPT88"/>
    <mergeCell ref="GPU88:GQL88"/>
    <mergeCell ref="GQM88:GRG88"/>
    <mergeCell ref="GRH88:GSB88"/>
    <mergeCell ref="GSC88:GSR88"/>
    <mergeCell ref="GSS88:GTH88"/>
    <mergeCell ref="GTI88:GTZ88"/>
    <mergeCell ref="GUA88:GUU88"/>
    <mergeCell ref="GUV88:GVP88"/>
    <mergeCell ref="GVQ88:GWF88"/>
    <mergeCell ref="GWG88:GWV88"/>
    <mergeCell ref="GWW88:GXN88"/>
    <mergeCell ref="GXO88:GYI88"/>
    <mergeCell ref="GAK88:GAZ88"/>
    <mergeCell ref="GBA88:GBP88"/>
    <mergeCell ref="GBQ88:GCH88"/>
    <mergeCell ref="GCI88:GDC88"/>
    <mergeCell ref="GDD88:GDX88"/>
    <mergeCell ref="GDY88:GEN88"/>
    <mergeCell ref="GEO88:GFD88"/>
    <mergeCell ref="GFE88:GFV88"/>
    <mergeCell ref="GFW88:GGQ88"/>
    <mergeCell ref="GGR88:GHL88"/>
    <mergeCell ref="GHM88:GIB88"/>
    <mergeCell ref="GIC88:GIR88"/>
    <mergeCell ref="GIS88:GJJ88"/>
    <mergeCell ref="GJK88:GKE88"/>
    <mergeCell ref="GKF88:GKZ88"/>
    <mergeCell ref="GLA88:GLP88"/>
    <mergeCell ref="GLQ88:GMF88"/>
    <mergeCell ref="FOE88:FOY88"/>
    <mergeCell ref="FOZ88:FPT88"/>
    <mergeCell ref="FPU88:FQJ88"/>
    <mergeCell ref="FQK88:FQZ88"/>
    <mergeCell ref="FRA88:FRR88"/>
    <mergeCell ref="FRS88:FSM88"/>
    <mergeCell ref="FSN88:FTH88"/>
    <mergeCell ref="FTI88:FTX88"/>
    <mergeCell ref="FTY88:FUN88"/>
    <mergeCell ref="FUO88:FVF88"/>
    <mergeCell ref="FVG88:FWA88"/>
    <mergeCell ref="FWB88:FWV88"/>
    <mergeCell ref="FWW88:FXL88"/>
    <mergeCell ref="FXM88:FYB88"/>
    <mergeCell ref="FYC88:FYT88"/>
    <mergeCell ref="FYU88:FZO88"/>
    <mergeCell ref="FZP88:GAJ88"/>
    <mergeCell ref="FCG88:FCV88"/>
    <mergeCell ref="FCW88:FDN88"/>
    <mergeCell ref="FDO88:FEI88"/>
    <mergeCell ref="FEJ88:FFD88"/>
    <mergeCell ref="FFE88:FFT88"/>
    <mergeCell ref="FFU88:FGJ88"/>
    <mergeCell ref="FGK88:FHB88"/>
    <mergeCell ref="FHC88:FHW88"/>
    <mergeCell ref="FHX88:FIR88"/>
    <mergeCell ref="FIS88:FJH88"/>
    <mergeCell ref="FJI88:FJX88"/>
    <mergeCell ref="FJY88:FKP88"/>
    <mergeCell ref="FKQ88:FLK88"/>
    <mergeCell ref="FLL88:FMF88"/>
    <mergeCell ref="FMG88:FMV88"/>
    <mergeCell ref="FMW88:FNL88"/>
    <mergeCell ref="FNM88:FOD88"/>
    <mergeCell ref="EQF88:EQZ88"/>
    <mergeCell ref="ERA88:ERP88"/>
    <mergeCell ref="ERQ88:ESF88"/>
    <mergeCell ref="ESG88:ESX88"/>
    <mergeCell ref="ESY88:ETS88"/>
    <mergeCell ref="ETT88:EUN88"/>
    <mergeCell ref="EUO88:EVD88"/>
    <mergeCell ref="EVE88:EVT88"/>
    <mergeCell ref="EVU88:EWL88"/>
    <mergeCell ref="EWM88:EXG88"/>
    <mergeCell ref="EXH88:EYB88"/>
    <mergeCell ref="EYC88:EYR88"/>
    <mergeCell ref="EYS88:EZH88"/>
    <mergeCell ref="EZI88:EZZ88"/>
    <mergeCell ref="FAA88:FAU88"/>
    <mergeCell ref="FAV88:FBP88"/>
    <mergeCell ref="FBQ88:FCF88"/>
    <mergeCell ref="EEC88:EET88"/>
    <mergeCell ref="EEU88:EFO88"/>
    <mergeCell ref="EFP88:EGJ88"/>
    <mergeCell ref="EGK88:EGZ88"/>
    <mergeCell ref="EHA88:EHP88"/>
    <mergeCell ref="EHQ88:EIH88"/>
    <mergeCell ref="EII88:EJC88"/>
    <mergeCell ref="EJD88:EJX88"/>
    <mergeCell ref="EJY88:EKN88"/>
    <mergeCell ref="EKO88:ELD88"/>
    <mergeCell ref="ELE88:ELV88"/>
    <mergeCell ref="ELW88:EMQ88"/>
    <mergeCell ref="EMR88:ENL88"/>
    <mergeCell ref="ENM88:EOB88"/>
    <mergeCell ref="EOC88:EOR88"/>
    <mergeCell ref="EOS88:EPJ88"/>
    <mergeCell ref="EPK88:EQE88"/>
    <mergeCell ref="DSG88:DSV88"/>
    <mergeCell ref="DSW88:DTL88"/>
    <mergeCell ref="DTM88:DUD88"/>
    <mergeCell ref="DUE88:DUY88"/>
    <mergeCell ref="DUZ88:DVT88"/>
    <mergeCell ref="DVU88:DWJ88"/>
    <mergeCell ref="DWK88:DWZ88"/>
    <mergeCell ref="DXA88:DXR88"/>
    <mergeCell ref="DXS88:DYM88"/>
    <mergeCell ref="DYN88:DZH88"/>
    <mergeCell ref="DZI88:DZX88"/>
    <mergeCell ref="DZY88:EAN88"/>
    <mergeCell ref="EAO88:EBF88"/>
    <mergeCell ref="EBG88:ECA88"/>
    <mergeCell ref="ECB88:ECV88"/>
    <mergeCell ref="ECW88:EDL88"/>
    <mergeCell ref="EDM88:EEB88"/>
    <mergeCell ref="DGA88:DGU88"/>
    <mergeCell ref="DGV88:DHP88"/>
    <mergeCell ref="DHQ88:DIF88"/>
    <mergeCell ref="DIG88:DIV88"/>
    <mergeCell ref="DIW88:DJN88"/>
    <mergeCell ref="DJO88:DKI88"/>
    <mergeCell ref="DKJ88:DLD88"/>
    <mergeCell ref="DLE88:DLT88"/>
    <mergeCell ref="DLU88:DMJ88"/>
    <mergeCell ref="DMK88:DNB88"/>
    <mergeCell ref="DNC88:DNW88"/>
    <mergeCell ref="DNX88:DOR88"/>
    <mergeCell ref="DOS88:DPH88"/>
    <mergeCell ref="DPI88:DPX88"/>
    <mergeCell ref="DPY88:DQP88"/>
    <mergeCell ref="DQQ88:DRK88"/>
    <mergeCell ref="DRL88:DSF88"/>
    <mergeCell ref="CUC88:CUR88"/>
    <mergeCell ref="CUS88:CVJ88"/>
    <mergeCell ref="CVK88:CWE88"/>
    <mergeCell ref="CWF88:CWZ88"/>
    <mergeCell ref="CXA88:CXP88"/>
    <mergeCell ref="CXQ88:CYF88"/>
    <mergeCell ref="CYG88:CYX88"/>
    <mergeCell ref="CYY88:CZS88"/>
    <mergeCell ref="CZT88:DAN88"/>
    <mergeCell ref="DAO88:DBD88"/>
    <mergeCell ref="DBE88:DBT88"/>
    <mergeCell ref="DBU88:DCL88"/>
    <mergeCell ref="DCM88:DDG88"/>
    <mergeCell ref="DDH88:DEB88"/>
    <mergeCell ref="DEC88:DER88"/>
    <mergeCell ref="DES88:DFH88"/>
    <mergeCell ref="DFI88:DFZ88"/>
    <mergeCell ref="CIB88:CIV88"/>
    <mergeCell ref="CIW88:CJL88"/>
    <mergeCell ref="CJM88:CKB88"/>
    <mergeCell ref="CKC88:CKT88"/>
    <mergeCell ref="CKU88:CLO88"/>
    <mergeCell ref="CLP88:CMJ88"/>
    <mergeCell ref="CMK88:CMZ88"/>
    <mergeCell ref="CNA88:CNP88"/>
    <mergeCell ref="CNQ88:COH88"/>
    <mergeCell ref="COI88:CPC88"/>
    <mergeCell ref="CPD88:CPX88"/>
    <mergeCell ref="CPY88:CQN88"/>
    <mergeCell ref="CQO88:CRD88"/>
    <mergeCell ref="CRE88:CRV88"/>
    <mergeCell ref="CRW88:CSQ88"/>
    <mergeCell ref="CSR88:CTL88"/>
    <mergeCell ref="CTM88:CUB88"/>
    <mergeCell ref="BVY88:BWP88"/>
    <mergeCell ref="BWQ88:BXK88"/>
    <mergeCell ref="BXL88:BYF88"/>
    <mergeCell ref="BYG88:BYV88"/>
    <mergeCell ref="BYW88:BZL88"/>
    <mergeCell ref="BZM88:CAD88"/>
    <mergeCell ref="CAE88:CAY88"/>
    <mergeCell ref="CAZ88:CBT88"/>
    <mergeCell ref="CBU88:CCJ88"/>
    <mergeCell ref="CCK88:CCZ88"/>
    <mergeCell ref="CDA88:CDR88"/>
    <mergeCell ref="CDS88:CEM88"/>
    <mergeCell ref="CEN88:CFH88"/>
    <mergeCell ref="CFI88:CFX88"/>
    <mergeCell ref="CFY88:CGN88"/>
    <mergeCell ref="CGO88:CHF88"/>
    <mergeCell ref="CHG88:CIA88"/>
    <mergeCell ref="BKC88:BKR88"/>
    <mergeCell ref="BKS88:BLH88"/>
    <mergeCell ref="BLI88:BLZ88"/>
    <mergeCell ref="BMA88:BMU88"/>
    <mergeCell ref="BMV88:BNP88"/>
    <mergeCell ref="BNQ88:BOF88"/>
    <mergeCell ref="BOG88:BOV88"/>
    <mergeCell ref="BOW88:BPN88"/>
    <mergeCell ref="BPO88:BQI88"/>
    <mergeCell ref="BQJ88:BRD88"/>
    <mergeCell ref="BRE88:BRT88"/>
    <mergeCell ref="BRU88:BSJ88"/>
    <mergeCell ref="BSK88:BTB88"/>
    <mergeCell ref="BTC88:BTW88"/>
    <mergeCell ref="BTX88:BUR88"/>
    <mergeCell ref="BUS88:BVH88"/>
    <mergeCell ref="BVI88:BVX88"/>
    <mergeCell ref="AXW88:AYQ88"/>
    <mergeCell ref="AYR88:AZL88"/>
    <mergeCell ref="AZM88:BAB88"/>
    <mergeCell ref="BAC88:BAR88"/>
    <mergeCell ref="BAS88:BBJ88"/>
    <mergeCell ref="BBK88:BCE88"/>
    <mergeCell ref="BCF88:BCZ88"/>
    <mergeCell ref="BDA88:BDP88"/>
    <mergeCell ref="BDQ88:BEF88"/>
    <mergeCell ref="BEG88:BEX88"/>
    <mergeCell ref="BEY88:BFS88"/>
    <mergeCell ref="BFT88:BGN88"/>
    <mergeCell ref="BGO88:BHD88"/>
    <mergeCell ref="BHE88:BHT88"/>
    <mergeCell ref="BHU88:BIL88"/>
    <mergeCell ref="BIM88:BJG88"/>
    <mergeCell ref="BJH88:BKB88"/>
    <mergeCell ref="ALY88:AMN88"/>
    <mergeCell ref="AMO88:ANF88"/>
    <mergeCell ref="ANG88:AOA88"/>
    <mergeCell ref="AOB88:AOV88"/>
    <mergeCell ref="AOW88:APL88"/>
    <mergeCell ref="APM88:AQB88"/>
    <mergeCell ref="AQC88:AQT88"/>
    <mergeCell ref="AQU88:ARO88"/>
    <mergeCell ref="ARP88:ASJ88"/>
    <mergeCell ref="ASK88:ASZ88"/>
    <mergeCell ref="ATA88:ATP88"/>
    <mergeCell ref="ATQ88:AUH88"/>
    <mergeCell ref="AUI88:AVC88"/>
    <mergeCell ref="AVD88:AVX88"/>
    <mergeCell ref="AVY88:AWN88"/>
    <mergeCell ref="AWO88:AXD88"/>
    <mergeCell ref="AXE88:AXV88"/>
    <mergeCell ref="ZX88:AAR88"/>
    <mergeCell ref="AAS88:ABH88"/>
    <mergeCell ref="ABI88:ABX88"/>
    <mergeCell ref="ABY88:ACP88"/>
    <mergeCell ref="ACQ88:ADK88"/>
    <mergeCell ref="ADL88:AEF88"/>
    <mergeCell ref="AEG88:AEV88"/>
    <mergeCell ref="AEW88:AFL88"/>
    <mergeCell ref="AFM88:AGD88"/>
    <mergeCell ref="AGE88:AGY88"/>
    <mergeCell ref="AGZ88:AHT88"/>
    <mergeCell ref="AHU88:AIJ88"/>
    <mergeCell ref="AIK88:AIZ88"/>
    <mergeCell ref="AJA88:AJR88"/>
    <mergeCell ref="AJS88:AKM88"/>
    <mergeCell ref="AKN88:ALH88"/>
    <mergeCell ref="ALI88:ALX88"/>
    <mergeCell ref="NU88:OL88"/>
    <mergeCell ref="OM88:PG88"/>
    <mergeCell ref="PH88:QB88"/>
    <mergeCell ref="QC88:QR88"/>
    <mergeCell ref="QS88:RH88"/>
    <mergeCell ref="RI88:RZ88"/>
    <mergeCell ref="SA88:SU88"/>
    <mergeCell ref="SV88:TP88"/>
    <mergeCell ref="TQ88:UF88"/>
    <mergeCell ref="UG88:UV88"/>
    <mergeCell ref="UW88:VN88"/>
    <mergeCell ref="VO88:WI88"/>
    <mergeCell ref="WJ88:XD88"/>
    <mergeCell ref="XE88:XT88"/>
    <mergeCell ref="XU88:YJ88"/>
    <mergeCell ref="YK88:ZB88"/>
    <mergeCell ref="ZC88:ZW88"/>
    <mergeCell ref="WXU87:WYJ87"/>
    <mergeCell ref="WYK87:WZB87"/>
    <mergeCell ref="WZC87:WZW87"/>
    <mergeCell ref="WZX87:XAR87"/>
    <mergeCell ref="XAS87:XBH87"/>
    <mergeCell ref="XBI87:XBX87"/>
    <mergeCell ref="XBY87:XCP87"/>
    <mergeCell ref="XCQ87:XDK87"/>
    <mergeCell ref="XDL87:XEF87"/>
    <mergeCell ref="XEG87:XEV87"/>
    <mergeCell ref="XEW87:XFD87"/>
    <mergeCell ref="A88:P88"/>
    <mergeCell ref="Q88:AH88"/>
    <mergeCell ref="AI88:BC88"/>
    <mergeCell ref="BD88:BX88"/>
    <mergeCell ref="BY88:CN88"/>
    <mergeCell ref="CO88:DD88"/>
    <mergeCell ref="DE88:DV88"/>
    <mergeCell ref="DW88:EQ88"/>
    <mergeCell ref="ER88:FL88"/>
    <mergeCell ref="FM88:GB88"/>
    <mergeCell ref="GC88:GR88"/>
    <mergeCell ref="GS88:HJ88"/>
    <mergeCell ref="HK88:IE88"/>
    <mergeCell ref="IF88:IZ88"/>
    <mergeCell ref="JA88:JP88"/>
    <mergeCell ref="JQ88:KF88"/>
    <mergeCell ref="KG88:KX88"/>
    <mergeCell ref="KY88:LS88"/>
    <mergeCell ref="LT88:MN88"/>
    <mergeCell ref="MO88:ND88"/>
    <mergeCell ref="NE88:NT88"/>
    <mergeCell ref="WLT87:WMN87"/>
    <mergeCell ref="WMO87:WND87"/>
    <mergeCell ref="WNE87:WNT87"/>
    <mergeCell ref="WNU87:WOL87"/>
    <mergeCell ref="WOM87:WPG87"/>
    <mergeCell ref="WPH87:WQB87"/>
    <mergeCell ref="WQC87:WQR87"/>
    <mergeCell ref="WQS87:WRH87"/>
    <mergeCell ref="WRI87:WRZ87"/>
    <mergeCell ref="WSA87:WSU87"/>
    <mergeCell ref="WSV87:WTP87"/>
    <mergeCell ref="WTQ87:WUF87"/>
    <mergeCell ref="WUG87:WUV87"/>
    <mergeCell ref="WUW87:WVN87"/>
    <mergeCell ref="WVO87:WWI87"/>
    <mergeCell ref="WWJ87:WXD87"/>
    <mergeCell ref="WXE87:WXT87"/>
    <mergeCell ref="VZQ87:WAH87"/>
    <mergeCell ref="WAI87:WBC87"/>
    <mergeCell ref="WBD87:WBX87"/>
    <mergeCell ref="WBY87:WCN87"/>
    <mergeCell ref="WCO87:WDD87"/>
    <mergeCell ref="WDE87:WDV87"/>
    <mergeCell ref="WDW87:WEQ87"/>
    <mergeCell ref="WER87:WFL87"/>
    <mergeCell ref="WFM87:WGB87"/>
    <mergeCell ref="WGC87:WGR87"/>
    <mergeCell ref="WGS87:WHJ87"/>
    <mergeCell ref="WHK87:WIE87"/>
    <mergeCell ref="WIF87:WIZ87"/>
    <mergeCell ref="WJA87:WJP87"/>
    <mergeCell ref="WJQ87:WKF87"/>
    <mergeCell ref="WKG87:WKX87"/>
    <mergeCell ref="WKY87:WLS87"/>
    <mergeCell ref="VNU87:VOJ87"/>
    <mergeCell ref="VOK87:VOZ87"/>
    <mergeCell ref="VPA87:VPR87"/>
    <mergeCell ref="VPS87:VQM87"/>
    <mergeCell ref="VQN87:VRH87"/>
    <mergeCell ref="VRI87:VRX87"/>
    <mergeCell ref="VRY87:VSN87"/>
    <mergeCell ref="VSO87:VTF87"/>
    <mergeCell ref="VTG87:VUA87"/>
    <mergeCell ref="VUB87:VUV87"/>
    <mergeCell ref="VUW87:VVL87"/>
    <mergeCell ref="VVM87:VWB87"/>
    <mergeCell ref="VWC87:VWT87"/>
    <mergeCell ref="VWU87:VXO87"/>
    <mergeCell ref="VXP87:VYJ87"/>
    <mergeCell ref="VYK87:VYZ87"/>
    <mergeCell ref="VZA87:VZP87"/>
    <mergeCell ref="VBO87:VCI87"/>
    <mergeCell ref="VCJ87:VDD87"/>
    <mergeCell ref="VDE87:VDT87"/>
    <mergeCell ref="VDU87:VEJ87"/>
    <mergeCell ref="VEK87:VFB87"/>
    <mergeCell ref="VFC87:VFW87"/>
    <mergeCell ref="VFX87:VGR87"/>
    <mergeCell ref="VGS87:VHH87"/>
    <mergeCell ref="VHI87:VHX87"/>
    <mergeCell ref="VHY87:VIP87"/>
    <mergeCell ref="VIQ87:VJK87"/>
    <mergeCell ref="VJL87:VKF87"/>
    <mergeCell ref="VKG87:VKV87"/>
    <mergeCell ref="VKW87:VLL87"/>
    <mergeCell ref="VLM87:VMD87"/>
    <mergeCell ref="VME87:VMY87"/>
    <mergeCell ref="VMZ87:VNT87"/>
    <mergeCell ref="UPQ87:UQF87"/>
    <mergeCell ref="UQG87:UQX87"/>
    <mergeCell ref="UQY87:URS87"/>
    <mergeCell ref="URT87:USN87"/>
    <mergeCell ref="USO87:UTD87"/>
    <mergeCell ref="UTE87:UTT87"/>
    <mergeCell ref="UTU87:UUL87"/>
    <mergeCell ref="UUM87:UVG87"/>
    <mergeCell ref="UVH87:UWB87"/>
    <mergeCell ref="UWC87:UWR87"/>
    <mergeCell ref="UWS87:UXH87"/>
    <mergeCell ref="UXI87:UXZ87"/>
    <mergeCell ref="UYA87:UYU87"/>
    <mergeCell ref="UYV87:UZP87"/>
    <mergeCell ref="UZQ87:VAF87"/>
    <mergeCell ref="VAG87:VAV87"/>
    <mergeCell ref="VAW87:VBN87"/>
    <mergeCell ref="UDP87:UEJ87"/>
    <mergeCell ref="UEK87:UEZ87"/>
    <mergeCell ref="UFA87:UFP87"/>
    <mergeCell ref="UFQ87:UGH87"/>
    <mergeCell ref="UGI87:UHC87"/>
    <mergeCell ref="UHD87:UHX87"/>
    <mergeCell ref="UHY87:UIN87"/>
    <mergeCell ref="UIO87:UJD87"/>
    <mergeCell ref="UJE87:UJV87"/>
    <mergeCell ref="UJW87:UKQ87"/>
    <mergeCell ref="UKR87:ULL87"/>
    <mergeCell ref="ULM87:UMB87"/>
    <mergeCell ref="UMC87:UMR87"/>
    <mergeCell ref="UMS87:UNJ87"/>
    <mergeCell ref="UNK87:UOE87"/>
    <mergeCell ref="UOF87:UOZ87"/>
    <mergeCell ref="UPA87:UPP87"/>
    <mergeCell ref="TRM87:TSD87"/>
    <mergeCell ref="TSE87:TSY87"/>
    <mergeCell ref="TSZ87:TTT87"/>
    <mergeCell ref="TTU87:TUJ87"/>
    <mergeCell ref="TUK87:TUZ87"/>
    <mergeCell ref="TVA87:TVR87"/>
    <mergeCell ref="TVS87:TWM87"/>
    <mergeCell ref="TWN87:TXH87"/>
    <mergeCell ref="TXI87:TXX87"/>
    <mergeCell ref="TXY87:TYN87"/>
    <mergeCell ref="TYO87:TZF87"/>
    <mergeCell ref="TZG87:UAA87"/>
    <mergeCell ref="UAB87:UAV87"/>
    <mergeCell ref="UAW87:UBL87"/>
    <mergeCell ref="UBM87:UCB87"/>
    <mergeCell ref="UCC87:UCT87"/>
    <mergeCell ref="UCU87:UDO87"/>
    <mergeCell ref="TFQ87:TGF87"/>
    <mergeCell ref="TGG87:TGV87"/>
    <mergeCell ref="TGW87:THN87"/>
    <mergeCell ref="THO87:TII87"/>
    <mergeCell ref="TIJ87:TJD87"/>
    <mergeCell ref="TJE87:TJT87"/>
    <mergeCell ref="TJU87:TKJ87"/>
    <mergeCell ref="TKK87:TLB87"/>
    <mergeCell ref="TLC87:TLW87"/>
    <mergeCell ref="TLX87:TMR87"/>
    <mergeCell ref="TMS87:TNH87"/>
    <mergeCell ref="TNI87:TNX87"/>
    <mergeCell ref="TNY87:TOP87"/>
    <mergeCell ref="TOQ87:TPK87"/>
    <mergeCell ref="TPL87:TQF87"/>
    <mergeCell ref="TQG87:TQV87"/>
    <mergeCell ref="TQW87:TRL87"/>
    <mergeCell ref="STK87:SUE87"/>
    <mergeCell ref="SUF87:SUZ87"/>
    <mergeCell ref="SVA87:SVP87"/>
    <mergeCell ref="SVQ87:SWF87"/>
    <mergeCell ref="SWG87:SWX87"/>
    <mergeCell ref="SWY87:SXS87"/>
    <mergeCell ref="SXT87:SYN87"/>
    <mergeCell ref="SYO87:SZD87"/>
    <mergeCell ref="SZE87:SZT87"/>
    <mergeCell ref="SZU87:TAL87"/>
    <mergeCell ref="TAM87:TBG87"/>
    <mergeCell ref="TBH87:TCB87"/>
    <mergeCell ref="TCC87:TCR87"/>
    <mergeCell ref="TCS87:TDH87"/>
    <mergeCell ref="TDI87:TDZ87"/>
    <mergeCell ref="TEA87:TEU87"/>
    <mergeCell ref="TEV87:TFP87"/>
    <mergeCell ref="SHM87:SIB87"/>
    <mergeCell ref="SIC87:SIT87"/>
    <mergeCell ref="SIU87:SJO87"/>
    <mergeCell ref="SJP87:SKJ87"/>
    <mergeCell ref="SKK87:SKZ87"/>
    <mergeCell ref="SLA87:SLP87"/>
    <mergeCell ref="SLQ87:SMH87"/>
    <mergeCell ref="SMI87:SNC87"/>
    <mergeCell ref="SND87:SNX87"/>
    <mergeCell ref="SNY87:SON87"/>
    <mergeCell ref="SOO87:SPD87"/>
    <mergeCell ref="SPE87:SPV87"/>
    <mergeCell ref="SPW87:SQQ87"/>
    <mergeCell ref="SQR87:SRL87"/>
    <mergeCell ref="SRM87:SSB87"/>
    <mergeCell ref="SSC87:SSR87"/>
    <mergeCell ref="SSS87:STJ87"/>
    <mergeCell ref="RVL87:RWF87"/>
    <mergeCell ref="RWG87:RWV87"/>
    <mergeCell ref="RWW87:RXL87"/>
    <mergeCell ref="RXM87:RYD87"/>
    <mergeCell ref="RYE87:RYY87"/>
    <mergeCell ref="RYZ87:RZT87"/>
    <mergeCell ref="RZU87:SAJ87"/>
    <mergeCell ref="SAK87:SAZ87"/>
    <mergeCell ref="SBA87:SBR87"/>
    <mergeCell ref="SBS87:SCM87"/>
    <mergeCell ref="SCN87:SDH87"/>
    <mergeCell ref="SDI87:SDX87"/>
    <mergeCell ref="SDY87:SEN87"/>
    <mergeCell ref="SEO87:SFF87"/>
    <mergeCell ref="SFG87:SGA87"/>
    <mergeCell ref="SGB87:SGV87"/>
    <mergeCell ref="SGW87:SHL87"/>
    <mergeCell ref="RJI87:RJZ87"/>
    <mergeCell ref="RKA87:RKU87"/>
    <mergeCell ref="RKV87:RLP87"/>
    <mergeCell ref="RLQ87:RMF87"/>
    <mergeCell ref="RMG87:RMV87"/>
    <mergeCell ref="RMW87:RNN87"/>
    <mergeCell ref="RNO87:ROI87"/>
    <mergeCell ref="ROJ87:RPD87"/>
    <mergeCell ref="RPE87:RPT87"/>
    <mergeCell ref="RPU87:RQJ87"/>
    <mergeCell ref="RQK87:RRB87"/>
    <mergeCell ref="RRC87:RRW87"/>
    <mergeCell ref="RRX87:RSR87"/>
    <mergeCell ref="RSS87:RTH87"/>
    <mergeCell ref="RTI87:RTX87"/>
    <mergeCell ref="RTY87:RUP87"/>
    <mergeCell ref="RUQ87:RVK87"/>
    <mergeCell ref="QXM87:QYB87"/>
    <mergeCell ref="QYC87:QYR87"/>
    <mergeCell ref="QYS87:QZJ87"/>
    <mergeCell ref="QZK87:RAE87"/>
    <mergeCell ref="RAF87:RAZ87"/>
    <mergeCell ref="RBA87:RBP87"/>
    <mergeCell ref="RBQ87:RCF87"/>
    <mergeCell ref="RCG87:RCX87"/>
    <mergeCell ref="RCY87:RDS87"/>
    <mergeCell ref="RDT87:REN87"/>
    <mergeCell ref="REO87:RFD87"/>
    <mergeCell ref="RFE87:RFT87"/>
    <mergeCell ref="RFU87:RGL87"/>
    <mergeCell ref="RGM87:RHG87"/>
    <mergeCell ref="RHH87:RIB87"/>
    <mergeCell ref="RIC87:RIR87"/>
    <mergeCell ref="RIS87:RJH87"/>
    <mergeCell ref="QLG87:QMA87"/>
    <mergeCell ref="QMB87:QMV87"/>
    <mergeCell ref="QMW87:QNL87"/>
    <mergeCell ref="QNM87:QOB87"/>
    <mergeCell ref="QOC87:QOT87"/>
    <mergeCell ref="QOU87:QPO87"/>
    <mergeCell ref="QPP87:QQJ87"/>
    <mergeCell ref="QQK87:QQZ87"/>
    <mergeCell ref="QRA87:QRP87"/>
    <mergeCell ref="QRQ87:QSH87"/>
    <mergeCell ref="QSI87:QTC87"/>
    <mergeCell ref="QTD87:QTX87"/>
    <mergeCell ref="QTY87:QUN87"/>
    <mergeCell ref="QUO87:QVD87"/>
    <mergeCell ref="QVE87:QVV87"/>
    <mergeCell ref="QVW87:QWQ87"/>
    <mergeCell ref="QWR87:QXL87"/>
    <mergeCell ref="PZI87:PZX87"/>
    <mergeCell ref="PZY87:QAP87"/>
    <mergeCell ref="QAQ87:QBK87"/>
    <mergeCell ref="QBL87:QCF87"/>
    <mergeCell ref="QCG87:QCV87"/>
    <mergeCell ref="QCW87:QDL87"/>
    <mergeCell ref="QDM87:QED87"/>
    <mergeCell ref="QEE87:QEY87"/>
    <mergeCell ref="QEZ87:QFT87"/>
    <mergeCell ref="QFU87:QGJ87"/>
    <mergeCell ref="QGK87:QGZ87"/>
    <mergeCell ref="QHA87:QHR87"/>
    <mergeCell ref="QHS87:QIM87"/>
    <mergeCell ref="QIN87:QJH87"/>
    <mergeCell ref="QJI87:QJX87"/>
    <mergeCell ref="QJY87:QKN87"/>
    <mergeCell ref="QKO87:QLF87"/>
    <mergeCell ref="PNH87:POB87"/>
    <mergeCell ref="POC87:POR87"/>
    <mergeCell ref="POS87:PPH87"/>
    <mergeCell ref="PPI87:PPZ87"/>
    <mergeCell ref="PQA87:PQU87"/>
    <mergeCell ref="PQV87:PRP87"/>
    <mergeCell ref="PRQ87:PSF87"/>
    <mergeCell ref="PSG87:PSV87"/>
    <mergeCell ref="PSW87:PTN87"/>
    <mergeCell ref="PTO87:PUI87"/>
    <mergeCell ref="PUJ87:PVD87"/>
    <mergeCell ref="PVE87:PVT87"/>
    <mergeCell ref="PVU87:PWJ87"/>
    <mergeCell ref="PWK87:PXB87"/>
    <mergeCell ref="PXC87:PXW87"/>
    <mergeCell ref="PXX87:PYR87"/>
    <mergeCell ref="PYS87:PZH87"/>
    <mergeCell ref="PBE87:PBV87"/>
    <mergeCell ref="PBW87:PCQ87"/>
    <mergeCell ref="PCR87:PDL87"/>
    <mergeCell ref="PDM87:PEB87"/>
    <mergeCell ref="PEC87:PER87"/>
    <mergeCell ref="PES87:PFJ87"/>
    <mergeCell ref="PFK87:PGE87"/>
    <mergeCell ref="PGF87:PGZ87"/>
    <mergeCell ref="PHA87:PHP87"/>
    <mergeCell ref="PHQ87:PIF87"/>
    <mergeCell ref="PIG87:PIX87"/>
    <mergeCell ref="PIY87:PJS87"/>
    <mergeCell ref="PJT87:PKN87"/>
    <mergeCell ref="PKO87:PLD87"/>
    <mergeCell ref="PLE87:PLT87"/>
    <mergeCell ref="PLU87:PML87"/>
    <mergeCell ref="PMM87:PNG87"/>
    <mergeCell ref="OPI87:OPX87"/>
    <mergeCell ref="OPY87:OQN87"/>
    <mergeCell ref="OQO87:ORF87"/>
    <mergeCell ref="ORG87:OSA87"/>
    <mergeCell ref="OSB87:OSV87"/>
    <mergeCell ref="OSW87:OTL87"/>
    <mergeCell ref="OTM87:OUB87"/>
    <mergeCell ref="OUC87:OUT87"/>
    <mergeCell ref="OUU87:OVO87"/>
    <mergeCell ref="OVP87:OWJ87"/>
    <mergeCell ref="OWK87:OWZ87"/>
    <mergeCell ref="OXA87:OXP87"/>
    <mergeCell ref="OXQ87:OYH87"/>
    <mergeCell ref="OYI87:OZC87"/>
    <mergeCell ref="OZD87:OZX87"/>
    <mergeCell ref="OZY87:PAN87"/>
    <mergeCell ref="PAO87:PBD87"/>
    <mergeCell ref="ODC87:ODW87"/>
    <mergeCell ref="ODX87:OER87"/>
    <mergeCell ref="OES87:OFH87"/>
    <mergeCell ref="OFI87:OFX87"/>
    <mergeCell ref="OFY87:OGP87"/>
    <mergeCell ref="OGQ87:OHK87"/>
    <mergeCell ref="OHL87:OIF87"/>
    <mergeCell ref="OIG87:OIV87"/>
    <mergeCell ref="OIW87:OJL87"/>
    <mergeCell ref="OJM87:OKD87"/>
    <mergeCell ref="OKE87:OKY87"/>
    <mergeCell ref="OKZ87:OLT87"/>
    <mergeCell ref="OLU87:OMJ87"/>
    <mergeCell ref="OMK87:OMZ87"/>
    <mergeCell ref="ONA87:ONR87"/>
    <mergeCell ref="ONS87:OOM87"/>
    <mergeCell ref="OON87:OPH87"/>
    <mergeCell ref="NRE87:NRT87"/>
    <mergeCell ref="NRU87:NSL87"/>
    <mergeCell ref="NSM87:NTG87"/>
    <mergeCell ref="NTH87:NUB87"/>
    <mergeCell ref="NUC87:NUR87"/>
    <mergeCell ref="NUS87:NVH87"/>
    <mergeCell ref="NVI87:NVZ87"/>
    <mergeCell ref="NWA87:NWU87"/>
    <mergeCell ref="NWV87:NXP87"/>
    <mergeCell ref="NXQ87:NYF87"/>
    <mergeCell ref="NYG87:NYV87"/>
    <mergeCell ref="NYW87:NZN87"/>
    <mergeCell ref="NZO87:OAI87"/>
    <mergeCell ref="OAJ87:OBD87"/>
    <mergeCell ref="OBE87:OBT87"/>
    <mergeCell ref="OBU87:OCJ87"/>
    <mergeCell ref="OCK87:ODB87"/>
    <mergeCell ref="NFD87:NFX87"/>
    <mergeCell ref="NFY87:NGN87"/>
    <mergeCell ref="NGO87:NHD87"/>
    <mergeCell ref="NHE87:NHV87"/>
    <mergeCell ref="NHW87:NIQ87"/>
    <mergeCell ref="NIR87:NJL87"/>
    <mergeCell ref="NJM87:NKB87"/>
    <mergeCell ref="NKC87:NKR87"/>
    <mergeCell ref="NKS87:NLJ87"/>
    <mergeCell ref="NLK87:NME87"/>
    <mergeCell ref="NMF87:NMZ87"/>
    <mergeCell ref="NNA87:NNP87"/>
    <mergeCell ref="NNQ87:NOF87"/>
    <mergeCell ref="NOG87:NOX87"/>
    <mergeCell ref="NOY87:NPS87"/>
    <mergeCell ref="NPT87:NQN87"/>
    <mergeCell ref="NQO87:NRD87"/>
    <mergeCell ref="MTA87:MTR87"/>
    <mergeCell ref="MTS87:MUM87"/>
    <mergeCell ref="MUN87:MVH87"/>
    <mergeCell ref="MVI87:MVX87"/>
    <mergeCell ref="MVY87:MWN87"/>
    <mergeCell ref="MWO87:MXF87"/>
    <mergeCell ref="MXG87:MYA87"/>
    <mergeCell ref="MYB87:MYV87"/>
    <mergeCell ref="MYW87:MZL87"/>
    <mergeCell ref="MZM87:NAB87"/>
    <mergeCell ref="NAC87:NAT87"/>
    <mergeCell ref="NAU87:NBO87"/>
    <mergeCell ref="NBP87:NCJ87"/>
    <mergeCell ref="NCK87:NCZ87"/>
    <mergeCell ref="NDA87:NDP87"/>
    <mergeCell ref="NDQ87:NEH87"/>
    <mergeCell ref="NEI87:NFC87"/>
    <mergeCell ref="MHE87:MHT87"/>
    <mergeCell ref="MHU87:MIJ87"/>
    <mergeCell ref="MIK87:MJB87"/>
    <mergeCell ref="MJC87:MJW87"/>
    <mergeCell ref="MJX87:MKR87"/>
    <mergeCell ref="MKS87:MLH87"/>
    <mergeCell ref="MLI87:MLX87"/>
    <mergeCell ref="MLY87:MMP87"/>
    <mergeCell ref="MMQ87:MNK87"/>
    <mergeCell ref="MNL87:MOF87"/>
    <mergeCell ref="MOG87:MOV87"/>
    <mergeCell ref="MOW87:MPL87"/>
    <mergeCell ref="MPM87:MQD87"/>
    <mergeCell ref="MQE87:MQY87"/>
    <mergeCell ref="MQZ87:MRT87"/>
    <mergeCell ref="MRU87:MSJ87"/>
    <mergeCell ref="MSK87:MSZ87"/>
    <mergeCell ref="LUY87:LVS87"/>
    <mergeCell ref="LVT87:LWN87"/>
    <mergeCell ref="LWO87:LXD87"/>
    <mergeCell ref="LXE87:LXT87"/>
    <mergeCell ref="LXU87:LYL87"/>
    <mergeCell ref="LYM87:LZG87"/>
    <mergeCell ref="LZH87:MAB87"/>
    <mergeCell ref="MAC87:MAR87"/>
    <mergeCell ref="MAS87:MBH87"/>
    <mergeCell ref="MBI87:MBZ87"/>
    <mergeCell ref="MCA87:MCU87"/>
    <mergeCell ref="MCV87:MDP87"/>
    <mergeCell ref="MDQ87:MEF87"/>
    <mergeCell ref="MEG87:MEV87"/>
    <mergeCell ref="MEW87:MFN87"/>
    <mergeCell ref="MFO87:MGI87"/>
    <mergeCell ref="MGJ87:MHD87"/>
    <mergeCell ref="LJA87:LJP87"/>
    <mergeCell ref="LJQ87:LKH87"/>
    <mergeCell ref="LKI87:LLC87"/>
    <mergeCell ref="LLD87:LLX87"/>
    <mergeCell ref="LLY87:LMN87"/>
    <mergeCell ref="LMO87:LND87"/>
    <mergeCell ref="LNE87:LNV87"/>
    <mergeCell ref="LNW87:LOQ87"/>
    <mergeCell ref="LOR87:LPL87"/>
    <mergeCell ref="LPM87:LQB87"/>
    <mergeCell ref="LQC87:LQR87"/>
    <mergeCell ref="LQS87:LRJ87"/>
    <mergeCell ref="LRK87:LSE87"/>
    <mergeCell ref="LSF87:LSZ87"/>
    <mergeCell ref="LTA87:LTP87"/>
    <mergeCell ref="LTQ87:LUF87"/>
    <mergeCell ref="LUG87:LUX87"/>
    <mergeCell ref="KWZ87:KXT87"/>
    <mergeCell ref="KXU87:KYJ87"/>
    <mergeCell ref="KYK87:KYZ87"/>
    <mergeCell ref="KZA87:KZR87"/>
    <mergeCell ref="KZS87:LAM87"/>
    <mergeCell ref="LAN87:LBH87"/>
    <mergeCell ref="LBI87:LBX87"/>
    <mergeCell ref="LBY87:LCN87"/>
    <mergeCell ref="LCO87:LDF87"/>
    <mergeCell ref="LDG87:LEA87"/>
    <mergeCell ref="LEB87:LEV87"/>
    <mergeCell ref="LEW87:LFL87"/>
    <mergeCell ref="LFM87:LGB87"/>
    <mergeCell ref="LGC87:LGT87"/>
    <mergeCell ref="LGU87:LHO87"/>
    <mergeCell ref="LHP87:LIJ87"/>
    <mergeCell ref="LIK87:LIZ87"/>
    <mergeCell ref="KKW87:KLN87"/>
    <mergeCell ref="KLO87:KMI87"/>
    <mergeCell ref="KMJ87:KND87"/>
    <mergeCell ref="KNE87:KNT87"/>
    <mergeCell ref="KNU87:KOJ87"/>
    <mergeCell ref="KOK87:KPB87"/>
    <mergeCell ref="KPC87:KPW87"/>
    <mergeCell ref="KPX87:KQR87"/>
    <mergeCell ref="KQS87:KRH87"/>
    <mergeCell ref="KRI87:KRX87"/>
    <mergeCell ref="KRY87:KSP87"/>
    <mergeCell ref="KSQ87:KTK87"/>
    <mergeCell ref="KTL87:KUF87"/>
    <mergeCell ref="KUG87:KUV87"/>
    <mergeCell ref="KUW87:KVL87"/>
    <mergeCell ref="KVM87:KWD87"/>
    <mergeCell ref="KWE87:KWY87"/>
    <mergeCell ref="JZA87:JZP87"/>
    <mergeCell ref="JZQ87:KAF87"/>
    <mergeCell ref="KAG87:KAX87"/>
    <mergeCell ref="KAY87:KBS87"/>
    <mergeCell ref="KBT87:KCN87"/>
    <mergeCell ref="KCO87:KDD87"/>
    <mergeCell ref="KDE87:KDT87"/>
    <mergeCell ref="KDU87:KEL87"/>
    <mergeCell ref="KEM87:KFG87"/>
    <mergeCell ref="KFH87:KGB87"/>
    <mergeCell ref="KGC87:KGR87"/>
    <mergeCell ref="KGS87:KHH87"/>
    <mergeCell ref="KHI87:KHZ87"/>
    <mergeCell ref="KIA87:KIU87"/>
    <mergeCell ref="KIV87:KJP87"/>
    <mergeCell ref="KJQ87:KKF87"/>
    <mergeCell ref="KKG87:KKV87"/>
    <mergeCell ref="JMU87:JNO87"/>
    <mergeCell ref="JNP87:JOJ87"/>
    <mergeCell ref="JOK87:JOZ87"/>
    <mergeCell ref="JPA87:JPP87"/>
    <mergeCell ref="JPQ87:JQH87"/>
    <mergeCell ref="JQI87:JRC87"/>
    <mergeCell ref="JRD87:JRX87"/>
    <mergeCell ref="JRY87:JSN87"/>
    <mergeCell ref="JSO87:JTD87"/>
    <mergeCell ref="JTE87:JTV87"/>
    <mergeCell ref="JTW87:JUQ87"/>
    <mergeCell ref="JUR87:JVL87"/>
    <mergeCell ref="JVM87:JWB87"/>
    <mergeCell ref="JWC87:JWR87"/>
    <mergeCell ref="JWS87:JXJ87"/>
    <mergeCell ref="JXK87:JYE87"/>
    <mergeCell ref="JYF87:JYZ87"/>
    <mergeCell ref="JAW87:JBL87"/>
    <mergeCell ref="JBM87:JCD87"/>
    <mergeCell ref="JCE87:JCY87"/>
    <mergeCell ref="JCZ87:JDT87"/>
    <mergeCell ref="JDU87:JEJ87"/>
    <mergeCell ref="JEK87:JEZ87"/>
    <mergeCell ref="JFA87:JFR87"/>
    <mergeCell ref="JFS87:JGM87"/>
    <mergeCell ref="JGN87:JHH87"/>
    <mergeCell ref="JHI87:JHX87"/>
    <mergeCell ref="JHY87:JIN87"/>
    <mergeCell ref="JIO87:JJF87"/>
    <mergeCell ref="JJG87:JKA87"/>
    <mergeCell ref="JKB87:JKV87"/>
    <mergeCell ref="JKW87:JLL87"/>
    <mergeCell ref="JLM87:JMB87"/>
    <mergeCell ref="JMC87:JMT87"/>
    <mergeCell ref="IOV87:IPP87"/>
    <mergeCell ref="IPQ87:IQF87"/>
    <mergeCell ref="IQG87:IQV87"/>
    <mergeCell ref="IQW87:IRN87"/>
    <mergeCell ref="IRO87:ISI87"/>
    <mergeCell ref="ISJ87:ITD87"/>
    <mergeCell ref="ITE87:ITT87"/>
    <mergeCell ref="ITU87:IUJ87"/>
    <mergeCell ref="IUK87:IVB87"/>
    <mergeCell ref="IVC87:IVW87"/>
    <mergeCell ref="IVX87:IWR87"/>
    <mergeCell ref="IWS87:IXH87"/>
    <mergeCell ref="IXI87:IXX87"/>
    <mergeCell ref="IXY87:IYP87"/>
    <mergeCell ref="IYQ87:IZK87"/>
    <mergeCell ref="IZL87:JAF87"/>
    <mergeCell ref="JAG87:JAV87"/>
    <mergeCell ref="ICS87:IDJ87"/>
    <mergeCell ref="IDK87:IEE87"/>
    <mergeCell ref="IEF87:IEZ87"/>
    <mergeCell ref="IFA87:IFP87"/>
    <mergeCell ref="IFQ87:IGF87"/>
    <mergeCell ref="IGG87:IGX87"/>
    <mergeCell ref="IGY87:IHS87"/>
    <mergeCell ref="IHT87:IIN87"/>
    <mergeCell ref="IIO87:IJD87"/>
    <mergeCell ref="IJE87:IJT87"/>
    <mergeCell ref="IJU87:IKL87"/>
    <mergeCell ref="IKM87:ILG87"/>
    <mergeCell ref="ILH87:IMB87"/>
    <mergeCell ref="IMC87:IMR87"/>
    <mergeCell ref="IMS87:INH87"/>
    <mergeCell ref="INI87:INZ87"/>
    <mergeCell ref="IOA87:IOU87"/>
    <mergeCell ref="HQW87:HRL87"/>
    <mergeCell ref="HRM87:HSB87"/>
    <mergeCell ref="HSC87:HST87"/>
    <mergeCell ref="HSU87:HTO87"/>
    <mergeCell ref="HTP87:HUJ87"/>
    <mergeCell ref="HUK87:HUZ87"/>
    <mergeCell ref="HVA87:HVP87"/>
    <mergeCell ref="HVQ87:HWH87"/>
    <mergeCell ref="HWI87:HXC87"/>
    <mergeCell ref="HXD87:HXX87"/>
    <mergeCell ref="HXY87:HYN87"/>
    <mergeCell ref="HYO87:HZD87"/>
    <mergeCell ref="HZE87:HZV87"/>
    <mergeCell ref="HZW87:IAQ87"/>
    <mergeCell ref="IAR87:IBL87"/>
    <mergeCell ref="IBM87:ICB87"/>
    <mergeCell ref="ICC87:ICR87"/>
    <mergeCell ref="HEQ87:HFK87"/>
    <mergeCell ref="HFL87:HGF87"/>
    <mergeCell ref="HGG87:HGV87"/>
    <mergeCell ref="HGW87:HHL87"/>
    <mergeCell ref="HHM87:HID87"/>
    <mergeCell ref="HIE87:HIY87"/>
    <mergeCell ref="HIZ87:HJT87"/>
    <mergeCell ref="HJU87:HKJ87"/>
    <mergeCell ref="HKK87:HKZ87"/>
    <mergeCell ref="HLA87:HLR87"/>
    <mergeCell ref="HLS87:HMM87"/>
    <mergeCell ref="HMN87:HNH87"/>
    <mergeCell ref="HNI87:HNX87"/>
    <mergeCell ref="HNY87:HON87"/>
    <mergeCell ref="HOO87:HPF87"/>
    <mergeCell ref="HPG87:HQA87"/>
    <mergeCell ref="HQB87:HQV87"/>
    <mergeCell ref="GSS87:GTH87"/>
    <mergeCell ref="GTI87:GTZ87"/>
    <mergeCell ref="GUA87:GUU87"/>
    <mergeCell ref="GUV87:GVP87"/>
    <mergeCell ref="GVQ87:GWF87"/>
    <mergeCell ref="GWG87:GWV87"/>
    <mergeCell ref="GWW87:GXN87"/>
    <mergeCell ref="GXO87:GYI87"/>
    <mergeCell ref="GYJ87:GZD87"/>
    <mergeCell ref="GZE87:GZT87"/>
    <mergeCell ref="GZU87:HAJ87"/>
    <mergeCell ref="HAK87:HBB87"/>
    <mergeCell ref="HBC87:HBW87"/>
    <mergeCell ref="HBX87:HCR87"/>
    <mergeCell ref="HCS87:HDH87"/>
    <mergeCell ref="HDI87:HDX87"/>
    <mergeCell ref="HDY87:HEP87"/>
    <mergeCell ref="GGR87:GHL87"/>
    <mergeCell ref="GHM87:GIB87"/>
    <mergeCell ref="GIC87:GIR87"/>
    <mergeCell ref="GIS87:GJJ87"/>
    <mergeCell ref="GJK87:GKE87"/>
    <mergeCell ref="GKF87:GKZ87"/>
    <mergeCell ref="GLA87:GLP87"/>
    <mergeCell ref="GLQ87:GMF87"/>
    <mergeCell ref="GMG87:GMX87"/>
    <mergeCell ref="GMY87:GNS87"/>
    <mergeCell ref="GNT87:GON87"/>
    <mergeCell ref="GOO87:GPD87"/>
    <mergeCell ref="GPE87:GPT87"/>
    <mergeCell ref="GPU87:GQL87"/>
    <mergeCell ref="GQM87:GRG87"/>
    <mergeCell ref="GRH87:GSB87"/>
    <mergeCell ref="GSC87:GSR87"/>
    <mergeCell ref="FUO87:FVF87"/>
    <mergeCell ref="FVG87:FWA87"/>
    <mergeCell ref="FWB87:FWV87"/>
    <mergeCell ref="FWW87:FXL87"/>
    <mergeCell ref="FXM87:FYB87"/>
    <mergeCell ref="FYC87:FYT87"/>
    <mergeCell ref="FYU87:FZO87"/>
    <mergeCell ref="FZP87:GAJ87"/>
    <mergeCell ref="GAK87:GAZ87"/>
    <mergeCell ref="GBA87:GBP87"/>
    <mergeCell ref="GBQ87:GCH87"/>
    <mergeCell ref="GCI87:GDC87"/>
    <mergeCell ref="GDD87:GDX87"/>
    <mergeCell ref="GDY87:GEN87"/>
    <mergeCell ref="GEO87:GFD87"/>
    <mergeCell ref="GFE87:GFV87"/>
    <mergeCell ref="GFW87:GGQ87"/>
    <mergeCell ref="FIS87:FJH87"/>
    <mergeCell ref="FJI87:FJX87"/>
    <mergeCell ref="FJY87:FKP87"/>
    <mergeCell ref="FKQ87:FLK87"/>
    <mergeCell ref="FLL87:FMF87"/>
    <mergeCell ref="FMG87:FMV87"/>
    <mergeCell ref="FMW87:FNL87"/>
    <mergeCell ref="FNM87:FOD87"/>
    <mergeCell ref="FOE87:FOY87"/>
    <mergeCell ref="FOZ87:FPT87"/>
    <mergeCell ref="FPU87:FQJ87"/>
    <mergeCell ref="FQK87:FQZ87"/>
    <mergeCell ref="FRA87:FRR87"/>
    <mergeCell ref="FRS87:FSM87"/>
    <mergeCell ref="FSN87:FTH87"/>
    <mergeCell ref="FTI87:FTX87"/>
    <mergeCell ref="FTY87:FUN87"/>
    <mergeCell ref="EWM87:EXG87"/>
    <mergeCell ref="EXH87:EYB87"/>
    <mergeCell ref="EYC87:EYR87"/>
    <mergeCell ref="EYS87:EZH87"/>
    <mergeCell ref="EZI87:EZZ87"/>
    <mergeCell ref="FAA87:FAU87"/>
    <mergeCell ref="FAV87:FBP87"/>
    <mergeCell ref="FBQ87:FCF87"/>
    <mergeCell ref="FCG87:FCV87"/>
    <mergeCell ref="FCW87:FDN87"/>
    <mergeCell ref="FDO87:FEI87"/>
    <mergeCell ref="FEJ87:FFD87"/>
    <mergeCell ref="FFE87:FFT87"/>
    <mergeCell ref="FFU87:FGJ87"/>
    <mergeCell ref="FGK87:FHB87"/>
    <mergeCell ref="FHC87:FHW87"/>
    <mergeCell ref="FHX87:FIR87"/>
    <mergeCell ref="EKO87:ELD87"/>
    <mergeCell ref="ELE87:ELV87"/>
    <mergeCell ref="ELW87:EMQ87"/>
    <mergeCell ref="EMR87:ENL87"/>
    <mergeCell ref="ENM87:EOB87"/>
    <mergeCell ref="EOC87:EOR87"/>
    <mergeCell ref="EOS87:EPJ87"/>
    <mergeCell ref="EPK87:EQE87"/>
    <mergeCell ref="EQF87:EQZ87"/>
    <mergeCell ref="ERA87:ERP87"/>
    <mergeCell ref="ERQ87:ESF87"/>
    <mergeCell ref="ESG87:ESX87"/>
    <mergeCell ref="ESY87:ETS87"/>
    <mergeCell ref="ETT87:EUN87"/>
    <mergeCell ref="EUO87:EVD87"/>
    <mergeCell ref="EVE87:EVT87"/>
    <mergeCell ref="EVU87:EWL87"/>
    <mergeCell ref="DYN87:DZH87"/>
    <mergeCell ref="DZI87:DZX87"/>
    <mergeCell ref="DZY87:EAN87"/>
    <mergeCell ref="EAO87:EBF87"/>
    <mergeCell ref="EBG87:ECA87"/>
    <mergeCell ref="ECB87:ECV87"/>
    <mergeCell ref="ECW87:EDL87"/>
    <mergeCell ref="EDM87:EEB87"/>
    <mergeCell ref="EEC87:EET87"/>
    <mergeCell ref="EEU87:EFO87"/>
    <mergeCell ref="EFP87:EGJ87"/>
    <mergeCell ref="EGK87:EGZ87"/>
    <mergeCell ref="EHA87:EHP87"/>
    <mergeCell ref="EHQ87:EIH87"/>
    <mergeCell ref="EII87:EJC87"/>
    <mergeCell ref="EJD87:EJX87"/>
    <mergeCell ref="EJY87:EKN87"/>
    <mergeCell ref="DMK87:DNB87"/>
    <mergeCell ref="DNC87:DNW87"/>
    <mergeCell ref="DNX87:DOR87"/>
    <mergeCell ref="DOS87:DPH87"/>
    <mergeCell ref="DPI87:DPX87"/>
    <mergeCell ref="DPY87:DQP87"/>
    <mergeCell ref="DQQ87:DRK87"/>
    <mergeCell ref="DRL87:DSF87"/>
    <mergeCell ref="DSG87:DSV87"/>
    <mergeCell ref="DSW87:DTL87"/>
    <mergeCell ref="DTM87:DUD87"/>
    <mergeCell ref="DUE87:DUY87"/>
    <mergeCell ref="DUZ87:DVT87"/>
    <mergeCell ref="DVU87:DWJ87"/>
    <mergeCell ref="DWK87:DWZ87"/>
    <mergeCell ref="DXA87:DXR87"/>
    <mergeCell ref="DXS87:DYM87"/>
    <mergeCell ref="DAO87:DBD87"/>
    <mergeCell ref="DBE87:DBT87"/>
    <mergeCell ref="DBU87:DCL87"/>
    <mergeCell ref="DCM87:DDG87"/>
    <mergeCell ref="DDH87:DEB87"/>
    <mergeCell ref="DEC87:DER87"/>
    <mergeCell ref="DES87:DFH87"/>
    <mergeCell ref="DFI87:DFZ87"/>
    <mergeCell ref="DGA87:DGU87"/>
    <mergeCell ref="DGV87:DHP87"/>
    <mergeCell ref="DHQ87:DIF87"/>
    <mergeCell ref="DIG87:DIV87"/>
    <mergeCell ref="DIW87:DJN87"/>
    <mergeCell ref="DJO87:DKI87"/>
    <mergeCell ref="DKJ87:DLD87"/>
    <mergeCell ref="DLE87:DLT87"/>
    <mergeCell ref="DLU87:DMJ87"/>
    <mergeCell ref="COI87:CPC87"/>
    <mergeCell ref="CPD87:CPX87"/>
    <mergeCell ref="CPY87:CQN87"/>
    <mergeCell ref="CQO87:CRD87"/>
    <mergeCell ref="CRE87:CRV87"/>
    <mergeCell ref="CRW87:CSQ87"/>
    <mergeCell ref="CSR87:CTL87"/>
    <mergeCell ref="CTM87:CUB87"/>
    <mergeCell ref="CUC87:CUR87"/>
    <mergeCell ref="CUS87:CVJ87"/>
    <mergeCell ref="CVK87:CWE87"/>
    <mergeCell ref="CWF87:CWZ87"/>
    <mergeCell ref="CXA87:CXP87"/>
    <mergeCell ref="CXQ87:CYF87"/>
    <mergeCell ref="CYG87:CYX87"/>
    <mergeCell ref="CYY87:CZS87"/>
    <mergeCell ref="CZT87:DAN87"/>
    <mergeCell ref="CCK87:CCZ87"/>
    <mergeCell ref="CDA87:CDR87"/>
    <mergeCell ref="CDS87:CEM87"/>
    <mergeCell ref="CEN87:CFH87"/>
    <mergeCell ref="CFI87:CFX87"/>
    <mergeCell ref="CFY87:CGN87"/>
    <mergeCell ref="CGO87:CHF87"/>
    <mergeCell ref="CHG87:CIA87"/>
    <mergeCell ref="CIB87:CIV87"/>
    <mergeCell ref="CIW87:CJL87"/>
    <mergeCell ref="CJM87:CKB87"/>
    <mergeCell ref="CKC87:CKT87"/>
    <mergeCell ref="CKU87:CLO87"/>
    <mergeCell ref="CLP87:CMJ87"/>
    <mergeCell ref="CMK87:CMZ87"/>
    <mergeCell ref="CNA87:CNP87"/>
    <mergeCell ref="CNQ87:COH87"/>
    <mergeCell ref="BQJ87:BRD87"/>
    <mergeCell ref="BRE87:BRT87"/>
    <mergeCell ref="BRU87:BSJ87"/>
    <mergeCell ref="BSK87:BTB87"/>
    <mergeCell ref="BTC87:BTW87"/>
    <mergeCell ref="BTX87:BUR87"/>
    <mergeCell ref="BUS87:BVH87"/>
    <mergeCell ref="BVI87:BVX87"/>
    <mergeCell ref="BVY87:BWP87"/>
    <mergeCell ref="BWQ87:BXK87"/>
    <mergeCell ref="BXL87:BYF87"/>
    <mergeCell ref="BYG87:BYV87"/>
    <mergeCell ref="BYW87:BZL87"/>
    <mergeCell ref="BZM87:CAD87"/>
    <mergeCell ref="CAE87:CAY87"/>
    <mergeCell ref="CAZ87:CBT87"/>
    <mergeCell ref="CBU87:CCJ87"/>
    <mergeCell ref="BEG87:BEX87"/>
    <mergeCell ref="BEY87:BFS87"/>
    <mergeCell ref="BFT87:BGN87"/>
    <mergeCell ref="BGO87:BHD87"/>
    <mergeCell ref="BHE87:BHT87"/>
    <mergeCell ref="BHU87:BIL87"/>
    <mergeCell ref="BIM87:BJG87"/>
    <mergeCell ref="BJH87:BKB87"/>
    <mergeCell ref="BKC87:BKR87"/>
    <mergeCell ref="BKS87:BLH87"/>
    <mergeCell ref="BLI87:BLZ87"/>
    <mergeCell ref="BMA87:BMU87"/>
    <mergeCell ref="BMV87:BNP87"/>
    <mergeCell ref="BNQ87:BOF87"/>
    <mergeCell ref="BOG87:BOV87"/>
    <mergeCell ref="BOW87:BPN87"/>
    <mergeCell ref="BPO87:BQI87"/>
    <mergeCell ref="ASK87:ASZ87"/>
    <mergeCell ref="ATA87:ATP87"/>
    <mergeCell ref="ATQ87:AUH87"/>
    <mergeCell ref="AUI87:AVC87"/>
    <mergeCell ref="AVD87:AVX87"/>
    <mergeCell ref="AVY87:AWN87"/>
    <mergeCell ref="AWO87:AXD87"/>
    <mergeCell ref="AXE87:AXV87"/>
    <mergeCell ref="AXW87:AYQ87"/>
    <mergeCell ref="AYR87:AZL87"/>
    <mergeCell ref="AZM87:BAB87"/>
    <mergeCell ref="BAC87:BAR87"/>
    <mergeCell ref="BAS87:BBJ87"/>
    <mergeCell ref="BBK87:BCE87"/>
    <mergeCell ref="BCF87:BCZ87"/>
    <mergeCell ref="BDA87:BDP87"/>
    <mergeCell ref="BDQ87:BEF87"/>
    <mergeCell ref="AGE87:AGY87"/>
    <mergeCell ref="AGZ87:AHT87"/>
    <mergeCell ref="AHU87:AIJ87"/>
    <mergeCell ref="AIK87:AIZ87"/>
    <mergeCell ref="AJA87:AJR87"/>
    <mergeCell ref="AJS87:AKM87"/>
    <mergeCell ref="AKN87:ALH87"/>
    <mergeCell ref="ALI87:ALX87"/>
    <mergeCell ref="ALY87:AMN87"/>
    <mergeCell ref="AMO87:ANF87"/>
    <mergeCell ref="ANG87:AOA87"/>
    <mergeCell ref="AOB87:AOV87"/>
    <mergeCell ref="AOW87:APL87"/>
    <mergeCell ref="APM87:AQB87"/>
    <mergeCell ref="AQC87:AQT87"/>
    <mergeCell ref="AQU87:ARO87"/>
    <mergeCell ref="ARP87:ASJ87"/>
    <mergeCell ref="UG87:UV87"/>
    <mergeCell ref="UW87:VN87"/>
    <mergeCell ref="VO87:WI87"/>
    <mergeCell ref="WJ87:XD87"/>
    <mergeCell ref="XE87:XT87"/>
    <mergeCell ref="XU87:YJ87"/>
    <mergeCell ref="YK87:ZB87"/>
    <mergeCell ref="ZC87:ZW87"/>
    <mergeCell ref="ZX87:AAR87"/>
    <mergeCell ref="AAS87:ABH87"/>
    <mergeCell ref="ABI87:ABX87"/>
    <mergeCell ref="ABY87:ACP87"/>
    <mergeCell ref="ACQ87:ADK87"/>
    <mergeCell ref="ADL87:AEF87"/>
    <mergeCell ref="AEG87:AEV87"/>
    <mergeCell ref="AEW87:AFL87"/>
    <mergeCell ref="AFM87:AGD87"/>
    <mergeCell ref="XEG86:XEV86"/>
    <mergeCell ref="XEW86:XFD86"/>
    <mergeCell ref="A87:P87"/>
    <mergeCell ref="Q87:AH87"/>
    <mergeCell ref="AI87:BC87"/>
    <mergeCell ref="BD87:BX87"/>
    <mergeCell ref="BY87:CN87"/>
    <mergeCell ref="CO87:DD87"/>
    <mergeCell ref="DE87:DV87"/>
    <mergeCell ref="DW87:EQ87"/>
    <mergeCell ref="ER87:FL87"/>
    <mergeCell ref="FM87:GB87"/>
    <mergeCell ref="GC87:GR87"/>
    <mergeCell ref="GS87:HJ87"/>
    <mergeCell ref="HK87:IE87"/>
    <mergeCell ref="IF87:IZ87"/>
    <mergeCell ref="JA87:JP87"/>
    <mergeCell ref="JQ87:KF87"/>
    <mergeCell ref="KG87:KX87"/>
    <mergeCell ref="KY87:LS87"/>
    <mergeCell ref="LT87:MN87"/>
    <mergeCell ref="MO87:ND87"/>
    <mergeCell ref="NE87:NT87"/>
    <mergeCell ref="NU87:OL87"/>
    <mergeCell ref="OM87:PG87"/>
    <mergeCell ref="PH87:QB87"/>
    <mergeCell ref="QC87:QR87"/>
    <mergeCell ref="QS87:RH87"/>
    <mergeCell ref="RI87:RZ87"/>
    <mergeCell ref="SA87:SU87"/>
    <mergeCell ref="SV87:TP87"/>
    <mergeCell ref="TQ87:UF87"/>
    <mergeCell ref="WSA86:WSU86"/>
    <mergeCell ref="WSV86:WTP86"/>
    <mergeCell ref="WTQ86:WUF86"/>
    <mergeCell ref="WUG86:WUV86"/>
    <mergeCell ref="WUW86:WVN86"/>
    <mergeCell ref="WVO86:WWI86"/>
    <mergeCell ref="WWJ86:WXD86"/>
    <mergeCell ref="WXE86:WXT86"/>
    <mergeCell ref="WXU86:WYJ86"/>
    <mergeCell ref="WYK86:WZB86"/>
    <mergeCell ref="WZC86:WZW86"/>
    <mergeCell ref="WZX86:XAR86"/>
    <mergeCell ref="XAS86:XBH86"/>
    <mergeCell ref="XBI86:XBX86"/>
    <mergeCell ref="XBY86:XCP86"/>
    <mergeCell ref="XCQ86:XDK86"/>
    <mergeCell ref="XDL86:XEF86"/>
    <mergeCell ref="WGC86:WGR86"/>
    <mergeCell ref="WGS86:WHJ86"/>
    <mergeCell ref="WHK86:WIE86"/>
    <mergeCell ref="WIF86:WIZ86"/>
    <mergeCell ref="WJA86:WJP86"/>
    <mergeCell ref="WJQ86:WKF86"/>
    <mergeCell ref="WKG86:WKX86"/>
    <mergeCell ref="WKY86:WLS86"/>
    <mergeCell ref="WLT86:WMN86"/>
    <mergeCell ref="WMO86:WND86"/>
    <mergeCell ref="WNE86:WNT86"/>
    <mergeCell ref="WNU86:WOL86"/>
    <mergeCell ref="WOM86:WPG86"/>
    <mergeCell ref="WPH86:WQB86"/>
    <mergeCell ref="WQC86:WQR86"/>
    <mergeCell ref="WQS86:WRH86"/>
    <mergeCell ref="WRI86:WRZ86"/>
    <mergeCell ref="VUB86:VUV86"/>
    <mergeCell ref="VUW86:VVL86"/>
    <mergeCell ref="VVM86:VWB86"/>
    <mergeCell ref="VWC86:VWT86"/>
    <mergeCell ref="VWU86:VXO86"/>
    <mergeCell ref="VXP86:VYJ86"/>
    <mergeCell ref="VYK86:VYZ86"/>
    <mergeCell ref="VZA86:VZP86"/>
    <mergeCell ref="VZQ86:WAH86"/>
    <mergeCell ref="WAI86:WBC86"/>
    <mergeCell ref="WBD86:WBX86"/>
    <mergeCell ref="WBY86:WCN86"/>
    <mergeCell ref="WCO86:WDD86"/>
    <mergeCell ref="WDE86:WDV86"/>
    <mergeCell ref="WDW86:WEQ86"/>
    <mergeCell ref="WER86:WFL86"/>
    <mergeCell ref="WFM86:WGB86"/>
    <mergeCell ref="VHY86:VIP86"/>
    <mergeCell ref="VIQ86:VJK86"/>
    <mergeCell ref="VJL86:VKF86"/>
    <mergeCell ref="VKG86:VKV86"/>
    <mergeCell ref="VKW86:VLL86"/>
    <mergeCell ref="VLM86:VMD86"/>
    <mergeCell ref="VME86:VMY86"/>
    <mergeCell ref="VMZ86:VNT86"/>
    <mergeCell ref="VNU86:VOJ86"/>
    <mergeCell ref="VOK86:VOZ86"/>
    <mergeCell ref="VPA86:VPR86"/>
    <mergeCell ref="VPS86:VQM86"/>
    <mergeCell ref="VQN86:VRH86"/>
    <mergeCell ref="VRI86:VRX86"/>
    <mergeCell ref="VRY86:VSN86"/>
    <mergeCell ref="VSO86:VTF86"/>
    <mergeCell ref="VTG86:VUA86"/>
    <mergeCell ref="UWC86:UWR86"/>
    <mergeCell ref="UWS86:UXH86"/>
    <mergeCell ref="UXI86:UXZ86"/>
    <mergeCell ref="UYA86:UYU86"/>
    <mergeCell ref="UYV86:UZP86"/>
    <mergeCell ref="UZQ86:VAF86"/>
    <mergeCell ref="VAG86:VAV86"/>
    <mergeCell ref="VAW86:VBN86"/>
    <mergeCell ref="VBO86:VCI86"/>
    <mergeCell ref="VCJ86:VDD86"/>
    <mergeCell ref="VDE86:VDT86"/>
    <mergeCell ref="VDU86:VEJ86"/>
    <mergeCell ref="VEK86:VFB86"/>
    <mergeCell ref="VFC86:VFW86"/>
    <mergeCell ref="VFX86:VGR86"/>
    <mergeCell ref="VGS86:VHH86"/>
    <mergeCell ref="VHI86:VHX86"/>
    <mergeCell ref="UJW86:UKQ86"/>
    <mergeCell ref="UKR86:ULL86"/>
    <mergeCell ref="ULM86:UMB86"/>
    <mergeCell ref="UMC86:UMR86"/>
    <mergeCell ref="UMS86:UNJ86"/>
    <mergeCell ref="UNK86:UOE86"/>
    <mergeCell ref="UOF86:UOZ86"/>
    <mergeCell ref="UPA86:UPP86"/>
    <mergeCell ref="UPQ86:UQF86"/>
    <mergeCell ref="UQG86:UQX86"/>
    <mergeCell ref="UQY86:URS86"/>
    <mergeCell ref="URT86:USN86"/>
    <mergeCell ref="USO86:UTD86"/>
    <mergeCell ref="UTE86:UTT86"/>
    <mergeCell ref="UTU86:UUL86"/>
    <mergeCell ref="UUM86:UVG86"/>
    <mergeCell ref="UVH86:UWB86"/>
    <mergeCell ref="TXY86:TYN86"/>
    <mergeCell ref="TYO86:TZF86"/>
    <mergeCell ref="TZG86:UAA86"/>
    <mergeCell ref="UAB86:UAV86"/>
    <mergeCell ref="UAW86:UBL86"/>
    <mergeCell ref="UBM86:UCB86"/>
    <mergeCell ref="UCC86:UCT86"/>
    <mergeCell ref="UCU86:UDO86"/>
    <mergeCell ref="UDP86:UEJ86"/>
    <mergeCell ref="UEK86:UEZ86"/>
    <mergeCell ref="UFA86:UFP86"/>
    <mergeCell ref="UFQ86:UGH86"/>
    <mergeCell ref="UGI86:UHC86"/>
    <mergeCell ref="UHD86:UHX86"/>
    <mergeCell ref="UHY86:UIN86"/>
    <mergeCell ref="UIO86:UJD86"/>
    <mergeCell ref="UJE86:UJV86"/>
    <mergeCell ref="TLX86:TMR86"/>
    <mergeCell ref="TMS86:TNH86"/>
    <mergeCell ref="TNI86:TNX86"/>
    <mergeCell ref="TNY86:TOP86"/>
    <mergeCell ref="TOQ86:TPK86"/>
    <mergeCell ref="TPL86:TQF86"/>
    <mergeCell ref="TQG86:TQV86"/>
    <mergeCell ref="TQW86:TRL86"/>
    <mergeCell ref="TRM86:TSD86"/>
    <mergeCell ref="TSE86:TSY86"/>
    <mergeCell ref="TSZ86:TTT86"/>
    <mergeCell ref="TTU86:TUJ86"/>
    <mergeCell ref="TUK86:TUZ86"/>
    <mergeCell ref="TVA86:TVR86"/>
    <mergeCell ref="TVS86:TWM86"/>
    <mergeCell ref="TWN86:TXH86"/>
    <mergeCell ref="TXI86:TXX86"/>
    <mergeCell ref="SZU86:TAL86"/>
    <mergeCell ref="TAM86:TBG86"/>
    <mergeCell ref="TBH86:TCB86"/>
    <mergeCell ref="TCC86:TCR86"/>
    <mergeCell ref="TCS86:TDH86"/>
    <mergeCell ref="TDI86:TDZ86"/>
    <mergeCell ref="TEA86:TEU86"/>
    <mergeCell ref="TEV86:TFP86"/>
    <mergeCell ref="TFQ86:TGF86"/>
    <mergeCell ref="TGG86:TGV86"/>
    <mergeCell ref="TGW86:THN86"/>
    <mergeCell ref="THO86:TII86"/>
    <mergeCell ref="TIJ86:TJD86"/>
    <mergeCell ref="TJE86:TJT86"/>
    <mergeCell ref="TJU86:TKJ86"/>
    <mergeCell ref="TKK86:TLB86"/>
    <mergeCell ref="TLC86:TLW86"/>
    <mergeCell ref="SNY86:SON86"/>
    <mergeCell ref="SOO86:SPD86"/>
    <mergeCell ref="SPE86:SPV86"/>
    <mergeCell ref="SPW86:SQQ86"/>
    <mergeCell ref="SQR86:SRL86"/>
    <mergeCell ref="SRM86:SSB86"/>
    <mergeCell ref="SSC86:SSR86"/>
    <mergeCell ref="SSS86:STJ86"/>
    <mergeCell ref="STK86:SUE86"/>
    <mergeCell ref="SUF86:SUZ86"/>
    <mergeCell ref="SVA86:SVP86"/>
    <mergeCell ref="SVQ86:SWF86"/>
    <mergeCell ref="SWG86:SWX86"/>
    <mergeCell ref="SWY86:SXS86"/>
    <mergeCell ref="SXT86:SYN86"/>
    <mergeCell ref="SYO86:SZD86"/>
    <mergeCell ref="SZE86:SZT86"/>
    <mergeCell ref="SBS86:SCM86"/>
    <mergeCell ref="SCN86:SDH86"/>
    <mergeCell ref="SDI86:SDX86"/>
    <mergeCell ref="SDY86:SEN86"/>
    <mergeCell ref="SEO86:SFF86"/>
    <mergeCell ref="SFG86:SGA86"/>
    <mergeCell ref="SGB86:SGV86"/>
    <mergeCell ref="SGW86:SHL86"/>
    <mergeCell ref="SHM86:SIB86"/>
    <mergeCell ref="SIC86:SIT86"/>
    <mergeCell ref="SIU86:SJO86"/>
    <mergeCell ref="SJP86:SKJ86"/>
    <mergeCell ref="SKK86:SKZ86"/>
    <mergeCell ref="SLA86:SLP86"/>
    <mergeCell ref="SLQ86:SMH86"/>
    <mergeCell ref="SMI86:SNC86"/>
    <mergeCell ref="SND86:SNX86"/>
    <mergeCell ref="RPU86:RQJ86"/>
    <mergeCell ref="RQK86:RRB86"/>
    <mergeCell ref="RRC86:RRW86"/>
    <mergeCell ref="RRX86:RSR86"/>
    <mergeCell ref="RSS86:RTH86"/>
    <mergeCell ref="RTI86:RTX86"/>
    <mergeCell ref="RTY86:RUP86"/>
    <mergeCell ref="RUQ86:RVK86"/>
    <mergeCell ref="RVL86:RWF86"/>
    <mergeCell ref="RWG86:RWV86"/>
    <mergeCell ref="RWW86:RXL86"/>
    <mergeCell ref="RXM86:RYD86"/>
    <mergeCell ref="RYE86:RYY86"/>
    <mergeCell ref="RYZ86:RZT86"/>
    <mergeCell ref="RZU86:SAJ86"/>
    <mergeCell ref="SAK86:SAZ86"/>
    <mergeCell ref="SBA86:SBR86"/>
    <mergeCell ref="RDT86:REN86"/>
    <mergeCell ref="REO86:RFD86"/>
    <mergeCell ref="RFE86:RFT86"/>
    <mergeCell ref="RFU86:RGL86"/>
    <mergeCell ref="RGM86:RHG86"/>
    <mergeCell ref="RHH86:RIB86"/>
    <mergeCell ref="RIC86:RIR86"/>
    <mergeCell ref="RIS86:RJH86"/>
    <mergeCell ref="RJI86:RJZ86"/>
    <mergeCell ref="RKA86:RKU86"/>
    <mergeCell ref="RKV86:RLP86"/>
    <mergeCell ref="RLQ86:RMF86"/>
    <mergeCell ref="RMG86:RMV86"/>
    <mergeCell ref="RMW86:RNN86"/>
    <mergeCell ref="RNO86:ROI86"/>
    <mergeCell ref="ROJ86:RPD86"/>
    <mergeCell ref="RPE86:RPT86"/>
    <mergeCell ref="QRQ86:QSH86"/>
    <mergeCell ref="QSI86:QTC86"/>
    <mergeCell ref="QTD86:QTX86"/>
    <mergeCell ref="QTY86:QUN86"/>
    <mergeCell ref="QUO86:QVD86"/>
    <mergeCell ref="QVE86:QVV86"/>
    <mergeCell ref="QVW86:QWQ86"/>
    <mergeCell ref="QWR86:QXL86"/>
    <mergeCell ref="QXM86:QYB86"/>
    <mergeCell ref="QYC86:QYR86"/>
    <mergeCell ref="QYS86:QZJ86"/>
    <mergeCell ref="QZK86:RAE86"/>
    <mergeCell ref="RAF86:RAZ86"/>
    <mergeCell ref="RBA86:RBP86"/>
    <mergeCell ref="RBQ86:RCF86"/>
    <mergeCell ref="RCG86:RCX86"/>
    <mergeCell ref="RCY86:RDS86"/>
    <mergeCell ref="QFU86:QGJ86"/>
    <mergeCell ref="QGK86:QGZ86"/>
    <mergeCell ref="QHA86:QHR86"/>
    <mergeCell ref="QHS86:QIM86"/>
    <mergeCell ref="QIN86:QJH86"/>
    <mergeCell ref="QJI86:QJX86"/>
    <mergeCell ref="QJY86:QKN86"/>
    <mergeCell ref="QKO86:QLF86"/>
    <mergeCell ref="QLG86:QMA86"/>
    <mergeCell ref="QMB86:QMV86"/>
    <mergeCell ref="QMW86:QNL86"/>
    <mergeCell ref="QNM86:QOB86"/>
    <mergeCell ref="QOC86:QOT86"/>
    <mergeCell ref="QOU86:QPO86"/>
    <mergeCell ref="QPP86:QQJ86"/>
    <mergeCell ref="QQK86:QQZ86"/>
    <mergeCell ref="QRA86:QRP86"/>
    <mergeCell ref="PTO86:PUI86"/>
    <mergeCell ref="PUJ86:PVD86"/>
    <mergeCell ref="PVE86:PVT86"/>
    <mergeCell ref="PVU86:PWJ86"/>
    <mergeCell ref="PWK86:PXB86"/>
    <mergeCell ref="PXC86:PXW86"/>
    <mergeCell ref="PXX86:PYR86"/>
    <mergeCell ref="PYS86:PZH86"/>
    <mergeCell ref="PZI86:PZX86"/>
    <mergeCell ref="PZY86:QAP86"/>
    <mergeCell ref="QAQ86:QBK86"/>
    <mergeCell ref="QBL86:QCF86"/>
    <mergeCell ref="QCG86:QCV86"/>
    <mergeCell ref="QCW86:QDL86"/>
    <mergeCell ref="QDM86:QED86"/>
    <mergeCell ref="QEE86:QEY86"/>
    <mergeCell ref="QEZ86:QFT86"/>
    <mergeCell ref="PHQ86:PIF86"/>
    <mergeCell ref="PIG86:PIX86"/>
    <mergeCell ref="PIY86:PJS86"/>
    <mergeCell ref="PJT86:PKN86"/>
    <mergeCell ref="PKO86:PLD86"/>
    <mergeCell ref="PLE86:PLT86"/>
    <mergeCell ref="PLU86:PML86"/>
    <mergeCell ref="PMM86:PNG86"/>
    <mergeCell ref="PNH86:POB86"/>
    <mergeCell ref="POC86:POR86"/>
    <mergeCell ref="POS86:PPH86"/>
    <mergeCell ref="PPI86:PPZ86"/>
    <mergeCell ref="PQA86:PQU86"/>
    <mergeCell ref="PQV86:PRP86"/>
    <mergeCell ref="PRQ86:PSF86"/>
    <mergeCell ref="PSG86:PSV86"/>
    <mergeCell ref="PSW86:PTN86"/>
    <mergeCell ref="OVP86:OWJ86"/>
    <mergeCell ref="OWK86:OWZ86"/>
    <mergeCell ref="OXA86:OXP86"/>
    <mergeCell ref="OXQ86:OYH86"/>
    <mergeCell ref="OYI86:OZC86"/>
    <mergeCell ref="OZD86:OZX86"/>
    <mergeCell ref="OZY86:PAN86"/>
    <mergeCell ref="PAO86:PBD86"/>
    <mergeCell ref="PBE86:PBV86"/>
    <mergeCell ref="PBW86:PCQ86"/>
    <mergeCell ref="PCR86:PDL86"/>
    <mergeCell ref="PDM86:PEB86"/>
    <mergeCell ref="PEC86:PER86"/>
    <mergeCell ref="PES86:PFJ86"/>
    <mergeCell ref="PFK86:PGE86"/>
    <mergeCell ref="PGF86:PGZ86"/>
    <mergeCell ref="PHA86:PHP86"/>
    <mergeCell ref="OJM86:OKD86"/>
    <mergeCell ref="OKE86:OKY86"/>
    <mergeCell ref="OKZ86:OLT86"/>
    <mergeCell ref="OLU86:OMJ86"/>
    <mergeCell ref="OMK86:OMZ86"/>
    <mergeCell ref="ONA86:ONR86"/>
    <mergeCell ref="ONS86:OOM86"/>
    <mergeCell ref="OON86:OPH86"/>
    <mergeCell ref="OPI86:OPX86"/>
    <mergeCell ref="OPY86:OQN86"/>
    <mergeCell ref="OQO86:ORF86"/>
    <mergeCell ref="ORG86:OSA86"/>
    <mergeCell ref="OSB86:OSV86"/>
    <mergeCell ref="OSW86:OTL86"/>
    <mergeCell ref="OTM86:OUB86"/>
    <mergeCell ref="OUC86:OUT86"/>
    <mergeCell ref="OUU86:OVO86"/>
    <mergeCell ref="NXQ86:NYF86"/>
    <mergeCell ref="NYG86:NYV86"/>
    <mergeCell ref="NYW86:NZN86"/>
    <mergeCell ref="NZO86:OAI86"/>
    <mergeCell ref="OAJ86:OBD86"/>
    <mergeCell ref="OBE86:OBT86"/>
    <mergeCell ref="OBU86:OCJ86"/>
    <mergeCell ref="OCK86:ODB86"/>
    <mergeCell ref="ODC86:ODW86"/>
    <mergeCell ref="ODX86:OER86"/>
    <mergeCell ref="OES86:OFH86"/>
    <mergeCell ref="OFI86:OFX86"/>
    <mergeCell ref="OFY86:OGP86"/>
    <mergeCell ref="OGQ86:OHK86"/>
    <mergeCell ref="OHL86:OIF86"/>
    <mergeCell ref="OIG86:OIV86"/>
    <mergeCell ref="OIW86:OJL86"/>
    <mergeCell ref="NLK86:NME86"/>
    <mergeCell ref="NMF86:NMZ86"/>
    <mergeCell ref="NNA86:NNP86"/>
    <mergeCell ref="NNQ86:NOF86"/>
    <mergeCell ref="NOG86:NOX86"/>
    <mergeCell ref="NOY86:NPS86"/>
    <mergeCell ref="NPT86:NQN86"/>
    <mergeCell ref="NQO86:NRD86"/>
    <mergeCell ref="NRE86:NRT86"/>
    <mergeCell ref="NRU86:NSL86"/>
    <mergeCell ref="NSM86:NTG86"/>
    <mergeCell ref="NTH86:NUB86"/>
    <mergeCell ref="NUC86:NUR86"/>
    <mergeCell ref="NUS86:NVH86"/>
    <mergeCell ref="NVI86:NVZ86"/>
    <mergeCell ref="NWA86:NWU86"/>
    <mergeCell ref="NWV86:NXP86"/>
    <mergeCell ref="MZM86:NAB86"/>
    <mergeCell ref="NAC86:NAT86"/>
    <mergeCell ref="NAU86:NBO86"/>
    <mergeCell ref="NBP86:NCJ86"/>
    <mergeCell ref="NCK86:NCZ86"/>
    <mergeCell ref="NDA86:NDP86"/>
    <mergeCell ref="NDQ86:NEH86"/>
    <mergeCell ref="NEI86:NFC86"/>
    <mergeCell ref="NFD86:NFX86"/>
    <mergeCell ref="NFY86:NGN86"/>
    <mergeCell ref="NGO86:NHD86"/>
    <mergeCell ref="NHE86:NHV86"/>
    <mergeCell ref="NHW86:NIQ86"/>
    <mergeCell ref="NIR86:NJL86"/>
    <mergeCell ref="NJM86:NKB86"/>
    <mergeCell ref="NKC86:NKR86"/>
    <mergeCell ref="NKS86:NLJ86"/>
    <mergeCell ref="MNL86:MOF86"/>
    <mergeCell ref="MOG86:MOV86"/>
    <mergeCell ref="MOW86:MPL86"/>
    <mergeCell ref="MPM86:MQD86"/>
    <mergeCell ref="MQE86:MQY86"/>
    <mergeCell ref="MQZ86:MRT86"/>
    <mergeCell ref="MRU86:MSJ86"/>
    <mergeCell ref="MSK86:MSZ86"/>
    <mergeCell ref="MTA86:MTR86"/>
    <mergeCell ref="MTS86:MUM86"/>
    <mergeCell ref="MUN86:MVH86"/>
    <mergeCell ref="MVI86:MVX86"/>
    <mergeCell ref="MVY86:MWN86"/>
    <mergeCell ref="MWO86:MXF86"/>
    <mergeCell ref="MXG86:MYA86"/>
    <mergeCell ref="MYB86:MYV86"/>
    <mergeCell ref="MYW86:MZL86"/>
    <mergeCell ref="MBI86:MBZ86"/>
    <mergeCell ref="MCA86:MCU86"/>
    <mergeCell ref="MCV86:MDP86"/>
    <mergeCell ref="MDQ86:MEF86"/>
    <mergeCell ref="MEG86:MEV86"/>
    <mergeCell ref="MEW86:MFN86"/>
    <mergeCell ref="MFO86:MGI86"/>
    <mergeCell ref="MGJ86:MHD86"/>
    <mergeCell ref="MHE86:MHT86"/>
    <mergeCell ref="MHU86:MIJ86"/>
    <mergeCell ref="MIK86:MJB86"/>
    <mergeCell ref="MJC86:MJW86"/>
    <mergeCell ref="MJX86:MKR86"/>
    <mergeCell ref="MKS86:MLH86"/>
    <mergeCell ref="MLI86:MLX86"/>
    <mergeCell ref="MLY86:MMP86"/>
    <mergeCell ref="MMQ86:MNK86"/>
    <mergeCell ref="LPM86:LQB86"/>
    <mergeCell ref="LQC86:LQR86"/>
    <mergeCell ref="LQS86:LRJ86"/>
    <mergeCell ref="LRK86:LSE86"/>
    <mergeCell ref="LSF86:LSZ86"/>
    <mergeCell ref="LTA86:LTP86"/>
    <mergeCell ref="LTQ86:LUF86"/>
    <mergeCell ref="LUG86:LUX86"/>
    <mergeCell ref="LUY86:LVS86"/>
    <mergeCell ref="LVT86:LWN86"/>
    <mergeCell ref="LWO86:LXD86"/>
    <mergeCell ref="LXE86:LXT86"/>
    <mergeCell ref="LXU86:LYL86"/>
    <mergeCell ref="LYM86:LZG86"/>
    <mergeCell ref="LZH86:MAB86"/>
    <mergeCell ref="MAC86:MAR86"/>
    <mergeCell ref="MAS86:MBH86"/>
    <mergeCell ref="LDG86:LEA86"/>
    <mergeCell ref="LEB86:LEV86"/>
    <mergeCell ref="LEW86:LFL86"/>
    <mergeCell ref="LFM86:LGB86"/>
    <mergeCell ref="LGC86:LGT86"/>
    <mergeCell ref="LGU86:LHO86"/>
    <mergeCell ref="LHP86:LIJ86"/>
    <mergeCell ref="LIK86:LIZ86"/>
    <mergeCell ref="LJA86:LJP86"/>
    <mergeCell ref="LJQ86:LKH86"/>
    <mergeCell ref="LKI86:LLC86"/>
    <mergeCell ref="LLD86:LLX86"/>
    <mergeCell ref="LLY86:LMN86"/>
    <mergeCell ref="LMO86:LND86"/>
    <mergeCell ref="LNE86:LNV86"/>
    <mergeCell ref="LNW86:LOQ86"/>
    <mergeCell ref="LOR86:LPL86"/>
    <mergeCell ref="KRI86:KRX86"/>
    <mergeCell ref="KRY86:KSP86"/>
    <mergeCell ref="KSQ86:KTK86"/>
    <mergeCell ref="KTL86:KUF86"/>
    <mergeCell ref="KUG86:KUV86"/>
    <mergeCell ref="KUW86:KVL86"/>
    <mergeCell ref="KVM86:KWD86"/>
    <mergeCell ref="KWE86:KWY86"/>
    <mergeCell ref="KWZ86:KXT86"/>
    <mergeCell ref="KXU86:KYJ86"/>
    <mergeCell ref="KYK86:KYZ86"/>
    <mergeCell ref="KZA86:KZR86"/>
    <mergeCell ref="KZS86:LAM86"/>
    <mergeCell ref="LAN86:LBH86"/>
    <mergeCell ref="LBI86:LBX86"/>
    <mergeCell ref="LBY86:LCN86"/>
    <mergeCell ref="LCO86:LDF86"/>
    <mergeCell ref="KFH86:KGB86"/>
    <mergeCell ref="KGC86:KGR86"/>
    <mergeCell ref="KGS86:KHH86"/>
    <mergeCell ref="KHI86:KHZ86"/>
    <mergeCell ref="KIA86:KIU86"/>
    <mergeCell ref="KIV86:KJP86"/>
    <mergeCell ref="KJQ86:KKF86"/>
    <mergeCell ref="KKG86:KKV86"/>
    <mergeCell ref="KKW86:KLN86"/>
    <mergeCell ref="KLO86:KMI86"/>
    <mergeCell ref="KMJ86:KND86"/>
    <mergeCell ref="KNE86:KNT86"/>
    <mergeCell ref="KNU86:KOJ86"/>
    <mergeCell ref="KOK86:KPB86"/>
    <mergeCell ref="KPC86:KPW86"/>
    <mergeCell ref="KPX86:KQR86"/>
    <mergeCell ref="KQS86:KRH86"/>
    <mergeCell ref="JTE86:JTV86"/>
    <mergeCell ref="JTW86:JUQ86"/>
    <mergeCell ref="JUR86:JVL86"/>
    <mergeCell ref="JVM86:JWB86"/>
    <mergeCell ref="JWC86:JWR86"/>
    <mergeCell ref="JWS86:JXJ86"/>
    <mergeCell ref="JXK86:JYE86"/>
    <mergeCell ref="JYF86:JYZ86"/>
    <mergeCell ref="JZA86:JZP86"/>
    <mergeCell ref="JZQ86:KAF86"/>
    <mergeCell ref="KAG86:KAX86"/>
    <mergeCell ref="KAY86:KBS86"/>
    <mergeCell ref="KBT86:KCN86"/>
    <mergeCell ref="KCO86:KDD86"/>
    <mergeCell ref="KDE86:KDT86"/>
    <mergeCell ref="KDU86:KEL86"/>
    <mergeCell ref="KEM86:KFG86"/>
    <mergeCell ref="JHI86:JHX86"/>
    <mergeCell ref="JHY86:JIN86"/>
    <mergeCell ref="JIO86:JJF86"/>
    <mergeCell ref="JJG86:JKA86"/>
    <mergeCell ref="JKB86:JKV86"/>
    <mergeCell ref="JKW86:JLL86"/>
    <mergeCell ref="JLM86:JMB86"/>
    <mergeCell ref="JMC86:JMT86"/>
    <mergeCell ref="JMU86:JNO86"/>
    <mergeCell ref="JNP86:JOJ86"/>
    <mergeCell ref="JOK86:JOZ86"/>
    <mergeCell ref="JPA86:JPP86"/>
    <mergeCell ref="JPQ86:JQH86"/>
    <mergeCell ref="JQI86:JRC86"/>
    <mergeCell ref="JRD86:JRX86"/>
    <mergeCell ref="JRY86:JSN86"/>
    <mergeCell ref="JSO86:JTD86"/>
    <mergeCell ref="IVC86:IVW86"/>
    <mergeCell ref="IVX86:IWR86"/>
    <mergeCell ref="IWS86:IXH86"/>
    <mergeCell ref="IXI86:IXX86"/>
    <mergeCell ref="IXY86:IYP86"/>
    <mergeCell ref="IYQ86:IZK86"/>
    <mergeCell ref="IZL86:JAF86"/>
    <mergeCell ref="JAG86:JAV86"/>
    <mergeCell ref="JAW86:JBL86"/>
    <mergeCell ref="JBM86:JCD86"/>
    <mergeCell ref="JCE86:JCY86"/>
    <mergeCell ref="JCZ86:JDT86"/>
    <mergeCell ref="JDU86:JEJ86"/>
    <mergeCell ref="JEK86:JEZ86"/>
    <mergeCell ref="JFA86:JFR86"/>
    <mergeCell ref="JFS86:JGM86"/>
    <mergeCell ref="JGN86:JHH86"/>
    <mergeCell ref="IJE86:IJT86"/>
    <mergeCell ref="IJU86:IKL86"/>
    <mergeCell ref="IKM86:ILG86"/>
    <mergeCell ref="ILH86:IMB86"/>
    <mergeCell ref="IMC86:IMR86"/>
    <mergeCell ref="IMS86:INH86"/>
    <mergeCell ref="INI86:INZ86"/>
    <mergeCell ref="IOA86:IOU86"/>
    <mergeCell ref="IOV86:IPP86"/>
    <mergeCell ref="IPQ86:IQF86"/>
    <mergeCell ref="IQG86:IQV86"/>
    <mergeCell ref="IQW86:IRN86"/>
    <mergeCell ref="IRO86:ISI86"/>
    <mergeCell ref="ISJ86:ITD86"/>
    <mergeCell ref="ITE86:ITT86"/>
    <mergeCell ref="ITU86:IUJ86"/>
    <mergeCell ref="IUK86:IVB86"/>
    <mergeCell ref="HXD86:HXX86"/>
    <mergeCell ref="HXY86:HYN86"/>
    <mergeCell ref="HYO86:HZD86"/>
    <mergeCell ref="HZE86:HZV86"/>
    <mergeCell ref="HZW86:IAQ86"/>
    <mergeCell ref="IAR86:IBL86"/>
    <mergeCell ref="IBM86:ICB86"/>
    <mergeCell ref="ICC86:ICR86"/>
    <mergeCell ref="ICS86:IDJ86"/>
    <mergeCell ref="IDK86:IEE86"/>
    <mergeCell ref="IEF86:IEZ86"/>
    <mergeCell ref="IFA86:IFP86"/>
    <mergeCell ref="IFQ86:IGF86"/>
    <mergeCell ref="IGG86:IGX86"/>
    <mergeCell ref="IGY86:IHS86"/>
    <mergeCell ref="IHT86:IIN86"/>
    <mergeCell ref="IIO86:IJD86"/>
    <mergeCell ref="HLA86:HLR86"/>
    <mergeCell ref="HLS86:HMM86"/>
    <mergeCell ref="HMN86:HNH86"/>
    <mergeCell ref="HNI86:HNX86"/>
    <mergeCell ref="HNY86:HON86"/>
    <mergeCell ref="HOO86:HPF86"/>
    <mergeCell ref="HPG86:HQA86"/>
    <mergeCell ref="HQB86:HQV86"/>
    <mergeCell ref="HQW86:HRL86"/>
    <mergeCell ref="HRM86:HSB86"/>
    <mergeCell ref="HSC86:HST86"/>
    <mergeCell ref="HSU86:HTO86"/>
    <mergeCell ref="HTP86:HUJ86"/>
    <mergeCell ref="HUK86:HUZ86"/>
    <mergeCell ref="HVA86:HVP86"/>
    <mergeCell ref="HVQ86:HWH86"/>
    <mergeCell ref="HWI86:HXC86"/>
    <mergeCell ref="GZE86:GZT86"/>
    <mergeCell ref="GZU86:HAJ86"/>
    <mergeCell ref="HAK86:HBB86"/>
    <mergeCell ref="HBC86:HBW86"/>
    <mergeCell ref="HBX86:HCR86"/>
    <mergeCell ref="HCS86:HDH86"/>
    <mergeCell ref="HDI86:HDX86"/>
    <mergeCell ref="HDY86:HEP86"/>
    <mergeCell ref="HEQ86:HFK86"/>
    <mergeCell ref="HFL86:HGF86"/>
    <mergeCell ref="HGG86:HGV86"/>
    <mergeCell ref="HGW86:HHL86"/>
    <mergeCell ref="HHM86:HID86"/>
    <mergeCell ref="HIE86:HIY86"/>
    <mergeCell ref="HIZ86:HJT86"/>
    <mergeCell ref="HJU86:HKJ86"/>
    <mergeCell ref="HKK86:HKZ86"/>
    <mergeCell ref="GMY86:GNS86"/>
    <mergeCell ref="GNT86:GON86"/>
    <mergeCell ref="GOO86:GPD86"/>
    <mergeCell ref="GPE86:GPT86"/>
    <mergeCell ref="GPU86:GQL86"/>
    <mergeCell ref="GQM86:GRG86"/>
    <mergeCell ref="GRH86:GSB86"/>
    <mergeCell ref="GSC86:GSR86"/>
    <mergeCell ref="GSS86:GTH86"/>
    <mergeCell ref="GTI86:GTZ86"/>
    <mergeCell ref="GUA86:GUU86"/>
    <mergeCell ref="GUV86:GVP86"/>
    <mergeCell ref="GVQ86:GWF86"/>
    <mergeCell ref="GWG86:GWV86"/>
    <mergeCell ref="GWW86:GXN86"/>
    <mergeCell ref="GXO86:GYI86"/>
    <mergeCell ref="GYJ86:GZD86"/>
    <mergeCell ref="GBA86:GBP86"/>
    <mergeCell ref="GBQ86:GCH86"/>
    <mergeCell ref="GCI86:GDC86"/>
    <mergeCell ref="GDD86:GDX86"/>
    <mergeCell ref="GDY86:GEN86"/>
    <mergeCell ref="GEO86:GFD86"/>
    <mergeCell ref="GFE86:GFV86"/>
    <mergeCell ref="GFW86:GGQ86"/>
    <mergeCell ref="GGR86:GHL86"/>
    <mergeCell ref="GHM86:GIB86"/>
    <mergeCell ref="GIC86:GIR86"/>
    <mergeCell ref="GIS86:GJJ86"/>
    <mergeCell ref="GJK86:GKE86"/>
    <mergeCell ref="GKF86:GKZ86"/>
    <mergeCell ref="GLA86:GLP86"/>
    <mergeCell ref="GLQ86:GMF86"/>
    <mergeCell ref="GMG86:GMX86"/>
    <mergeCell ref="FOZ86:FPT86"/>
    <mergeCell ref="FPU86:FQJ86"/>
    <mergeCell ref="FQK86:FQZ86"/>
    <mergeCell ref="FRA86:FRR86"/>
    <mergeCell ref="FRS86:FSM86"/>
    <mergeCell ref="FSN86:FTH86"/>
    <mergeCell ref="FTI86:FTX86"/>
    <mergeCell ref="FTY86:FUN86"/>
    <mergeCell ref="FUO86:FVF86"/>
    <mergeCell ref="FVG86:FWA86"/>
    <mergeCell ref="FWB86:FWV86"/>
    <mergeCell ref="FWW86:FXL86"/>
    <mergeCell ref="FXM86:FYB86"/>
    <mergeCell ref="FYC86:FYT86"/>
    <mergeCell ref="FYU86:FZO86"/>
    <mergeCell ref="FZP86:GAJ86"/>
    <mergeCell ref="GAK86:GAZ86"/>
    <mergeCell ref="FCW86:FDN86"/>
    <mergeCell ref="FDO86:FEI86"/>
    <mergeCell ref="FEJ86:FFD86"/>
    <mergeCell ref="FFE86:FFT86"/>
    <mergeCell ref="FFU86:FGJ86"/>
    <mergeCell ref="FGK86:FHB86"/>
    <mergeCell ref="FHC86:FHW86"/>
    <mergeCell ref="FHX86:FIR86"/>
    <mergeCell ref="FIS86:FJH86"/>
    <mergeCell ref="FJI86:FJX86"/>
    <mergeCell ref="FJY86:FKP86"/>
    <mergeCell ref="FKQ86:FLK86"/>
    <mergeCell ref="FLL86:FMF86"/>
    <mergeCell ref="FMG86:FMV86"/>
    <mergeCell ref="FMW86:FNL86"/>
    <mergeCell ref="FNM86:FOD86"/>
    <mergeCell ref="FOE86:FOY86"/>
    <mergeCell ref="ERA86:ERP86"/>
    <mergeCell ref="ERQ86:ESF86"/>
    <mergeCell ref="ESG86:ESX86"/>
    <mergeCell ref="ESY86:ETS86"/>
    <mergeCell ref="ETT86:EUN86"/>
    <mergeCell ref="EUO86:EVD86"/>
    <mergeCell ref="EVE86:EVT86"/>
    <mergeCell ref="EVU86:EWL86"/>
    <mergeCell ref="EWM86:EXG86"/>
    <mergeCell ref="EXH86:EYB86"/>
    <mergeCell ref="EYC86:EYR86"/>
    <mergeCell ref="EYS86:EZH86"/>
    <mergeCell ref="EZI86:EZZ86"/>
    <mergeCell ref="FAA86:FAU86"/>
    <mergeCell ref="FAV86:FBP86"/>
    <mergeCell ref="FBQ86:FCF86"/>
    <mergeCell ref="FCG86:FCV86"/>
    <mergeCell ref="EEU86:EFO86"/>
    <mergeCell ref="EFP86:EGJ86"/>
    <mergeCell ref="EGK86:EGZ86"/>
    <mergeCell ref="EHA86:EHP86"/>
    <mergeCell ref="EHQ86:EIH86"/>
    <mergeCell ref="EII86:EJC86"/>
    <mergeCell ref="EJD86:EJX86"/>
    <mergeCell ref="EJY86:EKN86"/>
    <mergeCell ref="EKO86:ELD86"/>
    <mergeCell ref="ELE86:ELV86"/>
    <mergeCell ref="ELW86:EMQ86"/>
    <mergeCell ref="EMR86:ENL86"/>
    <mergeCell ref="ENM86:EOB86"/>
    <mergeCell ref="EOC86:EOR86"/>
    <mergeCell ref="EOS86:EPJ86"/>
    <mergeCell ref="EPK86:EQE86"/>
    <mergeCell ref="EQF86:EQZ86"/>
    <mergeCell ref="DSW86:DTL86"/>
    <mergeCell ref="DTM86:DUD86"/>
    <mergeCell ref="DUE86:DUY86"/>
    <mergeCell ref="DUZ86:DVT86"/>
    <mergeCell ref="DVU86:DWJ86"/>
    <mergeCell ref="DWK86:DWZ86"/>
    <mergeCell ref="DXA86:DXR86"/>
    <mergeCell ref="DXS86:DYM86"/>
    <mergeCell ref="DYN86:DZH86"/>
    <mergeCell ref="DZI86:DZX86"/>
    <mergeCell ref="DZY86:EAN86"/>
    <mergeCell ref="EAO86:EBF86"/>
    <mergeCell ref="EBG86:ECA86"/>
    <mergeCell ref="ECB86:ECV86"/>
    <mergeCell ref="ECW86:EDL86"/>
    <mergeCell ref="EDM86:EEB86"/>
    <mergeCell ref="EEC86:EET86"/>
    <mergeCell ref="DGV86:DHP86"/>
    <mergeCell ref="DHQ86:DIF86"/>
    <mergeCell ref="DIG86:DIV86"/>
    <mergeCell ref="DIW86:DJN86"/>
    <mergeCell ref="DJO86:DKI86"/>
    <mergeCell ref="DKJ86:DLD86"/>
    <mergeCell ref="DLE86:DLT86"/>
    <mergeCell ref="DLU86:DMJ86"/>
    <mergeCell ref="DMK86:DNB86"/>
    <mergeCell ref="DNC86:DNW86"/>
    <mergeCell ref="DNX86:DOR86"/>
    <mergeCell ref="DOS86:DPH86"/>
    <mergeCell ref="DPI86:DPX86"/>
    <mergeCell ref="DPY86:DQP86"/>
    <mergeCell ref="DQQ86:DRK86"/>
    <mergeCell ref="DRL86:DSF86"/>
    <mergeCell ref="DSG86:DSV86"/>
    <mergeCell ref="CUS86:CVJ86"/>
    <mergeCell ref="CVK86:CWE86"/>
    <mergeCell ref="CWF86:CWZ86"/>
    <mergeCell ref="CXA86:CXP86"/>
    <mergeCell ref="CXQ86:CYF86"/>
    <mergeCell ref="CYG86:CYX86"/>
    <mergeCell ref="CYY86:CZS86"/>
    <mergeCell ref="CZT86:DAN86"/>
    <mergeCell ref="DAO86:DBD86"/>
    <mergeCell ref="DBE86:DBT86"/>
    <mergeCell ref="DBU86:DCL86"/>
    <mergeCell ref="DCM86:DDG86"/>
    <mergeCell ref="DDH86:DEB86"/>
    <mergeCell ref="DEC86:DER86"/>
    <mergeCell ref="DES86:DFH86"/>
    <mergeCell ref="DFI86:DFZ86"/>
    <mergeCell ref="DGA86:DGU86"/>
    <mergeCell ref="CIW86:CJL86"/>
    <mergeCell ref="CJM86:CKB86"/>
    <mergeCell ref="CKC86:CKT86"/>
    <mergeCell ref="CKU86:CLO86"/>
    <mergeCell ref="CLP86:CMJ86"/>
    <mergeCell ref="CMK86:CMZ86"/>
    <mergeCell ref="CNA86:CNP86"/>
    <mergeCell ref="CNQ86:COH86"/>
    <mergeCell ref="COI86:CPC86"/>
    <mergeCell ref="CPD86:CPX86"/>
    <mergeCell ref="CPY86:CQN86"/>
    <mergeCell ref="CQO86:CRD86"/>
    <mergeCell ref="CRE86:CRV86"/>
    <mergeCell ref="CRW86:CSQ86"/>
    <mergeCell ref="CSR86:CTL86"/>
    <mergeCell ref="CTM86:CUB86"/>
    <mergeCell ref="CUC86:CUR86"/>
    <mergeCell ref="BWQ86:BXK86"/>
    <mergeCell ref="BXL86:BYF86"/>
    <mergeCell ref="BYG86:BYV86"/>
    <mergeCell ref="BYW86:BZL86"/>
    <mergeCell ref="BZM86:CAD86"/>
    <mergeCell ref="CAE86:CAY86"/>
    <mergeCell ref="CAZ86:CBT86"/>
    <mergeCell ref="CBU86:CCJ86"/>
    <mergeCell ref="CCK86:CCZ86"/>
    <mergeCell ref="CDA86:CDR86"/>
    <mergeCell ref="CDS86:CEM86"/>
    <mergeCell ref="CEN86:CFH86"/>
    <mergeCell ref="CFI86:CFX86"/>
    <mergeCell ref="CFY86:CGN86"/>
    <mergeCell ref="CGO86:CHF86"/>
    <mergeCell ref="CHG86:CIA86"/>
    <mergeCell ref="CIB86:CIV86"/>
    <mergeCell ref="BKS86:BLH86"/>
    <mergeCell ref="BLI86:BLZ86"/>
    <mergeCell ref="BMA86:BMU86"/>
    <mergeCell ref="BMV86:BNP86"/>
    <mergeCell ref="BNQ86:BOF86"/>
    <mergeCell ref="BOG86:BOV86"/>
    <mergeCell ref="BOW86:BPN86"/>
    <mergeCell ref="BPO86:BQI86"/>
    <mergeCell ref="BQJ86:BRD86"/>
    <mergeCell ref="BRE86:BRT86"/>
    <mergeCell ref="BRU86:BSJ86"/>
    <mergeCell ref="BSK86:BTB86"/>
    <mergeCell ref="BTC86:BTW86"/>
    <mergeCell ref="BTX86:BUR86"/>
    <mergeCell ref="BUS86:BVH86"/>
    <mergeCell ref="BVI86:BVX86"/>
    <mergeCell ref="BVY86:BWP86"/>
    <mergeCell ref="AYR86:AZL86"/>
    <mergeCell ref="AZM86:BAB86"/>
    <mergeCell ref="BAC86:BAR86"/>
    <mergeCell ref="BAS86:BBJ86"/>
    <mergeCell ref="BBK86:BCE86"/>
    <mergeCell ref="BCF86:BCZ86"/>
    <mergeCell ref="BDA86:BDP86"/>
    <mergeCell ref="BDQ86:BEF86"/>
    <mergeCell ref="BEG86:BEX86"/>
    <mergeCell ref="BEY86:BFS86"/>
    <mergeCell ref="BFT86:BGN86"/>
    <mergeCell ref="BGO86:BHD86"/>
    <mergeCell ref="BHE86:BHT86"/>
    <mergeCell ref="BHU86:BIL86"/>
    <mergeCell ref="BIM86:BJG86"/>
    <mergeCell ref="BJH86:BKB86"/>
    <mergeCell ref="BKC86:BKR86"/>
    <mergeCell ref="AMO86:ANF86"/>
    <mergeCell ref="ANG86:AOA86"/>
    <mergeCell ref="AOB86:AOV86"/>
    <mergeCell ref="AOW86:APL86"/>
    <mergeCell ref="APM86:AQB86"/>
    <mergeCell ref="AQC86:AQT86"/>
    <mergeCell ref="AQU86:ARO86"/>
    <mergeCell ref="ARP86:ASJ86"/>
    <mergeCell ref="ASK86:ASZ86"/>
    <mergeCell ref="ATA86:ATP86"/>
    <mergeCell ref="ATQ86:AUH86"/>
    <mergeCell ref="AUI86:AVC86"/>
    <mergeCell ref="AVD86:AVX86"/>
    <mergeCell ref="AVY86:AWN86"/>
    <mergeCell ref="AWO86:AXD86"/>
    <mergeCell ref="AXE86:AXV86"/>
    <mergeCell ref="AXW86:AYQ86"/>
    <mergeCell ref="AAS86:ABH86"/>
    <mergeCell ref="ABI86:ABX86"/>
    <mergeCell ref="ABY86:ACP86"/>
    <mergeCell ref="ACQ86:ADK86"/>
    <mergeCell ref="ADL86:AEF86"/>
    <mergeCell ref="AEG86:AEV86"/>
    <mergeCell ref="AEW86:AFL86"/>
    <mergeCell ref="AFM86:AGD86"/>
    <mergeCell ref="AGE86:AGY86"/>
    <mergeCell ref="AGZ86:AHT86"/>
    <mergeCell ref="AHU86:AIJ86"/>
    <mergeCell ref="AIK86:AIZ86"/>
    <mergeCell ref="AJA86:AJR86"/>
    <mergeCell ref="AJS86:AKM86"/>
    <mergeCell ref="AKN86:ALH86"/>
    <mergeCell ref="ALI86:ALX86"/>
    <mergeCell ref="ALY86:AMN86"/>
    <mergeCell ref="OM86:PG86"/>
    <mergeCell ref="PH86:QB86"/>
    <mergeCell ref="QC86:QR86"/>
    <mergeCell ref="QS86:RH86"/>
    <mergeCell ref="RI86:RZ86"/>
    <mergeCell ref="SA86:SU86"/>
    <mergeCell ref="SV86:TP86"/>
    <mergeCell ref="TQ86:UF86"/>
    <mergeCell ref="UG86:UV86"/>
    <mergeCell ref="UW86:VN86"/>
    <mergeCell ref="VO86:WI86"/>
    <mergeCell ref="WJ86:XD86"/>
    <mergeCell ref="XE86:XT86"/>
    <mergeCell ref="XU86:YJ86"/>
    <mergeCell ref="YK86:ZB86"/>
    <mergeCell ref="ZC86:ZW86"/>
    <mergeCell ref="ZX86:AAR86"/>
    <mergeCell ref="WYK85:WZB85"/>
    <mergeCell ref="WZC85:WZW85"/>
    <mergeCell ref="WZX85:XAR85"/>
    <mergeCell ref="XAS85:XBH85"/>
    <mergeCell ref="XBI85:XBX85"/>
    <mergeCell ref="XBY85:XCP85"/>
    <mergeCell ref="XCQ85:XDK85"/>
    <mergeCell ref="XDL85:XEF85"/>
    <mergeCell ref="XEG85:XEV85"/>
    <mergeCell ref="XEW85:XFD85"/>
    <mergeCell ref="A86:P86"/>
    <mergeCell ref="Q86:AH86"/>
    <mergeCell ref="AI86:BC86"/>
    <mergeCell ref="BD86:BX86"/>
    <mergeCell ref="BY86:CN86"/>
    <mergeCell ref="CO86:DD86"/>
    <mergeCell ref="DE86:DV86"/>
    <mergeCell ref="DW86:EQ86"/>
    <mergeCell ref="ER86:FL86"/>
    <mergeCell ref="FM86:GB86"/>
    <mergeCell ref="GC86:GR86"/>
    <mergeCell ref="GS86:HJ86"/>
    <mergeCell ref="HK86:IE86"/>
    <mergeCell ref="IF86:IZ86"/>
    <mergeCell ref="JA86:JP86"/>
    <mergeCell ref="JQ86:KF86"/>
    <mergeCell ref="KG86:KX86"/>
    <mergeCell ref="KY86:LS86"/>
    <mergeCell ref="LT86:MN86"/>
    <mergeCell ref="MO86:ND86"/>
    <mergeCell ref="NE86:NT86"/>
    <mergeCell ref="NU86:OL86"/>
    <mergeCell ref="WMO85:WND85"/>
    <mergeCell ref="WNE85:WNT85"/>
    <mergeCell ref="WNU85:WOL85"/>
    <mergeCell ref="WOM85:WPG85"/>
    <mergeCell ref="WPH85:WQB85"/>
    <mergeCell ref="WQC85:WQR85"/>
    <mergeCell ref="WQS85:WRH85"/>
    <mergeCell ref="WRI85:WRZ85"/>
    <mergeCell ref="WSA85:WSU85"/>
    <mergeCell ref="WSV85:WTP85"/>
    <mergeCell ref="WTQ85:WUF85"/>
    <mergeCell ref="WUG85:WUV85"/>
    <mergeCell ref="WUW85:WVN85"/>
    <mergeCell ref="WVO85:WWI85"/>
    <mergeCell ref="WWJ85:WXD85"/>
    <mergeCell ref="WXE85:WXT85"/>
    <mergeCell ref="WXU85:WYJ85"/>
    <mergeCell ref="WAI85:WBC85"/>
    <mergeCell ref="WBD85:WBX85"/>
    <mergeCell ref="WBY85:WCN85"/>
    <mergeCell ref="WCO85:WDD85"/>
    <mergeCell ref="WDE85:WDV85"/>
    <mergeCell ref="WDW85:WEQ85"/>
    <mergeCell ref="WER85:WFL85"/>
    <mergeCell ref="WFM85:WGB85"/>
    <mergeCell ref="WGC85:WGR85"/>
    <mergeCell ref="WGS85:WHJ85"/>
    <mergeCell ref="WHK85:WIE85"/>
    <mergeCell ref="WIF85:WIZ85"/>
    <mergeCell ref="WJA85:WJP85"/>
    <mergeCell ref="WJQ85:WKF85"/>
    <mergeCell ref="WKG85:WKX85"/>
    <mergeCell ref="WKY85:WLS85"/>
    <mergeCell ref="WLT85:WMN85"/>
    <mergeCell ref="VOK85:VOZ85"/>
    <mergeCell ref="VPA85:VPR85"/>
    <mergeCell ref="VPS85:VQM85"/>
    <mergeCell ref="VQN85:VRH85"/>
    <mergeCell ref="VRI85:VRX85"/>
    <mergeCell ref="VRY85:VSN85"/>
    <mergeCell ref="VSO85:VTF85"/>
    <mergeCell ref="VTG85:VUA85"/>
    <mergeCell ref="VUB85:VUV85"/>
    <mergeCell ref="VUW85:VVL85"/>
    <mergeCell ref="VVM85:VWB85"/>
    <mergeCell ref="VWC85:VWT85"/>
    <mergeCell ref="VWU85:VXO85"/>
    <mergeCell ref="VXP85:VYJ85"/>
    <mergeCell ref="VYK85:VYZ85"/>
    <mergeCell ref="VZA85:VZP85"/>
    <mergeCell ref="VZQ85:WAH85"/>
    <mergeCell ref="VCJ85:VDD85"/>
    <mergeCell ref="VDE85:VDT85"/>
    <mergeCell ref="VDU85:VEJ85"/>
    <mergeCell ref="VEK85:VFB85"/>
    <mergeCell ref="VFC85:VFW85"/>
    <mergeCell ref="VFX85:VGR85"/>
    <mergeCell ref="VGS85:VHH85"/>
    <mergeCell ref="VHI85:VHX85"/>
    <mergeCell ref="VHY85:VIP85"/>
    <mergeCell ref="VIQ85:VJK85"/>
    <mergeCell ref="VJL85:VKF85"/>
    <mergeCell ref="VKG85:VKV85"/>
    <mergeCell ref="VKW85:VLL85"/>
    <mergeCell ref="VLM85:VMD85"/>
    <mergeCell ref="VME85:VMY85"/>
    <mergeCell ref="VMZ85:VNT85"/>
    <mergeCell ref="VNU85:VOJ85"/>
    <mergeCell ref="UQG85:UQX85"/>
    <mergeCell ref="UQY85:URS85"/>
    <mergeCell ref="URT85:USN85"/>
    <mergeCell ref="USO85:UTD85"/>
    <mergeCell ref="UTE85:UTT85"/>
    <mergeCell ref="UTU85:UUL85"/>
    <mergeCell ref="UUM85:UVG85"/>
    <mergeCell ref="UVH85:UWB85"/>
    <mergeCell ref="UWC85:UWR85"/>
    <mergeCell ref="UWS85:UXH85"/>
    <mergeCell ref="UXI85:UXZ85"/>
    <mergeCell ref="UYA85:UYU85"/>
    <mergeCell ref="UYV85:UZP85"/>
    <mergeCell ref="UZQ85:VAF85"/>
    <mergeCell ref="VAG85:VAV85"/>
    <mergeCell ref="VAW85:VBN85"/>
    <mergeCell ref="VBO85:VCI85"/>
    <mergeCell ref="UEK85:UEZ85"/>
    <mergeCell ref="UFA85:UFP85"/>
    <mergeCell ref="UFQ85:UGH85"/>
    <mergeCell ref="UGI85:UHC85"/>
    <mergeCell ref="UHD85:UHX85"/>
    <mergeCell ref="UHY85:UIN85"/>
    <mergeCell ref="UIO85:UJD85"/>
    <mergeCell ref="UJE85:UJV85"/>
    <mergeCell ref="UJW85:UKQ85"/>
    <mergeCell ref="UKR85:ULL85"/>
    <mergeCell ref="ULM85:UMB85"/>
    <mergeCell ref="UMC85:UMR85"/>
    <mergeCell ref="UMS85:UNJ85"/>
    <mergeCell ref="UNK85:UOE85"/>
    <mergeCell ref="UOF85:UOZ85"/>
    <mergeCell ref="UPA85:UPP85"/>
    <mergeCell ref="UPQ85:UQF85"/>
    <mergeCell ref="TSE85:TSY85"/>
    <mergeCell ref="TSZ85:TTT85"/>
    <mergeCell ref="TTU85:TUJ85"/>
    <mergeCell ref="TUK85:TUZ85"/>
    <mergeCell ref="TVA85:TVR85"/>
    <mergeCell ref="TVS85:TWM85"/>
    <mergeCell ref="TWN85:TXH85"/>
    <mergeCell ref="TXI85:TXX85"/>
    <mergeCell ref="TXY85:TYN85"/>
    <mergeCell ref="TYO85:TZF85"/>
    <mergeCell ref="TZG85:UAA85"/>
    <mergeCell ref="UAB85:UAV85"/>
    <mergeCell ref="UAW85:UBL85"/>
    <mergeCell ref="UBM85:UCB85"/>
    <mergeCell ref="UCC85:UCT85"/>
    <mergeCell ref="UCU85:UDO85"/>
    <mergeCell ref="UDP85:UEJ85"/>
    <mergeCell ref="TGG85:TGV85"/>
    <mergeCell ref="TGW85:THN85"/>
    <mergeCell ref="THO85:TII85"/>
    <mergeCell ref="TIJ85:TJD85"/>
    <mergeCell ref="TJE85:TJT85"/>
    <mergeCell ref="TJU85:TKJ85"/>
    <mergeCell ref="TKK85:TLB85"/>
    <mergeCell ref="TLC85:TLW85"/>
    <mergeCell ref="TLX85:TMR85"/>
    <mergeCell ref="TMS85:TNH85"/>
    <mergeCell ref="TNI85:TNX85"/>
    <mergeCell ref="TNY85:TOP85"/>
    <mergeCell ref="TOQ85:TPK85"/>
    <mergeCell ref="TPL85:TQF85"/>
    <mergeCell ref="TQG85:TQV85"/>
    <mergeCell ref="TQW85:TRL85"/>
    <mergeCell ref="TRM85:TSD85"/>
    <mergeCell ref="SUF85:SUZ85"/>
    <mergeCell ref="SVA85:SVP85"/>
    <mergeCell ref="SVQ85:SWF85"/>
    <mergeCell ref="SWG85:SWX85"/>
    <mergeCell ref="SWY85:SXS85"/>
    <mergeCell ref="SXT85:SYN85"/>
    <mergeCell ref="SYO85:SZD85"/>
    <mergeCell ref="SZE85:SZT85"/>
    <mergeCell ref="SZU85:TAL85"/>
    <mergeCell ref="TAM85:TBG85"/>
    <mergeCell ref="TBH85:TCB85"/>
    <mergeCell ref="TCC85:TCR85"/>
    <mergeCell ref="TCS85:TDH85"/>
    <mergeCell ref="TDI85:TDZ85"/>
    <mergeCell ref="TEA85:TEU85"/>
    <mergeCell ref="TEV85:TFP85"/>
    <mergeCell ref="TFQ85:TGF85"/>
    <mergeCell ref="SIC85:SIT85"/>
    <mergeCell ref="SIU85:SJO85"/>
    <mergeCell ref="SJP85:SKJ85"/>
    <mergeCell ref="SKK85:SKZ85"/>
    <mergeCell ref="SLA85:SLP85"/>
    <mergeCell ref="SLQ85:SMH85"/>
    <mergeCell ref="SMI85:SNC85"/>
    <mergeCell ref="SND85:SNX85"/>
    <mergeCell ref="SNY85:SON85"/>
    <mergeCell ref="SOO85:SPD85"/>
    <mergeCell ref="SPE85:SPV85"/>
    <mergeCell ref="SPW85:SQQ85"/>
    <mergeCell ref="SQR85:SRL85"/>
    <mergeCell ref="SRM85:SSB85"/>
    <mergeCell ref="SSC85:SSR85"/>
    <mergeCell ref="SSS85:STJ85"/>
    <mergeCell ref="STK85:SUE85"/>
    <mergeCell ref="RWG85:RWV85"/>
    <mergeCell ref="RWW85:RXL85"/>
    <mergeCell ref="RXM85:RYD85"/>
    <mergeCell ref="RYE85:RYY85"/>
    <mergeCell ref="RYZ85:RZT85"/>
    <mergeCell ref="RZU85:SAJ85"/>
    <mergeCell ref="SAK85:SAZ85"/>
    <mergeCell ref="SBA85:SBR85"/>
    <mergeCell ref="SBS85:SCM85"/>
    <mergeCell ref="SCN85:SDH85"/>
    <mergeCell ref="SDI85:SDX85"/>
    <mergeCell ref="SDY85:SEN85"/>
    <mergeCell ref="SEO85:SFF85"/>
    <mergeCell ref="SFG85:SGA85"/>
    <mergeCell ref="SGB85:SGV85"/>
    <mergeCell ref="SGW85:SHL85"/>
    <mergeCell ref="SHM85:SIB85"/>
    <mergeCell ref="RKA85:RKU85"/>
    <mergeCell ref="RKV85:RLP85"/>
    <mergeCell ref="RLQ85:RMF85"/>
    <mergeCell ref="RMG85:RMV85"/>
    <mergeCell ref="RMW85:RNN85"/>
    <mergeCell ref="RNO85:ROI85"/>
    <mergeCell ref="ROJ85:RPD85"/>
    <mergeCell ref="RPE85:RPT85"/>
    <mergeCell ref="RPU85:RQJ85"/>
    <mergeCell ref="RQK85:RRB85"/>
    <mergeCell ref="RRC85:RRW85"/>
    <mergeCell ref="RRX85:RSR85"/>
    <mergeCell ref="RSS85:RTH85"/>
    <mergeCell ref="RTI85:RTX85"/>
    <mergeCell ref="RTY85:RUP85"/>
    <mergeCell ref="RUQ85:RVK85"/>
    <mergeCell ref="RVL85:RWF85"/>
    <mergeCell ref="QYC85:QYR85"/>
    <mergeCell ref="QYS85:QZJ85"/>
    <mergeCell ref="QZK85:RAE85"/>
    <mergeCell ref="RAF85:RAZ85"/>
    <mergeCell ref="RBA85:RBP85"/>
    <mergeCell ref="RBQ85:RCF85"/>
    <mergeCell ref="RCG85:RCX85"/>
    <mergeCell ref="RCY85:RDS85"/>
    <mergeCell ref="RDT85:REN85"/>
    <mergeCell ref="REO85:RFD85"/>
    <mergeCell ref="RFE85:RFT85"/>
    <mergeCell ref="RFU85:RGL85"/>
    <mergeCell ref="RGM85:RHG85"/>
    <mergeCell ref="RHH85:RIB85"/>
    <mergeCell ref="RIC85:RIR85"/>
    <mergeCell ref="RIS85:RJH85"/>
    <mergeCell ref="RJI85:RJZ85"/>
    <mergeCell ref="QMB85:QMV85"/>
    <mergeCell ref="QMW85:QNL85"/>
    <mergeCell ref="QNM85:QOB85"/>
    <mergeCell ref="QOC85:QOT85"/>
    <mergeCell ref="QOU85:QPO85"/>
    <mergeCell ref="QPP85:QQJ85"/>
    <mergeCell ref="QQK85:QQZ85"/>
    <mergeCell ref="QRA85:QRP85"/>
    <mergeCell ref="QRQ85:QSH85"/>
    <mergeCell ref="QSI85:QTC85"/>
    <mergeCell ref="QTD85:QTX85"/>
    <mergeCell ref="QTY85:QUN85"/>
    <mergeCell ref="QUO85:QVD85"/>
    <mergeCell ref="QVE85:QVV85"/>
    <mergeCell ref="QVW85:QWQ85"/>
    <mergeCell ref="QWR85:QXL85"/>
    <mergeCell ref="QXM85:QYB85"/>
    <mergeCell ref="PZY85:QAP85"/>
    <mergeCell ref="QAQ85:QBK85"/>
    <mergeCell ref="QBL85:QCF85"/>
    <mergeCell ref="QCG85:QCV85"/>
    <mergeCell ref="QCW85:QDL85"/>
    <mergeCell ref="QDM85:QED85"/>
    <mergeCell ref="QEE85:QEY85"/>
    <mergeCell ref="QEZ85:QFT85"/>
    <mergeCell ref="QFU85:QGJ85"/>
    <mergeCell ref="QGK85:QGZ85"/>
    <mergeCell ref="QHA85:QHR85"/>
    <mergeCell ref="QHS85:QIM85"/>
    <mergeCell ref="QIN85:QJH85"/>
    <mergeCell ref="QJI85:QJX85"/>
    <mergeCell ref="QJY85:QKN85"/>
    <mergeCell ref="QKO85:QLF85"/>
    <mergeCell ref="QLG85:QMA85"/>
    <mergeCell ref="POC85:POR85"/>
    <mergeCell ref="POS85:PPH85"/>
    <mergeCell ref="PPI85:PPZ85"/>
    <mergeCell ref="PQA85:PQU85"/>
    <mergeCell ref="PQV85:PRP85"/>
    <mergeCell ref="PRQ85:PSF85"/>
    <mergeCell ref="PSG85:PSV85"/>
    <mergeCell ref="PSW85:PTN85"/>
    <mergeCell ref="PTO85:PUI85"/>
    <mergeCell ref="PUJ85:PVD85"/>
    <mergeCell ref="PVE85:PVT85"/>
    <mergeCell ref="PVU85:PWJ85"/>
    <mergeCell ref="PWK85:PXB85"/>
    <mergeCell ref="PXC85:PXW85"/>
    <mergeCell ref="PXX85:PYR85"/>
    <mergeCell ref="PYS85:PZH85"/>
    <mergeCell ref="PZI85:PZX85"/>
    <mergeCell ref="PBW85:PCQ85"/>
    <mergeCell ref="PCR85:PDL85"/>
    <mergeCell ref="PDM85:PEB85"/>
    <mergeCell ref="PEC85:PER85"/>
    <mergeCell ref="PES85:PFJ85"/>
    <mergeCell ref="PFK85:PGE85"/>
    <mergeCell ref="PGF85:PGZ85"/>
    <mergeCell ref="PHA85:PHP85"/>
    <mergeCell ref="PHQ85:PIF85"/>
    <mergeCell ref="PIG85:PIX85"/>
    <mergeCell ref="PIY85:PJS85"/>
    <mergeCell ref="PJT85:PKN85"/>
    <mergeCell ref="PKO85:PLD85"/>
    <mergeCell ref="PLE85:PLT85"/>
    <mergeCell ref="PLU85:PML85"/>
    <mergeCell ref="PMM85:PNG85"/>
    <mergeCell ref="PNH85:POB85"/>
    <mergeCell ref="OPY85:OQN85"/>
    <mergeCell ref="OQO85:ORF85"/>
    <mergeCell ref="ORG85:OSA85"/>
    <mergeCell ref="OSB85:OSV85"/>
    <mergeCell ref="OSW85:OTL85"/>
    <mergeCell ref="OTM85:OUB85"/>
    <mergeCell ref="OUC85:OUT85"/>
    <mergeCell ref="OUU85:OVO85"/>
    <mergeCell ref="OVP85:OWJ85"/>
    <mergeCell ref="OWK85:OWZ85"/>
    <mergeCell ref="OXA85:OXP85"/>
    <mergeCell ref="OXQ85:OYH85"/>
    <mergeCell ref="OYI85:OZC85"/>
    <mergeCell ref="OZD85:OZX85"/>
    <mergeCell ref="OZY85:PAN85"/>
    <mergeCell ref="PAO85:PBD85"/>
    <mergeCell ref="PBE85:PBV85"/>
    <mergeCell ref="ODX85:OER85"/>
    <mergeCell ref="OES85:OFH85"/>
    <mergeCell ref="OFI85:OFX85"/>
    <mergeCell ref="OFY85:OGP85"/>
    <mergeCell ref="OGQ85:OHK85"/>
    <mergeCell ref="OHL85:OIF85"/>
    <mergeCell ref="OIG85:OIV85"/>
    <mergeCell ref="OIW85:OJL85"/>
    <mergeCell ref="OJM85:OKD85"/>
    <mergeCell ref="OKE85:OKY85"/>
    <mergeCell ref="OKZ85:OLT85"/>
    <mergeCell ref="OLU85:OMJ85"/>
    <mergeCell ref="OMK85:OMZ85"/>
    <mergeCell ref="ONA85:ONR85"/>
    <mergeCell ref="ONS85:OOM85"/>
    <mergeCell ref="OON85:OPH85"/>
    <mergeCell ref="OPI85:OPX85"/>
    <mergeCell ref="NRU85:NSL85"/>
    <mergeCell ref="NSM85:NTG85"/>
    <mergeCell ref="NTH85:NUB85"/>
    <mergeCell ref="NUC85:NUR85"/>
    <mergeCell ref="NUS85:NVH85"/>
    <mergeCell ref="NVI85:NVZ85"/>
    <mergeCell ref="NWA85:NWU85"/>
    <mergeCell ref="NWV85:NXP85"/>
    <mergeCell ref="NXQ85:NYF85"/>
    <mergeCell ref="NYG85:NYV85"/>
    <mergeCell ref="NYW85:NZN85"/>
    <mergeCell ref="NZO85:OAI85"/>
    <mergeCell ref="OAJ85:OBD85"/>
    <mergeCell ref="OBE85:OBT85"/>
    <mergeCell ref="OBU85:OCJ85"/>
    <mergeCell ref="OCK85:ODB85"/>
    <mergeCell ref="ODC85:ODW85"/>
    <mergeCell ref="NFY85:NGN85"/>
    <mergeCell ref="NGO85:NHD85"/>
    <mergeCell ref="NHE85:NHV85"/>
    <mergeCell ref="NHW85:NIQ85"/>
    <mergeCell ref="NIR85:NJL85"/>
    <mergeCell ref="NJM85:NKB85"/>
    <mergeCell ref="NKC85:NKR85"/>
    <mergeCell ref="NKS85:NLJ85"/>
    <mergeCell ref="NLK85:NME85"/>
    <mergeCell ref="NMF85:NMZ85"/>
    <mergeCell ref="NNA85:NNP85"/>
    <mergeCell ref="NNQ85:NOF85"/>
    <mergeCell ref="NOG85:NOX85"/>
    <mergeCell ref="NOY85:NPS85"/>
    <mergeCell ref="NPT85:NQN85"/>
    <mergeCell ref="NQO85:NRD85"/>
    <mergeCell ref="NRE85:NRT85"/>
    <mergeCell ref="MTS85:MUM85"/>
    <mergeCell ref="MUN85:MVH85"/>
    <mergeCell ref="MVI85:MVX85"/>
    <mergeCell ref="MVY85:MWN85"/>
    <mergeCell ref="MWO85:MXF85"/>
    <mergeCell ref="MXG85:MYA85"/>
    <mergeCell ref="MYB85:MYV85"/>
    <mergeCell ref="MYW85:MZL85"/>
    <mergeCell ref="MZM85:NAB85"/>
    <mergeCell ref="NAC85:NAT85"/>
    <mergeCell ref="NAU85:NBO85"/>
    <mergeCell ref="NBP85:NCJ85"/>
    <mergeCell ref="NCK85:NCZ85"/>
    <mergeCell ref="NDA85:NDP85"/>
    <mergeCell ref="NDQ85:NEH85"/>
    <mergeCell ref="NEI85:NFC85"/>
    <mergeCell ref="NFD85:NFX85"/>
    <mergeCell ref="MHU85:MIJ85"/>
    <mergeCell ref="MIK85:MJB85"/>
    <mergeCell ref="MJC85:MJW85"/>
    <mergeCell ref="MJX85:MKR85"/>
    <mergeCell ref="MKS85:MLH85"/>
    <mergeCell ref="MLI85:MLX85"/>
    <mergeCell ref="MLY85:MMP85"/>
    <mergeCell ref="MMQ85:MNK85"/>
    <mergeCell ref="MNL85:MOF85"/>
    <mergeCell ref="MOG85:MOV85"/>
    <mergeCell ref="MOW85:MPL85"/>
    <mergeCell ref="MPM85:MQD85"/>
    <mergeCell ref="MQE85:MQY85"/>
    <mergeCell ref="MQZ85:MRT85"/>
    <mergeCell ref="MRU85:MSJ85"/>
    <mergeCell ref="MSK85:MSZ85"/>
    <mergeCell ref="MTA85:MTR85"/>
    <mergeCell ref="LVT85:LWN85"/>
    <mergeCell ref="LWO85:LXD85"/>
    <mergeCell ref="LXE85:LXT85"/>
    <mergeCell ref="LXU85:LYL85"/>
    <mergeCell ref="LYM85:LZG85"/>
    <mergeCell ref="LZH85:MAB85"/>
    <mergeCell ref="MAC85:MAR85"/>
    <mergeCell ref="MAS85:MBH85"/>
    <mergeCell ref="MBI85:MBZ85"/>
    <mergeCell ref="MCA85:MCU85"/>
    <mergeCell ref="MCV85:MDP85"/>
    <mergeCell ref="MDQ85:MEF85"/>
    <mergeCell ref="MEG85:MEV85"/>
    <mergeCell ref="MEW85:MFN85"/>
    <mergeCell ref="MFO85:MGI85"/>
    <mergeCell ref="MGJ85:MHD85"/>
    <mergeCell ref="MHE85:MHT85"/>
    <mergeCell ref="LJQ85:LKH85"/>
    <mergeCell ref="LKI85:LLC85"/>
    <mergeCell ref="LLD85:LLX85"/>
    <mergeCell ref="LLY85:LMN85"/>
    <mergeCell ref="LMO85:LND85"/>
    <mergeCell ref="LNE85:LNV85"/>
    <mergeCell ref="LNW85:LOQ85"/>
    <mergeCell ref="LOR85:LPL85"/>
    <mergeCell ref="LPM85:LQB85"/>
    <mergeCell ref="LQC85:LQR85"/>
    <mergeCell ref="LQS85:LRJ85"/>
    <mergeCell ref="LRK85:LSE85"/>
    <mergeCell ref="LSF85:LSZ85"/>
    <mergeCell ref="LTA85:LTP85"/>
    <mergeCell ref="LTQ85:LUF85"/>
    <mergeCell ref="LUG85:LUX85"/>
    <mergeCell ref="LUY85:LVS85"/>
    <mergeCell ref="KXU85:KYJ85"/>
    <mergeCell ref="KYK85:KYZ85"/>
    <mergeCell ref="KZA85:KZR85"/>
    <mergeCell ref="KZS85:LAM85"/>
    <mergeCell ref="LAN85:LBH85"/>
    <mergeCell ref="LBI85:LBX85"/>
    <mergeCell ref="LBY85:LCN85"/>
    <mergeCell ref="LCO85:LDF85"/>
    <mergeCell ref="LDG85:LEA85"/>
    <mergeCell ref="LEB85:LEV85"/>
    <mergeCell ref="LEW85:LFL85"/>
    <mergeCell ref="LFM85:LGB85"/>
    <mergeCell ref="LGC85:LGT85"/>
    <mergeCell ref="LGU85:LHO85"/>
    <mergeCell ref="LHP85:LIJ85"/>
    <mergeCell ref="LIK85:LIZ85"/>
    <mergeCell ref="LJA85:LJP85"/>
    <mergeCell ref="KLO85:KMI85"/>
    <mergeCell ref="KMJ85:KND85"/>
    <mergeCell ref="KNE85:KNT85"/>
    <mergeCell ref="KNU85:KOJ85"/>
    <mergeCell ref="KOK85:KPB85"/>
    <mergeCell ref="KPC85:KPW85"/>
    <mergeCell ref="KPX85:KQR85"/>
    <mergeCell ref="KQS85:KRH85"/>
    <mergeCell ref="KRI85:KRX85"/>
    <mergeCell ref="KRY85:KSP85"/>
    <mergeCell ref="KSQ85:KTK85"/>
    <mergeCell ref="KTL85:KUF85"/>
    <mergeCell ref="KUG85:KUV85"/>
    <mergeCell ref="KUW85:KVL85"/>
    <mergeCell ref="KVM85:KWD85"/>
    <mergeCell ref="KWE85:KWY85"/>
    <mergeCell ref="KWZ85:KXT85"/>
    <mergeCell ref="JZQ85:KAF85"/>
    <mergeCell ref="KAG85:KAX85"/>
    <mergeCell ref="KAY85:KBS85"/>
    <mergeCell ref="KBT85:KCN85"/>
    <mergeCell ref="KCO85:KDD85"/>
    <mergeCell ref="KDE85:KDT85"/>
    <mergeCell ref="KDU85:KEL85"/>
    <mergeCell ref="KEM85:KFG85"/>
    <mergeCell ref="KFH85:KGB85"/>
    <mergeCell ref="KGC85:KGR85"/>
    <mergeCell ref="KGS85:KHH85"/>
    <mergeCell ref="KHI85:KHZ85"/>
    <mergeCell ref="KIA85:KIU85"/>
    <mergeCell ref="KIV85:KJP85"/>
    <mergeCell ref="KJQ85:KKF85"/>
    <mergeCell ref="KKG85:KKV85"/>
    <mergeCell ref="KKW85:KLN85"/>
    <mergeCell ref="JNP85:JOJ85"/>
    <mergeCell ref="JOK85:JOZ85"/>
    <mergeCell ref="JPA85:JPP85"/>
    <mergeCell ref="JPQ85:JQH85"/>
    <mergeCell ref="JQI85:JRC85"/>
    <mergeCell ref="JRD85:JRX85"/>
    <mergeCell ref="JRY85:JSN85"/>
    <mergeCell ref="JSO85:JTD85"/>
    <mergeCell ref="JTE85:JTV85"/>
    <mergeCell ref="JTW85:JUQ85"/>
    <mergeCell ref="JUR85:JVL85"/>
    <mergeCell ref="JVM85:JWB85"/>
    <mergeCell ref="JWC85:JWR85"/>
    <mergeCell ref="JWS85:JXJ85"/>
    <mergeCell ref="JXK85:JYE85"/>
    <mergeCell ref="JYF85:JYZ85"/>
    <mergeCell ref="JZA85:JZP85"/>
    <mergeCell ref="JBM85:JCD85"/>
    <mergeCell ref="JCE85:JCY85"/>
    <mergeCell ref="JCZ85:JDT85"/>
    <mergeCell ref="JDU85:JEJ85"/>
    <mergeCell ref="JEK85:JEZ85"/>
    <mergeCell ref="JFA85:JFR85"/>
    <mergeCell ref="JFS85:JGM85"/>
    <mergeCell ref="JGN85:JHH85"/>
    <mergeCell ref="JHI85:JHX85"/>
    <mergeCell ref="JHY85:JIN85"/>
    <mergeCell ref="JIO85:JJF85"/>
    <mergeCell ref="JJG85:JKA85"/>
    <mergeCell ref="JKB85:JKV85"/>
    <mergeCell ref="JKW85:JLL85"/>
    <mergeCell ref="JLM85:JMB85"/>
    <mergeCell ref="JMC85:JMT85"/>
    <mergeCell ref="JMU85:JNO85"/>
    <mergeCell ref="IPQ85:IQF85"/>
    <mergeCell ref="IQG85:IQV85"/>
    <mergeCell ref="IQW85:IRN85"/>
    <mergeCell ref="IRO85:ISI85"/>
    <mergeCell ref="ISJ85:ITD85"/>
    <mergeCell ref="ITE85:ITT85"/>
    <mergeCell ref="ITU85:IUJ85"/>
    <mergeCell ref="IUK85:IVB85"/>
    <mergeCell ref="IVC85:IVW85"/>
    <mergeCell ref="IVX85:IWR85"/>
    <mergeCell ref="IWS85:IXH85"/>
    <mergeCell ref="IXI85:IXX85"/>
    <mergeCell ref="IXY85:IYP85"/>
    <mergeCell ref="IYQ85:IZK85"/>
    <mergeCell ref="IZL85:JAF85"/>
    <mergeCell ref="JAG85:JAV85"/>
    <mergeCell ref="JAW85:JBL85"/>
    <mergeCell ref="IDK85:IEE85"/>
    <mergeCell ref="IEF85:IEZ85"/>
    <mergeCell ref="IFA85:IFP85"/>
    <mergeCell ref="IFQ85:IGF85"/>
    <mergeCell ref="IGG85:IGX85"/>
    <mergeCell ref="IGY85:IHS85"/>
    <mergeCell ref="IHT85:IIN85"/>
    <mergeCell ref="IIO85:IJD85"/>
    <mergeCell ref="IJE85:IJT85"/>
    <mergeCell ref="IJU85:IKL85"/>
    <mergeCell ref="IKM85:ILG85"/>
    <mergeCell ref="ILH85:IMB85"/>
    <mergeCell ref="IMC85:IMR85"/>
    <mergeCell ref="IMS85:INH85"/>
    <mergeCell ref="INI85:INZ85"/>
    <mergeCell ref="IOA85:IOU85"/>
    <mergeCell ref="IOV85:IPP85"/>
    <mergeCell ref="HRM85:HSB85"/>
    <mergeCell ref="HSC85:HST85"/>
    <mergeCell ref="HSU85:HTO85"/>
    <mergeCell ref="HTP85:HUJ85"/>
    <mergeCell ref="HUK85:HUZ85"/>
    <mergeCell ref="HVA85:HVP85"/>
    <mergeCell ref="HVQ85:HWH85"/>
    <mergeCell ref="HWI85:HXC85"/>
    <mergeCell ref="HXD85:HXX85"/>
    <mergeCell ref="HXY85:HYN85"/>
    <mergeCell ref="HYO85:HZD85"/>
    <mergeCell ref="HZE85:HZV85"/>
    <mergeCell ref="HZW85:IAQ85"/>
    <mergeCell ref="IAR85:IBL85"/>
    <mergeCell ref="IBM85:ICB85"/>
    <mergeCell ref="ICC85:ICR85"/>
    <mergeCell ref="ICS85:IDJ85"/>
    <mergeCell ref="HFL85:HGF85"/>
    <mergeCell ref="HGG85:HGV85"/>
    <mergeCell ref="HGW85:HHL85"/>
    <mergeCell ref="HHM85:HID85"/>
    <mergeCell ref="HIE85:HIY85"/>
    <mergeCell ref="HIZ85:HJT85"/>
    <mergeCell ref="HJU85:HKJ85"/>
    <mergeCell ref="HKK85:HKZ85"/>
    <mergeCell ref="HLA85:HLR85"/>
    <mergeCell ref="HLS85:HMM85"/>
    <mergeCell ref="HMN85:HNH85"/>
    <mergeCell ref="HNI85:HNX85"/>
    <mergeCell ref="HNY85:HON85"/>
    <mergeCell ref="HOO85:HPF85"/>
    <mergeCell ref="HPG85:HQA85"/>
    <mergeCell ref="HQB85:HQV85"/>
    <mergeCell ref="HQW85:HRL85"/>
    <mergeCell ref="GTI85:GTZ85"/>
    <mergeCell ref="GUA85:GUU85"/>
    <mergeCell ref="GUV85:GVP85"/>
    <mergeCell ref="GVQ85:GWF85"/>
    <mergeCell ref="GWG85:GWV85"/>
    <mergeCell ref="GWW85:GXN85"/>
    <mergeCell ref="GXO85:GYI85"/>
    <mergeCell ref="GYJ85:GZD85"/>
    <mergeCell ref="GZE85:GZT85"/>
    <mergeCell ref="GZU85:HAJ85"/>
    <mergeCell ref="HAK85:HBB85"/>
    <mergeCell ref="HBC85:HBW85"/>
    <mergeCell ref="HBX85:HCR85"/>
    <mergeCell ref="HCS85:HDH85"/>
    <mergeCell ref="HDI85:HDX85"/>
    <mergeCell ref="HDY85:HEP85"/>
    <mergeCell ref="HEQ85:HFK85"/>
    <mergeCell ref="GHM85:GIB85"/>
    <mergeCell ref="GIC85:GIR85"/>
    <mergeCell ref="GIS85:GJJ85"/>
    <mergeCell ref="GJK85:GKE85"/>
    <mergeCell ref="GKF85:GKZ85"/>
    <mergeCell ref="GLA85:GLP85"/>
    <mergeCell ref="GLQ85:GMF85"/>
    <mergeCell ref="GMG85:GMX85"/>
    <mergeCell ref="GMY85:GNS85"/>
    <mergeCell ref="GNT85:GON85"/>
    <mergeCell ref="GOO85:GPD85"/>
    <mergeCell ref="GPE85:GPT85"/>
    <mergeCell ref="GPU85:GQL85"/>
    <mergeCell ref="GQM85:GRG85"/>
    <mergeCell ref="GRH85:GSB85"/>
    <mergeCell ref="GSC85:GSR85"/>
    <mergeCell ref="GSS85:GTH85"/>
    <mergeCell ref="FVG85:FWA85"/>
    <mergeCell ref="FWB85:FWV85"/>
    <mergeCell ref="FWW85:FXL85"/>
    <mergeCell ref="FXM85:FYB85"/>
    <mergeCell ref="FYC85:FYT85"/>
    <mergeCell ref="FYU85:FZO85"/>
    <mergeCell ref="FZP85:GAJ85"/>
    <mergeCell ref="GAK85:GAZ85"/>
    <mergeCell ref="GBA85:GBP85"/>
    <mergeCell ref="GBQ85:GCH85"/>
    <mergeCell ref="GCI85:GDC85"/>
    <mergeCell ref="GDD85:GDX85"/>
    <mergeCell ref="GDY85:GEN85"/>
    <mergeCell ref="GEO85:GFD85"/>
    <mergeCell ref="GFE85:GFV85"/>
    <mergeCell ref="GFW85:GGQ85"/>
    <mergeCell ref="GGR85:GHL85"/>
    <mergeCell ref="FJI85:FJX85"/>
    <mergeCell ref="FJY85:FKP85"/>
    <mergeCell ref="FKQ85:FLK85"/>
    <mergeCell ref="FLL85:FMF85"/>
    <mergeCell ref="FMG85:FMV85"/>
    <mergeCell ref="FMW85:FNL85"/>
    <mergeCell ref="FNM85:FOD85"/>
    <mergeCell ref="FOE85:FOY85"/>
    <mergeCell ref="FOZ85:FPT85"/>
    <mergeCell ref="FPU85:FQJ85"/>
    <mergeCell ref="FQK85:FQZ85"/>
    <mergeCell ref="FRA85:FRR85"/>
    <mergeCell ref="FRS85:FSM85"/>
    <mergeCell ref="FSN85:FTH85"/>
    <mergeCell ref="FTI85:FTX85"/>
    <mergeCell ref="FTY85:FUN85"/>
    <mergeCell ref="FUO85:FVF85"/>
    <mergeCell ref="EXH85:EYB85"/>
    <mergeCell ref="EYC85:EYR85"/>
    <mergeCell ref="EYS85:EZH85"/>
    <mergeCell ref="EZI85:EZZ85"/>
    <mergeCell ref="FAA85:FAU85"/>
    <mergeCell ref="FAV85:FBP85"/>
    <mergeCell ref="FBQ85:FCF85"/>
    <mergeCell ref="FCG85:FCV85"/>
    <mergeCell ref="FCW85:FDN85"/>
    <mergeCell ref="FDO85:FEI85"/>
    <mergeCell ref="FEJ85:FFD85"/>
    <mergeCell ref="FFE85:FFT85"/>
    <mergeCell ref="FFU85:FGJ85"/>
    <mergeCell ref="FGK85:FHB85"/>
    <mergeCell ref="FHC85:FHW85"/>
    <mergeCell ref="FHX85:FIR85"/>
    <mergeCell ref="FIS85:FJH85"/>
    <mergeCell ref="ELE85:ELV85"/>
    <mergeCell ref="ELW85:EMQ85"/>
    <mergeCell ref="EMR85:ENL85"/>
    <mergeCell ref="ENM85:EOB85"/>
    <mergeCell ref="EOC85:EOR85"/>
    <mergeCell ref="EOS85:EPJ85"/>
    <mergeCell ref="EPK85:EQE85"/>
    <mergeCell ref="EQF85:EQZ85"/>
    <mergeCell ref="ERA85:ERP85"/>
    <mergeCell ref="ERQ85:ESF85"/>
    <mergeCell ref="ESG85:ESX85"/>
    <mergeCell ref="ESY85:ETS85"/>
    <mergeCell ref="ETT85:EUN85"/>
    <mergeCell ref="EUO85:EVD85"/>
    <mergeCell ref="EVE85:EVT85"/>
    <mergeCell ref="EVU85:EWL85"/>
    <mergeCell ref="EWM85:EXG85"/>
    <mergeCell ref="DZI85:DZX85"/>
    <mergeCell ref="DZY85:EAN85"/>
    <mergeCell ref="EAO85:EBF85"/>
    <mergeCell ref="EBG85:ECA85"/>
    <mergeCell ref="ECB85:ECV85"/>
    <mergeCell ref="ECW85:EDL85"/>
    <mergeCell ref="EDM85:EEB85"/>
    <mergeCell ref="EEC85:EET85"/>
    <mergeCell ref="EEU85:EFO85"/>
    <mergeCell ref="EFP85:EGJ85"/>
    <mergeCell ref="EGK85:EGZ85"/>
    <mergeCell ref="EHA85:EHP85"/>
    <mergeCell ref="EHQ85:EIH85"/>
    <mergeCell ref="EII85:EJC85"/>
    <mergeCell ref="EJD85:EJX85"/>
    <mergeCell ref="EJY85:EKN85"/>
    <mergeCell ref="EKO85:ELD85"/>
    <mergeCell ref="DNC85:DNW85"/>
    <mergeCell ref="DNX85:DOR85"/>
    <mergeCell ref="DOS85:DPH85"/>
    <mergeCell ref="DPI85:DPX85"/>
    <mergeCell ref="DPY85:DQP85"/>
    <mergeCell ref="DQQ85:DRK85"/>
    <mergeCell ref="DRL85:DSF85"/>
    <mergeCell ref="DSG85:DSV85"/>
    <mergeCell ref="DSW85:DTL85"/>
    <mergeCell ref="DTM85:DUD85"/>
    <mergeCell ref="DUE85:DUY85"/>
    <mergeCell ref="DUZ85:DVT85"/>
    <mergeCell ref="DVU85:DWJ85"/>
    <mergeCell ref="DWK85:DWZ85"/>
    <mergeCell ref="DXA85:DXR85"/>
    <mergeCell ref="DXS85:DYM85"/>
    <mergeCell ref="DYN85:DZH85"/>
    <mergeCell ref="DBE85:DBT85"/>
    <mergeCell ref="DBU85:DCL85"/>
    <mergeCell ref="DCM85:DDG85"/>
    <mergeCell ref="DDH85:DEB85"/>
    <mergeCell ref="DEC85:DER85"/>
    <mergeCell ref="DES85:DFH85"/>
    <mergeCell ref="DFI85:DFZ85"/>
    <mergeCell ref="DGA85:DGU85"/>
    <mergeCell ref="DGV85:DHP85"/>
    <mergeCell ref="DHQ85:DIF85"/>
    <mergeCell ref="DIG85:DIV85"/>
    <mergeCell ref="DIW85:DJN85"/>
    <mergeCell ref="DJO85:DKI85"/>
    <mergeCell ref="DKJ85:DLD85"/>
    <mergeCell ref="DLE85:DLT85"/>
    <mergeCell ref="DLU85:DMJ85"/>
    <mergeCell ref="DMK85:DNB85"/>
    <mergeCell ref="CPD85:CPX85"/>
    <mergeCell ref="CPY85:CQN85"/>
    <mergeCell ref="CQO85:CRD85"/>
    <mergeCell ref="CRE85:CRV85"/>
    <mergeCell ref="CRW85:CSQ85"/>
    <mergeCell ref="CSR85:CTL85"/>
    <mergeCell ref="CTM85:CUB85"/>
    <mergeCell ref="CUC85:CUR85"/>
    <mergeCell ref="CUS85:CVJ85"/>
    <mergeCell ref="CVK85:CWE85"/>
    <mergeCell ref="CWF85:CWZ85"/>
    <mergeCell ref="CXA85:CXP85"/>
    <mergeCell ref="CXQ85:CYF85"/>
    <mergeCell ref="CYG85:CYX85"/>
    <mergeCell ref="CYY85:CZS85"/>
    <mergeCell ref="CZT85:DAN85"/>
    <mergeCell ref="DAO85:DBD85"/>
    <mergeCell ref="CDA85:CDR85"/>
    <mergeCell ref="CDS85:CEM85"/>
    <mergeCell ref="CEN85:CFH85"/>
    <mergeCell ref="CFI85:CFX85"/>
    <mergeCell ref="CFY85:CGN85"/>
    <mergeCell ref="CGO85:CHF85"/>
    <mergeCell ref="CHG85:CIA85"/>
    <mergeCell ref="CIB85:CIV85"/>
    <mergeCell ref="CIW85:CJL85"/>
    <mergeCell ref="CJM85:CKB85"/>
    <mergeCell ref="CKC85:CKT85"/>
    <mergeCell ref="CKU85:CLO85"/>
    <mergeCell ref="CLP85:CMJ85"/>
    <mergeCell ref="CMK85:CMZ85"/>
    <mergeCell ref="CNA85:CNP85"/>
    <mergeCell ref="CNQ85:COH85"/>
    <mergeCell ref="COI85:CPC85"/>
    <mergeCell ref="BRE85:BRT85"/>
    <mergeCell ref="BRU85:BSJ85"/>
    <mergeCell ref="BSK85:BTB85"/>
    <mergeCell ref="BTC85:BTW85"/>
    <mergeCell ref="BTX85:BUR85"/>
    <mergeCell ref="BUS85:BVH85"/>
    <mergeCell ref="BVI85:BVX85"/>
    <mergeCell ref="BVY85:BWP85"/>
    <mergeCell ref="BWQ85:BXK85"/>
    <mergeCell ref="BXL85:BYF85"/>
    <mergeCell ref="BYG85:BYV85"/>
    <mergeCell ref="BYW85:BZL85"/>
    <mergeCell ref="BZM85:CAD85"/>
    <mergeCell ref="CAE85:CAY85"/>
    <mergeCell ref="CAZ85:CBT85"/>
    <mergeCell ref="CBU85:CCJ85"/>
    <mergeCell ref="CCK85:CCZ85"/>
    <mergeCell ref="BEY85:BFS85"/>
    <mergeCell ref="BFT85:BGN85"/>
    <mergeCell ref="BGO85:BHD85"/>
    <mergeCell ref="BHE85:BHT85"/>
    <mergeCell ref="BHU85:BIL85"/>
    <mergeCell ref="BIM85:BJG85"/>
    <mergeCell ref="BJH85:BKB85"/>
    <mergeCell ref="BKC85:BKR85"/>
    <mergeCell ref="BKS85:BLH85"/>
    <mergeCell ref="BLI85:BLZ85"/>
    <mergeCell ref="BMA85:BMU85"/>
    <mergeCell ref="BMV85:BNP85"/>
    <mergeCell ref="BNQ85:BOF85"/>
    <mergeCell ref="BOG85:BOV85"/>
    <mergeCell ref="BOW85:BPN85"/>
    <mergeCell ref="BPO85:BQI85"/>
    <mergeCell ref="BQJ85:BRD85"/>
    <mergeCell ref="ATA85:ATP85"/>
    <mergeCell ref="ATQ85:AUH85"/>
    <mergeCell ref="AUI85:AVC85"/>
    <mergeCell ref="AVD85:AVX85"/>
    <mergeCell ref="AVY85:AWN85"/>
    <mergeCell ref="AWO85:AXD85"/>
    <mergeCell ref="AXE85:AXV85"/>
    <mergeCell ref="AXW85:AYQ85"/>
    <mergeCell ref="AYR85:AZL85"/>
    <mergeCell ref="AZM85:BAB85"/>
    <mergeCell ref="BAC85:BAR85"/>
    <mergeCell ref="BAS85:BBJ85"/>
    <mergeCell ref="BBK85:BCE85"/>
    <mergeCell ref="BCF85:BCZ85"/>
    <mergeCell ref="BDA85:BDP85"/>
    <mergeCell ref="BDQ85:BEF85"/>
    <mergeCell ref="BEG85:BEX85"/>
    <mergeCell ref="AGZ85:AHT85"/>
    <mergeCell ref="AHU85:AIJ85"/>
    <mergeCell ref="AIK85:AIZ85"/>
    <mergeCell ref="AJA85:AJR85"/>
    <mergeCell ref="AJS85:AKM85"/>
    <mergeCell ref="AKN85:ALH85"/>
    <mergeCell ref="ALI85:ALX85"/>
    <mergeCell ref="ALY85:AMN85"/>
    <mergeCell ref="AMO85:ANF85"/>
    <mergeCell ref="ANG85:AOA85"/>
    <mergeCell ref="AOB85:AOV85"/>
    <mergeCell ref="AOW85:APL85"/>
    <mergeCell ref="APM85:AQB85"/>
    <mergeCell ref="AQC85:AQT85"/>
    <mergeCell ref="AQU85:ARO85"/>
    <mergeCell ref="ARP85:ASJ85"/>
    <mergeCell ref="ASK85:ASZ85"/>
    <mergeCell ref="UW85:VN85"/>
    <mergeCell ref="VO85:WI85"/>
    <mergeCell ref="WJ85:XD85"/>
    <mergeCell ref="XE85:XT85"/>
    <mergeCell ref="XU85:YJ85"/>
    <mergeCell ref="YK85:ZB85"/>
    <mergeCell ref="ZC85:ZW85"/>
    <mergeCell ref="ZX85:AAR85"/>
    <mergeCell ref="AAS85:ABH85"/>
    <mergeCell ref="ABI85:ABX85"/>
    <mergeCell ref="ABY85:ACP85"/>
    <mergeCell ref="ACQ85:ADK85"/>
    <mergeCell ref="ADL85:AEF85"/>
    <mergeCell ref="AEG85:AEV85"/>
    <mergeCell ref="AEW85:AFL85"/>
    <mergeCell ref="AFM85:AGD85"/>
    <mergeCell ref="AGE85:AGY85"/>
    <mergeCell ref="XEW84:XFD84"/>
    <mergeCell ref="A85:P85"/>
    <mergeCell ref="Q85:AH85"/>
    <mergeCell ref="AI85:BC85"/>
    <mergeCell ref="BD85:BX85"/>
    <mergeCell ref="BY85:CN85"/>
    <mergeCell ref="CO85:DD85"/>
    <mergeCell ref="DE85:DV85"/>
    <mergeCell ref="DW85:EQ85"/>
    <mergeCell ref="ER85:FL85"/>
    <mergeCell ref="FM85:GB85"/>
    <mergeCell ref="GC85:GR85"/>
    <mergeCell ref="GS85:HJ85"/>
    <mergeCell ref="HK85:IE85"/>
    <mergeCell ref="IF85:IZ85"/>
    <mergeCell ref="JA85:JP85"/>
    <mergeCell ref="JQ85:KF85"/>
    <mergeCell ref="KG85:KX85"/>
    <mergeCell ref="KY85:LS85"/>
    <mergeCell ref="LT85:MN85"/>
    <mergeCell ref="MO85:ND85"/>
    <mergeCell ref="NE85:NT85"/>
    <mergeCell ref="NU85:OL85"/>
    <mergeCell ref="OM85:PG85"/>
    <mergeCell ref="PH85:QB85"/>
    <mergeCell ref="QC85:QR85"/>
    <mergeCell ref="QS85:RH85"/>
    <mergeCell ref="RI85:RZ85"/>
    <mergeCell ref="SA85:SU85"/>
    <mergeCell ref="SV85:TP85"/>
    <mergeCell ref="TQ85:UF85"/>
    <mergeCell ref="UG85:UV85"/>
    <mergeCell ref="WSV84:WTP84"/>
    <mergeCell ref="WTQ84:WUF84"/>
    <mergeCell ref="WUG84:WUV84"/>
    <mergeCell ref="WUW84:WVN84"/>
    <mergeCell ref="WVO84:WWI84"/>
    <mergeCell ref="WWJ84:WXD84"/>
    <mergeCell ref="WXE84:WXT84"/>
    <mergeCell ref="WXU84:WYJ84"/>
    <mergeCell ref="WYK84:WZB84"/>
    <mergeCell ref="WZC84:WZW84"/>
    <mergeCell ref="WZX84:XAR84"/>
    <mergeCell ref="XAS84:XBH84"/>
    <mergeCell ref="XBI84:XBX84"/>
    <mergeCell ref="XBY84:XCP84"/>
    <mergeCell ref="XCQ84:XDK84"/>
    <mergeCell ref="XDL84:XEF84"/>
    <mergeCell ref="XEG84:XEV84"/>
    <mergeCell ref="WGS84:WHJ84"/>
    <mergeCell ref="WHK84:WIE84"/>
    <mergeCell ref="WIF84:WIZ84"/>
    <mergeCell ref="WJA84:WJP84"/>
    <mergeCell ref="WJQ84:WKF84"/>
    <mergeCell ref="WKG84:WKX84"/>
    <mergeCell ref="WKY84:WLS84"/>
    <mergeCell ref="WLT84:WMN84"/>
    <mergeCell ref="WMO84:WND84"/>
    <mergeCell ref="WNE84:WNT84"/>
    <mergeCell ref="WNU84:WOL84"/>
    <mergeCell ref="WOM84:WPG84"/>
    <mergeCell ref="WPH84:WQB84"/>
    <mergeCell ref="WQC84:WQR84"/>
    <mergeCell ref="WQS84:WRH84"/>
    <mergeCell ref="WRI84:WRZ84"/>
    <mergeCell ref="WSA84:WSU84"/>
    <mergeCell ref="VUW84:VVL84"/>
    <mergeCell ref="VVM84:VWB84"/>
    <mergeCell ref="VWC84:VWT84"/>
    <mergeCell ref="VWU84:VXO84"/>
    <mergeCell ref="VXP84:VYJ84"/>
    <mergeCell ref="VYK84:VYZ84"/>
    <mergeCell ref="VZA84:VZP84"/>
    <mergeCell ref="VZQ84:WAH84"/>
    <mergeCell ref="WAI84:WBC84"/>
    <mergeCell ref="WBD84:WBX84"/>
    <mergeCell ref="WBY84:WCN84"/>
    <mergeCell ref="WCO84:WDD84"/>
    <mergeCell ref="WDE84:WDV84"/>
    <mergeCell ref="WDW84:WEQ84"/>
    <mergeCell ref="WER84:WFL84"/>
    <mergeCell ref="WFM84:WGB84"/>
    <mergeCell ref="WGC84:WGR84"/>
    <mergeCell ref="VIQ84:VJK84"/>
    <mergeCell ref="VJL84:VKF84"/>
    <mergeCell ref="VKG84:VKV84"/>
    <mergeCell ref="VKW84:VLL84"/>
    <mergeCell ref="VLM84:VMD84"/>
    <mergeCell ref="VME84:VMY84"/>
    <mergeCell ref="VMZ84:VNT84"/>
    <mergeCell ref="VNU84:VOJ84"/>
    <mergeCell ref="VOK84:VOZ84"/>
    <mergeCell ref="VPA84:VPR84"/>
    <mergeCell ref="VPS84:VQM84"/>
    <mergeCell ref="VQN84:VRH84"/>
    <mergeCell ref="VRI84:VRX84"/>
    <mergeCell ref="VRY84:VSN84"/>
    <mergeCell ref="VSO84:VTF84"/>
    <mergeCell ref="VTG84:VUA84"/>
    <mergeCell ref="VUB84:VUV84"/>
    <mergeCell ref="UWS84:UXH84"/>
    <mergeCell ref="UXI84:UXZ84"/>
    <mergeCell ref="UYA84:UYU84"/>
    <mergeCell ref="UYV84:UZP84"/>
    <mergeCell ref="UZQ84:VAF84"/>
    <mergeCell ref="VAG84:VAV84"/>
    <mergeCell ref="VAW84:VBN84"/>
    <mergeCell ref="VBO84:VCI84"/>
    <mergeCell ref="VCJ84:VDD84"/>
    <mergeCell ref="VDE84:VDT84"/>
    <mergeCell ref="VDU84:VEJ84"/>
    <mergeCell ref="VEK84:VFB84"/>
    <mergeCell ref="VFC84:VFW84"/>
    <mergeCell ref="VFX84:VGR84"/>
    <mergeCell ref="VGS84:VHH84"/>
    <mergeCell ref="VHI84:VHX84"/>
    <mergeCell ref="VHY84:VIP84"/>
    <mergeCell ref="UKR84:ULL84"/>
    <mergeCell ref="ULM84:UMB84"/>
    <mergeCell ref="UMC84:UMR84"/>
    <mergeCell ref="UMS84:UNJ84"/>
    <mergeCell ref="UNK84:UOE84"/>
    <mergeCell ref="UOF84:UOZ84"/>
    <mergeCell ref="UPA84:UPP84"/>
    <mergeCell ref="UPQ84:UQF84"/>
    <mergeCell ref="UQG84:UQX84"/>
    <mergeCell ref="UQY84:URS84"/>
    <mergeCell ref="URT84:USN84"/>
    <mergeCell ref="USO84:UTD84"/>
    <mergeCell ref="UTE84:UTT84"/>
    <mergeCell ref="UTU84:UUL84"/>
    <mergeCell ref="UUM84:UVG84"/>
    <mergeCell ref="UVH84:UWB84"/>
    <mergeCell ref="UWC84:UWR84"/>
    <mergeCell ref="TYO84:TZF84"/>
    <mergeCell ref="TZG84:UAA84"/>
    <mergeCell ref="UAB84:UAV84"/>
    <mergeCell ref="UAW84:UBL84"/>
    <mergeCell ref="UBM84:UCB84"/>
    <mergeCell ref="UCC84:UCT84"/>
    <mergeCell ref="UCU84:UDO84"/>
    <mergeCell ref="UDP84:UEJ84"/>
    <mergeCell ref="UEK84:UEZ84"/>
    <mergeCell ref="UFA84:UFP84"/>
    <mergeCell ref="UFQ84:UGH84"/>
    <mergeCell ref="UGI84:UHC84"/>
    <mergeCell ref="UHD84:UHX84"/>
    <mergeCell ref="UHY84:UIN84"/>
    <mergeCell ref="UIO84:UJD84"/>
    <mergeCell ref="UJE84:UJV84"/>
    <mergeCell ref="UJW84:UKQ84"/>
    <mergeCell ref="TMS84:TNH84"/>
    <mergeCell ref="TNI84:TNX84"/>
    <mergeCell ref="TNY84:TOP84"/>
    <mergeCell ref="TOQ84:TPK84"/>
    <mergeCell ref="TPL84:TQF84"/>
    <mergeCell ref="TQG84:TQV84"/>
    <mergeCell ref="TQW84:TRL84"/>
    <mergeCell ref="TRM84:TSD84"/>
    <mergeCell ref="TSE84:TSY84"/>
    <mergeCell ref="TSZ84:TTT84"/>
    <mergeCell ref="TTU84:TUJ84"/>
    <mergeCell ref="TUK84:TUZ84"/>
    <mergeCell ref="TVA84:TVR84"/>
    <mergeCell ref="TVS84:TWM84"/>
    <mergeCell ref="TWN84:TXH84"/>
    <mergeCell ref="TXI84:TXX84"/>
    <mergeCell ref="TXY84:TYN84"/>
    <mergeCell ref="TAM84:TBG84"/>
    <mergeCell ref="TBH84:TCB84"/>
    <mergeCell ref="TCC84:TCR84"/>
    <mergeCell ref="TCS84:TDH84"/>
    <mergeCell ref="TDI84:TDZ84"/>
    <mergeCell ref="TEA84:TEU84"/>
    <mergeCell ref="TEV84:TFP84"/>
    <mergeCell ref="TFQ84:TGF84"/>
    <mergeCell ref="TGG84:TGV84"/>
    <mergeCell ref="TGW84:THN84"/>
    <mergeCell ref="THO84:TII84"/>
    <mergeCell ref="TIJ84:TJD84"/>
    <mergeCell ref="TJE84:TJT84"/>
    <mergeCell ref="TJU84:TKJ84"/>
    <mergeCell ref="TKK84:TLB84"/>
    <mergeCell ref="TLC84:TLW84"/>
    <mergeCell ref="TLX84:TMR84"/>
    <mergeCell ref="SOO84:SPD84"/>
    <mergeCell ref="SPE84:SPV84"/>
    <mergeCell ref="SPW84:SQQ84"/>
    <mergeCell ref="SQR84:SRL84"/>
    <mergeCell ref="SRM84:SSB84"/>
    <mergeCell ref="SSC84:SSR84"/>
    <mergeCell ref="SSS84:STJ84"/>
    <mergeCell ref="STK84:SUE84"/>
    <mergeCell ref="SUF84:SUZ84"/>
    <mergeCell ref="SVA84:SVP84"/>
    <mergeCell ref="SVQ84:SWF84"/>
    <mergeCell ref="SWG84:SWX84"/>
    <mergeCell ref="SWY84:SXS84"/>
    <mergeCell ref="SXT84:SYN84"/>
    <mergeCell ref="SYO84:SZD84"/>
    <mergeCell ref="SZE84:SZT84"/>
    <mergeCell ref="SZU84:TAL84"/>
    <mergeCell ref="SCN84:SDH84"/>
    <mergeCell ref="SDI84:SDX84"/>
    <mergeCell ref="SDY84:SEN84"/>
    <mergeCell ref="SEO84:SFF84"/>
    <mergeCell ref="SFG84:SGA84"/>
    <mergeCell ref="SGB84:SGV84"/>
    <mergeCell ref="SGW84:SHL84"/>
    <mergeCell ref="SHM84:SIB84"/>
    <mergeCell ref="SIC84:SIT84"/>
    <mergeCell ref="SIU84:SJO84"/>
    <mergeCell ref="SJP84:SKJ84"/>
    <mergeCell ref="SKK84:SKZ84"/>
    <mergeCell ref="SLA84:SLP84"/>
    <mergeCell ref="SLQ84:SMH84"/>
    <mergeCell ref="SMI84:SNC84"/>
    <mergeCell ref="SND84:SNX84"/>
    <mergeCell ref="SNY84:SON84"/>
    <mergeCell ref="RQK84:RRB84"/>
    <mergeCell ref="RRC84:RRW84"/>
    <mergeCell ref="RRX84:RSR84"/>
    <mergeCell ref="RSS84:RTH84"/>
    <mergeCell ref="RTI84:RTX84"/>
    <mergeCell ref="RTY84:RUP84"/>
    <mergeCell ref="RUQ84:RVK84"/>
    <mergeCell ref="RVL84:RWF84"/>
    <mergeCell ref="RWG84:RWV84"/>
    <mergeCell ref="RWW84:RXL84"/>
    <mergeCell ref="RXM84:RYD84"/>
    <mergeCell ref="RYE84:RYY84"/>
    <mergeCell ref="RYZ84:RZT84"/>
    <mergeCell ref="RZU84:SAJ84"/>
    <mergeCell ref="SAK84:SAZ84"/>
    <mergeCell ref="SBA84:SBR84"/>
    <mergeCell ref="SBS84:SCM84"/>
    <mergeCell ref="REO84:RFD84"/>
    <mergeCell ref="RFE84:RFT84"/>
    <mergeCell ref="RFU84:RGL84"/>
    <mergeCell ref="RGM84:RHG84"/>
    <mergeCell ref="RHH84:RIB84"/>
    <mergeCell ref="RIC84:RIR84"/>
    <mergeCell ref="RIS84:RJH84"/>
    <mergeCell ref="RJI84:RJZ84"/>
    <mergeCell ref="RKA84:RKU84"/>
    <mergeCell ref="RKV84:RLP84"/>
    <mergeCell ref="RLQ84:RMF84"/>
    <mergeCell ref="RMG84:RMV84"/>
    <mergeCell ref="RMW84:RNN84"/>
    <mergeCell ref="RNO84:ROI84"/>
    <mergeCell ref="ROJ84:RPD84"/>
    <mergeCell ref="RPE84:RPT84"/>
    <mergeCell ref="RPU84:RQJ84"/>
    <mergeCell ref="QSI84:QTC84"/>
    <mergeCell ref="QTD84:QTX84"/>
    <mergeCell ref="QTY84:QUN84"/>
    <mergeCell ref="QUO84:QVD84"/>
    <mergeCell ref="QVE84:QVV84"/>
    <mergeCell ref="QVW84:QWQ84"/>
    <mergeCell ref="QWR84:QXL84"/>
    <mergeCell ref="QXM84:QYB84"/>
    <mergeCell ref="QYC84:QYR84"/>
    <mergeCell ref="QYS84:QZJ84"/>
    <mergeCell ref="QZK84:RAE84"/>
    <mergeCell ref="RAF84:RAZ84"/>
    <mergeCell ref="RBA84:RBP84"/>
    <mergeCell ref="RBQ84:RCF84"/>
    <mergeCell ref="RCG84:RCX84"/>
    <mergeCell ref="RCY84:RDS84"/>
    <mergeCell ref="RDT84:REN84"/>
    <mergeCell ref="QGK84:QGZ84"/>
    <mergeCell ref="QHA84:QHR84"/>
    <mergeCell ref="QHS84:QIM84"/>
    <mergeCell ref="QIN84:QJH84"/>
    <mergeCell ref="QJI84:QJX84"/>
    <mergeCell ref="QJY84:QKN84"/>
    <mergeCell ref="QKO84:QLF84"/>
    <mergeCell ref="QLG84:QMA84"/>
    <mergeCell ref="QMB84:QMV84"/>
    <mergeCell ref="QMW84:QNL84"/>
    <mergeCell ref="QNM84:QOB84"/>
    <mergeCell ref="QOC84:QOT84"/>
    <mergeCell ref="QOU84:QPO84"/>
    <mergeCell ref="QPP84:QQJ84"/>
    <mergeCell ref="QQK84:QQZ84"/>
    <mergeCell ref="QRA84:QRP84"/>
    <mergeCell ref="QRQ84:QSH84"/>
    <mergeCell ref="PUJ84:PVD84"/>
    <mergeCell ref="PVE84:PVT84"/>
    <mergeCell ref="PVU84:PWJ84"/>
    <mergeCell ref="PWK84:PXB84"/>
    <mergeCell ref="PXC84:PXW84"/>
    <mergeCell ref="PXX84:PYR84"/>
    <mergeCell ref="PYS84:PZH84"/>
    <mergeCell ref="PZI84:PZX84"/>
    <mergeCell ref="PZY84:QAP84"/>
    <mergeCell ref="QAQ84:QBK84"/>
    <mergeCell ref="QBL84:QCF84"/>
    <mergeCell ref="QCG84:QCV84"/>
    <mergeCell ref="QCW84:QDL84"/>
    <mergeCell ref="QDM84:QED84"/>
    <mergeCell ref="QEE84:QEY84"/>
    <mergeCell ref="QEZ84:QFT84"/>
    <mergeCell ref="QFU84:QGJ84"/>
    <mergeCell ref="PIG84:PIX84"/>
    <mergeCell ref="PIY84:PJS84"/>
    <mergeCell ref="PJT84:PKN84"/>
    <mergeCell ref="PKO84:PLD84"/>
    <mergeCell ref="PLE84:PLT84"/>
    <mergeCell ref="PLU84:PML84"/>
    <mergeCell ref="PMM84:PNG84"/>
    <mergeCell ref="PNH84:POB84"/>
    <mergeCell ref="POC84:POR84"/>
    <mergeCell ref="POS84:PPH84"/>
    <mergeCell ref="PPI84:PPZ84"/>
    <mergeCell ref="PQA84:PQU84"/>
    <mergeCell ref="PQV84:PRP84"/>
    <mergeCell ref="PRQ84:PSF84"/>
    <mergeCell ref="PSG84:PSV84"/>
    <mergeCell ref="PSW84:PTN84"/>
    <mergeCell ref="PTO84:PUI84"/>
    <mergeCell ref="OWK84:OWZ84"/>
    <mergeCell ref="OXA84:OXP84"/>
    <mergeCell ref="OXQ84:OYH84"/>
    <mergeCell ref="OYI84:OZC84"/>
    <mergeCell ref="OZD84:OZX84"/>
    <mergeCell ref="OZY84:PAN84"/>
    <mergeCell ref="PAO84:PBD84"/>
    <mergeCell ref="PBE84:PBV84"/>
    <mergeCell ref="PBW84:PCQ84"/>
    <mergeCell ref="PCR84:PDL84"/>
    <mergeCell ref="PDM84:PEB84"/>
    <mergeCell ref="PEC84:PER84"/>
    <mergeCell ref="PES84:PFJ84"/>
    <mergeCell ref="PFK84:PGE84"/>
    <mergeCell ref="PGF84:PGZ84"/>
    <mergeCell ref="PHA84:PHP84"/>
    <mergeCell ref="PHQ84:PIF84"/>
    <mergeCell ref="OKE84:OKY84"/>
    <mergeCell ref="OKZ84:OLT84"/>
    <mergeCell ref="OLU84:OMJ84"/>
    <mergeCell ref="OMK84:OMZ84"/>
    <mergeCell ref="ONA84:ONR84"/>
    <mergeCell ref="ONS84:OOM84"/>
    <mergeCell ref="OON84:OPH84"/>
    <mergeCell ref="OPI84:OPX84"/>
    <mergeCell ref="OPY84:OQN84"/>
    <mergeCell ref="OQO84:ORF84"/>
    <mergeCell ref="ORG84:OSA84"/>
    <mergeCell ref="OSB84:OSV84"/>
    <mergeCell ref="OSW84:OTL84"/>
    <mergeCell ref="OTM84:OUB84"/>
    <mergeCell ref="OUC84:OUT84"/>
    <mergeCell ref="OUU84:OVO84"/>
    <mergeCell ref="OVP84:OWJ84"/>
    <mergeCell ref="NYG84:NYV84"/>
    <mergeCell ref="NYW84:NZN84"/>
    <mergeCell ref="NZO84:OAI84"/>
    <mergeCell ref="OAJ84:OBD84"/>
    <mergeCell ref="OBE84:OBT84"/>
    <mergeCell ref="OBU84:OCJ84"/>
    <mergeCell ref="OCK84:ODB84"/>
    <mergeCell ref="ODC84:ODW84"/>
    <mergeCell ref="ODX84:OER84"/>
    <mergeCell ref="OES84:OFH84"/>
    <mergeCell ref="OFI84:OFX84"/>
    <mergeCell ref="OFY84:OGP84"/>
    <mergeCell ref="OGQ84:OHK84"/>
    <mergeCell ref="OHL84:OIF84"/>
    <mergeCell ref="OIG84:OIV84"/>
    <mergeCell ref="OIW84:OJL84"/>
    <mergeCell ref="OJM84:OKD84"/>
    <mergeCell ref="NMF84:NMZ84"/>
    <mergeCell ref="NNA84:NNP84"/>
    <mergeCell ref="NNQ84:NOF84"/>
    <mergeCell ref="NOG84:NOX84"/>
    <mergeCell ref="NOY84:NPS84"/>
    <mergeCell ref="NPT84:NQN84"/>
    <mergeCell ref="NQO84:NRD84"/>
    <mergeCell ref="NRE84:NRT84"/>
    <mergeCell ref="NRU84:NSL84"/>
    <mergeCell ref="NSM84:NTG84"/>
    <mergeCell ref="NTH84:NUB84"/>
    <mergeCell ref="NUC84:NUR84"/>
    <mergeCell ref="NUS84:NVH84"/>
    <mergeCell ref="NVI84:NVZ84"/>
    <mergeCell ref="NWA84:NWU84"/>
    <mergeCell ref="NWV84:NXP84"/>
    <mergeCell ref="NXQ84:NYF84"/>
    <mergeCell ref="NAC84:NAT84"/>
    <mergeCell ref="NAU84:NBO84"/>
    <mergeCell ref="NBP84:NCJ84"/>
    <mergeCell ref="NCK84:NCZ84"/>
    <mergeCell ref="NDA84:NDP84"/>
    <mergeCell ref="NDQ84:NEH84"/>
    <mergeCell ref="NEI84:NFC84"/>
    <mergeCell ref="NFD84:NFX84"/>
    <mergeCell ref="NFY84:NGN84"/>
    <mergeCell ref="NGO84:NHD84"/>
    <mergeCell ref="NHE84:NHV84"/>
    <mergeCell ref="NHW84:NIQ84"/>
    <mergeCell ref="NIR84:NJL84"/>
    <mergeCell ref="NJM84:NKB84"/>
    <mergeCell ref="NKC84:NKR84"/>
    <mergeCell ref="NKS84:NLJ84"/>
    <mergeCell ref="NLK84:NME84"/>
    <mergeCell ref="MOG84:MOV84"/>
    <mergeCell ref="MOW84:MPL84"/>
    <mergeCell ref="MPM84:MQD84"/>
    <mergeCell ref="MQE84:MQY84"/>
    <mergeCell ref="MQZ84:MRT84"/>
    <mergeCell ref="MRU84:MSJ84"/>
    <mergeCell ref="MSK84:MSZ84"/>
    <mergeCell ref="MTA84:MTR84"/>
    <mergeCell ref="MTS84:MUM84"/>
    <mergeCell ref="MUN84:MVH84"/>
    <mergeCell ref="MVI84:MVX84"/>
    <mergeCell ref="MVY84:MWN84"/>
    <mergeCell ref="MWO84:MXF84"/>
    <mergeCell ref="MXG84:MYA84"/>
    <mergeCell ref="MYB84:MYV84"/>
    <mergeCell ref="MYW84:MZL84"/>
    <mergeCell ref="MZM84:NAB84"/>
    <mergeCell ref="MCA84:MCU84"/>
    <mergeCell ref="MCV84:MDP84"/>
    <mergeCell ref="MDQ84:MEF84"/>
    <mergeCell ref="MEG84:MEV84"/>
    <mergeCell ref="MEW84:MFN84"/>
    <mergeCell ref="MFO84:MGI84"/>
    <mergeCell ref="MGJ84:MHD84"/>
    <mergeCell ref="MHE84:MHT84"/>
    <mergeCell ref="MHU84:MIJ84"/>
    <mergeCell ref="MIK84:MJB84"/>
    <mergeCell ref="MJC84:MJW84"/>
    <mergeCell ref="MJX84:MKR84"/>
    <mergeCell ref="MKS84:MLH84"/>
    <mergeCell ref="MLI84:MLX84"/>
    <mergeCell ref="MLY84:MMP84"/>
    <mergeCell ref="MMQ84:MNK84"/>
    <mergeCell ref="MNL84:MOF84"/>
    <mergeCell ref="LQC84:LQR84"/>
    <mergeCell ref="LQS84:LRJ84"/>
    <mergeCell ref="LRK84:LSE84"/>
    <mergeCell ref="LSF84:LSZ84"/>
    <mergeCell ref="LTA84:LTP84"/>
    <mergeCell ref="LTQ84:LUF84"/>
    <mergeCell ref="LUG84:LUX84"/>
    <mergeCell ref="LUY84:LVS84"/>
    <mergeCell ref="LVT84:LWN84"/>
    <mergeCell ref="LWO84:LXD84"/>
    <mergeCell ref="LXE84:LXT84"/>
    <mergeCell ref="LXU84:LYL84"/>
    <mergeCell ref="LYM84:LZG84"/>
    <mergeCell ref="LZH84:MAB84"/>
    <mergeCell ref="MAC84:MAR84"/>
    <mergeCell ref="MAS84:MBH84"/>
    <mergeCell ref="MBI84:MBZ84"/>
    <mergeCell ref="LEB84:LEV84"/>
    <mergeCell ref="LEW84:LFL84"/>
    <mergeCell ref="LFM84:LGB84"/>
    <mergeCell ref="LGC84:LGT84"/>
    <mergeCell ref="LGU84:LHO84"/>
    <mergeCell ref="LHP84:LIJ84"/>
    <mergeCell ref="LIK84:LIZ84"/>
    <mergeCell ref="LJA84:LJP84"/>
    <mergeCell ref="LJQ84:LKH84"/>
    <mergeCell ref="LKI84:LLC84"/>
    <mergeCell ref="LLD84:LLX84"/>
    <mergeCell ref="LLY84:LMN84"/>
    <mergeCell ref="LMO84:LND84"/>
    <mergeCell ref="LNE84:LNV84"/>
    <mergeCell ref="LNW84:LOQ84"/>
    <mergeCell ref="LOR84:LPL84"/>
    <mergeCell ref="LPM84:LQB84"/>
    <mergeCell ref="KRY84:KSP84"/>
    <mergeCell ref="KSQ84:KTK84"/>
    <mergeCell ref="KTL84:KUF84"/>
    <mergeCell ref="KUG84:KUV84"/>
    <mergeCell ref="KUW84:KVL84"/>
    <mergeCell ref="KVM84:KWD84"/>
    <mergeCell ref="KWE84:KWY84"/>
    <mergeCell ref="KWZ84:KXT84"/>
    <mergeCell ref="KXU84:KYJ84"/>
    <mergeCell ref="KYK84:KYZ84"/>
    <mergeCell ref="KZA84:KZR84"/>
    <mergeCell ref="KZS84:LAM84"/>
    <mergeCell ref="LAN84:LBH84"/>
    <mergeCell ref="LBI84:LBX84"/>
    <mergeCell ref="LBY84:LCN84"/>
    <mergeCell ref="LCO84:LDF84"/>
    <mergeCell ref="LDG84:LEA84"/>
    <mergeCell ref="KGC84:KGR84"/>
    <mergeCell ref="KGS84:KHH84"/>
    <mergeCell ref="KHI84:KHZ84"/>
    <mergeCell ref="KIA84:KIU84"/>
    <mergeCell ref="KIV84:KJP84"/>
    <mergeCell ref="KJQ84:KKF84"/>
    <mergeCell ref="KKG84:KKV84"/>
    <mergeCell ref="KKW84:KLN84"/>
    <mergeCell ref="KLO84:KMI84"/>
    <mergeCell ref="KMJ84:KND84"/>
    <mergeCell ref="KNE84:KNT84"/>
    <mergeCell ref="KNU84:KOJ84"/>
    <mergeCell ref="KOK84:KPB84"/>
    <mergeCell ref="KPC84:KPW84"/>
    <mergeCell ref="KPX84:KQR84"/>
    <mergeCell ref="KQS84:KRH84"/>
    <mergeCell ref="KRI84:KRX84"/>
    <mergeCell ref="JTW84:JUQ84"/>
    <mergeCell ref="JUR84:JVL84"/>
    <mergeCell ref="JVM84:JWB84"/>
    <mergeCell ref="JWC84:JWR84"/>
    <mergeCell ref="JWS84:JXJ84"/>
    <mergeCell ref="JXK84:JYE84"/>
    <mergeCell ref="JYF84:JYZ84"/>
    <mergeCell ref="JZA84:JZP84"/>
    <mergeCell ref="JZQ84:KAF84"/>
    <mergeCell ref="KAG84:KAX84"/>
    <mergeCell ref="KAY84:KBS84"/>
    <mergeCell ref="KBT84:KCN84"/>
    <mergeCell ref="KCO84:KDD84"/>
    <mergeCell ref="KDE84:KDT84"/>
    <mergeCell ref="KDU84:KEL84"/>
    <mergeCell ref="KEM84:KFG84"/>
    <mergeCell ref="KFH84:KGB84"/>
    <mergeCell ref="JHY84:JIN84"/>
    <mergeCell ref="JIO84:JJF84"/>
    <mergeCell ref="JJG84:JKA84"/>
    <mergeCell ref="JKB84:JKV84"/>
    <mergeCell ref="JKW84:JLL84"/>
    <mergeCell ref="JLM84:JMB84"/>
    <mergeCell ref="JMC84:JMT84"/>
    <mergeCell ref="JMU84:JNO84"/>
    <mergeCell ref="JNP84:JOJ84"/>
    <mergeCell ref="JOK84:JOZ84"/>
    <mergeCell ref="JPA84:JPP84"/>
    <mergeCell ref="JPQ84:JQH84"/>
    <mergeCell ref="JQI84:JRC84"/>
    <mergeCell ref="JRD84:JRX84"/>
    <mergeCell ref="JRY84:JSN84"/>
    <mergeCell ref="JSO84:JTD84"/>
    <mergeCell ref="JTE84:JTV84"/>
    <mergeCell ref="IVX84:IWR84"/>
    <mergeCell ref="IWS84:IXH84"/>
    <mergeCell ref="IXI84:IXX84"/>
    <mergeCell ref="IXY84:IYP84"/>
    <mergeCell ref="IYQ84:IZK84"/>
    <mergeCell ref="IZL84:JAF84"/>
    <mergeCell ref="JAG84:JAV84"/>
    <mergeCell ref="JAW84:JBL84"/>
    <mergeCell ref="JBM84:JCD84"/>
    <mergeCell ref="JCE84:JCY84"/>
    <mergeCell ref="JCZ84:JDT84"/>
    <mergeCell ref="JDU84:JEJ84"/>
    <mergeCell ref="JEK84:JEZ84"/>
    <mergeCell ref="JFA84:JFR84"/>
    <mergeCell ref="JFS84:JGM84"/>
    <mergeCell ref="JGN84:JHH84"/>
    <mergeCell ref="JHI84:JHX84"/>
    <mergeCell ref="IJU84:IKL84"/>
    <mergeCell ref="IKM84:ILG84"/>
    <mergeCell ref="ILH84:IMB84"/>
    <mergeCell ref="IMC84:IMR84"/>
    <mergeCell ref="IMS84:INH84"/>
    <mergeCell ref="INI84:INZ84"/>
    <mergeCell ref="IOA84:IOU84"/>
    <mergeCell ref="IOV84:IPP84"/>
    <mergeCell ref="IPQ84:IQF84"/>
    <mergeCell ref="IQG84:IQV84"/>
    <mergeCell ref="IQW84:IRN84"/>
    <mergeCell ref="IRO84:ISI84"/>
    <mergeCell ref="ISJ84:ITD84"/>
    <mergeCell ref="ITE84:ITT84"/>
    <mergeCell ref="ITU84:IUJ84"/>
    <mergeCell ref="IUK84:IVB84"/>
    <mergeCell ref="IVC84:IVW84"/>
    <mergeCell ref="HXY84:HYN84"/>
    <mergeCell ref="HYO84:HZD84"/>
    <mergeCell ref="HZE84:HZV84"/>
    <mergeCell ref="HZW84:IAQ84"/>
    <mergeCell ref="IAR84:IBL84"/>
    <mergeCell ref="IBM84:ICB84"/>
    <mergeCell ref="ICC84:ICR84"/>
    <mergeCell ref="ICS84:IDJ84"/>
    <mergeCell ref="IDK84:IEE84"/>
    <mergeCell ref="IEF84:IEZ84"/>
    <mergeCell ref="IFA84:IFP84"/>
    <mergeCell ref="IFQ84:IGF84"/>
    <mergeCell ref="IGG84:IGX84"/>
    <mergeCell ref="IGY84:IHS84"/>
    <mergeCell ref="IHT84:IIN84"/>
    <mergeCell ref="IIO84:IJD84"/>
    <mergeCell ref="IJE84:IJT84"/>
    <mergeCell ref="HLS84:HMM84"/>
    <mergeCell ref="HMN84:HNH84"/>
    <mergeCell ref="HNI84:HNX84"/>
    <mergeCell ref="HNY84:HON84"/>
    <mergeCell ref="HOO84:HPF84"/>
    <mergeCell ref="HPG84:HQA84"/>
    <mergeCell ref="HQB84:HQV84"/>
    <mergeCell ref="HQW84:HRL84"/>
    <mergeCell ref="HRM84:HSB84"/>
    <mergeCell ref="HSC84:HST84"/>
    <mergeCell ref="HSU84:HTO84"/>
    <mergeCell ref="HTP84:HUJ84"/>
    <mergeCell ref="HUK84:HUZ84"/>
    <mergeCell ref="HVA84:HVP84"/>
    <mergeCell ref="HVQ84:HWH84"/>
    <mergeCell ref="HWI84:HXC84"/>
    <mergeCell ref="HXD84:HXX84"/>
    <mergeCell ref="GZU84:HAJ84"/>
    <mergeCell ref="HAK84:HBB84"/>
    <mergeCell ref="HBC84:HBW84"/>
    <mergeCell ref="HBX84:HCR84"/>
    <mergeCell ref="HCS84:HDH84"/>
    <mergeCell ref="HDI84:HDX84"/>
    <mergeCell ref="HDY84:HEP84"/>
    <mergeCell ref="HEQ84:HFK84"/>
    <mergeCell ref="HFL84:HGF84"/>
    <mergeCell ref="HGG84:HGV84"/>
    <mergeCell ref="HGW84:HHL84"/>
    <mergeCell ref="HHM84:HID84"/>
    <mergeCell ref="HIE84:HIY84"/>
    <mergeCell ref="HIZ84:HJT84"/>
    <mergeCell ref="HJU84:HKJ84"/>
    <mergeCell ref="HKK84:HKZ84"/>
    <mergeCell ref="HLA84:HLR84"/>
    <mergeCell ref="GNT84:GON84"/>
    <mergeCell ref="GOO84:GPD84"/>
    <mergeCell ref="GPE84:GPT84"/>
    <mergeCell ref="GPU84:GQL84"/>
    <mergeCell ref="GQM84:GRG84"/>
    <mergeCell ref="GRH84:GSB84"/>
    <mergeCell ref="GSC84:GSR84"/>
    <mergeCell ref="GSS84:GTH84"/>
    <mergeCell ref="GTI84:GTZ84"/>
    <mergeCell ref="GUA84:GUU84"/>
    <mergeCell ref="GUV84:GVP84"/>
    <mergeCell ref="GVQ84:GWF84"/>
    <mergeCell ref="GWG84:GWV84"/>
    <mergeCell ref="GWW84:GXN84"/>
    <mergeCell ref="GXO84:GYI84"/>
    <mergeCell ref="GYJ84:GZD84"/>
    <mergeCell ref="GZE84:GZT84"/>
    <mergeCell ref="GBQ84:GCH84"/>
    <mergeCell ref="GCI84:GDC84"/>
    <mergeCell ref="GDD84:GDX84"/>
    <mergeCell ref="GDY84:GEN84"/>
    <mergeCell ref="GEO84:GFD84"/>
    <mergeCell ref="GFE84:GFV84"/>
    <mergeCell ref="GFW84:GGQ84"/>
    <mergeCell ref="GGR84:GHL84"/>
    <mergeCell ref="GHM84:GIB84"/>
    <mergeCell ref="GIC84:GIR84"/>
    <mergeCell ref="GIS84:GJJ84"/>
    <mergeCell ref="GJK84:GKE84"/>
    <mergeCell ref="GKF84:GKZ84"/>
    <mergeCell ref="GLA84:GLP84"/>
    <mergeCell ref="GLQ84:GMF84"/>
    <mergeCell ref="GMG84:GMX84"/>
    <mergeCell ref="GMY84:GNS84"/>
    <mergeCell ref="FPU84:FQJ84"/>
    <mergeCell ref="FQK84:FQZ84"/>
    <mergeCell ref="FRA84:FRR84"/>
    <mergeCell ref="FRS84:FSM84"/>
    <mergeCell ref="FSN84:FTH84"/>
    <mergeCell ref="FTI84:FTX84"/>
    <mergeCell ref="FTY84:FUN84"/>
    <mergeCell ref="FUO84:FVF84"/>
    <mergeCell ref="FVG84:FWA84"/>
    <mergeCell ref="FWB84:FWV84"/>
    <mergeCell ref="FWW84:FXL84"/>
    <mergeCell ref="FXM84:FYB84"/>
    <mergeCell ref="FYC84:FYT84"/>
    <mergeCell ref="FYU84:FZO84"/>
    <mergeCell ref="FZP84:GAJ84"/>
    <mergeCell ref="GAK84:GAZ84"/>
    <mergeCell ref="GBA84:GBP84"/>
    <mergeCell ref="FDO84:FEI84"/>
    <mergeCell ref="FEJ84:FFD84"/>
    <mergeCell ref="FFE84:FFT84"/>
    <mergeCell ref="FFU84:FGJ84"/>
    <mergeCell ref="FGK84:FHB84"/>
    <mergeCell ref="FHC84:FHW84"/>
    <mergeCell ref="FHX84:FIR84"/>
    <mergeCell ref="FIS84:FJH84"/>
    <mergeCell ref="FJI84:FJX84"/>
    <mergeCell ref="FJY84:FKP84"/>
    <mergeCell ref="FKQ84:FLK84"/>
    <mergeCell ref="FLL84:FMF84"/>
    <mergeCell ref="FMG84:FMV84"/>
    <mergeCell ref="FMW84:FNL84"/>
    <mergeCell ref="FNM84:FOD84"/>
    <mergeCell ref="FOE84:FOY84"/>
    <mergeCell ref="FOZ84:FPT84"/>
    <mergeCell ref="ERQ84:ESF84"/>
    <mergeCell ref="ESG84:ESX84"/>
    <mergeCell ref="ESY84:ETS84"/>
    <mergeCell ref="ETT84:EUN84"/>
    <mergeCell ref="EUO84:EVD84"/>
    <mergeCell ref="EVE84:EVT84"/>
    <mergeCell ref="EVU84:EWL84"/>
    <mergeCell ref="EWM84:EXG84"/>
    <mergeCell ref="EXH84:EYB84"/>
    <mergeCell ref="EYC84:EYR84"/>
    <mergeCell ref="EYS84:EZH84"/>
    <mergeCell ref="EZI84:EZZ84"/>
    <mergeCell ref="FAA84:FAU84"/>
    <mergeCell ref="FAV84:FBP84"/>
    <mergeCell ref="FBQ84:FCF84"/>
    <mergeCell ref="FCG84:FCV84"/>
    <mergeCell ref="FCW84:FDN84"/>
    <mergeCell ref="EFP84:EGJ84"/>
    <mergeCell ref="EGK84:EGZ84"/>
    <mergeCell ref="EHA84:EHP84"/>
    <mergeCell ref="EHQ84:EIH84"/>
    <mergeCell ref="EII84:EJC84"/>
    <mergeCell ref="EJD84:EJX84"/>
    <mergeCell ref="EJY84:EKN84"/>
    <mergeCell ref="EKO84:ELD84"/>
    <mergeCell ref="ELE84:ELV84"/>
    <mergeCell ref="ELW84:EMQ84"/>
    <mergeCell ref="EMR84:ENL84"/>
    <mergeCell ref="ENM84:EOB84"/>
    <mergeCell ref="EOC84:EOR84"/>
    <mergeCell ref="EOS84:EPJ84"/>
    <mergeCell ref="EPK84:EQE84"/>
    <mergeCell ref="EQF84:EQZ84"/>
    <mergeCell ref="ERA84:ERP84"/>
    <mergeCell ref="DTM84:DUD84"/>
    <mergeCell ref="DUE84:DUY84"/>
    <mergeCell ref="DUZ84:DVT84"/>
    <mergeCell ref="DVU84:DWJ84"/>
    <mergeCell ref="DWK84:DWZ84"/>
    <mergeCell ref="DXA84:DXR84"/>
    <mergeCell ref="DXS84:DYM84"/>
    <mergeCell ref="DYN84:DZH84"/>
    <mergeCell ref="DZI84:DZX84"/>
    <mergeCell ref="DZY84:EAN84"/>
    <mergeCell ref="EAO84:EBF84"/>
    <mergeCell ref="EBG84:ECA84"/>
    <mergeCell ref="ECB84:ECV84"/>
    <mergeCell ref="ECW84:EDL84"/>
    <mergeCell ref="EDM84:EEB84"/>
    <mergeCell ref="EEC84:EET84"/>
    <mergeCell ref="EEU84:EFO84"/>
    <mergeCell ref="DHQ84:DIF84"/>
    <mergeCell ref="DIG84:DIV84"/>
    <mergeCell ref="DIW84:DJN84"/>
    <mergeCell ref="DJO84:DKI84"/>
    <mergeCell ref="DKJ84:DLD84"/>
    <mergeCell ref="DLE84:DLT84"/>
    <mergeCell ref="DLU84:DMJ84"/>
    <mergeCell ref="DMK84:DNB84"/>
    <mergeCell ref="DNC84:DNW84"/>
    <mergeCell ref="DNX84:DOR84"/>
    <mergeCell ref="DOS84:DPH84"/>
    <mergeCell ref="DPI84:DPX84"/>
    <mergeCell ref="DPY84:DQP84"/>
    <mergeCell ref="DQQ84:DRK84"/>
    <mergeCell ref="DRL84:DSF84"/>
    <mergeCell ref="DSG84:DSV84"/>
    <mergeCell ref="DSW84:DTL84"/>
    <mergeCell ref="CVK84:CWE84"/>
    <mergeCell ref="CWF84:CWZ84"/>
    <mergeCell ref="CXA84:CXP84"/>
    <mergeCell ref="CXQ84:CYF84"/>
    <mergeCell ref="CYG84:CYX84"/>
    <mergeCell ref="CYY84:CZS84"/>
    <mergeCell ref="CZT84:DAN84"/>
    <mergeCell ref="DAO84:DBD84"/>
    <mergeCell ref="DBE84:DBT84"/>
    <mergeCell ref="DBU84:DCL84"/>
    <mergeCell ref="DCM84:DDG84"/>
    <mergeCell ref="DDH84:DEB84"/>
    <mergeCell ref="DEC84:DER84"/>
    <mergeCell ref="DES84:DFH84"/>
    <mergeCell ref="DFI84:DFZ84"/>
    <mergeCell ref="DGA84:DGU84"/>
    <mergeCell ref="DGV84:DHP84"/>
    <mergeCell ref="CJM84:CKB84"/>
    <mergeCell ref="CKC84:CKT84"/>
    <mergeCell ref="CKU84:CLO84"/>
    <mergeCell ref="CLP84:CMJ84"/>
    <mergeCell ref="CMK84:CMZ84"/>
    <mergeCell ref="CNA84:CNP84"/>
    <mergeCell ref="CNQ84:COH84"/>
    <mergeCell ref="COI84:CPC84"/>
    <mergeCell ref="CPD84:CPX84"/>
    <mergeCell ref="CPY84:CQN84"/>
    <mergeCell ref="CQO84:CRD84"/>
    <mergeCell ref="CRE84:CRV84"/>
    <mergeCell ref="CRW84:CSQ84"/>
    <mergeCell ref="CSR84:CTL84"/>
    <mergeCell ref="CTM84:CUB84"/>
    <mergeCell ref="CUC84:CUR84"/>
    <mergeCell ref="CUS84:CVJ84"/>
    <mergeCell ref="BXL84:BYF84"/>
    <mergeCell ref="BYG84:BYV84"/>
    <mergeCell ref="BYW84:BZL84"/>
    <mergeCell ref="BZM84:CAD84"/>
    <mergeCell ref="CAE84:CAY84"/>
    <mergeCell ref="CAZ84:CBT84"/>
    <mergeCell ref="CBU84:CCJ84"/>
    <mergeCell ref="CCK84:CCZ84"/>
    <mergeCell ref="CDA84:CDR84"/>
    <mergeCell ref="CDS84:CEM84"/>
    <mergeCell ref="CEN84:CFH84"/>
    <mergeCell ref="CFI84:CFX84"/>
    <mergeCell ref="CFY84:CGN84"/>
    <mergeCell ref="CGO84:CHF84"/>
    <mergeCell ref="CHG84:CIA84"/>
    <mergeCell ref="CIB84:CIV84"/>
    <mergeCell ref="CIW84:CJL84"/>
    <mergeCell ref="BLI84:BLZ84"/>
    <mergeCell ref="BMA84:BMU84"/>
    <mergeCell ref="BMV84:BNP84"/>
    <mergeCell ref="BNQ84:BOF84"/>
    <mergeCell ref="BOG84:BOV84"/>
    <mergeCell ref="BOW84:BPN84"/>
    <mergeCell ref="BPO84:BQI84"/>
    <mergeCell ref="BQJ84:BRD84"/>
    <mergeCell ref="BRE84:BRT84"/>
    <mergeCell ref="BRU84:BSJ84"/>
    <mergeCell ref="BSK84:BTB84"/>
    <mergeCell ref="BTC84:BTW84"/>
    <mergeCell ref="BTX84:BUR84"/>
    <mergeCell ref="BUS84:BVH84"/>
    <mergeCell ref="BVI84:BVX84"/>
    <mergeCell ref="BVY84:BWP84"/>
    <mergeCell ref="BWQ84:BXK84"/>
    <mergeCell ref="AZM84:BAB84"/>
    <mergeCell ref="BAC84:BAR84"/>
    <mergeCell ref="BAS84:BBJ84"/>
    <mergeCell ref="BBK84:BCE84"/>
    <mergeCell ref="BCF84:BCZ84"/>
    <mergeCell ref="BDA84:BDP84"/>
    <mergeCell ref="BDQ84:BEF84"/>
    <mergeCell ref="BEG84:BEX84"/>
    <mergeCell ref="BEY84:BFS84"/>
    <mergeCell ref="BFT84:BGN84"/>
    <mergeCell ref="BGO84:BHD84"/>
    <mergeCell ref="BHE84:BHT84"/>
    <mergeCell ref="BHU84:BIL84"/>
    <mergeCell ref="BIM84:BJG84"/>
    <mergeCell ref="BJH84:BKB84"/>
    <mergeCell ref="BKC84:BKR84"/>
    <mergeCell ref="BKS84:BLH84"/>
    <mergeCell ref="ANG84:AOA84"/>
    <mergeCell ref="AOB84:AOV84"/>
    <mergeCell ref="AOW84:APL84"/>
    <mergeCell ref="APM84:AQB84"/>
    <mergeCell ref="AQC84:AQT84"/>
    <mergeCell ref="AQU84:ARO84"/>
    <mergeCell ref="ARP84:ASJ84"/>
    <mergeCell ref="ASK84:ASZ84"/>
    <mergeCell ref="ATA84:ATP84"/>
    <mergeCell ref="ATQ84:AUH84"/>
    <mergeCell ref="AUI84:AVC84"/>
    <mergeCell ref="AVD84:AVX84"/>
    <mergeCell ref="AVY84:AWN84"/>
    <mergeCell ref="AWO84:AXD84"/>
    <mergeCell ref="AXE84:AXV84"/>
    <mergeCell ref="AXW84:AYQ84"/>
    <mergeCell ref="AYR84:AZL84"/>
    <mergeCell ref="ABI84:ABX84"/>
    <mergeCell ref="ABY84:ACP84"/>
    <mergeCell ref="ACQ84:ADK84"/>
    <mergeCell ref="ADL84:AEF84"/>
    <mergeCell ref="AEG84:AEV84"/>
    <mergeCell ref="AEW84:AFL84"/>
    <mergeCell ref="AFM84:AGD84"/>
    <mergeCell ref="AGE84:AGY84"/>
    <mergeCell ref="AGZ84:AHT84"/>
    <mergeCell ref="AHU84:AIJ84"/>
    <mergeCell ref="AIK84:AIZ84"/>
    <mergeCell ref="AJA84:AJR84"/>
    <mergeCell ref="AJS84:AKM84"/>
    <mergeCell ref="AKN84:ALH84"/>
    <mergeCell ref="ALI84:ALX84"/>
    <mergeCell ref="ALY84:AMN84"/>
    <mergeCell ref="AMO84:ANF84"/>
    <mergeCell ref="PH84:QB84"/>
    <mergeCell ref="QC84:QR84"/>
    <mergeCell ref="QS84:RH84"/>
    <mergeCell ref="RI84:RZ84"/>
    <mergeCell ref="SA84:SU84"/>
    <mergeCell ref="SV84:TP84"/>
    <mergeCell ref="TQ84:UF84"/>
    <mergeCell ref="UG84:UV84"/>
    <mergeCell ref="UW84:VN84"/>
    <mergeCell ref="VO84:WI84"/>
    <mergeCell ref="WJ84:XD84"/>
    <mergeCell ref="XE84:XT84"/>
    <mergeCell ref="XU84:YJ84"/>
    <mergeCell ref="YK84:ZB84"/>
    <mergeCell ref="ZC84:ZW84"/>
    <mergeCell ref="ZX84:AAR84"/>
    <mergeCell ref="AAS84:ABH84"/>
    <mergeCell ref="DE84:DV84"/>
    <mergeCell ref="DW84:EQ84"/>
    <mergeCell ref="ER84:FL84"/>
    <mergeCell ref="FM84:GB84"/>
    <mergeCell ref="GC84:GR84"/>
    <mergeCell ref="GS84:HJ84"/>
    <mergeCell ref="HK84:IE84"/>
    <mergeCell ref="IF84:IZ84"/>
    <mergeCell ref="JA84:JP84"/>
    <mergeCell ref="JQ84:KF84"/>
    <mergeCell ref="KG84:KX84"/>
    <mergeCell ref="KY84:LS84"/>
    <mergeCell ref="LT84:MN84"/>
    <mergeCell ref="MO84:ND84"/>
    <mergeCell ref="NE84:NT84"/>
    <mergeCell ref="NU84:OL84"/>
    <mergeCell ref="OM84:PG84"/>
    <mergeCell ref="XEG78:XEV78"/>
    <mergeCell ref="XEW78:XFD78"/>
    <mergeCell ref="A79:P79"/>
    <mergeCell ref="Q79:AH79"/>
    <mergeCell ref="AI79:BC79"/>
    <mergeCell ref="BD79:BX79"/>
    <mergeCell ref="A82:P82"/>
    <mergeCell ref="Q82:AH82"/>
    <mergeCell ref="AI82:BC82"/>
    <mergeCell ref="BD82:BX82"/>
    <mergeCell ref="A83:P83"/>
    <mergeCell ref="Q83:AH83"/>
    <mergeCell ref="AI83:BC83"/>
    <mergeCell ref="BD83:BX83"/>
    <mergeCell ref="A80:P80"/>
    <mergeCell ref="Q80:AH80"/>
    <mergeCell ref="AI80:BC80"/>
    <mergeCell ref="BD80:BX80"/>
    <mergeCell ref="A81:P81"/>
    <mergeCell ref="Q81:AH81"/>
    <mergeCell ref="AI81:BC81"/>
    <mergeCell ref="BD81:BX81"/>
    <mergeCell ref="BY79:CN79"/>
    <mergeCell ref="BY80:CN80"/>
    <mergeCell ref="BY81:CN81"/>
    <mergeCell ref="BY82:CN82"/>
    <mergeCell ref="BY83:CN83"/>
    <mergeCell ref="WSA78:WSU78"/>
    <mergeCell ref="WSV78:WTP78"/>
    <mergeCell ref="WTQ78:WUF78"/>
    <mergeCell ref="WUG78:WUV78"/>
    <mergeCell ref="WUW78:WVN78"/>
    <mergeCell ref="WVO78:WWI78"/>
    <mergeCell ref="WWJ78:WXD78"/>
    <mergeCell ref="WXE78:WXT78"/>
    <mergeCell ref="WXU78:WYJ78"/>
    <mergeCell ref="WYK78:WZB78"/>
    <mergeCell ref="WZC78:WZW78"/>
    <mergeCell ref="WZX78:XAR78"/>
    <mergeCell ref="XAS78:XBH78"/>
    <mergeCell ref="XBI78:XBX78"/>
    <mergeCell ref="XBY78:XCP78"/>
    <mergeCell ref="XCQ78:XDK78"/>
    <mergeCell ref="XDL78:XEF78"/>
    <mergeCell ref="WGC78:WGR78"/>
    <mergeCell ref="WGS78:WHJ78"/>
    <mergeCell ref="WHK78:WIE78"/>
    <mergeCell ref="WIF78:WIZ78"/>
    <mergeCell ref="WJA78:WJP78"/>
    <mergeCell ref="WJQ78:WKF78"/>
    <mergeCell ref="WKG78:WKX78"/>
    <mergeCell ref="WKY78:WLS78"/>
    <mergeCell ref="WLT78:WMN78"/>
    <mergeCell ref="WMO78:WND78"/>
    <mergeCell ref="WNE78:WNT78"/>
    <mergeCell ref="WNU78:WOL78"/>
    <mergeCell ref="WOM78:WPG78"/>
    <mergeCell ref="WPH78:WQB78"/>
    <mergeCell ref="WQC78:WQR78"/>
    <mergeCell ref="WQS78:WRH78"/>
    <mergeCell ref="WRI78:WRZ78"/>
    <mergeCell ref="VUB78:VUV78"/>
    <mergeCell ref="VUW78:VVL78"/>
    <mergeCell ref="VVM78:VWB78"/>
    <mergeCell ref="VWC78:VWT78"/>
    <mergeCell ref="VWU78:VXO78"/>
    <mergeCell ref="VXP78:VYJ78"/>
    <mergeCell ref="VYK78:VYZ78"/>
    <mergeCell ref="VZA78:VZP78"/>
    <mergeCell ref="VZQ78:WAH78"/>
    <mergeCell ref="WAI78:WBC78"/>
    <mergeCell ref="WBD78:WBX78"/>
    <mergeCell ref="WBY78:WCN78"/>
    <mergeCell ref="WCO78:WDD78"/>
    <mergeCell ref="WDE78:WDV78"/>
    <mergeCell ref="WDW78:WEQ78"/>
    <mergeCell ref="WER78:WFL78"/>
    <mergeCell ref="WFM78:WGB78"/>
    <mergeCell ref="VHY78:VIP78"/>
    <mergeCell ref="VIQ78:VJK78"/>
    <mergeCell ref="VJL78:VKF78"/>
    <mergeCell ref="VKG78:VKV78"/>
    <mergeCell ref="VKW78:VLL78"/>
    <mergeCell ref="VLM78:VMD78"/>
    <mergeCell ref="VME78:VMY78"/>
    <mergeCell ref="VMZ78:VNT78"/>
    <mergeCell ref="VNU78:VOJ78"/>
    <mergeCell ref="VOK78:VOZ78"/>
    <mergeCell ref="VPA78:VPR78"/>
    <mergeCell ref="VPS78:VQM78"/>
    <mergeCell ref="VQN78:VRH78"/>
    <mergeCell ref="VRI78:VRX78"/>
    <mergeCell ref="VRY78:VSN78"/>
    <mergeCell ref="VSO78:VTF78"/>
    <mergeCell ref="VTG78:VUA78"/>
    <mergeCell ref="UWC78:UWR78"/>
    <mergeCell ref="UWS78:UXH78"/>
    <mergeCell ref="UXI78:UXZ78"/>
    <mergeCell ref="UYA78:UYU78"/>
    <mergeCell ref="UYV78:UZP78"/>
    <mergeCell ref="UZQ78:VAF78"/>
    <mergeCell ref="VAG78:VAV78"/>
    <mergeCell ref="VAW78:VBN78"/>
    <mergeCell ref="VBO78:VCI78"/>
    <mergeCell ref="VCJ78:VDD78"/>
    <mergeCell ref="VDE78:VDT78"/>
    <mergeCell ref="VDU78:VEJ78"/>
    <mergeCell ref="VEK78:VFB78"/>
    <mergeCell ref="VFC78:VFW78"/>
    <mergeCell ref="VFX78:VGR78"/>
    <mergeCell ref="VGS78:VHH78"/>
    <mergeCell ref="VHI78:VHX78"/>
    <mergeCell ref="UJW78:UKQ78"/>
    <mergeCell ref="UKR78:ULL78"/>
    <mergeCell ref="ULM78:UMB78"/>
    <mergeCell ref="UMC78:UMR78"/>
    <mergeCell ref="UMS78:UNJ78"/>
    <mergeCell ref="UNK78:UOE78"/>
    <mergeCell ref="UOF78:UOZ78"/>
    <mergeCell ref="UPA78:UPP78"/>
    <mergeCell ref="UPQ78:UQF78"/>
    <mergeCell ref="UQG78:UQX78"/>
    <mergeCell ref="UQY78:URS78"/>
    <mergeCell ref="URT78:USN78"/>
    <mergeCell ref="USO78:UTD78"/>
    <mergeCell ref="UTE78:UTT78"/>
    <mergeCell ref="UTU78:UUL78"/>
    <mergeCell ref="UUM78:UVG78"/>
    <mergeCell ref="UVH78:UWB78"/>
    <mergeCell ref="TXY78:TYN78"/>
    <mergeCell ref="TYO78:TZF78"/>
    <mergeCell ref="TZG78:UAA78"/>
    <mergeCell ref="UAB78:UAV78"/>
    <mergeCell ref="UAW78:UBL78"/>
    <mergeCell ref="UBM78:UCB78"/>
    <mergeCell ref="UCC78:UCT78"/>
    <mergeCell ref="UCU78:UDO78"/>
    <mergeCell ref="UDP78:UEJ78"/>
    <mergeCell ref="UEK78:UEZ78"/>
    <mergeCell ref="UFA78:UFP78"/>
    <mergeCell ref="UFQ78:UGH78"/>
    <mergeCell ref="UGI78:UHC78"/>
    <mergeCell ref="UHD78:UHX78"/>
    <mergeCell ref="UHY78:UIN78"/>
    <mergeCell ref="UIO78:UJD78"/>
    <mergeCell ref="UJE78:UJV78"/>
    <mergeCell ref="TLX78:TMR78"/>
    <mergeCell ref="TMS78:TNH78"/>
    <mergeCell ref="TNI78:TNX78"/>
    <mergeCell ref="TNY78:TOP78"/>
    <mergeCell ref="TOQ78:TPK78"/>
    <mergeCell ref="TPL78:TQF78"/>
    <mergeCell ref="TQG78:TQV78"/>
    <mergeCell ref="TQW78:TRL78"/>
    <mergeCell ref="TRM78:TSD78"/>
    <mergeCell ref="TSE78:TSY78"/>
    <mergeCell ref="TSZ78:TTT78"/>
    <mergeCell ref="TTU78:TUJ78"/>
    <mergeCell ref="TUK78:TUZ78"/>
    <mergeCell ref="TVA78:TVR78"/>
    <mergeCell ref="TVS78:TWM78"/>
    <mergeCell ref="TWN78:TXH78"/>
    <mergeCell ref="TXI78:TXX78"/>
    <mergeCell ref="SZU78:TAL78"/>
    <mergeCell ref="TAM78:TBG78"/>
    <mergeCell ref="TBH78:TCB78"/>
    <mergeCell ref="TCC78:TCR78"/>
    <mergeCell ref="TCS78:TDH78"/>
    <mergeCell ref="TDI78:TDZ78"/>
    <mergeCell ref="TEA78:TEU78"/>
    <mergeCell ref="TEV78:TFP78"/>
    <mergeCell ref="TFQ78:TGF78"/>
    <mergeCell ref="TGG78:TGV78"/>
    <mergeCell ref="TGW78:THN78"/>
    <mergeCell ref="THO78:TII78"/>
    <mergeCell ref="TIJ78:TJD78"/>
    <mergeCell ref="TJE78:TJT78"/>
    <mergeCell ref="TJU78:TKJ78"/>
    <mergeCell ref="TKK78:TLB78"/>
    <mergeCell ref="TLC78:TLW78"/>
    <mergeCell ref="SNY78:SON78"/>
    <mergeCell ref="SOO78:SPD78"/>
    <mergeCell ref="SPE78:SPV78"/>
    <mergeCell ref="SPW78:SQQ78"/>
    <mergeCell ref="SQR78:SRL78"/>
    <mergeCell ref="SRM78:SSB78"/>
    <mergeCell ref="SSC78:SSR78"/>
    <mergeCell ref="SSS78:STJ78"/>
    <mergeCell ref="STK78:SUE78"/>
    <mergeCell ref="SUF78:SUZ78"/>
    <mergeCell ref="SVA78:SVP78"/>
    <mergeCell ref="SVQ78:SWF78"/>
    <mergeCell ref="SWG78:SWX78"/>
    <mergeCell ref="SWY78:SXS78"/>
    <mergeCell ref="SXT78:SYN78"/>
    <mergeCell ref="SYO78:SZD78"/>
    <mergeCell ref="SZE78:SZT78"/>
    <mergeCell ref="SBS78:SCM78"/>
    <mergeCell ref="SCN78:SDH78"/>
    <mergeCell ref="SDI78:SDX78"/>
    <mergeCell ref="SDY78:SEN78"/>
    <mergeCell ref="SEO78:SFF78"/>
    <mergeCell ref="SFG78:SGA78"/>
    <mergeCell ref="SGB78:SGV78"/>
    <mergeCell ref="SGW78:SHL78"/>
    <mergeCell ref="SHM78:SIB78"/>
    <mergeCell ref="SIC78:SIT78"/>
    <mergeCell ref="SIU78:SJO78"/>
    <mergeCell ref="SJP78:SKJ78"/>
    <mergeCell ref="SKK78:SKZ78"/>
    <mergeCell ref="SLA78:SLP78"/>
    <mergeCell ref="SLQ78:SMH78"/>
    <mergeCell ref="SMI78:SNC78"/>
    <mergeCell ref="SND78:SNX78"/>
    <mergeCell ref="RPU78:RQJ78"/>
    <mergeCell ref="RQK78:RRB78"/>
    <mergeCell ref="RRC78:RRW78"/>
    <mergeCell ref="RRX78:RSR78"/>
    <mergeCell ref="RSS78:RTH78"/>
    <mergeCell ref="RTI78:RTX78"/>
    <mergeCell ref="RTY78:RUP78"/>
    <mergeCell ref="RUQ78:RVK78"/>
    <mergeCell ref="RVL78:RWF78"/>
    <mergeCell ref="RWG78:RWV78"/>
    <mergeCell ref="RWW78:RXL78"/>
    <mergeCell ref="RXM78:RYD78"/>
    <mergeCell ref="RYE78:RYY78"/>
    <mergeCell ref="RYZ78:RZT78"/>
    <mergeCell ref="RZU78:SAJ78"/>
    <mergeCell ref="SAK78:SAZ78"/>
    <mergeCell ref="SBA78:SBR78"/>
    <mergeCell ref="RDT78:REN78"/>
    <mergeCell ref="REO78:RFD78"/>
    <mergeCell ref="RFE78:RFT78"/>
    <mergeCell ref="RFU78:RGL78"/>
    <mergeCell ref="RGM78:RHG78"/>
    <mergeCell ref="RHH78:RIB78"/>
    <mergeCell ref="RIC78:RIR78"/>
    <mergeCell ref="RIS78:RJH78"/>
    <mergeCell ref="RJI78:RJZ78"/>
    <mergeCell ref="RKA78:RKU78"/>
    <mergeCell ref="RKV78:RLP78"/>
    <mergeCell ref="RLQ78:RMF78"/>
    <mergeCell ref="RMG78:RMV78"/>
    <mergeCell ref="RMW78:RNN78"/>
    <mergeCell ref="RNO78:ROI78"/>
    <mergeCell ref="ROJ78:RPD78"/>
    <mergeCell ref="RPE78:RPT78"/>
    <mergeCell ref="QRQ78:QSH78"/>
    <mergeCell ref="QSI78:QTC78"/>
    <mergeCell ref="QTD78:QTX78"/>
    <mergeCell ref="QTY78:QUN78"/>
    <mergeCell ref="QUO78:QVD78"/>
    <mergeCell ref="QVE78:QVV78"/>
    <mergeCell ref="QVW78:QWQ78"/>
    <mergeCell ref="QWR78:QXL78"/>
    <mergeCell ref="QXM78:QYB78"/>
    <mergeCell ref="QYC78:QYR78"/>
    <mergeCell ref="QYS78:QZJ78"/>
    <mergeCell ref="QZK78:RAE78"/>
    <mergeCell ref="RAF78:RAZ78"/>
    <mergeCell ref="RBA78:RBP78"/>
    <mergeCell ref="RBQ78:RCF78"/>
    <mergeCell ref="RCG78:RCX78"/>
    <mergeCell ref="RCY78:RDS78"/>
    <mergeCell ref="QFU78:QGJ78"/>
    <mergeCell ref="QGK78:QGZ78"/>
    <mergeCell ref="QHA78:QHR78"/>
    <mergeCell ref="QHS78:QIM78"/>
    <mergeCell ref="QIN78:QJH78"/>
    <mergeCell ref="QJI78:QJX78"/>
    <mergeCell ref="QJY78:QKN78"/>
    <mergeCell ref="QKO78:QLF78"/>
    <mergeCell ref="QLG78:QMA78"/>
    <mergeCell ref="QMB78:QMV78"/>
    <mergeCell ref="QMW78:QNL78"/>
    <mergeCell ref="QNM78:QOB78"/>
    <mergeCell ref="QOC78:QOT78"/>
    <mergeCell ref="QOU78:QPO78"/>
    <mergeCell ref="QPP78:QQJ78"/>
    <mergeCell ref="QQK78:QQZ78"/>
    <mergeCell ref="QRA78:QRP78"/>
    <mergeCell ref="PTO78:PUI78"/>
    <mergeCell ref="PUJ78:PVD78"/>
    <mergeCell ref="PVE78:PVT78"/>
    <mergeCell ref="PVU78:PWJ78"/>
    <mergeCell ref="PWK78:PXB78"/>
    <mergeCell ref="PXC78:PXW78"/>
    <mergeCell ref="PXX78:PYR78"/>
    <mergeCell ref="PYS78:PZH78"/>
    <mergeCell ref="PZI78:PZX78"/>
    <mergeCell ref="PZY78:QAP78"/>
    <mergeCell ref="QAQ78:QBK78"/>
    <mergeCell ref="QBL78:QCF78"/>
    <mergeCell ref="QCG78:QCV78"/>
    <mergeCell ref="QCW78:QDL78"/>
    <mergeCell ref="QDM78:QED78"/>
    <mergeCell ref="QEE78:QEY78"/>
    <mergeCell ref="QEZ78:QFT78"/>
    <mergeCell ref="PHQ78:PIF78"/>
    <mergeCell ref="PIG78:PIX78"/>
    <mergeCell ref="PIY78:PJS78"/>
    <mergeCell ref="PJT78:PKN78"/>
    <mergeCell ref="PKO78:PLD78"/>
    <mergeCell ref="PLE78:PLT78"/>
    <mergeCell ref="PLU78:PML78"/>
    <mergeCell ref="PMM78:PNG78"/>
    <mergeCell ref="PNH78:POB78"/>
    <mergeCell ref="POC78:POR78"/>
    <mergeCell ref="POS78:PPH78"/>
    <mergeCell ref="PPI78:PPZ78"/>
    <mergeCell ref="PQA78:PQU78"/>
    <mergeCell ref="PQV78:PRP78"/>
    <mergeCell ref="PRQ78:PSF78"/>
    <mergeCell ref="PSG78:PSV78"/>
    <mergeCell ref="PSW78:PTN78"/>
    <mergeCell ref="OVP78:OWJ78"/>
    <mergeCell ref="OWK78:OWZ78"/>
    <mergeCell ref="OXA78:OXP78"/>
    <mergeCell ref="OXQ78:OYH78"/>
    <mergeCell ref="OYI78:OZC78"/>
    <mergeCell ref="OZD78:OZX78"/>
    <mergeCell ref="OZY78:PAN78"/>
    <mergeCell ref="PAO78:PBD78"/>
    <mergeCell ref="PBE78:PBV78"/>
    <mergeCell ref="PBW78:PCQ78"/>
    <mergeCell ref="PCR78:PDL78"/>
    <mergeCell ref="PDM78:PEB78"/>
    <mergeCell ref="PEC78:PER78"/>
    <mergeCell ref="PES78:PFJ78"/>
    <mergeCell ref="PFK78:PGE78"/>
    <mergeCell ref="PGF78:PGZ78"/>
    <mergeCell ref="PHA78:PHP78"/>
    <mergeCell ref="OJM78:OKD78"/>
    <mergeCell ref="OKE78:OKY78"/>
    <mergeCell ref="OKZ78:OLT78"/>
    <mergeCell ref="OLU78:OMJ78"/>
    <mergeCell ref="OMK78:OMZ78"/>
    <mergeCell ref="ONA78:ONR78"/>
    <mergeCell ref="ONS78:OOM78"/>
    <mergeCell ref="OON78:OPH78"/>
    <mergeCell ref="OPI78:OPX78"/>
    <mergeCell ref="OPY78:OQN78"/>
    <mergeCell ref="OQO78:ORF78"/>
    <mergeCell ref="ORG78:OSA78"/>
    <mergeCell ref="OSB78:OSV78"/>
    <mergeCell ref="OSW78:OTL78"/>
    <mergeCell ref="OTM78:OUB78"/>
    <mergeCell ref="OUC78:OUT78"/>
    <mergeCell ref="OUU78:OVO78"/>
    <mergeCell ref="NXQ78:NYF78"/>
    <mergeCell ref="NYG78:NYV78"/>
    <mergeCell ref="NYW78:NZN78"/>
    <mergeCell ref="NZO78:OAI78"/>
    <mergeCell ref="OAJ78:OBD78"/>
    <mergeCell ref="OBE78:OBT78"/>
    <mergeCell ref="OBU78:OCJ78"/>
    <mergeCell ref="OCK78:ODB78"/>
    <mergeCell ref="ODC78:ODW78"/>
    <mergeCell ref="ODX78:OER78"/>
    <mergeCell ref="OES78:OFH78"/>
    <mergeCell ref="OFI78:OFX78"/>
    <mergeCell ref="OFY78:OGP78"/>
    <mergeCell ref="OGQ78:OHK78"/>
    <mergeCell ref="OHL78:OIF78"/>
    <mergeCell ref="OIG78:OIV78"/>
    <mergeCell ref="OIW78:OJL78"/>
    <mergeCell ref="NLK78:NME78"/>
    <mergeCell ref="NMF78:NMZ78"/>
    <mergeCell ref="NNA78:NNP78"/>
    <mergeCell ref="NNQ78:NOF78"/>
    <mergeCell ref="NOG78:NOX78"/>
    <mergeCell ref="NOY78:NPS78"/>
    <mergeCell ref="NPT78:NQN78"/>
    <mergeCell ref="NQO78:NRD78"/>
    <mergeCell ref="NRE78:NRT78"/>
    <mergeCell ref="NRU78:NSL78"/>
    <mergeCell ref="NSM78:NTG78"/>
    <mergeCell ref="NTH78:NUB78"/>
    <mergeCell ref="NUC78:NUR78"/>
    <mergeCell ref="NUS78:NVH78"/>
    <mergeCell ref="NVI78:NVZ78"/>
    <mergeCell ref="NWA78:NWU78"/>
    <mergeCell ref="NWV78:NXP78"/>
    <mergeCell ref="MZM78:NAB78"/>
    <mergeCell ref="NAC78:NAT78"/>
    <mergeCell ref="NAU78:NBO78"/>
    <mergeCell ref="NBP78:NCJ78"/>
    <mergeCell ref="NCK78:NCZ78"/>
    <mergeCell ref="NDA78:NDP78"/>
    <mergeCell ref="NDQ78:NEH78"/>
    <mergeCell ref="NEI78:NFC78"/>
    <mergeCell ref="NFD78:NFX78"/>
    <mergeCell ref="NFY78:NGN78"/>
    <mergeCell ref="NGO78:NHD78"/>
    <mergeCell ref="NHE78:NHV78"/>
    <mergeCell ref="NHW78:NIQ78"/>
    <mergeCell ref="NIR78:NJL78"/>
    <mergeCell ref="NJM78:NKB78"/>
    <mergeCell ref="NKC78:NKR78"/>
    <mergeCell ref="NKS78:NLJ78"/>
    <mergeCell ref="MNL78:MOF78"/>
    <mergeCell ref="MOG78:MOV78"/>
    <mergeCell ref="MOW78:MPL78"/>
    <mergeCell ref="MPM78:MQD78"/>
    <mergeCell ref="MQE78:MQY78"/>
    <mergeCell ref="MQZ78:MRT78"/>
    <mergeCell ref="MRU78:MSJ78"/>
    <mergeCell ref="MSK78:MSZ78"/>
    <mergeCell ref="MTA78:MTR78"/>
    <mergeCell ref="MTS78:MUM78"/>
    <mergeCell ref="MUN78:MVH78"/>
    <mergeCell ref="MVI78:MVX78"/>
    <mergeCell ref="MVY78:MWN78"/>
    <mergeCell ref="MWO78:MXF78"/>
    <mergeCell ref="MXG78:MYA78"/>
    <mergeCell ref="MYB78:MYV78"/>
    <mergeCell ref="MYW78:MZL78"/>
    <mergeCell ref="MBI78:MBZ78"/>
    <mergeCell ref="MCA78:MCU78"/>
    <mergeCell ref="MCV78:MDP78"/>
    <mergeCell ref="MDQ78:MEF78"/>
    <mergeCell ref="MEG78:MEV78"/>
    <mergeCell ref="MEW78:MFN78"/>
    <mergeCell ref="MFO78:MGI78"/>
    <mergeCell ref="MGJ78:MHD78"/>
    <mergeCell ref="MHE78:MHT78"/>
    <mergeCell ref="MHU78:MIJ78"/>
    <mergeCell ref="MIK78:MJB78"/>
    <mergeCell ref="MJC78:MJW78"/>
    <mergeCell ref="MJX78:MKR78"/>
    <mergeCell ref="MKS78:MLH78"/>
    <mergeCell ref="MLI78:MLX78"/>
    <mergeCell ref="MLY78:MMP78"/>
    <mergeCell ref="MMQ78:MNK78"/>
    <mergeCell ref="LPM78:LQB78"/>
    <mergeCell ref="LQC78:LQR78"/>
    <mergeCell ref="LQS78:LRJ78"/>
    <mergeCell ref="LRK78:LSE78"/>
    <mergeCell ref="LSF78:LSZ78"/>
    <mergeCell ref="LTA78:LTP78"/>
    <mergeCell ref="LTQ78:LUF78"/>
    <mergeCell ref="LUG78:LUX78"/>
    <mergeCell ref="LUY78:LVS78"/>
    <mergeCell ref="LVT78:LWN78"/>
    <mergeCell ref="LWO78:LXD78"/>
    <mergeCell ref="LXE78:LXT78"/>
    <mergeCell ref="LXU78:LYL78"/>
    <mergeCell ref="LYM78:LZG78"/>
    <mergeCell ref="LZH78:MAB78"/>
    <mergeCell ref="MAC78:MAR78"/>
    <mergeCell ref="MAS78:MBH78"/>
    <mergeCell ref="LDG78:LEA78"/>
    <mergeCell ref="LEB78:LEV78"/>
    <mergeCell ref="LEW78:LFL78"/>
    <mergeCell ref="LFM78:LGB78"/>
    <mergeCell ref="LGC78:LGT78"/>
    <mergeCell ref="LGU78:LHO78"/>
    <mergeCell ref="LHP78:LIJ78"/>
    <mergeCell ref="LIK78:LIZ78"/>
    <mergeCell ref="LJA78:LJP78"/>
    <mergeCell ref="LJQ78:LKH78"/>
    <mergeCell ref="LKI78:LLC78"/>
    <mergeCell ref="LLD78:LLX78"/>
    <mergeCell ref="LLY78:LMN78"/>
    <mergeCell ref="LMO78:LND78"/>
    <mergeCell ref="LNE78:LNV78"/>
    <mergeCell ref="LNW78:LOQ78"/>
    <mergeCell ref="LOR78:LPL78"/>
    <mergeCell ref="KRI78:KRX78"/>
    <mergeCell ref="KRY78:KSP78"/>
    <mergeCell ref="KSQ78:KTK78"/>
    <mergeCell ref="KTL78:KUF78"/>
    <mergeCell ref="KUG78:KUV78"/>
    <mergeCell ref="KUW78:KVL78"/>
    <mergeCell ref="KVM78:KWD78"/>
    <mergeCell ref="KWE78:KWY78"/>
    <mergeCell ref="KWZ78:KXT78"/>
    <mergeCell ref="KXU78:KYJ78"/>
    <mergeCell ref="KYK78:KYZ78"/>
    <mergeCell ref="KZA78:KZR78"/>
    <mergeCell ref="KZS78:LAM78"/>
    <mergeCell ref="LAN78:LBH78"/>
    <mergeCell ref="LBI78:LBX78"/>
    <mergeCell ref="LBY78:LCN78"/>
    <mergeCell ref="LCO78:LDF78"/>
    <mergeCell ref="KFH78:KGB78"/>
    <mergeCell ref="KGC78:KGR78"/>
    <mergeCell ref="KGS78:KHH78"/>
    <mergeCell ref="KHI78:KHZ78"/>
    <mergeCell ref="KIA78:KIU78"/>
    <mergeCell ref="KIV78:KJP78"/>
    <mergeCell ref="KJQ78:KKF78"/>
    <mergeCell ref="KKG78:KKV78"/>
    <mergeCell ref="KKW78:KLN78"/>
    <mergeCell ref="KLO78:KMI78"/>
    <mergeCell ref="KMJ78:KND78"/>
    <mergeCell ref="KNE78:KNT78"/>
    <mergeCell ref="KNU78:KOJ78"/>
    <mergeCell ref="KOK78:KPB78"/>
    <mergeCell ref="KPC78:KPW78"/>
    <mergeCell ref="KPX78:KQR78"/>
    <mergeCell ref="KQS78:KRH78"/>
    <mergeCell ref="JTE78:JTV78"/>
    <mergeCell ref="JTW78:JUQ78"/>
    <mergeCell ref="JUR78:JVL78"/>
    <mergeCell ref="JVM78:JWB78"/>
    <mergeCell ref="JWC78:JWR78"/>
    <mergeCell ref="JWS78:JXJ78"/>
    <mergeCell ref="JXK78:JYE78"/>
    <mergeCell ref="JYF78:JYZ78"/>
    <mergeCell ref="JZA78:JZP78"/>
    <mergeCell ref="JZQ78:KAF78"/>
    <mergeCell ref="KAG78:KAX78"/>
    <mergeCell ref="KAY78:KBS78"/>
    <mergeCell ref="KBT78:KCN78"/>
    <mergeCell ref="KCO78:KDD78"/>
    <mergeCell ref="KDE78:KDT78"/>
    <mergeCell ref="KDU78:KEL78"/>
    <mergeCell ref="KEM78:KFG78"/>
    <mergeCell ref="JHI78:JHX78"/>
    <mergeCell ref="JHY78:JIN78"/>
    <mergeCell ref="JIO78:JJF78"/>
    <mergeCell ref="JJG78:JKA78"/>
    <mergeCell ref="JKB78:JKV78"/>
    <mergeCell ref="JKW78:JLL78"/>
    <mergeCell ref="JLM78:JMB78"/>
    <mergeCell ref="JMC78:JMT78"/>
    <mergeCell ref="JMU78:JNO78"/>
    <mergeCell ref="JNP78:JOJ78"/>
    <mergeCell ref="JOK78:JOZ78"/>
    <mergeCell ref="JPA78:JPP78"/>
    <mergeCell ref="JPQ78:JQH78"/>
    <mergeCell ref="JQI78:JRC78"/>
    <mergeCell ref="JRD78:JRX78"/>
    <mergeCell ref="JRY78:JSN78"/>
    <mergeCell ref="JSO78:JTD78"/>
    <mergeCell ref="IVC78:IVW78"/>
    <mergeCell ref="IVX78:IWR78"/>
    <mergeCell ref="IWS78:IXH78"/>
    <mergeCell ref="IXI78:IXX78"/>
    <mergeCell ref="IXY78:IYP78"/>
    <mergeCell ref="IYQ78:IZK78"/>
    <mergeCell ref="IZL78:JAF78"/>
    <mergeCell ref="JAG78:JAV78"/>
    <mergeCell ref="JAW78:JBL78"/>
    <mergeCell ref="JBM78:JCD78"/>
    <mergeCell ref="JCE78:JCY78"/>
    <mergeCell ref="JCZ78:JDT78"/>
    <mergeCell ref="JDU78:JEJ78"/>
    <mergeCell ref="JEK78:JEZ78"/>
    <mergeCell ref="JFA78:JFR78"/>
    <mergeCell ref="JFS78:JGM78"/>
    <mergeCell ref="JGN78:JHH78"/>
    <mergeCell ref="IJE78:IJT78"/>
    <mergeCell ref="IJU78:IKL78"/>
    <mergeCell ref="IKM78:ILG78"/>
    <mergeCell ref="ILH78:IMB78"/>
    <mergeCell ref="IMC78:IMR78"/>
    <mergeCell ref="IMS78:INH78"/>
    <mergeCell ref="INI78:INZ78"/>
    <mergeCell ref="IOA78:IOU78"/>
    <mergeCell ref="IOV78:IPP78"/>
    <mergeCell ref="IPQ78:IQF78"/>
    <mergeCell ref="IQG78:IQV78"/>
    <mergeCell ref="IQW78:IRN78"/>
    <mergeCell ref="IRO78:ISI78"/>
    <mergeCell ref="ISJ78:ITD78"/>
    <mergeCell ref="ITE78:ITT78"/>
    <mergeCell ref="ITU78:IUJ78"/>
    <mergeCell ref="IUK78:IVB78"/>
    <mergeCell ref="HXD78:HXX78"/>
    <mergeCell ref="HXY78:HYN78"/>
    <mergeCell ref="HYO78:HZD78"/>
    <mergeCell ref="HZE78:HZV78"/>
    <mergeCell ref="HZW78:IAQ78"/>
    <mergeCell ref="IAR78:IBL78"/>
    <mergeCell ref="IBM78:ICB78"/>
    <mergeCell ref="ICC78:ICR78"/>
    <mergeCell ref="ICS78:IDJ78"/>
    <mergeCell ref="IDK78:IEE78"/>
    <mergeCell ref="IEF78:IEZ78"/>
    <mergeCell ref="IFA78:IFP78"/>
    <mergeCell ref="IFQ78:IGF78"/>
    <mergeCell ref="IGG78:IGX78"/>
    <mergeCell ref="IGY78:IHS78"/>
    <mergeCell ref="IHT78:IIN78"/>
    <mergeCell ref="IIO78:IJD78"/>
    <mergeCell ref="HLA78:HLR78"/>
    <mergeCell ref="HLS78:HMM78"/>
    <mergeCell ref="HMN78:HNH78"/>
    <mergeCell ref="HNI78:HNX78"/>
    <mergeCell ref="HNY78:HON78"/>
    <mergeCell ref="HOO78:HPF78"/>
    <mergeCell ref="HPG78:HQA78"/>
    <mergeCell ref="HQB78:HQV78"/>
    <mergeCell ref="HQW78:HRL78"/>
    <mergeCell ref="HRM78:HSB78"/>
    <mergeCell ref="HSC78:HST78"/>
    <mergeCell ref="HSU78:HTO78"/>
    <mergeCell ref="HTP78:HUJ78"/>
    <mergeCell ref="HUK78:HUZ78"/>
    <mergeCell ref="HVA78:HVP78"/>
    <mergeCell ref="HVQ78:HWH78"/>
    <mergeCell ref="HWI78:HXC78"/>
    <mergeCell ref="GZE78:GZT78"/>
    <mergeCell ref="GZU78:HAJ78"/>
    <mergeCell ref="HAK78:HBB78"/>
    <mergeCell ref="HBC78:HBW78"/>
    <mergeCell ref="HBX78:HCR78"/>
    <mergeCell ref="HCS78:HDH78"/>
    <mergeCell ref="HDI78:HDX78"/>
    <mergeCell ref="HDY78:HEP78"/>
    <mergeCell ref="HEQ78:HFK78"/>
    <mergeCell ref="HFL78:HGF78"/>
    <mergeCell ref="HGG78:HGV78"/>
    <mergeCell ref="HGW78:HHL78"/>
    <mergeCell ref="HHM78:HID78"/>
    <mergeCell ref="HIE78:HIY78"/>
    <mergeCell ref="HIZ78:HJT78"/>
    <mergeCell ref="HJU78:HKJ78"/>
    <mergeCell ref="HKK78:HKZ78"/>
    <mergeCell ref="GMY78:GNS78"/>
    <mergeCell ref="GNT78:GON78"/>
    <mergeCell ref="GOO78:GPD78"/>
    <mergeCell ref="GPE78:GPT78"/>
    <mergeCell ref="GPU78:GQL78"/>
    <mergeCell ref="GQM78:GRG78"/>
    <mergeCell ref="GRH78:GSB78"/>
    <mergeCell ref="GSC78:GSR78"/>
    <mergeCell ref="GSS78:GTH78"/>
    <mergeCell ref="GTI78:GTZ78"/>
    <mergeCell ref="GUA78:GUU78"/>
    <mergeCell ref="GUV78:GVP78"/>
    <mergeCell ref="GVQ78:GWF78"/>
    <mergeCell ref="GWG78:GWV78"/>
    <mergeCell ref="GWW78:GXN78"/>
    <mergeCell ref="GXO78:GYI78"/>
    <mergeCell ref="GYJ78:GZD78"/>
    <mergeCell ref="GBA78:GBP78"/>
    <mergeCell ref="GBQ78:GCH78"/>
    <mergeCell ref="GCI78:GDC78"/>
    <mergeCell ref="GDD78:GDX78"/>
    <mergeCell ref="GDY78:GEN78"/>
    <mergeCell ref="GEO78:GFD78"/>
    <mergeCell ref="GFE78:GFV78"/>
    <mergeCell ref="GFW78:GGQ78"/>
    <mergeCell ref="GGR78:GHL78"/>
    <mergeCell ref="GHM78:GIB78"/>
    <mergeCell ref="GIC78:GIR78"/>
    <mergeCell ref="GIS78:GJJ78"/>
    <mergeCell ref="GJK78:GKE78"/>
    <mergeCell ref="GKF78:GKZ78"/>
    <mergeCell ref="GLA78:GLP78"/>
    <mergeCell ref="GLQ78:GMF78"/>
    <mergeCell ref="GMG78:GMX78"/>
    <mergeCell ref="FOZ78:FPT78"/>
    <mergeCell ref="FPU78:FQJ78"/>
    <mergeCell ref="FQK78:FQZ78"/>
    <mergeCell ref="FRA78:FRR78"/>
    <mergeCell ref="FRS78:FSM78"/>
    <mergeCell ref="FSN78:FTH78"/>
    <mergeCell ref="FTI78:FTX78"/>
    <mergeCell ref="FTY78:FUN78"/>
    <mergeCell ref="FUO78:FVF78"/>
    <mergeCell ref="FVG78:FWA78"/>
    <mergeCell ref="FWB78:FWV78"/>
    <mergeCell ref="FWW78:FXL78"/>
    <mergeCell ref="FXM78:FYB78"/>
    <mergeCell ref="FYC78:FYT78"/>
    <mergeCell ref="FYU78:FZO78"/>
    <mergeCell ref="FZP78:GAJ78"/>
    <mergeCell ref="GAK78:GAZ78"/>
    <mergeCell ref="FCW78:FDN78"/>
    <mergeCell ref="FDO78:FEI78"/>
    <mergeCell ref="FEJ78:FFD78"/>
    <mergeCell ref="FFE78:FFT78"/>
    <mergeCell ref="FFU78:FGJ78"/>
    <mergeCell ref="FGK78:FHB78"/>
    <mergeCell ref="FHC78:FHW78"/>
    <mergeCell ref="FHX78:FIR78"/>
    <mergeCell ref="FIS78:FJH78"/>
    <mergeCell ref="FJI78:FJX78"/>
    <mergeCell ref="FJY78:FKP78"/>
    <mergeCell ref="FKQ78:FLK78"/>
    <mergeCell ref="FLL78:FMF78"/>
    <mergeCell ref="FMG78:FMV78"/>
    <mergeCell ref="FMW78:FNL78"/>
    <mergeCell ref="FNM78:FOD78"/>
    <mergeCell ref="FOE78:FOY78"/>
    <mergeCell ref="ERA78:ERP78"/>
    <mergeCell ref="ERQ78:ESF78"/>
    <mergeCell ref="ESG78:ESX78"/>
    <mergeCell ref="ESY78:ETS78"/>
    <mergeCell ref="ETT78:EUN78"/>
    <mergeCell ref="EUO78:EVD78"/>
    <mergeCell ref="EVE78:EVT78"/>
    <mergeCell ref="EVU78:EWL78"/>
    <mergeCell ref="EWM78:EXG78"/>
    <mergeCell ref="EXH78:EYB78"/>
    <mergeCell ref="EYC78:EYR78"/>
    <mergeCell ref="EYS78:EZH78"/>
    <mergeCell ref="EZI78:EZZ78"/>
    <mergeCell ref="FAA78:FAU78"/>
    <mergeCell ref="FAV78:FBP78"/>
    <mergeCell ref="FBQ78:FCF78"/>
    <mergeCell ref="FCG78:FCV78"/>
    <mergeCell ref="EEU78:EFO78"/>
    <mergeCell ref="EFP78:EGJ78"/>
    <mergeCell ref="EGK78:EGZ78"/>
    <mergeCell ref="EHA78:EHP78"/>
    <mergeCell ref="EHQ78:EIH78"/>
    <mergeCell ref="EII78:EJC78"/>
    <mergeCell ref="EJD78:EJX78"/>
    <mergeCell ref="EJY78:EKN78"/>
    <mergeCell ref="EKO78:ELD78"/>
    <mergeCell ref="ELE78:ELV78"/>
    <mergeCell ref="ELW78:EMQ78"/>
    <mergeCell ref="EMR78:ENL78"/>
    <mergeCell ref="ENM78:EOB78"/>
    <mergeCell ref="EOC78:EOR78"/>
    <mergeCell ref="EOS78:EPJ78"/>
    <mergeCell ref="EPK78:EQE78"/>
    <mergeCell ref="EQF78:EQZ78"/>
    <mergeCell ref="DSW78:DTL78"/>
    <mergeCell ref="DTM78:DUD78"/>
    <mergeCell ref="DUE78:DUY78"/>
    <mergeCell ref="DUZ78:DVT78"/>
    <mergeCell ref="DVU78:DWJ78"/>
    <mergeCell ref="DWK78:DWZ78"/>
    <mergeCell ref="DXA78:DXR78"/>
    <mergeCell ref="DXS78:DYM78"/>
    <mergeCell ref="DYN78:DZH78"/>
    <mergeCell ref="DZI78:DZX78"/>
    <mergeCell ref="DZY78:EAN78"/>
    <mergeCell ref="EAO78:EBF78"/>
    <mergeCell ref="EBG78:ECA78"/>
    <mergeCell ref="ECB78:ECV78"/>
    <mergeCell ref="ECW78:EDL78"/>
    <mergeCell ref="EDM78:EEB78"/>
    <mergeCell ref="EEC78:EET78"/>
    <mergeCell ref="DGV78:DHP78"/>
    <mergeCell ref="DHQ78:DIF78"/>
    <mergeCell ref="DIG78:DIV78"/>
    <mergeCell ref="DIW78:DJN78"/>
    <mergeCell ref="DJO78:DKI78"/>
    <mergeCell ref="DKJ78:DLD78"/>
    <mergeCell ref="DLE78:DLT78"/>
    <mergeCell ref="DLU78:DMJ78"/>
    <mergeCell ref="DMK78:DNB78"/>
    <mergeCell ref="DNC78:DNW78"/>
    <mergeCell ref="DNX78:DOR78"/>
    <mergeCell ref="DOS78:DPH78"/>
    <mergeCell ref="DPI78:DPX78"/>
    <mergeCell ref="DPY78:DQP78"/>
    <mergeCell ref="DQQ78:DRK78"/>
    <mergeCell ref="DRL78:DSF78"/>
    <mergeCell ref="DSG78:DSV78"/>
    <mergeCell ref="CUS78:CVJ78"/>
    <mergeCell ref="CVK78:CWE78"/>
    <mergeCell ref="CWF78:CWZ78"/>
    <mergeCell ref="CXA78:CXP78"/>
    <mergeCell ref="CXQ78:CYF78"/>
    <mergeCell ref="CYG78:CYX78"/>
    <mergeCell ref="CYY78:CZS78"/>
    <mergeCell ref="CZT78:DAN78"/>
    <mergeCell ref="DAO78:DBD78"/>
    <mergeCell ref="DBE78:DBT78"/>
    <mergeCell ref="DBU78:DCL78"/>
    <mergeCell ref="DCM78:DDG78"/>
    <mergeCell ref="DDH78:DEB78"/>
    <mergeCell ref="DEC78:DER78"/>
    <mergeCell ref="DES78:DFH78"/>
    <mergeCell ref="DFI78:DFZ78"/>
    <mergeCell ref="DGA78:DGU78"/>
    <mergeCell ref="CIW78:CJL78"/>
    <mergeCell ref="CJM78:CKB78"/>
    <mergeCell ref="CKC78:CKT78"/>
    <mergeCell ref="CKU78:CLO78"/>
    <mergeCell ref="CLP78:CMJ78"/>
    <mergeCell ref="CMK78:CMZ78"/>
    <mergeCell ref="CNA78:CNP78"/>
    <mergeCell ref="CNQ78:COH78"/>
    <mergeCell ref="COI78:CPC78"/>
    <mergeCell ref="CPD78:CPX78"/>
    <mergeCell ref="CPY78:CQN78"/>
    <mergeCell ref="CQO78:CRD78"/>
    <mergeCell ref="CRE78:CRV78"/>
    <mergeCell ref="CRW78:CSQ78"/>
    <mergeCell ref="CSR78:CTL78"/>
    <mergeCell ref="CTM78:CUB78"/>
    <mergeCell ref="CUC78:CUR78"/>
    <mergeCell ref="BWQ78:BXK78"/>
    <mergeCell ref="BXL78:BYF78"/>
    <mergeCell ref="BYG78:BYV78"/>
    <mergeCell ref="BYW78:BZL78"/>
    <mergeCell ref="BZM78:CAD78"/>
    <mergeCell ref="CAE78:CAY78"/>
    <mergeCell ref="CAZ78:CBT78"/>
    <mergeCell ref="CBU78:CCJ78"/>
    <mergeCell ref="CCK78:CCZ78"/>
    <mergeCell ref="CDA78:CDR78"/>
    <mergeCell ref="CDS78:CEM78"/>
    <mergeCell ref="CEN78:CFH78"/>
    <mergeCell ref="CFI78:CFX78"/>
    <mergeCell ref="CFY78:CGN78"/>
    <mergeCell ref="CGO78:CHF78"/>
    <mergeCell ref="CHG78:CIA78"/>
    <mergeCell ref="CIB78:CIV78"/>
    <mergeCell ref="BKS78:BLH78"/>
    <mergeCell ref="BLI78:BLZ78"/>
    <mergeCell ref="BMA78:BMU78"/>
    <mergeCell ref="BMV78:BNP78"/>
    <mergeCell ref="BNQ78:BOF78"/>
    <mergeCell ref="BOG78:BOV78"/>
    <mergeCell ref="BOW78:BPN78"/>
    <mergeCell ref="BPO78:BQI78"/>
    <mergeCell ref="BQJ78:BRD78"/>
    <mergeCell ref="BRE78:BRT78"/>
    <mergeCell ref="BRU78:BSJ78"/>
    <mergeCell ref="BSK78:BTB78"/>
    <mergeCell ref="BTC78:BTW78"/>
    <mergeCell ref="BTX78:BUR78"/>
    <mergeCell ref="BUS78:BVH78"/>
    <mergeCell ref="BVI78:BVX78"/>
    <mergeCell ref="BVY78:BWP78"/>
    <mergeCell ref="AYR78:AZL78"/>
    <mergeCell ref="AZM78:BAB78"/>
    <mergeCell ref="BAC78:BAR78"/>
    <mergeCell ref="BAS78:BBJ78"/>
    <mergeCell ref="BBK78:BCE78"/>
    <mergeCell ref="BCF78:BCZ78"/>
    <mergeCell ref="BDA78:BDP78"/>
    <mergeCell ref="BDQ78:BEF78"/>
    <mergeCell ref="BEG78:BEX78"/>
    <mergeCell ref="BEY78:BFS78"/>
    <mergeCell ref="BFT78:BGN78"/>
    <mergeCell ref="BGO78:BHD78"/>
    <mergeCell ref="BHE78:BHT78"/>
    <mergeCell ref="BHU78:BIL78"/>
    <mergeCell ref="BIM78:BJG78"/>
    <mergeCell ref="BJH78:BKB78"/>
    <mergeCell ref="BKC78:BKR78"/>
    <mergeCell ref="AMO78:ANF78"/>
    <mergeCell ref="ANG78:AOA78"/>
    <mergeCell ref="AOB78:AOV78"/>
    <mergeCell ref="AOW78:APL78"/>
    <mergeCell ref="APM78:AQB78"/>
    <mergeCell ref="AQC78:AQT78"/>
    <mergeCell ref="AQU78:ARO78"/>
    <mergeCell ref="ARP78:ASJ78"/>
    <mergeCell ref="ASK78:ASZ78"/>
    <mergeCell ref="ATA78:ATP78"/>
    <mergeCell ref="ATQ78:AUH78"/>
    <mergeCell ref="AUI78:AVC78"/>
    <mergeCell ref="AVD78:AVX78"/>
    <mergeCell ref="AVY78:AWN78"/>
    <mergeCell ref="AWO78:AXD78"/>
    <mergeCell ref="AXE78:AXV78"/>
    <mergeCell ref="AXW78:AYQ78"/>
    <mergeCell ref="AAS78:ABH78"/>
    <mergeCell ref="ABI78:ABX78"/>
    <mergeCell ref="ABY78:ACP78"/>
    <mergeCell ref="ACQ78:ADK78"/>
    <mergeCell ref="ADL78:AEF78"/>
    <mergeCell ref="AEG78:AEV78"/>
    <mergeCell ref="AEW78:AFL78"/>
    <mergeCell ref="AFM78:AGD78"/>
    <mergeCell ref="AGE78:AGY78"/>
    <mergeCell ref="AGZ78:AHT78"/>
    <mergeCell ref="AHU78:AIJ78"/>
    <mergeCell ref="AIK78:AIZ78"/>
    <mergeCell ref="AJA78:AJR78"/>
    <mergeCell ref="AJS78:AKM78"/>
    <mergeCell ref="AKN78:ALH78"/>
    <mergeCell ref="ALI78:ALX78"/>
    <mergeCell ref="ALY78:AMN78"/>
    <mergeCell ref="OM78:PG78"/>
    <mergeCell ref="PH78:QB78"/>
    <mergeCell ref="QC78:QR78"/>
    <mergeCell ref="QS78:RH78"/>
    <mergeCell ref="RI78:RZ78"/>
    <mergeCell ref="SA78:SU78"/>
    <mergeCell ref="SV78:TP78"/>
    <mergeCell ref="TQ78:UF78"/>
    <mergeCell ref="UG78:UV78"/>
    <mergeCell ref="UW78:VN78"/>
    <mergeCell ref="VO78:WI78"/>
    <mergeCell ref="WJ78:XD78"/>
    <mergeCell ref="XE78:XT78"/>
    <mergeCell ref="XU78:YJ78"/>
    <mergeCell ref="YK78:ZB78"/>
    <mergeCell ref="ZC78:ZW78"/>
    <mergeCell ref="ZX78:AAR78"/>
    <mergeCell ref="WTG37:WWV37"/>
    <mergeCell ref="WWW37:XAL37"/>
    <mergeCell ref="XAM37:XEB37"/>
    <mergeCell ref="XEC37:XFD37"/>
    <mergeCell ref="A39:CP39"/>
    <mergeCell ref="A41:CP41"/>
    <mergeCell ref="A43:CP43"/>
    <mergeCell ref="A45:CP45"/>
    <mergeCell ref="A53:CP53"/>
    <mergeCell ref="A55:CP55"/>
    <mergeCell ref="A78:P78"/>
    <mergeCell ref="Q78:AH78"/>
    <mergeCell ref="AI78:BC78"/>
    <mergeCell ref="BD78:BX78"/>
    <mergeCell ref="BY78:CN78"/>
    <mergeCell ref="CO78:DD78"/>
    <mergeCell ref="DE78:DV78"/>
    <mergeCell ref="DW78:EQ78"/>
    <mergeCell ref="ER78:FL78"/>
    <mergeCell ref="FM78:GB78"/>
    <mergeCell ref="GC78:GR78"/>
    <mergeCell ref="GS78:HJ78"/>
    <mergeCell ref="HK78:IE78"/>
    <mergeCell ref="IF78:IZ78"/>
    <mergeCell ref="JA78:JP78"/>
    <mergeCell ref="JQ78:KF78"/>
    <mergeCell ref="KG78:KX78"/>
    <mergeCell ref="KY78:LS78"/>
    <mergeCell ref="LT78:MN78"/>
    <mergeCell ref="MO78:ND78"/>
    <mergeCell ref="NE78:NT78"/>
    <mergeCell ref="NU78:OL78"/>
    <mergeCell ref="UJU37:UNJ37"/>
    <mergeCell ref="UNK37:UQZ37"/>
    <mergeCell ref="URA37:UUP37"/>
    <mergeCell ref="UUQ37:UYF37"/>
    <mergeCell ref="UYG37:VBV37"/>
    <mergeCell ref="VBW37:VFL37"/>
    <mergeCell ref="VFM37:VJB37"/>
    <mergeCell ref="VJC37:VMR37"/>
    <mergeCell ref="VMS37:VQH37"/>
    <mergeCell ref="VQI37:VTX37"/>
    <mergeCell ref="VTY37:VXN37"/>
    <mergeCell ref="VXO37:WBD37"/>
    <mergeCell ref="WBE37:WET37"/>
    <mergeCell ref="WEU37:WIJ37"/>
    <mergeCell ref="WIK37:WLZ37"/>
    <mergeCell ref="WMA37:WPP37"/>
    <mergeCell ref="WPQ37:WTF37"/>
    <mergeCell ref="SAI37:SDX37"/>
    <mergeCell ref="SDY37:SHN37"/>
    <mergeCell ref="SHO37:SLD37"/>
    <mergeCell ref="SLE37:SOT37"/>
    <mergeCell ref="SOU37:SSJ37"/>
    <mergeCell ref="SSK37:SVZ37"/>
    <mergeCell ref="SWA37:SZP37"/>
    <mergeCell ref="SZQ37:TDF37"/>
    <mergeCell ref="TDG37:TGV37"/>
    <mergeCell ref="TGW37:TKL37"/>
    <mergeCell ref="TKM37:TOB37"/>
    <mergeCell ref="TOC37:TRR37"/>
    <mergeCell ref="TRS37:TVH37"/>
    <mergeCell ref="TVI37:TYX37"/>
    <mergeCell ref="TYY37:UCN37"/>
    <mergeCell ref="UCO37:UGD37"/>
    <mergeCell ref="UGE37:UJT37"/>
    <mergeCell ref="PQW37:PUL37"/>
    <mergeCell ref="PUM37:PYB37"/>
    <mergeCell ref="PYC37:QBR37"/>
    <mergeCell ref="QBS37:QFH37"/>
    <mergeCell ref="QFI37:QIX37"/>
    <mergeCell ref="QIY37:QMN37"/>
    <mergeCell ref="QMO37:QQD37"/>
    <mergeCell ref="QQE37:QTT37"/>
    <mergeCell ref="QTU37:QXJ37"/>
    <mergeCell ref="QXK37:RAZ37"/>
    <mergeCell ref="RBA37:REP37"/>
    <mergeCell ref="REQ37:RIF37"/>
    <mergeCell ref="RIG37:RLV37"/>
    <mergeCell ref="RLW37:RPL37"/>
    <mergeCell ref="RPM37:RTB37"/>
    <mergeCell ref="RTC37:RWR37"/>
    <mergeCell ref="RWS37:SAH37"/>
    <mergeCell ref="NHK37:NKZ37"/>
    <mergeCell ref="NLA37:NOP37"/>
    <mergeCell ref="NOQ37:NSF37"/>
    <mergeCell ref="NSG37:NVV37"/>
    <mergeCell ref="NVW37:NZL37"/>
    <mergeCell ref="NZM37:ODB37"/>
    <mergeCell ref="ODC37:OGR37"/>
    <mergeCell ref="OGS37:OKH37"/>
    <mergeCell ref="OKI37:ONX37"/>
    <mergeCell ref="ONY37:ORN37"/>
    <mergeCell ref="ORO37:OVD37"/>
    <mergeCell ref="OVE37:OYT37"/>
    <mergeCell ref="OYU37:PCJ37"/>
    <mergeCell ref="PCK37:PFZ37"/>
    <mergeCell ref="PGA37:PJP37"/>
    <mergeCell ref="PJQ37:PNF37"/>
    <mergeCell ref="PNG37:PQV37"/>
    <mergeCell ref="KXY37:LBN37"/>
    <mergeCell ref="LBO37:LFD37"/>
    <mergeCell ref="LFE37:LIT37"/>
    <mergeCell ref="LIU37:LMJ37"/>
    <mergeCell ref="LMK37:LPZ37"/>
    <mergeCell ref="LQA37:LTP37"/>
    <mergeCell ref="LTQ37:LXF37"/>
    <mergeCell ref="LXG37:MAV37"/>
    <mergeCell ref="MAW37:MEL37"/>
    <mergeCell ref="MEM37:MIB37"/>
    <mergeCell ref="MIC37:MLR37"/>
    <mergeCell ref="MLS37:MPH37"/>
    <mergeCell ref="MPI37:MSX37"/>
    <mergeCell ref="MSY37:MWN37"/>
    <mergeCell ref="MWO37:NAD37"/>
    <mergeCell ref="NAE37:NDT37"/>
    <mergeCell ref="NDU37:NHJ37"/>
    <mergeCell ref="IOM37:ISB37"/>
    <mergeCell ref="ISC37:IVR37"/>
    <mergeCell ref="IVS37:IZH37"/>
    <mergeCell ref="IZI37:JCX37"/>
    <mergeCell ref="JCY37:JGN37"/>
    <mergeCell ref="JGO37:JKD37"/>
    <mergeCell ref="JKE37:JNT37"/>
    <mergeCell ref="JNU37:JRJ37"/>
    <mergeCell ref="JRK37:JUZ37"/>
    <mergeCell ref="JVA37:JYP37"/>
    <mergeCell ref="JYQ37:KCF37"/>
    <mergeCell ref="KCG37:KFV37"/>
    <mergeCell ref="KFW37:KJL37"/>
    <mergeCell ref="KJM37:KNB37"/>
    <mergeCell ref="KNC37:KQR37"/>
    <mergeCell ref="KQS37:KUH37"/>
    <mergeCell ref="KUI37:KXX37"/>
    <mergeCell ref="GFA37:GIP37"/>
    <mergeCell ref="GIQ37:GMF37"/>
    <mergeCell ref="GMG37:GPV37"/>
    <mergeCell ref="GPW37:GTL37"/>
    <mergeCell ref="GTM37:GXB37"/>
    <mergeCell ref="GXC37:HAR37"/>
    <mergeCell ref="HAS37:HEH37"/>
    <mergeCell ref="HEI37:HHX37"/>
    <mergeCell ref="HHY37:HLN37"/>
    <mergeCell ref="HLO37:HPD37"/>
    <mergeCell ref="HPE37:HST37"/>
    <mergeCell ref="HSU37:HWJ37"/>
    <mergeCell ref="HWK37:HZZ37"/>
    <mergeCell ref="IAA37:IDP37"/>
    <mergeCell ref="IDQ37:IHF37"/>
    <mergeCell ref="IHG37:IKV37"/>
    <mergeCell ref="IKW37:IOL37"/>
    <mergeCell ref="DVO37:DZD37"/>
    <mergeCell ref="DZE37:ECT37"/>
    <mergeCell ref="ECU37:EGJ37"/>
    <mergeCell ref="EGK37:EJZ37"/>
    <mergeCell ref="EKA37:ENP37"/>
    <mergeCell ref="ENQ37:ERF37"/>
    <mergeCell ref="ERG37:EUV37"/>
    <mergeCell ref="EUW37:EYL37"/>
    <mergeCell ref="EYM37:FCB37"/>
    <mergeCell ref="FCC37:FFR37"/>
    <mergeCell ref="FFS37:FJH37"/>
    <mergeCell ref="FJI37:FMX37"/>
    <mergeCell ref="FMY37:FQN37"/>
    <mergeCell ref="FQO37:FUD37"/>
    <mergeCell ref="FUE37:FXT37"/>
    <mergeCell ref="FXU37:GBJ37"/>
    <mergeCell ref="GBK37:GEZ37"/>
    <mergeCell ref="BMC37:BPR37"/>
    <mergeCell ref="BPS37:BTH37"/>
    <mergeCell ref="BTI37:BWX37"/>
    <mergeCell ref="BWY37:CAN37"/>
    <mergeCell ref="CAO37:CED37"/>
    <mergeCell ref="CEE37:CHT37"/>
    <mergeCell ref="CHU37:CLJ37"/>
    <mergeCell ref="CLK37:COZ37"/>
    <mergeCell ref="CPA37:CSP37"/>
    <mergeCell ref="CSQ37:CWF37"/>
    <mergeCell ref="CWG37:CZV37"/>
    <mergeCell ref="CZW37:DDL37"/>
    <mergeCell ref="DDM37:DHB37"/>
    <mergeCell ref="DHC37:DKR37"/>
    <mergeCell ref="DKS37:DOH37"/>
    <mergeCell ref="DOI37:DRX37"/>
    <mergeCell ref="DRY37:DVN37"/>
    <mergeCell ref="CQ37:GF37"/>
    <mergeCell ref="GG37:JV37"/>
    <mergeCell ref="JW37:NL37"/>
    <mergeCell ref="NM37:RB37"/>
    <mergeCell ref="RC37:UR37"/>
    <mergeCell ref="US37:YH37"/>
    <mergeCell ref="YI37:ABX37"/>
    <mergeCell ref="ABY37:AFN37"/>
    <mergeCell ref="AFO37:AJD37"/>
    <mergeCell ref="AJE37:AMT37"/>
    <mergeCell ref="AMU37:AQJ37"/>
    <mergeCell ref="AQK37:ATZ37"/>
    <mergeCell ref="AUA37:AXP37"/>
    <mergeCell ref="AXQ37:BBF37"/>
    <mergeCell ref="BBG37:BEV37"/>
    <mergeCell ref="BEW37:BIL37"/>
    <mergeCell ref="BIM37:BMB37"/>
    <mergeCell ref="BU270:CN271"/>
    <mergeCell ref="BO101:CE101"/>
    <mergeCell ref="CF101:CQ101"/>
    <mergeCell ref="CR101:CW101"/>
    <mergeCell ref="A18:CK18"/>
    <mergeCell ref="B97:L97"/>
    <mergeCell ref="M97:Z97"/>
    <mergeCell ref="AA97:AP97"/>
    <mergeCell ref="AQ97:BN97"/>
    <mergeCell ref="BO97:CE97"/>
    <mergeCell ref="CF97:CQ97"/>
    <mergeCell ref="CR97:CW97"/>
    <mergeCell ref="M96:Z96"/>
    <mergeCell ref="AA96:AP96"/>
    <mergeCell ref="AQ96:BN96"/>
    <mergeCell ref="BO96:CE96"/>
    <mergeCell ref="A11:CK11"/>
    <mergeCell ref="A12:CK12"/>
    <mergeCell ref="A13:CK13"/>
    <mergeCell ref="B100:L100"/>
    <mergeCell ref="M100:Z100"/>
    <mergeCell ref="AA100:AP100"/>
    <mergeCell ref="A95:A96"/>
    <mergeCell ref="B95:L96"/>
    <mergeCell ref="M95:CE95"/>
    <mergeCell ref="CF95:CQ96"/>
    <mergeCell ref="CR95:CW96"/>
    <mergeCell ref="A91:P91"/>
    <mergeCell ref="Q91:AH91"/>
    <mergeCell ref="AI91:BC91"/>
    <mergeCell ref="BD91:BX91"/>
    <mergeCell ref="BY91:CN91"/>
    <mergeCell ref="AJ265:BK265"/>
    <mergeCell ref="BL265:CB265"/>
    <mergeCell ref="AN250:BJ250"/>
    <mergeCell ref="BK250:BZ250"/>
    <mergeCell ref="CA250:CP250"/>
    <mergeCell ref="A251:G251"/>
    <mergeCell ref="H251:AM251"/>
    <mergeCell ref="AN251:BJ251"/>
    <mergeCell ref="BK251:BZ251"/>
    <mergeCell ref="CA251:CP251"/>
    <mergeCell ref="A260:G260"/>
    <mergeCell ref="H260:AI260"/>
    <mergeCell ref="CC260:CL260"/>
    <mergeCell ref="A261:G261"/>
    <mergeCell ref="H261:AI261"/>
    <mergeCell ref="CC261:CL261"/>
    <mergeCell ref="A259:G259"/>
    <mergeCell ref="H259:AI259"/>
    <mergeCell ref="CC259:CL259"/>
    <mergeCell ref="A257:G258"/>
    <mergeCell ref="H257:AI258"/>
    <mergeCell ref="CC257:CL258"/>
    <mergeCell ref="AJ259:BK259"/>
    <mergeCell ref="BL259:CB259"/>
    <mergeCell ref="AJ260:BK260"/>
    <mergeCell ref="BL260:CB260"/>
    <mergeCell ref="AJ261:BK261"/>
    <mergeCell ref="BL261:CB261"/>
    <mergeCell ref="A256:AS256"/>
    <mergeCell ref="AJ257:BK258"/>
    <mergeCell ref="A248:G248"/>
    <mergeCell ref="H248:AM248"/>
    <mergeCell ref="AN248:BJ248"/>
    <mergeCell ref="BK248:BZ248"/>
    <mergeCell ref="CA248:CP248"/>
    <mergeCell ref="A249:G249"/>
    <mergeCell ref="H249:AM249"/>
    <mergeCell ref="AN249:BJ249"/>
    <mergeCell ref="BK249:BZ249"/>
    <mergeCell ref="CA249:CP249"/>
    <mergeCell ref="A247:G247"/>
    <mergeCell ref="H247:AM247"/>
    <mergeCell ref="AN247:BJ247"/>
    <mergeCell ref="BK247:BZ247"/>
    <mergeCell ref="CA247:CP247"/>
    <mergeCell ref="A254:G254"/>
    <mergeCell ref="H254:AM254"/>
    <mergeCell ref="AN254:BJ254"/>
    <mergeCell ref="BK254:BZ254"/>
    <mergeCell ref="CA254:CP254"/>
    <mergeCell ref="A252:G252"/>
    <mergeCell ref="H252:AM252"/>
    <mergeCell ref="AN252:BJ252"/>
    <mergeCell ref="BK252:BZ252"/>
    <mergeCell ref="CA252:CP252"/>
    <mergeCell ref="A253:G253"/>
    <mergeCell ref="H253:AM253"/>
    <mergeCell ref="AN253:BJ253"/>
    <mergeCell ref="BK253:BZ253"/>
    <mergeCell ref="CA253:CP253"/>
    <mergeCell ref="A250:G250"/>
    <mergeCell ref="H250:AM250"/>
    <mergeCell ref="A238:G238"/>
    <mergeCell ref="H238:AM238"/>
    <mergeCell ref="AN238:BJ238"/>
    <mergeCell ref="BK238:BZ238"/>
    <mergeCell ref="CA238:CP238"/>
    <mergeCell ref="A239:G239"/>
    <mergeCell ref="H239:AM239"/>
    <mergeCell ref="AN239:BJ239"/>
    <mergeCell ref="BK239:BZ239"/>
    <mergeCell ref="CA239:CP239"/>
    <mergeCell ref="A245:G245"/>
    <mergeCell ref="H245:AM245"/>
    <mergeCell ref="AN245:BJ245"/>
    <mergeCell ref="BK245:BZ245"/>
    <mergeCell ref="CA245:CP245"/>
    <mergeCell ref="A246:G246"/>
    <mergeCell ref="H246:AM246"/>
    <mergeCell ref="AN246:BJ246"/>
    <mergeCell ref="BK246:BZ246"/>
    <mergeCell ref="CA246:CP246"/>
    <mergeCell ref="A243:G244"/>
    <mergeCell ref="H243:AM244"/>
    <mergeCell ref="AN243:BZ243"/>
    <mergeCell ref="CA243:CP244"/>
    <mergeCell ref="AN244:BJ244"/>
    <mergeCell ref="BK244:BZ244"/>
    <mergeCell ref="A240:G240"/>
    <mergeCell ref="H240:AM240"/>
    <mergeCell ref="AN240:BJ240"/>
    <mergeCell ref="BK240:BZ240"/>
    <mergeCell ref="CA240:CP240"/>
    <mergeCell ref="A242:AS242"/>
    <mergeCell ref="A231:G231"/>
    <mergeCell ref="H231:AM231"/>
    <mergeCell ref="AN231:BJ231"/>
    <mergeCell ref="BK231:BZ231"/>
    <mergeCell ref="CA231:CP231"/>
    <mergeCell ref="A232:G232"/>
    <mergeCell ref="H232:AM232"/>
    <mergeCell ref="AN232:BJ232"/>
    <mergeCell ref="BK232:BZ232"/>
    <mergeCell ref="CA232:CP232"/>
    <mergeCell ref="A236:G237"/>
    <mergeCell ref="H236:AM237"/>
    <mergeCell ref="AN236:BZ236"/>
    <mergeCell ref="CA236:CP237"/>
    <mergeCell ref="AN237:BJ237"/>
    <mergeCell ref="BK237:BZ237"/>
    <mergeCell ref="A233:G233"/>
    <mergeCell ref="H233:AM233"/>
    <mergeCell ref="AN233:BJ233"/>
    <mergeCell ref="BK233:BZ233"/>
    <mergeCell ref="CA233:CP233"/>
    <mergeCell ref="A235:AS235"/>
    <mergeCell ref="A229:G230"/>
    <mergeCell ref="H229:AM230"/>
    <mergeCell ref="AN229:BZ229"/>
    <mergeCell ref="CA229:CP230"/>
    <mergeCell ref="AN230:BJ230"/>
    <mergeCell ref="BK230:BZ230"/>
    <mergeCell ref="A225:AS225"/>
    <mergeCell ref="AT225:BT225"/>
    <mergeCell ref="BU225:CN225"/>
    <mergeCell ref="A226:AS226"/>
    <mergeCell ref="AT226:BT226"/>
    <mergeCell ref="BU226:CN226"/>
    <mergeCell ref="CB218:CM218"/>
    <mergeCell ref="A222:AS223"/>
    <mergeCell ref="AT222:BT223"/>
    <mergeCell ref="BU222:CN223"/>
    <mergeCell ref="A224:AS224"/>
    <mergeCell ref="AT224:BT224"/>
    <mergeCell ref="BU224:CN224"/>
    <mergeCell ref="A218:D218"/>
    <mergeCell ref="E218:S218"/>
    <mergeCell ref="T218:AD218"/>
    <mergeCell ref="AE218:AT218"/>
    <mergeCell ref="AU218:BM218"/>
    <mergeCell ref="BN218:CA218"/>
    <mergeCell ref="A227:AS227"/>
    <mergeCell ref="CB216:CM216"/>
    <mergeCell ref="A217:D217"/>
    <mergeCell ref="E217:S217"/>
    <mergeCell ref="T217:AD217"/>
    <mergeCell ref="AE217:AT217"/>
    <mergeCell ref="AU217:BM217"/>
    <mergeCell ref="BN217:CA217"/>
    <mergeCell ref="CB217:CM217"/>
    <mergeCell ref="A216:D216"/>
    <mergeCell ref="E216:S216"/>
    <mergeCell ref="T216:AD216"/>
    <mergeCell ref="AE216:AT216"/>
    <mergeCell ref="AU216:BM216"/>
    <mergeCell ref="BN216:CA216"/>
    <mergeCell ref="CB215:CM215"/>
    <mergeCell ref="A215:D215"/>
    <mergeCell ref="E215:S215"/>
    <mergeCell ref="T215:AD215"/>
    <mergeCell ref="AE215:AT215"/>
    <mergeCell ref="AU215:BM215"/>
    <mergeCell ref="BN215:CA215"/>
    <mergeCell ref="CB209:CM209"/>
    <mergeCell ref="A210:D210"/>
    <mergeCell ref="E210:S210"/>
    <mergeCell ref="T210:AD210"/>
    <mergeCell ref="AE210:AT210"/>
    <mergeCell ref="AU210:BM210"/>
    <mergeCell ref="BN210:CA210"/>
    <mergeCell ref="CB210:CM210"/>
    <mergeCell ref="A209:D209"/>
    <mergeCell ref="E209:S209"/>
    <mergeCell ref="T209:AD209"/>
    <mergeCell ref="AE209:AT209"/>
    <mergeCell ref="AU209:BM209"/>
    <mergeCell ref="BN209:CA209"/>
    <mergeCell ref="CB207:CM207"/>
    <mergeCell ref="A208:D208"/>
    <mergeCell ref="E208:S208"/>
    <mergeCell ref="T208:AD208"/>
    <mergeCell ref="AE208:AT208"/>
    <mergeCell ref="AU208:BM208"/>
    <mergeCell ref="BN208:CA208"/>
    <mergeCell ref="CB208:CM208"/>
    <mergeCell ref="A207:D207"/>
    <mergeCell ref="E207:S207"/>
    <mergeCell ref="T207:AD207"/>
    <mergeCell ref="AE207:AT207"/>
    <mergeCell ref="AU207:BM207"/>
    <mergeCell ref="BN207:CA207"/>
    <mergeCell ref="T204:AD204"/>
    <mergeCell ref="AE204:AT204"/>
    <mergeCell ref="AU204:BM204"/>
    <mergeCell ref="BN204:CA204"/>
    <mergeCell ref="CB204:CM204"/>
    <mergeCell ref="A203:D203"/>
    <mergeCell ref="E203:S203"/>
    <mergeCell ref="T203:AD203"/>
    <mergeCell ref="AE203:AT203"/>
    <mergeCell ref="AU203:BM203"/>
    <mergeCell ref="BN203:CA203"/>
    <mergeCell ref="A168:V168"/>
    <mergeCell ref="Z198:AE198"/>
    <mergeCell ref="CJ198:CU198"/>
    <mergeCell ref="CB205:CM205"/>
    <mergeCell ref="A179:AS179"/>
    <mergeCell ref="AT179:BT179"/>
    <mergeCell ref="BU179:CN179"/>
    <mergeCell ref="A195:V195"/>
    <mergeCell ref="AT160:BT160"/>
    <mergeCell ref="BU160:CN160"/>
    <mergeCell ref="A158:AS158"/>
    <mergeCell ref="AT158:BT158"/>
    <mergeCell ref="BU158:CN158"/>
    <mergeCell ref="A159:AS159"/>
    <mergeCell ref="AT159:BT159"/>
    <mergeCell ref="BU159:CN159"/>
    <mergeCell ref="A187:AS187"/>
    <mergeCell ref="AU187:BT187"/>
    <mergeCell ref="BW187:CP187"/>
    <mergeCell ref="A194:V194"/>
    <mergeCell ref="W194:AE194"/>
    <mergeCell ref="AF194:AW194"/>
    <mergeCell ref="AX194:BQ194"/>
    <mergeCell ref="BR194:CH194"/>
    <mergeCell ref="CI194:CU194"/>
    <mergeCell ref="AX168:BQ168"/>
    <mergeCell ref="BR168:CH168"/>
    <mergeCell ref="CI168:CU168"/>
    <mergeCell ref="A164:V164"/>
    <mergeCell ref="W164:AE164"/>
    <mergeCell ref="AF164:AW164"/>
    <mergeCell ref="AX164:BQ164"/>
    <mergeCell ref="BR164:CH164"/>
    <mergeCell ref="CI164:CU164"/>
    <mergeCell ref="A163:V163"/>
    <mergeCell ref="W163:AE163"/>
    <mergeCell ref="CI163:CU163"/>
    <mergeCell ref="AF163:AW163"/>
    <mergeCell ref="AX163:BQ163"/>
    <mergeCell ref="BR163:CH163"/>
    <mergeCell ref="A156:AS156"/>
    <mergeCell ref="AT156:BT156"/>
    <mergeCell ref="BU156:CN156"/>
    <mergeCell ref="A157:AS157"/>
    <mergeCell ref="AT157:BT157"/>
    <mergeCell ref="BU157:CN157"/>
    <mergeCell ref="W195:AE195"/>
    <mergeCell ref="AF195:AW195"/>
    <mergeCell ref="AX195:BQ195"/>
    <mergeCell ref="BR195:CH195"/>
    <mergeCell ref="CI195:CU195"/>
    <mergeCell ref="A198:P198"/>
    <mergeCell ref="AF198:AW198"/>
    <mergeCell ref="AX198:BQ198"/>
    <mergeCell ref="BR198:CH198"/>
    <mergeCell ref="A192:AS192"/>
    <mergeCell ref="A196:V196"/>
    <mergeCell ref="W196:AE196"/>
    <mergeCell ref="AF196:AW196"/>
    <mergeCell ref="AX196:BQ196"/>
    <mergeCell ref="BR196:CH196"/>
    <mergeCell ref="CI196:CU196"/>
    <mergeCell ref="A169:V169"/>
    <mergeCell ref="W169:AE169"/>
    <mergeCell ref="AF169:AW169"/>
    <mergeCell ref="AX169:BQ169"/>
    <mergeCell ref="BR169:CH169"/>
    <mergeCell ref="CI169:CU169"/>
    <mergeCell ref="W168:AE168"/>
    <mergeCell ref="AF168:AW168"/>
    <mergeCell ref="A165:V165"/>
    <mergeCell ref="A160:AS160"/>
    <mergeCell ref="CI165:CU165"/>
    <mergeCell ref="A166:V166"/>
    <mergeCell ref="W166:AE166"/>
    <mergeCell ref="AF166:AW166"/>
    <mergeCell ref="AX166:BQ166"/>
    <mergeCell ref="BR166:CH166"/>
    <mergeCell ref="CI166:CU166"/>
    <mergeCell ref="A212:D212"/>
    <mergeCell ref="E212:S212"/>
    <mergeCell ref="T212:AD212"/>
    <mergeCell ref="AE212:AT212"/>
    <mergeCell ref="AU212:BM212"/>
    <mergeCell ref="BN212:CA212"/>
    <mergeCell ref="A177:AS177"/>
    <mergeCell ref="AT177:BT177"/>
    <mergeCell ref="BU177:CN177"/>
    <mergeCell ref="A178:AS178"/>
    <mergeCell ref="AT178:BT178"/>
    <mergeCell ref="BU178:CN178"/>
    <mergeCell ref="A176:AS176"/>
    <mergeCell ref="AT176:BT176"/>
    <mergeCell ref="BU176:CN176"/>
    <mergeCell ref="A174:AS174"/>
    <mergeCell ref="AT174:BT174"/>
    <mergeCell ref="BU174:CN174"/>
    <mergeCell ref="A200:V200"/>
    <mergeCell ref="BU188:CN188"/>
    <mergeCell ref="AT186:BT186"/>
    <mergeCell ref="AU206:BM206"/>
    <mergeCell ref="E205:S205"/>
    <mergeCell ref="T205:AD205"/>
    <mergeCell ref="AE205:AT205"/>
    <mergeCell ref="T213:AD213"/>
    <mergeCell ref="AE213:AT213"/>
    <mergeCell ref="AU213:BM213"/>
    <mergeCell ref="BN213:CA213"/>
    <mergeCell ref="W200:AE200"/>
    <mergeCell ref="AF200:AW200"/>
    <mergeCell ref="AX200:BQ200"/>
    <mergeCell ref="BR200:CH200"/>
    <mergeCell ref="CI200:CU200"/>
    <mergeCell ref="A199:V199"/>
    <mergeCell ref="W199:AE199"/>
    <mergeCell ref="AF199:AW199"/>
    <mergeCell ref="AX199:BQ199"/>
    <mergeCell ref="BR199:CH199"/>
    <mergeCell ref="CI199:CU199"/>
    <mergeCell ref="A197:V197"/>
    <mergeCell ref="W197:AE197"/>
    <mergeCell ref="AF197:AW197"/>
    <mergeCell ref="AX197:BQ197"/>
    <mergeCell ref="BR197:CH197"/>
    <mergeCell ref="CI197:CU197"/>
    <mergeCell ref="A206:D206"/>
    <mergeCell ref="E206:S206"/>
    <mergeCell ref="T206:AD206"/>
    <mergeCell ref="AE206:AT206"/>
    <mergeCell ref="BN206:CA206"/>
    <mergeCell ref="CB206:CM206"/>
    <mergeCell ref="AU205:BM205"/>
    <mergeCell ref="BN205:CA205"/>
    <mergeCell ref="CB203:CM203"/>
    <mergeCell ref="A204:D204"/>
    <mergeCell ref="E204:S204"/>
    <mergeCell ref="A214:D214"/>
    <mergeCell ref="E214:S214"/>
    <mergeCell ref="T214:AD214"/>
    <mergeCell ref="AE214:AT214"/>
    <mergeCell ref="AU214:BM214"/>
    <mergeCell ref="BN214:CA214"/>
    <mergeCell ref="A184:AS184"/>
    <mergeCell ref="AT184:BT184"/>
    <mergeCell ref="BU184:CN184"/>
    <mergeCell ref="A183:AS183"/>
    <mergeCell ref="AT183:BT183"/>
    <mergeCell ref="BU183:CN183"/>
    <mergeCell ref="A181:AS181"/>
    <mergeCell ref="A182:AS182"/>
    <mergeCell ref="AT182:BT182"/>
    <mergeCell ref="BU182:CN182"/>
    <mergeCell ref="A213:D213"/>
    <mergeCell ref="A191:AS191"/>
    <mergeCell ref="A189:AS189"/>
    <mergeCell ref="AT189:BT189"/>
    <mergeCell ref="BU189:CN189"/>
    <mergeCell ref="A188:AS188"/>
    <mergeCell ref="AT188:BT188"/>
    <mergeCell ref="A186:AS186"/>
    <mergeCell ref="BU186:CN186"/>
    <mergeCell ref="A185:AS185"/>
    <mergeCell ref="AT185:BT185"/>
    <mergeCell ref="BU185:CN185"/>
    <mergeCell ref="AT181:BT181"/>
    <mergeCell ref="BU181:CN181"/>
    <mergeCell ref="A205:D205"/>
    <mergeCell ref="E213:S213"/>
    <mergeCell ref="A120:AS120"/>
    <mergeCell ref="AT120:BT120"/>
    <mergeCell ref="BU120:CN120"/>
    <mergeCell ref="A111:AS111"/>
    <mergeCell ref="BU111:CN111"/>
    <mergeCell ref="A118:AS118"/>
    <mergeCell ref="AT118:BT118"/>
    <mergeCell ref="A173:AS173"/>
    <mergeCell ref="AT173:BT173"/>
    <mergeCell ref="BU173:CN173"/>
    <mergeCell ref="A172:AS172"/>
    <mergeCell ref="AT172:BT172"/>
    <mergeCell ref="BU172:CN172"/>
    <mergeCell ref="A171:AS171"/>
    <mergeCell ref="AT171:BT171"/>
    <mergeCell ref="BU171:CN171"/>
    <mergeCell ref="A126:AS126"/>
    <mergeCell ref="AU125:BU125"/>
    <mergeCell ref="BW125:CP125"/>
    <mergeCell ref="A127:AQ127"/>
    <mergeCell ref="A128:AQ128"/>
    <mergeCell ref="A129:AQ129"/>
    <mergeCell ref="A130:AQ130"/>
    <mergeCell ref="A131:AQ131"/>
    <mergeCell ref="A132:AQ132"/>
    <mergeCell ref="A136:AQ136"/>
    <mergeCell ref="A137:AQ137"/>
    <mergeCell ref="A138:AQ138"/>
    <mergeCell ref="W165:AE165"/>
    <mergeCell ref="AF165:AW165"/>
    <mergeCell ref="AX165:BQ165"/>
    <mergeCell ref="BR165:CH165"/>
    <mergeCell ref="AU130:BS130"/>
    <mergeCell ref="AU131:BS131"/>
    <mergeCell ref="AU132:BS132"/>
    <mergeCell ref="AU133:BS133"/>
    <mergeCell ref="AU134:BS134"/>
    <mergeCell ref="AU135:BS135"/>
    <mergeCell ref="BU130:CK130"/>
    <mergeCell ref="BU131:CK131"/>
    <mergeCell ref="BU132:CK132"/>
    <mergeCell ref="BU133:CK133"/>
    <mergeCell ref="BU134:CK134"/>
    <mergeCell ref="BU135:CK135"/>
    <mergeCell ref="A124:AS124"/>
    <mergeCell ref="AU126:BS126"/>
    <mergeCell ref="AU127:BS127"/>
    <mergeCell ref="AU128:BS128"/>
    <mergeCell ref="AU129:BS129"/>
    <mergeCell ref="BU126:CK126"/>
    <mergeCell ref="BU127:CK127"/>
    <mergeCell ref="BU128:CK128"/>
    <mergeCell ref="BU129:CK129"/>
    <mergeCell ref="A133:AQ133"/>
    <mergeCell ref="A134:AQ134"/>
    <mergeCell ref="A135:AQ135"/>
    <mergeCell ref="A112:AS112"/>
    <mergeCell ref="A123:AS123"/>
    <mergeCell ref="AT123:BT123"/>
    <mergeCell ref="BU123:CN123"/>
    <mergeCell ref="A121:AS121"/>
    <mergeCell ref="AT121:BT121"/>
    <mergeCell ref="AQ99:BN99"/>
    <mergeCell ref="CR108:CW108"/>
    <mergeCell ref="B108:L108"/>
    <mergeCell ref="M108:Z108"/>
    <mergeCell ref="AA108:AP108"/>
    <mergeCell ref="AQ108:BN108"/>
    <mergeCell ref="BO108:CE108"/>
    <mergeCell ref="CF108:CQ108"/>
    <mergeCell ref="CR106:CW106"/>
    <mergeCell ref="B106:L106"/>
    <mergeCell ref="M106:Z106"/>
    <mergeCell ref="AA106:AP106"/>
    <mergeCell ref="AQ106:BN106"/>
    <mergeCell ref="BO106:CE106"/>
    <mergeCell ref="CF106:CQ106"/>
    <mergeCell ref="B107:L107"/>
    <mergeCell ref="AY114:BP114"/>
    <mergeCell ref="BB111:BQ111"/>
    <mergeCell ref="BC116:BR116"/>
    <mergeCell ref="BU121:CN121"/>
    <mergeCell ref="A122:AS122"/>
    <mergeCell ref="AT122:BT122"/>
    <mergeCell ref="BU122:CN122"/>
    <mergeCell ref="A119:AS119"/>
    <mergeCell ref="AT119:BT119"/>
    <mergeCell ref="BU119:CN119"/>
    <mergeCell ref="BY84:CN84"/>
    <mergeCell ref="A71:AN71"/>
    <mergeCell ref="AO71:BR71"/>
    <mergeCell ref="BS71:CK71"/>
    <mergeCell ref="CR104:CW104"/>
    <mergeCell ref="B105:L105"/>
    <mergeCell ref="M105:Z105"/>
    <mergeCell ref="AA105:AP105"/>
    <mergeCell ref="AQ105:BN105"/>
    <mergeCell ref="BO105:CE105"/>
    <mergeCell ref="CF105:CQ105"/>
    <mergeCell ref="CR105:CW105"/>
    <mergeCell ref="B104:L104"/>
    <mergeCell ref="M104:Z104"/>
    <mergeCell ref="AA104:AP104"/>
    <mergeCell ref="AQ104:BN104"/>
    <mergeCell ref="BO104:CE104"/>
    <mergeCell ref="CF104:CQ104"/>
    <mergeCell ref="CR98:CW98"/>
    <mergeCell ref="B98:L98"/>
    <mergeCell ref="M98:Z98"/>
    <mergeCell ref="AA98:AP98"/>
    <mergeCell ref="AQ98:BN98"/>
    <mergeCell ref="BO98:CE98"/>
    <mergeCell ref="CF98:CQ98"/>
    <mergeCell ref="AQ100:BN100"/>
    <mergeCell ref="BO100:CE100"/>
    <mergeCell ref="CF100:CQ100"/>
    <mergeCell ref="CR100:CW100"/>
    <mergeCell ref="B99:L99"/>
    <mergeCell ref="M99:Z99"/>
    <mergeCell ref="AA99:AP99"/>
    <mergeCell ref="AO68:BR68"/>
    <mergeCell ref="BS68:CK68"/>
    <mergeCell ref="A66:AN66"/>
    <mergeCell ref="AO66:BR66"/>
    <mergeCell ref="BS66:CK66"/>
    <mergeCell ref="A67:AN67"/>
    <mergeCell ref="AO67:BR67"/>
    <mergeCell ref="BS67:CK67"/>
    <mergeCell ref="A63:AN64"/>
    <mergeCell ref="AO63:BR64"/>
    <mergeCell ref="BS63:CK64"/>
    <mergeCell ref="A65:AN65"/>
    <mergeCell ref="AO65:BR65"/>
    <mergeCell ref="BS65:CK65"/>
    <mergeCell ref="AO72:BR72"/>
    <mergeCell ref="BS72:CK72"/>
    <mergeCell ref="A72:AN72"/>
    <mergeCell ref="A56:AS56"/>
    <mergeCell ref="AT56:BT56"/>
    <mergeCell ref="BU56:CN56"/>
    <mergeCell ref="A139:CP139"/>
    <mergeCell ref="AU136:BS136"/>
    <mergeCell ref="AU137:BS137"/>
    <mergeCell ref="AU138:BS138"/>
    <mergeCell ref="BU136:CK136"/>
    <mergeCell ref="BU137:CK137"/>
    <mergeCell ref="BU138:CK138"/>
    <mergeCell ref="M107:Z107"/>
    <mergeCell ref="AA107:AP107"/>
    <mergeCell ref="AQ107:BN107"/>
    <mergeCell ref="CO84:DD84"/>
    <mergeCell ref="A69:AN69"/>
    <mergeCell ref="AO69:BR69"/>
    <mergeCell ref="BS69:CK69"/>
    <mergeCell ref="A70:AN70"/>
    <mergeCell ref="AO70:BR70"/>
    <mergeCell ref="BS70:CK70"/>
    <mergeCell ref="A76:P77"/>
    <mergeCell ref="Q76:BC76"/>
    <mergeCell ref="BD76:CN76"/>
    <mergeCell ref="Q77:AH77"/>
    <mergeCell ref="AI77:BC77"/>
    <mergeCell ref="BD77:BX77"/>
    <mergeCell ref="BY77:CN77"/>
    <mergeCell ref="A84:P84"/>
    <mergeCell ref="Q84:AH84"/>
    <mergeCell ref="AI84:BC84"/>
    <mergeCell ref="BD84:BX84"/>
    <mergeCell ref="A68:AN68"/>
    <mergeCell ref="A51:CP51"/>
    <mergeCell ref="A268:AQ268"/>
    <mergeCell ref="A278:AQ278"/>
    <mergeCell ref="A280:AS281"/>
    <mergeCell ref="A50:CP50"/>
    <mergeCell ref="A52:CP52"/>
    <mergeCell ref="A46:CP46"/>
    <mergeCell ref="A47:CP47"/>
    <mergeCell ref="A48:CP48"/>
    <mergeCell ref="A49:CP49"/>
    <mergeCell ref="A38:CP38"/>
    <mergeCell ref="A40:CP40"/>
    <mergeCell ref="A42:CP42"/>
    <mergeCell ref="A44:CP44"/>
    <mergeCell ref="A17:CK17"/>
    <mergeCell ref="A30:CP30"/>
    <mergeCell ref="A31:CP31"/>
    <mergeCell ref="A32:CP32"/>
    <mergeCell ref="A35:CP35"/>
    <mergeCell ref="A60:AS60"/>
    <mergeCell ref="AT60:BT60"/>
    <mergeCell ref="BU60:CN60"/>
    <mergeCell ref="A59:AS59"/>
    <mergeCell ref="AT59:BT59"/>
    <mergeCell ref="BU59:CN59"/>
    <mergeCell ref="A57:AS57"/>
    <mergeCell ref="AT57:BT57"/>
    <mergeCell ref="BU57:CN57"/>
    <mergeCell ref="A58:AS58"/>
    <mergeCell ref="AT58:BT58"/>
    <mergeCell ref="A273:AS273"/>
    <mergeCell ref="BU58:CN58"/>
    <mergeCell ref="BU273:CN273"/>
    <mergeCell ref="A274:AS274"/>
    <mergeCell ref="AT274:BT274"/>
    <mergeCell ref="BU274:CN274"/>
    <mergeCell ref="BA378:CE378"/>
    <mergeCell ref="A14:CK14"/>
    <mergeCell ref="A7:CK7"/>
    <mergeCell ref="A8:CK8"/>
    <mergeCell ref="A9:CK9"/>
    <mergeCell ref="A10:CK10"/>
    <mergeCell ref="A33:CP33"/>
    <mergeCell ref="A34:CP34"/>
    <mergeCell ref="A37:CP37"/>
    <mergeCell ref="A36:CP36"/>
    <mergeCell ref="A24:CP24"/>
    <mergeCell ref="A25:CP25"/>
    <mergeCell ref="A26:CP26"/>
    <mergeCell ref="A27:CP27"/>
    <mergeCell ref="A28:CP28"/>
    <mergeCell ref="A29:CP29"/>
    <mergeCell ref="A19:CP19"/>
    <mergeCell ref="A20:CP20"/>
    <mergeCell ref="A21:CP21"/>
    <mergeCell ref="A22:CP22"/>
    <mergeCell ref="A23:CP23"/>
    <mergeCell ref="A15:CK15"/>
    <mergeCell ref="A16:CK16"/>
    <mergeCell ref="CB212:CM212"/>
    <mergeCell ref="CB213:CM213"/>
    <mergeCell ref="CB214:CM214"/>
    <mergeCell ref="A269:AS269"/>
    <mergeCell ref="A54:CP54"/>
    <mergeCell ref="A275:AR275"/>
    <mergeCell ref="A276:AQ276"/>
    <mergeCell ref="AU275:BT275"/>
    <mergeCell ref="AU276:BT276"/>
    <mergeCell ref="BW275:CM275"/>
    <mergeCell ref="BW276:CM276"/>
    <mergeCell ref="A270:AS271"/>
    <mergeCell ref="AT270:BT271"/>
    <mergeCell ref="A285:AR285"/>
    <mergeCell ref="AU285:BT285"/>
    <mergeCell ref="BW285:CM285"/>
    <mergeCell ref="A286:AQ286"/>
    <mergeCell ref="A279:CJ279"/>
    <mergeCell ref="A287:CJ287"/>
    <mergeCell ref="A288:AS289"/>
    <mergeCell ref="AT288:BT289"/>
    <mergeCell ref="BU288:CN289"/>
    <mergeCell ref="AT280:BT281"/>
    <mergeCell ref="BU280:CN281"/>
    <mergeCell ref="A282:AS282"/>
    <mergeCell ref="AT282:BT282"/>
    <mergeCell ref="BU282:CN282"/>
    <mergeCell ref="A283:AS283"/>
    <mergeCell ref="AT283:BT283"/>
    <mergeCell ref="BU283:CN283"/>
    <mergeCell ref="A284:AS284"/>
    <mergeCell ref="AT284:BT284"/>
    <mergeCell ref="BU284:CN284"/>
    <mergeCell ref="A272:AS272"/>
    <mergeCell ref="AT272:BT272"/>
    <mergeCell ref="BU272:CN272"/>
    <mergeCell ref="AT273:BT273"/>
    <mergeCell ref="A290:AS290"/>
    <mergeCell ref="AT290:BT290"/>
    <mergeCell ref="BU290:CN290"/>
    <mergeCell ref="A291:AS291"/>
    <mergeCell ref="AT291:BT291"/>
    <mergeCell ref="BU291:CN291"/>
    <mergeCell ref="BW277:CM277"/>
    <mergeCell ref="CN277:CO277"/>
    <mergeCell ref="BU311:CN311"/>
    <mergeCell ref="A292:AS292"/>
    <mergeCell ref="AT292:BT292"/>
    <mergeCell ref="BU292:CN292"/>
    <mergeCell ref="A293:AQ293"/>
    <mergeCell ref="A294:CJ294"/>
    <mergeCell ref="A295:AS296"/>
    <mergeCell ref="AT295:BT296"/>
    <mergeCell ref="BU295:CN296"/>
    <mergeCell ref="A297:AS297"/>
    <mergeCell ref="AT297:BT297"/>
    <mergeCell ref="BU297:CN297"/>
    <mergeCell ref="A298:AS298"/>
    <mergeCell ref="AT298:BT298"/>
    <mergeCell ref="BU298:CN298"/>
    <mergeCell ref="A299:AS299"/>
    <mergeCell ref="AT299:BT299"/>
    <mergeCell ref="BU299:CN299"/>
    <mergeCell ref="A312:AS312"/>
    <mergeCell ref="AT312:BT312"/>
    <mergeCell ref="BU312:CN312"/>
    <mergeCell ref="A313:CP313"/>
    <mergeCell ref="A314:CP314"/>
    <mergeCell ref="A317:AS317"/>
    <mergeCell ref="AT317:BT317"/>
    <mergeCell ref="BU317:CN317"/>
    <mergeCell ref="A318:AS318"/>
    <mergeCell ref="AT318:BT318"/>
    <mergeCell ref="BU318:CN318"/>
    <mergeCell ref="A319:AS319"/>
    <mergeCell ref="AT319:BT319"/>
    <mergeCell ref="BU319:CN319"/>
    <mergeCell ref="A301:AQ301"/>
    <mergeCell ref="A302:AS302"/>
    <mergeCell ref="A303:CP303"/>
    <mergeCell ref="A305:CP305"/>
    <mergeCell ref="A306:AS307"/>
    <mergeCell ref="AT306:BT307"/>
    <mergeCell ref="BU306:CN307"/>
    <mergeCell ref="A308:AS308"/>
    <mergeCell ref="AT308:BT308"/>
    <mergeCell ref="BU308:CN308"/>
    <mergeCell ref="A309:AS309"/>
    <mergeCell ref="AT309:BT309"/>
    <mergeCell ref="BU309:CN309"/>
    <mergeCell ref="A310:AS310"/>
    <mergeCell ref="AT310:BT310"/>
    <mergeCell ref="BU310:CN310"/>
    <mergeCell ref="A311:AS311"/>
    <mergeCell ref="AT311:BT311"/>
    <mergeCell ref="A320:AS320"/>
    <mergeCell ref="AT320:BT320"/>
    <mergeCell ref="BU320:CN320"/>
    <mergeCell ref="A315:AS316"/>
    <mergeCell ref="AT315:BT316"/>
    <mergeCell ref="BU315:CN316"/>
    <mergeCell ref="A321:AS321"/>
    <mergeCell ref="AT321:BT321"/>
    <mergeCell ref="BU321:CN321"/>
    <mergeCell ref="A322:AS322"/>
    <mergeCell ref="A323:AS323"/>
    <mergeCell ref="AT323:BT323"/>
    <mergeCell ref="BU323:CN323"/>
    <mergeCell ref="A324:AS324"/>
    <mergeCell ref="AT324:BT324"/>
    <mergeCell ref="BU324:CN324"/>
    <mergeCell ref="A325:AS325"/>
    <mergeCell ref="AT325:BT325"/>
    <mergeCell ref="BU325:CN325"/>
    <mergeCell ref="AU322:BT322"/>
    <mergeCell ref="BU322:CM322"/>
    <mergeCell ref="AN343:BJ343"/>
    <mergeCell ref="BK343:BZ343"/>
    <mergeCell ref="CA343:CP343"/>
    <mergeCell ref="A326:AS326"/>
    <mergeCell ref="AT326:BT326"/>
    <mergeCell ref="BU326:CN326"/>
    <mergeCell ref="A327:AS327"/>
    <mergeCell ref="AT327:BT327"/>
    <mergeCell ref="BU327:CN327"/>
    <mergeCell ref="A328:AS328"/>
    <mergeCell ref="A329:CP329"/>
    <mergeCell ref="A330:CP330"/>
    <mergeCell ref="A331:CP331"/>
    <mergeCell ref="A332:CP332"/>
    <mergeCell ref="A333:CP333"/>
    <mergeCell ref="A334:CP334"/>
    <mergeCell ref="A335:CP335"/>
    <mergeCell ref="A336:CP336"/>
    <mergeCell ref="A337:CP337"/>
    <mergeCell ref="A338:G339"/>
    <mergeCell ref="H338:AM339"/>
    <mergeCell ref="CA338:CP339"/>
    <mergeCell ref="BU328:CM328"/>
    <mergeCell ref="AU328:BT328"/>
    <mergeCell ref="A345:G345"/>
    <mergeCell ref="H345:AM345"/>
    <mergeCell ref="AN345:BJ345"/>
    <mergeCell ref="BK345:BZ345"/>
    <mergeCell ref="CA345:CP345"/>
    <mergeCell ref="A348:G348"/>
    <mergeCell ref="H348:AM348"/>
    <mergeCell ref="AN348:BJ348"/>
    <mergeCell ref="BK348:BZ348"/>
    <mergeCell ref="CA348:CP348"/>
    <mergeCell ref="A349:G349"/>
    <mergeCell ref="H349:AM349"/>
    <mergeCell ref="AN349:BJ349"/>
    <mergeCell ref="BK349:BZ349"/>
    <mergeCell ref="CA349:CP349"/>
    <mergeCell ref="A340:G340"/>
    <mergeCell ref="H340:AM340"/>
    <mergeCell ref="AN340:BJ340"/>
    <mergeCell ref="BK340:BZ340"/>
    <mergeCell ref="CA340:CP340"/>
    <mergeCell ref="A341:G341"/>
    <mergeCell ref="H341:AM341"/>
    <mergeCell ref="AN341:BJ341"/>
    <mergeCell ref="BK341:BZ341"/>
    <mergeCell ref="CA341:CP341"/>
    <mergeCell ref="A342:G342"/>
    <mergeCell ref="H342:AM342"/>
    <mergeCell ref="AN342:BJ342"/>
    <mergeCell ref="BK342:BZ342"/>
    <mergeCell ref="CA342:CP342"/>
    <mergeCell ref="A343:G343"/>
    <mergeCell ref="H343:AM343"/>
    <mergeCell ref="A350:G350"/>
    <mergeCell ref="H350:AM350"/>
    <mergeCell ref="AN350:BJ350"/>
    <mergeCell ref="BK350:BZ350"/>
    <mergeCell ref="CA350:CP350"/>
    <mergeCell ref="A351:G351"/>
    <mergeCell ref="H351:AM351"/>
    <mergeCell ref="AN351:BJ351"/>
    <mergeCell ref="BK351:BZ351"/>
    <mergeCell ref="CA351:CP351"/>
    <mergeCell ref="A352:G352"/>
    <mergeCell ref="H352:AM352"/>
    <mergeCell ref="AN352:BJ352"/>
    <mergeCell ref="BK352:BZ352"/>
    <mergeCell ref="CA352:CP352"/>
    <mergeCell ref="AN338:BJ339"/>
    <mergeCell ref="BK338:BZ339"/>
    <mergeCell ref="A347:G347"/>
    <mergeCell ref="H347:AM347"/>
    <mergeCell ref="AN347:BJ347"/>
    <mergeCell ref="BK347:BZ347"/>
    <mergeCell ref="CA347:CP347"/>
    <mergeCell ref="A346:G346"/>
    <mergeCell ref="H346:AM346"/>
    <mergeCell ref="AN346:BJ346"/>
    <mergeCell ref="BK346:BZ346"/>
    <mergeCell ref="CA346:CP346"/>
    <mergeCell ref="A344:G344"/>
    <mergeCell ref="H344:AM344"/>
    <mergeCell ref="AN344:BJ344"/>
    <mergeCell ref="BK344:BZ344"/>
    <mergeCell ref="CA344:CP344"/>
    <mergeCell ref="H361:AM361"/>
    <mergeCell ref="AN361:BJ361"/>
    <mergeCell ref="BK361:BZ361"/>
    <mergeCell ref="CA361:CP361"/>
    <mergeCell ref="A362:G362"/>
    <mergeCell ref="H362:AM362"/>
    <mergeCell ref="AN362:BJ362"/>
    <mergeCell ref="BK362:BZ362"/>
    <mergeCell ref="CA362:CP362"/>
    <mergeCell ref="A354:G355"/>
    <mergeCell ref="H354:AM355"/>
    <mergeCell ref="AN354:BJ355"/>
    <mergeCell ref="BK354:BZ355"/>
    <mergeCell ref="CA354:CP355"/>
    <mergeCell ref="A356:G356"/>
    <mergeCell ref="H356:AM356"/>
    <mergeCell ref="AN356:BJ356"/>
    <mergeCell ref="BK356:BZ356"/>
    <mergeCell ref="CA356:CP356"/>
    <mergeCell ref="A357:G357"/>
    <mergeCell ref="H357:AM357"/>
    <mergeCell ref="AN357:BJ357"/>
    <mergeCell ref="BK357:BZ357"/>
    <mergeCell ref="CA357:CP357"/>
    <mergeCell ref="A358:G358"/>
    <mergeCell ref="H358:AM358"/>
    <mergeCell ref="AN358:BJ358"/>
    <mergeCell ref="BK358:BZ358"/>
    <mergeCell ref="CA358:CP358"/>
    <mergeCell ref="A368:G368"/>
    <mergeCell ref="H368:AM368"/>
    <mergeCell ref="AN368:BJ368"/>
    <mergeCell ref="BK368:BZ368"/>
    <mergeCell ref="CA368:CP368"/>
    <mergeCell ref="A371:CP371"/>
    <mergeCell ref="BJ373:CB373"/>
    <mergeCell ref="BA372:CK372"/>
    <mergeCell ref="A370:AQ370"/>
    <mergeCell ref="AR370:CH370"/>
    <mergeCell ref="CI370:CP370"/>
    <mergeCell ref="A363:G363"/>
    <mergeCell ref="H363:AM363"/>
    <mergeCell ref="AN363:BJ363"/>
    <mergeCell ref="BK363:BZ363"/>
    <mergeCell ref="CA363:CP363"/>
    <mergeCell ref="A364:G364"/>
    <mergeCell ref="H364:AM364"/>
    <mergeCell ref="AN364:BJ364"/>
    <mergeCell ref="BK364:BZ364"/>
    <mergeCell ref="CA364:CP364"/>
    <mergeCell ref="A365:G365"/>
    <mergeCell ref="H365:AM365"/>
    <mergeCell ref="AN365:BJ365"/>
    <mergeCell ref="BK365:BZ365"/>
    <mergeCell ref="CA365:CP365"/>
    <mergeCell ref="A366:G366"/>
    <mergeCell ref="H366:AM366"/>
    <mergeCell ref="AN366:BJ366"/>
    <mergeCell ref="BK366:BZ366"/>
    <mergeCell ref="CA366:CP366"/>
    <mergeCell ref="A62:AS62"/>
    <mergeCell ref="A74:AS74"/>
    <mergeCell ref="AT74:CL74"/>
    <mergeCell ref="CM74:EE74"/>
    <mergeCell ref="EF74:FX74"/>
    <mergeCell ref="FY74:HQ74"/>
    <mergeCell ref="HR74:JJ74"/>
    <mergeCell ref="JK74:LC74"/>
    <mergeCell ref="LD74:MV74"/>
    <mergeCell ref="MW74:OO74"/>
    <mergeCell ref="OP74:QH74"/>
    <mergeCell ref="QI74:SA74"/>
    <mergeCell ref="SB74:TT74"/>
    <mergeCell ref="TU74:VM74"/>
    <mergeCell ref="VN74:XF74"/>
    <mergeCell ref="XG74:YY74"/>
    <mergeCell ref="A367:G367"/>
    <mergeCell ref="H367:AM367"/>
    <mergeCell ref="AN367:BJ367"/>
    <mergeCell ref="BK367:BZ367"/>
    <mergeCell ref="CA367:CP367"/>
    <mergeCell ref="A359:G359"/>
    <mergeCell ref="H359:AM359"/>
    <mergeCell ref="AN359:BJ359"/>
    <mergeCell ref="BK359:BZ359"/>
    <mergeCell ref="CA359:CP359"/>
    <mergeCell ref="A360:G360"/>
    <mergeCell ref="H360:AM360"/>
    <mergeCell ref="AN360:BJ360"/>
    <mergeCell ref="BK360:BZ360"/>
    <mergeCell ref="CA360:CP360"/>
    <mergeCell ref="A361:G361"/>
    <mergeCell ref="YZ74:AAR74"/>
    <mergeCell ref="AAS74:ACK74"/>
    <mergeCell ref="ACL74:AED74"/>
    <mergeCell ref="AEE74:AFW74"/>
    <mergeCell ref="AFX74:AHP74"/>
    <mergeCell ref="AHQ74:AJI74"/>
    <mergeCell ref="AJJ74:ALB74"/>
    <mergeCell ref="ALC74:AMU74"/>
    <mergeCell ref="AMV74:AON74"/>
    <mergeCell ref="AOO74:AQG74"/>
    <mergeCell ref="AQH74:ARZ74"/>
    <mergeCell ref="ASA74:ATS74"/>
    <mergeCell ref="ATT74:AVL74"/>
    <mergeCell ref="AVM74:AXE74"/>
    <mergeCell ref="AXF74:AYX74"/>
    <mergeCell ref="AYY74:BAQ74"/>
    <mergeCell ref="BAR74:BCJ74"/>
    <mergeCell ref="BCK74:BEC74"/>
    <mergeCell ref="BED74:BFV74"/>
    <mergeCell ref="BFW74:BHO74"/>
    <mergeCell ref="BHP74:BJH74"/>
    <mergeCell ref="BJI74:BLA74"/>
    <mergeCell ref="BLB74:BMT74"/>
    <mergeCell ref="BMU74:BOM74"/>
    <mergeCell ref="BON74:BQF74"/>
    <mergeCell ref="BQG74:BRY74"/>
    <mergeCell ref="BRZ74:BTR74"/>
    <mergeCell ref="BTS74:BVK74"/>
    <mergeCell ref="BVL74:BXD74"/>
    <mergeCell ref="BXE74:BYW74"/>
    <mergeCell ref="BYX74:CAP74"/>
    <mergeCell ref="CAQ74:CCI74"/>
    <mergeCell ref="CCJ74:CEB74"/>
    <mergeCell ref="CEC74:CFU74"/>
    <mergeCell ref="CFV74:CHN74"/>
    <mergeCell ref="CHO74:CJG74"/>
    <mergeCell ref="CJH74:CKZ74"/>
    <mergeCell ref="CLA74:CMS74"/>
    <mergeCell ref="CMT74:COL74"/>
    <mergeCell ref="COM74:CQE74"/>
    <mergeCell ref="CQF74:CRX74"/>
    <mergeCell ref="CRY74:CTQ74"/>
    <mergeCell ref="CTR74:CVJ74"/>
    <mergeCell ref="CVK74:CXC74"/>
    <mergeCell ref="CXD74:CYV74"/>
    <mergeCell ref="CYW74:DAO74"/>
    <mergeCell ref="DAP74:DCH74"/>
    <mergeCell ref="DCI74:DEA74"/>
    <mergeCell ref="DEB74:DFT74"/>
    <mergeCell ref="DFU74:DHM74"/>
    <mergeCell ref="DHN74:DJF74"/>
    <mergeCell ref="DJG74:DKY74"/>
    <mergeCell ref="DKZ74:DMR74"/>
    <mergeCell ref="DMS74:DOK74"/>
    <mergeCell ref="DOL74:DQD74"/>
    <mergeCell ref="DQE74:DRW74"/>
    <mergeCell ref="DRX74:DTP74"/>
    <mergeCell ref="DTQ74:DVI74"/>
    <mergeCell ref="DVJ74:DXB74"/>
    <mergeCell ref="DXC74:DYU74"/>
    <mergeCell ref="DYV74:EAN74"/>
    <mergeCell ref="EAO74:ECG74"/>
    <mergeCell ref="ECH74:EDZ74"/>
    <mergeCell ref="EEA74:EFS74"/>
    <mergeCell ref="EFT74:EHL74"/>
    <mergeCell ref="EHM74:EJE74"/>
    <mergeCell ref="EJF74:EKX74"/>
    <mergeCell ref="EKY74:EMQ74"/>
    <mergeCell ref="EMR74:EOJ74"/>
    <mergeCell ref="EOK74:EQC74"/>
    <mergeCell ref="EQD74:ERV74"/>
    <mergeCell ref="ERW74:ETO74"/>
    <mergeCell ref="ETP74:EVH74"/>
    <mergeCell ref="EVI74:EXA74"/>
    <mergeCell ref="EXB74:EYT74"/>
    <mergeCell ref="EYU74:FAM74"/>
    <mergeCell ref="FAN74:FCF74"/>
    <mergeCell ref="FCG74:FDY74"/>
    <mergeCell ref="FDZ74:FFR74"/>
    <mergeCell ref="FFS74:FHK74"/>
    <mergeCell ref="FHL74:FJD74"/>
    <mergeCell ref="FJE74:FKW74"/>
    <mergeCell ref="FKX74:FMP74"/>
    <mergeCell ref="FMQ74:FOI74"/>
    <mergeCell ref="FOJ74:FQB74"/>
    <mergeCell ref="FQC74:FRU74"/>
    <mergeCell ref="FRV74:FTN74"/>
    <mergeCell ref="FTO74:FVG74"/>
    <mergeCell ref="FVH74:FWZ74"/>
    <mergeCell ref="FXA74:FYS74"/>
    <mergeCell ref="FYT74:GAL74"/>
    <mergeCell ref="GAM74:GCE74"/>
    <mergeCell ref="GCF74:GDX74"/>
    <mergeCell ref="GDY74:GFQ74"/>
    <mergeCell ref="GFR74:GHJ74"/>
    <mergeCell ref="GHK74:GJC74"/>
    <mergeCell ref="GJD74:GKV74"/>
    <mergeCell ref="GKW74:GMO74"/>
    <mergeCell ref="GMP74:GOH74"/>
    <mergeCell ref="GOI74:GQA74"/>
    <mergeCell ref="GQB74:GRT74"/>
    <mergeCell ref="GRU74:GTM74"/>
    <mergeCell ref="GTN74:GVF74"/>
    <mergeCell ref="GVG74:GWY74"/>
    <mergeCell ref="GWZ74:GYR74"/>
    <mergeCell ref="GYS74:HAK74"/>
    <mergeCell ref="HAL74:HCD74"/>
    <mergeCell ref="HCE74:HDW74"/>
    <mergeCell ref="HDX74:HFP74"/>
    <mergeCell ref="HFQ74:HHI74"/>
    <mergeCell ref="HHJ74:HJB74"/>
    <mergeCell ref="HJC74:HKU74"/>
    <mergeCell ref="HKV74:HMN74"/>
    <mergeCell ref="HMO74:HOG74"/>
    <mergeCell ref="HOH74:HPZ74"/>
    <mergeCell ref="HQA74:HRS74"/>
    <mergeCell ref="HRT74:HTL74"/>
    <mergeCell ref="HTM74:HVE74"/>
    <mergeCell ref="HVF74:HWX74"/>
    <mergeCell ref="HWY74:HYQ74"/>
    <mergeCell ref="HYR74:IAJ74"/>
    <mergeCell ref="IAK74:ICC74"/>
    <mergeCell ref="ICD74:IDV74"/>
    <mergeCell ref="IDW74:IFO74"/>
    <mergeCell ref="IFP74:IHH74"/>
    <mergeCell ref="IHI74:IJA74"/>
    <mergeCell ref="IJB74:IKT74"/>
    <mergeCell ref="IKU74:IMM74"/>
    <mergeCell ref="IMN74:IOF74"/>
    <mergeCell ref="IOG74:IPY74"/>
    <mergeCell ref="IPZ74:IRR74"/>
    <mergeCell ref="IRS74:ITK74"/>
    <mergeCell ref="ITL74:IVD74"/>
    <mergeCell ref="IVE74:IWW74"/>
    <mergeCell ref="IWX74:IYP74"/>
    <mergeCell ref="IYQ74:JAI74"/>
    <mergeCell ref="JAJ74:JCB74"/>
    <mergeCell ref="JCC74:JDU74"/>
    <mergeCell ref="JDV74:JFN74"/>
    <mergeCell ref="JFO74:JHG74"/>
    <mergeCell ref="JHH74:JIZ74"/>
    <mergeCell ref="JJA74:JKS74"/>
    <mergeCell ref="JKT74:JML74"/>
    <mergeCell ref="JMM74:JOE74"/>
    <mergeCell ref="JOF74:JPX74"/>
    <mergeCell ref="JPY74:JRQ74"/>
    <mergeCell ref="JRR74:JTJ74"/>
    <mergeCell ref="JTK74:JVC74"/>
    <mergeCell ref="JVD74:JWV74"/>
    <mergeCell ref="JWW74:JYO74"/>
    <mergeCell ref="JYP74:KAH74"/>
    <mergeCell ref="KAI74:KCA74"/>
    <mergeCell ref="KCB74:KDT74"/>
    <mergeCell ref="KDU74:KFM74"/>
    <mergeCell ref="KFN74:KHF74"/>
    <mergeCell ref="KHG74:KIY74"/>
    <mergeCell ref="KIZ74:KKR74"/>
    <mergeCell ref="KKS74:KMK74"/>
    <mergeCell ref="KML74:KOD74"/>
    <mergeCell ref="KOE74:KPW74"/>
    <mergeCell ref="KPX74:KRP74"/>
    <mergeCell ref="KRQ74:KTI74"/>
    <mergeCell ref="KTJ74:KVB74"/>
    <mergeCell ref="KVC74:KWU74"/>
    <mergeCell ref="KWV74:KYN74"/>
    <mergeCell ref="KYO74:LAG74"/>
    <mergeCell ref="LAH74:LBZ74"/>
    <mergeCell ref="LCA74:LDS74"/>
    <mergeCell ref="LDT74:LFL74"/>
    <mergeCell ref="LFM74:LHE74"/>
    <mergeCell ref="LHF74:LIX74"/>
    <mergeCell ref="LIY74:LKQ74"/>
    <mergeCell ref="LKR74:LMJ74"/>
    <mergeCell ref="LMK74:LOC74"/>
    <mergeCell ref="LOD74:LPV74"/>
    <mergeCell ref="LPW74:LRO74"/>
    <mergeCell ref="LRP74:LTH74"/>
    <mergeCell ref="LTI74:LVA74"/>
    <mergeCell ref="LVB74:LWT74"/>
    <mergeCell ref="LWU74:LYM74"/>
    <mergeCell ref="LYN74:MAF74"/>
    <mergeCell ref="MAG74:MBY74"/>
    <mergeCell ref="MBZ74:MDR74"/>
    <mergeCell ref="MDS74:MFK74"/>
    <mergeCell ref="MFL74:MHD74"/>
    <mergeCell ref="MHE74:MIW74"/>
    <mergeCell ref="MIX74:MKP74"/>
    <mergeCell ref="MKQ74:MMI74"/>
    <mergeCell ref="MMJ74:MOB74"/>
    <mergeCell ref="MOC74:MPU74"/>
    <mergeCell ref="MPV74:MRN74"/>
    <mergeCell ref="MRO74:MTG74"/>
    <mergeCell ref="MTH74:MUZ74"/>
    <mergeCell ref="MVA74:MWS74"/>
    <mergeCell ref="MWT74:MYL74"/>
    <mergeCell ref="MYM74:NAE74"/>
    <mergeCell ref="NAF74:NBX74"/>
    <mergeCell ref="NBY74:NDQ74"/>
    <mergeCell ref="NDR74:NFJ74"/>
    <mergeCell ref="NFK74:NHC74"/>
    <mergeCell ref="NHD74:NIV74"/>
    <mergeCell ref="NIW74:NKO74"/>
    <mergeCell ref="NKP74:NMH74"/>
    <mergeCell ref="NMI74:NOA74"/>
    <mergeCell ref="NOB74:NPT74"/>
    <mergeCell ref="NPU74:NRM74"/>
    <mergeCell ref="NRN74:NTF74"/>
    <mergeCell ref="NTG74:NUY74"/>
    <mergeCell ref="NUZ74:NWR74"/>
    <mergeCell ref="NWS74:NYK74"/>
    <mergeCell ref="NYL74:OAD74"/>
    <mergeCell ref="OAE74:OBW74"/>
    <mergeCell ref="OBX74:ODP74"/>
    <mergeCell ref="ODQ74:OFI74"/>
    <mergeCell ref="OFJ74:OHB74"/>
    <mergeCell ref="OHC74:OIU74"/>
    <mergeCell ref="OIV74:OKN74"/>
    <mergeCell ref="OKO74:OMG74"/>
    <mergeCell ref="OMH74:ONZ74"/>
    <mergeCell ref="OOA74:OPS74"/>
    <mergeCell ref="OPT74:ORL74"/>
    <mergeCell ref="ORM74:OTE74"/>
    <mergeCell ref="OTF74:OUX74"/>
    <mergeCell ref="OUY74:OWQ74"/>
    <mergeCell ref="OWR74:OYJ74"/>
    <mergeCell ref="OYK74:PAC74"/>
    <mergeCell ref="PAD74:PBV74"/>
    <mergeCell ref="PBW74:PDO74"/>
    <mergeCell ref="PDP74:PFH74"/>
    <mergeCell ref="PFI74:PHA74"/>
    <mergeCell ref="PHB74:PIT74"/>
    <mergeCell ref="PIU74:PKM74"/>
    <mergeCell ref="PKN74:PMF74"/>
    <mergeCell ref="PMG74:PNY74"/>
    <mergeCell ref="PNZ74:PPR74"/>
    <mergeCell ref="PPS74:PRK74"/>
    <mergeCell ref="PRL74:PTD74"/>
    <mergeCell ref="PTE74:PUW74"/>
    <mergeCell ref="PUX74:PWP74"/>
    <mergeCell ref="PWQ74:PYI74"/>
    <mergeCell ref="PYJ74:QAB74"/>
    <mergeCell ref="QAC74:QBU74"/>
    <mergeCell ref="QBV74:QDN74"/>
    <mergeCell ref="QDO74:QFG74"/>
    <mergeCell ref="QFH74:QGZ74"/>
    <mergeCell ref="QHA74:QIS74"/>
    <mergeCell ref="QIT74:QKL74"/>
    <mergeCell ref="QKM74:QME74"/>
    <mergeCell ref="QMF74:QNX74"/>
    <mergeCell ref="QNY74:QPQ74"/>
    <mergeCell ref="QPR74:QRJ74"/>
    <mergeCell ref="QRK74:QTC74"/>
    <mergeCell ref="QTD74:QUV74"/>
    <mergeCell ref="QUW74:QWO74"/>
    <mergeCell ref="QWP74:QYH74"/>
    <mergeCell ref="QYI74:RAA74"/>
    <mergeCell ref="RAB74:RBT74"/>
    <mergeCell ref="RBU74:RDM74"/>
    <mergeCell ref="RDN74:RFF74"/>
    <mergeCell ref="RFG74:RGY74"/>
    <mergeCell ref="RGZ74:RIR74"/>
    <mergeCell ref="RIS74:RKK74"/>
    <mergeCell ref="RKL74:RMD74"/>
    <mergeCell ref="RME74:RNW74"/>
    <mergeCell ref="RNX74:RPP74"/>
    <mergeCell ref="RPQ74:RRI74"/>
    <mergeCell ref="RRJ74:RTB74"/>
    <mergeCell ref="RTC74:RUU74"/>
    <mergeCell ref="RUV74:RWN74"/>
    <mergeCell ref="RWO74:RYG74"/>
    <mergeCell ref="RYH74:RZZ74"/>
    <mergeCell ref="SAA74:SBS74"/>
    <mergeCell ref="SBT74:SDL74"/>
    <mergeCell ref="SDM74:SFE74"/>
    <mergeCell ref="SFF74:SGX74"/>
    <mergeCell ref="SGY74:SIQ74"/>
    <mergeCell ref="SIR74:SKJ74"/>
    <mergeCell ref="SKK74:SMC74"/>
    <mergeCell ref="SMD74:SNV74"/>
    <mergeCell ref="SNW74:SPO74"/>
    <mergeCell ref="SPP74:SRH74"/>
    <mergeCell ref="SRI74:STA74"/>
    <mergeCell ref="STB74:SUT74"/>
    <mergeCell ref="SUU74:SWM74"/>
    <mergeCell ref="SWN74:SYF74"/>
    <mergeCell ref="SYG74:SZY74"/>
    <mergeCell ref="SZZ74:TBR74"/>
    <mergeCell ref="TBS74:TDK74"/>
    <mergeCell ref="TDL74:TFD74"/>
    <mergeCell ref="TFE74:TGW74"/>
    <mergeCell ref="TGX74:TIP74"/>
    <mergeCell ref="TIQ74:TKI74"/>
    <mergeCell ref="TKJ74:TMB74"/>
    <mergeCell ref="TMC74:TNU74"/>
    <mergeCell ref="TNV74:TPN74"/>
    <mergeCell ref="TPO74:TRG74"/>
    <mergeCell ref="TRH74:TSZ74"/>
    <mergeCell ref="TTA74:TUS74"/>
    <mergeCell ref="TUT74:TWL74"/>
    <mergeCell ref="TWM74:TYE74"/>
    <mergeCell ref="TYF74:TZX74"/>
    <mergeCell ref="TZY74:UBQ74"/>
    <mergeCell ref="UBR74:UDJ74"/>
    <mergeCell ref="UDK74:UFC74"/>
    <mergeCell ref="UFD74:UGV74"/>
    <mergeCell ref="UGW74:UIO74"/>
    <mergeCell ref="UIP74:UKH74"/>
    <mergeCell ref="UKI74:UMA74"/>
    <mergeCell ref="UMB74:UNT74"/>
    <mergeCell ref="UNU74:UPM74"/>
    <mergeCell ref="UPN74:URF74"/>
    <mergeCell ref="URG74:USY74"/>
    <mergeCell ref="USZ74:UUR74"/>
    <mergeCell ref="UUS74:UWK74"/>
    <mergeCell ref="UWL74:UYD74"/>
    <mergeCell ref="UYE74:UZW74"/>
    <mergeCell ref="UZX74:VBP74"/>
    <mergeCell ref="VBQ74:VDI74"/>
    <mergeCell ref="VDJ74:VFB74"/>
    <mergeCell ref="VFC74:VGU74"/>
    <mergeCell ref="VGV74:VIN74"/>
    <mergeCell ref="VIO74:VKG74"/>
    <mergeCell ref="VKH74:VLZ74"/>
    <mergeCell ref="VMA74:VNS74"/>
    <mergeCell ref="VNT74:VPL74"/>
    <mergeCell ref="VPM74:VRE74"/>
    <mergeCell ref="VRF74:VSX74"/>
    <mergeCell ref="VSY74:VUQ74"/>
    <mergeCell ref="VUR74:VWJ74"/>
    <mergeCell ref="VWK74:VYC74"/>
    <mergeCell ref="VYD74:VZV74"/>
    <mergeCell ref="VZW74:WBO74"/>
    <mergeCell ref="WBP74:WDH74"/>
    <mergeCell ref="WDI74:WFA74"/>
    <mergeCell ref="WFB74:WGT74"/>
    <mergeCell ref="WGU74:WIM74"/>
    <mergeCell ref="WIN74:WKF74"/>
    <mergeCell ref="WKG74:WLY74"/>
    <mergeCell ref="WLZ74:WNR74"/>
    <mergeCell ref="WNS74:WPK74"/>
    <mergeCell ref="WPL74:WRD74"/>
    <mergeCell ref="WRE74:WSW74"/>
    <mergeCell ref="WSX74:WUP74"/>
    <mergeCell ref="WUQ74:WWI74"/>
    <mergeCell ref="WWJ74:WYB74"/>
    <mergeCell ref="WYC74:WZU74"/>
    <mergeCell ref="WZV74:XBN74"/>
    <mergeCell ref="XBO74:XDG74"/>
    <mergeCell ref="XDH74:XEZ74"/>
    <mergeCell ref="XFA74:XFD74"/>
    <mergeCell ref="A202:AS202"/>
    <mergeCell ref="AT202:CL202"/>
    <mergeCell ref="CM202:EE202"/>
    <mergeCell ref="EF202:FX202"/>
    <mergeCell ref="FY202:HQ202"/>
    <mergeCell ref="HR202:JJ202"/>
    <mergeCell ref="JK202:LC202"/>
    <mergeCell ref="LD202:MV202"/>
    <mergeCell ref="MW202:OO202"/>
    <mergeCell ref="OP202:QH202"/>
    <mergeCell ref="QI202:SA202"/>
    <mergeCell ref="SB202:TT202"/>
    <mergeCell ref="TU202:VM202"/>
    <mergeCell ref="VN202:XF202"/>
    <mergeCell ref="XG202:YY202"/>
    <mergeCell ref="YZ202:AAR202"/>
    <mergeCell ref="AAS202:ACK202"/>
    <mergeCell ref="ACL202:AED202"/>
    <mergeCell ref="AEE202:AFW202"/>
    <mergeCell ref="AFX202:AHP202"/>
    <mergeCell ref="AHQ202:AJI202"/>
    <mergeCell ref="AJJ202:ALB202"/>
    <mergeCell ref="ALC202:AMU202"/>
    <mergeCell ref="AMV202:AON202"/>
    <mergeCell ref="AOO202:AQG202"/>
    <mergeCell ref="AQH202:ARZ202"/>
    <mergeCell ref="ASA202:ATS202"/>
    <mergeCell ref="ATT202:AVL202"/>
    <mergeCell ref="AVM202:AXE202"/>
    <mergeCell ref="AXF202:AYX202"/>
    <mergeCell ref="AYY202:BAQ202"/>
    <mergeCell ref="BAR202:BCJ202"/>
    <mergeCell ref="BCK202:BEC202"/>
    <mergeCell ref="BED202:BFV202"/>
    <mergeCell ref="BFW202:BHO202"/>
    <mergeCell ref="BHP202:BJH202"/>
    <mergeCell ref="BJI202:BLA202"/>
    <mergeCell ref="BLB202:BMT202"/>
    <mergeCell ref="BMU202:BOM202"/>
    <mergeCell ref="BON202:BQF202"/>
    <mergeCell ref="BQG202:BRY202"/>
    <mergeCell ref="BRZ202:BTR202"/>
    <mergeCell ref="BTS202:BVK202"/>
    <mergeCell ref="BVL202:BXD202"/>
    <mergeCell ref="BXE202:BYW202"/>
    <mergeCell ref="BYX202:CAP202"/>
    <mergeCell ref="CAQ202:CCI202"/>
    <mergeCell ref="CCJ202:CEB202"/>
    <mergeCell ref="CEC202:CFU202"/>
    <mergeCell ref="CFV202:CHN202"/>
    <mergeCell ref="CHO202:CJG202"/>
    <mergeCell ref="CJH202:CKZ202"/>
    <mergeCell ref="CLA202:CMS202"/>
    <mergeCell ref="CMT202:COL202"/>
    <mergeCell ref="COM202:CQE202"/>
    <mergeCell ref="CQF202:CRX202"/>
    <mergeCell ref="CRY202:CTQ202"/>
    <mergeCell ref="CTR202:CVJ202"/>
    <mergeCell ref="CVK202:CXC202"/>
    <mergeCell ref="CXD202:CYV202"/>
    <mergeCell ref="CYW202:DAO202"/>
    <mergeCell ref="DAP202:DCH202"/>
    <mergeCell ref="DCI202:DEA202"/>
    <mergeCell ref="DEB202:DFT202"/>
    <mergeCell ref="DFU202:DHM202"/>
    <mergeCell ref="DHN202:DJF202"/>
    <mergeCell ref="DJG202:DKY202"/>
    <mergeCell ref="DKZ202:DMR202"/>
    <mergeCell ref="DMS202:DOK202"/>
    <mergeCell ref="DOL202:DQD202"/>
    <mergeCell ref="DQE202:DRW202"/>
    <mergeCell ref="DRX202:DTP202"/>
    <mergeCell ref="DTQ202:DVI202"/>
    <mergeCell ref="DVJ202:DXB202"/>
    <mergeCell ref="DXC202:DYU202"/>
    <mergeCell ref="DYV202:EAN202"/>
    <mergeCell ref="EAO202:ECG202"/>
    <mergeCell ref="ECH202:EDZ202"/>
    <mergeCell ref="EEA202:EFS202"/>
    <mergeCell ref="EFT202:EHL202"/>
    <mergeCell ref="EHM202:EJE202"/>
    <mergeCell ref="EJF202:EKX202"/>
    <mergeCell ref="EKY202:EMQ202"/>
    <mergeCell ref="EMR202:EOJ202"/>
    <mergeCell ref="EOK202:EQC202"/>
    <mergeCell ref="EQD202:ERV202"/>
    <mergeCell ref="ERW202:ETO202"/>
    <mergeCell ref="ETP202:EVH202"/>
    <mergeCell ref="EVI202:EXA202"/>
    <mergeCell ref="EXB202:EYT202"/>
    <mergeCell ref="EYU202:FAM202"/>
    <mergeCell ref="FAN202:FCF202"/>
    <mergeCell ref="FCG202:FDY202"/>
    <mergeCell ref="FDZ202:FFR202"/>
    <mergeCell ref="FFS202:FHK202"/>
    <mergeCell ref="FHL202:FJD202"/>
    <mergeCell ref="FJE202:FKW202"/>
    <mergeCell ref="FKX202:FMP202"/>
    <mergeCell ref="FMQ202:FOI202"/>
    <mergeCell ref="FOJ202:FQB202"/>
    <mergeCell ref="FQC202:FRU202"/>
    <mergeCell ref="FRV202:FTN202"/>
    <mergeCell ref="FTO202:FVG202"/>
    <mergeCell ref="FVH202:FWZ202"/>
    <mergeCell ref="FXA202:FYS202"/>
    <mergeCell ref="FYT202:GAL202"/>
    <mergeCell ref="GAM202:GCE202"/>
    <mergeCell ref="GCF202:GDX202"/>
    <mergeCell ref="GDY202:GFQ202"/>
    <mergeCell ref="GFR202:GHJ202"/>
    <mergeCell ref="GHK202:GJC202"/>
    <mergeCell ref="GJD202:GKV202"/>
    <mergeCell ref="GKW202:GMO202"/>
    <mergeCell ref="GMP202:GOH202"/>
    <mergeCell ref="GOI202:GQA202"/>
    <mergeCell ref="GQB202:GRT202"/>
    <mergeCell ref="GRU202:GTM202"/>
    <mergeCell ref="GTN202:GVF202"/>
    <mergeCell ref="GVG202:GWY202"/>
    <mergeCell ref="GWZ202:GYR202"/>
    <mergeCell ref="GYS202:HAK202"/>
    <mergeCell ref="HAL202:HCD202"/>
    <mergeCell ref="HCE202:HDW202"/>
    <mergeCell ref="HDX202:HFP202"/>
    <mergeCell ref="HFQ202:HHI202"/>
    <mergeCell ref="HHJ202:HJB202"/>
    <mergeCell ref="HJC202:HKU202"/>
    <mergeCell ref="HKV202:HMN202"/>
    <mergeCell ref="HMO202:HOG202"/>
    <mergeCell ref="HOH202:HPZ202"/>
    <mergeCell ref="HQA202:HRS202"/>
    <mergeCell ref="HRT202:HTL202"/>
    <mergeCell ref="HTM202:HVE202"/>
    <mergeCell ref="HVF202:HWX202"/>
    <mergeCell ref="HWY202:HYQ202"/>
    <mergeCell ref="HYR202:IAJ202"/>
    <mergeCell ref="IAK202:ICC202"/>
    <mergeCell ref="ICD202:IDV202"/>
    <mergeCell ref="IDW202:IFO202"/>
    <mergeCell ref="IFP202:IHH202"/>
    <mergeCell ref="IHI202:IJA202"/>
    <mergeCell ref="IJB202:IKT202"/>
    <mergeCell ref="IKU202:IMM202"/>
    <mergeCell ref="IMN202:IOF202"/>
    <mergeCell ref="IOG202:IPY202"/>
    <mergeCell ref="IPZ202:IRR202"/>
    <mergeCell ref="IRS202:ITK202"/>
    <mergeCell ref="ITL202:IVD202"/>
    <mergeCell ref="IVE202:IWW202"/>
    <mergeCell ref="IWX202:IYP202"/>
    <mergeCell ref="IYQ202:JAI202"/>
    <mergeCell ref="JAJ202:JCB202"/>
    <mergeCell ref="JCC202:JDU202"/>
    <mergeCell ref="JDV202:JFN202"/>
    <mergeCell ref="JFO202:JHG202"/>
    <mergeCell ref="JHH202:JIZ202"/>
    <mergeCell ref="JJA202:JKS202"/>
    <mergeCell ref="JKT202:JML202"/>
    <mergeCell ref="JMM202:JOE202"/>
    <mergeCell ref="JOF202:JPX202"/>
    <mergeCell ref="JPY202:JRQ202"/>
    <mergeCell ref="JRR202:JTJ202"/>
    <mergeCell ref="JTK202:JVC202"/>
    <mergeCell ref="JVD202:JWV202"/>
    <mergeCell ref="JWW202:JYO202"/>
    <mergeCell ref="JYP202:KAH202"/>
    <mergeCell ref="KAI202:KCA202"/>
    <mergeCell ref="KCB202:KDT202"/>
    <mergeCell ref="KDU202:KFM202"/>
    <mergeCell ref="KFN202:KHF202"/>
    <mergeCell ref="KHG202:KIY202"/>
    <mergeCell ref="KIZ202:KKR202"/>
    <mergeCell ref="KKS202:KMK202"/>
    <mergeCell ref="KML202:KOD202"/>
    <mergeCell ref="KOE202:KPW202"/>
    <mergeCell ref="KPX202:KRP202"/>
    <mergeCell ref="KRQ202:KTI202"/>
    <mergeCell ref="KTJ202:KVB202"/>
    <mergeCell ref="KVC202:KWU202"/>
    <mergeCell ref="KWV202:KYN202"/>
    <mergeCell ref="KYO202:LAG202"/>
    <mergeCell ref="LAH202:LBZ202"/>
    <mergeCell ref="LCA202:LDS202"/>
    <mergeCell ref="LDT202:LFL202"/>
    <mergeCell ref="LFM202:LHE202"/>
    <mergeCell ref="LHF202:LIX202"/>
    <mergeCell ref="LIY202:LKQ202"/>
    <mergeCell ref="LKR202:LMJ202"/>
    <mergeCell ref="LMK202:LOC202"/>
    <mergeCell ref="LOD202:LPV202"/>
    <mergeCell ref="LPW202:LRO202"/>
    <mergeCell ref="LRP202:LTH202"/>
    <mergeCell ref="LTI202:LVA202"/>
    <mergeCell ref="LVB202:LWT202"/>
    <mergeCell ref="LWU202:LYM202"/>
    <mergeCell ref="LYN202:MAF202"/>
    <mergeCell ref="MAG202:MBY202"/>
    <mergeCell ref="MBZ202:MDR202"/>
    <mergeCell ref="MDS202:MFK202"/>
    <mergeCell ref="MFL202:MHD202"/>
    <mergeCell ref="MHE202:MIW202"/>
    <mergeCell ref="MIX202:MKP202"/>
    <mergeCell ref="MKQ202:MMI202"/>
    <mergeCell ref="MMJ202:MOB202"/>
    <mergeCell ref="MOC202:MPU202"/>
    <mergeCell ref="MPV202:MRN202"/>
    <mergeCell ref="MRO202:MTG202"/>
    <mergeCell ref="MTH202:MUZ202"/>
    <mergeCell ref="MVA202:MWS202"/>
    <mergeCell ref="MWT202:MYL202"/>
    <mergeCell ref="MYM202:NAE202"/>
    <mergeCell ref="NAF202:NBX202"/>
    <mergeCell ref="NBY202:NDQ202"/>
    <mergeCell ref="NDR202:NFJ202"/>
    <mergeCell ref="NFK202:NHC202"/>
    <mergeCell ref="NHD202:NIV202"/>
    <mergeCell ref="NIW202:NKO202"/>
    <mergeCell ref="NKP202:NMH202"/>
    <mergeCell ref="NMI202:NOA202"/>
    <mergeCell ref="NOB202:NPT202"/>
    <mergeCell ref="NPU202:NRM202"/>
    <mergeCell ref="NRN202:NTF202"/>
    <mergeCell ref="NTG202:NUY202"/>
    <mergeCell ref="NUZ202:NWR202"/>
    <mergeCell ref="NWS202:NYK202"/>
    <mergeCell ref="NYL202:OAD202"/>
    <mergeCell ref="OAE202:OBW202"/>
    <mergeCell ref="OBX202:ODP202"/>
    <mergeCell ref="ODQ202:OFI202"/>
    <mergeCell ref="OFJ202:OHB202"/>
    <mergeCell ref="OHC202:OIU202"/>
    <mergeCell ref="OIV202:OKN202"/>
    <mergeCell ref="OKO202:OMG202"/>
    <mergeCell ref="OMH202:ONZ202"/>
    <mergeCell ref="OOA202:OPS202"/>
    <mergeCell ref="OPT202:ORL202"/>
    <mergeCell ref="ORM202:OTE202"/>
    <mergeCell ref="OTF202:OUX202"/>
    <mergeCell ref="OUY202:OWQ202"/>
    <mergeCell ref="OWR202:OYJ202"/>
    <mergeCell ref="OYK202:PAC202"/>
    <mergeCell ref="PAD202:PBV202"/>
    <mergeCell ref="PBW202:PDO202"/>
    <mergeCell ref="PDP202:PFH202"/>
    <mergeCell ref="PFI202:PHA202"/>
    <mergeCell ref="PHB202:PIT202"/>
    <mergeCell ref="PIU202:PKM202"/>
    <mergeCell ref="PKN202:PMF202"/>
    <mergeCell ref="PMG202:PNY202"/>
    <mergeCell ref="PNZ202:PPR202"/>
    <mergeCell ref="PPS202:PRK202"/>
    <mergeCell ref="PRL202:PTD202"/>
    <mergeCell ref="PTE202:PUW202"/>
    <mergeCell ref="PUX202:PWP202"/>
    <mergeCell ref="PWQ202:PYI202"/>
    <mergeCell ref="PYJ202:QAB202"/>
    <mergeCell ref="QAC202:QBU202"/>
    <mergeCell ref="QBV202:QDN202"/>
    <mergeCell ref="QDO202:QFG202"/>
    <mergeCell ref="QFH202:QGZ202"/>
    <mergeCell ref="QHA202:QIS202"/>
    <mergeCell ref="QIT202:QKL202"/>
    <mergeCell ref="QKM202:QME202"/>
    <mergeCell ref="QMF202:QNX202"/>
    <mergeCell ref="QNY202:QPQ202"/>
    <mergeCell ref="QPR202:QRJ202"/>
    <mergeCell ref="QRK202:QTC202"/>
    <mergeCell ref="QTD202:QUV202"/>
    <mergeCell ref="QUW202:QWO202"/>
    <mergeCell ref="QWP202:QYH202"/>
    <mergeCell ref="QYI202:RAA202"/>
    <mergeCell ref="RAB202:RBT202"/>
    <mergeCell ref="RBU202:RDM202"/>
    <mergeCell ref="RDN202:RFF202"/>
    <mergeCell ref="RFG202:RGY202"/>
    <mergeCell ref="RGZ202:RIR202"/>
    <mergeCell ref="RIS202:RKK202"/>
    <mergeCell ref="RKL202:RMD202"/>
    <mergeCell ref="RME202:RNW202"/>
    <mergeCell ref="RNX202:RPP202"/>
    <mergeCell ref="RPQ202:RRI202"/>
    <mergeCell ref="RRJ202:RTB202"/>
    <mergeCell ref="RTC202:RUU202"/>
    <mergeCell ref="RUV202:RWN202"/>
    <mergeCell ref="RWO202:RYG202"/>
    <mergeCell ref="RYH202:RZZ202"/>
    <mergeCell ref="SAA202:SBS202"/>
    <mergeCell ref="SBT202:SDL202"/>
    <mergeCell ref="SDM202:SFE202"/>
    <mergeCell ref="SFF202:SGX202"/>
    <mergeCell ref="SGY202:SIQ202"/>
    <mergeCell ref="SIR202:SKJ202"/>
    <mergeCell ref="SKK202:SMC202"/>
    <mergeCell ref="SMD202:SNV202"/>
    <mergeCell ref="SNW202:SPO202"/>
    <mergeCell ref="SPP202:SRH202"/>
    <mergeCell ref="SRI202:STA202"/>
    <mergeCell ref="STB202:SUT202"/>
    <mergeCell ref="SUU202:SWM202"/>
    <mergeCell ref="SWN202:SYF202"/>
    <mergeCell ref="SYG202:SZY202"/>
    <mergeCell ref="SZZ202:TBR202"/>
    <mergeCell ref="TBS202:TDK202"/>
    <mergeCell ref="TDL202:TFD202"/>
    <mergeCell ref="TFE202:TGW202"/>
    <mergeCell ref="TGX202:TIP202"/>
    <mergeCell ref="TIQ202:TKI202"/>
    <mergeCell ref="TKJ202:TMB202"/>
    <mergeCell ref="TMC202:TNU202"/>
    <mergeCell ref="TNV202:TPN202"/>
    <mergeCell ref="TPO202:TRG202"/>
    <mergeCell ref="TRH202:TSZ202"/>
    <mergeCell ref="TTA202:TUS202"/>
    <mergeCell ref="TUT202:TWL202"/>
    <mergeCell ref="TWM202:TYE202"/>
    <mergeCell ref="TYF202:TZX202"/>
    <mergeCell ref="TZY202:UBQ202"/>
    <mergeCell ref="UBR202:UDJ202"/>
    <mergeCell ref="UDK202:UFC202"/>
    <mergeCell ref="UFD202:UGV202"/>
    <mergeCell ref="UGW202:UIO202"/>
    <mergeCell ref="UIP202:UKH202"/>
    <mergeCell ref="UKI202:UMA202"/>
    <mergeCell ref="UMB202:UNT202"/>
    <mergeCell ref="UNU202:UPM202"/>
    <mergeCell ref="UPN202:URF202"/>
    <mergeCell ref="URG202:USY202"/>
    <mergeCell ref="USZ202:UUR202"/>
    <mergeCell ref="UUS202:UWK202"/>
    <mergeCell ref="UWL202:UYD202"/>
    <mergeCell ref="UYE202:UZW202"/>
    <mergeCell ref="UZX202:VBP202"/>
    <mergeCell ref="VBQ202:VDI202"/>
    <mergeCell ref="VDJ202:VFB202"/>
    <mergeCell ref="VFC202:VGU202"/>
    <mergeCell ref="VGV202:VIN202"/>
    <mergeCell ref="VIO202:VKG202"/>
    <mergeCell ref="VKH202:VLZ202"/>
    <mergeCell ref="VMA202:VNS202"/>
    <mergeCell ref="VNT202:VPL202"/>
    <mergeCell ref="VPM202:VRE202"/>
    <mergeCell ref="VRF202:VSX202"/>
    <mergeCell ref="VSY202:VUQ202"/>
    <mergeCell ref="VUR202:VWJ202"/>
    <mergeCell ref="VWK202:VYC202"/>
    <mergeCell ref="VYD202:VZV202"/>
    <mergeCell ref="VZW202:WBO202"/>
    <mergeCell ref="WBP202:WDH202"/>
    <mergeCell ref="WDI202:WFA202"/>
    <mergeCell ref="WFB202:WGT202"/>
    <mergeCell ref="WGU202:WIM202"/>
    <mergeCell ref="WIN202:WKF202"/>
    <mergeCell ref="WKG202:WLY202"/>
    <mergeCell ref="WLZ202:WNR202"/>
    <mergeCell ref="WNS202:WPK202"/>
    <mergeCell ref="WPL202:WRD202"/>
    <mergeCell ref="WRE202:WSW202"/>
    <mergeCell ref="WSX202:WUP202"/>
    <mergeCell ref="WUQ202:WWI202"/>
    <mergeCell ref="WWJ202:WYB202"/>
    <mergeCell ref="WYC202:WZU202"/>
    <mergeCell ref="WZV202:XBN202"/>
    <mergeCell ref="XBO202:XDG202"/>
    <mergeCell ref="XDH202:XEZ202"/>
    <mergeCell ref="XFA202:XFD202"/>
    <mergeCell ref="A221:AS221"/>
    <mergeCell ref="AT221:CL221"/>
    <mergeCell ref="CM221:EE221"/>
    <mergeCell ref="EF221:FX221"/>
    <mergeCell ref="FY221:HQ221"/>
    <mergeCell ref="HR221:JJ221"/>
    <mergeCell ref="JK221:LC221"/>
    <mergeCell ref="LD221:MV221"/>
    <mergeCell ref="MW221:OO221"/>
    <mergeCell ref="OP221:QH221"/>
    <mergeCell ref="QI221:SA221"/>
    <mergeCell ref="SB221:TT221"/>
    <mergeCell ref="TU221:VM221"/>
    <mergeCell ref="VN221:XF221"/>
    <mergeCell ref="XG221:YY221"/>
    <mergeCell ref="YZ221:AAR221"/>
    <mergeCell ref="AAS221:ACK221"/>
    <mergeCell ref="ACL221:AED221"/>
    <mergeCell ref="AEE221:AFW221"/>
    <mergeCell ref="AFX221:AHP221"/>
    <mergeCell ref="AHQ221:AJI221"/>
    <mergeCell ref="AJJ221:ALB221"/>
    <mergeCell ref="ALC221:AMU221"/>
    <mergeCell ref="AMV221:AON221"/>
    <mergeCell ref="AOO221:AQG221"/>
    <mergeCell ref="AQH221:ARZ221"/>
    <mergeCell ref="ASA221:ATS221"/>
    <mergeCell ref="ATT221:AVL221"/>
    <mergeCell ref="AVM221:AXE221"/>
    <mergeCell ref="AXF221:AYX221"/>
    <mergeCell ref="AYY221:BAQ221"/>
    <mergeCell ref="BAR221:BCJ221"/>
    <mergeCell ref="BCK221:BEC221"/>
    <mergeCell ref="BED221:BFV221"/>
    <mergeCell ref="BFW221:BHO221"/>
    <mergeCell ref="BHP221:BJH221"/>
    <mergeCell ref="BJI221:BLA221"/>
    <mergeCell ref="BLB221:BMT221"/>
    <mergeCell ref="BMU221:BOM221"/>
    <mergeCell ref="BON221:BQF221"/>
    <mergeCell ref="BQG221:BRY221"/>
    <mergeCell ref="BRZ221:BTR221"/>
    <mergeCell ref="BTS221:BVK221"/>
    <mergeCell ref="BVL221:BXD221"/>
    <mergeCell ref="BXE221:BYW221"/>
    <mergeCell ref="BYX221:CAP221"/>
    <mergeCell ref="CAQ221:CCI221"/>
    <mergeCell ref="CCJ221:CEB221"/>
    <mergeCell ref="CEC221:CFU221"/>
    <mergeCell ref="CFV221:CHN221"/>
    <mergeCell ref="CHO221:CJG221"/>
    <mergeCell ref="CJH221:CKZ221"/>
    <mergeCell ref="CLA221:CMS221"/>
    <mergeCell ref="CMT221:COL221"/>
    <mergeCell ref="COM221:CQE221"/>
    <mergeCell ref="CQF221:CRX221"/>
    <mergeCell ref="CRY221:CTQ221"/>
    <mergeCell ref="CTR221:CVJ221"/>
    <mergeCell ref="CVK221:CXC221"/>
    <mergeCell ref="CXD221:CYV221"/>
    <mergeCell ref="CYW221:DAO221"/>
    <mergeCell ref="DAP221:DCH221"/>
    <mergeCell ref="DCI221:DEA221"/>
    <mergeCell ref="DEB221:DFT221"/>
    <mergeCell ref="DFU221:DHM221"/>
    <mergeCell ref="DHN221:DJF221"/>
    <mergeCell ref="DJG221:DKY221"/>
    <mergeCell ref="DKZ221:DMR221"/>
    <mergeCell ref="DMS221:DOK221"/>
    <mergeCell ref="DOL221:DQD221"/>
    <mergeCell ref="DQE221:DRW221"/>
    <mergeCell ref="DRX221:DTP221"/>
    <mergeCell ref="DTQ221:DVI221"/>
    <mergeCell ref="DVJ221:DXB221"/>
    <mergeCell ref="DXC221:DYU221"/>
    <mergeCell ref="DYV221:EAN221"/>
    <mergeCell ref="EAO221:ECG221"/>
    <mergeCell ref="ECH221:EDZ221"/>
    <mergeCell ref="EEA221:EFS221"/>
    <mergeCell ref="EFT221:EHL221"/>
    <mergeCell ref="EHM221:EJE221"/>
    <mergeCell ref="EJF221:EKX221"/>
    <mergeCell ref="EKY221:EMQ221"/>
    <mergeCell ref="EMR221:EOJ221"/>
    <mergeCell ref="EOK221:EQC221"/>
    <mergeCell ref="EQD221:ERV221"/>
    <mergeCell ref="ERW221:ETO221"/>
    <mergeCell ref="ETP221:EVH221"/>
    <mergeCell ref="EVI221:EXA221"/>
    <mergeCell ref="EXB221:EYT221"/>
    <mergeCell ref="EYU221:FAM221"/>
    <mergeCell ref="FAN221:FCF221"/>
    <mergeCell ref="FCG221:FDY221"/>
    <mergeCell ref="FDZ221:FFR221"/>
    <mergeCell ref="FFS221:FHK221"/>
    <mergeCell ref="FHL221:FJD221"/>
    <mergeCell ref="FJE221:FKW221"/>
    <mergeCell ref="FKX221:FMP221"/>
    <mergeCell ref="FMQ221:FOI221"/>
    <mergeCell ref="FOJ221:FQB221"/>
    <mergeCell ref="FQC221:FRU221"/>
    <mergeCell ref="FRV221:FTN221"/>
    <mergeCell ref="FTO221:FVG221"/>
    <mergeCell ref="FVH221:FWZ221"/>
    <mergeCell ref="FXA221:FYS221"/>
    <mergeCell ref="FYT221:GAL221"/>
    <mergeCell ref="GAM221:GCE221"/>
    <mergeCell ref="GCF221:GDX221"/>
    <mergeCell ref="GDY221:GFQ221"/>
    <mergeCell ref="GFR221:GHJ221"/>
    <mergeCell ref="GHK221:GJC221"/>
    <mergeCell ref="GJD221:GKV221"/>
    <mergeCell ref="GKW221:GMO221"/>
    <mergeCell ref="GMP221:GOH221"/>
    <mergeCell ref="GOI221:GQA221"/>
    <mergeCell ref="GQB221:GRT221"/>
    <mergeCell ref="GRU221:GTM221"/>
    <mergeCell ref="GTN221:GVF221"/>
    <mergeCell ref="GVG221:GWY221"/>
    <mergeCell ref="GWZ221:GYR221"/>
    <mergeCell ref="GYS221:HAK221"/>
    <mergeCell ref="HAL221:HCD221"/>
    <mergeCell ref="HCE221:HDW221"/>
    <mergeCell ref="HDX221:HFP221"/>
    <mergeCell ref="HFQ221:HHI221"/>
    <mergeCell ref="HHJ221:HJB221"/>
    <mergeCell ref="HJC221:HKU221"/>
    <mergeCell ref="HKV221:HMN221"/>
    <mergeCell ref="HMO221:HOG221"/>
    <mergeCell ref="HOH221:HPZ221"/>
    <mergeCell ref="HQA221:HRS221"/>
    <mergeCell ref="HRT221:HTL221"/>
    <mergeCell ref="HTM221:HVE221"/>
    <mergeCell ref="HVF221:HWX221"/>
    <mergeCell ref="HWY221:HYQ221"/>
    <mergeCell ref="HYR221:IAJ221"/>
    <mergeCell ref="IAK221:ICC221"/>
    <mergeCell ref="ICD221:IDV221"/>
    <mergeCell ref="IDW221:IFO221"/>
    <mergeCell ref="IFP221:IHH221"/>
    <mergeCell ref="IHI221:IJA221"/>
    <mergeCell ref="IJB221:IKT221"/>
    <mergeCell ref="IKU221:IMM221"/>
    <mergeCell ref="IMN221:IOF221"/>
    <mergeCell ref="IOG221:IPY221"/>
    <mergeCell ref="IPZ221:IRR221"/>
    <mergeCell ref="IRS221:ITK221"/>
    <mergeCell ref="ITL221:IVD221"/>
    <mergeCell ref="IVE221:IWW221"/>
    <mergeCell ref="IWX221:IYP221"/>
    <mergeCell ref="IYQ221:JAI221"/>
    <mergeCell ref="JAJ221:JCB221"/>
    <mergeCell ref="JCC221:JDU221"/>
    <mergeCell ref="JDV221:JFN221"/>
    <mergeCell ref="JFO221:JHG221"/>
    <mergeCell ref="JHH221:JIZ221"/>
    <mergeCell ref="JJA221:JKS221"/>
    <mergeCell ref="JKT221:JML221"/>
    <mergeCell ref="JMM221:JOE221"/>
    <mergeCell ref="JOF221:JPX221"/>
    <mergeCell ref="JPY221:JRQ221"/>
    <mergeCell ref="JRR221:JTJ221"/>
    <mergeCell ref="JTK221:JVC221"/>
    <mergeCell ref="JVD221:JWV221"/>
    <mergeCell ref="JWW221:JYO221"/>
    <mergeCell ref="JYP221:KAH221"/>
    <mergeCell ref="KAI221:KCA221"/>
    <mergeCell ref="KCB221:KDT221"/>
    <mergeCell ref="KDU221:KFM221"/>
    <mergeCell ref="KFN221:KHF221"/>
    <mergeCell ref="KHG221:KIY221"/>
    <mergeCell ref="KIZ221:KKR221"/>
    <mergeCell ref="KKS221:KMK221"/>
    <mergeCell ref="KML221:KOD221"/>
    <mergeCell ref="KOE221:KPW221"/>
    <mergeCell ref="KPX221:KRP221"/>
    <mergeCell ref="KRQ221:KTI221"/>
    <mergeCell ref="KTJ221:KVB221"/>
    <mergeCell ref="KVC221:KWU221"/>
    <mergeCell ref="KWV221:KYN221"/>
    <mergeCell ref="KYO221:LAG221"/>
    <mergeCell ref="LAH221:LBZ221"/>
    <mergeCell ref="MIX221:MKP221"/>
    <mergeCell ref="MKQ221:MMI221"/>
    <mergeCell ref="MMJ221:MOB221"/>
    <mergeCell ref="MOC221:MPU221"/>
    <mergeCell ref="MPV221:MRN221"/>
    <mergeCell ref="MRO221:MTG221"/>
    <mergeCell ref="MTH221:MUZ221"/>
    <mergeCell ref="MVA221:MWS221"/>
    <mergeCell ref="MWT221:MYL221"/>
    <mergeCell ref="MYM221:NAE221"/>
    <mergeCell ref="NAF221:NBX221"/>
    <mergeCell ref="NBY221:NDQ221"/>
    <mergeCell ref="NDR221:NFJ221"/>
    <mergeCell ref="NFK221:NHC221"/>
    <mergeCell ref="NHD221:NIV221"/>
    <mergeCell ref="LCA221:LDS221"/>
    <mergeCell ref="LDT221:LFL221"/>
    <mergeCell ref="LFM221:LHE221"/>
    <mergeCell ref="LHF221:LIX221"/>
    <mergeCell ref="LIY221:LKQ221"/>
    <mergeCell ref="LKR221:LMJ221"/>
    <mergeCell ref="LMK221:LOC221"/>
    <mergeCell ref="LOD221:LPV221"/>
    <mergeCell ref="LPW221:LRO221"/>
    <mergeCell ref="LRP221:LTH221"/>
    <mergeCell ref="LTI221:LVA221"/>
    <mergeCell ref="LVB221:LWT221"/>
    <mergeCell ref="LWU221:LYM221"/>
    <mergeCell ref="LYN221:MAF221"/>
    <mergeCell ref="MAG221:MBY221"/>
    <mergeCell ref="MBZ221:MDR221"/>
    <mergeCell ref="MDS221:MFK221"/>
    <mergeCell ref="PAD221:PBV221"/>
    <mergeCell ref="PBW221:PDO221"/>
    <mergeCell ref="PDP221:PFH221"/>
    <mergeCell ref="PFI221:PHA221"/>
    <mergeCell ref="PHB221:PIT221"/>
    <mergeCell ref="PIU221:PKM221"/>
    <mergeCell ref="PKN221:PMF221"/>
    <mergeCell ref="PMG221:PNY221"/>
    <mergeCell ref="PNZ221:PPR221"/>
    <mergeCell ref="NIW221:NKO221"/>
    <mergeCell ref="NKP221:NMH221"/>
    <mergeCell ref="NMI221:NOA221"/>
    <mergeCell ref="NOB221:NPT221"/>
    <mergeCell ref="NPU221:NRM221"/>
    <mergeCell ref="NRN221:NTF221"/>
    <mergeCell ref="NTG221:NUY221"/>
    <mergeCell ref="NUZ221:NWR221"/>
    <mergeCell ref="NWS221:NYK221"/>
    <mergeCell ref="NYL221:OAD221"/>
    <mergeCell ref="OAE221:OBW221"/>
    <mergeCell ref="OBX221:ODP221"/>
    <mergeCell ref="ODQ221:OFI221"/>
    <mergeCell ref="OFJ221:OHB221"/>
    <mergeCell ref="OHC221:OIU221"/>
    <mergeCell ref="OIV221:OKN221"/>
    <mergeCell ref="OKO221:OMG221"/>
    <mergeCell ref="VNT221:VPL221"/>
    <mergeCell ref="VPM221:VRE221"/>
    <mergeCell ref="VRF221:VSX221"/>
    <mergeCell ref="VSY221:VUQ221"/>
    <mergeCell ref="VUR221:VWJ221"/>
    <mergeCell ref="VWK221:VYC221"/>
    <mergeCell ref="VYD221:VZV221"/>
    <mergeCell ref="VZW221:WBO221"/>
    <mergeCell ref="WBP221:WDH221"/>
    <mergeCell ref="UDK221:UFC221"/>
    <mergeCell ref="UFD221:UGV221"/>
    <mergeCell ref="UGW221:UIO221"/>
    <mergeCell ref="UIP221:UKH221"/>
    <mergeCell ref="UKI221:UMA221"/>
    <mergeCell ref="UMB221:UNT221"/>
    <mergeCell ref="UNU221:UPM221"/>
    <mergeCell ref="UPN221:URF221"/>
    <mergeCell ref="URG221:USY221"/>
    <mergeCell ref="USZ221:UUR221"/>
    <mergeCell ref="TNV221:TPN221"/>
    <mergeCell ref="TPO221:TRG221"/>
    <mergeCell ref="TRH221:TSZ221"/>
    <mergeCell ref="TTA221:TUS221"/>
    <mergeCell ref="TUT221:TWL221"/>
    <mergeCell ref="SWN221:SYF221"/>
    <mergeCell ref="SYG221:SZY221"/>
    <mergeCell ref="RTC221:RUU221"/>
    <mergeCell ref="XFA221:XFD221"/>
    <mergeCell ref="WDI221:WFA221"/>
    <mergeCell ref="WFB221:WGT221"/>
    <mergeCell ref="WGU221:WIM221"/>
    <mergeCell ref="WIN221:WKF221"/>
    <mergeCell ref="TWM221:TYE221"/>
    <mergeCell ref="TYF221:TZX221"/>
    <mergeCell ref="TZY221:UBQ221"/>
    <mergeCell ref="UBR221:UDJ221"/>
    <mergeCell ref="WYC221:WZU221"/>
    <mergeCell ref="WZV221:XBN221"/>
    <mergeCell ref="XBO221:XDG221"/>
    <mergeCell ref="WKG221:WLY221"/>
    <mergeCell ref="WLZ221:WNR221"/>
    <mergeCell ref="WNS221:WPK221"/>
    <mergeCell ref="WPL221:WRD221"/>
    <mergeCell ref="RUV221:RWN221"/>
    <mergeCell ref="WWJ221:WYB221"/>
    <mergeCell ref="STB221:SUT221"/>
    <mergeCell ref="SUU221:SWM221"/>
    <mergeCell ref="VGV221:VIN221"/>
    <mergeCell ref="VIO221:VKG221"/>
    <mergeCell ref="VKH221:VLZ221"/>
    <mergeCell ref="VMA221:VNS221"/>
    <mergeCell ref="PPS221:PRK221"/>
    <mergeCell ref="PRL221:PTD221"/>
    <mergeCell ref="PTE221:PUW221"/>
    <mergeCell ref="PUX221:PWP221"/>
    <mergeCell ref="PWQ221:PYI221"/>
    <mergeCell ref="PYJ221:QAB221"/>
    <mergeCell ref="QAC221:QBU221"/>
    <mergeCell ref="QBV221:QDN221"/>
    <mergeCell ref="QDO221:QFG221"/>
    <mergeCell ref="QFH221:QGZ221"/>
    <mergeCell ref="QHA221:QIS221"/>
    <mergeCell ref="QIT221:QKL221"/>
    <mergeCell ref="QKM221:QME221"/>
    <mergeCell ref="QMF221:QNX221"/>
    <mergeCell ref="XDH221:XEZ221"/>
    <mergeCell ref="UUS221:UWK221"/>
    <mergeCell ref="UWL221:UYD221"/>
    <mergeCell ref="UYE221:UZW221"/>
    <mergeCell ref="UZX221:VBP221"/>
    <mergeCell ref="VBQ221:VDI221"/>
    <mergeCell ref="VDJ221:VFB221"/>
    <mergeCell ref="VFC221:VGU221"/>
    <mergeCell ref="SZZ221:TBR221"/>
    <mergeCell ref="TBS221:TDK221"/>
    <mergeCell ref="TDL221:TFD221"/>
    <mergeCell ref="TFE221:TGW221"/>
    <mergeCell ref="TGX221:TIP221"/>
    <mergeCell ref="TIQ221:TKI221"/>
    <mergeCell ref="TKJ221:TMB221"/>
    <mergeCell ref="TMC221:TNU221"/>
    <mergeCell ref="QNY221:QPQ221"/>
    <mergeCell ref="QPR221:QRJ221"/>
    <mergeCell ref="QRK221:QTC221"/>
    <mergeCell ref="RWO221:RYG221"/>
    <mergeCell ref="RYH221:RZZ221"/>
    <mergeCell ref="SAA221:SBS221"/>
    <mergeCell ref="SBT221:SDL221"/>
    <mergeCell ref="SDM221:SFE221"/>
    <mergeCell ref="SFF221:SGX221"/>
    <mergeCell ref="SGY221:SIQ221"/>
    <mergeCell ref="SIR221:SKJ221"/>
    <mergeCell ref="SKK221:SMC221"/>
    <mergeCell ref="SMD221:SNV221"/>
    <mergeCell ref="SNW221:SPO221"/>
    <mergeCell ref="SPP221:SRH221"/>
    <mergeCell ref="SRI221:STA221"/>
    <mergeCell ref="B103:L103"/>
    <mergeCell ref="M103:Z103"/>
    <mergeCell ref="AA103:AP103"/>
    <mergeCell ref="AQ103:BN103"/>
    <mergeCell ref="BO103:CE103"/>
    <mergeCell ref="CF103:CQ103"/>
    <mergeCell ref="CR103:CW103"/>
    <mergeCell ref="BC117:BR117"/>
    <mergeCell ref="BE115:BR115"/>
    <mergeCell ref="OMH221:ONZ221"/>
    <mergeCell ref="OOA221:OPS221"/>
    <mergeCell ref="OPT221:ORL221"/>
    <mergeCell ref="ORM221:OTE221"/>
    <mergeCell ref="OTF221:OUX221"/>
    <mergeCell ref="OUY221:OWQ221"/>
    <mergeCell ref="OWR221:OYJ221"/>
    <mergeCell ref="OYK221:PAC221"/>
    <mergeCell ref="A167:V167"/>
    <mergeCell ref="W167:AE167"/>
    <mergeCell ref="AF167:AW167"/>
    <mergeCell ref="AX167:BQ167"/>
    <mergeCell ref="BR167:CH167"/>
    <mergeCell ref="CI167:CU167"/>
    <mergeCell ref="A211:D211"/>
    <mergeCell ref="E211:S211"/>
    <mergeCell ref="T211:AD211"/>
    <mergeCell ref="AE211:AT211"/>
    <mergeCell ref="AU211:BM211"/>
    <mergeCell ref="BN211:CA211"/>
    <mergeCell ref="CB211:CM211"/>
    <mergeCell ref="MFL221:MHD221"/>
    <mergeCell ref="MHE221:MIW221"/>
    <mergeCell ref="WRE221:WSW221"/>
    <mergeCell ref="WSX221:WUP221"/>
    <mergeCell ref="WUQ221:WWI221"/>
    <mergeCell ref="QTD221:QUV221"/>
    <mergeCell ref="QUW221:QWO221"/>
    <mergeCell ref="QWP221:QYH221"/>
    <mergeCell ref="QYI221:RAA221"/>
    <mergeCell ref="RAB221:RBT221"/>
    <mergeCell ref="RBU221:RDM221"/>
    <mergeCell ref="RDN221:RFF221"/>
    <mergeCell ref="RFG221:RGY221"/>
    <mergeCell ref="RGZ221:RIR221"/>
    <mergeCell ref="RIS221:RKK221"/>
    <mergeCell ref="RKL221:RMD221"/>
    <mergeCell ref="RME221:RNW221"/>
    <mergeCell ref="RNX221:RPP221"/>
    <mergeCell ref="RPQ221:RRI221"/>
    <mergeCell ref="RRJ221:RTB221"/>
  </mergeCells>
  <printOptions horizontalCentered="1"/>
  <pageMargins left="0" right="0" top="0.59" bottom="0.32" header="0.5" footer="0.5"/>
  <pageSetup paperSize="9" scale="8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dimension ref="A1:E82"/>
  <sheetViews>
    <sheetView workbookViewId="0">
      <selection activeCell="H20" sqref="H20"/>
    </sheetView>
  </sheetViews>
  <sheetFormatPr defaultRowHeight="12.75"/>
  <cols>
    <col min="1" max="1" width="56.85546875" style="46" customWidth="1"/>
    <col min="2" max="2" width="9.140625" style="64"/>
    <col min="3" max="3" width="9.140625" style="37" customWidth="1"/>
    <col min="4" max="4" width="18.28515625" style="37" customWidth="1"/>
    <col min="5" max="5" width="19.28515625" style="37" customWidth="1"/>
    <col min="6" max="16384" width="9.140625" style="37"/>
  </cols>
  <sheetData>
    <row r="1" spans="1:5" ht="27.75" customHeight="1">
      <c r="A1" s="487" t="s">
        <v>59</v>
      </c>
      <c r="B1" s="487"/>
      <c r="C1" s="487"/>
      <c r="D1" s="487"/>
      <c r="E1" s="487"/>
    </row>
    <row r="2" spans="1:5" s="20" customFormat="1" ht="33" customHeight="1">
      <c r="A2" s="54" t="s">
        <v>201</v>
      </c>
      <c r="B2" s="62" t="s">
        <v>6</v>
      </c>
      <c r="C2" s="54" t="s">
        <v>8</v>
      </c>
      <c r="D2" s="39" t="s">
        <v>388</v>
      </c>
      <c r="E2" s="39" t="s">
        <v>389</v>
      </c>
    </row>
    <row r="3" spans="1:5">
      <c r="A3" s="40" t="s">
        <v>27</v>
      </c>
      <c r="B3" s="56"/>
      <c r="C3" s="41"/>
      <c r="E3" s="42"/>
    </row>
    <row r="4" spans="1:5">
      <c r="A4" s="43" t="s">
        <v>129</v>
      </c>
      <c r="B4" s="56" t="s">
        <v>9</v>
      </c>
      <c r="C4" s="41"/>
      <c r="D4" s="42"/>
      <c r="E4" s="42"/>
    </row>
    <row r="5" spans="1:5">
      <c r="A5" s="43" t="s">
        <v>130</v>
      </c>
      <c r="B5" s="56" t="s">
        <v>13</v>
      </c>
      <c r="C5" s="41"/>
      <c r="D5" s="42"/>
      <c r="E5" s="42"/>
    </row>
    <row r="6" spans="1:5">
      <c r="A6" s="43" t="s">
        <v>28</v>
      </c>
      <c r="B6" s="63" t="s">
        <v>61</v>
      </c>
      <c r="C6" s="41"/>
      <c r="D6" s="42"/>
      <c r="E6" s="42"/>
    </row>
    <row r="7" spans="1:5">
      <c r="A7" s="43" t="s">
        <v>131</v>
      </c>
      <c r="B7" s="63" t="s">
        <v>62</v>
      </c>
      <c r="C7" s="41"/>
      <c r="D7" s="42"/>
      <c r="E7" s="42"/>
    </row>
    <row r="8" spans="1:5">
      <c r="A8" s="43" t="s">
        <v>132</v>
      </c>
      <c r="B8" s="63" t="s">
        <v>29</v>
      </c>
      <c r="C8" s="41"/>
      <c r="D8" s="42"/>
      <c r="E8" s="42"/>
    </row>
    <row r="9" spans="1:5">
      <c r="A9" s="43" t="s">
        <v>133</v>
      </c>
      <c r="B9" s="63" t="s">
        <v>30</v>
      </c>
      <c r="C9" s="41"/>
      <c r="D9" s="42"/>
      <c r="E9" s="42"/>
    </row>
    <row r="10" spans="1:5">
      <c r="A10" s="43" t="s">
        <v>134</v>
      </c>
      <c r="B10" s="63" t="s">
        <v>31</v>
      </c>
      <c r="C10" s="41"/>
      <c r="D10" s="42"/>
      <c r="E10" s="42"/>
    </row>
    <row r="11" spans="1:5">
      <c r="A11" s="43" t="s">
        <v>135</v>
      </c>
      <c r="B11" s="63" t="s">
        <v>32</v>
      </c>
      <c r="C11" s="41"/>
      <c r="D11" s="42"/>
      <c r="E11" s="42"/>
    </row>
    <row r="12" spans="1:5" ht="25.5">
      <c r="A12" s="43" t="s">
        <v>136</v>
      </c>
      <c r="B12" s="63" t="s">
        <v>33</v>
      </c>
      <c r="C12" s="41"/>
      <c r="D12" s="42"/>
      <c r="E12" s="42"/>
    </row>
    <row r="13" spans="1:5">
      <c r="A13" s="43" t="s">
        <v>137</v>
      </c>
      <c r="B13" s="63" t="s">
        <v>14</v>
      </c>
      <c r="C13" s="41"/>
      <c r="D13" s="42"/>
      <c r="E13" s="42"/>
    </row>
    <row r="14" spans="1:5">
      <c r="A14" s="43" t="s">
        <v>138</v>
      </c>
      <c r="B14" s="63" t="s">
        <v>15</v>
      </c>
      <c r="C14" s="41"/>
      <c r="D14" s="42"/>
      <c r="E14" s="42"/>
    </row>
    <row r="15" spans="1:5" ht="13.5">
      <c r="A15" s="57" t="s">
        <v>38</v>
      </c>
      <c r="B15" s="56" t="s">
        <v>16</v>
      </c>
      <c r="C15" s="41"/>
      <c r="D15" s="42"/>
      <c r="E15" s="42"/>
    </row>
    <row r="16" spans="1:5">
      <c r="A16" s="40" t="s">
        <v>39</v>
      </c>
      <c r="B16" s="56"/>
      <c r="C16" s="41"/>
      <c r="D16" s="42"/>
      <c r="E16" s="42"/>
    </row>
    <row r="17" spans="1:5">
      <c r="A17" s="43" t="s">
        <v>139</v>
      </c>
      <c r="B17" s="56" t="s">
        <v>40</v>
      </c>
      <c r="C17" s="41"/>
      <c r="D17" s="42"/>
      <c r="E17" s="42"/>
    </row>
    <row r="18" spans="1:5">
      <c r="A18" s="43" t="s">
        <v>140</v>
      </c>
      <c r="B18" s="56" t="s">
        <v>41</v>
      </c>
      <c r="C18" s="41"/>
      <c r="D18" s="42"/>
      <c r="E18" s="42"/>
    </row>
    <row r="19" spans="1:5" ht="25.5">
      <c r="A19" s="43" t="s">
        <v>141</v>
      </c>
      <c r="B19" s="56" t="s">
        <v>42</v>
      </c>
      <c r="C19" s="41"/>
      <c r="D19" s="42"/>
      <c r="E19" s="42"/>
    </row>
    <row r="20" spans="1:5" ht="25.5">
      <c r="A20" s="43" t="s">
        <v>142</v>
      </c>
      <c r="B20" s="56" t="s">
        <v>43</v>
      </c>
      <c r="C20" s="41"/>
      <c r="D20" s="42"/>
      <c r="E20" s="42"/>
    </row>
    <row r="21" spans="1:5">
      <c r="A21" s="43" t="s">
        <v>143</v>
      </c>
      <c r="B21" s="56" t="s">
        <v>17</v>
      </c>
      <c r="C21" s="41"/>
      <c r="D21" s="42"/>
      <c r="E21" s="42"/>
    </row>
    <row r="22" spans="1:5" ht="13.5">
      <c r="A22" s="57" t="s">
        <v>46</v>
      </c>
      <c r="B22" s="56" t="s">
        <v>18</v>
      </c>
      <c r="C22" s="41"/>
      <c r="D22" s="42"/>
      <c r="E22" s="42"/>
    </row>
    <row r="23" spans="1:5">
      <c r="A23" s="40" t="s">
        <v>47</v>
      </c>
      <c r="B23" s="56"/>
      <c r="C23" s="41"/>
      <c r="D23" s="42"/>
      <c r="E23" s="42"/>
    </row>
    <row r="24" spans="1:5">
      <c r="A24" s="43" t="s">
        <v>48</v>
      </c>
      <c r="B24" s="56" t="s">
        <v>19</v>
      </c>
      <c r="C24" s="41"/>
      <c r="D24" s="42"/>
      <c r="E24" s="42"/>
    </row>
    <row r="25" spans="1:5">
      <c r="A25" s="43" t="s">
        <v>144</v>
      </c>
      <c r="B25" s="56" t="s">
        <v>20</v>
      </c>
      <c r="C25" s="41"/>
      <c r="D25" s="42"/>
      <c r="E25" s="42"/>
    </row>
    <row r="26" spans="1:5">
      <c r="A26" s="43" t="s">
        <v>145</v>
      </c>
      <c r="B26" s="56" t="s">
        <v>49</v>
      </c>
      <c r="C26" s="41"/>
      <c r="D26" s="42"/>
      <c r="E26" s="42"/>
    </row>
    <row r="27" spans="1:5">
      <c r="A27" s="44" t="s">
        <v>146</v>
      </c>
      <c r="B27" s="63" t="s">
        <v>147</v>
      </c>
      <c r="C27" s="41"/>
      <c r="D27" s="42"/>
      <c r="E27" s="42"/>
    </row>
    <row r="28" spans="1:5">
      <c r="A28" s="44" t="s">
        <v>148</v>
      </c>
      <c r="B28" s="63" t="s">
        <v>149</v>
      </c>
      <c r="C28" s="41"/>
      <c r="D28" s="42"/>
      <c r="E28" s="42"/>
    </row>
    <row r="29" spans="1:5">
      <c r="A29" s="43" t="s">
        <v>150</v>
      </c>
      <c r="B29" s="63" t="s">
        <v>50</v>
      </c>
      <c r="C29" s="41"/>
      <c r="D29" s="42"/>
      <c r="E29" s="42"/>
    </row>
    <row r="30" spans="1:5">
      <c r="A30" s="44" t="s">
        <v>151</v>
      </c>
      <c r="B30" s="63" t="s">
        <v>51</v>
      </c>
      <c r="C30" s="41"/>
      <c r="D30" s="42"/>
      <c r="E30" s="42"/>
    </row>
    <row r="31" spans="1:5">
      <c r="A31" s="44" t="s">
        <v>152</v>
      </c>
      <c r="B31" s="63" t="s">
        <v>53</v>
      </c>
      <c r="C31" s="41"/>
      <c r="D31" s="42"/>
      <c r="E31" s="42"/>
    </row>
    <row r="32" spans="1:5">
      <c r="A32" s="44" t="s">
        <v>153</v>
      </c>
      <c r="B32" s="63" t="s">
        <v>154</v>
      </c>
      <c r="C32" s="41"/>
      <c r="D32" s="42"/>
      <c r="E32" s="42"/>
    </row>
    <row r="33" spans="1:5">
      <c r="A33" s="43" t="s">
        <v>155</v>
      </c>
      <c r="B33" s="63" t="s">
        <v>156</v>
      </c>
      <c r="C33" s="41"/>
      <c r="D33" s="42"/>
      <c r="E33" s="42"/>
    </row>
    <row r="34" spans="1:5">
      <c r="A34" s="43" t="s">
        <v>52</v>
      </c>
      <c r="B34" s="63" t="s">
        <v>157</v>
      </c>
      <c r="C34" s="41"/>
      <c r="D34" s="42"/>
      <c r="E34" s="42"/>
    </row>
    <row r="35" spans="1:5" ht="13.5">
      <c r="A35" s="57" t="s">
        <v>54</v>
      </c>
      <c r="B35" s="56" t="s">
        <v>21</v>
      </c>
      <c r="C35" s="41"/>
      <c r="D35" s="42"/>
      <c r="E35" s="42"/>
    </row>
    <row r="36" spans="1:5">
      <c r="A36" s="40" t="s">
        <v>158</v>
      </c>
      <c r="B36" s="56" t="s">
        <v>22</v>
      </c>
      <c r="C36" s="41"/>
      <c r="D36" s="42"/>
      <c r="E36" s="42"/>
    </row>
    <row r="37" spans="1:5">
      <c r="A37" s="40" t="s">
        <v>159</v>
      </c>
      <c r="B37" s="56" t="s">
        <v>25</v>
      </c>
      <c r="C37" s="41"/>
      <c r="D37" s="42"/>
      <c r="E37" s="42"/>
    </row>
    <row r="38" spans="1:5">
      <c r="A38" s="43" t="s">
        <v>160</v>
      </c>
      <c r="B38" s="63" t="s">
        <v>56</v>
      </c>
      <c r="C38" s="41"/>
      <c r="D38" s="42"/>
      <c r="E38" s="42"/>
    </row>
    <row r="39" spans="1:5">
      <c r="A39" s="58" t="s">
        <v>161</v>
      </c>
      <c r="B39" s="63" t="s">
        <v>74</v>
      </c>
      <c r="C39" s="41"/>
      <c r="D39" s="42"/>
      <c r="E39" s="42"/>
    </row>
    <row r="40" spans="1:5">
      <c r="A40" s="43" t="s">
        <v>162</v>
      </c>
      <c r="B40" s="63" t="s">
        <v>163</v>
      </c>
      <c r="C40" s="41"/>
      <c r="D40" s="42"/>
      <c r="E40" s="42"/>
    </row>
    <row r="41" spans="1:5">
      <c r="A41" s="43" t="s">
        <v>55</v>
      </c>
      <c r="B41" s="63" t="s">
        <v>164</v>
      </c>
      <c r="C41" s="41"/>
      <c r="D41" s="42"/>
      <c r="E41" s="42"/>
    </row>
    <row r="42" spans="1:5">
      <c r="A42" s="40" t="s">
        <v>165</v>
      </c>
      <c r="B42" s="63" t="s">
        <v>26</v>
      </c>
      <c r="C42" s="41"/>
      <c r="D42" s="42"/>
      <c r="E42" s="42"/>
    </row>
    <row r="43" spans="1:5">
      <c r="A43" s="43" t="s">
        <v>166</v>
      </c>
      <c r="B43" s="63" t="s">
        <v>75</v>
      </c>
      <c r="C43" s="41"/>
      <c r="D43" s="42"/>
      <c r="E43" s="42"/>
    </row>
    <row r="44" spans="1:5">
      <c r="A44" s="58" t="s">
        <v>161</v>
      </c>
      <c r="B44" s="56" t="s">
        <v>76</v>
      </c>
      <c r="C44" s="41"/>
      <c r="D44" s="42"/>
      <c r="E44" s="42"/>
    </row>
    <row r="45" spans="1:5">
      <c r="A45" s="43" t="s">
        <v>162</v>
      </c>
      <c r="B45" s="56" t="s">
        <v>167</v>
      </c>
    </row>
    <row r="46" spans="1:5">
      <c r="A46" s="43" t="s">
        <v>55</v>
      </c>
      <c r="B46" s="56" t="s">
        <v>168</v>
      </c>
      <c r="C46" s="41"/>
      <c r="D46" s="41"/>
      <c r="E46" s="41"/>
    </row>
    <row r="47" spans="1:5" ht="25.5" customHeight="1">
      <c r="A47" s="488" t="s">
        <v>169</v>
      </c>
      <c r="B47" s="488"/>
      <c r="C47" s="488"/>
      <c r="D47" s="488"/>
      <c r="E47" s="488"/>
    </row>
    <row r="48" spans="1:5">
      <c r="A48" s="40" t="s">
        <v>170</v>
      </c>
      <c r="B48" s="56"/>
      <c r="C48" s="41"/>
      <c r="D48" s="42"/>
      <c r="E48" s="42"/>
    </row>
    <row r="49" spans="1:5">
      <c r="A49" s="43" t="s">
        <v>171</v>
      </c>
      <c r="B49" s="56" t="s">
        <v>347</v>
      </c>
      <c r="C49" s="41"/>
      <c r="D49" s="42"/>
      <c r="E49" s="42"/>
    </row>
    <row r="50" spans="1:5">
      <c r="A50" s="43" t="s">
        <v>172</v>
      </c>
      <c r="B50" s="56" t="s">
        <v>348</v>
      </c>
      <c r="C50" s="41"/>
      <c r="D50" s="42"/>
      <c r="E50" s="42"/>
    </row>
    <row r="51" spans="1:5">
      <c r="A51" s="43" t="s">
        <v>173</v>
      </c>
      <c r="B51" s="56" t="s">
        <v>349</v>
      </c>
      <c r="C51" s="41"/>
      <c r="D51" s="42"/>
      <c r="E51" s="42"/>
    </row>
    <row r="52" spans="1:5">
      <c r="A52" s="43" t="s">
        <v>174</v>
      </c>
      <c r="B52" s="56" t="s">
        <v>350</v>
      </c>
      <c r="C52" s="41"/>
      <c r="D52" s="42"/>
      <c r="E52" s="42"/>
    </row>
    <row r="53" spans="1:5">
      <c r="A53" s="43" t="s">
        <v>175</v>
      </c>
      <c r="B53" s="56" t="s">
        <v>351</v>
      </c>
      <c r="C53" s="41"/>
      <c r="D53" s="42"/>
      <c r="E53" s="42"/>
    </row>
    <row r="54" spans="1:5">
      <c r="A54" s="43" t="s">
        <v>176</v>
      </c>
      <c r="B54" s="56" t="s">
        <v>352</v>
      </c>
      <c r="C54" s="41"/>
      <c r="D54" s="42"/>
      <c r="E54" s="42"/>
    </row>
    <row r="55" spans="1:5">
      <c r="A55" s="43" t="s">
        <v>177</v>
      </c>
      <c r="B55" s="56" t="s">
        <v>353</v>
      </c>
      <c r="C55" s="41"/>
      <c r="D55" s="42"/>
      <c r="E55" s="42"/>
    </row>
    <row r="56" spans="1:5">
      <c r="A56" s="43" t="s">
        <v>178</v>
      </c>
      <c r="B56" s="56" t="s">
        <v>354</v>
      </c>
      <c r="C56" s="41"/>
      <c r="D56" s="42"/>
      <c r="E56" s="42"/>
    </row>
    <row r="57" spans="1:5">
      <c r="A57" s="43" t="s">
        <v>179</v>
      </c>
      <c r="B57" s="56" t="s">
        <v>355</v>
      </c>
      <c r="C57" s="41"/>
      <c r="D57" s="42"/>
      <c r="E57" s="42"/>
    </row>
    <row r="58" spans="1:5" ht="25.5">
      <c r="A58" s="43" t="s">
        <v>180</v>
      </c>
      <c r="B58" s="56" t="s">
        <v>356</v>
      </c>
      <c r="C58" s="41"/>
      <c r="D58" s="42"/>
      <c r="E58" s="42"/>
    </row>
    <row r="59" spans="1:5">
      <c r="A59" s="43" t="s">
        <v>181</v>
      </c>
      <c r="B59" s="56" t="s">
        <v>357</v>
      </c>
      <c r="C59" s="41"/>
      <c r="D59" s="42"/>
      <c r="E59" s="42"/>
    </row>
    <row r="60" spans="1:5">
      <c r="A60" s="43" t="s">
        <v>182</v>
      </c>
      <c r="B60" s="56" t="s">
        <v>358</v>
      </c>
      <c r="C60" s="41"/>
      <c r="D60" s="42"/>
      <c r="E60" s="42"/>
    </row>
    <row r="61" spans="1:5">
      <c r="A61" s="43" t="s">
        <v>183</v>
      </c>
      <c r="B61" s="56" t="s">
        <v>359</v>
      </c>
      <c r="C61" s="41"/>
      <c r="D61" s="42"/>
      <c r="E61" s="42"/>
    </row>
    <row r="62" spans="1:5">
      <c r="A62" s="43" t="s">
        <v>184</v>
      </c>
      <c r="B62" s="56" t="s">
        <v>360</v>
      </c>
      <c r="C62" s="41"/>
      <c r="D62" s="42"/>
      <c r="E62" s="42"/>
    </row>
    <row r="63" spans="1:5">
      <c r="A63" s="43" t="s">
        <v>185</v>
      </c>
      <c r="B63" s="56" t="s">
        <v>361</v>
      </c>
      <c r="C63" s="41"/>
      <c r="D63" s="42"/>
      <c r="E63" s="42"/>
    </row>
    <row r="64" spans="1:5" ht="13.5">
      <c r="A64" s="57" t="s">
        <v>186</v>
      </c>
      <c r="B64" s="56" t="s">
        <v>362</v>
      </c>
      <c r="C64" s="41"/>
      <c r="D64" s="42"/>
      <c r="E64" s="42"/>
    </row>
    <row r="65" spans="1:5">
      <c r="A65" s="40" t="s">
        <v>187</v>
      </c>
      <c r="B65" s="56" t="s">
        <v>363</v>
      </c>
      <c r="C65" s="41"/>
      <c r="D65" s="42"/>
      <c r="E65" s="42"/>
    </row>
    <row r="66" spans="1:5">
      <c r="A66" s="43" t="s">
        <v>188</v>
      </c>
      <c r="B66" s="56" t="s">
        <v>364</v>
      </c>
      <c r="C66" s="41"/>
      <c r="D66" s="42"/>
      <c r="E66" s="42"/>
    </row>
    <row r="67" spans="1:5" ht="38.25">
      <c r="A67" s="58" t="s">
        <v>189</v>
      </c>
      <c r="B67" s="56" t="s">
        <v>365</v>
      </c>
      <c r="C67" s="41"/>
      <c r="D67" s="42"/>
      <c r="E67" s="42"/>
    </row>
    <row r="68" spans="1:5" ht="38.25">
      <c r="A68" s="58" t="s">
        <v>190</v>
      </c>
      <c r="B68" s="56" t="s">
        <v>366</v>
      </c>
      <c r="C68" s="41"/>
      <c r="D68" s="42"/>
      <c r="E68" s="42"/>
    </row>
    <row r="69" spans="1:5">
      <c r="A69" s="58" t="s">
        <v>191</v>
      </c>
      <c r="B69" s="56" t="s">
        <v>367</v>
      </c>
      <c r="C69" s="41"/>
      <c r="D69" s="42"/>
      <c r="E69" s="42"/>
    </row>
    <row r="70" spans="1:5">
      <c r="A70" s="58" t="s">
        <v>192</v>
      </c>
      <c r="B70" s="56" t="s">
        <v>368</v>
      </c>
      <c r="C70" s="41"/>
      <c r="D70" s="42"/>
      <c r="E70" s="42"/>
    </row>
    <row r="71" spans="1:5" ht="25.5">
      <c r="A71" s="58" t="s">
        <v>193</v>
      </c>
      <c r="B71" s="56" t="s">
        <v>369</v>
      </c>
      <c r="C71" s="41"/>
      <c r="D71" s="42"/>
      <c r="E71" s="42"/>
    </row>
    <row r="72" spans="1:5">
      <c r="A72" s="43" t="s">
        <v>162</v>
      </c>
      <c r="B72" s="56" t="s">
        <v>370</v>
      </c>
      <c r="C72" s="41"/>
      <c r="D72" s="42"/>
      <c r="E72" s="42"/>
    </row>
    <row r="73" spans="1:5">
      <c r="A73" s="43" t="s">
        <v>55</v>
      </c>
      <c r="B73" s="56" t="s">
        <v>371</v>
      </c>
      <c r="C73" s="41"/>
      <c r="D73" s="42"/>
      <c r="E73" s="42"/>
    </row>
    <row r="74" spans="1:5" ht="25.5">
      <c r="A74" s="40" t="s">
        <v>194</v>
      </c>
      <c r="B74" s="56" t="s">
        <v>372</v>
      </c>
      <c r="C74" s="41"/>
      <c r="D74" s="42"/>
      <c r="E74" s="42"/>
    </row>
    <row r="75" spans="1:5">
      <c r="A75" s="43" t="s">
        <v>166</v>
      </c>
      <c r="B75" s="56" t="s">
        <v>373</v>
      </c>
      <c r="C75" s="41"/>
      <c r="D75" s="42"/>
      <c r="E75" s="42"/>
    </row>
    <row r="76" spans="1:5" ht="38.25">
      <c r="A76" s="58" t="s">
        <v>189</v>
      </c>
      <c r="B76" s="56" t="s">
        <v>374</v>
      </c>
      <c r="C76" s="41"/>
      <c r="D76" s="42"/>
      <c r="E76" s="42"/>
    </row>
    <row r="77" spans="1:5" ht="38.25">
      <c r="A77" s="58" t="s">
        <v>190</v>
      </c>
      <c r="B77" s="56" t="s">
        <v>375</v>
      </c>
      <c r="C77" s="41"/>
      <c r="D77" s="42"/>
      <c r="E77" s="42"/>
    </row>
    <row r="78" spans="1:5">
      <c r="A78" s="58" t="s">
        <v>191</v>
      </c>
      <c r="B78" s="56" t="s">
        <v>376</v>
      </c>
      <c r="C78" s="41"/>
      <c r="D78" s="42"/>
      <c r="E78" s="42"/>
    </row>
    <row r="79" spans="1:5">
      <c r="A79" s="58" t="s">
        <v>192</v>
      </c>
      <c r="B79" s="56" t="s">
        <v>377</v>
      </c>
      <c r="C79" s="41"/>
      <c r="D79" s="42"/>
      <c r="E79" s="42"/>
    </row>
    <row r="80" spans="1:5" ht="25.5">
      <c r="A80" s="58" t="s">
        <v>193</v>
      </c>
      <c r="B80" s="56" t="s">
        <v>378</v>
      </c>
      <c r="C80" s="41"/>
      <c r="D80" s="42"/>
      <c r="E80" s="42"/>
    </row>
    <row r="81" spans="1:5">
      <c r="A81" s="43" t="s">
        <v>162</v>
      </c>
      <c r="B81" s="56" t="s">
        <v>379</v>
      </c>
      <c r="C81" s="41"/>
      <c r="D81" s="41"/>
      <c r="E81" s="41"/>
    </row>
    <row r="82" spans="1:5">
      <c r="A82" s="43" t="s">
        <v>55</v>
      </c>
      <c r="B82" s="56" t="s">
        <v>380</v>
      </c>
      <c r="C82" s="41"/>
      <c r="D82" s="41"/>
      <c r="E82" s="41"/>
    </row>
  </sheetData>
  <protectedRanges>
    <protectedRange sqref="E3:E44 E47:E80" name="Range1_1"/>
    <protectedRange sqref="D4:D44 D47:D80" name="Range1_2"/>
    <protectedRange sqref="C3:C37" name="Range1_3"/>
  </protectedRanges>
  <mergeCells count="2">
    <mergeCell ref="A1:E1"/>
    <mergeCell ref="A47:E47"/>
  </mergeCells>
  <dataValidations count="1">
    <dataValidation type="whole" operator="lessThanOrEqual" allowBlank="1" showInputMessage="1" showErrorMessage="1" sqref="D47:E80 E3:E44 D4:D44">
      <formula1>1000000000000000</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684QPTrrp3FnVCUpZbBeB4mWyTQ=</DigestValue>
    </Reference>
    <Reference URI="#idOfficeObject" Type="http://www.w3.org/2000/09/xmldsig#Object">
      <DigestMethod Algorithm="http://www.w3.org/2000/09/xmldsig#sha1"/>
      <DigestValue>SGQ3JD1fkNdmIIemqEDfkZs1/wk=</DigestValue>
    </Reference>
  </SignedInfo>
  <SignatureValue>
    UPrh/VJe9OS9CAyTm6HqtDz5405kMCtm/Y8hmB6B1sxR0O23ytyRgNA3jKCEUTbZTwfQEjt8
    hFq7rk0+OuLoKRtVAJPnCUCbRpKq1CvXgUEXpUGbrb0UjZp1da9WPu6Nx0JsoTZn3dj/lJcC
    ppTgSWfbYGFETllGk2Mzmw6Q4u0=
  </SignatureValue>
  <KeyInfo>
    <KeyValue>
      <RSAKeyValue>
        <Modulus>
            vKUcyFWsDtQBRlnDjpxHYcIjpLLZTJwUzLOfvQlIEiwN9QnpVACjh/PDvxEhXiUkseae0FiZ
            Ts+P+KQ7dn6sHKxIFtaNaej0lnhueIploP3qXao3ceQ/R7tl5BvCRQoqNtM5to0IYJCo5v5c
            ZaP07+PuzWh4yWYMLuTTpfGwBs8=
          </Modulus>
        <Exponent>AQAB</Exponent>
      </RSAKeyValue>
    </KeyValue>
    <X509Data>
      <X509Certificate>
          MIIFyDCCA7CgAwIBAgIQVAEKjQvLTTItQE5xLgv50DANBgkqhkiG9w0BAQUFADBpMQswCQYD
          VQQGEwJWTjETMBEGA1UEChMKVk5QVCBHcm91cDEeMBwGA1UECxMVVk5QVC1DQSBUcnVzdCBO
          ZXR3b3JrMSUwIwYDVQQDExxWTlBUIENlcnRpZmljYXRpb24gQXV0aG9yaXR5MB4XDTE2MTEw
          NDAzMjgwMFoXDTE4MDUwNDAzMjgwMFowgZAxCzAJBgNVBAYTAlZOMRIwEAYDVQQIDAlIw4Ag
          TuG7mEkxFDASBgNVBAcMC1RoYW5oIFh1w6JuMTcwNQYDVQQDDC5Dw5RORyBUWSBD4buUIFBI
          4bqmTiBDSOG7qE5HIEtIT8OBTiDEkOG6oEkgTkFNMR4wHAYKCZImiZPyLGQBAQwOTVNUOjAx
          MDI0NTkxMDYwgZ8wDQYJKoZIhvcNAQEBBQADgY0AMIGJAoGBALylHMhVrA7UAUZZw46cR2HC
          I6Sy2UycFMyzn70JSBIsDfUJ6VQAo4fzw78RIV4lJLHmntBYmU7Pj/ikO3Z+rBysSBbWjWno
          9JZ4bniKZaD96l2qN3HkP0e7ZeQbwkUKKjbTObaNCGCQqOb+XGWj9O/j7s1oeMlmDC7k06Xx
          sAbPAgMBAAGjggHGMIIBwjBwBggrBgEFBQcBAQRkMGIwMgYIKwYBBQUHMAKGJmh0dHA6Ly9w
          dWIudm5wdC1jYS52bi9jZXJ0cy92bnB0Y2EuY2VyMCwGCCsGAQUFBzABhiBodHRwOi8vb2Nz
          cC52bnB0LWNhLnZuL3Jlc3BvbmRlcjAdBgNVHQ4EFgQUH5+dgnnLui+I0mEYtaT3KDY0nVAw
          DAYDVR0TAQH/BAIwADAfBgNVHSMEGDAWgBQGacDV1QKKFY1Gfel84mgKVaxqrzBoBgNVHSAE
          YTBfMF0GDisGAQQBge0DAQEDAQECMEswIgYIKwYBBQUHAgIwFh4UAE8ASQBEAC0AUAByAC0A
          MQAuADAwJQYIKwYBBQUHAgEWGWh0dHA6Ly9wdWIudm5wdC1jYS52bi9ycGEwMQYDVR0fBCow
          KDAmoCSgIoYgaHR0cDovL2NybC52bnB0LWNhLnZuL3ZucHRjYS5jcmwwDgYDVR0PAQH/BAQD
          AgTwMDQGA1UdJQQtMCsGCCsGAQUFBwMCBggrBgEFBQcDBAYKKwYBBAGCNwoDDAYJKoZIhvcv
          AQEFMB0GA1UdEQQWMBSBEmRhaW5hbUBkbnNlLmNvbS52bjANBgkqhkiG9w0BAQUFAAOCAgEA
          iYF8Gk9vhlL58zynMXNI32fK2lAT3WRO2h4zXKYmm8jdKMkooih5GzQHftQnFhE7Y4ttRIpy
          H2RLoSfWFAIhTRKWH5+KTwyv65OYHqVuI7zmWySOEiLgcWd728kIc7Jx04JL1agbwMB53Nct
          kM1oZ46sC3LOi3QjpOjn8Lyew+b/G/uBkJyNlFIlUx0VaHslzls1bFuv+DH0F3uAGtUhomoW
          ZQ3lahWo/iJ/ypMuij/0tBjvnLKcMCh8M0h8LccwnSBtuFEwWagJGTo7zPt5WgKz5AGwwPAY
          olveQKNbk1ws3cK2bT2kTULQqVOhO7Ys5gcqoOOWV6/th+0UmKT1pMDXxd+ItVBTP9u643Rf
          ViR+ASp44lTqyMf+5a6FW7CXnsC7K3KDbNIriIa+oYhGv1iKY2SSPCkU/YOaBQjV+ye5KLqL
          iB3lWa64dx1OUH8qdi6vl7ziwGMKcmdymlVxP3mMA4jeDYhQF2mi+jFqwi30D2QnJzZkn5lt
          7U1argacIW9HJeAwcBW5sa0LskHu93HAYiKoRT+3i4jb38y6T2WEvGhfUH9Thop5AqDC285b
          57F0DT3bLGG/PGGpFShX7huXGn+MLzwRdvMGW4aQ8VUg9kzpuaQ3fCi35ZPgB52VkycWusiM
          3MDrgtMsAXaqPr+nENsn8DXtRcixBjQBhbQ=
        </X509Certificate>
    </X509Data>
  </KeyInfo>
  <Object xmlns:mdssi="http://schemas.openxmlformats.org/package/2006/digital-signature" Id="idPackageObject">
    <Manifest>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12"/>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CPmnk+ZTKHOheipgn8GK+H9B/zw=</DigestValue>
      </Reference>
      <Reference URI="/xl/calcChain.xml?ContentType=application/vnd.openxmlformats-officedocument.spreadsheetml.calcChain+xml">
        <DigestMethod Algorithm="http://www.w3.org/2000/09/xmldsig#sha1"/>
        <DigestValue>z34iEsp8Pkui71Xfm5J3q9+9hBA=</DigestValue>
      </Reference>
      <Reference URI="/xl/drawings/drawing1.xml?ContentType=application/vnd.openxmlformats-officedocument.drawing+xml">
        <DigestMethod Algorithm="http://www.w3.org/2000/09/xmldsig#sha1"/>
        <DigestValue>hcHtdwO/M+lp3yF0sKCjwSeWdRc=</DigestValue>
      </Reference>
      <Reference URI="/xl/externalLinks/externalLink1.xml?ContentType=application/vnd.openxmlformats-officedocument.spreadsheetml.externalLink+xml">
        <DigestMethod Algorithm="http://www.w3.org/2000/09/xmldsig#sha1"/>
        <DigestValue>mgv0Fa02Ffz41i/xIRgZ5M3vzBE=</DigestValue>
      </Reference>
      <Reference URI="/xl/printerSettings/printerSettings1.bin?ContentType=application/vnd.openxmlformats-officedocument.spreadsheetml.printerSettings">
        <DigestMethod Algorithm="http://www.w3.org/2000/09/xmldsig#sha1"/>
        <DigestValue>dYsBUaVXHn9lf0HTzWphEW2H2sI=</DigestValue>
      </Reference>
      <Reference URI="/xl/printerSettings/printerSettings2.bin?ContentType=application/vnd.openxmlformats-officedocument.spreadsheetml.printerSettings">
        <DigestMethod Algorithm="http://www.w3.org/2000/09/xmldsig#sha1"/>
        <DigestValue>xBclwuhbpxf3UQUGbYT9MAUqmJo=</DigestValue>
      </Reference>
      <Reference URI="/xl/printerSettings/printerSettings3.bin?ContentType=application/vnd.openxmlformats-officedocument.spreadsheetml.printerSettings">
        <DigestMethod Algorithm="http://www.w3.org/2000/09/xmldsig#sha1"/>
        <DigestValue>xBclwuhbpxf3UQUGbYT9MAUqmJo=</DigestValue>
      </Reference>
      <Reference URI="/xl/printerSettings/printerSettings4.bin?ContentType=application/vnd.openxmlformats-officedocument.spreadsheetml.printerSettings">
        <DigestMethod Algorithm="http://www.w3.org/2000/09/xmldsig#sha1"/>
        <DigestValue>0WEQqbHEpQrnqVpQAGmqJZ7q6Fg=</DigestValue>
      </Reference>
      <Reference URI="/xl/printerSettings/printerSettings5.bin?ContentType=application/vnd.openxmlformats-officedocument.spreadsheetml.printerSettings">
        <DigestMethod Algorithm="http://www.w3.org/2000/09/xmldsig#sha1"/>
        <DigestValue>Kmpp+OBuNFEigQOKJqnbXHRTNBI=</DigestValue>
      </Reference>
      <Reference URI="/xl/printerSettings/printerSettings6.bin?ContentType=application/vnd.openxmlformats-officedocument.spreadsheetml.printerSettings">
        <DigestMethod Algorithm="http://www.w3.org/2000/09/xmldsig#sha1"/>
        <DigestValue>3nlm4B3qyoG3g4101Ka/yMOeJqc=</DigestValue>
      </Reference>
      <Reference URI="/xl/sharedStrings.xml?ContentType=application/vnd.openxmlformats-officedocument.spreadsheetml.sharedStrings+xml">
        <DigestMethod Algorithm="http://www.w3.org/2000/09/xmldsig#sha1"/>
        <DigestValue>1qd0b5GUk4SJSDAh14PnGUrsyOg=</DigestValue>
      </Reference>
      <Reference URI="/xl/styles.xml?ContentType=application/vnd.openxmlformats-officedocument.spreadsheetml.styles+xml">
        <DigestMethod Algorithm="http://www.w3.org/2000/09/xmldsig#sha1"/>
        <DigestValue>lT3tO4bYcguk1UBA0PDqf8O9yMw=</DigestValue>
      </Reference>
      <Reference URI="/xl/theme/theme1.xml?ContentType=application/vnd.openxmlformats-officedocument.theme+xml">
        <DigestMethod Algorithm="http://www.w3.org/2000/09/xmldsig#sha1"/>
        <DigestValue>Oi7H/fRXtHukTH5sKTl6HFQJLPo=</DigestValue>
      </Reference>
      <Reference URI="/xl/workbook.xml?ContentType=application/vnd.openxmlformats-officedocument.spreadsheetml.sheet.main+xml">
        <DigestMethod Algorithm="http://www.w3.org/2000/09/xmldsig#sha1"/>
        <DigestValue>zsYS22dvZYJKWwWuqpCJ9HTiyaU=</DigestValue>
      </Reference>
      <Reference URI="/xl/worksheets/_rels/sheet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x3OS0O1Zv90RqYPQ04JCQKrQR8U=</DigestValue>
      </Reference>
      <Reference URI="/xl/worksheets/_rels/sheet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DPl54m8ZkWDWmPPYreVK672bwio=</DigestValue>
      </Reference>
      <Reference URI="/xl/worksheets/_rels/sheet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ew+sNkCbSxwNPstBsGRjC+14Sxg=</DigestValue>
      </Reference>
      <Reference URI="/xl/worksheets/_rels/sheet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p3Vo1ELbv4NvleayWI6std39/r8=</DigestValue>
      </Reference>
      <Reference URI="/xl/worksheets/_rels/sheet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esNPd0IcgfrRPtOEw+bW93HKYh0=</DigestValue>
      </Reference>
      <Reference URI="/xl/worksheets/_rels/sheet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pRTIgt3ZCwCHdZOTjQ1jGIvjSb8=</DigestValue>
      </Reference>
      <Reference URI="/xl/worksheets/sheet1.xml?ContentType=application/vnd.openxmlformats-officedocument.spreadsheetml.worksheet+xml">
        <DigestMethod Algorithm="http://www.w3.org/2000/09/xmldsig#sha1"/>
        <DigestValue>FjiL+1a2fD0P8cuwIdREDnHNtEc=</DigestValue>
      </Reference>
      <Reference URI="/xl/worksheets/sheet2.xml?ContentType=application/vnd.openxmlformats-officedocument.spreadsheetml.worksheet+xml">
        <DigestMethod Algorithm="http://www.w3.org/2000/09/xmldsig#sha1"/>
        <DigestValue>3h/XI1ARD7fguGEegth3Hb8jZp0=</DigestValue>
      </Reference>
      <Reference URI="/xl/worksheets/sheet3.xml?ContentType=application/vnd.openxmlformats-officedocument.spreadsheetml.worksheet+xml">
        <DigestMethod Algorithm="http://www.w3.org/2000/09/xmldsig#sha1"/>
        <DigestValue>pdxCIm43Upg6ZT7EgO9D9oMDIho=</DigestValue>
      </Reference>
      <Reference URI="/xl/worksheets/sheet4.xml?ContentType=application/vnd.openxmlformats-officedocument.spreadsheetml.worksheet+xml">
        <DigestMethod Algorithm="http://www.w3.org/2000/09/xmldsig#sha1"/>
        <DigestValue>SrXSP0ELi72/64JgpwAlZ5M0cQg=</DigestValue>
      </Reference>
      <Reference URI="/xl/worksheets/sheet5.xml?ContentType=application/vnd.openxmlformats-officedocument.spreadsheetml.worksheet+xml">
        <DigestMethod Algorithm="http://www.w3.org/2000/09/xmldsig#sha1"/>
        <DigestValue>T3Wi+czNgRbZ2h3CD6mseecpOqs=</DigestValue>
      </Reference>
      <Reference URI="/xl/worksheets/sheet6.xml?ContentType=application/vnd.openxmlformats-officedocument.spreadsheetml.worksheet+xml">
        <DigestMethod Algorithm="http://www.w3.org/2000/09/xmldsig#sha1"/>
        <DigestValue>tcfozo9IhuwfB9iCq7/vNlKY/pA=</DigestValue>
      </Reference>
      <Reference URI="/xl/worksheets/sheet7.xml?ContentType=application/vnd.openxmlformats-officedocument.spreadsheetml.worksheet+xml">
        <DigestMethod Algorithm="http://www.w3.org/2000/09/xmldsig#sha1"/>
        <DigestValue>AuQTbpHrRK4ZH6Znf0Pp38pmPow=</DigestValue>
      </Reference>
    </Manifest>
    <SignatureProperties>
      <SignatureProperty Id="idSignatureTime" Target="#idPackageSignature">
        <mdssi:SignatureTime>
          <mdssi:Format>YYYY-MM-DDThh:mm:ssTZD</mdssi:Format>
          <mdssi:Value>2017-02-08T02:57:07Z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6.1</WindowsVersion>
          <OfficeVersion>12.0</OfficeVersion>
          <ApplicationVersion>12.0</ApplicationVersion>
          <Monitors>1</Monitors>
          <HorizontalResolution>1280</HorizontalResolution>
          <VerticalResolution>768</VerticalResolution>
          <ColorDepth>32</ColorDepth>
          <SignatureProviderId>{00000000-0000-0000-0000-000000000000}</SignatureProviderId>
          <SignatureProviderUrl/>
          <SignatureProviderDetails>9</SignatureProviderDetails>
          <ManifestHashAlgorithm>http://www.w3.org/2000/09/xmldsig#sha1</ManifestHashAlgorithm>
          <SignatureType>1</SignatureType>
        </SignatureInfoV1>
      </SignatureProperty>
    </Signature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BCTHTCR</vt:lpstr>
      <vt:lpstr>BCTNTDR</vt:lpstr>
      <vt:lpstr>BCLCTienTeGT</vt:lpstr>
      <vt:lpstr>BCTHBDVCSHR</vt:lpstr>
      <vt:lpstr>TM </vt:lpstr>
      <vt:lpstr>BCLCTienTeTT</vt: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nhungdh</dc:creator>
  <cp:lastModifiedBy>Administrator</cp:lastModifiedBy>
  <cp:lastPrinted>2017-01-20T09:49:55Z</cp:lastPrinted>
  <dcterms:created xsi:type="dcterms:W3CDTF">2013-11-19T04:03:47Z</dcterms:created>
  <dcterms:modified xsi:type="dcterms:W3CDTF">2017-02-08T02:57:03Z</dcterms:modified>
</cp:coreProperties>
</file>